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VOIRIE_ASSAINISSEMENT_PLUVIAL\TRAVAUX\DEBAR-MONCLAIR\00_Diagnostic de Chaussée\"/>
    </mc:Choice>
  </mc:AlternateContent>
  <bookViews>
    <workbookView xWindow="240" yWindow="45" windowWidth="15480" windowHeight="11640" firstSheet="2" activeTab="3"/>
  </bookViews>
  <sheets>
    <sheet name="Menus chaussée" sheetId="1" state="hidden" r:id="rId1"/>
    <sheet name="Entretien des chaussées1" sheetId="6" state="hidden" r:id="rId2"/>
    <sheet name="PU" sheetId="5" r:id="rId3"/>
    <sheet name="Entretien des chaussées" sheetId="7" r:id="rId4"/>
    <sheet name="Feuil1" sheetId="8" r:id="rId5"/>
  </sheets>
  <externalReferences>
    <externalReference r:id="rId6"/>
  </externalReferences>
  <definedNames>
    <definedName name="_xlnm._FilterDatabase" localSheetId="3" hidden="1">'Entretien des chaussées'!$A$12:$AD$1962</definedName>
    <definedName name="André_Malraux">'Entretien des chaussées'!$B$704</definedName>
    <definedName name="année">'Menus chaussée'!$I$2:$I$5</definedName>
    <definedName name="cat">'[1]Menus chaussée'!$K$3:$K$7</definedName>
    <definedName name="catégorie">'Menus chaussée'!$D$2:$D$4</definedName>
    <definedName name="catégoriex">'Menus chaussée'!$K$3:$K$7</definedName>
    <definedName name="niveau">'Menus chaussée'!$F$2:$F$6</definedName>
    <definedName name="nom">'Menus chaussée'!$B$2:$B$1125</definedName>
    <definedName name="rev">'Menus chaussée'!$J$3:$J$11</definedName>
    <definedName name="rtcr">'Menus chaussée'!$L$3:$L$4</definedName>
    <definedName name="secteur">'Menus chaussée'!$C$2:$C$21</definedName>
    <definedName name="v">'[1]Menus chaussée'!$A$2:$A$31</definedName>
    <definedName name="voie">'Menus chaussée'!$A$2:$A$31</definedName>
    <definedName name="_xlnm.Print_Area" localSheetId="3">'Entretien des chaussées'!$A$1:$AK$84</definedName>
  </definedNames>
  <calcPr calcId="152511"/>
</workbook>
</file>

<file path=xl/calcChain.xml><?xml version="1.0" encoding="utf-8"?>
<calcChain xmlns="http://schemas.openxmlformats.org/spreadsheetml/2006/main">
  <c r="E193" i="7" l="1"/>
  <c r="E45" i="7"/>
  <c r="AF45" i="7" s="1"/>
  <c r="AI45" i="7" l="1"/>
  <c r="AG45" i="7"/>
  <c r="AJ45" i="7"/>
  <c r="AH45" i="7"/>
  <c r="E747" i="7" l="1"/>
  <c r="AF747" i="7" s="1"/>
  <c r="J747" i="7"/>
  <c r="AB747" i="7"/>
  <c r="AC747" i="7"/>
  <c r="AD747" i="7"/>
  <c r="E728" i="7"/>
  <c r="AF728" i="7" s="1"/>
  <c r="J728" i="7"/>
  <c r="AB728" i="7"/>
  <c r="AC728" i="7"/>
  <c r="AD728" i="7"/>
  <c r="J966" i="7"/>
  <c r="E438" i="7"/>
  <c r="AF438" i="7" s="1"/>
  <c r="AI747" i="7" l="1"/>
  <c r="AG747" i="7"/>
  <c r="AJ747" i="7"/>
  <c r="AH747" i="7"/>
  <c r="AI728" i="7"/>
  <c r="AG728" i="7"/>
  <c r="AJ728" i="7"/>
  <c r="AH728" i="7"/>
  <c r="AI438" i="7"/>
  <c r="AG438" i="7"/>
  <c r="AJ438" i="7"/>
  <c r="AH438" i="7"/>
  <c r="J407" i="7"/>
  <c r="E407" i="7"/>
  <c r="AF407" i="7" s="1"/>
  <c r="J394" i="7"/>
  <c r="E624" i="7"/>
  <c r="AF624" i="7" s="1"/>
  <c r="J624" i="7"/>
  <c r="AI407" i="7" l="1"/>
  <c r="AG407" i="7"/>
  <c r="AJ407" i="7"/>
  <c r="AH407" i="7"/>
  <c r="AI624" i="7"/>
  <c r="AG624" i="7"/>
  <c r="AJ624" i="7"/>
  <c r="AH624" i="7"/>
  <c r="AD994" i="7" l="1"/>
  <c r="AC994" i="7"/>
  <c r="AB994" i="7"/>
  <c r="J994" i="7"/>
  <c r="E994" i="7"/>
  <c r="AI994" i="7" s="1"/>
  <c r="AJ994" i="7" l="1"/>
  <c r="AF994" i="7"/>
  <c r="AH994" i="7"/>
  <c r="AG994" i="7"/>
  <c r="J381" i="7"/>
  <c r="E381" i="7"/>
  <c r="AF381" i="7" s="1"/>
  <c r="J371" i="7"/>
  <c r="J369" i="7"/>
  <c r="E371" i="7"/>
  <c r="AF371" i="7" s="1"/>
  <c r="E369" i="7"/>
  <c r="AG369" i="7" s="1"/>
  <c r="J349" i="7"/>
  <c r="E349" i="7"/>
  <c r="AF349" i="7" s="1"/>
  <c r="AI371" i="7" l="1"/>
  <c r="AG371" i="7"/>
  <c r="AI381" i="7"/>
  <c r="AG381" i="7"/>
  <c r="AI349" i="7"/>
  <c r="AJ371" i="7"/>
  <c r="AH371" i="7"/>
  <c r="AJ381" i="7"/>
  <c r="AH381" i="7"/>
  <c r="AJ369" i="7"/>
  <c r="AH369" i="7"/>
  <c r="AF369" i="7"/>
  <c r="AI369" i="7"/>
  <c r="AG349" i="7"/>
  <c r="AJ349" i="7"/>
  <c r="AH349" i="7"/>
  <c r="J307" i="7" l="1"/>
  <c r="E307" i="7"/>
  <c r="J297" i="7"/>
  <c r="E374" i="7" l="1"/>
  <c r="J259" i="7" l="1"/>
  <c r="J211" i="7" l="1"/>
  <c r="E211" i="7"/>
  <c r="E178" i="7"/>
  <c r="AF178" i="7" s="1"/>
  <c r="J178" i="7"/>
  <c r="J193" i="7"/>
  <c r="E170" i="7"/>
  <c r="E92" i="7"/>
  <c r="J82" i="7"/>
  <c r="E82" i="7"/>
  <c r="AF82" i="7" s="1"/>
  <c r="AI178" i="7" l="1"/>
  <c r="AG178" i="7"/>
  <c r="AJ178" i="7"/>
  <c r="AH178" i="7"/>
  <c r="AI82" i="7"/>
  <c r="AG82" i="7"/>
  <c r="AJ82" i="7"/>
  <c r="AH82" i="7"/>
  <c r="J949" i="7" l="1"/>
  <c r="E949" i="7"/>
  <c r="E1124" i="7"/>
  <c r="J1118" i="7"/>
  <c r="E1118" i="7"/>
  <c r="AF1118" i="7" s="1"/>
  <c r="J1109" i="7"/>
  <c r="E1109" i="7"/>
  <c r="AF1109" i="7" s="1"/>
  <c r="E1085" i="7"/>
  <c r="E1171" i="7"/>
  <c r="E1170" i="7"/>
  <c r="E1962" i="7"/>
  <c r="E1961" i="7"/>
  <c r="E1960" i="7"/>
  <c r="E1959" i="7"/>
  <c r="E1958" i="7"/>
  <c r="E1957" i="7"/>
  <c r="E1956" i="7"/>
  <c r="E1955" i="7"/>
  <c r="E1954" i="7"/>
  <c r="E1953" i="7"/>
  <c r="E1952" i="7"/>
  <c r="E1951" i="7"/>
  <c r="E1950" i="7"/>
  <c r="E1949" i="7"/>
  <c r="E1948" i="7"/>
  <c r="E1947" i="7"/>
  <c r="E1946" i="7"/>
  <c r="E1945" i="7"/>
  <c r="E1944" i="7"/>
  <c r="E1943" i="7"/>
  <c r="E1942" i="7"/>
  <c r="E1941" i="7"/>
  <c r="E1940" i="7"/>
  <c r="E1939" i="7"/>
  <c r="E1938" i="7"/>
  <c r="E1937" i="7"/>
  <c r="E1936" i="7"/>
  <c r="E1935" i="7"/>
  <c r="E1934" i="7"/>
  <c r="E1933" i="7"/>
  <c r="E1932" i="7"/>
  <c r="E1931" i="7"/>
  <c r="E1930" i="7"/>
  <c r="E1929" i="7"/>
  <c r="E1928" i="7"/>
  <c r="E1927" i="7"/>
  <c r="E1926" i="7"/>
  <c r="E1925" i="7"/>
  <c r="E1924" i="7"/>
  <c r="E1923" i="7"/>
  <c r="E1922" i="7"/>
  <c r="E1921" i="7"/>
  <c r="E1920" i="7"/>
  <c r="E1919" i="7"/>
  <c r="E1918" i="7"/>
  <c r="E1917" i="7"/>
  <c r="E1916" i="7"/>
  <c r="E1915" i="7"/>
  <c r="E1914" i="7"/>
  <c r="E1913" i="7"/>
  <c r="E1912" i="7"/>
  <c r="E1911" i="7"/>
  <c r="E1910" i="7"/>
  <c r="E1909" i="7"/>
  <c r="E1908" i="7"/>
  <c r="E1907" i="7"/>
  <c r="E1906" i="7"/>
  <c r="E1905" i="7"/>
  <c r="E1904" i="7"/>
  <c r="E1903" i="7"/>
  <c r="E1902" i="7"/>
  <c r="E1901" i="7"/>
  <c r="E1900" i="7"/>
  <c r="E1899" i="7"/>
  <c r="E1898" i="7"/>
  <c r="E1897" i="7"/>
  <c r="E1896" i="7"/>
  <c r="E1895" i="7"/>
  <c r="E1894" i="7"/>
  <c r="E1893" i="7"/>
  <c r="E1892" i="7"/>
  <c r="E1891" i="7"/>
  <c r="E1890" i="7"/>
  <c r="E1889" i="7"/>
  <c r="E1888" i="7"/>
  <c r="E1887" i="7"/>
  <c r="E1886" i="7"/>
  <c r="E1885" i="7"/>
  <c r="E1884" i="7"/>
  <c r="E1883" i="7"/>
  <c r="E1882" i="7"/>
  <c r="E1881" i="7"/>
  <c r="E1880" i="7"/>
  <c r="E1879" i="7"/>
  <c r="E1878" i="7"/>
  <c r="E1877" i="7"/>
  <c r="E1876" i="7"/>
  <c r="E1875" i="7"/>
  <c r="E1874" i="7"/>
  <c r="E1873" i="7"/>
  <c r="E1872" i="7"/>
  <c r="E1871" i="7"/>
  <c r="E1870" i="7"/>
  <c r="E1869" i="7"/>
  <c r="E1868" i="7"/>
  <c r="E1867" i="7"/>
  <c r="E1866" i="7"/>
  <c r="E1865" i="7"/>
  <c r="E1864" i="7"/>
  <c r="E1863" i="7"/>
  <c r="E1862" i="7"/>
  <c r="E1861" i="7"/>
  <c r="E1860" i="7"/>
  <c r="E1859" i="7"/>
  <c r="E1858" i="7"/>
  <c r="E1857" i="7"/>
  <c r="E1856" i="7"/>
  <c r="E1855" i="7"/>
  <c r="E1854" i="7"/>
  <c r="E1853" i="7"/>
  <c r="E1852" i="7"/>
  <c r="E1851" i="7"/>
  <c r="E1850" i="7"/>
  <c r="E1849" i="7"/>
  <c r="E1848" i="7"/>
  <c r="E1847" i="7"/>
  <c r="E1846" i="7"/>
  <c r="E1845" i="7"/>
  <c r="E1844" i="7"/>
  <c r="E1843" i="7"/>
  <c r="E1842" i="7"/>
  <c r="E1841" i="7"/>
  <c r="E1840" i="7"/>
  <c r="E1839" i="7"/>
  <c r="E1838" i="7"/>
  <c r="E1837" i="7"/>
  <c r="E1836" i="7"/>
  <c r="E1835" i="7"/>
  <c r="E1834" i="7"/>
  <c r="E1833" i="7"/>
  <c r="E1832" i="7"/>
  <c r="E1831" i="7"/>
  <c r="E1830" i="7"/>
  <c r="E1829" i="7"/>
  <c r="E1828" i="7"/>
  <c r="E1827" i="7"/>
  <c r="E1826" i="7"/>
  <c r="E1825" i="7"/>
  <c r="E1824" i="7"/>
  <c r="E1823" i="7"/>
  <c r="E1822" i="7"/>
  <c r="E1821" i="7"/>
  <c r="E1820" i="7"/>
  <c r="E1819" i="7"/>
  <c r="E1818" i="7"/>
  <c r="E1817" i="7"/>
  <c r="E1816" i="7"/>
  <c r="E1815" i="7"/>
  <c r="E1814" i="7"/>
  <c r="E1813" i="7"/>
  <c r="E1812" i="7"/>
  <c r="E1811" i="7"/>
  <c r="E1810" i="7"/>
  <c r="E1809" i="7"/>
  <c r="E1808" i="7"/>
  <c r="E1807" i="7"/>
  <c r="E1806" i="7"/>
  <c r="E1805" i="7"/>
  <c r="E1804" i="7"/>
  <c r="E1803" i="7"/>
  <c r="E1802" i="7"/>
  <c r="E1801" i="7"/>
  <c r="E1800" i="7"/>
  <c r="E1799" i="7"/>
  <c r="E1798" i="7"/>
  <c r="E1797" i="7"/>
  <c r="E1796" i="7"/>
  <c r="E1795" i="7"/>
  <c r="E1794" i="7"/>
  <c r="E1793" i="7"/>
  <c r="E1792" i="7"/>
  <c r="E1791" i="7"/>
  <c r="E1790" i="7"/>
  <c r="E1789" i="7"/>
  <c r="E1788" i="7"/>
  <c r="E1787" i="7"/>
  <c r="E1786" i="7"/>
  <c r="E1785" i="7"/>
  <c r="E1784" i="7"/>
  <c r="E1783" i="7"/>
  <c r="E1782" i="7"/>
  <c r="E1781" i="7"/>
  <c r="E1780" i="7"/>
  <c r="E1779" i="7"/>
  <c r="E1778" i="7"/>
  <c r="E1777" i="7"/>
  <c r="E1776" i="7"/>
  <c r="E1775" i="7"/>
  <c r="E1774" i="7"/>
  <c r="E1773" i="7"/>
  <c r="E1772" i="7"/>
  <c r="E1771" i="7"/>
  <c r="E1770" i="7"/>
  <c r="E1769" i="7"/>
  <c r="E1768" i="7"/>
  <c r="E1767" i="7"/>
  <c r="E1766" i="7"/>
  <c r="E1765" i="7"/>
  <c r="E1764" i="7"/>
  <c r="E1763" i="7"/>
  <c r="E1762" i="7"/>
  <c r="E1761" i="7"/>
  <c r="E1760" i="7"/>
  <c r="E1759" i="7"/>
  <c r="E1758" i="7"/>
  <c r="E1757" i="7"/>
  <c r="E1756" i="7"/>
  <c r="E1755" i="7"/>
  <c r="E1754" i="7"/>
  <c r="E1753" i="7"/>
  <c r="E1752" i="7"/>
  <c r="E1751" i="7"/>
  <c r="E1750" i="7"/>
  <c r="E1749" i="7"/>
  <c r="E1748" i="7"/>
  <c r="E1747" i="7"/>
  <c r="E1746" i="7"/>
  <c r="E1745" i="7"/>
  <c r="E1744" i="7"/>
  <c r="E1743" i="7"/>
  <c r="E1742" i="7"/>
  <c r="E1741" i="7"/>
  <c r="E1740" i="7"/>
  <c r="E1739" i="7"/>
  <c r="E1738" i="7"/>
  <c r="E1737" i="7"/>
  <c r="E1736" i="7"/>
  <c r="E1735" i="7"/>
  <c r="E1734" i="7"/>
  <c r="E1225" i="7"/>
  <c r="E1224" i="7"/>
  <c r="E1223" i="7"/>
  <c r="E1222" i="7"/>
  <c r="E1221" i="7"/>
  <c r="E1220" i="7"/>
  <c r="E1219" i="7"/>
  <c r="E1218" i="7"/>
  <c r="E1217" i="7"/>
  <c r="E1216" i="7"/>
  <c r="E1214" i="7"/>
  <c r="E1213" i="7"/>
  <c r="E1212" i="7"/>
  <c r="E1211" i="7"/>
  <c r="E1210" i="7"/>
  <c r="E1209" i="7"/>
  <c r="E1208" i="7"/>
  <c r="E1207" i="7"/>
  <c r="E1205" i="7"/>
  <c r="E1204" i="7"/>
  <c r="E1203" i="7"/>
  <c r="E1202" i="7"/>
  <c r="E1201" i="7"/>
  <c r="E1200" i="7"/>
  <c r="E1199" i="7"/>
  <c r="E1198" i="7"/>
  <c r="E1197" i="7"/>
  <c r="E1196" i="7"/>
  <c r="E1195" i="7"/>
  <c r="E1194" i="7"/>
  <c r="E1193" i="7"/>
  <c r="E1192" i="7"/>
  <c r="E1191" i="7"/>
  <c r="E1190" i="7"/>
  <c r="E1189" i="7"/>
  <c r="E1188" i="7"/>
  <c r="E1187" i="7"/>
  <c r="E1186" i="7"/>
  <c r="E1185" i="7"/>
  <c r="E1184" i="7"/>
  <c r="E1183" i="7"/>
  <c r="E1182" i="7"/>
  <c r="E1180" i="7"/>
  <c r="E1179" i="7"/>
  <c r="E1178" i="7"/>
  <c r="E1177" i="7"/>
  <c r="E1176" i="7"/>
  <c r="E1175" i="7"/>
  <c r="E1174" i="7"/>
  <c r="E1173" i="7"/>
  <c r="E1169" i="7"/>
  <c r="E1168" i="7"/>
  <c r="E1167" i="7"/>
  <c r="E1166" i="7"/>
  <c r="E1165" i="7"/>
  <c r="E1164" i="7"/>
  <c r="E1163" i="7"/>
  <c r="E1161" i="7"/>
  <c r="E1160" i="7"/>
  <c r="E1159" i="7"/>
  <c r="E1158" i="7"/>
  <c r="E1157" i="7"/>
  <c r="E1156" i="7"/>
  <c r="E1155" i="7"/>
  <c r="E1154" i="7"/>
  <c r="E1153" i="7"/>
  <c r="E1152" i="7"/>
  <c r="E1151" i="7"/>
  <c r="E1150" i="7"/>
  <c r="E1149" i="7"/>
  <c r="E1147" i="7"/>
  <c r="E1146" i="7"/>
  <c r="E1145" i="7"/>
  <c r="E1144" i="7"/>
  <c r="E1143" i="7"/>
  <c r="E1142" i="7"/>
  <c r="E1141" i="7"/>
  <c r="E1140" i="7"/>
  <c r="E1139" i="7"/>
  <c r="E1138" i="7"/>
  <c r="E1137" i="7"/>
  <c r="E1136" i="7"/>
  <c r="E1135" i="7"/>
  <c r="E1134" i="7"/>
  <c r="E1133" i="7"/>
  <c r="E1132" i="7"/>
  <c r="E1131" i="7"/>
  <c r="E1130" i="7"/>
  <c r="E1129" i="7"/>
  <c r="E1128" i="7"/>
  <c r="E1126" i="7"/>
  <c r="E811" i="7"/>
  <c r="E1125" i="7"/>
  <c r="E1123" i="7"/>
  <c r="E1122" i="7"/>
  <c r="E1121" i="7"/>
  <c r="E1120" i="7"/>
  <c r="E1048" i="7"/>
  <c r="E1117" i="7"/>
  <c r="E1116" i="7"/>
  <c r="E1113" i="7"/>
  <c r="E1038" i="7"/>
  <c r="E1112" i="7"/>
  <c r="E1111" i="7"/>
  <c r="E1119" i="7"/>
  <c r="E1108" i="7"/>
  <c r="E1107" i="7"/>
  <c r="E1106" i="7"/>
  <c r="E1105" i="7"/>
  <c r="E1104" i="7"/>
  <c r="E1102" i="7"/>
  <c r="E1110" i="7"/>
  <c r="E1115" i="7"/>
  <c r="E1099" i="7"/>
  <c r="E1097" i="7"/>
  <c r="E1096" i="7"/>
  <c r="E1095" i="7"/>
  <c r="E1073" i="7"/>
  <c r="E1094" i="7"/>
  <c r="E1100" i="7"/>
  <c r="E1092" i="7"/>
  <c r="E1091" i="7"/>
  <c r="E1090" i="7"/>
  <c r="E1089" i="7"/>
  <c r="E1088" i="7"/>
  <c r="E1087" i="7"/>
  <c r="E1086" i="7"/>
  <c r="E1093" i="7"/>
  <c r="E1083" i="7"/>
  <c r="E1082" i="7"/>
  <c r="E1081" i="7"/>
  <c r="E1080" i="7"/>
  <c r="E1079" i="7"/>
  <c r="E1078" i="7"/>
  <c r="E1084" i="7"/>
  <c r="E1114" i="7"/>
  <c r="E1075" i="7"/>
  <c r="E1072" i="7"/>
  <c r="E1071" i="7"/>
  <c r="E1070" i="7"/>
  <c r="E1068" i="7"/>
  <c r="E1067" i="7"/>
  <c r="E1066" i="7"/>
  <c r="E1065" i="7"/>
  <c r="E1063" i="7"/>
  <c r="E1062" i="7"/>
  <c r="E1061" i="7"/>
  <c r="E1060" i="7"/>
  <c r="E1059" i="7"/>
  <c r="E1058" i="7"/>
  <c r="E1057" i="7"/>
  <c r="E1056" i="7"/>
  <c r="E1055" i="7"/>
  <c r="E1054" i="7"/>
  <c r="E1053" i="7"/>
  <c r="E1052" i="7"/>
  <c r="E1051" i="7"/>
  <c r="E1050" i="7"/>
  <c r="E1049" i="7"/>
  <c r="E1047" i="7"/>
  <c r="E1046" i="7"/>
  <c r="E1044" i="7"/>
  <c r="E1043" i="7"/>
  <c r="E1042" i="7"/>
  <c r="E1041" i="7"/>
  <c r="E1040" i="7"/>
  <c r="E1039" i="7"/>
  <c r="E1098" i="7"/>
  <c r="E1036" i="7"/>
  <c r="E1074" i="7"/>
  <c r="E1077" i="7"/>
  <c r="E1076" i="7"/>
  <c r="E1035" i="7"/>
  <c r="E1037" i="7"/>
  <c r="E1033" i="7"/>
  <c r="E1032" i="7"/>
  <c r="E1034" i="7"/>
  <c r="E1031" i="7"/>
  <c r="E1023" i="7"/>
  <c r="E1009" i="7"/>
  <c r="E1022" i="7"/>
  <c r="E1030" i="7"/>
  <c r="E1029" i="7"/>
  <c r="E1027" i="7"/>
  <c r="E1026" i="7"/>
  <c r="E979" i="7"/>
  <c r="E1025" i="7"/>
  <c r="E961" i="7"/>
  <c r="E960" i="7"/>
  <c r="E1020" i="7"/>
  <c r="E1018" i="7"/>
  <c r="E1017" i="7"/>
  <c r="E1016" i="7"/>
  <c r="E1015" i="7"/>
  <c r="E1014" i="7"/>
  <c r="E1013" i="7"/>
  <c r="E1012" i="7"/>
  <c r="E1011" i="7"/>
  <c r="E1010" i="7"/>
  <c r="E1008" i="7"/>
  <c r="E1007" i="7"/>
  <c r="E1006" i="7"/>
  <c r="E1005" i="7"/>
  <c r="E1004" i="7"/>
  <c r="E1003" i="7"/>
  <c r="E1002" i="7"/>
  <c r="E1001" i="7"/>
  <c r="E1000" i="7"/>
  <c r="E999" i="7"/>
  <c r="E998" i="7"/>
  <c r="E997" i="7"/>
  <c r="E1028" i="7"/>
  <c r="E995" i="7"/>
  <c r="E988" i="7"/>
  <c r="E993" i="7"/>
  <c r="E992" i="7"/>
  <c r="E991" i="7"/>
  <c r="E989" i="7"/>
  <c r="E987" i="7"/>
  <c r="E986" i="7"/>
  <c r="E985" i="7"/>
  <c r="E984" i="7"/>
  <c r="E996" i="7"/>
  <c r="E982" i="7"/>
  <c r="E981" i="7"/>
  <c r="E980" i="7"/>
  <c r="E911" i="7"/>
  <c r="E978" i="7"/>
  <c r="E975" i="7"/>
  <c r="E1021" i="7"/>
  <c r="E990" i="7"/>
  <c r="E977" i="7"/>
  <c r="E976" i="7"/>
  <c r="E973" i="7"/>
  <c r="E972" i="7"/>
  <c r="E971" i="7"/>
  <c r="E970" i="7"/>
  <c r="E983" i="7"/>
  <c r="E974" i="7"/>
  <c r="E969" i="7"/>
  <c r="E962" i="7"/>
  <c r="E968" i="7"/>
  <c r="E967" i="7"/>
  <c r="E966" i="7"/>
  <c r="E965" i="7"/>
  <c r="E964" i="7"/>
  <c r="E963" i="7"/>
  <c r="E959" i="7"/>
  <c r="E954" i="7"/>
  <c r="E953" i="7"/>
  <c r="E952" i="7"/>
  <c r="E951" i="7"/>
  <c r="E950" i="7"/>
  <c r="E948" i="7"/>
  <c r="E947" i="7"/>
  <c r="E856" i="7"/>
  <c r="E869" i="7"/>
  <c r="E863" i="7"/>
  <c r="E946" i="7"/>
  <c r="E944" i="7"/>
  <c r="E943" i="7"/>
  <c r="E942" i="7"/>
  <c r="E941" i="7"/>
  <c r="E939" i="7"/>
  <c r="E938" i="7"/>
  <c r="E937" i="7"/>
  <c r="E936" i="7"/>
  <c r="E935" i="7"/>
  <c r="E932" i="7"/>
  <c r="E931" i="7"/>
  <c r="E930" i="7"/>
  <c r="E927" i="7"/>
  <c r="E926" i="7"/>
  <c r="E925" i="7"/>
  <c r="E945" i="7"/>
  <c r="E923" i="7"/>
  <c r="E919" i="7"/>
  <c r="E917" i="7"/>
  <c r="E916" i="7"/>
  <c r="E914" i="7"/>
  <c r="E913" i="7"/>
  <c r="E912" i="7"/>
  <c r="E910" i="7"/>
  <c r="E908" i="7"/>
  <c r="E907" i="7"/>
  <c r="E924" i="7"/>
  <c r="E904" i="7"/>
  <c r="E903" i="7"/>
  <c r="E902" i="7"/>
  <c r="E901" i="7"/>
  <c r="E900" i="7"/>
  <c r="E899" i="7"/>
  <c r="E905" i="7"/>
  <c r="E579" i="7"/>
  <c r="E897" i="7"/>
  <c r="E898" i="7"/>
  <c r="E895" i="7"/>
  <c r="E894" i="7"/>
  <c r="E893" i="7"/>
  <c r="E892" i="7"/>
  <c r="E891" i="7"/>
  <c r="E890" i="7"/>
  <c r="E888" i="7"/>
  <c r="E887" i="7"/>
  <c r="E896" i="7"/>
  <c r="E885" i="7"/>
  <c r="E884" i="7"/>
  <c r="E886" i="7"/>
  <c r="E882" i="7"/>
  <c r="E883" i="7"/>
  <c r="E879" i="7"/>
  <c r="E877" i="7"/>
  <c r="E876" i="7"/>
  <c r="E920" i="7"/>
  <c r="E875" i="7"/>
  <c r="E873" i="7"/>
  <c r="E1045" i="7"/>
  <c r="E872" i="7"/>
  <c r="E868" i="7"/>
  <c r="E867" i="7"/>
  <c r="E669" i="7"/>
  <c r="E865" i="7"/>
  <c r="E864" i="7"/>
  <c r="E862" i="7"/>
  <c r="E860" i="7"/>
  <c r="E859" i="7"/>
  <c r="E858" i="7"/>
  <c r="E881" i="7"/>
  <c r="E855" i="7"/>
  <c r="E854" i="7"/>
  <c r="E853" i="7"/>
  <c r="E850" i="7"/>
  <c r="E849" i="7"/>
  <c r="E848" i="7"/>
  <c r="E847" i="7"/>
  <c r="E857" i="7"/>
  <c r="E845" i="7"/>
  <c r="E844" i="7"/>
  <c r="E843" i="7"/>
  <c r="E842" i="7"/>
  <c r="E841" i="7"/>
  <c r="E839" i="7"/>
  <c r="E837" i="7"/>
  <c r="E836" i="7"/>
  <c r="E835" i="7"/>
  <c r="E852" i="7"/>
  <c r="E834" i="7"/>
  <c r="E846" i="7"/>
  <c r="E833" i="7"/>
  <c r="E830" i="7"/>
  <c r="E828" i="7"/>
  <c r="E829" i="7"/>
  <c r="E831" i="7"/>
  <c r="E827" i="7"/>
  <c r="E826" i="7"/>
  <c r="E825" i="7"/>
  <c r="E824" i="7"/>
  <c r="E823" i="7"/>
  <c r="E822" i="7"/>
  <c r="E817" i="7"/>
  <c r="E821" i="7"/>
  <c r="E820" i="7"/>
  <c r="E819" i="7"/>
  <c r="E818" i="7"/>
  <c r="E816" i="7"/>
  <c r="E815" i="7"/>
  <c r="E773" i="7"/>
  <c r="E772" i="7"/>
  <c r="E814" i="7"/>
  <c r="E813" i="7"/>
  <c r="E812" i="7"/>
  <c r="E810" i="7"/>
  <c r="E809" i="7"/>
  <c r="E784" i="7"/>
  <c r="E808" i="7"/>
  <c r="E807" i="7"/>
  <c r="E783" i="7"/>
  <c r="E805" i="7"/>
  <c r="E804" i="7"/>
  <c r="E803" i="7"/>
  <c r="E806" i="7"/>
  <c r="E802" i="7"/>
  <c r="E801" i="7"/>
  <c r="E800" i="7"/>
  <c r="E796" i="7"/>
  <c r="E799" i="7"/>
  <c r="E798" i="7"/>
  <c r="E793" i="7"/>
  <c r="E792" i="7"/>
  <c r="E797" i="7"/>
  <c r="E790" i="7"/>
  <c r="E789" i="7"/>
  <c r="E788" i="7"/>
  <c r="E787" i="7"/>
  <c r="E786" i="7"/>
  <c r="E785" i="7"/>
  <c r="E765" i="7"/>
  <c r="E756" i="7"/>
  <c r="E782" i="7"/>
  <c r="E781" i="7"/>
  <c r="E780" i="7"/>
  <c r="E779" i="7"/>
  <c r="E778" i="7"/>
  <c r="E776" i="7"/>
  <c r="E775" i="7"/>
  <c r="E774" i="7"/>
  <c r="E752" i="7"/>
  <c r="E771" i="7"/>
  <c r="E770" i="7"/>
  <c r="E768" i="7"/>
  <c r="E795" i="7"/>
  <c r="E794" i="7"/>
  <c r="E748" i="7"/>
  <c r="E764" i="7"/>
  <c r="E763" i="7"/>
  <c r="E762" i="7"/>
  <c r="E761" i="7"/>
  <c r="E760" i="7"/>
  <c r="E759" i="7"/>
  <c r="E758" i="7"/>
  <c r="E757" i="7"/>
  <c r="E755" i="7"/>
  <c r="E754" i="7"/>
  <c r="E753" i="7"/>
  <c r="E701" i="7"/>
  <c r="E751" i="7"/>
  <c r="E750" i="7"/>
  <c r="E749" i="7"/>
  <c r="E746" i="7"/>
  <c r="E745" i="7"/>
  <c r="E744" i="7"/>
  <c r="E743" i="7"/>
  <c r="E742" i="7"/>
  <c r="E741" i="7"/>
  <c r="E739" i="7"/>
  <c r="E738" i="7"/>
  <c r="E737" i="7"/>
  <c r="E736" i="7"/>
  <c r="E735" i="7"/>
  <c r="E734" i="7"/>
  <c r="E733" i="7"/>
  <c r="E731" i="7"/>
  <c r="E730" i="7"/>
  <c r="E729" i="7"/>
  <c r="E791" i="7"/>
  <c r="E726" i="7"/>
  <c r="E725" i="7"/>
  <c r="E724" i="7"/>
  <c r="E740" i="7"/>
  <c r="E723" i="7"/>
  <c r="E722" i="7"/>
  <c r="E721" i="7"/>
  <c r="E767" i="7"/>
  <c r="E718" i="7"/>
  <c r="E717" i="7"/>
  <c r="E716" i="7"/>
  <c r="E715" i="7"/>
  <c r="E714" i="7"/>
  <c r="E713" i="7"/>
  <c r="E712" i="7"/>
  <c r="E711" i="7"/>
  <c r="E766" i="7"/>
  <c r="E708" i="7"/>
  <c r="E706" i="7"/>
  <c r="E705" i="7"/>
  <c r="E703" i="7"/>
  <c r="E702" i="7"/>
  <c r="E700" i="7"/>
  <c r="E699" i="7"/>
  <c r="E719" i="7"/>
  <c r="E698" i="7"/>
  <c r="E697" i="7"/>
  <c r="E663" i="7"/>
  <c r="E695" i="7"/>
  <c r="E694" i="7"/>
  <c r="E693" i="7"/>
  <c r="E692" i="7"/>
  <c r="E691" i="7"/>
  <c r="E689" i="7"/>
  <c r="E688" i="7"/>
  <c r="E687" i="7"/>
  <c r="E225" i="7"/>
  <c r="E686" i="7"/>
  <c r="E685" i="7"/>
  <c r="E683" i="7"/>
  <c r="E682" i="7"/>
  <c r="E681" i="7"/>
  <c r="E679" i="7"/>
  <c r="E678" i="7"/>
  <c r="E677" i="7"/>
  <c r="E676" i="7"/>
  <c r="E675" i="7"/>
  <c r="E631" i="7"/>
  <c r="E673" i="7"/>
  <c r="E671" i="7"/>
  <c r="E670" i="7"/>
  <c r="E661" i="7"/>
  <c r="E668" i="7"/>
  <c r="E667" i="7"/>
  <c r="E666" i="7"/>
  <c r="E665" i="7"/>
  <c r="E664" i="7"/>
  <c r="E684" i="7"/>
  <c r="E659" i="7"/>
  <c r="E658" i="7"/>
  <c r="E657" i="7"/>
  <c r="E655" i="7"/>
  <c r="E654" i="7"/>
  <c r="E653" i="7"/>
  <c r="E652" i="7"/>
  <c r="E651" i="7"/>
  <c r="E650" i="7"/>
  <c r="E649" i="7"/>
  <c r="E648" i="7"/>
  <c r="E647" i="7"/>
  <c r="E646" i="7"/>
  <c r="E645" i="7"/>
  <c r="E644" i="7"/>
  <c r="E643" i="7"/>
  <c r="E709" i="7"/>
  <c r="E641" i="7"/>
  <c r="E640" i="7"/>
  <c r="E639" i="7"/>
  <c r="E680" i="7"/>
  <c r="E637" i="7"/>
  <c r="E94" i="7"/>
  <c r="E674" i="7"/>
  <c r="E636" i="7"/>
  <c r="E635" i="7"/>
  <c r="E634" i="7"/>
  <c r="E633" i="7"/>
  <c r="E632" i="7"/>
  <c r="E642" i="7"/>
  <c r="E638" i="7"/>
  <c r="E630" i="7"/>
  <c r="E629" i="7"/>
  <c r="E628" i="7"/>
  <c r="E627" i="7"/>
  <c r="E626" i="7"/>
  <c r="E625" i="7"/>
  <c r="E616" i="7"/>
  <c r="E615" i="7"/>
  <c r="E614" i="7"/>
  <c r="E620" i="7"/>
  <c r="E619" i="7"/>
  <c r="E618" i="7"/>
  <c r="E617" i="7"/>
  <c r="E610" i="7"/>
  <c r="E69" i="7"/>
  <c r="E613" i="7"/>
  <c r="E623" i="7"/>
  <c r="E611" i="7"/>
  <c r="E621" i="7"/>
  <c r="E609" i="7"/>
  <c r="E251" i="7"/>
  <c r="E608" i="7"/>
  <c r="E622" i="7"/>
  <c r="E607" i="7"/>
  <c r="E606" i="7"/>
  <c r="E605" i="7"/>
  <c r="E603" i="7"/>
  <c r="E604" i="7"/>
  <c r="E602" i="7"/>
  <c r="E601" i="7"/>
  <c r="E600" i="7"/>
  <c r="E599" i="7"/>
  <c r="E586" i="7"/>
  <c r="E597" i="7"/>
  <c r="E594" i="7"/>
  <c r="E593" i="7"/>
  <c r="E596" i="7"/>
  <c r="E592" i="7"/>
  <c r="E591" i="7"/>
  <c r="E585" i="7"/>
  <c r="E588" i="7"/>
  <c r="E587" i="7"/>
  <c r="E583" i="7"/>
  <c r="E598" i="7"/>
  <c r="E581" i="7"/>
  <c r="E582" i="7"/>
  <c r="E590" i="7"/>
  <c r="E584" i="7"/>
  <c r="E580" i="7"/>
  <c r="E707" i="7"/>
  <c r="E578" i="7"/>
  <c r="E577" i="7"/>
  <c r="E575" i="7"/>
  <c r="E574" i="7"/>
  <c r="E572" i="7"/>
  <c r="E571" i="7"/>
  <c r="E567" i="7"/>
  <c r="E515" i="7"/>
  <c r="E553" i="7"/>
  <c r="E545" i="7"/>
  <c r="E569" i="7"/>
  <c r="E568" i="7"/>
  <c r="E566" i="7"/>
  <c r="E565" i="7"/>
  <c r="E564" i="7"/>
  <c r="E562" i="7"/>
  <c r="E560" i="7"/>
  <c r="E559" i="7"/>
  <c r="E558" i="7"/>
  <c r="E557" i="7"/>
  <c r="E556" i="7"/>
  <c r="E555" i="7"/>
  <c r="E554" i="7"/>
  <c r="E529" i="7"/>
  <c r="E551" i="7"/>
  <c r="E552" i="7"/>
  <c r="E550" i="7"/>
  <c r="E547" i="7"/>
  <c r="E546" i="7"/>
  <c r="E519" i="7"/>
  <c r="E544" i="7"/>
  <c r="E543" i="7"/>
  <c r="E542" i="7"/>
  <c r="E541" i="7"/>
  <c r="E539" i="7"/>
  <c r="E537" i="7"/>
  <c r="E536" i="7"/>
  <c r="E535" i="7"/>
  <c r="E534" i="7"/>
  <c r="E532" i="7"/>
  <c r="E531" i="7"/>
  <c r="E530" i="7"/>
  <c r="E528" i="7"/>
  <c r="E527" i="7"/>
  <c r="E526" i="7"/>
  <c r="E524" i="7"/>
  <c r="E522" i="7"/>
  <c r="E874" i="7"/>
  <c r="E521" i="7"/>
  <c r="E520" i="7"/>
  <c r="E563" i="7"/>
  <c r="E517" i="7"/>
  <c r="E516" i="7"/>
  <c r="E514" i="7"/>
  <c r="E513" i="7"/>
  <c r="E512" i="7"/>
  <c r="E511" i="7"/>
  <c r="E510" i="7"/>
  <c r="E509" i="7"/>
  <c r="E508" i="7"/>
  <c r="E506" i="7"/>
  <c r="E507" i="7"/>
  <c r="E505" i="7"/>
  <c r="E504" i="7"/>
  <c r="E503" i="7"/>
  <c r="E334" i="7"/>
  <c r="E538" i="7"/>
  <c r="E518" i="7"/>
  <c r="E501" i="7"/>
  <c r="E500" i="7"/>
  <c r="E487" i="7"/>
  <c r="E464" i="7"/>
  <c r="E933" i="7"/>
  <c r="E690" i="7"/>
  <c r="E497" i="7"/>
  <c r="E496" i="7"/>
  <c r="E498" i="7"/>
  <c r="E494" i="7"/>
  <c r="E492" i="7"/>
  <c r="E491" i="7"/>
  <c r="E490" i="7"/>
  <c r="E489" i="7"/>
  <c r="E486" i="7"/>
  <c r="E485" i="7"/>
  <c r="E484" i="7"/>
  <c r="E483" i="7"/>
  <c r="E482" i="7"/>
  <c r="E481" i="7"/>
  <c r="E480" i="7"/>
  <c r="E479" i="7"/>
  <c r="E478" i="7"/>
  <c r="E477" i="7"/>
  <c r="E476" i="7"/>
  <c r="E475" i="7"/>
  <c r="E474" i="7"/>
  <c r="E473" i="7"/>
  <c r="E471" i="7"/>
  <c r="E470" i="7"/>
  <c r="E469" i="7"/>
  <c r="E468" i="7"/>
  <c r="E467" i="7"/>
  <c r="E465" i="7"/>
  <c r="E463" i="7"/>
  <c r="E462" i="7"/>
  <c r="E499" i="7"/>
  <c r="E461" i="7"/>
  <c r="E180" i="7"/>
  <c r="E495" i="7"/>
  <c r="E460" i="7"/>
  <c r="E459" i="7"/>
  <c r="E458" i="7"/>
  <c r="E456" i="7"/>
  <c r="E454" i="7"/>
  <c r="E570" i="7"/>
  <c r="E453" i="7"/>
  <c r="E472" i="7"/>
  <c r="E466" i="7"/>
  <c r="E452" i="7"/>
  <c r="E451" i="7"/>
  <c r="E450" i="7"/>
  <c r="E449" i="7"/>
  <c r="E448" i="7"/>
  <c r="E447" i="7"/>
  <c r="E446" i="7"/>
  <c r="E445" i="7"/>
  <c r="E851" i="7"/>
  <c r="E1019" i="7"/>
  <c r="E444" i="7"/>
  <c r="E443" i="7"/>
  <c r="E442" i="7"/>
  <c r="E432" i="7"/>
  <c r="E440" i="7"/>
  <c r="E439" i="7"/>
  <c r="E436" i="7"/>
  <c r="E435" i="7"/>
  <c r="E434" i="7"/>
  <c r="E437" i="7"/>
  <c r="E433" i="7"/>
  <c r="E441" i="7"/>
  <c r="E431" i="7"/>
  <c r="E430" i="7"/>
  <c r="E429" i="7"/>
  <c r="E428" i="7"/>
  <c r="E422" i="7"/>
  <c r="E426" i="7"/>
  <c r="E425" i="7"/>
  <c r="E424" i="7"/>
  <c r="E423" i="7"/>
  <c r="E421" i="7"/>
  <c r="E419" i="7"/>
  <c r="E418" i="7"/>
  <c r="E415" i="7"/>
  <c r="E417" i="7"/>
  <c r="E416" i="7"/>
  <c r="E372" i="7"/>
  <c r="E403" i="7"/>
  <c r="E414" i="7"/>
  <c r="E413" i="7"/>
  <c r="E412" i="7"/>
  <c r="E411" i="7"/>
  <c r="E406" i="7"/>
  <c r="E405" i="7"/>
  <c r="E404" i="7"/>
  <c r="E906" i="7"/>
  <c r="E399" i="7"/>
  <c r="E398" i="7"/>
  <c r="E397" i="7"/>
  <c r="E395" i="7"/>
  <c r="E394" i="7"/>
  <c r="E408" i="7"/>
  <c r="E400" i="7"/>
  <c r="E392" i="7"/>
  <c r="E390" i="7"/>
  <c r="E389" i="7"/>
  <c r="E388" i="7"/>
  <c r="E393" i="7"/>
  <c r="E386" i="7"/>
  <c r="E385" i="7"/>
  <c r="E384" i="7"/>
  <c r="E383" i="7"/>
  <c r="E391" i="7"/>
  <c r="E387" i="7"/>
  <c r="E382" i="7"/>
  <c r="E379" i="7"/>
  <c r="E378" i="7"/>
  <c r="E377" i="7"/>
  <c r="E376" i="7"/>
  <c r="E375" i="7"/>
  <c r="E373" i="7"/>
  <c r="E364" i="7"/>
  <c r="E351" i="7"/>
  <c r="E370" i="7"/>
  <c r="E368" i="7"/>
  <c r="E367" i="7"/>
  <c r="E366" i="7"/>
  <c r="E365" i="7"/>
  <c r="E360" i="7"/>
  <c r="E380" i="7"/>
  <c r="E362" i="7"/>
  <c r="E361" i="7"/>
  <c r="E359" i="7"/>
  <c r="E358" i="7"/>
  <c r="E832" i="7"/>
  <c r="E97" i="7"/>
  <c r="E357" i="7"/>
  <c r="E356" i="7"/>
  <c r="E355" i="7"/>
  <c r="E354" i="7"/>
  <c r="E353" i="7"/>
  <c r="E352" i="7"/>
  <c r="E350" i="7"/>
  <c r="E348" i="7"/>
  <c r="E347" i="7"/>
  <c r="E345" i="7"/>
  <c r="E346" i="7"/>
  <c r="E363" i="7"/>
  <c r="E344" i="7"/>
  <c r="E306" i="7"/>
  <c r="E321" i="7"/>
  <c r="E295" i="7"/>
  <c r="E342" i="7"/>
  <c r="E341" i="7"/>
  <c r="E340" i="7"/>
  <c r="E338" i="7"/>
  <c r="E337" i="7"/>
  <c r="E336" i="7"/>
  <c r="E335" i="7"/>
  <c r="E333" i="7"/>
  <c r="E332" i="7"/>
  <c r="E343" i="7"/>
  <c r="E330" i="7"/>
  <c r="E329" i="7"/>
  <c r="E328" i="7"/>
  <c r="E327" i="7"/>
  <c r="E326" i="7"/>
  <c r="E325" i="7"/>
  <c r="E324" i="7"/>
  <c r="E323" i="7"/>
  <c r="E322" i="7"/>
  <c r="E320" i="7"/>
  <c r="E319" i="7"/>
  <c r="E318" i="7"/>
  <c r="E317" i="7"/>
  <c r="E315" i="7"/>
  <c r="E314" i="7"/>
  <c r="E313" i="7"/>
  <c r="E311" i="7"/>
  <c r="E310" i="7"/>
  <c r="E309" i="7"/>
  <c r="E308" i="7"/>
  <c r="E293" i="7"/>
  <c r="E305" i="7"/>
  <c r="E304" i="7"/>
  <c r="E303" i="7"/>
  <c r="E302" i="7"/>
  <c r="E301" i="7"/>
  <c r="E298" i="7"/>
  <c r="E297" i="7"/>
  <c r="E296" i="7"/>
  <c r="E294" i="7"/>
  <c r="E292" i="7"/>
  <c r="E339" i="7"/>
  <c r="E331" i="7"/>
  <c r="E291" i="7"/>
  <c r="E290" i="7"/>
  <c r="E289" i="7"/>
  <c r="E288" i="7"/>
  <c r="E287" i="7"/>
  <c r="E286" i="7"/>
  <c r="E285" i="7"/>
  <c r="E284" i="7"/>
  <c r="E283" i="7"/>
  <c r="E282" i="7"/>
  <c r="E281" i="7"/>
  <c r="E280" i="7"/>
  <c r="E279" i="7"/>
  <c r="E278" i="7"/>
  <c r="E277" i="7"/>
  <c r="E276" i="7"/>
  <c r="E275" i="7"/>
  <c r="E274" i="7"/>
  <c r="E273" i="7"/>
  <c r="E272" i="7"/>
  <c r="E271" i="7"/>
  <c r="E270" i="7"/>
  <c r="E269" i="7"/>
  <c r="E268" i="7"/>
  <c r="E267" i="7"/>
  <c r="E266" i="7"/>
  <c r="E264" i="7"/>
  <c r="E263" i="7"/>
  <c r="E261" i="7"/>
  <c r="E260" i="7"/>
  <c r="E259" i="7"/>
  <c r="E258" i="7"/>
  <c r="E262" i="7"/>
  <c r="E257" i="7"/>
  <c r="E256" i="7"/>
  <c r="E255" i="7"/>
  <c r="E254" i="7"/>
  <c r="E253" i="7"/>
  <c r="E252" i="7"/>
  <c r="E250" i="7"/>
  <c r="E249" i="7"/>
  <c r="E248" i="7"/>
  <c r="E247" i="7"/>
  <c r="E246" i="7"/>
  <c r="E242" i="7"/>
  <c r="E245" i="7"/>
  <c r="E244" i="7"/>
  <c r="E243" i="7"/>
  <c r="E241" i="7"/>
  <c r="E240" i="7"/>
  <c r="E239" i="7"/>
  <c r="E238" i="7"/>
  <c r="E237" i="7"/>
  <c r="E236" i="7"/>
  <c r="E769" i="7"/>
  <c r="E233" i="7"/>
  <c r="E235" i="7"/>
  <c r="E234" i="7"/>
  <c r="E232" i="7"/>
  <c r="E231" i="7"/>
  <c r="E265" i="7"/>
  <c r="E230" i="7"/>
  <c r="E229" i="7"/>
  <c r="E228" i="7"/>
  <c r="E227" i="7"/>
  <c r="E226" i="7"/>
  <c r="E224" i="7"/>
  <c r="E223" i="7"/>
  <c r="E222" i="7"/>
  <c r="E221" i="7"/>
  <c r="E220" i="7"/>
  <c r="E219" i="7"/>
  <c r="E218" i="7"/>
  <c r="E217" i="7"/>
  <c r="E216" i="7"/>
  <c r="E214" i="7"/>
  <c r="E213" i="7"/>
  <c r="E212" i="7"/>
  <c r="E210" i="7"/>
  <c r="E209" i="7"/>
  <c r="E208" i="7"/>
  <c r="E206" i="7"/>
  <c r="E205" i="7"/>
  <c r="E204" i="7"/>
  <c r="E203" i="7"/>
  <c r="E202" i="7"/>
  <c r="E201" i="7"/>
  <c r="E200" i="7"/>
  <c r="E199" i="7"/>
  <c r="E198" i="7"/>
  <c r="E197" i="7"/>
  <c r="E182" i="7"/>
  <c r="E195" i="7"/>
  <c r="E194" i="7"/>
  <c r="E179" i="7"/>
  <c r="E192" i="7"/>
  <c r="E196" i="7"/>
  <c r="E191" i="7"/>
  <c r="E190" i="7"/>
  <c r="E189" i="7"/>
  <c r="E187" i="7"/>
  <c r="E186" i="7"/>
  <c r="E185" i="7"/>
  <c r="E184" i="7"/>
  <c r="E183" i="7"/>
  <c r="E158" i="7"/>
  <c r="E181" i="7"/>
  <c r="E169" i="7"/>
  <c r="E177" i="7"/>
  <c r="E176" i="7"/>
  <c r="E175" i="7"/>
  <c r="E174" i="7"/>
  <c r="E173" i="7"/>
  <c r="E172" i="7"/>
  <c r="E171" i="7"/>
  <c r="E168" i="7"/>
  <c r="E125" i="7"/>
  <c r="E167" i="7"/>
  <c r="E166" i="7"/>
  <c r="E165" i="7"/>
  <c r="E164" i="7"/>
  <c r="E163" i="7"/>
  <c r="E162" i="7"/>
  <c r="E161" i="7"/>
  <c r="E160" i="7"/>
  <c r="E145" i="7"/>
  <c r="E157" i="7"/>
  <c r="E156" i="7"/>
  <c r="E155" i="7"/>
  <c r="E154" i="7"/>
  <c r="E153" i="7"/>
  <c r="E152" i="7"/>
  <c r="E151" i="7"/>
  <c r="E150" i="7"/>
  <c r="E148" i="7"/>
  <c r="E147" i="7"/>
  <c r="E146" i="7"/>
  <c r="E144" i="7"/>
  <c r="E141" i="7"/>
  <c r="E140" i="7"/>
  <c r="E143" i="7"/>
  <c r="E142" i="7"/>
  <c r="E139" i="7"/>
  <c r="E138" i="7"/>
  <c r="E137" i="7"/>
  <c r="E136" i="7"/>
  <c r="E135" i="7"/>
  <c r="E134" i="7"/>
  <c r="E133" i="7"/>
  <c r="E132" i="7"/>
  <c r="E130" i="7"/>
  <c r="E129" i="7"/>
  <c r="E128" i="7"/>
  <c r="E127" i="7"/>
  <c r="E126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2" i="7"/>
  <c r="E101" i="7"/>
  <c r="E100" i="7"/>
  <c r="E99" i="7"/>
  <c r="E98" i="7"/>
  <c r="E96" i="7"/>
  <c r="E95" i="7"/>
  <c r="E93" i="7"/>
  <c r="E91" i="7"/>
  <c r="E90" i="7"/>
  <c r="E89" i="7"/>
  <c r="E88" i="7"/>
  <c r="E87" i="7"/>
  <c r="E85" i="7"/>
  <c r="E86" i="7"/>
  <c r="E84" i="7"/>
  <c r="E83" i="7"/>
  <c r="E81" i="7"/>
  <c r="E80" i="7"/>
  <c r="E79" i="7"/>
  <c r="E78" i="7"/>
  <c r="E77" i="7"/>
  <c r="E76" i="7"/>
  <c r="E75" i="7"/>
  <c r="E74" i="7"/>
  <c r="E73" i="7"/>
  <c r="E72" i="7"/>
  <c r="E71" i="7"/>
  <c r="E70" i="7"/>
  <c r="E68" i="7"/>
  <c r="E67" i="7"/>
  <c r="E66" i="7"/>
  <c r="E493" i="7"/>
  <c r="E64" i="7"/>
  <c r="E62" i="7"/>
  <c r="E61" i="7"/>
  <c r="E60" i="7"/>
  <c r="E59" i="7"/>
  <c r="E58" i="7"/>
  <c r="E57" i="7"/>
  <c r="E56" i="7"/>
  <c r="E55" i="7"/>
  <c r="E54" i="7"/>
  <c r="E53" i="7"/>
  <c r="E52" i="7"/>
  <c r="E51" i="7"/>
  <c r="E49" i="7"/>
  <c r="E48" i="7"/>
  <c r="E47" i="7"/>
  <c r="E46" i="7"/>
  <c r="E44" i="7"/>
  <c r="E915" i="7"/>
  <c r="E43" i="7"/>
  <c r="E312" i="7"/>
  <c r="E42" i="7"/>
  <c r="E41" i="7"/>
  <c r="E40" i="7"/>
  <c r="E39" i="7"/>
  <c r="E704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50" i="7"/>
  <c r="E25" i="7"/>
  <c r="E24" i="7"/>
  <c r="E23" i="7"/>
  <c r="E22" i="7"/>
  <c r="E21" i="7"/>
  <c r="E20" i="7"/>
  <c r="E63" i="7"/>
  <c r="E18" i="7"/>
  <c r="E17" i="7"/>
  <c r="E16" i="7"/>
  <c r="E15" i="7"/>
  <c r="E14" i="7"/>
  <c r="E13" i="7"/>
  <c r="J1165" i="7"/>
  <c r="J1225" i="7"/>
  <c r="AI1118" i="7" l="1"/>
  <c r="AI1109" i="7"/>
  <c r="AG1118" i="7"/>
  <c r="AJ1118" i="7"/>
  <c r="AH1118" i="7"/>
  <c r="AG1109" i="7"/>
  <c r="AJ1109" i="7"/>
  <c r="AH1109" i="7"/>
  <c r="AF192" i="7" l="1"/>
  <c r="J192" i="7"/>
  <c r="AB192" i="7"/>
  <c r="AC192" i="7"/>
  <c r="AD192" i="7"/>
  <c r="AI192" i="7" l="1"/>
  <c r="AG192" i="7"/>
  <c r="AJ192" i="7"/>
  <c r="AH192" i="7"/>
  <c r="J75" i="7" l="1"/>
  <c r="J76" i="7"/>
  <c r="J384" i="7"/>
  <c r="J13" i="7" l="1"/>
  <c r="J14" i="7"/>
  <c r="J16" i="7"/>
  <c r="J17" i="7"/>
  <c r="J18" i="7"/>
  <c r="J20" i="7"/>
  <c r="J21" i="7"/>
  <c r="J22" i="7"/>
  <c r="J23" i="7"/>
  <c r="J24" i="7"/>
  <c r="J25" i="7"/>
  <c r="J50" i="7"/>
  <c r="J26" i="7"/>
  <c r="J27" i="7"/>
  <c r="J28" i="7"/>
  <c r="J29" i="7"/>
  <c r="J30" i="7"/>
  <c r="J31" i="7"/>
  <c r="J32" i="7"/>
  <c r="J33" i="7"/>
  <c r="J35" i="7"/>
  <c r="J36" i="7"/>
  <c r="J37" i="7"/>
  <c r="J38" i="7"/>
  <c r="J704" i="7"/>
  <c r="J39" i="7"/>
  <c r="J41" i="7"/>
  <c r="J42" i="7"/>
  <c r="J312" i="7"/>
  <c r="J43" i="7"/>
  <c r="J915" i="7"/>
  <c r="J44" i="7"/>
  <c r="J46" i="7"/>
  <c r="J47" i="7"/>
  <c r="J48" i="7"/>
  <c r="J49" i="7"/>
  <c r="J51" i="7"/>
  <c r="J52" i="7"/>
  <c r="J15" i="7"/>
  <c r="J53" i="7"/>
  <c r="J54" i="7"/>
  <c r="J55" i="7"/>
  <c r="J56" i="7"/>
  <c r="J57" i="7"/>
  <c r="J58" i="7"/>
  <c r="J59" i="7"/>
  <c r="J60" i="7"/>
  <c r="J61" i="7"/>
  <c r="J62" i="7"/>
  <c r="J63" i="7"/>
  <c r="J64" i="7"/>
  <c r="J493" i="7"/>
  <c r="J66" i="7"/>
  <c r="J67" i="7"/>
  <c r="J68" i="7"/>
  <c r="J70" i="7"/>
  <c r="J71" i="7"/>
  <c r="J73" i="7"/>
  <c r="J74" i="7"/>
  <c r="J77" i="7"/>
  <c r="J78" i="7"/>
  <c r="J79" i="7"/>
  <c r="J80" i="7"/>
  <c r="J81" i="7"/>
  <c r="J83" i="7"/>
  <c r="J84" i="7"/>
  <c r="J86" i="7"/>
  <c r="J85" i="7"/>
  <c r="J87" i="7"/>
  <c r="J88" i="7"/>
  <c r="J89" i="7"/>
  <c r="J90" i="7"/>
  <c r="J91" i="7"/>
  <c r="J65" i="7"/>
  <c r="J93" i="7"/>
  <c r="J95" i="7"/>
  <c r="J96" i="7"/>
  <c r="J98" i="7"/>
  <c r="J99" i="7"/>
  <c r="J100" i="7"/>
  <c r="J101" i="7"/>
  <c r="J102" i="7"/>
  <c r="J104" i="7"/>
  <c r="J105" i="7"/>
  <c r="J106" i="7"/>
  <c r="J107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08" i="7"/>
  <c r="J126" i="7"/>
  <c r="J127" i="7"/>
  <c r="J128" i="7"/>
  <c r="J129" i="7"/>
  <c r="J130" i="7"/>
  <c r="J132" i="7"/>
  <c r="J133" i="7"/>
  <c r="J134" i="7"/>
  <c r="J135" i="7"/>
  <c r="J136" i="7"/>
  <c r="J137" i="7"/>
  <c r="J138" i="7"/>
  <c r="J139" i="7"/>
  <c r="J142" i="7"/>
  <c r="J143" i="7"/>
  <c r="J140" i="7"/>
  <c r="J141" i="7"/>
  <c r="J144" i="7"/>
  <c r="J92" i="7"/>
  <c r="J146" i="7"/>
  <c r="J147" i="7"/>
  <c r="J148" i="7"/>
  <c r="J150" i="7"/>
  <c r="J151" i="7"/>
  <c r="J152" i="7"/>
  <c r="J153" i="7"/>
  <c r="J155" i="7"/>
  <c r="J156" i="7"/>
  <c r="J157" i="7"/>
  <c r="J145" i="7"/>
  <c r="J160" i="7"/>
  <c r="J161" i="7"/>
  <c r="J162" i="7"/>
  <c r="J163" i="7"/>
  <c r="J164" i="7"/>
  <c r="J165" i="7"/>
  <c r="J166" i="7"/>
  <c r="J125" i="7"/>
  <c r="J168" i="7"/>
  <c r="J170" i="7"/>
  <c r="J171" i="7"/>
  <c r="J172" i="7"/>
  <c r="J173" i="7"/>
  <c r="J174" i="7"/>
  <c r="J175" i="7"/>
  <c r="J176" i="7"/>
  <c r="J177" i="7"/>
  <c r="J169" i="7"/>
  <c r="J181" i="7"/>
  <c r="J158" i="7"/>
  <c r="J183" i="7"/>
  <c r="J184" i="7"/>
  <c r="J185" i="7"/>
  <c r="J186" i="7"/>
  <c r="J187" i="7"/>
  <c r="J189" i="7"/>
  <c r="J190" i="7"/>
  <c r="J191" i="7"/>
  <c r="J179" i="7"/>
  <c r="J194" i="7"/>
  <c r="J195" i="7"/>
  <c r="J182" i="7"/>
  <c r="J197" i="7"/>
  <c r="J198" i="7"/>
  <c r="J199" i="7"/>
  <c r="J200" i="7"/>
  <c r="J201" i="7"/>
  <c r="J202" i="7"/>
  <c r="J203" i="7"/>
  <c r="J204" i="7"/>
  <c r="J205" i="7"/>
  <c r="J206" i="7"/>
  <c r="J208" i="7"/>
  <c r="J209" i="7"/>
  <c r="J210" i="7"/>
  <c r="J212" i="7"/>
  <c r="J213" i="7"/>
  <c r="J214" i="7"/>
  <c r="J216" i="7"/>
  <c r="J217" i="7"/>
  <c r="J218" i="7"/>
  <c r="J219" i="7"/>
  <c r="J220" i="7"/>
  <c r="J221" i="7"/>
  <c r="J222" i="7"/>
  <c r="J223" i="7"/>
  <c r="J224" i="7"/>
  <c r="J226" i="7"/>
  <c r="J227" i="7"/>
  <c r="J228" i="7"/>
  <c r="J229" i="7"/>
  <c r="J230" i="7"/>
  <c r="J265" i="7"/>
  <c r="J231" i="7"/>
  <c r="J232" i="7"/>
  <c r="J234" i="7"/>
  <c r="J235" i="7"/>
  <c r="J233" i="7"/>
  <c r="J769" i="7"/>
  <c r="J236" i="7"/>
  <c r="J237" i="7"/>
  <c r="J238" i="7"/>
  <c r="J239" i="7"/>
  <c r="J241" i="7"/>
  <c r="J243" i="7"/>
  <c r="J244" i="7"/>
  <c r="J245" i="7"/>
  <c r="J441" i="7"/>
  <c r="J240" i="7"/>
  <c r="J242" i="7"/>
  <c r="J246" i="7"/>
  <c r="J247" i="7"/>
  <c r="J248" i="7"/>
  <c r="J249" i="7"/>
  <c r="J250" i="7"/>
  <c r="J252" i="7"/>
  <c r="J253" i="7"/>
  <c r="J254" i="7"/>
  <c r="J255" i="7"/>
  <c r="J256" i="7"/>
  <c r="J257" i="7"/>
  <c r="J262" i="7"/>
  <c r="J258" i="7"/>
  <c r="J260" i="7"/>
  <c r="J261" i="7"/>
  <c r="J263" i="7"/>
  <c r="J264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91" i="7"/>
  <c r="J286" i="7"/>
  <c r="J287" i="7"/>
  <c r="J288" i="7"/>
  <c r="J289" i="7"/>
  <c r="J331" i="7"/>
  <c r="J339" i="7"/>
  <c r="J290" i="7"/>
  <c r="J292" i="7"/>
  <c r="J294" i="7"/>
  <c r="J296" i="7"/>
  <c r="J298" i="7"/>
  <c r="J301" i="7"/>
  <c r="J302" i="7"/>
  <c r="J303" i="7"/>
  <c r="J304" i="7"/>
  <c r="J305" i="7"/>
  <c r="J196" i="7"/>
  <c r="J293" i="7"/>
  <c r="J308" i="7"/>
  <c r="J309" i="7"/>
  <c r="J310" i="7"/>
  <c r="J311" i="7"/>
  <c r="J313" i="7"/>
  <c r="J314" i="7"/>
  <c r="J315" i="7"/>
  <c r="J317" i="7"/>
  <c r="J318" i="7"/>
  <c r="J319" i="7"/>
  <c r="J320" i="7"/>
  <c r="J322" i="7"/>
  <c r="J323" i="7"/>
  <c r="J324" i="7"/>
  <c r="J325" i="7"/>
  <c r="J326" i="7"/>
  <c r="J327" i="7"/>
  <c r="J328" i="7"/>
  <c r="J329" i="7"/>
  <c r="J330" i="7"/>
  <c r="J343" i="7"/>
  <c r="J332" i="7"/>
  <c r="J333" i="7"/>
  <c r="J335" i="7"/>
  <c r="J336" i="7"/>
  <c r="J337" i="7"/>
  <c r="J338" i="7"/>
  <c r="J363" i="7"/>
  <c r="J340" i="7"/>
  <c r="J341" i="7"/>
  <c r="J342" i="7"/>
  <c r="J344" i="7"/>
  <c r="J346" i="7"/>
  <c r="J345" i="7"/>
  <c r="J347" i="7"/>
  <c r="J348" i="7"/>
  <c r="J350" i="7"/>
  <c r="J295" i="7"/>
  <c r="J352" i="7"/>
  <c r="J353" i="7"/>
  <c r="J354" i="7"/>
  <c r="J355" i="7"/>
  <c r="J356" i="7"/>
  <c r="J357" i="7"/>
  <c r="J97" i="7"/>
  <c r="J832" i="7"/>
  <c r="J358" i="7"/>
  <c r="J359" i="7"/>
  <c r="J321" i="7"/>
  <c r="J361" i="7"/>
  <c r="J362" i="7"/>
  <c r="J380" i="7"/>
  <c r="J360" i="7"/>
  <c r="J365" i="7"/>
  <c r="J366" i="7"/>
  <c r="J367" i="7"/>
  <c r="J368" i="7"/>
  <c r="J370" i="7"/>
  <c r="J306" i="7"/>
  <c r="J351" i="7"/>
  <c r="J364" i="7"/>
  <c r="J373" i="7"/>
  <c r="J374" i="7"/>
  <c r="J375" i="7"/>
  <c r="J376" i="7"/>
  <c r="J377" i="7"/>
  <c r="J378" i="7"/>
  <c r="J379" i="7"/>
  <c r="J382" i="7"/>
  <c r="J387" i="7"/>
  <c r="J391" i="7"/>
  <c r="J383" i="7"/>
  <c r="J385" i="7"/>
  <c r="J386" i="7"/>
  <c r="J393" i="7"/>
  <c r="J388" i="7"/>
  <c r="J389" i="7"/>
  <c r="J390" i="7"/>
  <c r="J392" i="7"/>
  <c r="J400" i="7"/>
  <c r="J408" i="7"/>
  <c r="J395" i="7"/>
  <c r="J397" i="7"/>
  <c r="J398" i="7"/>
  <c r="J399" i="7"/>
  <c r="J432" i="7"/>
  <c r="J906" i="7"/>
  <c r="J404" i="7"/>
  <c r="J405" i="7"/>
  <c r="J406" i="7"/>
  <c r="J437" i="7"/>
  <c r="J411" i="7"/>
  <c r="J412" i="7"/>
  <c r="J413" i="7"/>
  <c r="J414" i="7"/>
  <c r="J372" i="7"/>
  <c r="J416" i="7"/>
  <c r="J417" i="7"/>
  <c r="J418" i="7"/>
  <c r="J419" i="7"/>
  <c r="J421" i="7"/>
  <c r="J423" i="7"/>
  <c r="J424" i="7"/>
  <c r="J425" i="7"/>
  <c r="J426" i="7"/>
  <c r="J429" i="7"/>
  <c r="J430" i="7"/>
  <c r="J431" i="7"/>
  <c r="J570" i="7"/>
  <c r="J433" i="7"/>
  <c r="J434" i="7"/>
  <c r="J435" i="7"/>
  <c r="J436" i="7"/>
  <c r="J495" i="7"/>
  <c r="J439" i="7"/>
  <c r="J440" i="7"/>
  <c r="J442" i="7"/>
  <c r="J452" i="7"/>
  <c r="J443" i="7"/>
  <c r="J466" i="7"/>
  <c r="J444" i="7"/>
  <c r="J1019" i="7"/>
  <c r="J851" i="7"/>
  <c r="J445" i="7"/>
  <c r="J446" i="7"/>
  <c r="J447" i="7"/>
  <c r="J448" i="7"/>
  <c r="J449" i="7"/>
  <c r="J450" i="7"/>
  <c r="J451" i="7"/>
  <c r="J472" i="7"/>
  <c r="J453" i="7"/>
  <c r="J454" i="7"/>
  <c r="J456" i="7"/>
  <c r="J458" i="7"/>
  <c r="J459" i="7"/>
  <c r="J460" i="7"/>
  <c r="J180" i="7"/>
  <c r="J461" i="7"/>
  <c r="J499" i="7"/>
  <c r="J462" i="7"/>
  <c r="J463" i="7"/>
  <c r="J403" i="7"/>
  <c r="J465" i="7"/>
  <c r="J334" i="7"/>
  <c r="J467" i="7"/>
  <c r="J468" i="7"/>
  <c r="J469" i="7"/>
  <c r="J470" i="7"/>
  <c r="J471" i="7"/>
  <c r="J590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9" i="7"/>
  <c r="J490" i="7"/>
  <c r="J491" i="7"/>
  <c r="J492" i="7"/>
  <c r="J494" i="7"/>
  <c r="J498" i="7"/>
  <c r="J518" i="7"/>
  <c r="J496" i="7"/>
  <c r="J497" i="7"/>
  <c r="J538" i="7"/>
  <c r="J690" i="7"/>
  <c r="J933" i="7"/>
  <c r="J500" i="7"/>
  <c r="J501" i="7"/>
  <c r="J503" i="7"/>
  <c r="J504" i="7"/>
  <c r="J505" i="7"/>
  <c r="J507" i="7"/>
  <c r="J506" i="7"/>
  <c r="J508" i="7"/>
  <c r="J509" i="7"/>
  <c r="J510" i="7"/>
  <c r="J511" i="7"/>
  <c r="J512" i="7"/>
  <c r="J513" i="7"/>
  <c r="J514" i="7"/>
  <c r="J415" i="7"/>
  <c r="J516" i="7"/>
  <c r="J517" i="7"/>
  <c r="J563" i="7"/>
  <c r="J464" i="7"/>
  <c r="J520" i="7"/>
  <c r="J521" i="7"/>
  <c r="J874" i="7"/>
  <c r="J522" i="7"/>
  <c r="J524" i="7"/>
  <c r="J526" i="7"/>
  <c r="J527" i="7"/>
  <c r="J528" i="7"/>
  <c r="J487" i="7"/>
  <c r="J530" i="7"/>
  <c r="J531" i="7"/>
  <c r="J532" i="7"/>
  <c r="J534" i="7"/>
  <c r="J535" i="7"/>
  <c r="J536" i="7"/>
  <c r="J537" i="7"/>
  <c r="J539" i="7"/>
  <c r="J541" i="7"/>
  <c r="J542" i="7"/>
  <c r="J543" i="7"/>
  <c r="J544" i="7"/>
  <c r="J519" i="7"/>
  <c r="J546" i="7"/>
  <c r="J547" i="7"/>
  <c r="J550" i="7"/>
  <c r="J552" i="7"/>
  <c r="J551" i="7"/>
  <c r="J529" i="7"/>
  <c r="J554" i="7"/>
  <c r="J555" i="7"/>
  <c r="J556" i="7"/>
  <c r="J557" i="7"/>
  <c r="J558" i="7"/>
  <c r="J559" i="7"/>
  <c r="J560" i="7"/>
  <c r="J562" i="7"/>
  <c r="J584" i="7"/>
  <c r="J621" i="7"/>
  <c r="J564" i="7"/>
  <c r="J565" i="7"/>
  <c r="J566" i="7"/>
  <c r="J422" i="7"/>
  <c r="J568" i="7"/>
  <c r="J569" i="7"/>
  <c r="J603" i="7"/>
  <c r="J605" i="7"/>
  <c r="J571" i="7"/>
  <c r="J572" i="7"/>
  <c r="J574" i="7"/>
  <c r="J575" i="7"/>
  <c r="J577" i="7"/>
  <c r="J578" i="7"/>
  <c r="J707" i="7"/>
  <c r="J580" i="7"/>
  <c r="J582" i="7"/>
  <c r="J581" i="7"/>
  <c r="J583" i="7"/>
  <c r="J622" i="7"/>
  <c r="J585" i="7"/>
  <c r="J545" i="7"/>
  <c r="J587" i="7"/>
  <c r="J588" i="7"/>
  <c r="J591" i="7"/>
  <c r="J592" i="7"/>
  <c r="J515" i="7"/>
  <c r="J594" i="7"/>
  <c r="J553" i="7"/>
  <c r="J597" i="7"/>
  <c r="J567" i="7"/>
  <c r="J599" i="7"/>
  <c r="J600" i="7"/>
  <c r="J601" i="7"/>
  <c r="J602" i="7"/>
  <c r="J638" i="7"/>
  <c r="J604" i="7"/>
  <c r="J642" i="7"/>
  <c r="J606" i="7"/>
  <c r="J607" i="7"/>
  <c r="J608" i="7"/>
  <c r="J251" i="7"/>
  <c r="J609" i="7"/>
  <c r="J586" i="7"/>
  <c r="J611" i="7"/>
  <c r="J613" i="7"/>
  <c r="J69" i="7"/>
  <c r="J593" i="7"/>
  <c r="J610" i="7"/>
  <c r="J617" i="7"/>
  <c r="J618" i="7"/>
  <c r="J619" i="7"/>
  <c r="J620" i="7"/>
  <c r="J614" i="7"/>
  <c r="J94" i="7"/>
  <c r="J615" i="7"/>
  <c r="J616" i="7"/>
  <c r="J674" i="7"/>
  <c r="J625" i="7"/>
  <c r="J626" i="7"/>
  <c r="J627" i="7"/>
  <c r="J628" i="7"/>
  <c r="J629" i="7"/>
  <c r="J630" i="7"/>
  <c r="J632" i="7"/>
  <c r="J633" i="7"/>
  <c r="J634" i="7"/>
  <c r="J635" i="7"/>
  <c r="J636" i="7"/>
  <c r="J637" i="7"/>
  <c r="J680" i="7"/>
  <c r="J639" i="7"/>
  <c r="J640" i="7"/>
  <c r="J641" i="7"/>
  <c r="J709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7" i="7"/>
  <c r="J658" i="7"/>
  <c r="J659" i="7"/>
  <c r="J684" i="7"/>
  <c r="J596" i="7"/>
  <c r="J664" i="7"/>
  <c r="J665" i="7"/>
  <c r="J666" i="7"/>
  <c r="J667" i="7"/>
  <c r="J668" i="7"/>
  <c r="J661" i="7"/>
  <c r="J719" i="7"/>
  <c r="J670" i="7"/>
  <c r="J671" i="7"/>
  <c r="J673" i="7"/>
  <c r="J631" i="7"/>
  <c r="J675" i="7"/>
  <c r="J676" i="7"/>
  <c r="J677" i="7"/>
  <c r="J678" i="7"/>
  <c r="J679" i="7"/>
  <c r="J681" i="7"/>
  <c r="J682" i="7"/>
  <c r="J683" i="7"/>
  <c r="J685" i="7"/>
  <c r="J686" i="7"/>
  <c r="J225" i="7"/>
  <c r="J687" i="7"/>
  <c r="J688" i="7"/>
  <c r="J689" i="7"/>
  <c r="J691" i="7"/>
  <c r="J692" i="7"/>
  <c r="J693" i="7"/>
  <c r="J694" i="7"/>
  <c r="J695" i="7"/>
  <c r="J697" i="7"/>
  <c r="J698" i="7"/>
  <c r="J699" i="7"/>
  <c r="J700" i="7"/>
  <c r="J598" i="7"/>
  <c r="J702" i="7"/>
  <c r="J703" i="7"/>
  <c r="J705" i="7"/>
  <c r="J706" i="7"/>
  <c r="J708" i="7"/>
  <c r="J766" i="7"/>
  <c r="J711" i="7"/>
  <c r="J712" i="7"/>
  <c r="J713" i="7"/>
  <c r="J714" i="7"/>
  <c r="J715" i="7"/>
  <c r="J716" i="7"/>
  <c r="J717" i="7"/>
  <c r="J718" i="7"/>
  <c r="J767" i="7"/>
  <c r="J721" i="7"/>
  <c r="J722" i="7"/>
  <c r="J723" i="7"/>
  <c r="J740" i="7"/>
  <c r="J724" i="7"/>
  <c r="J725" i="7"/>
  <c r="J726" i="7"/>
  <c r="J791" i="7"/>
  <c r="J729" i="7"/>
  <c r="J730" i="7"/>
  <c r="J731" i="7"/>
  <c r="J623" i="7"/>
  <c r="J733" i="7"/>
  <c r="J734" i="7"/>
  <c r="J735" i="7"/>
  <c r="J736" i="7"/>
  <c r="J737" i="7"/>
  <c r="J738" i="7"/>
  <c r="J739" i="7"/>
  <c r="J741" i="7"/>
  <c r="J742" i="7"/>
  <c r="J743" i="7"/>
  <c r="J744" i="7"/>
  <c r="J745" i="7"/>
  <c r="J746" i="7"/>
  <c r="J663" i="7"/>
  <c r="J749" i="7"/>
  <c r="J750" i="7"/>
  <c r="J751" i="7"/>
  <c r="J701" i="7"/>
  <c r="J753" i="7"/>
  <c r="J754" i="7"/>
  <c r="J755" i="7"/>
  <c r="J757" i="7"/>
  <c r="J758" i="7"/>
  <c r="J759" i="7"/>
  <c r="J760" i="7"/>
  <c r="J761" i="7"/>
  <c r="J762" i="7"/>
  <c r="J763" i="7"/>
  <c r="J764" i="7"/>
  <c r="J748" i="7"/>
  <c r="J794" i="7"/>
  <c r="J795" i="7"/>
  <c r="J768" i="7"/>
  <c r="J770" i="7"/>
  <c r="J771" i="7"/>
  <c r="J752" i="7"/>
  <c r="J774" i="7"/>
  <c r="J775" i="7"/>
  <c r="J776" i="7"/>
  <c r="J778" i="7"/>
  <c r="J779" i="7"/>
  <c r="J780" i="7"/>
  <c r="J781" i="7"/>
  <c r="J782" i="7"/>
  <c r="J756" i="7"/>
  <c r="J765" i="7"/>
  <c r="J785" i="7"/>
  <c r="J786" i="7"/>
  <c r="J787" i="7"/>
  <c r="J788" i="7"/>
  <c r="J789" i="7"/>
  <c r="J790" i="7"/>
  <c r="J797" i="7"/>
  <c r="J792" i="7"/>
  <c r="J793" i="7"/>
  <c r="J798" i="7"/>
  <c r="J799" i="7"/>
  <c r="J796" i="7"/>
  <c r="J800" i="7"/>
  <c r="J801" i="7"/>
  <c r="J802" i="7"/>
  <c r="J806" i="7"/>
  <c r="J817" i="7"/>
  <c r="J836" i="7"/>
  <c r="J803" i="7"/>
  <c r="J804" i="7"/>
  <c r="J805" i="7"/>
  <c r="J920" i="7"/>
  <c r="J807" i="7"/>
  <c r="J808" i="7"/>
  <c r="J809" i="7"/>
  <c r="J810" i="7"/>
  <c r="J812" i="7"/>
  <c r="J813" i="7"/>
  <c r="J814" i="7"/>
  <c r="J815" i="7"/>
  <c r="J816" i="7"/>
  <c r="J818" i="7"/>
  <c r="J819" i="7"/>
  <c r="J820" i="7"/>
  <c r="J821" i="7"/>
  <c r="J822" i="7"/>
  <c r="J823" i="7"/>
  <c r="J824" i="7"/>
  <c r="J825" i="7"/>
  <c r="J826" i="7"/>
  <c r="J827" i="7"/>
  <c r="J772" i="7"/>
  <c r="J829" i="7"/>
  <c r="J830" i="7"/>
  <c r="J773" i="7"/>
  <c r="J833" i="7"/>
  <c r="J846" i="7"/>
  <c r="J834" i="7"/>
  <c r="J852" i="7"/>
  <c r="J835" i="7"/>
  <c r="J974" i="7"/>
  <c r="J837" i="7"/>
  <c r="J839" i="7"/>
  <c r="J841" i="7"/>
  <c r="J842" i="7"/>
  <c r="J857" i="7"/>
  <c r="J843" i="7"/>
  <c r="J844" i="7"/>
  <c r="J845" i="7"/>
  <c r="J847" i="7"/>
  <c r="J848" i="7"/>
  <c r="J849" i="7"/>
  <c r="J850" i="7"/>
  <c r="J853" i="7"/>
  <c r="J854" i="7"/>
  <c r="J855" i="7"/>
  <c r="J783" i="7"/>
  <c r="J881" i="7"/>
  <c r="J858" i="7"/>
  <c r="J859" i="7"/>
  <c r="J860" i="7"/>
  <c r="J862" i="7"/>
  <c r="J784" i="7"/>
  <c r="J864" i="7"/>
  <c r="J865" i="7"/>
  <c r="J669" i="7"/>
  <c r="J867" i="7"/>
  <c r="J868" i="7"/>
  <c r="J828" i="7"/>
  <c r="J872" i="7"/>
  <c r="J1045" i="7"/>
  <c r="J873" i="7"/>
  <c r="J875" i="7"/>
  <c r="J876" i="7"/>
  <c r="J877" i="7"/>
  <c r="J879" i="7"/>
  <c r="J883" i="7"/>
  <c r="J882" i="7"/>
  <c r="J886" i="7"/>
  <c r="J884" i="7"/>
  <c r="J885" i="7"/>
  <c r="J896" i="7"/>
  <c r="J887" i="7"/>
  <c r="J888" i="7"/>
  <c r="J890" i="7"/>
  <c r="J891" i="7"/>
  <c r="J892" i="7"/>
  <c r="J893" i="7"/>
  <c r="J894" i="7"/>
  <c r="J895" i="7"/>
  <c r="J898" i="7"/>
  <c r="J897" i="7"/>
  <c r="J579" i="7"/>
  <c r="J905" i="7"/>
  <c r="J899" i="7"/>
  <c r="J900" i="7"/>
  <c r="J901" i="7"/>
  <c r="J902" i="7"/>
  <c r="J903" i="7"/>
  <c r="J904" i="7"/>
  <c r="J924" i="7"/>
  <c r="J907" i="7"/>
  <c r="J908" i="7"/>
  <c r="J910" i="7"/>
  <c r="J831" i="7"/>
  <c r="J912" i="7"/>
  <c r="J913" i="7"/>
  <c r="J914" i="7"/>
  <c r="J916" i="7"/>
  <c r="J917" i="7"/>
  <c r="J988" i="7"/>
  <c r="J919" i="7"/>
  <c r="J923" i="7"/>
  <c r="J945" i="7"/>
  <c r="J925" i="7"/>
  <c r="J926" i="7"/>
  <c r="J927" i="7"/>
  <c r="J930" i="7"/>
  <c r="J962" i="7"/>
  <c r="J931" i="7"/>
  <c r="J932" i="7"/>
  <c r="J935" i="7"/>
  <c r="J936" i="7"/>
  <c r="J990" i="7"/>
  <c r="J937" i="7"/>
  <c r="J938" i="7"/>
  <c r="J939" i="7"/>
  <c r="J941" i="7"/>
  <c r="J942" i="7"/>
  <c r="J943" i="7"/>
  <c r="J944" i="7"/>
  <c r="J983" i="7"/>
  <c r="J946" i="7"/>
  <c r="J947" i="7"/>
  <c r="J856" i="7"/>
  <c r="J950" i="7"/>
  <c r="J951" i="7"/>
  <c r="J952" i="7"/>
  <c r="J953" i="7"/>
  <c r="J954" i="7"/>
  <c r="J959" i="7"/>
  <c r="J863" i="7"/>
  <c r="J869" i="7"/>
  <c r="J963" i="7"/>
  <c r="J964" i="7"/>
  <c r="J965" i="7"/>
  <c r="J967" i="7"/>
  <c r="J968" i="7"/>
  <c r="J969" i="7"/>
  <c r="J970" i="7"/>
  <c r="J971" i="7"/>
  <c r="J972" i="7"/>
  <c r="J973" i="7"/>
  <c r="J976" i="7"/>
  <c r="J977" i="7"/>
  <c r="J1021" i="7"/>
  <c r="J975" i="7"/>
  <c r="J978" i="7"/>
  <c r="J911" i="7"/>
  <c r="J980" i="7"/>
  <c r="J981" i="7"/>
  <c r="J982" i="7"/>
  <c r="J996" i="7"/>
  <c r="J984" i="7"/>
  <c r="J985" i="7"/>
  <c r="J986" i="7"/>
  <c r="J987" i="7"/>
  <c r="J1037" i="7"/>
  <c r="J989" i="7"/>
  <c r="J1074" i="7"/>
  <c r="J991" i="7"/>
  <c r="J992" i="7"/>
  <c r="J993" i="7"/>
  <c r="J995" i="7"/>
  <c r="J1028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948" i="7"/>
  <c r="J1010" i="7"/>
  <c r="J1011" i="7"/>
  <c r="J1012" i="7"/>
  <c r="J1013" i="7"/>
  <c r="J1014" i="7"/>
  <c r="J1015" i="7"/>
  <c r="J1016" i="7"/>
  <c r="J1017" i="7"/>
  <c r="J1018" i="7"/>
  <c r="J1020" i="7"/>
  <c r="J1076" i="7"/>
  <c r="J960" i="7"/>
  <c r="J961" i="7"/>
  <c r="J1025" i="7"/>
  <c r="J1026" i="7"/>
  <c r="J1027" i="7"/>
  <c r="J1035" i="7"/>
  <c r="J1029" i="7"/>
  <c r="J1030" i="7"/>
  <c r="J1031" i="7"/>
  <c r="J1032" i="7"/>
  <c r="J1033" i="7"/>
  <c r="J1077" i="7"/>
  <c r="J1036" i="7"/>
  <c r="J1098" i="7"/>
  <c r="J1034" i="7"/>
  <c r="J1039" i="7"/>
  <c r="J1040" i="7"/>
  <c r="J1041" i="7"/>
  <c r="J1042" i="7"/>
  <c r="J1043" i="7"/>
  <c r="J1044" i="7"/>
  <c r="J1046" i="7"/>
  <c r="J1047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5" i="7"/>
  <c r="J1066" i="7"/>
  <c r="J1067" i="7"/>
  <c r="J1068" i="7"/>
  <c r="J1070" i="7"/>
  <c r="J1072" i="7"/>
  <c r="J1075" i="7"/>
  <c r="J1114" i="7"/>
  <c r="J1084" i="7"/>
  <c r="J1078" i="7"/>
  <c r="J1079" i="7"/>
  <c r="J1080" i="7"/>
  <c r="J1179" i="7"/>
  <c r="J1081" i="7"/>
  <c r="J1082" i="7"/>
  <c r="J1083" i="7"/>
  <c r="J1093" i="7"/>
  <c r="J979" i="7"/>
  <c r="J1086" i="7"/>
  <c r="J1087" i="7"/>
  <c r="J1088" i="7"/>
  <c r="J1089" i="7"/>
  <c r="J1090" i="7"/>
  <c r="J1091" i="7"/>
  <c r="J1092" i="7"/>
  <c r="J1100" i="7"/>
  <c r="J1094" i="7"/>
  <c r="J1073" i="7"/>
  <c r="J1095" i="7"/>
  <c r="J1096" i="7"/>
  <c r="J1097" i="7"/>
  <c r="J1099" i="7"/>
  <c r="J1110" i="7"/>
  <c r="J1102" i="7"/>
  <c r="J1104" i="7"/>
  <c r="J1105" i="7"/>
  <c r="J1106" i="7"/>
  <c r="J1107" i="7"/>
  <c r="J1108" i="7"/>
  <c r="J1119" i="7"/>
  <c r="J1111" i="7"/>
  <c r="J1130" i="7"/>
  <c r="J1112" i="7"/>
  <c r="J1038" i="7"/>
  <c r="J1188" i="7"/>
  <c r="J1113" i="7"/>
  <c r="J1116" i="7"/>
  <c r="J1117" i="7"/>
  <c r="J1197" i="7"/>
  <c r="J1198" i="7"/>
  <c r="J1048" i="7"/>
  <c r="J1120" i="7"/>
  <c r="J1121" i="7"/>
  <c r="J1122" i="7"/>
  <c r="J1123" i="7"/>
  <c r="J1009" i="7"/>
  <c r="J1125" i="7"/>
  <c r="J811" i="7"/>
  <c r="J1126" i="7"/>
  <c r="J1128" i="7"/>
  <c r="J1129" i="7"/>
  <c r="J1140" i="7"/>
  <c r="J1131" i="7"/>
  <c r="J1132" i="7"/>
  <c r="J1133" i="7"/>
  <c r="J1134" i="7"/>
  <c r="J1135" i="7"/>
  <c r="J1136" i="7"/>
  <c r="J1137" i="7"/>
  <c r="J1022" i="7"/>
  <c r="J1152" i="7"/>
  <c r="J1141" i="7"/>
  <c r="J1142" i="7"/>
  <c r="J1143" i="7"/>
  <c r="J1144" i="7"/>
  <c r="J1145" i="7"/>
  <c r="J1146" i="7"/>
  <c r="J1147" i="7"/>
  <c r="J1149" i="7"/>
  <c r="J1150" i="7"/>
  <c r="J1151" i="7"/>
  <c r="J1161" i="7"/>
  <c r="J1153" i="7"/>
  <c r="J1154" i="7"/>
  <c r="J1155" i="7"/>
  <c r="J1156" i="7"/>
  <c r="J1157" i="7"/>
  <c r="J1158" i="7"/>
  <c r="J1159" i="7"/>
  <c r="J1164" i="7"/>
  <c r="J1168" i="7"/>
  <c r="J1163" i="7"/>
  <c r="J1191" i="7"/>
  <c r="J1166" i="7"/>
  <c r="J1167" i="7"/>
  <c r="J1187" i="7"/>
  <c r="J1169" i="7"/>
  <c r="J1023" i="7"/>
  <c r="J1115" i="7"/>
  <c r="J1173" i="7"/>
  <c r="J1174" i="7"/>
  <c r="J1175" i="7"/>
  <c r="J1176" i="7"/>
  <c r="J1177" i="7"/>
  <c r="J1178" i="7"/>
  <c r="J1180" i="7"/>
  <c r="J1182" i="7"/>
  <c r="J1183" i="7"/>
  <c r="J1160" i="7"/>
  <c r="J1185" i="7"/>
  <c r="J1186" i="7"/>
  <c r="J34" i="7"/>
  <c r="J1199" i="7"/>
  <c r="J1189" i="7"/>
  <c r="J1192" i="7"/>
  <c r="J1193" i="7"/>
  <c r="J1194" i="7"/>
  <c r="J1195" i="7"/>
  <c r="J1196" i="7"/>
  <c r="J1200" i="7"/>
  <c r="J1222" i="7"/>
  <c r="J1201" i="7"/>
  <c r="J428" i="7"/>
  <c r="J1202" i="7"/>
  <c r="J1203" i="7"/>
  <c r="J1204" i="7"/>
  <c r="J1205" i="7"/>
  <c r="J1207" i="7"/>
  <c r="J1208" i="7"/>
  <c r="J1209" i="7"/>
  <c r="J1210" i="7"/>
  <c r="J1211" i="7"/>
  <c r="J1085" i="7"/>
  <c r="J1213" i="7"/>
  <c r="J1214" i="7"/>
  <c r="J1216" i="7"/>
  <c r="J1217" i="7"/>
  <c r="J1124" i="7"/>
  <c r="J1219" i="7"/>
  <c r="J1220" i="7"/>
  <c r="J1221" i="7"/>
  <c r="J1223" i="7"/>
  <c r="J1224" i="7"/>
  <c r="J1071" i="7"/>
  <c r="J1171" i="7"/>
  <c r="J1184" i="7"/>
  <c r="J1190" i="7"/>
  <c r="J1138" i="7"/>
  <c r="J1170" i="7"/>
  <c r="J1212" i="7"/>
  <c r="AI22" i="7" l="1"/>
  <c r="AJ20" i="7"/>
  <c r="AJ1958" i="7"/>
  <c r="AJ1957" i="7"/>
  <c r="AI1955" i="7"/>
  <c r="AI1954" i="7"/>
  <c r="AG1953" i="7"/>
  <c r="AI1949" i="7"/>
  <c r="AG1948" i="7"/>
  <c r="AJ1945" i="7"/>
  <c r="AF1943" i="7"/>
  <c r="AH1942" i="7"/>
  <c r="AJ1941" i="7"/>
  <c r="AG1940" i="7"/>
  <c r="AF1939" i="7"/>
  <c r="AJ1937" i="7"/>
  <c r="AF1935" i="7"/>
  <c r="AJ1933" i="7"/>
  <c r="AF1931" i="7"/>
  <c r="AJ1929" i="7"/>
  <c r="AI1928" i="7"/>
  <c r="AF1927" i="7"/>
  <c r="AH1926" i="7"/>
  <c r="AJ1925" i="7"/>
  <c r="AF1923" i="7"/>
  <c r="AJ1921" i="7"/>
  <c r="AF1919" i="7"/>
  <c r="AH1918" i="7"/>
  <c r="AJ1917" i="7"/>
  <c r="AF1915" i="7"/>
  <c r="AJ1914" i="7"/>
  <c r="AJ1913" i="7"/>
  <c r="AF1911" i="7"/>
  <c r="AH1910" i="7"/>
  <c r="AJ1909" i="7"/>
  <c r="AG1908" i="7"/>
  <c r="AF1907" i="7"/>
  <c r="AJ1905" i="7"/>
  <c r="AF1903" i="7"/>
  <c r="AH1902" i="7"/>
  <c r="AJ1901" i="7"/>
  <c r="AF1899" i="7"/>
  <c r="AJ1897" i="7"/>
  <c r="AI1896" i="7"/>
  <c r="AF1895" i="7"/>
  <c r="AH1894" i="7"/>
  <c r="AJ1893" i="7"/>
  <c r="AF1891" i="7"/>
  <c r="AJ1890" i="7"/>
  <c r="AJ1889" i="7"/>
  <c r="AI1888" i="7"/>
  <c r="AF1887" i="7"/>
  <c r="AJ1885" i="7"/>
  <c r="AG1884" i="7"/>
  <c r="AF1883" i="7"/>
  <c r="AJ1881" i="7"/>
  <c r="AF1879" i="7"/>
  <c r="AH1878" i="7"/>
  <c r="AJ1877" i="7"/>
  <c r="AF1875" i="7"/>
  <c r="AJ1873" i="7"/>
  <c r="AI1872" i="7"/>
  <c r="AF1871" i="7"/>
  <c r="AJ1869" i="7"/>
  <c r="AG1868" i="7"/>
  <c r="AF1867" i="7"/>
  <c r="AF1866" i="7"/>
  <c r="AJ1865" i="7"/>
  <c r="AG1863" i="7"/>
  <c r="AI1861" i="7"/>
  <c r="AG1859" i="7"/>
  <c r="AJ1858" i="7"/>
  <c r="AI1857" i="7"/>
  <c r="AG1855" i="7"/>
  <c r="AI1854" i="7"/>
  <c r="AI1853" i="7"/>
  <c r="AF1852" i="7"/>
  <c r="AG1851" i="7"/>
  <c r="AI1849" i="7"/>
  <c r="AH1848" i="7"/>
  <c r="AG1847" i="7"/>
  <c r="AI1845" i="7"/>
  <c r="AJ1844" i="7"/>
  <c r="AG1843" i="7"/>
  <c r="AG1842" i="7"/>
  <c r="AI1841" i="7"/>
  <c r="AG1839" i="7"/>
  <c r="AI1838" i="7"/>
  <c r="AI1837" i="7"/>
  <c r="AF1836" i="7"/>
  <c r="AG1835" i="7"/>
  <c r="AI1833" i="7"/>
  <c r="AH1832" i="7"/>
  <c r="AG1831" i="7"/>
  <c r="AI1829" i="7"/>
  <c r="AJ1828" i="7"/>
  <c r="AG1827" i="7"/>
  <c r="AG1826" i="7"/>
  <c r="AI1825" i="7"/>
  <c r="AG1823" i="7"/>
  <c r="AI1822" i="7"/>
  <c r="AI1821" i="7"/>
  <c r="AI1820" i="7"/>
  <c r="AG1819" i="7"/>
  <c r="AJ1818" i="7"/>
  <c r="AI1817" i="7"/>
  <c r="AG1816" i="7"/>
  <c r="AG1815" i="7"/>
  <c r="AH1814" i="7"/>
  <c r="AI1813" i="7"/>
  <c r="AI1812" i="7"/>
  <c r="AG1811" i="7"/>
  <c r="AJ1810" i="7"/>
  <c r="AI1809" i="7"/>
  <c r="AG1808" i="7"/>
  <c r="AG1807" i="7"/>
  <c r="AH1806" i="7"/>
  <c r="AI1805" i="7"/>
  <c r="AI1804" i="7"/>
  <c r="AG1803" i="7"/>
  <c r="AJ1802" i="7"/>
  <c r="AI1801" i="7"/>
  <c r="AG1800" i="7"/>
  <c r="AG1799" i="7"/>
  <c r="AH1798" i="7"/>
  <c r="AI1797" i="7"/>
  <c r="AI1796" i="7"/>
  <c r="AG1795" i="7"/>
  <c r="AJ1794" i="7"/>
  <c r="AI1793" i="7"/>
  <c r="AG1792" i="7"/>
  <c r="AG1791" i="7"/>
  <c r="AH1790" i="7"/>
  <c r="AI1789" i="7"/>
  <c r="AI1788" i="7"/>
  <c r="AG1787" i="7"/>
  <c r="AJ1786" i="7"/>
  <c r="AI1785" i="7"/>
  <c r="AG1784" i="7"/>
  <c r="AG1783" i="7"/>
  <c r="AH1782" i="7"/>
  <c r="AI1781" i="7"/>
  <c r="AI1780" i="7"/>
  <c r="AG1779" i="7"/>
  <c r="AJ1778" i="7"/>
  <c r="AI1777" i="7"/>
  <c r="AG1775" i="7"/>
  <c r="AI1773" i="7"/>
  <c r="AG1771" i="7"/>
  <c r="AI1769" i="7"/>
  <c r="AG1767" i="7"/>
  <c r="AI1765" i="7"/>
  <c r="AG1763" i="7"/>
  <c r="AI1761" i="7"/>
  <c r="AG1759" i="7"/>
  <c r="AI1757" i="7"/>
  <c r="AG1755" i="7"/>
  <c r="AI1753" i="7"/>
  <c r="AG1751" i="7"/>
  <c r="AF1750" i="7"/>
  <c r="AI1749" i="7"/>
  <c r="AG1747" i="7"/>
  <c r="AH1746" i="7"/>
  <c r="AI1745" i="7"/>
  <c r="AG1743" i="7"/>
  <c r="AJ1742" i="7"/>
  <c r="AI1741" i="7"/>
  <c r="AG1740" i="7"/>
  <c r="AG1739" i="7"/>
  <c r="AI1737" i="7"/>
  <c r="AI1736" i="7"/>
  <c r="AG1735" i="7"/>
  <c r="AF1734" i="7"/>
  <c r="AJ1160" i="7"/>
  <c r="AI225" i="7"/>
  <c r="AJ541" i="7"/>
  <c r="AJ769" i="7"/>
  <c r="AF97" i="7"/>
  <c r="AJ1019" i="7"/>
  <c r="AJ1071" i="7"/>
  <c r="AJ704" i="7"/>
  <c r="AJ852" i="7"/>
  <c r="AJ279" i="7"/>
  <c r="AI251" i="7"/>
  <c r="AF669" i="7"/>
  <c r="AJ278" i="7"/>
  <c r="AJ915" i="7"/>
  <c r="AJ428" i="7"/>
  <c r="AF722" i="7"/>
  <c r="AJ744" i="7"/>
  <c r="AF297" i="7"/>
  <c r="AG926" i="7"/>
  <c r="AJ851" i="7"/>
  <c r="AJ493" i="7"/>
  <c r="AJ965" i="7"/>
  <c r="AF1105" i="7"/>
  <c r="AJ83" i="7"/>
  <c r="AF579" i="7"/>
  <c r="AJ186" i="7"/>
  <c r="AF374" i="7"/>
  <c r="AJ622" i="7"/>
  <c r="AH799" i="7"/>
  <c r="AJ893" i="7"/>
  <c r="AF497" i="7"/>
  <c r="AI289" i="7"/>
  <c r="AF570" i="7"/>
  <c r="AJ241" i="7"/>
  <c r="AI94" i="7"/>
  <c r="AF499" i="7"/>
  <c r="AJ782" i="7"/>
  <c r="AG806" i="7"/>
  <c r="AF240" i="7"/>
  <c r="AJ974" i="7"/>
  <c r="AI920" i="7"/>
  <c r="AF291" i="7"/>
  <c r="AF767" i="7"/>
  <c r="AJ380" i="7"/>
  <c r="AG1111" i="7"/>
  <c r="AF1035" i="7"/>
  <c r="AJ874" i="7"/>
  <c r="AF659" i="7"/>
  <c r="AJ173" i="7"/>
  <c r="AJ1097" i="7"/>
  <c r="AG580" i="7"/>
  <c r="AF677" i="7"/>
  <c r="AH996" i="7"/>
  <c r="AJ1140" i="7"/>
  <c r="AI768" i="7"/>
  <c r="AF832" i="7"/>
  <c r="AF1201" i="7"/>
  <c r="AG328" i="7"/>
  <c r="AF992" i="7"/>
  <c r="AJ447" i="7"/>
  <c r="AI433" i="7"/>
  <c r="AF983" i="7"/>
  <c r="AJ180" i="7"/>
  <c r="AH1078" i="7"/>
  <c r="AF639" i="7"/>
  <c r="AH93" i="7"/>
  <c r="AH1112" i="7"/>
  <c r="AH305" i="7"/>
  <c r="AJ726" i="7"/>
  <c r="AH753" i="7"/>
  <c r="AF1178" i="7"/>
  <c r="AH1057" i="7"/>
  <c r="AJ1056" i="7"/>
  <c r="AF952" i="7"/>
  <c r="AJ795" i="7"/>
  <c r="AH72" i="7"/>
  <c r="AF277" i="7"/>
  <c r="AH501" i="7"/>
  <c r="AJ166" i="7"/>
  <c r="AH1224" i="7"/>
  <c r="AF1223" i="7"/>
  <c r="AJ1221" i="7"/>
  <c r="AH1220" i="7"/>
  <c r="AJ1217" i="7"/>
  <c r="AH1216" i="7"/>
  <c r="AF1214" i="7"/>
  <c r="AH1213" i="7"/>
  <c r="AH1211" i="7"/>
  <c r="AF1210" i="7"/>
  <c r="AH1209" i="7"/>
  <c r="AJ1208" i="7"/>
  <c r="AH1207" i="7"/>
  <c r="AH1204" i="7"/>
  <c r="AJ1203" i="7"/>
  <c r="AH1202" i="7"/>
  <c r="AH34" i="7"/>
  <c r="AH1195" i="7"/>
  <c r="AF1194" i="7"/>
  <c r="AH1193" i="7"/>
  <c r="AJ1192" i="7"/>
  <c r="AH1189" i="7"/>
  <c r="AF1187" i="7"/>
  <c r="AF1185" i="7"/>
  <c r="AJ1183" i="7"/>
  <c r="AG1182" i="7"/>
  <c r="AF1176" i="7"/>
  <c r="AF1175" i="7"/>
  <c r="AF1174" i="7"/>
  <c r="AF1169" i="7"/>
  <c r="AH1168" i="7"/>
  <c r="AF1167" i="7"/>
  <c r="AF1166" i="7"/>
  <c r="AG1163" i="7"/>
  <c r="AJ1161" i="7"/>
  <c r="AJ1159" i="7"/>
  <c r="AI1158" i="7"/>
  <c r="AF1156" i="7"/>
  <c r="AF1155" i="7"/>
  <c r="AG1154" i="7"/>
  <c r="AH1152" i="7"/>
  <c r="AF1150" i="7"/>
  <c r="AI1151" i="7"/>
  <c r="AJ1146" i="7"/>
  <c r="AG1145" i="7"/>
  <c r="AH1143" i="7"/>
  <c r="AF1142" i="7"/>
  <c r="AI1141" i="7"/>
  <c r="AF1136" i="7"/>
  <c r="AG1135" i="7"/>
  <c r="AH1134" i="7"/>
  <c r="AF1133" i="7"/>
  <c r="AI1132" i="7"/>
  <c r="AF1131" i="7"/>
  <c r="AJ1130" i="7"/>
  <c r="AG1128" i="7"/>
  <c r="AF811" i="7"/>
  <c r="AH1126" i="7"/>
  <c r="AI1124" i="7"/>
  <c r="AF1123" i="7"/>
  <c r="AF1122" i="7"/>
  <c r="AJ1121" i="7"/>
  <c r="AG1120" i="7"/>
  <c r="AJ1110" i="7"/>
  <c r="AI1107" i="7"/>
  <c r="AJ1106" i="7"/>
  <c r="AJ1104" i="7"/>
  <c r="AG1102" i="7"/>
  <c r="AJ1100" i="7"/>
  <c r="AH1099" i="7"/>
  <c r="AI389" i="7"/>
  <c r="AG1094" i="7"/>
  <c r="AJ1093" i="7"/>
  <c r="AH1092" i="7"/>
  <c r="AI1090" i="7"/>
  <c r="AF1087" i="7"/>
  <c r="AG1086" i="7"/>
  <c r="AH1084" i="7"/>
  <c r="AI1082" i="7"/>
  <c r="AJ1081" i="7"/>
  <c r="AJ1075" i="7"/>
  <c r="AI1074" i="7"/>
  <c r="AJ1072" i="7"/>
  <c r="AG1068" i="7"/>
  <c r="AH1060" i="7"/>
  <c r="AJ1067" i="7"/>
  <c r="AI1066" i="7"/>
  <c r="AJ1058" i="7"/>
  <c r="AG1054" i="7"/>
  <c r="AF1053" i="7"/>
  <c r="AH1052" i="7"/>
  <c r="AI1050" i="7"/>
  <c r="AF1049" i="7"/>
  <c r="AJ1047" i="7"/>
  <c r="AJ1044" i="7"/>
  <c r="AJ1043" i="7"/>
  <c r="AJ1065" i="7"/>
  <c r="AG1042" i="7"/>
  <c r="AF1036" i="7"/>
  <c r="AF1033" i="7"/>
  <c r="AG1032" i="7"/>
  <c r="AJ1031" i="7"/>
  <c r="AF1030" i="7"/>
  <c r="AI1028" i="7"/>
  <c r="AJ1027" i="7"/>
  <c r="AH1020" i="7"/>
  <c r="AI1017" i="7"/>
  <c r="AJ1015" i="7"/>
  <c r="AF1014" i="7"/>
  <c r="AG1012" i="7"/>
  <c r="AJ1011" i="7"/>
  <c r="AH1010" i="7"/>
  <c r="AF1009" i="7"/>
  <c r="AI1008" i="7"/>
  <c r="AJ1007" i="7"/>
  <c r="AF1005" i="7"/>
  <c r="AH1002" i="7"/>
  <c r="AF995" i="7"/>
  <c r="AJ853" i="7"/>
  <c r="AF990" i="7"/>
  <c r="AI989" i="7"/>
  <c r="AJ988" i="7"/>
  <c r="AG985" i="7"/>
  <c r="AH982" i="7"/>
  <c r="AI980" i="7"/>
  <c r="AJ978" i="7"/>
  <c r="AF977" i="7"/>
  <c r="AG976" i="7"/>
  <c r="AJ975" i="7"/>
  <c r="AH973" i="7"/>
  <c r="AF972" i="7"/>
  <c r="AI971" i="7"/>
  <c r="AJ970" i="7"/>
  <c r="AF969" i="7"/>
  <c r="AG967" i="7"/>
  <c r="AH964" i="7"/>
  <c r="AF959" i="7"/>
  <c r="AG55" i="7"/>
  <c r="AJ954" i="7"/>
  <c r="AH953" i="7"/>
  <c r="AF951" i="7"/>
  <c r="AJ950" i="7"/>
  <c r="AG945" i="7"/>
  <c r="AH943" i="7"/>
  <c r="AJ937" i="7"/>
  <c r="AG936" i="7"/>
  <c r="AG935" i="7"/>
  <c r="AI932" i="7"/>
  <c r="AH931" i="7"/>
  <c r="AG930" i="7"/>
  <c r="AI927" i="7"/>
  <c r="AG923" i="7"/>
  <c r="AH917" i="7"/>
  <c r="AI914" i="7"/>
  <c r="AG911" i="7"/>
  <c r="AG910" i="7"/>
  <c r="AI908" i="7"/>
  <c r="AH907" i="7"/>
  <c r="AG905" i="7"/>
  <c r="AI904" i="7"/>
  <c r="AI903" i="7"/>
  <c r="AG899" i="7"/>
  <c r="AH897" i="7"/>
  <c r="AF891" i="7"/>
  <c r="AG890" i="7"/>
  <c r="AI887" i="7"/>
  <c r="AH886" i="7"/>
  <c r="AG885" i="7"/>
  <c r="AI883" i="7"/>
  <c r="AI882" i="7"/>
  <c r="AG879" i="7"/>
  <c r="AH876" i="7"/>
  <c r="AI873" i="7"/>
  <c r="AG868" i="7"/>
  <c r="AG867" i="7"/>
  <c r="AI290" i="7"/>
  <c r="AH865" i="7"/>
  <c r="AG864" i="7"/>
  <c r="AI862" i="7"/>
  <c r="AJ860" i="7"/>
  <c r="AG858" i="7"/>
  <c r="AF849" i="7"/>
  <c r="AG848" i="7"/>
  <c r="AI845" i="7"/>
  <c r="AH844" i="7"/>
  <c r="AG843" i="7"/>
  <c r="AI842" i="7"/>
  <c r="AI841" i="7"/>
  <c r="AJ839" i="7"/>
  <c r="AI834" i="7"/>
  <c r="AH830" i="7"/>
  <c r="AI829" i="7"/>
  <c r="AH828" i="7"/>
  <c r="AH825" i="7"/>
  <c r="AH823" i="7"/>
  <c r="AG822" i="7"/>
  <c r="AH821" i="7"/>
  <c r="AH819" i="7"/>
  <c r="AG818" i="7"/>
  <c r="AH817" i="7"/>
  <c r="AI815" i="7"/>
  <c r="AH814" i="7"/>
  <c r="AH812" i="7"/>
  <c r="AI810" i="7"/>
  <c r="AH809" i="7"/>
  <c r="AG808" i="7"/>
  <c r="AH807" i="7"/>
  <c r="AI805" i="7"/>
  <c r="AH802" i="7"/>
  <c r="AG798" i="7"/>
  <c r="AH801" i="7"/>
  <c r="AI800" i="7"/>
  <c r="AH797" i="7"/>
  <c r="AG796" i="7"/>
  <c r="AH794" i="7"/>
  <c r="AH792" i="7"/>
  <c r="AI791" i="7"/>
  <c r="AH790" i="7"/>
  <c r="AG148" i="7"/>
  <c r="AH789" i="7"/>
  <c r="AI788" i="7"/>
  <c r="AH787" i="7"/>
  <c r="AH785" i="7"/>
  <c r="AH781" i="7"/>
  <c r="AI780" i="7"/>
  <c r="AH779" i="7"/>
  <c r="AG778" i="7"/>
  <c r="AH776" i="7"/>
  <c r="AH774" i="7"/>
  <c r="AH771" i="7"/>
  <c r="AH766" i="7"/>
  <c r="AH764" i="7"/>
  <c r="AG761" i="7"/>
  <c r="AH760" i="7"/>
  <c r="AI759" i="7"/>
  <c r="AH758" i="7"/>
  <c r="AG757" i="7"/>
  <c r="AH754" i="7"/>
  <c r="AH751" i="7"/>
  <c r="AI750" i="7"/>
  <c r="AH749" i="7"/>
  <c r="AI746" i="7"/>
  <c r="AH745" i="7"/>
  <c r="AH742" i="7"/>
  <c r="AI741" i="7"/>
  <c r="AH739" i="7"/>
  <c r="AG738" i="7"/>
  <c r="AH737" i="7"/>
  <c r="AI736" i="7"/>
  <c r="AG734" i="7"/>
  <c r="AH733" i="7"/>
  <c r="AH731" i="7"/>
  <c r="AG729" i="7"/>
  <c r="AH725" i="7"/>
  <c r="AG724" i="7"/>
  <c r="AH723" i="7"/>
  <c r="AH719" i="7"/>
  <c r="AG718" i="7"/>
  <c r="AH716" i="7"/>
  <c r="AI717" i="7"/>
  <c r="AH715" i="7"/>
  <c r="AI712" i="7"/>
  <c r="AG709" i="7"/>
  <c r="AH708" i="7"/>
  <c r="AI706" i="7"/>
  <c r="AH705" i="7"/>
  <c r="AG703" i="7"/>
  <c r="AH700" i="7"/>
  <c r="AG699" i="7"/>
  <c r="AI697" i="7"/>
  <c r="AH695" i="7"/>
  <c r="AG694" i="7"/>
  <c r="AH693" i="7"/>
  <c r="AI692" i="7"/>
  <c r="AH691" i="7"/>
  <c r="AG689" i="7"/>
  <c r="AH688" i="7"/>
  <c r="AI687" i="7"/>
  <c r="AH686" i="7"/>
  <c r="AG685" i="7"/>
  <c r="AH683" i="7"/>
  <c r="AH681" i="7"/>
  <c r="AG680" i="7"/>
  <c r="AH679" i="7"/>
  <c r="AI678" i="7"/>
  <c r="AH676" i="7"/>
  <c r="AH631" i="7"/>
  <c r="AI670" i="7"/>
  <c r="AH661" i="7"/>
  <c r="AG684" i="7"/>
  <c r="AH666" i="7"/>
  <c r="AH664" i="7"/>
  <c r="AH658" i="7"/>
  <c r="AI657" i="7"/>
  <c r="AH655" i="7"/>
  <c r="AH654" i="7"/>
  <c r="AH633" i="7"/>
  <c r="AG652" i="7"/>
  <c r="AI651" i="7"/>
  <c r="AH650" i="7"/>
  <c r="AG649" i="7"/>
  <c r="AH646" i="7"/>
  <c r="AG645" i="7"/>
  <c r="AH642" i="7"/>
  <c r="AG632" i="7"/>
  <c r="AH640" i="7"/>
  <c r="AH638" i="7"/>
  <c r="AH636" i="7"/>
  <c r="AG635" i="7"/>
  <c r="AH634" i="7"/>
  <c r="AH629" i="7"/>
  <c r="AG628" i="7"/>
  <c r="AH627" i="7"/>
  <c r="AI626" i="7"/>
  <c r="AH108" i="7"/>
  <c r="AI617" i="7"/>
  <c r="AH613" i="7"/>
  <c r="AG609" i="7"/>
  <c r="AI607" i="7"/>
  <c r="AH606" i="7"/>
  <c r="AH604" i="7"/>
  <c r="AH602" i="7"/>
  <c r="AG601" i="7"/>
  <c r="AG597" i="7"/>
  <c r="AI594" i="7"/>
  <c r="AG592" i="7"/>
  <c r="AI588" i="7"/>
  <c r="AH587" i="7"/>
  <c r="AH585" i="7"/>
  <c r="AH583" i="7"/>
  <c r="AG582" i="7"/>
  <c r="AI707" i="7"/>
  <c r="AH578" i="7"/>
  <c r="AG577" i="7"/>
  <c r="AI574" i="7"/>
  <c r="AH572" i="7"/>
  <c r="AG571" i="7"/>
  <c r="AI569" i="7"/>
  <c r="AH568" i="7"/>
  <c r="AH566" i="7"/>
  <c r="AI565" i="7"/>
  <c r="AI562" i="7"/>
  <c r="AH560" i="7"/>
  <c r="AG559" i="7"/>
  <c r="AH558" i="7"/>
  <c r="AI557" i="7"/>
  <c r="AH556" i="7"/>
  <c r="AG555" i="7"/>
  <c r="AH552" i="7"/>
  <c r="AH550" i="7"/>
  <c r="AI547" i="7"/>
  <c r="AH546" i="7"/>
  <c r="AH544" i="7"/>
  <c r="AI543" i="7"/>
  <c r="AH542" i="7"/>
  <c r="AG536" i="7"/>
  <c r="AH532" i="7"/>
  <c r="AG531" i="7"/>
  <c r="AH530" i="7"/>
  <c r="AH528" i="7"/>
  <c r="AG527" i="7"/>
  <c r="AH526" i="7"/>
  <c r="AI524" i="7"/>
  <c r="AH522" i="7"/>
  <c r="AG521" i="7"/>
  <c r="AH520" i="7"/>
  <c r="AG517" i="7"/>
  <c r="AH516" i="7"/>
  <c r="AH514" i="7"/>
  <c r="AG512" i="7"/>
  <c r="AH511" i="7"/>
  <c r="AI510" i="7"/>
  <c r="AH509" i="7"/>
  <c r="AG508" i="7"/>
  <c r="AH507" i="7"/>
  <c r="AI506" i="7"/>
  <c r="AH505" i="7"/>
  <c r="AG504" i="7"/>
  <c r="AH503" i="7"/>
  <c r="AI500" i="7"/>
  <c r="AH933" i="7"/>
  <c r="AG690" i="7"/>
  <c r="AH498" i="7"/>
  <c r="AH495" i="7"/>
  <c r="AG494" i="7"/>
  <c r="AI492" i="7"/>
  <c r="AH489" i="7"/>
  <c r="AH486" i="7"/>
  <c r="AG485" i="7"/>
  <c r="AH484" i="7"/>
  <c r="AI483" i="7"/>
  <c r="AH482" i="7"/>
  <c r="AG481" i="7"/>
  <c r="AH480" i="7"/>
  <c r="AI479" i="7"/>
  <c r="AG477" i="7"/>
  <c r="AH476" i="7"/>
  <c r="AI475" i="7"/>
  <c r="AH474" i="7"/>
  <c r="AG473" i="7"/>
  <c r="AI471" i="7"/>
  <c r="AH470" i="7"/>
  <c r="AG469" i="7"/>
  <c r="AH468" i="7"/>
  <c r="AI467" i="7"/>
  <c r="AG465" i="7"/>
  <c r="AI463" i="7"/>
  <c r="AG461" i="7"/>
  <c r="AI459" i="7"/>
  <c r="AH458" i="7"/>
  <c r="AG456" i="7"/>
  <c r="AH454" i="7"/>
  <c r="AI453" i="7"/>
  <c r="AH452" i="7"/>
  <c r="AG451" i="7"/>
  <c r="AH450" i="7"/>
  <c r="AH448" i="7"/>
  <c r="AG446" i="7"/>
  <c r="AI444" i="7"/>
  <c r="AG443" i="7"/>
  <c r="AH440" i="7"/>
  <c r="AG439" i="7"/>
  <c r="AI437" i="7"/>
  <c r="AG435" i="7"/>
  <c r="AG434" i="7"/>
  <c r="AI432" i="7"/>
  <c r="AI431" i="7"/>
  <c r="AG430" i="7"/>
  <c r="AG429" i="7"/>
  <c r="AI426" i="7"/>
  <c r="AI425" i="7"/>
  <c r="AG424" i="7"/>
  <c r="AG423" i="7"/>
  <c r="AI421" i="7"/>
  <c r="AG419" i="7"/>
  <c r="AG418" i="7"/>
  <c r="AI417" i="7"/>
  <c r="AI416" i="7"/>
  <c r="AG1088" i="7"/>
  <c r="AI413" i="7"/>
  <c r="AI412" i="7"/>
  <c r="AG411" i="7"/>
  <c r="AG408" i="7"/>
  <c r="AG405" i="7"/>
  <c r="AG404" i="7"/>
  <c r="AI400" i="7"/>
  <c r="AG399" i="7"/>
  <c r="AG398" i="7"/>
  <c r="AI397" i="7"/>
  <c r="AG395" i="7"/>
  <c r="AG394" i="7"/>
  <c r="AI391" i="7"/>
  <c r="AG392" i="7"/>
  <c r="AI390" i="7"/>
  <c r="AG388" i="7"/>
  <c r="AI386" i="7"/>
  <c r="AI387" i="7"/>
  <c r="AG384" i="7"/>
  <c r="AI383" i="7"/>
  <c r="AI382" i="7"/>
  <c r="AG379" i="7"/>
  <c r="AI377" i="7"/>
  <c r="AI376" i="7"/>
  <c r="AG378" i="7"/>
  <c r="AG375" i="7"/>
  <c r="AI373" i="7"/>
  <c r="AI372" i="7"/>
  <c r="AI370" i="7"/>
  <c r="AI368" i="7"/>
  <c r="AF366" i="7"/>
  <c r="AG365" i="7"/>
  <c r="AJ364" i="7"/>
  <c r="AI363" i="7"/>
  <c r="AF362" i="7"/>
  <c r="AF359" i="7"/>
  <c r="AG358" i="7"/>
  <c r="AJ357" i="7"/>
  <c r="AI356" i="7"/>
  <c r="AF355" i="7"/>
  <c r="AG354" i="7"/>
  <c r="AJ353" i="7"/>
  <c r="AG350" i="7"/>
  <c r="AF347" i="7"/>
  <c r="AG345" i="7"/>
  <c r="AF346" i="7"/>
  <c r="AI344" i="7"/>
  <c r="AJ343" i="7"/>
  <c r="AG342" i="7"/>
  <c r="AI340" i="7"/>
  <c r="AJ339" i="7"/>
  <c r="AG338" i="7"/>
  <c r="AH337" i="7"/>
  <c r="AI336" i="7"/>
  <c r="AH335" i="7"/>
  <c r="AH332" i="7"/>
  <c r="AI331" i="7"/>
  <c r="AH330" i="7"/>
  <c r="AG329" i="7"/>
  <c r="AH327" i="7"/>
  <c r="AI326" i="7"/>
  <c r="AG324" i="7"/>
  <c r="AH323" i="7"/>
  <c r="AI322" i="7"/>
  <c r="AG320" i="7"/>
  <c r="AH319" i="7"/>
  <c r="AI318" i="7"/>
  <c r="AG317" i="7"/>
  <c r="AH315" i="7"/>
  <c r="AI314" i="7"/>
  <c r="AI309" i="7"/>
  <c r="AH304" i="7"/>
  <c r="AG303" i="7"/>
  <c r="AI301" i="7"/>
  <c r="AG298" i="7"/>
  <c r="AI296" i="7"/>
  <c r="AG294" i="7"/>
  <c r="AI292" i="7"/>
  <c r="AH288" i="7"/>
  <c r="AI287" i="7"/>
  <c r="AH285" i="7"/>
  <c r="AJ282" i="7"/>
  <c r="AI281" i="7"/>
  <c r="AG276" i="7"/>
  <c r="AI274" i="7"/>
  <c r="AH273" i="7"/>
  <c r="AG272" i="7"/>
  <c r="AH271" i="7"/>
  <c r="AI270" i="7"/>
  <c r="AH269" i="7"/>
  <c r="AG268" i="7"/>
  <c r="AH267" i="7"/>
  <c r="AI266" i="7"/>
  <c r="AH264" i="7"/>
  <c r="AI258" i="7"/>
  <c r="AJ260" i="7"/>
  <c r="AI257" i="7"/>
  <c r="AG255" i="7"/>
  <c r="AJ254" i="7"/>
  <c r="AI253" i="7"/>
  <c r="AI249" i="7"/>
  <c r="AH248" i="7"/>
  <c r="AH242" i="7"/>
  <c r="AJ244" i="7"/>
  <c r="AI243" i="7"/>
  <c r="AG238" i="7"/>
  <c r="AI236" i="7"/>
  <c r="AG233" i="7"/>
  <c r="AH232" i="7"/>
  <c r="AI231" i="7"/>
  <c r="AH265" i="7"/>
  <c r="AG230" i="7"/>
  <c r="AH229" i="7"/>
  <c r="AI228" i="7"/>
  <c r="AI223" i="7"/>
  <c r="AH221" i="7"/>
  <c r="AI220" i="7"/>
  <c r="AH219" i="7"/>
  <c r="AG218" i="7"/>
  <c r="AH217" i="7"/>
  <c r="AI216" i="7"/>
  <c r="AJ210" i="7"/>
  <c r="AG209" i="7"/>
  <c r="AI900" i="7"/>
  <c r="AJ206" i="7"/>
  <c r="AG205" i="7"/>
  <c r="AI203" i="7"/>
  <c r="AJ202" i="7"/>
  <c r="AI200" i="7"/>
  <c r="AG197" i="7"/>
  <c r="AI195" i="7"/>
  <c r="AI191" i="7"/>
  <c r="AH190" i="7"/>
  <c r="AG189" i="7"/>
  <c r="AI187" i="7"/>
  <c r="AI177" i="7"/>
  <c r="AH176" i="7"/>
  <c r="AG175" i="7"/>
  <c r="AH174" i="7"/>
  <c r="AH169" i="7"/>
  <c r="AI168" i="7"/>
  <c r="AG165" i="7"/>
  <c r="AH164" i="7"/>
  <c r="AI163" i="7"/>
  <c r="AH162" i="7"/>
  <c r="AG161" i="7"/>
  <c r="AH160" i="7"/>
  <c r="AG157" i="7"/>
  <c r="AJ155" i="7"/>
  <c r="AI153" i="7"/>
  <c r="AJ152" i="7"/>
  <c r="AG151" i="7"/>
  <c r="AJ150" i="7"/>
  <c r="AJ826" i="7"/>
  <c r="AJ146" i="7"/>
  <c r="AJ145" i="7"/>
  <c r="AF144" i="7"/>
  <c r="AG143" i="7"/>
  <c r="AJ139" i="7"/>
  <c r="AI138" i="7"/>
  <c r="AJ136" i="7"/>
  <c r="AJ135" i="7"/>
  <c r="AG134" i="7"/>
  <c r="AJ133" i="7"/>
  <c r="AJ132" i="7"/>
  <c r="AJ906" i="7"/>
  <c r="AI130" i="7"/>
  <c r="AI147" i="7"/>
  <c r="AJ127" i="7"/>
  <c r="AH126" i="7"/>
  <c r="AH124" i="7"/>
  <c r="AJ123" i="7"/>
  <c r="AH122" i="7"/>
  <c r="AH120" i="7"/>
  <c r="AH118" i="7"/>
  <c r="AH116" i="7"/>
  <c r="AI112" i="7"/>
  <c r="AJ111" i="7"/>
  <c r="AG110" i="7"/>
  <c r="AG107" i="7"/>
  <c r="AJ105" i="7"/>
  <c r="AH104" i="7"/>
  <c r="AJ102" i="7"/>
  <c r="AI100" i="7"/>
  <c r="AI98" i="7"/>
  <c r="AJ96" i="7"/>
  <c r="AI91" i="7"/>
  <c r="AH90" i="7"/>
  <c r="AG89" i="7"/>
  <c r="AG86" i="7"/>
  <c r="AH84" i="7"/>
  <c r="AH81" i="7"/>
  <c r="AJ80" i="7"/>
  <c r="AH79" i="7"/>
  <c r="AI78" i="7"/>
  <c r="AH77" i="7"/>
  <c r="AG76" i="7"/>
  <c r="AG74" i="7"/>
  <c r="AH73" i="7"/>
  <c r="AH71" i="7"/>
  <c r="AG70" i="7"/>
  <c r="AH68" i="7"/>
  <c r="AI67" i="7"/>
  <c r="AH66" i="7"/>
  <c r="AJ65" i="7"/>
  <c r="AJ64" i="7"/>
  <c r="AH62" i="7"/>
  <c r="AJ59" i="7"/>
  <c r="AG57" i="7"/>
  <c r="AH56" i="7"/>
  <c r="AH54" i="7"/>
  <c r="AJ53" i="7"/>
  <c r="AH52" i="7"/>
  <c r="AJ51" i="7"/>
  <c r="AJ48" i="7"/>
  <c r="AH47" i="7"/>
  <c r="AJ46" i="7"/>
  <c r="AJ44" i="7"/>
  <c r="AJ43" i="7"/>
  <c r="AH42" i="7"/>
  <c r="AJ41" i="7"/>
  <c r="AJ40" i="7"/>
  <c r="AJ39" i="7"/>
  <c r="AJ37" i="7"/>
  <c r="AJ36" i="7"/>
  <c r="AJ35" i="7"/>
  <c r="AJ33" i="7"/>
  <c r="AJ32" i="7"/>
  <c r="AJ30" i="7"/>
  <c r="AJ28" i="7"/>
  <c r="AJ27" i="7"/>
  <c r="AJ26" i="7"/>
  <c r="AJ25" i="7"/>
  <c r="AJ1026" i="7"/>
  <c r="AJ23" i="7"/>
  <c r="AI15" i="7"/>
  <c r="X1962" i="7"/>
  <c r="W1962" i="7"/>
  <c r="V1962" i="7"/>
  <c r="U1962" i="7"/>
  <c r="T1962" i="7"/>
  <c r="S1962" i="7"/>
  <c r="X1961" i="7"/>
  <c r="W1961" i="7"/>
  <c r="V1961" i="7"/>
  <c r="U1961" i="7"/>
  <c r="T1961" i="7"/>
  <c r="S1961" i="7"/>
  <c r="X1960" i="7"/>
  <c r="W1960" i="7"/>
  <c r="V1960" i="7"/>
  <c r="U1960" i="7"/>
  <c r="T1960" i="7"/>
  <c r="S1960" i="7"/>
  <c r="X1959" i="7"/>
  <c r="W1959" i="7"/>
  <c r="V1959" i="7"/>
  <c r="U1959" i="7"/>
  <c r="T1959" i="7"/>
  <c r="S1959" i="7"/>
  <c r="X1958" i="7"/>
  <c r="W1958" i="7"/>
  <c r="V1958" i="7"/>
  <c r="U1958" i="7"/>
  <c r="T1958" i="7"/>
  <c r="S1958" i="7"/>
  <c r="X1957" i="7"/>
  <c r="W1957" i="7"/>
  <c r="V1957" i="7"/>
  <c r="U1957" i="7"/>
  <c r="T1957" i="7"/>
  <c r="S1957" i="7"/>
  <c r="X1956" i="7"/>
  <c r="W1956" i="7"/>
  <c r="V1956" i="7"/>
  <c r="U1956" i="7"/>
  <c r="T1956" i="7"/>
  <c r="S1956" i="7"/>
  <c r="X1955" i="7"/>
  <c r="W1955" i="7"/>
  <c r="V1955" i="7"/>
  <c r="U1955" i="7"/>
  <c r="T1955" i="7"/>
  <c r="S1955" i="7"/>
  <c r="X1954" i="7"/>
  <c r="W1954" i="7"/>
  <c r="V1954" i="7"/>
  <c r="U1954" i="7"/>
  <c r="T1954" i="7"/>
  <c r="S1954" i="7"/>
  <c r="X1953" i="7"/>
  <c r="W1953" i="7"/>
  <c r="V1953" i="7"/>
  <c r="U1953" i="7"/>
  <c r="T1953" i="7"/>
  <c r="S1953" i="7"/>
  <c r="X1952" i="7"/>
  <c r="W1952" i="7"/>
  <c r="V1952" i="7"/>
  <c r="U1952" i="7"/>
  <c r="T1952" i="7"/>
  <c r="S1952" i="7"/>
  <c r="X1951" i="7"/>
  <c r="W1951" i="7"/>
  <c r="V1951" i="7"/>
  <c r="U1951" i="7"/>
  <c r="T1951" i="7"/>
  <c r="S1951" i="7"/>
  <c r="X1950" i="7"/>
  <c r="W1950" i="7"/>
  <c r="V1950" i="7"/>
  <c r="U1950" i="7"/>
  <c r="T1950" i="7"/>
  <c r="S1950" i="7"/>
  <c r="X1949" i="7"/>
  <c r="W1949" i="7"/>
  <c r="V1949" i="7"/>
  <c r="U1949" i="7"/>
  <c r="T1949" i="7"/>
  <c r="S1949" i="7"/>
  <c r="X1948" i="7"/>
  <c r="W1948" i="7"/>
  <c r="V1948" i="7"/>
  <c r="U1948" i="7"/>
  <c r="T1948" i="7"/>
  <c r="S1948" i="7"/>
  <c r="X1947" i="7"/>
  <c r="W1947" i="7"/>
  <c r="V1947" i="7"/>
  <c r="U1947" i="7"/>
  <c r="T1947" i="7"/>
  <c r="S1947" i="7"/>
  <c r="X1946" i="7"/>
  <c r="W1946" i="7"/>
  <c r="V1946" i="7"/>
  <c r="U1946" i="7"/>
  <c r="T1946" i="7"/>
  <c r="S1946" i="7"/>
  <c r="X1945" i="7"/>
  <c r="W1945" i="7"/>
  <c r="V1945" i="7"/>
  <c r="U1945" i="7"/>
  <c r="T1945" i="7"/>
  <c r="S1945" i="7"/>
  <c r="X1944" i="7"/>
  <c r="W1944" i="7"/>
  <c r="V1944" i="7"/>
  <c r="U1944" i="7"/>
  <c r="T1944" i="7"/>
  <c r="S1944" i="7"/>
  <c r="X1943" i="7"/>
  <c r="W1943" i="7"/>
  <c r="V1943" i="7"/>
  <c r="U1943" i="7"/>
  <c r="T1943" i="7"/>
  <c r="S1943" i="7"/>
  <c r="X1942" i="7"/>
  <c r="W1942" i="7"/>
  <c r="V1942" i="7"/>
  <c r="U1942" i="7"/>
  <c r="T1942" i="7"/>
  <c r="S1942" i="7"/>
  <c r="X1941" i="7"/>
  <c r="W1941" i="7"/>
  <c r="V1941" i="7"/>
  <c r="U1941" i="7"/>
  <c r="T1941" i="7"/>
  <c r="S1941" i="7"/>
  <c r="X1940" i="7"/>
  <c r="W1940" i="7"/>
  <c r="V1940" i="7"/>
  <c r="U1940" i="7"/>
  <c r="T1940" i="7"/>
  <c r="S1940" i="7"/>
  <c r="X1939" i="7"/>
  <c r="W1939" i="7"/>
  <c r="V1939" i="7"/>
  <c r="U1939" i="7"/>
  <c r="T1939" i="7"/>
  <c r="S1939" i="7"/>
  <c r="X1938" i="7"/>
  <c r="W1938" i="7"/>
  <c r="V1938" i="7"/>
  <c r="U1938" i="7"/>
  <c r="T1938" i="7"/>
  <c r="S1938" i="7"/>
  <c r="X1937" i="7"/>
  <c r="W1937" i="7"/>
  <c r="V1937" i="7"/>
  <c r="U1937" i="7"/>
  <c r="T1937" i="7"/>
  <c r="S1937" i="7"/>
  <c r="X1936" i="7"/>
  <c r="W1936" i="7"/>
  <c r="V1936" i="7"/>
  <c r="U1936" i="7"/>
  <c r="T1936" i="7"/>
  <c r="S1936" i="7"/>
  <c r="X1935" i="7"/>
  <c r="W1935" i="7"/>
  <c r="V1935" i="7"/>
  <c r="U1935" i="7"/>
  <c r="T1935" i="7"/>
  <c r="S1935" i="7"/>
  <c r="X1934" i="7"/>
  <c r="W1934" i="7"/>
  <c r="V1934" i="7"/>
  <c r="U1934" i="7"/>
  <c r="T1934" i="7"/>
  <c r="S1934" i="7"/>
  <c r="X1933" i="7"/>
  <c r="W1933" i="7"/>
  <c r="V1933" i="7"/>
  <c r="U1933" i="7"/>
  <c r="T1933" i="7"/>
  <c r="S1933" i="7"/>
  <c r="X1932" i="7"/>
  <c r="W1932" i="7"/>
  <c r="V1932" i="7"/>
  <c r="U1932" i="7"/>
  <c r="T1932" i="7"/>
  <c r="S1932" i="7"/>
  <c r="X1931" i="7"/>
  <c r="W1931" i="7"/>
  <c r="V1931" i="7"/>
  <c r="U1931" i="7"/>
  <c r="T1931" i="7"/>
  <c r="S1931" i="7"/>
  <c r="X1930" i="7"/>
  <c r="W1930" i="7"/>
  <c r="V1930" i="7"/>
  <c r="U1930" i="7"/>
  <c r="T1930" i="7"/>
  <c r="S1930" i="7"/>
  <c r="X1929" i="7"/>
  <c r="W1929" i="7"/>
  <c r="V1929" i="7"/>
  <c r="U1929" i="7"/>
  <c r="T1929" i="7"/>
  <c r="S1929" i="7"/>
  <c r="X1928" i="7"/>
  <c r="W1928" i="7"/>
  <c r="V1928" i="7"/>
  <c r="U1928" i="7"/>
  <c r="T1928" i="7"/>
  <c r="S1928" i="7"/>
  <c r="X1927" i="7"/>
  <c r="W1927" i="7"/>
  <c r="V1927" i="7"/>
  <c r="U1927" i="7"/>
  <c r="T1927" i="7"/>
  <c r="S1927" i="7"/>
  <c r="X1926" i="7"/>
  <c r="W1926" i="7"/>
  <c r="V1926" i="7"/>
  <c r="U1926" i="7"/>
  <c r="T1926" i="7"/>
  <c r="S1926" i="7"/>
  <c r="X1925" i="7"/>
  <c r="W1925" i="7"/>
  <c r="V1925" i="7"/>
  <c r="U1925" i="7"/>
  <c r="T1925" i="7"/>
  <c r="S1925" i="7"/>
  <c r="X1924" i="7"/>
  <c r="W1924" i="7"/>
  <c r="V1924" i="7"/>
  <c r="U1924" i="7"/>
  <c r="T1924" i="7"/>
  <c r="S1924" i="7"/>
  <c r="X1923" i="7"/>
  <c r="W1923" i="7"/>
  <c r="V1923" i="7"/>
  <c r="U1923" i="7"/>
  <c r="T1923" i="7"/>
  <c r="S1923" i="7"/>
  <c r="X1922" i="7"/>
  <c r="W1922" i="7"/>
  <c r="V1922" i="7"/>
  <c r="U1922" i="7"/>
  <c r="T1922" i="7"/>
  <c r="S1922" i="7"/>
  <c r="X1921" i="7"/>
  <c r="W1921" i="7"/>
  <c r="V1921" i="7"/>
  <c r="U1921" i="7"/>
  <c r="T1921" i="7"/>
  <c r="S1921" i="7"/>
  <c r="X1920" i="7"/>
  <c r="W1920" i="7"/>
  <c r="V1920" i="7"/>
  <c r="U1920" i="7"/>
  <c r="T1920" i="7"/>
  <c r="S1920" i="7"/>
  <c r="X1919" i="7"/>
  <c r="W1919" i="7"/>
  <c r="V1919" i="7"/>
  <c r="U1919" i="7"/>
  <c r="T1919" i="7"/>
  <c r="S1919" i="7"/>
  <c r="X1918" i="7"/>
  <c r="W1918" i="7"/>
  <c r="V1918" i="7"/>
  <c r="U1918" i="7"/>
  <c r="T1918" i="7"/>
  <c r="S1918" i="7"/>
  <c r="X1917" i="7"/>
  <c r="W1917" i="7"/>
  <c r="V1917" i="7"/>
  <c r="U1917" i="7"/>
  <c r="T1917" i="7"/>
  <c r="S1917" i="7"/>
  <c r="X1916" i="7"/>
  <c r="W1916" i="7"/>
  <c r="V1916" i="7"/>
  <c r="U1916" i="7"/>
  <c r="T1916" i="7"/>
  <c r="S1916" i="7"/>
  <c r="X1915" i="7"/>
  <c r="W1915" i="7"/>
  <c r="V1915" i="7"/>
  <c r="U1915" i="7"/>
  <c r="T1915" i="7"/>
  <c r="S1915" i="7"/>
  <c r="X1914" i="7"/>
  <c r="W1914" i="7"/>
  <c r="V1914" i="7"/>
  <c r="U1914" i="7"/>
  <c r="T1914" i="7"/>
  <c r="S1914" i="7"/>
  <c r="X1913" i="7"/>
  <c r="W1913" i="7"/>
  <c r="V1913" i="7"/>
  <c r="U1913" i="7"/>
  <c r="T1913" i="7"/>
  <c r="S1913" i="7"/>
  <c r="X1912" i="7"/>
  <c r="W1912" i="7"/>
  <c r="V1912" i="7"/>
  <c r="U1912" i="7"/>
  <c r="T1912" i="7"/>
  <c r="S1912" i="7"/>
  <c r="X1911" i="7"/>
  <c r="W1911" i="7"/>
  <c r="V1911" i="7"/>
  <c r="U1911" i="7"/>
  <c r="T1911" i="7"/>
  <c r="S1911" i="7"/>
  <c r="X1910" i="7"/>
  <c r="W1910" i="7"/>
  <c r="V1910" i="7"/>
  <c r="U1910" i="7"/>
  <c r="T1910" i="7"/>
  <c r="S1910" i="7"/>
  <c r="X1909" i="7"/>
  <c r="W1909" i="7"/>
  <c r="V1909" i="7"/>
  <c r="U1909" i="7"/>
  <c r="T1909" i="7"/>
  <c r="S1909" i="7"/>
  <c r="X1908" i="7"/>
  <c r="W1908" i="7"/>
  <c r="V1908" i="7"/>
  <c r="U1908" i="7"/>
  <c r="T1908" i="7"/>
  <c r="S1908" i="7"/>
  <c r="X1907" i="7"/>
  <c r="W1907" i="7"/>
  <c r="V1907" i="7"/>
  <c r="U1907" i="7"/>
  <c r="T1907" i="7"/>
  <c r="S1907" i="7"/>
  <c r="X1906" i="7"/>
  <c r="W1906" i="7"/>
  <c r="V1906" i="7"/>
  <c r="U1906" i="7"/>
  <c r="T1906" i="7"/>
  <c r="S1906" i="7"/>
  <c r="X1905" i="7"/>
  <c r="W1905" i="7"/>
  <c r="V1905" i="7"/>
  <c r="U1905" i="7"/>
  <c r="T1905" i="7"/>
  <c r="S1905" i="7"/>
  <c r="X1904" i="7"/>
  <c r="W1904" i="7"/>
  <c r="V1904" i="7"/>
  <c r="U1904" i="7"/>
  <c r="T1904" i="7"/>
  <c r="S1904" i="7"/>
  <c r="X1903" i="7"/>
  <c r="W1903" i="7"/>
  <c r="V1903" i="7"/>
  <c r="U1903" i="7"/>
  <c r="T1903" i="7"/>
  <c r="S1903" i="7"/>
  <c r="X1902" i="7"/>
  <c r="W1902" i="7"/>
  <c r="V1902" i="7"/>
  <c r="U1902" i="7"/>
  <c r="T1902" i="7"/>
  <c r="S1902" i="7"/>
  <c r="X1901" i="7"/>
  <c r="W1901" i="7"/>
  <c r="V1901" i="7"/>
  <c r="U1901" i="7"/>
  <c r="T1901" i="7"/>
  <c r="S1901" i="7"/>
  <c r="X1900" i="7"/>
  <c r="W1900" i="7"/>
  <c r="V1900" i="7"/>
  <c r="U1900" i="7"/>
  <c r="T1900" i="7"/>
  <c r="S1900" i="7"/>
  <c r="X1899" i="7"/>
  <c r="W1899" i="7"/>
  <c r="V1899" i="7"/>
  <c r="U1899" i="7"/>
  <c r="T1899" i="7"/>
  <c r="S1899" i="7"/>
  <c r="X1898" i="7"/>
  <c r="W1898" i="7"/>
  <c r="V1898" i="7"/>
  <c r="U1898" i="7"/>
  <c r="T1898" i="7"/>
  <c r="S1898" i="7"/>
  <c r="X1897" i="7"/>
  <c r="W1897" i="7"/>
  <c r="V1897" i="7"/>
  <c r="U1897" i="7"/>
  <c r="T1897" i="7"/>
  <c r="S1897" i="7"/>
  <c r="X1896" i="7"/>
  <c r="W1896" i="7"/>
  <c r="V1896" i="7"/>
  <c r="U1896" i="7"/>
  <c r="T1896" i="7"/>
  <c r="S1896" i="7"/>
  <c r="X1895" i="7"/>
  <c r="W1895" i="7"/>
  <c r="V1895" i="7"/>
  <c r="U1895" i="7"/>
  <c r="T1895" i="7"/>
  <c r="S1895" i="7"/>
  <c r="X1894" i="7"/>
  <c r="W1894" i="7"/>
  <c r="V1894" i="7"/>
  <c r="U1894" i="7"/>
  <c r="T1894" i="7"/>
  <c r="S1894" i="7"/>
  <c r="X1893" i="7"/>
  <c r="W1893" i="7"/>
  <c r="V1893" i="7"/>
  <c r="U1893" i="7"/>
  <c r="T1893" i="7"/>
  <c r="S1893" i="7"/>
  <c r="X1892" i="7"/>
  <c r="W1892" i="7"/>
  <c r="V1892" i="7"/>
  <c r="U1892" i="7"/>
  <c r="T1892" i="7"/>
  <c r="S1892" i="7"/>
  <c r="X1891" i="7"/>
  <c r="W1891" i="7"/>
  <c r="V1891" i="7"/>
  <c r="U1891" i="7"/>
  <c r="T1891" i="7"/>
  <c r="S1891" i="7"/>
  <c r="X1890" i="7"/>
  <c r="W1890" i="7"/>
  <c r="V1890" i="7"/>
  <c r="U1890" i="7"/>
  <c r="T1890" i="7"/>
  <c r="S1890" i="7"/>
  <c r="X1889" i="7"/>
  <c r="W1889" i="7"/>
  <c r="V1889" i="7"/>
  <c r="U1889" i="7"/>
  <c r="T1889" i="7"/>
  <c r="S1889" i="7"/>
  <c r="X1888" i="7"/>
  <c r="W1888" i="7"/>
  <c r="V1888" i="7"/>
  <c r="U1888" i="7"/>
  <c r="T1888" i="7"/>
  <c r="S1888" i="7"/>
  <c r="X1887" i="7"/>
  <c r="W1887" i="7"/>
  <c r="V1887" i="7"/>
  <c r="U1887" i="7"/>
  <c r="T1887" i="7"/>
  <c r="S1887" i="7"/>
  <c r="X1886" i="7"/>
  <c r="W1886" i="7"/>
  <c r="V1886" i="7"/>
  <c r="U1886" i="7"/>
  <c r="T1886" i="7"/>
  <c r="S1886" i="7"/>
  <c r="X1885" i="7"/>
  <c r="W1885" i="7"/>
  <c r="V1885" i="7"/>
  <c r="U1885" i="7"/>
  <c r="T1885" i="7"/>
  <c r="S1885" i="7"/>
  <c r="X1884" i="7"/>
  <c r="W1884" i="7"/>
  <c r="V1884" i="7"/>
  <c r="U1884" i="7"/>
  <c r="T1884" i="7"/>
  <c r="S1884" i="7"/>
  <c r="X1883" i="7"/>
  <c r="W1883" i="7"/>
  <c r="V1883" i="7"/>
  <c r="U1883" i="7"/>
  <c r="T1883" i="7"/>
  <c r="S1883" i="7"/>
  <c r="X1882" i="7"/>
  <c r="W1882" i="7"/>
  <c r="V1882" i="7"/>
  <c r="U1882" i="7"/>
  <c r="T1882" i="7"/>
  <c r="S1882" i="7"/>
  <c r="X1881" i="7"/>
  <c r="W1881" i="7"/>
  <c r="V1881" i="7"/>
  <c r="U1881" i="7"/>
  <c r="T1881" i="7"/>
  <c r="S1881" i="7"/>
  <c r="X1880" i="7"/>
  <c r="W1880" i="7"/>
  <c r="V1880" i="7"/>
  <c r="U1880" i="7"/>
  <c r="T1880" i="7"/>
  <c r="S1880" i="7"/>
  <c r="X1879" i="7"/>
  <c r="W1879" i="7"/>
  <c r="V1879" i="7"/>
  <c r="U1879" i="7"/>
  <c r="T1879" i="7"/>
  <c r="S1879" i="7"/>
  <c r="X1878" i="7"/>
  <c r="W1878" i="7"/>
  <c r="V1878" i="7"/>
  <c r="U1878" i="7"/>
  <c r="T1878" i="7"/>
  <c r="S1878" i="7"/>
  <c r="X1877" i="7"/>
  <c r="W1877" i="7"/>
  <c r="V1877" i="7"/>
  <c r="U1877" i="7"/>
  <c r="T1877" i="7"/>
  <c r="S1877" i="7"/>
  <c r="X1876" i="7"/>
  <c r="W1876" i="7"/>
  <c r="V1876" i="7"/>
  <c r="U1876" i="7"/>
  <c r="T1876" i="7"/>
  <c r="S1876" i="7"/>
  <c r="X1875" i="7"/>
  <c r="W1875" i="7"/>
  <c r="V1875" i="7"/>
  <c r="U1875" i="7"/>
  <c r="T1875" i="7"/>
  <c r="S1875" i="7"/>
  <c r="X1874" i="7"/>
  <c r="W1874" i="7"/>
  <c r="V1874" i="7"/>
  <c r="U1874" i="7"/>
  <c r="T1874" i="7"/>
  <c r="S1874" i="7"/>
  <c r="X1873" i="7"/>
  <c r="W1873" i="7"/>
  <c r="V1873" i="7"/>
  <c r="U1873" i="7"/>
  <c r="T1873" i="7"/>
  <c r="S1873" i="7"/>
  <c r="X1872" i="7"/>
  <c r="W1872" i="7"/>
  <c r="V1872" i="7"/>
  <c r="U1872" i="7"/>
  <c r="T1872" i="7"/>
  <c r="S1872" i="7"/>
  <c r="X1871" i="7"/>
  <c r="W1871" i="7"/>
  <c r="V1871" i="7"/>
  <c r="U1871" i="7"/>
  <c r="T1871" i="7"/>
  <c r="S1871" i="7"/>
  <c r="X1870" i="7"/>
  <c r="W1870" i="7"/>
  <c r="V1870" i="7"/>
  <c r="U1870" i="7"/>
  <c r="T1870" i="7"/>
  <c r="S1870" i="7"/>
  <c r="X1869" i="7"/>
  <c r="W1869" i="7"/>
  <c r="V1869" i="7"/>
  <c r="U1869" i="7"/>
  <c r="T1869" i="7"/>
  <c r="S1869" i="7"/>
  <c r="X1868" i="7"/>
  <c r="W1868" i="7"/>
  <c r="V1868" i="7"/>
  <c r="U1868" i="7"/>
  <c r="T1868" i="7"/>
  <c r="S1868" i="7"/>
  <c r="X1867" i="7"/>
  <c r="W1867" i="7"/>
  <c r="V1867" i="7"/>
  <c r="U1867" i="7"/>
  <c r="T1867" i="7"/>
  <c r="S1867" i="7"/>
  <c r="X1866" i="7"/>
  <c r="W1866" i="7"/>
  <c r="V1866" i="7"/>
  <c r="U1866" i="7"/>
  <c r="T1866" i="7"/>
  <c r="S1866" i="7"/>
  <c r="X1865" i="7"/>
  <c r="W1865" i="7"/>
  <c r="V1865" i="7"/>
  <c r="U1865" i="7"/>
  <c r="T1865" i="7"/>
  <c r="S1865" i="7"/>
  <c r="X1864" i="7"/>
  <c r="W1864" i="7"/>
  <c r="V1864" i="7"/>
  <c r="U1864" i="7"/>
  <c r="T1864" i="7"/>
  <c r="S1864" i="7"/>
  <c r="X1863" i="7"/>
  <c r="W1863" i="7"/>
  <c r="V1863" i="7"/>
  <c r="U1863" i="7"/>
  <c r="T1863" i="7"/>
  <c r="S1863" i="7"/>
  <c r="X1862" i="7"/>
  <c r="W1862" i="7"/>
  <c r="V1862" i="7"/>
  <c r="U1862" i="7"/>
  <c r="T1862" i="7"/>
  <c r="S1862" i="7"/>
  <c r="X1861" i="7"/>
  <c r="W1861" i="7"/>
  <c r="V1861" i="7"/>
  <c r="U1861" i="7"/>
  <c r="T1861" i="7"/>
  <c r="S1861" i="7"/>
  <c r="X1860" i="7"/>
  <c r="W1860" i="7"/>
  <c r="V1860" i="7"/>
  <c r="U1860" i="7"/>
  <c r="T1860" i="7"/>
  <c r="S1860" i="7"/>
  <c r="X1859" i="7"/>
  <c r="W1859" i="7"/>
  <c r="V1859" i="7"/>
  <c r="U1859" i="7"/>
  <c r="T1859" i="7"/>
  <c r="S1859" i="7"/>
  <c r="X1858" i="7"/>
  <c r="W1858" i="7"/>
  <c r="V1858" i="7"/>
  <c r="U1858" i="7"/>
  <c r="T1858" i="7"/>
  <c r="S1858" i="7"/>
  <c r="X1857" i="7"/>
  <c r="W1857" i="7"/>
  <c r="V1857" i="7"/>
  <c r="U1857" i="7"/>
  <c r="T1857" i="7"/>
  <c r="S1857" i="7"/>
  <c r="X1856" i="7"/>
  <c r="W1856" i="7"/>
  <c r="V1856" i="7"/>
  <c r="U1856" i="7"/>
  <c r="T1856" i="7"/>
  <c r="S1856" i="7"/>
  <c r="X1855" i="7"/>
  <c r="W1855" i="7"/>
  <c r="V1855" i="7"/>
  <c r="U1855" i="7"/>
  <c r="T1855" i="7"/>
  <c r="S1855" i="7"/>
  <c r="X1854" i="7"/>
  <c r="W1854" i="7"/>
  <c r="V1854" i="7"/>
  <c r="U1854" i="7"/>
  <c r="T1854" i="7"/>
  <c r="S1854" i="7"/>
  <c r="X1853" i="7"/>
  <c r="W1853" i="7"/>
  <c r="V1853" i="7"/>
  <c r="U1853" i="7"/>
  <c r="T1853" i="7"/>
  <c r="S1853" i="7"/>
  <c r="X1852" i="7"/>
  <c r="W1852" i="7"/>
  <c r="V1852" i="7"/>
  <c r="U1852" i="7"/>
  <c r="T1852" i="7"/>
  <c r="S1852" i="7"/>
  <c r="X1851" i="7"/>
  <c r="W1851" i="7"/>
  <c r="V1851" i="7"/>
  <c r="U1851" i="7"/>
  <c r="T1851" i="7"/>
  <c r="S1851" i="7"/>
  <c r="X1850" i="7"/>
  <c r="W1850" i="7"/>
  <c r="V1850" i="7"/>
  <c r="U1850" i="7"/>
  <c r="T1850" i="7"/>
  <c r="S1850" i="7"/>
  <c r="X1849" i="7"/>
  <c r="W1849" i="7"/>
  <c r="V1849" i="7"/>
  <c r="U1849" i="7"/>
  <c r="T1849" i="7"/>
  <c r="S1849" i="7"/>
  <c r="X1848" i="7"/>
  <c r="W1848" i="7"/>
  <c r="V1848" i="7"/>
  <c r="U1848" i="7"/>
  <c r="T1848" i="7"/>
  <c r="S1848" i="7"/>
  <c r="X1847" i="7"/>
  <c r="W1847" i="7"/>
  <c r="V1847" i="7"/>
  <c r="U1847" i="7"/>
  <c r="T1847" i="7"/>
  <c r="S1847" i="7"/>
  <c r="X1846" i="7"/>
  <c r="W1846" i="7"/>
  <c r="V1846" i="7"/>
  <c r="U1846" i="7"/>
  <c r="T1846" i="7"/>
  <c r="S1846" i="7"/>
  <c r="X1845" i="7"/>
  <c r="W1845" i="7"/>
  <c r="V1845" i="7"/>
  <c r="U1845" i="7"/>
  <c r="T1845" i="7"/>
  <c r="S1845" i="7"/>
  <c r="X1844" i="7"/>
  <c r="W1844" i="7"/>
  <c r="V1844" i="7"/>
  <c r="U1844" i="7"/>
  <c r="T1844" i="7"/>
  <c r="S1844" i="7"/>
  <c r="X1843" i="7"/>
  <c r="W1843" i="7"/>
  <c r="V1843" i="7"/>
  <c r="U1843" i="7"/>
  <c r="T1843" i="7"/>
  <c r="S1843" i="7"/>
  <c r="X1842" i="7"/>
  <c r="W1842" i="7"/>
  <c r="V1842" i="7"/>
  <c r="U1842" i="7"/>
  <c r="T1842" i="7"/>
  <c r="S1842" i="7"/>
  <c r="X1841" i="7"/>
  <c r="W1841" i="7"/>
  <c r="V1841" i="7"/>
  <c r="U1841" i="7"/>
  <c r="T1841" i="7"/>
  <c r="S1841" i="7"/>
  <c r="X1840" i="7"/>
  <c r="W1840" i="7"/>
  <c r="V1840" i="7"/>
  <c r="U1840" i="7"/>
  <c r="T1840" i="7"/>
  <c r="S1840" i="7"/>
  <c r="X1839" i="7"/>
  <c r="W1839" i="7"/>
  <c r="V1839" i="7"/>
  <c r="U1839" i="7"/>
  <c r="T1839" i="7"/>
  <c r="S1839" i="7"/>
  <c r="X1838" i="7"/>
  <c r="W1838" i="7"/>
  <c r="V1838" i="7"/>
  <c r="U1838" i="7"/>
  <c r="T1838" i="7"/>
  <c r="S1838" i="7"/>
  <c r="X1837" i="7"/>
  <c r="W1837" i="7"/>
  <c r="V1837" i="7"/>
  <c r="U1837" i="7"/>
  <c r="T1837" i="7"/>
  <c r="S1837" i="7"/>
  <c r="X1836" i="7"/>
  <c r="W1836" i="7"/>
  <c r="V1836" i="7"/>
  <c r="U1836" i="7"/>
  <c r="T1836" i="7"/>
  <c r="S1836" i="7"/>
  <c r="X1835" i="7"/>
  <c r="W1835" i="7"/>
  <c r="V1835" i="7"/>
  <c r="U1835" i="7"/>
  <c r="T1835" i="7"/>
  <c r="S1835" i="7"/>
  <c r="X1834" i="7"/>
  <c r="W1834" i="7"/>
  <c r="V1834" i="7"/>
  <c r="U1834" i="7"/>
  <c r="T1834" i="7"/>
  <c r="S1834" i="7"/>
  <c r="X1833" i="7"/>
  <c r="W1833" i="7"/>
  <c r="V1833" i="7"/>
  <c r="U1833" i="7"/>
  <c r="T1833" i="7"/>
  <c r="S1833" i="7"/>
  <c r="X1832" i="7"/>
  <c r="W1832" i="7"/>
  <c r="V1832" i="7"/>
  <c r="U1832" i="7"/>
  <c r="T1832" i="7"/>
  <c r="S1832" i="7"/>
  <c r="X1831" i="7"/>
  <c r="W1831" i="7"/>
  <c r="V1831" i="7"/>
  <c r="U1831" i="7"/>
  <c r="T1831" i="7"/>
  <c r="S1831" i="7"/>
  <c r="X1830" i="7"/>
  <c r="W1830" i="7"/>
  <c r="V1830" i="7"/>
  <c r="U1830" i="7"/>
  <c r="T1830" i="7"/>
  <c r="S1830" i="7"/>
  <c r="X1829" i="7"/>
  <c r="W1829" i="7"/>
  <c r="V1829" i="7"/>
  <c r="U1829" i="7"/>
  <c r="T1829" i="7"/>
  <c r="S1829" i="7"/>
  <c r="X1828" i="7"/>
  <c r="W1828" i="7"/>
  <c r="V1828" i="7"/>
  <c r="U1828" i="7"/>
  <c r="T1828" i="7"/>
  <c r="S1828" i="7"/>
  <c r="X1827" i="7"/>
  <c r="W1827" i="7"/>
  <c r="V1827" i="7"/>
  <c r="U1827" i="7"/>
  <c r="T1827" i="7"/>
  <c r="S1827" i="7"/>
  <c r="X1826" i="7"/>
  <c r="W1826" i="7"/>
  <c r="V1826" i="7"/>
  <c r="U1826" i="7"/>
  <c r="T1826" i="7"/>
  <c r="S1826" i="7"/>
  <c r="X1825" i="7"/>
  <c r="W1825" i="7"/>
  <c r="V1825" i="7"/>
  <c r="U1825" i="7"/>
  <c r="T1825" i="7"/>
  <c r="S1825" i="7"/>
  <c r="X1824" i="7"/>
  <c r="W1824" i="7"/>
  <c r="V1824" i="7"/>
  <c r="U1824" i="7"/>
  <c r="T1824" i="7"/>
  <c r="S1824" i="7"/>
  <c r="X1823" i="7"/>
  <c r="W1823" i="7"/>
  <c r="V1823" i="7"/>
  <c r="U1823" i="7"/>
  <c r="T1823" i="7"/>
  <c r="S1823" i="7"/>
  <c r="X1822" i="7"/>
  <c r="W1822" i="7"/>
  <c r="V1822" i="7"/>
  <c r="U1822" i="7"/>
  <c r="T1822" i="7"/>
  <c r="S1822" i="7"/>
  <c r="X1821" i="7"/>
  <c r="W1821" i="7"/>
  <c r="V1821" i="7"/>
  <c r="U1821" i="7"/>
  <c r="T1821" i="7"/>
  <c r="S1821" i="7"/>
  <c r="X1820" i="7"/>
  <c r="W1820" i="7"/>
  <c r="V1820" i="7"/>
  <c r="U1820" i="7"/>
  <c r="T1820" i="7"/>
  <c r="S1820" i="7"/>
  <c r="X1819" i="7"/>
  <c r="W1819" i="7"/>
  <c r="V1819" i="7"/>
  <c r="U1819" i="7"/>
  <c r="T1819" i="7"/>
  <c r="S1819" i="7"/>
  <c r="X1818" i="7"/>
  <c r="W1818" i="7"/>
  <c r="V1818" i="7"/>
  <c r="U1818" i="7"/>
  <c r="T1818" i="7"/>
  <c r="S1818" i="7"/>
  <c r="X1817" i="7"/>
  <c r="W1817" i="7"/>
  <c r="V1817" i="7"/>
  <c r="U1817" i="7"/>
  <c r="T1817" i="7"/>
  <c r="S1817" i="7"/>
  <c r="X1816" i="7"/>
  <c r="W1816" i="7"/>
  <c r="V1816" i="7"/>
  <c r="U1816" i="7"/>
  <c r="T1816" i="7"/>
  <c r="S1816" i="7"/>
  <c r="X1815" i="7"/>
  <c r="W1815" i="7"/>
  <c r="V1815" i="7"/>
  <c r="U1815" i="7"/>
  <c r="T1815" i="7"/>
  <c r="S1815" i="7"/>
  <c r="X1814" i="7"/>
  <c r="W1814" i="7"/>
  <c r="V1814" i="7"/>
  <c r="U1814" i="7"/>
  <c r="T1814" i="7"/>
  <c r="S1814" i="7"/>
  <c r="X1813" i="7"/>
  <c r="W1813" i="7"/>
  <c r="V1813" i="7"/>
  <c r="U1813" i="7"/>
  <c r="T1813" i="7"/>
  <c r="S1813" i="7"/>
  <c r="X1812" i="7"/>
  <c r="W1812" i="7"/>
  <c r="V1812" i="7"/>
  <c r="U1812" i="7"/>
  <c r="T1812" i="7"/>
  <c r="S1812" i="7"/>
  <c r="X1811" i="7"/>
  <c r="W1811" i="7"/>
  <c r="V1811" i="7"/>
  <c r="U1811" i="7"/>
  <c r="T1811" i="7"/>
  <c r="S1811" i="7"/>
  <c r="X1810" i="7"/>
  <c r="W1810" i="7"/>
  <c r="V1810" i="7"/>
  <c r="U1810" i="7"/>
  <c r="T1810" i="7"/>
  <c r="S1810" i="7"/>
  <c r="X1809" i="7"/>
  <c r="W1809" i="7"/>
  <c r="V1809" i="7"/>
  <c r="U1809" i="7"/>
  <c r="T1809" i="7"/>
  <c r="S1809" i="7"/>
  <c r="X1808" i="7"/>
  <c r="W1808" i="7"/>
  <c r="V1808" i="7"/>
  <c r="U1808" i="7"/>
  <c r="T1808" i="7"/>
  <c r="S1808" i="7"/>
  <c r="X1807" i="7"/>
  <c r="W1807" i="7"/>
  <c r="V1807" i="7"/>
  <c r="U1807" i="7"/>
  <c r="T1807" i="7"/>
  <c r="S1807" i="7"/>
  <c r="X1806" i="7"/>
  <c r="W1806" i="7"/>
  <c r="V1806" i="7"/>
  <c r="U1806" i="7"/>
  <c r="T1806" i="7"/>
  <c r="S1806" i="7"/>
  <c r="X1805" i="7"/>
  <c r="W1805" i="7"/>
  <c r="V1805" i="7"/>
  <c r="U1805" i="7"/>
  <c r="T1805" i="7"/>
  <c r="S1805" i="7"/>
  <c r="X1804" i="7"/>
  <c r="W1804" i="7"/>
  <c r="V1804" i="7"/>
  <c r="U1804" i="7"/>
  <c r="T1804" i="7"/>
  <c r="S1804" i="7"/>
  <c r="X1803" i="7"/>
  <c r="W1803" i="7"/>
  <c r="V1803" i="7"/>
  <c r="U1803" i="7"/>
  <c r="T1803" i="7"/>
  <c r="S1803" i="7"/>
  <c r="X1802" i="7"/>
  <c r="W1802" i="7"/>
  <c r="V1802" i="7"/>
  <c r="U1802" i="7"/>
  <c r="T1802" i="7"/>
  <c r="S1802" i="7"/>
  <c r="X1801" i="7"/>
  <c r="W1801" i="7"/>
  <c r="V1801" i="7"/>
  <c r="U1801" i="7"/>
  <c r="T1801" i="7"/>
  <c r="S1801" i="7"/>
  <c r="X1800" i="7"/>
  <c r="W1800" i="7"/>
  <c r="V1800" i="7"/>
  <c r="U1800" i="7"/>
  <c r="T1800" i="7"/>
  <c r="S1800" i="7"/>
  <c r="X1799" i="7"/>
  <c r="W1799" i="7"/>
  <c r="V1799" i="7"/>
  <c r="U1799" i="7"/>
  <c r="T1799" i="7"/>
  <c r="S1799" i="7"/>
  <c r="X1798" i="7"/>
  <c r="W1798" i="7"/>
  <c r="V1798" i="7"/>
  <c r="U1798" i="7"/>
  <c r="T1798" i="7"/>
  <c r="S1798" i="7"/>
  <c r="X1797" i="7"/>
  <c r="W1797" i="7"/>
  <c r="V1797" i="7"/>
  <c r="U1797" i="7"/>
  <c r="T1797" i="7"/>
  <c r="S1797" i="7"/>
  <c r="X1796" i="7"/>
  <c r="W1796" i="7"/>
  <c r="V1796" i="7"/>
  <c r="U1796" i="7"/>
  <c r="T1796" i="7"/>
  <c r="S1796" i="7"/>
  <c r="X1795" i="7"/>
  <c r="W1795" i="7"/>
  <c r="V1795" i="7"/>
  <c r="U1795" i="7"/>
  <c r="T1795" i="7"/>
  <c r="S1795" i="7"/>
  <c r="X1794" i="7"/>
  <c r="W1794" i="7"/>
  <c r="V1794" i="7"/>
  <c r="U1794" i="7"/>
  <c r="T1794" i="7"/>
  <c r="S1794" i="7"/>
  <c r="X1793" i="7"/>
  <c r="W1793" i="7"/>
  <c r="V1793" i="7"/>
  <c r="U1793" i="7"/>
  <c r="T1793" i="7"/>
  <c r="S1793" i="7"/>
  <c r="X1792" i="7"/>
  <c r="W1792" i="7"/>
  <c r="V1792" i="7"/>
  <c r="U1792" i="7"/>
  <c r="T1792" i="7"/>
  <c r="S1792" i="7"/>
  <c r="X1791" i="7"/>
  <c r="W1791" i="7"/>
  <c r="V1791" i="7"/>
  <c r="U1791" i="7"/>
  <c r="T1791" i="7"/>
  <c r="S1791" i="7"/>
  <c r="X1790" i="7"/>
  <c r="W1790" i="7"/>
  <c r="V1790" i="7"/>
  <c r="U1790" i="7"/>
  <c r="T1790" i="7"/>
  <c r="S1790" i="7"/>
  <c r="X1789" i="7"/>
  <c r="W1789" i="7"/>
  <c r="V1789" i="7"/>
  <c r="U1789" i="7"/>
  <c r="T1789" i="7"/>
  <c r="S1789" i="7"/>
  <c r="X1788" i="7"/>
  <c r="W1788" i="7"/>
  <c r="V1788" i="7"/>
  <c r="U1788" i="7"/>
  <c r="T1788" i="7"/>
  <c r="S1788" i="7"/>
  <c r="X1787" i="7"/>
  <c r="W1787" i="7"/>
  <c r="V1787" i="7"/>
  <c r="U1787" i="7"/>
  <c r="T1787" i="7"/>
  <c r="S1787" i="7"/>
  <c r="X1786" i="7"/>
  <c r="W1786" i="7"/>
  <c r="V1786" i="7"/>
  <c r="U1786" i="7"/>
  <c r="T1786" i="7"/>
  <c r="S1786" i="7"/>
  <c r="X1785" i="7"/>
  <c r="W1785" i="7"/>
  <c r="V1785" i="7"/>
  <c r="U1785" i="7"/>
  <c r="T1785" i="7"/>
  <c r="S1785" i="7"/>
  <c r="X1784" i="7"/>
  <c r="W1784" i="7"/>
  <c r="V1784" i="7"/>
  <c r="U1784" i="7"/>
  <c r="T1784" i="7"/>
  <c r="S1784" i="7"/>
  <c r="X1783" i="7"/>
  <c r="W1783" i="7"/>
  <c r="V1783" i="7"/>
  <c r="U1783" i="7"/>
  <c r="T1783" i="7"/>
  <c r="S1783" i="7"/>
  <c r="X1782" i="7"/>
  <c r="W1782" i="7"/>
  <c r="V1782" i="7"/>
  <c r="U1782" i="7"/>
  <c r="T1782" i="7"/>
  <c r="S1782" i="7"/>
  <c r="X1781" i="7"/>
  <c r="W1781" i="7"/>
  <c r="V1781" i="7"/>
  <c r="U1781" i="7"/>
  <c r="T1781" i="7"/>
  <c r="S1781" i="7"/>
  <c r="X1780" i="7"/>
  <c r="W1780" i="7"/>
  <c r="V1780" i="7"/>
  <c r="U1780" i="7"/>
  <c r="T1780" i="7"/>
  <c r="S1780" i="7"/>
  <c r="X1779" i="7"/>
  <c r="W1779" i="7"/>
  <c r="V1779" i="7"/>
  <c r="U1779" i="7"/>
  <c r="T1779" i="7"/>
  <c r="S1779" i="7"/>
  <c r="X1778" i="7"/>
  <c r="W1778" i="7"/>
  <c r="V1778" i="7"/>
  <c r="U1778" i="7"/>
  <c r="T1778" i="7"/>
  <c r="S1778" i="7"/>
  <c r="X1777" i="7"/>
  <c r="W1777" i="7"/>
  <c r="V1777" i="7"/>
  <c r="U1777" i="7"/>
  <c r="T1777" i="7"/>
  <c r="S1777" i="7"/>
  <c r="X1776" i="7"/>
  <c r="W1776" i="7"/>
  <c r="V1776" i="7"/>
  <c r="U1776" i="7"/>
  <c r="T1776" i="7"/>
  <c r="S1776" i="7"/>
  <c r="X1775" i="7"/>
  <c r="W1775" i="7"/>
  <c r="V1775" i="7"/>
  <c r="U1775" i="7"/>
  <c r="T1775" i="7"/>
  <c r="S1775" i="7"/>
  <c r="X1774" i="7"/>
  <c r="W1774" i="7"/>
  <c r="V1774" i="7"/>
  <c r="U1774" i="7"/>
  <c r="T1774" i="7"/>
  <c r="S1774" i="7"/>
  <c r="X1773" i="7"/>
  <c r="W1773" i="7"/>
  <c r="V1773" i="7"/>
  <c r="U1773" i="7"/>
  <c r="T1773" i="7"/>
  <c r="S1773" i="7"/>
  <c r="X1772" i="7"/>
  <c r="W1772" i="7"/>
  <c r="V1772" i="7"/>
  <c r="U1772" i="7"/>
  <c r="T1772" i="7"/>
  <c r="S1772" i="7"/>
  <c r="X1771" i="7"/>
  <c r="W1771" i="7"/>
  <c r="V1771" i="7"/>
  <c r="U1771" i="7"/>
  <c r="T1771" i="7"/>
  <c r="S1771" i="7"/>
  <c r="X1770" i="7"/>
  <c r="W1770" i="7"/>
  <c r="V1770" i="7"/>
  <c r="U1770" i="7"/>
  <c r="T1770" i="7"/>
  <c r="S1770" i="7"/>
  <c r="X1769" i="7"/>
  <c r="W1769" i="7"/>
  <c r="V1769" i="7"/>
  <c r="U1769" i="7"/>
  <c r="T1769" i="7"/>
  <c r="S1769" i="7"/>
  <c r="X1768" i="7"/>
  <c r="W1768" i="7"/>
  <c r="V1768" i="7"/>
  <c r="U1768" i="7"/>
  <c r="T1768" i="7"/>
  <c r="S1768" i="7"/>
  <c r="X1767" i="7"/>
  <c r="W1767" i="7"/>
  <c r="V1767" i="7"/>
  <c r="U1767" i="7"/>
  <c r="T1767" i="7"/>
  <c r="S1767" i="7"/>
  <c r="X1766" i="7"/>
  <c r="W1766" i="7"/>
  <c r="V1766" i="7"/>
  <c r="U1766" i="7"/>
  <c r="T1766" i="7"/>
  <c r="S1766" i="7"/>
  <c r="X1765" i="7"/>
  <c r="W1765" i="7"/>
  <c r="V1765" i="7"/>
  <c r="U1765" i="7"/>
  <c r="T1765" i="7"/>
  <c r="S1765" i="7"/>
  <c r="X1764" i="7"/>
  <c r="W1764" i="7"/>
  <c r="V1764" i="7"/>
  <c r="U1764" i="7"/>
  <c r="T1764" i="7"/>
  <c r="S1764" i="7"/>
  <c r="X1763" i="7"/>
  <c r="W1763" i="7"/>
  <c r="V1763" i="7"/>
  <c r="U1763" i="7"/>
  <c r="T1763" i="7"/>
  <c r="S1763" i="7"/>
  <c r="X1762" i="7"/>
  <c r="W1762" i="7"/>
  <c r="V1762" i="7"/>
  <c r="U1762" i="7"/>
  <c r="T1762" i="7"/>
  <c r="S1762" i="7"/>
  <c r="X1761" i="7"/>
  <c r="W1761" i="7"/>
  <c r="V1761" i="7"/>
  <c r="U1761" i="7"/>
  <c r="T1761" i="7"/>
  <c r="S1761" i="7"/>
  <c r="X1760" i="7"/>
  <c r="W1760" i="7"/>
  <c r="V1760" i="7"/>
  <c r="U1760" i="7"/>
  <c r="T1760" i="7"/>
  <c r="S1760" i="7"/>
  <c r="X1759" i="7"/>
  <c r="W1759" i="7"/>
  <c r="V1759" i="7"/>
  <c r="U1759" i="7"/>
  <c r="T1759" i="7"/>
  <c r="S1759" i="7"/>
  <c r="X1758" i="7"/>
  <c r="W1758" i="7"/>
  <c r="V1758" i="7"/>
  <c r="U1758" i="7"/>
  <c r="T1758" i="7"/>
  <c r="S1758" i="7"/>
  <c r="X1757" i="7"/>
  <c r="W1757" i="7"/>
  <c r="V1757" i="7"/>
  <c r="U1757" i="7"/>
  <c r="T1757" i="7"/>
  <c r="S1757" i="7"/>
  <c r="X1756" i="7"/>
  <c r="W1756" i="7"/>
  <c r="V1756" i="7"/>
  <c r="U1756" i="7"/>
  <c r="T1756" i="7"/>
  <c r="S1756" i="7"/>
  <c r="X1755" i="7"/>
  <c r="W1755" i="7"/>
  <c r="V1755" i="7"/>
  <c r="U1755" i="7"/>
  <c r="T1755" i="7"/>
  <c r="S1755" i="7"/>
  <c r="X1754" i="7"/>
  <c r="W1754" i="7"/>
  <c r="V1754" i="7"/>
  <c r="U1754" i="7"/>
  <c r="T1754" i="7"/>
  <c r="S1754" i="7"/>
  <c r="X1753" i="7"/>
  <c r="W1753" i="7"/>
  <c r="V1753" i="7"/>
  <c r="U1753" i="7"/>
  <c r="T1753" i="7"/>
  <c r="S1753" i="7"/>
  <c r="X1752" i="7"/>
  <c r="W1752" i="7"/>
  <c r="V1752" i="7"/>
  <c r="U1752" i="7"/>
  <c r="T1752" i="7"/>
  <c r="S1752" i="7"/>
  <c r="X1751" i="7"/>
  <c r="W1751" i="7"/>
  <c r="V1751" i="7"/>
  <c r="U1751" i="7"/>
  <c r="T1751" i="7"/>
  <c r="S1751" i="7"/>
  <c r="X1750" i="7"/>
  <c r="W1750" i="7"/>
  <c r="V1750" i="7"/>
  <c r="U1750" i="7"/>
  <c r="T1750" i="7"/>
  <c r="S1750" i="7"/>
  <c r="X1749" i="7"/>
  <c r="W1749" i="7"/>
  <c r="V1749" i="7"/>
  <c r="U1749" i="7"/>
  <c r="T1749" i="7"/>
  <c r="S1749" i="7"/>
  <c r="X1748" i="7"/>
  <c r="W1748" i="7"/>
  <c r="V1748" i="7"/>
  <c r="U1748" i="7"/>
  <c r="T1748" i="7"/>
  <c r="S1748" i="7"/>
  <c r="X1747" i="7"/>
  <c r="W1747" i="7"/>
  <c r="V1747" i="7"/>
  <c r="U1747" i="7"/>
  <c r="T1747" i="7"/>
  <c r="S1747" i="7"/>
  <c r="X1746" i="7"/>
  <c r="W1746" i="7"/>
  <c r="V1746" i="7"/>
  <c r="U1746" i="7"/>
  <c r="T1746" i="7"/>
  <c r="S1746" i="7"/>
  <c r="X1745" i="7"/>
  <c r="W1745" i="7"/>
  <c r="V1745" i="7"/>
  <c r="U1745" i="7"/>
  <c r="T1745" i="7"/>
  <c r="S1745" i="7"/>
  <c r="X1744" i="7"/>
  <c r="W1744" i="7"/>
  <c r="V1744" i="7"/>
  <c r="U1744" i="7"/>
  <c r="T1744" i="7"/>
  <c r="S1744" i="7"/>
  <c r="X1743" i="7"/>
  <c r="W1743" i="7"/>
  <c r="V1743" i="7"/>
  <c r="U1743" i="7"/>
  <c r="T1743" i="7"/>
  <c r="S1743" i="7"/>
  <c r="X1742" i="7"/>
  <c r="W1742" i="7"/>
  <c r="V1742" i="7"/>
  <c r="U1742" i="7"/>
  <c r="T1742" i="7"/>
  <c r="S1742" i="7"/>
  <c r="X1741" i="7"/>
  <c r="W1741" i="7"/>
  <c r="V1741" i="7"/>
  <c r="U1741" i="7"/>
  <c r="T1741" i="7"/>
  <c r="S1741" i="7"/>
  <c r="X1740" i="7"/>
  <c r="W1740" i="7"/>
  <c r="V1740" i="7"/>
  <c r="U1740" i="7"/>
  <c r="T1740" i="7"/>
  <c r="S1740" i="7"/>
  <c r="X1739" i="7"/>
  <c r="W1739" i="7"/>
  <c r="V1739" i="7"/>
  <c r="U1739" i="7"/>
  <c r="T1739" i="7"/>
  <c r="S1739" i="7"/>
  <c r="X1738" i="7"/>
  <c r="W1738" i="7"/>
  <c r="V1738" i="7"/>
  <c r="U1738" i="7"/>
  <c r="T1738" i="7"/>
  <c r="S1738" i="7"/>
  <c r="X1737" i="7"/>
  <c r="W1737" i="7"/>
  <c r="V1737" i="7"/>
  <c r="U1737" i="7"/>
  <c r="T1737" i="7"/>
  <c r="S1737" i="7"/>
  <c r="X1736" i="7"/>
  <c r="W1736" i="7"/>
  <c r="V1736" i="7"/>
  <c r="U1736" i="7"/>
  <c r="T1736" i="7"/>
  <c r="S1736" i="7"/>
  <c r="X1735" i="7"/>
  <c r="W1735" i="7"/>
  <c r="V1735" i="7"/>
  <c r="U1735" i="7"/>
  <c r="T1735" i="7"/>
  <c r="S1735" i="7"/>
  <c r="X1734" i="7"/>
  <c r="W1734" i="7"/>
  <c r="V1734" i="7"/>
  <c r="U1734" i="7"/>
  <c r="T1734" i="7"/>
  <c r="S1734" i="7"/>
  <c r="X1225" i="7"/>
  <c r="W1225" i="7"/>
  <c r="V1225" i="7"/>
  <c r="U1225" i="7"/>
  <c r="T1225" i="7"/>
  <c r="S1225" i="7"/>
  <c r="X1218" i="7"/>
  <c r="W1218" i="7"/>
  <c r="V1218" i="7"/>
  <c r="U1218" i="7"/>
  <c r="T1218" i="7"/>
  <c r="S1218" i="7"/>
  <c r="AJ1962" i="7"/>
  <c r="AI1962" i="7"/>
  <c r="AH1962" i="7"/>
  <c r="AG1962" i="7"/>
  <c r="AF1962" i="7"/>
  <c r="AJ1961" i="7"/>
  <c r="AI1961" i="7"/>
  <c r="AH1961" i="7"/>
  <c r="AG1961" i="7"/>
  <c r="AF1961" i="7"/>
  <c r="AJ1960" i="7"/>
  <c r="AI1960" i="7"/>
  <c r="AH1960" i="7"/>
  <c r="AG1960" i="7"/>
  <c r="AF1960" i="7"/>
  <c r="AJ1959" i="7"/>
  <c r="AI1959" i="7"/>
  <c r="AH1959" i="7"/>
  <c r="AG1959" i="7"/>
  <c r="AF1959" i="7"/>
  <c r="AI1958" i="7"/>
  <c r="AG1958" i="7"/>
  <c r="AI1957" i="7"/>
  <c r="AI1956" i="7"/>
  <c r="AG1954" i="7"/>
  <c r="AI1948" i="7"/>
  <c r="AH1946" i="7"/>
  <c r="AH1934" i="7"/>
  <c r="AF1922" i="7"/>
  <c r="AI1908" i="7"/>
  <c r="AG1896" i="7"/>
  <c r="AG1888" i="7"/>
  <c r="AF1882" i="7"/>
  <c r="AJ1874" i="7"/>
  <c r="AI1868" i="7"/>
  <c r="AH1862" i="7"/>
  <c r="AH1856" i="7"/>
  <c r="AJ1852" i="7"/>
  <c r="AG1850" i="7"/>
  <c r="AI1846" i="7"/>
  <c r="AF1844" i="7"/>
  <c r="AH1840" i="7"/>
  <c r="AJ1836" i="7"/>
  <c r="AG1834" i="7"/>
  <c r="AI1830" i="7"/>
  <c r="AF1828" i="7"/>
  <c r="AH1824" i="7"/>
  <c r="AF1822" i="7"/>
  <c r="AG1820" i="7"/>
  <c r="AH1818" i="7"/>
  <c r="AI1816" i="7"/>
  <c r="AJ1814" i="7"/>
  <c r="AF1814" i="7"/>
  <c r="AG1812" i="7"/>
  <c r="AH1810" i="7"/>
  <c r="AI1808" i="7"/>
  <c r="AJ1806" i="7"/>
  <c r="AF1806" i="7"/>
  <c r="AG1804" i="7"/>
  <c r="AH1802" i="7"/>
  <c r="AI1800" i="7"/>
  <c r="AJ1798" i="7"/>
  <c r="AF1798" i="7"/>
  <c r="AG1796" i="7"/>
  <c r="AH1794" i="7"/>
  <c r="AI1792" i="7"/>
  <c r="AJ1790" i="7"/>
  <c r="AF1790" i="7"/>
  <c r="AG1788" i="7"/>
  <c r="AH1786" i="7"/>
  <c r="AI1784" i="7"/>
  <c r="AJ1782" i="7"/>
  <c r="AF1782" i="7"/>
  <c r="AG1780" i="7"/>
  <c r="AH1778" i="7"/>
  <c r="AI1776" i="7"/>
  <c r="AJ1774" i="7"/>
  <c r="AF1774" i="7"/>
  <c r="AG1772" i="7"/>
  <c r="AH1770" i="7"/>
  <c r="AI1768" i="7"/>
  <c r="AJ1766" i="7"/>
  <c r="AF1766" i="7"/>
  <c r="AG1764" i="7"/>
  <c r="AH1762" i="7"/>
  <c r="AI1760" i="7"/>
  <c r="AJ1758" i="7"/>
  <c r="AF1758" i="7"/>
  <c r="AG1756" i="7"/>
  <c r="AH1754" i="7"/>
  <c r="AI1752" i="7"/>
  <c r="AJ1750" i="7"/>
  <c r="AG1748" i="7"/>
  <c r="AI1744" i="7"/>
  <c r="AF1742" i="7"/>
  <c r="AH1738" i="7"/>
  <c r="AJ1734" i="7"/>
  <c r="AJ1190" i="7"/>
  <c r="AI1190" i="7"/>
  <c r="AH1190" i="7"/>
  <c r="AG1190" i="7"/>
  <c r="AF1190" i="7"/>
  <c r="AJ773" i="7"/>
  <c r="AI773" i="7"/>
  <c r="AH773" i="7"/>
  <c r="AG773" i="7"/>
  <c r="AF773" i="7"/>
  <c r="AJ1013" i="7"/>
  <c r="AI1013" i="7"/>
  <c r="AH1013" i="7"/>
  <c r="AG1013" i="7"/>
  <c r="AF1013" i="7"/>
  <c r="AJ225" i="7"/>
  <c r="AH225" i="7"/>
  <c r="AF225" i="7"/>
  <c r="AI769" i="7"/>
  <c r="AG769" i="7"/>
  <c r="AI1071" i="7"/>
  <c r="AG1071" i="7"/>
  <c r="AJ618" i="7"/>
  <c r="AI618" i="7"/>
  <c r="AH618" i="7"/>
  <c r="AG618" i="7"/>
  <c r="AF618" i="7"/>
  <c r="AH852" i="7"/>
  <c r="AF852" i="7"/>
  <c r="AJ179" i="7"/>
  <c r="AI179" i="7"/>
  <c r="AH179" i="7"/>
  <c r="AG179" i="7"/>
  <c r="AF179" i="7"/>
  <c r="AJ251" i="7"/>
  <c r="AH251" i="7"/>
  <c r="AF251" i="7"/>
  <c r="AI278" i="7"/>
  <c r="AG278" i="7"/>
  <c r="AJ623" i="7"/>
  <c r="AI623" i="7"/>
  <c r="AH623" i="7"/>
  <c r="AG623" i="7"/>
  <c r="AF623" i="7"/>
  <c r="AJ128" i="7"/>
  <c r="AI128" i="7"/>
  <c r="AH128" i="7"/>
  <c r="AG128" i="7"/>
  <c r="AF128" i="7"/>
  <c r="AJ730" i="7"/>
  <c r="AI730" i="7"/>
  <c r="AH730" i="7"/>
  <c r="AG730" i="7"/>
  <c r="AF730" i="7"/>
  <c r="AJ113" i="7"/>
  <c r="AI113" i="7"/>
  <c r="AH113" i="7"/>
  <c r="AG113" i="7"/>
  <c r="AF113" i="7"/>
  <c r="AJ1179" i="7"/>
  <c r="AI1179" i="7"/>
  <c r="AH1179" i="7"/>
  <c r="AG1179" i="7"/>
  <c r="AF1179" i="7"/>
  <c r="AJ1045" i="7"/>
  <c r="AI1045" i="7"/>
  <c r="AH1045" i="7"/>
  <c r="AG1045" i="7"/>
  <c r="AF1045" i="7"/>
  <c r="AJ1115" i="7"/>
  <c r="AI1115" i="7"/>
  <c r="AH1115" i="7"/>
  <c r="AG1115" i="7"/>
  <c r="AF1115" i="7"/>
  <c r="AJ804" i="7"/>
  <c r="AI804" i="7"/>
  <c r="AH804" i="7"/>
  <c r="AG804" i="7"/>
  <c r="AF804" i="7"/>
  <c r="AJ803" i="7"/>
  <c r="AI803" i="7"/>
  <c r="AH803" i="7"/>
  <c r="AG803" i="7"/>
  <c r="AF803" i="7"/>
  <c r="AJ894" i="7"/>
  <c r="AI894" i="7"/>
  <c r="AH894" i="7"/>
  <c r="AG894" i="7"/>
  <c r="AF894" i="7"/>
  <c r="AJ616" i="7"/>
  <c r="AI616" i="7"/>
  <c r="AH616" i="7"/>
  <c r="AG616" i="7"/>
  <c r="AF616" i="7"/>
  <c r="AJ312" i="7"/>
  <c r="AI312" i="7"/>
  <c r="AH312" i="7"/>
  <c r="AG312" i="7"/>
  <c r="AF312" i="7"/>
  <c r="AJ833" i="7"/>
  <c r="AI833" i="7"/>
  <c r="AH833" i="7"/>
  <c r="AG833" i="7"/>
  <c r="AF833" i="7"/>
  <c r="AJ740" i="7"/>
  <c r="AI740" i="7"/>
  <c r="AH740" i="7"/>
  <c r="AG740" i="7"/>
  <c r="AF740" i="7"/>
  <c r="AJ69" i="7"/>
  <c r="AI69" i="7"/>
  <c r="AH69" i="7"/>
  <c r="AG69" i="7"/>
  <c r="AF69" i="7"/>
  <c r="AJ24" i="7"/>
  <c r="AI24" i="7"/>
  <c r="AH24" i="7"/>
  <c r="AG24" i="7"/>
  <c r="AF24" i="7"/>
  <c r="AJ94" i="7"/>
  <c r="AH94" i="7"/>
  <c r="AF94" i="7"/>
  <c r="AJ235" i="7"/>
  <c r="AI235" i="7"/>
  <c r="AH235" i="7"/>
  <c r="AG235" i="7"/>
  <c r="AF235" i="7"/>
  <c r="AI591" i="7"/>
  <c r="AH1023" i="7"/>
  <c r="AJ1225" i="7"/>
  <c r="AH1222" i="7"/>
  <c r="AF1219" i="7"/>
  <c r="AH1218" i="7"/>
  <c r="AJ1212" i="7"/>
  <c r="AF1205" i="7"/>
  <c r="AF1000" i="7"/>
  <c r="AJ1200" i="7"/>
  <c r="AH1199" i="7"/>
  <c r="AF1198" i="7"/>
  <c r="AH1197" i="7"/>
  <c r="AJ1196" i="7"/>
  <c r="AF1191" i="7"/>
  <c r="AH1188" i="7"/>
  <c r="AF1183" i="7"/>
  <c r="AJ1176" i="7"/>
  <c r="AJ1171" i="7"/>
  <c r="AF1171" i="7"/>
  <c r="AJ1169" i="7"/>
  <c r="AJ1164" i="7"/>
  <c r="AF1164" i="7"/>
  <c r="AJ1157" i="7"/>
  <c r="AF1157" i="7"/>
  <c r="AJ1138" i="7"/>
  <c r="AF1138" i="7"/>
  <c r="AJ1136" i="7"/>
  <c r="AJ1133" i="7"/>
  <c r="AJ1131" i="7"/>
  <c r="AJ1129" i="7"/>
  <c r="AF1129" i="7"/>
  <c r="AJ1119" i="7"/>
  <c r="AF1119" i="7"/>
  <c r="AJ1117" i="7"/>
  <c r="AF1117" i="7"/>
  <c r="AI1116" i="7"/>
  <c r="AJ1113" i="7"/>
  <c r="AF1113" i="7"/>
  <c r="AF1110" i="7"/>
  <c r="AF1104" i="7"/>
  <c r="AF1100" i="7"/>
  <c r="AJ1098" i="7"/>
  <c r="AF1098" i="7"/>
  <c r="AJ1096" i="7"/>
  <c r="AF1096" i="7"/>
  <c r="AJ1073" i="7"/>
  <c r="AF1073" i="7"/>
  <c r="AJ1089" i="7"/>
  <c r="AF1089" i="7"/>
  <c r="AJ1085" i="7"/>
  <c r="AF1085" i="7"/>
  <c r="AJ1079" i="7"/>
  <c r="AF1079" i="7"/>
  <c r="AH1076" i="7"/>
  <c r="AF1072" i="7"/>
  <c r="AF1044" i="7"/>
  <c r="AH1040" i="7"/>
  <c r="AI1038" i="7"/>
  <c r="AJ1036" i="7"/>
  <c r="AH1029" i="7"/>
  <c r="AJ653" i="7"/>
  <c r="AF653" i="7"/>
  <c r="AG1022" i="7"/>
  <c r="AG1003" i="7"/>
  <c r="AI999" i="7"/>
  <c r="AJ997" i="7"/>
  <c r="AF997" i="7"/>
  <c r="AG993" i="7"/>
  <c r="AH991" i="7"/>
  <c r="AI962" i="7"/>
  <c r="AJ960" i="7"/>
  <c r="AF960" i="7"/>
  <c r="AI948" i="7"/>
  <c r="AJ947" i="7"/>
  <c r="AF947" i="7"/>
  <c r="AI939" i="7"/>
  <c r="AJ912" i="7"/>
  <c r="AF912" i="7"/>
  <c r="AI895" i="7"/>
  <c r="AG888" i="7"/>
  <c r="AJ869" i="7"/>
  <c r="AF869" i="7"/>
  <c r="AI863" i="7"/>
  <c r="AH856" i="7"/>
  <c r="AI854" i="7"/>
  <c r="AG847" i="7"/>
  <c r="AH198" i="7"/>
  <c r="AG831" i="7"/>
  <c r="AG827" i="7"/>
  <c r="AI824" i="7"/>
  <c r="AI820" i="7"/>
  <c r="AG813" i="7"/>
  <c r="AG793" i="7"/>
  <c r="AG786" i="7"/>
  <c r="AI784" i="7"/>
  <c r="AH783" i="7"/>
  <c r="AG414" i="7"/>
  <c r="AI775" i="7"/>
  <c r="AG772" i="7"/>
  <c r="AI770" i="7"/>
  <c r="AG765" i="7"/>
  <c r="AI763" i="7"/>
  <c r="AH762" i="7"/>
  <c r="AH756" i="7"/>
  <c r="AI755" i="7"/>
  <c r="AG752" i="7"/>
  <c r="AG748" i="7"/>
  <c r="AG743" i="7"/>
  <c r="AH735" i="7"/>
  <c r="AI721" i="7"/>
  <c r="AG714" i="7"/>
  <c r="AH713" i="7"/>
  <c r="AH711" i="7"/>
  <c r="AH702" i="7"/>
  <c r="AI701" i="7"/>
  <c r="AH698" i="7"/>
  <c r="AI682" i="7"/>
  <c r="AG675" i="7"/>
  <c r="AH674" i="7"/>
  <c r="AG673" i="7"/>
  <c r="AH671" i="7"/>
  <c r="AI668" i="7"/>
  <c r="AH667" i="7"/>
  <c r="AI665" i="7"/>
  <c r="AG663" i="7"/>
  <c r="AI513" i="7"/>
  <c r="AH648" i="7"/>
  <c r="AI647" i="7"/>
  <c r="AH644" i="7"/>
  <c r="AI643" i="7"/>
  <c r="AI637" i="7"/>
  <c r="AI630" i="7"/>
  <c r="AH625" i="7"/>
  <c r="AG620" i="7"/>
  <c r="AH619" i="7"/>
  <c r="AH615" i="7"/>
  <c r="AG614" i="7"/>
  <c r="AI611" i="7"/>
  <c r="AH610" i="7"/>
  <c r="AH608" i="7"/>
  <c r="AG605" i="7"/>
  <c r="AI603" i="7"/>
  <c r="AH600" i="7"/>
  <c r="AI599" i="7"/>
  <c r="AH598" i="7"/>
  <c r="AH596" i="7"/>
  <c r="AH593" i="7"/>
  <c r="AH590" i="7"/>
  <c r="AG586" i="7"/>
  <c r="AI584" i="7"/>
  <c r="AH581" i="7"/>
  <c r="AH575" i="7"/>
  <c r="AG567" i="7"/>
  <c r="AH564" i="7"/>
  <c r="AG334" i="7"/>
  <c r="AH563" i="7"/>
  <c r="AH554" i="7"/>
  <c r="AI553" i="7"/>
  <c r="AG551" i="7"/>
  <c r="AG545" i="7"/>
  <c r="AH539" i="7"/>
  <c r="AI538" i="7"/>
  <c r="AH537" i="7"/>
  <c r="AH535" i="7"/>
  <c r="AI534" i="7"/>
  <c r="AI529" i="7"/>
  <c r="AI519" i="7"/>
  <c r="AH518" i="7"/>
  <c r="AI515" i="7"/>
  <c r="AI496" i="7"/>
  <c r="AH491" i="7"/>
  <c r="AG490" i="7"/>
  <c r="AI487" i="7"/>
  <c r="AH478" i="7"/>
  <c r="AH472" i="7"/>
  <c r="AH466" i="7"/>
  <c r="AH464" i="7"/>
  <c r="AH462" i="7"/>
  <c r="AH460" i="7"/>
  <c r="AI449" i="7"/>
  <c r="AH445" i="7"/>
  <c r="AH1034" i="7"/>
  <c r="AH442" i="7"/>
  <c r="AI441" i="7"/>
  <c r="AI422" i="7"/>
  <c r="AG415" i="7"/>
  <c r="AI406" i="7"/>
  <c r="AI403" i="7"/>
  <c r="AI393" i="7"/>
  <c r="AG641" i="7"/>
  <c r="AG385" i="7"/>
  <c r="AJ366" i="7"/>
  <c r="AF364" i="7"/>
  <c r="AJ362" i="7"/>
  <c r="AI360" i="7"/>
  <c r="AI352" i="7"/>
  <c r="AJ351" i="7"/>
  <c r="AF351" i="7"/>
  <c r="AI348" i="7"/>
  <c r="AJ341" i="7"/>
  <c r="AF341" i="7"/>
  <c r="AG333" i="7"/>
  <c r="AH325" i="7"/>
  <c r="AH321" i="7"/>
  <c r="AH313" i="7"/>
  <c r="AG311" i="7"/>
  <c r="AH310" i="7"/>
  <c r="AH308" i="7"/>
  <c r="AH306" i="7"/>
  <c r="AH302" i="7"/>
  <c r="AH295" i="7"/>
  <c r="AH293" i="7"/>
  <c r="AJ286" i="7"/>
  <c r="AH286" i="7"/>
  <c r="AF286" i="7"/>
  <c r="AI284" i="7"/>
  <c r="AJ280" i="7"/>
  <c r="AH280" i="7"/>
  <c r="AF280" i="7"/>
  <c r="AG256" i="7"/>
  <c r="AJ262" i="7"/>
  <c r="AH262" i="7"/>
  <c r="AF262" i="7"/>
  <c r="AG261" i="7"/>
  <c r="AJ250" i="7"/>
  <c r="AH250" i="7"/>
  <c r="AF250" i="7"/>
  <c r="AG247" i="7"/>
  <c r="AI245" i="7"/>
  <c r="AJ237" i="7"/>
  <c r="AH237" i="7"/>
  <c r="AF237" i="7"/>
  <c r="AJ227" i="7"/>
  <c r="AH227" i="7"/>
  <c r="AF227" i="7"/>
  <c r="AG226" i="7"/>
  <c r="AJ214" i="7"/>
  <c r="AH214" i="7"/>
  <c r="AF214" i="7"/>
  <c r="AG213" i="7"/>
  <c r="AI621" i="7"/>
  <c r="AJ199" i="7"/>
  <c r="AH199" i="7"/>
  <c r="AF199" i="7"/>
  <c r="AJ196" i="7"/>
  <c r="AH196" i="7"/>
  <c r="AF196" i="7"/>
  <c r="AJ185" i="7"/>
  <c r="AH185" i="7"/>
  <c r="AF185" i="7"/>
  <c r="AG184" i="7"/>
  <c r="AJ183" i="7"/>
  <c r="AH183" i="7"/>
  <c r="AF183" i="7"/>
  <c r="AI182" i="7"/>
  <c r="AG892" i="7"/>
  <c r="AI172" i="7"/>
  <c r="AG170" i="7"/>
  <c r="AJ158" i="7"/>
  <c r="AH158" i="7"/>
  <c r="AF158" i="7"/>
  <c r="AG155" i="7"/>
  <c r="AI826" i="7"/>
  <c r="AG826" i="7"/>
  <c r="AI145" i="7"/>
  <c r="AG145" i="7"/>
  <c r="AJ141" i="7"/>
  <c r="AH141" i="7"/>
  <c r="AF141" i="7"/>
  <c r="AI136" i="7"/>
  <c r="AG136" i="7"/>
  <c r="AI132" i="7"/>
  <c r="AG132" i="7"/>
  <c r="AI123" i="7"/>
  <c r="AG123" i="7"/>
  <c r="AJ114" i="7"/>
  <c r="AH114" i="7"/>
  <c r="AF114" i="7"/>
  <c r="AJ106" i="7"/>
  <c r="AH106" i="7"/>
  <c r="AF106" i="7"/>
  <c r="AJ101" i="7"/>
  <c r="AH101" i="7"/>
  <c r="AF101" i="7"/>
  <c r="AI96" i="7"/>
  <c r="AG96" i="7"/>
  <c r="AJ95" i="7"/>
  <c r="AH95" i="7"/>
  <c r="AF95" i="7"/>
  <c r="AJ92" i="7"/>
  <c r="AH92" i="7"/>
  <c r="AF92" i="7"/>
  <c r="AJ88" i="7"/>
  <c r="AH88" i="7"/>
  <c r="AF88" i="7"/>
  <c r="AJ85" i="7"/>
  <c r="AH85" i="7"/>
  <c r="AF85" i="7"/>
  <c r="AI80" i="7"/>
  <c r="AG80" i="7"/>
  <c r="AJ75" i="7"/>
  <c r="AH75" i="7"/>
  <c r="AF75" i="7"/>
  <c r="AI65" i="7"/>
  <c r="AG65" i="7"/>
  <c r="AJ60" i="7"/>
  <c r="AH60" i="7"/>
  <c r="AF60" i="7"/>
  <c r="AJ58" i="7"/>
  <c r="AH58" i="7"/>
  <c r="AF58" i="7"/>
  <c r="AI51" i="7"/>
  <c r="AG51" i="7"/>
  <c r="AJ49" i="7"/>
  <c r="AH49" i="7"/>
  <c r="AF49" i="7"/>
  <c r="AJ38" i="7"/>
  <c r="AH38" i="7"/>
  <c r="AF38" i="7"/>
  <c r="AJ31" i="7"/>
  <c r="AH31" i="7"/>
  <c r="AF31" i="7"/>
  <c r="AJ29" i="7"/>
  <c r="AH29" i="7"/>
  <c r="AF29" i="7"/>
  <c r="AI26" i="7"/>
  <c r="AG26" i="7"/>
  <c r="AJ50" i="7"/>
  <c r="AH50" i="7"/>
  <c r="AF50" i="7"/>
  <c r="AI23" i="7"/>
  <c r="AG23" i="7"/>
  <c r="AJ22" i="7"/>
  <c r="AH22" i="7"/>
  <c r="AF22" i="7"/>
  <c r="AI20" i="7"/>
  <c r="AG20" i="7"/>
  <c r="AJ18" i="7"/>
  <c r="AI18" i="7"/>
  <c r="AH18" i="7"/>
  <c r="AG18" i="7"/>
  <c r="AF18" i="7"/>
  <c r="AJ17" i="7"/>
  <c r="AI17" i="7"/>
  <c r="AH17" i="7"/>
  <c r="AG17" i="7"/>
  <c r="AF17" i="7"/>
  <c r="AJ16" i="7"/>
  <c r="AI16" i="7"/>
  <c r="AH16" i="7"/>
  <c r="AG16" i="7"/>
  <c r="AF16" i="7"/>
  <c r="AJ14" i="7"/>
  <c r="AI14" i="7"/>
  <c r="AH14" i="7"/>
  <c r="AG14" i="7"/>
  <c r="AF14" i="7"/>
  <c r="AD1962" i="7"/>
  <c r="AC1962" i="7"/>
  <c r="AB1962" i="7"/>
  <c r="J1962" i="7"/>
  <c r="AD1961" i="7"/>
  <c r="AC1961" i="7"/>
  <c r="AB1961" i="7"/>
  <c r="J1961" i="7"/>
  <c r="AD1960" i="7"/>
  <c r="AC1960" i="7"/>
  <c r="AB1960" i="7"/>
  <c r="J1960" i="7"/>
  <c r="AD1959" i="7"/>
  <c r="AC1959" i="7"/>
  <c r="AB1959" i="7"/>
  <c r="J1959" i="7"/>
  <c r="AD1958" i="7"/>
  <c r="AC1958" i="7"/>
  <c r="AB1958" i="7"/>
  <c r="J1958" i="7"/>
  <c r="AD1957" i="7"/>
  <c r="AC1957" i="7"/>
  <c r="AB1957" i="7"/>
  <c r="J1957" i="7"/>
  <c r="AD1956" i="7"/>
  <c r="AC1956" i="7"/>
  <c r="AB1956" i="7"/>
  <c r="J1956" i="7"/>
  <c r="AD1955" i="7"/>
  <c r="AC1955" i="7"/>
  <c r="AB1955" i="7"/>
  <c r="J1955" i="7"/>
  <c r="AD1954" i="7"/>
  <c r="AC1954" i="7"/>
  <c r="AB1954" i="7"/>
  <c r="J1954" i="7"/>
  <c r="AD1953" i="7"/>
  <c r="AC1953" i="7"/>
  <c r="AB1953" i="7"/>
  <c r="J1953" i="7"/>
  <c r="AD1952" i="7"/>
  <c r="AC1952" i="7"/>
  <c r="AB1952" i="7"/>
  <c r="J1952" i="7"/>
  <c r="AD1951" i="7"/>
  <c r="AC1951" i="7"/>
  <c r="AB1951" i="7"/>
  <c r="J1951" i="7"/>
  <c r="AD1950" i="7"/>
  <c r="AC1950" i="7"/>
  <c r="AB1950" i="7"/>
  <c r="J1950" i="7"/>
  <c r="AD1949" i="7"/>
  <c r="AC1949" i="7"/>
  <c r="AB1949" i="7"/>
  <c r="J1949" i="7"/>
  <c r="AD1948" i="7"/>
  <c r="AC1948" i="7"/>
  <c r="AB1948" i="7"/>
  <c r="J1948" i="7"/>
  <c r="AD1947" i="7"/>
  <c r="AC1947" i="7"/>
  <c r="AB1947" i="7"/>
  <c r="J1947" i="7"/>
  <c r="AD1946" i="7"/>
  <c r="AC1946" i="7"/>
  <c r="AB1946" i="7"/>
  <c r="J1946" i="7"/>
  <c r="AD1945" i="7"/>
  <c r="AC1945" i="7"/>
  <c r="AB1945" i="7"/>
  <c r="J1945" i="7"/>
  <c r="AD1944" i="7"/>
  <c r="AC1944" i="7"/>
  <c r="AB1944" i="7"/>
  <c r="J1944" i="7"/>
  <c r="AD1943" i="7"/>
  <c r="AC1943" i="7"/>
  <c r="AB1943" i="7"/>
  <c r="J1943" i="7"/>
  <c r="AD1942" i="7"/>
  <c r="AC1942" i="7"/>
  <c r="AB1942" i="7"/>
  <c r="J1942" i="7"/>
  <c r="AD1941" i="7"/>
  <c r="AC1941" i="7"/>
  <c r="AB1941" i="7"/>
  <c r="J1941" i="7"/>
  <c r="AD1940" i="7"/>
  <c r="AC1940" i="7"/>
  <c r="AB1940" i="7"/>
  <c r="J1940" i="7"/>
  <c r="AD1939" i="7"/>
  <c r="AC1939" i="7"/>
  <c r="AB1939" i="7"/>
  <c r="J1939" i="7"/>
  <c r="AD1938" i="7"/>
  <c r="AC1938" i="7"/>
  <c r="AB1938" i="7"/>
  <c r="J1938" i="7"/>
  <c r="AD1937" i="7"/>
  <c r="AC1937" i="7"/>
  <c r="AB1937" i="7"/>
  <c r="J1937" i="7"/>
  <c r="AD1936" i="7"/>
  <c r="AC1936" i="7"/>
  <c r="AB1936" i="7"/>
  <c r="J1936" i="7"/>
  <c r="AD1935" i="7"/>
  <c r="AC1935" i="7"/>
  <c r="AB1935" i="7"/>
  <c r="J1935" i="7"/>
  <c r="AD1934" i="7"/>
  <c r="AC1934" i="7"/>
  <c r="AB1934" i="7"/>
  <c r="J1934" i="7"/>
  <c r="AD1933" i="7"/>
  <c r="AC1933" i="7"/>
  <c r="AB1933" i="7"/>
  <c r="J1933" i="7"/>
  <c r="AD1932" i="7"/>
  <c r="AC1932" i="7"/>
  <c r="AB1932" i="7"/>
  <c r="J1932" i="7"/>
  <c r="AD1931" i="7"/>
  <c r="AC1931" i="7"/>
  <c r="AB1931" i="7"/>
  <c r="J1931" i="7"/>
  <c r="AD1930" i="7"/>
  <c r="AC1930" i="7"/>
  <c r="AB1930" i="7"/>
  <c r="J1930" i="7"/>
  <c r="AD1929" i="7"/>
  <c r="AC1929" i="7"/>
  <c r="AB1929" i="7"/>
  <c r="J1929" i="7"/>
  <c r="AD1928" i="7"/>
  <c r="AC1928" i="7"/>
  <c r="AB1928" i="7"/>
  <c r="J1928" i="7"/>
  <c r="AD1927" i="7"/>
  <c r="AC1927" i="7"/>
  <c r="AB1927" i="7"/>
  <c r="J1927" i="7"/>
  <c r="AD1926" i="7"/>
  <c r="AC1926" i="7"/>
  <c r="AB1926" i="7"/>
  <c r="J1926" i="7"/>
  <c r="AD1925" i="7"/>
  <c r="AC1925" i="7"/>
  <c r="AB1925" i="7"/>
  <c r="J1925" i="7"/>
  <c r="AD1924" i="7"/>
  <c r="AC1924" i="7"/>
  <c r="AB1924" i="7"/>
  <c r="J1924" i="7"/>
  <c r="AD1923" i="7"/>
  <c r="AC1923" i="7"/>
  <c r="AB1923" i="7"/>
  <c r="J1923" i="7"/>
  <c r="AD1922" i="7"/>
  <c r="AC1922" i="7"/>
  <c r="AB1922" i="7"/>
  <c r="J1922" i="7"/>
  <c r="AD1921" i="7"/>
  <c r="AC1921" i="7"/>
  <c r="AB1921" i="7"/>
  <c r="J1921" i="7"/>
  <c r="AD1920" i="7"/>
  <c r="AC1920" i="7"/>
  <c r="AB1920" i="7"/>
  <c r="J1920" i="7"/>
  <c r="AD1919" i="7"/>
  <c r="AC1919" i="7"/>
  <c r="AB1919" i="7"/>
  <c r="J1919" i="7"/>
  <c r="AD1918" i="7"/>
  <c r="AC1918" i="7"/>
  <c r="AB1918" i="7"/>
  <c r="J1918" i="7"/>
  <c r="AD1917" i="7"/>
  <c r="AC1917" i="7"/>
  <c r="AB1917" i="7"/>
  <c r="J1917" i="7"/>
  <c r="AD1916" i="7"/>
  <c r="AC1916" i="7"/>
  <c r="AB1916" i="7"/>
  <c r="J1916" i="7"/>
  <c r="AD1915" i="7"/>
  <c r="AC1915" i="7"/>
  <c r="AB1915" i="7"/>
  <c r="J1915" i="7"/>
  <c r="AD1914" i="7"/>
  <c r="AC1914" i="7"/>
  <c r="AB1914" i="7"/>
  <c r="J1914" i="7"/>
  <c r="AD1913" i="7"/>
  <c r="AC1913" i="7"/>
  <c r="AB1913" i="7"/>
  <c r="J1913" i="7"/>
  <c r="AD1912" i="7"/>
  <c r="AC1912" i="7"/>
  <c r="AB1912" i="7"/>
  <c r="J1912" i="7"/>
  <c r="AD1911" i="7"/>
  <c r="AC1911" i="7"/>
  <c r="AB1911" i="7"/>
  <c r="J1911" i="7"/>
  <c r="AD1910" i="7"/>
  <c r="AC1910" i="7"/>
  <c r="AB1910" i="7"/>
  <c r="J1910" i="7"/>
  <c r="AD1909" i="7"/>
  <c r="AC1909" i="7"/>
  <c r="AB1909" i="7"/>
  <c r="J1909" i="7"/>
  <c r="AD1908" i="7"/>
  <c r="AC1908" i="7"/>
  <c r="AB1908" i="7"/>
  <c r="J1908" i="7"/>
  <c r="AD1907" i="7"/>
  <c r="AC1907" i="7"/>
  <c r="AB1907" i="7"/>
  <c r="J1907" i="7"/>
  <c r="AD1906" i="7"/>
  <c r="AC1906" i="7"/>
  <c r="AB1906" i="7"/>
  <c r="J1906" i="7"/>
  <c r="AD1905" i="7"/>
  <c r="AC1905" i="7"/>
  <c r="AB1905" i="7"/>
  <c r="J1905" i="7"/>
  <c r="AD1904" i="7"/>
  <c r="AC1904" i="7"/>
  <c r="AB1904" i="7"/>
  <c r="J1904" i="7"/>
  <c r="AD1903" i="7"/>
  <c r="AC1903" i="7"/>
  <c r="AB1903" i="7"/>
  <c r="J1903" i="7"/>
  <c r="AD1902" i="7"/>
  <c r="AC1902" i="7"/>
  <c r="AB1902" i="7"/>
  <c r="J1902" i="7"/>
  <c r="AD1901" i="7"/>
  <c r="AC1901" i="7"/>
  <c r="AB1901" i="7"/>
  <c r="J1901" i="7"/>
  <c r="AD1900" i="7"/>
  <c r="AC1900" i="7"/>
  <c r="AB1900" i="7"/>
  <c r="J1900" i="7"/>
  <c r="AD1899" i="7"/>
  <c r="AC1899" i="7"/>
  <c r="AB1899" i="7"/>
  <c r="J1899" i="7"/>
  <c r="AD1898" i="7"/>
  <c r="AC1898" i="7"/>
  <c r="AB1898" i="7"/>
  <c r="J1898" i="7"/>
  <c r="AD1897" i="7"/>
  <c r="AC1897" i="7"/>
  <c r="AB1897" i="7"/>
  <c r="J1897" i="7"/>
  <c r="AD1896" i="7"/>
  <c r="AC1896" i="7"/>
  <c r="AB1896" i="7"/>
  <c r="J1896" i="7"/>
  <c r="AD1895" i="7"/>
  <c r="AC1895" i="7"/>
  <c r="AB1895" i="7"/>
  <c r="J1895" i="7"/>
  <c r="AD1894" i="7"/>
  <c r="AC1894" i="7"/>
  <c r="AB1894" i="7"/>
  <c r="J1894" i="7"/>
  <c r="AD1893" i="7"/>
  <c r="AC1893" i="7"/>
  <c r="AB1893" i="7"/>
  <c r="J1893" i="7"/>
  <c r="AD1892" i="7"/>
  <c r="AC1892" i="7"/>
  <c r="AB1892" i="7"/>
  <c r="J1892" i="7"/>
  <c r="AD1891" i="7"/>
  <c r="AC1891" i="7"/>
  <c r="AB1891" i="7"/>
  <c r="J1891" i="7"/>
  <c r="AD1890" i="7"/>
  <c r="AC1890" i="7"/>
  <c r="AB1890" i="7"/>
  <c r="J1890" i="7"/>
  <c r="AD1889" i="7"/>
  <c r="AC1889" i="7"/>
  <c r="AB1889" i="7"/>
  <c r="J1889" i="7"/>
  <c r="AD1888" i="7"/>
  <c r="AC1888" i="7"/>
  <c r="AB1888" i="7"/>
  <c r="J1888" i="7"/>
  <c r="AD1887" i="7"/>
  <c r="AC1887" i="7"/>
  <c r="AB1887" i="7"/>
  <c r="J1887" i="7"/>
  <c r="AD1886" i="7"/>
  <c r="AC1886" i="7"/>
  <c r="AB1886" i="7"/>
  <c r="J1886" i="7"/>
  <c r="AD1885" i="7"/>
  <c r="AC1885" i="7"/>
  <c r="AB1885" i="7"/>
  <c r="J1885" i="7"/>
  <c r="AD1884" i="7"/>
  <c r="AC1884" i="7"/>
  <c r="AB1884" i="7"/>
  <c r="J1884" i="7"/>
  <c r="AD1883" i="7"/>
  <c r="AC1883" i="7"/>
  <c r="AB1883" i="7"/>
  <c r="J1883" i="7"/>
  <c r="AD1882" i="7"/>
  <c r="AC1882" i="7"/>
  <c r="AB1882" i="7"/>
  <c r="J1882" i="7"/>
  <c r="AD1881" i="7"/>
  <c r="AC1881" i="7"/>
  <c r="AB1881" i="7"/>
  <c r="J1881" i="7"/>
  <c r="AD1880" i="7"/>
  <c r="AC1880" i="7"/>
  <c r="AB1880" i="7"/>
  <c r="J1880" i="7"/>
  <c r="AD1879" i="7"/>
  <c r="AC1879" i="7"/>
  <c r="AB1879" i="7"/>
  <c r="J1879" i="7"/>
  <c r="AD1878" i="7"/>
  <c r="AC1878" i="7"/>
  <c r="AB1878" i="7"/>
  <c r="J1878" i="7"/>
  <c r="AD1877" i="7"/>
  <c r="AC1877" i="7"/>
  <c r="AB1877" i="7"/>
  <c r="J1877" i="7"/>
  <c r="AD1876" i="7"/>
  <c r="AC1876" i="7"/>
  <c r="AB1876" i="7"/>
  <c r="J1876" i="7"/>
  <c r="AD1875" i="7"/>
  <c r="AC1875" i="7"/>
  <c r="AB1875" i="7"/>
  <c r="J1875" i="7"/>
  <c r="AD1874" i="7"/>
  <c r="AC1874" i="7"/>
  <c r="AB1874" i="7"/>
  <c r="J1874" i="7"/>
  <c r="AD1873" i="7"/>
  <c r="AC1873" i="7"/>
  <c r="AB1873" i="7"/>
  <c r="J1873" i="7"/>
  <c r="AD1872" i="7"/>
  <c r="AC1872" i="7"/>
  <c r="AB1872" i="7"/>
  <c r="J1872" i="7"/>
  <c r="AD1871" i="7"/>
  <c r="AC1871" i="7"/>
  <c r="AB1871" i="7"/>
  <c r="J1871" i="7"/>
  <c r="AD1870" i="7"/>
  <c r="AC1870" i="7"/>
  <c r="AB1870" i="7"/>
  <c r="J1870" i="7"/>
  <c r="AD1869" i="7"/>
  <c r="AC1869" i="7"/>
  <c r="AB1869" i="7"/>
  <c r="J1869" i="7"/>
  <c r="AD1868" i="7"/>
  <c r="AC1868" i="7"/>
  <c r="AB1868" i="7"/>
  <c r="J1868" i="7"/>
  <c r="AD1867" i="7"/>
  <c r="AC1867" i="7"/>
  <c r="AB1867" i="7"/>
  <c r="J1867" i="7"/>
  <c r="AD1866" i="7"/>
  <c r="AC1866" i="7"/>
  <c r="AB1866" i="7"/>
  <c r="J1866" i="7"/>
  <c r="AD1865" i="7"/>
  <c r="AC1865" i="7"/>
  <c r="AB1865" i="7"/>
  <c r="J1865" i="7"/>
  <c r="AD1864" i="7"/>
  <c r="AC1864" i="7"/>
  <c r="AB1864" i="7"/>
  <c r="J1864" i="7"/>
  <c r="AD1863" i="7"/>
  <c r="AC1863" i="7"/>
  <c r="AB1863" i="7"/>
  <c r="J1863" i="7"/>
  <c r="AD1862" i="7"/>
  <c r="AC1862" i="7"/>
  <c r="AB1862" i="7"/>
  <c r="J1862" i="7"/>
  <c r="AD1861" i="7"/>
  <c r="AC1861" i="7"/>
  <c r="AB1861" i="7"/>
  <c r="J1861" i="7"/>
  <c r="AD1860" i="7"/>
  <c r="AC1860" i="7"/>
  <c r="AB1860" i="7"/>
  <c r="J1860" i="7"/>
  <c r="AD1859" i="7"/>
  <c r="AC1859" i="7"/>
  <c r="AB1859" i="7"/>
  <c r="J1859" i="7"/>
  <c r="AD1858" i="7"/>
  <c r="AC1858" i="7"/>
  <c r="AB1858" i="7"/>
  <c r="J1858" i="7"/>
  <c r="AD1857" i="7"/>
  <c r="AC1857" i="7"/>
  <c r="AB1857" i="7"/>
  <c r="J1857" i="7"/>
  <c r="AD1856" i="7"/>
  <c r="AC1856" i="7"/>
  <c r="AB1856" i="7"/>
  <c r="J1856" i="7"/>
  <c r="AD1855" i="7"/>
  <c r="AC1855" i="7"/>
  <c r="AB1855" i="7"/>
  <c r="J1855" i="7"/>
  <c r="AD1854" i="7"/>
  <c r="AC1854" i="7"/>
  <c r="AB1854" i="7"/>
  <c r="J1854" i="7"/>
  <c r="AD1853" i="7"/>
  <c r="AC1853" i="7"/>
  <c r="AB1853" i="7"/>
  <c r="J1853" i="7"/>
  <c r="AD1852" i="7"/>
  <c r="AC1852" i="7"/>
  <c r="AB1852" i="7"/>
  <c r="J1852" i="7"/>
  <c r="AD1851" i="7"/>
  <c r="AC1851" i="7"/>
  <c r="AB1851" i="7"/>
  <c r="J1851" i="7"/>
  <c r="AD1850" i="7"/>
  <c r="AC1850" i="7"/>
  <c r="AB1850" i="7"/>
  <c r="J1850" i="7"/>
  <c r="AD1849" i="7"/>
  <c r="AC1849" i="7"/>
  <c r="AB1849" i="7"/>
  <c r="J1849" i="7"/>
  <c r="AD1848" i="7"/>
  <c r="AC1848" i="7"/>
  <c r="AB1848" i="7"/>
  <c r="J1848" i="7"/>
  <c r="AD1847" i="7"/>
  <c r="AC1847" i="7"/>
  <c r="AB1847" i="7"/>
  <c r="J1847" i="7"/>
  <c r="AD1846" i="7"/>
  <c r="AC1846" i="7"/>
  <c r="AB1846" i="7"/>
  <c r="J1846" i="7"/>
  <c r="AD1845" i="7"/>
  <c r="AC1845" i="7"/>
  <c r="AB1845" i="7"/>
  <c r="J1845" i="7"/>
  <c r="AD1844" i="7"/>
  <c r="AC1844" i="7"/>
  <c r="AB1844" i="7"/>
  <c r="J1844" i="7"/>
  <c r="AD1843" i="7"/>
  <c r="AC1843" i="7"/>
  <c r="AB1843" i="7"/>
  <c r="J1843" i="7"/>
  <c r="AD1842" i="7"/>
  <c r="AC1842" i="7"/>
  <c r="AB1842" i="7"/>
  <c r="J1842" i="7"/>
  <c r="AD1841" i="7"/>
  <c r="AC1841" i="7"/>
  <c r="AB1841" i="7"/>
  <c r="J1841" i="7"/>
  <c r="AD1840" i="7"/>
  <c r="AC1840" i="7"/>
  <c r="AB1840" i="7"/>
  <c r="J1840" i="7"/>
  <c r="AD1839" i="7"/>
  <c r="AC1839" i="7"/>
  <c r="AB1839" i="7"/>
  <c r="J1839" i="7"/>
  <c r="AD1838" i="7"/>
  <c r="AC1838" i="7"/>
  <c r="AB1838" i="7"/>
  <c r="J1838" i="7"/>
  <c r="AD1837" i="7"/>
  <c r="AC1837" i="7"/>
  <c r="AB1837" i="7"/>
  <c r="J1837" i="7"/>
  <c r="AD1836" i="7"/>
  <c r="AC1836" i="7"/>
  <c r="AB1836" i="7"/>
  <c r="J1836" i="7"/>
  <c r="AD1835" i="7"/>
  <c r="AC1835" i="7"/>
  <c r="AB1835" i="7"/>
  <c r="J1835" i="7"/>
  <c r="AD1834" i="7"/>
  <c r="AC1834" i="7"/>
  <c r="AB1834" i="7"/>
  <c r="J1834" i="7"/>
  <c r="AD1833" i="7"/>
  <c r="AC1833" i="7"/>
  <c r="AB1833" i="7"/>
  <c r="J1833" i="7"/>
  <c r="AD1832" i="7"/>
  <c r="AC1832" i="7"/>
  <c r="AB1832" i="7"/>
  <c r="J1832" i="7"/>
  <c r="AD1831" i="7"/>
  <c r="AC1831" i="7"/>
  <c r="AB1831" i="7"/>
  <c r="J1831" i="7"/>
  <c r="AD1830" i="7"/>
  <c r="AC1830" i="7"/>
  <c r="AB1830" i="7"/>
  <c r="J1830" i="7"/>
  <c r="AD1829" i="7"/>
  <c r="AC1829" i="7"/>
  <c r="AB1829" i="7"/>
  <c r="J1829" i="7"/>
  <c r="AD1828" i="7"/>
  <c r="AC1828" i="7"/>
  <c r="AB1828" i="7"/>
  <c r="J1828" i="7"/>
  <c r="AD1827" i="7"/>
  <c r="AC1827" i="7"/>
  <c r="AB1827" i="7"/>
  <c r="J1827" i="7"/>
  <c r="AD1826" i="7"/>
  <c r="AC1826" i="7"/>
  <c r="AB1826" i="7"/>
  <c r="J1826" i="7"/>
  <c r="AD1825" i="7"/>
  <c r="AC1825" i="7"/>
  <c r="AB1825" i="7"/>
  <c r="J1825" i="7"/>
  <c r="AD1824" i="7"/>
  <c r="AC1824" i="7"/>
  <c r="AB1824" i="7"/>
  <c r="J1824" i="7"/>
  <c r="AD1823" i="7"/>
  <c r="AC1823" i="7"/>
  <c r="AB1823" i="7"/>
  <c r="J1823" i="7"/>
  <c r="AD1822" i="7"/>
  <c r="AC1822" i="7"/>
  <c r="AB1822" i="7"/>
  <c r="J1822" i="7"/>
  <c r="AD1821" i="7"/>
  <c r="AC1821" i="7"/>
  <c r="AB1821" i="7"/>
  <c r="J1821" i="7"/>
  <c r="AD1820" i="7"/>
  <c r="AC1820" i="7"/>
  <c r="AB1820" i="7"/>
  <c r="J1820" i="7"/>
  <c r="AD1819" i="7"/>
  <c r="AC1819" i="7"/>
  <c r="AB1819" i="7"/>
  <c r="J1819" i="7"/>
  <c r="AD1818" i="7"/>
  <c r="AC1818" i="7"/>
  <c r="AB1818" i="7"/>
  <c r="J1818" i="7"/>
  <c r="AD1817" i="7"/>
  <c r="AC1817" i="7"/>
  <c r="AB1817" i="7"/>
  <c r="J1817" i="7"/>
  <c r="AD1816" i="7"/>
  <c r="AC1816" i="7"/>
  <c r="AB1816" i="7"/>
  <c r="J1816" i="7"/>
  <c r="AD1815" i="7"/>
  <c r="AC1815" i="7"/>
  <c r="AB1815" i="7"/>
  <c r="J1815" i="7"/>
  <c r="AD1814" i="7"/>
  <c r="AC1814" i="7"/>
  <c r="AB1814" i="7"/>
  <c r="J1814" i="7"/>
  <c r="AD1813" i="7"/>
  <c r="AC1813" i="7"/>
  <c r="AB1813" i="7"/>
  <c r="J1813" i="7"/>
  <c r="AD1812" i="7"/>
  <c r="AC1812" i="7"/>
  <c r="AB1812" i="7"/>
  <c r="J1812" i="7"/>
  <c r="AD1811" i="7"/>
  <c r="AC1811" i="7"/>
  <c r="AB1811" i="7"/>
  <c r="J1811" i="7"/>
  <c r="AD1810" i="7"/>
  <c r="AC1810" i="7"/>
  <c r="AB1810" i="7"/>
  <c r="J1810" i="7"/>
  <c r="AD1809" i="7"/>
  <c r="AC1809" i="7"/>
  <c r="AB1809" i="7"/>
  <c r="J1809" i="7"/>
  <c r="AD1808" i="7"/>
  <c r="AC1808" i="7"/>
  <c r="AB1808" i="7"/>
  <c r="J1808" i="7"/>
  <c r="AD1807" i="7"/>
  <c r="AC1807" i="7"/>
  <c r="AB1807" i="7"/>
  <c r="J1807" i="7"/>
  <c r="AD1806" i="7"/>
  <c r="AC1806" i="7"/>
  <c r="AB1806" i="7"/>
  <c r="J1806" i="7"/>
  <c r="AD1805" i="7"/>
  <c r="AC1805" i="7"/>
  <c r="AB1805" i="7"/>
  <c r="J1805" i="7"/>
  <c r="AD1804" i="7"/>
  <c r="AC1804" i="7"/>
  <c r="AB1804" i="7"/>
  <c r="J1804" i="7"/>
  <c r="AD1803" i="7"/>
  <c r="AC1803" i="7"/>
  <c r="AB1803" i="7"/>
  <c r="J1803" i="7"/>
  <c r="AD1802" i="7"/>
  <c r="AC1802" i="7"/>
  <c r="AB1802" i="7"/>
  <c r="J1802" i="7"/>
  <c r="AD1801" i="7"/>
  <c r="AC1801" i="7"/>
  <c r="AB1801" i="7"/>
  <c r="J1801" i="7"/>
  <c r="AD1800" i="7"/>
  <c r="AC1800" i="7"/>
  <c r="AB1800" i="7"/>
  <c r="J1800" i="7"/>
  <c r="AD1799" i="7"/>
  <c r="AC1799" i="7"/>
  <c r="AB1799" i="7"/>
  <c r="J1799" i="7"/>
  <c r="AD1798" i="7"/>
  <c r="AC1798" i="7"/>
  <c r="AB1798" i="7"/>
  <c r="J1798" i="7"/>
  <c r="AD1797" i="7"/>
  <c r="AC1797" i="7"/>
  <c r="AB1797" i="7"/>
  <c r="J1797" i="7"/>
  <c r="AD1796" i="7"/>
  <c r="AC1796" i="7"/>
  <c r="AB1796" i="7"/>
  <c r="J1796" i="7"/>
  <c r="AD1795" i="7"/>
  <c r="AC1795" i="7"/>
  <c r="AB1795" i="7"/>
  <c r="J1795" i="7"/>
  <c r="AD1794" i="7"/>
  <c r="AC1794" i="7"/>
  <c r="AB1794" i="7"/>
  <c r="J1794" i="7"/>
  <c r="AD1793" i="7"/>
  <c r="AC1793" i="7"/>
  <c r="AB1793" i="7"/>
  <c r="J1793" i="7"/>
  <c r="AD1792" i="7"/>
  <c r="AC1792" i="7"/>
  <c r="AB1792" i="7"/>
  <c r="J1792" i="7"/>
  <c r="AD1791" i="7"/>
  <c r="AC1791" i="7"/>
  <c r="AB1791" i="7"/>
  <c r="J1791" i="7"/>
  <c r="AD1790" i="7"/>
  <c r="AC1790" i="7"/>
  <c r="AB1790" i="7"/>
  <c r="J1790" i="7"/>
  <c r="AD1789" i="7"/>
  <c r="AC1789" i="7"/>
  <c r="AB1789" i="7"/>
  <c r="J1789" i="7"/>
  <c r="AD1788" i="7"/>
  <c r="AC1788" i="7"/>
  <c r="AB1788" i="7"/>
  <c r="J1788" i="7"/>
  <c r="AD1787" i="7"/>
  <c r="AC1787" i="7"/>
  <c r="AB1787" i="7"/>
  <c r="J1787" i="7"/>
  <c r="AD1786" i="7"/>
  <c r="AC1786" i="7"/>
  <c r="AB1786" i="7"/>
  <c r="J1786" i="7"/>
  <c r="AD1785" i="7"/>
  <c r="AC1785" i="7"/>
  <c r="AB1785" i="7"/>
  <c r="J1785" i="7"/>
  <c r="AD1784" i="7"/>
  <c r="AC1784" i="7"/>
  <c r="AB1784" i="7"/>
  <c r="J1784" i="7"/>
  <c r="AD1783" i="7"/>
  <c r="AC1783" i="7"/>
  <c r="AB1783" i="7"/>
  <c r="J1783" i="7"/>
  <c r="AD1782" i="7"/>
  <c r="AC1782" i="7"/>
  <c r="AB1782" i="7"/>
  <c r="J1782" i="7"/>
  <c r="AD1781" i="7"/>
  <c r="AC1781" i="7"/>
  <c r="AB1781" i="7"/>
  <c r="J1781" i="7"/>
  <c r="AD1780" i="7"/>
  <c r="AC1780" i="7"/>
  <c r="AB1780" i="7"/>
  <c r="J1780" i="7"/>
  <c r="AD1779" i="7"/>
  <c r="AC1779" i="7"/>
  <c r="AB1779" i="7"/>
  <c r="J1779" i="7"/>
  <c r="AD1778" i="7"/>
  <c r="AC1778" i="7"/>
  <c r="AB1778" i="7"/>
  <c r="J1778" i="7"/>
  <c r="AD1777" i="7"/>
  <c r="AC1777" i="7"/>
  <c r="AB1777" i="7"/>
  <c r="J1777" i="7"/>
  <c r="AD1776" i="7"/>
  <c r="AC1776" i="7"/>
  <c r="AB1776" i="7"/>
  <c r="J1776" i="7"/>
  <c r="AD1775" i="7"/>
  <c r="AC1775" i="7"/>
  <c r="AB1775" i="7"/>
  <c r="J1775" i="7"/>
  <c r="AD1774" i="7"/>
  <c r="AC1774" i="7"/>
  <c r="AB1774" i="7"/>
  <c r="J1774" i="7"/>
  <c r="AD1773" i="7"/>
  <c r="AC1773" i="7"/>
  <c r="AB1773" i="7"/>
  <c r="J1773" i="7"/>
  <c r="AD1772" i="7"/>
  <c r="AC1772" i="7"/>
  <c r="AB1772" i="7"/>
  <c r="J1772" i="7"/>
  <c r="AD1771" i="7"/>
  <c r="AC1771" i="7"/>
  <c r="AB1771" i="7"/>
  <c r="J1771" i="7"/>
  <c r="AD1770" i="7"/>
  <c r="AC1770" i="7"/>
  <c r="AB1770" i="7"/>
  <c r="J1770" i="7"/>
  <c r="AD1769" i="7"/>
  <c r="AC1769" i="7"/>
  <c r="AB1769" i="7"/>
  <c r="J1769" i="7"/>
  <c r="AD1768" i="7"/>
  <c r="AC1768" i="7"/>
  <c r="AB1768" i="7"/>
  <c r="J1768" i="7"/>
  <c r="AD1767" i="7"/>
  <c r="AC1767" i="7"/>
  <c r="AB1767" i="7"/>
  <c r="J1767" i="7"/>
  <c r="AD1766" i="7"/>
  <c r="AC1766" i="7"/>
  <c r="AB1766" i="7"/>
  <c r="J1766" i="7"/>
  <c r="AD1765" i="7"/>
  <c r="AC1765" i="7"/>
  <c r="AB1765" i="7"/>
  <c r="J1765" i="7"/>
  <c r="AD1764" i="7"/>
  <c r="AC1764" i="7"/>
  <c r="AB1764" i="7"/>
  <c r="J1764" i="7"/>
  <c r="AD1763" i="7"/>
  <c r="AC1763" i="7"/>
  <c r="AB1763" i="7"/>
  <c r="J1763" i="7"/>
  <c r="AD1762" i="7"/>
  <c r="AC1762" i="7"/>
  <c r="AB1762" i="7"/>
  <c r="J1762" i="7"/>
  <c r="AD1761" i="7"/>
  <c r="AC1761" i="7"/>
  <c r="AB1761" i="7"/>
  <c r="J1761" i="7"/>
  <c r="AD1760" i="7"/>
  <c r="AC1760" i="7"/>
  <c r="AB1760" i="7"/>
  <c r="J1760" i="7"/>
  <c r="AD1759" i="7"/>
  <c r="AC1759" i="7"/>
  <c r="AB1759" i="7"/>
  <c r="J1759" i="7"/>
  <c r="AD1758" i="7"/>
  <c r="AC1758" i="7"/>
  <c r="AB1758" i="7"/>
  <c r="J1758" i="7"/>
  <c r="AD1757" i="7"/>
  <c r="AC1757" i="7"/>
  <c r="AB1757" i="7"/>
  <c r="J1757" i="7"/>
  <c r="AD1756" i="7"/>
  <c r="AC1756" i="7"/>
  <c r="AB1756" i="7"/>
  <c r="J1756" i="7"/>
  <c r="AD1755" i="7"/>
  <c r="AC1755" i="7"/>
  <c r="AB1755" i="7"/>
  <c r="J1755" i="7"/>
  <c r="AD1754" i="7"/>
  <c r="AC1754" i="7"/>
  <c r="AB1754" i="7"/>
  <c r="J1754" i="7"/>
  <c r="AD1753" i="7"/>
  <c r="AC1753" i="7"/>
  <c r="AB1753" i="7"/>
  <c r="J1753" i="7"/>
  <c r="AD1752" i="7"/>
  <c r="AC1752" i="7"/>
  <c r="AB1752" i="7"/>
  <c r="J1752" i="7"/>
  <c r="AD1751" i="7"/>
  <c r="AC1751" i="7"/>
  <c r="AB1751" i="7"/>
  <c r="J1751" i="7"/>
  <c r="AD1750" i="7"/>
  <c r="AC1750" i="7"/>
  <c r="AB1750" i="7"/>
  <c r="J1750" i="7"/>
  <c r="AD1749" i="7"/>
  <c r="AC1749" i="7"/>
  <c r="AB1749" i="7"/>
  <c r="J1749" i="7"/>
  <c r="AD1748" i="7"/>
  <c r="AC1748" i="7"/>
  <c r="AB1748" i="7"/>
  <c r="J1748" i="7"/>
  <c r="AD1747" i="7"/>
  <c r="AC1747" i="7"/>
  <c r="AB1747" i="7"/>
  <c r="J1747" i="7"/>
  <c r="AD1746" i="7"/>
  <c r="AC1746" i="7"/>
  <c r="AB1746" i="7"/>
  <c r="J1746" i="7"/>
  <c r="AD1745" i="7"/>
  <c r="AC1745" i="7"/>
  <c r="AB1745" i="7"/>
  <c r="J1745" i="7"/>
  <c r="AD1744" i="7"/>
  <c r="AC1744" i="7"/>
  <c r="AB1744" i="7"/>
  <c r="J1744" i="7"/>
  <c r="AD1743" i="7"/>
  <c r="AC1743" i="7"/>
  <c r="AB1743" i="7"/>
  <c r="J1743" i="7"/>
  <c r="AD1742" i="7"/>
  <c r="AC1742" i="7"/>
  <c r="AB1742" i="7"/>
  <c r="J1742" i="7"/>
  <c r="AD1741" i="7"/>
  <c r="AC1741" i="7"/>
  <c r="AB1741" i="7"/>
  <c r="J1741" i="7"/>
  <c r="AD1740" i="7"/>
  <c r="AC1740" i="7"/>
  <c r="AB1740" i="7"/>
  <c r="J1740" i="7"/>
  <c r="AD1739" i="7"/>
  <c r="AC1739" i="7"/>
  <c r="AB1739" i="7"/>
  <c r="J1739" i="7"/>
  <c r="AD1738" i="7"/>
  <c r="AC1738" i="7"/>
  <c r="AB1738" i="7"/>
  <c r="J1738" i="7"/>
  <c r="AD1737" i="7"/>
  <c r="AC1737" i="7"/>
  <c r="AB1737" i="7"/>
  <c r="J1737" i="7"/>
  <c r="AD1736" i="7"/>
  <c r="AC1736" i="7"/>
  <c r="AB1736" i="7"/>
  <c r="J1736" i="7"/>
  <c r="AD1735" i="7"/>
  <c r="AC1735" i="7"/>
  <c r="AB1735" i="7"/>
  <c r="J1735" i="7"/>
  <c r="AD1734" i="7"/>
  <c r="AC1734" i="7"/>
  <c r="AB1734" i="7"/>
  <c r="J1734" i="7"/>
  <c r="AD1190" i="7"/>
  <c r="AC1190" i="7"/>
  <c r="AB1190" i="7"/>
  <c r="AD1160" i="7"/>
  <c r="AC1160" i="7"/>
  <c r="AB1160" i="7"/>
  <c r="AD773" i="7"/>
  <c r="AC773" i="7"/>
  <c r="AB773" i="7"/>
  <c r="AD1013" i="7"/>
  <c r="AC1013" i="7"/>
  <c r="AB1013" i="7"/>
  <c r="AD225" i="7"/>
  <c r="AC225" i="7"/>
  <c r="AB225" i="7"/>
  <c r="AD541" i="7"/>
  <c r="AC541" i="7"/>
  <c r="AB541" i="7"/>
  <c r="AD769" i="7"/>
  <c r="AC769" i="7"/>
  <c r="AB769" i="7"/>
  <c r="AD97" i="7"/>
  <c r="AC97" i="7"/>
  <c r="AB97" i="7"/>
  <c r="AD1019" i="7"/>
  <c r="AC1019" i="7"/>
  <c r="AB1019" i="7"/>
  <c r="AD1071" i="7"/>
  <c r="AC1071" i="7"/>
  <c r="AB1071" i="7"/>
  <c r="AD704" i="7"/>
  <c r="AC704" i="7"/>
  <c r="AB704" i="7"/>
  <c r="AD618" i="7"/>
  <c r="AC618" i="7"/>
  <c r="AB618" i="7"/>
  <c r="AD852" i="7"/>
  <c r="AC852" i="7"/>
  <c r="AB852" i="7"/>
  <c r="AD279" i="7"/>
  <c r="AC279" i="7"/>
  <c r="AB279" i="7"/>
  <c r="AD179" i="7"/>
  <c r="AC179" i="7"/>
  <c r="AB179" i="7"/>
  <c r="AD251" i="7"/>
  <c r="AC251" i="7"/>
  <c r="AB251" i="7"/>
  <c r="AD669" i="7"/>
  <c r="AC669" i="7"/>
  <c r="AB669" i="7"/>
  <c r="AD278" i="7"/>
  <c r="AC278" i="7"/>
  <c r="AB278" i="7"/>
  <c r="AD915" i="7"/>
  <c r="AC915" i="7"/>
  <c r="AB915" i="7"/>
  <c r="AD623" i="7"/>
  <c r="AC623" i="7"/>
  <c r="AB623" i="7"/>
  <c r="AD128" i="7"/>
  <c r="AC128" i="7"/>
  <c r="AB128" i="7"/>
  <c r="AD428" i="7"/>
  <c r="AC428" i="7"/>
  <c r="AB428" i="7"/>
  <c r="AD816" i="7"/>
  <c r="AC816" i="7"/>
  <c r="AB816" i="7"/>
  <c r="AD722" i="7"/>
  <c r="AC722" i="7"/>
  <c r="AB722" i="7"/>
  <c r="AD730" i="7"/>
  <c r="AC730" i="7"/>
  <c r="AB730" i="7"/>
  <c r="AD744" i="7"/>
  <c r="AC744" i="7"/>
  <c r="AB744" i="7"/>
  <c r="AD297" i="7"/>
  <c r="AC297" i="7"/>
  <c r="AB297" i="7"/>
  <c r="AD926" i="7"/>
  <c r="AC926" i="7"/>
  <c r="AB926" i="7"/>
  <c r="AD851" i="7"/>
  <c r="AC851" i="7"/>
  <c r="AB851" i="7"/>
  <c r="AD113" i="7"/>
  <c r="AC113" i="7"/>
  <c r="AB113" i="7"/>
  <c r="AD1179" i="7"/>
  <c r="AC1179" i="7"/>
  <c r="AB1179" i="7"/>
  <c r="AD1045" i="7"/>
  <c r="AC1045" i="7"/>
  <c r="AB1045" i="7"/>
  <c r="AD493" i="7"/>
  <c r="AC493" i="7"/>
  <c r="AB493" i="7"/>
  <c r="AD1115" i="7"/>
  <c r="AC1115" i="7"/>
  <c r="AB1115" i="7"/>
  <c r="AD965" i="7"/>
  <c r="AC965" i="7"/>
  <c r="AB965" i="7"/>
  <c r="AD804" i="7"/>
  <c r="AC804" i="7"/>
  <c r="AB804" i="7"/>
  <c r="AD1105" i="7"/>
  <c r="AC1105" i="7"/>
  <c r="AB1105" i="7"/>
  <c r="AD803" i="7"/>
  <c r="AC803" i="7"/>
  <c r="AB803" i="7"/>
  <c r="AD83" i="7"/>
  <c r="AC83" i="7"/>
  <c r="AB83" i="7"/>
  <c r="AD894" i="7"/>
  <c r="AC894" i="7"/>
  <c r="AB894" i="7"/>
  <c r="AD579" i="7"/>
  <c r="AC579" i="7"/>
  <c r="AB579" i="7"/>
  <c r="AD616" i="7"/>
  <c r="AC616" i="7"/>
  <c r="AB616" i="7"/>
  <c r="AD186" i="7"/>
  <c r="AC186" i="7"/>
  <c r="AB186" i="7"/>
  <c r="AD312" i="7"/>
  <c r="AC312" i="7"/>
  <c r="AB312" i="7"/>
  <c r="AD374" i="7"/>
  <c r="AC374" i="7"/>
  <c r="AB374" i="7"/>
  <c r="AD833" i="7"/>
  <c r="AC833" i="7"/>
  <c r="AB833" i="7"/>
  <c r="AD622" i="7"/>
  <c r="AC622" i="7"/>
  <c r="AB622" i="7"/>
  <c r="AD799" i="7"/>
  <c r="AC799" i="7"/>
  <c r="AB799" i="7"/>
  <c r="AD893" i="7"/>
  <c r="AC893" i="7"/>
  <c r="AB893" i="7"/>
  <c r="AD740" i="7"/>
  <c r="AC740" i="7"/>
  <c r="AB740" i="7"/>
  <c r="AD497" i="7"/>
  <c r="AC497" i="7"/>
  <c r="AB497" i="7"/>
  <c r="AD69" i="7"/>
  <c r="AC69" i="7"/>
  <c r="AB69" i="7"/>
  <c r="AD289" i="7"/>
  <c r="AC289" i="7"/>
  <c r="AB289" i="7"/>
  <c r="AD570" i="7"/>
  <c r="AC570" i="7"/>
  <c r="AB570" i="7"/>
  <c r="AD24" i="7"/>
  <c r="AC24" i="7"/>
  <c r="AB24" i="7"/>
  <c r="AD241" i="7"/>
  <c r="AC241" i="7"/>
  <c r="AB241" i="7"/>
  <c r="AD94" i="7"/>
  <c r="AC94" i="7"/>
  <c r="AB94" i="7"/>
  <c r="AD499" i="7"/>
  <c r="AC499" i="7"/>
  <c r="AB499" i="7"/>
  <c r="AD235" i="7"/>
  <c r="AC235" i="7"/>
  <c r="AB235" i="7"/>
  <c r="AD782" i="7"/>
  <c r="AC782" i="7"/>
  <c r="AB782" i="7"/>
  <c r="AD806" i="7"/>
  <c r="AC806" i="7"/>
  <c r="AB806" i="7"/>
  <c r="AD240" i="7"/>
  <c r="AC240" i="7"/>
  <c r="AB240" i="7"/>
  <c r="AD974" i="7"/>
  <c r="AC974" i="7"/>
  <c r="AB974" i="7"/>
  <c r="AD920" i="7"/>
  <c r="AC920" i="7"/>
  <c r="AB920" i="7"/>
  <c r="AD291" i="7"/>
  <c r="AC291" i="7"/>
  <c r="AB291" i="7"/>
  <c r="AD767" i="7"/>
  <c r="AC767" i="7"/>
  <c r="AB767" i="7"/>
  <c r="AD380" i="7"/>
  <c r="AC380" i="7"/>
  <c r="AB380" i="7"/>
  <c r="AD1111" i="7"/>
  <c r="AC1111" i="7"/>
  <c r="AB1111" i="7"/>
  <c r="AD1035" i="7"/>
  <c r="AC1035" i="7"/>
  <c r="AB1035" i="7"/>
  <c r="AD874" i="7"/>
  <c r="AC874" i="7"/>
  <c r="AB874" i="7"/>
  <c r="AD591" i="7"/>
  <c r="AC591" i="7"/>
  <c r="AB591" i="7"/>
  <c r="AD659" i="7"/>
  <c r="AC659" i="7"/>
  <c r="AB659" i="7"/>
  <c r="AD173" i="7"/>
  <c r="AC173" i="7"/>
  <c r="AB173" i="7"/>
  <c r="AD1097" i="7"/>
  <c r="AC1097" i="7"/>
  <c r="AB1097" i="7"/>
  <c r="AD580" i="7"/>
  <c r="AC580" i="7"/>
  <c r="AB580" i="7"/>
  <c r="AD677" i="7"/>
  <c r="AC677" i="7"/>
  <c r="AB677" i="7"/>
  <c r="AD996" i="7"/>
  <c r="AC996" i="7"/>
  <c r="AB996" i="7"/>
  <c r="AD1140" i="7"/>
  <c r="AC1140" i="7"/>
  <c r="AB1140" i="7"/>
  <c r="AD768" i="7"/>
  <c r="AC768" i="7"/>
  <c r="AB768" i="7"/>
  <c r="AD832" i="7"/>
  <c r="AC832" i="7"/>
  <c r="AB832" i="7"/>
  <c r="AD1201" i="7"/>
  <c r="AC1201" i="7"/>
  <c r="AB1201" i="7"/>
  <c r="AD328" i="7"/>
  <c r="AC328" i="7"/>
  <c r="AB328" i="7"/>
  <c r="AD992" i="7"/>
  <c r="AC992" i="7"/>
  <c r="AB992" i="7"/>
  <c r="AD447" i="7"/>
  <c r="AC447" i="7"/>
  <c r="AB447" i="7"/>
  <c r="AD433" i="7"/>
  <c r="AC433" i="7"/>
  <c r="AB433" i="7"/>
  <c r="AD983" i="7"/>
  <c r="AC983" i="7"/>
  <c r="AB983" i="7"/>
  <c r="AD180" i="7"/>
  <c r="AC180" i="7"/>
  <c r="AB180" i="7"/>
  <c r="AD1078" i="7"/>
  <c r="AC1078" i="7"/>
  <c r="AB1078" i="7"/>
  <c r="AD639" i="7"/>
  <c r="AC639" i="7"/>
  <c r="AB639" i="7"/>
  <c r="AD93" i="7"/>
  <c r="AC93" i="7"/>
  <c r="AB93" i="7"/>
  <c r="AD1112" i="7"/>
  <c r="AC1112" i="7"/>
  <c r="AB1112" i="7"/>
  <c r="AD305" i="7"/>
  <c r="AC305" i="7"/>
  <c r="AB305" i="7"/>
  <c r="AD726" i="7"/>
  <c r="AC726" i="7"/>
  <c r="AB726" i="7"/>
  <c r="AD753" i="7"/>
  <c r="AC753" i="7"/>
  <c r="AB753" i="7"/>
  <c r="AD1178" i="7"/>
  <c r="AC1178" i="7"/>
  <c r="AB1178" i="7"/>
  <c r="AD1057" i="7"/>
  <c r="AC1057" i="7"/>
  <c r="AB1057" i="7"/>
  <c r="AD1056" i="7"/>
  <c r="AC1056" i="7"/>
  <c r="AB1056" i="7"/>
  <c r="AD1023" i="7"/>
  <c r="AC1023" i="7"/>
  <c r="AB1023" i="7"/>
  <c r="AD952" i="7"/>
  <c r="AC952" i="7"/>
  <c r="AB952" i="7"/>
  <c r="AD795" i="7"/>
  <c r="AC795" i="7"/>
  <c r="AB795" i="7"/>
  <c r="AD72" i="7"/>
  <c r="AC72" i="7"/>
  <c r="AB72" i="7"/>
  <c r="AD277" i="7"/>
  <c r="AC277" i="7"/>
  <c r="AB277" i="7"/>
  <c r="AD501" i="7"/>
  <c r="AC501" i="7"/>
  <c r="AB501" i="7"/>
  <c r="AD166" i="7"/>
  <c r="AC166" i="7"/>
  <c r="AB166" i="7"/>
  <c r="AD1225" i="7"/>
  <c r="AC1225" i="7"/>
  <c r="AB1225" i="7"/>
  <c r="AD1224" i="7"/>
  <c r="AC1224" i="7"/>
  <c r="AB1224" i="7"/>
  <c r="AD1223" i="7"/>
  <c r="AC1223" i="7"/>
  <c r="AB1223" i="7"/>
  <c r="AD1222" i="7"/>
  <c r="AC1222" i="7"/>
  <c r="AB1222" i="7"/>
  <c r="AD1221" i="7"/>
  <c r="AC1221" i="7"/>
  <c r="AB1221" i="7"/>
  <c r="AD1220" i="7"/>
  <c r="AC1220" i="7"/>
  <c r="AB1220" i="7"/>
  <c r="AD1219" i="7"/>
  <c r="AC1219" i="7"/>
  <c r="AB1219" i="7"/>
  <c r="AD1218" i="7"/>
  <c r="AC1218" i="7"/>
  <c r="AB1218" i="7"/>
  <c r="AD1217" i="7"/>
  <c r="AC1217" i="7"/>
  <c r="AB1217" i="7"/>
  <c r="AD1216" i="7"/>
  <c r="AC1216" i="7"/>
  <c r="AB1216" i="7"/>
  <c r="AD1214" i="7"/>
  <c r="AC1214" i="7"/>
  <c r="AB1214" i="7"/>
  <c r="AD1213" i="7"/>
  <c r="AC1213" i="7"/>
  <c r="AB1213" i="7"/>
  <c r="AD1212" i="7"/>
  <c r="AC1212" i="7"/>
  <c r="AB1212" i="7"/>
  <c r="AD1211" i="7"/>
  <c r="AC1211" i="7"/>
  <c r="AB1211" i="7"/>
  <c r="AD1210" i="7"/>
  <c r="AC1210" i="7"/>
  <c r="AB1210" i="7"/>
  <c r="AD1209" i="7"/>
  <c r="AC1209" i="7"/>
  <c r="AB1209" i="7"/>
  <c r="AD1208" i="7"/>
  <c r="AC1208" i="7"/>
  <c r="AB1208" i="7"/>
  <c r="AD1207" i="7"/>
  <c r="AC1207" i="7"/>
  <c r="AB1207" i="7"/>
  <c r="AD1205" i="7"/>
  <c r="AC1205" i="7"/>
  <c r="AB1205" i="7"/>
  <c r="AD1204" i="7"/>
  <c r="AC1204" i="7"/>
  <c r="AB1204" i="7"/>
  <c r="AD1203" i="7"/>
  <c r="AC1203" i="7"/>
  <c r="AB1203" i="7"/>
  <c r="AD1202" i="7"/>
  <c r="AC1202" i="7"/>
  <c r="AB1202" i="7"/>
  <c r="AD1000" i="7"/>
  <c r="AC1000" i="7"/>
  <c r="AB1000" i="7"/>
  <c r="AD34" i="7"/>
  <c r="AC34" i="7"/>
  <c r="AB34" i="7"/>
  <c r="AD1200" i="7"/>
  <c r="AC1200" i="7"/>
  <c r="AB1200" i="7"/>
  <c r="AD1199" i="7"/>
  <c r="AC1199" i="7"/>
  <c r="AB1199" i="7"/>
  <c r="AD1198" i="7"/>
  <c r="AC1198" i="7"/>
  <c r="AB1198" i="7"/>
  <c r="AD1197" i="7"/>
  <c r="AC1197" i="7"/>
  <c r="AB1197" i="7"/>
  <c r="AD1196" i="7"/>
  <c r="AC1196" i="7"/>
  <c r="AB1196" i="7"/>
  <c r="AD1195" i="7"/>
  <c r="AC1195" i="7"/>
  <c r="AB1195" i="7"/>
  <c r="AD1194" i="7"/>
  <c r="AC1194" i="7"/>
  <c r="AB1194" i="7"/>
  <c r="AD1193" i="7"/>
  <c r="AC1193" i="7"/>
  <c r="AB1193" i="7"/>
  <c r="AD1192" i="7"/>
  <c r="AC1192" i="7"/>
  <c r="AB1192" i="7"/>
  <c r="AD1189" i="7"/>
  <c r="AC1189" i="7"/>
  <c r="AB1189" i="7"/>
  <c r="AD1191" i="7"/>
  <c r="AC1191" i="7"/>
  <c r="AB1191" i="7"/>
  <c r="AD1188" i="7"/>
  <c r="AC1188" i="7"/>
  <c r="AB1188" i="7"/>
  <c r="AD1187" i="7"/>
  <c r="AC1187" i="7"/>
  <c r="AB1187" i="7"/>
  <c r="AD1186" i="7"/>
  <c r="AC1186" i="7"/>
  <c r="AB1186" i="7"/>
  <c r="AD1185" i="7"/>
  <c r="AC1185" i="7"/>
  <c r="AB1185" i="7"/>
  <c r="AD1184" i="7"/>
  <c r="AC1184" i="7"/>
  <c r="AB1184" i="7"/>
  <c r="AD1183" i="7"/>
  <c r="AC1183" i="7"/>
  <c r="AB1183" i="7"/>
  <c r="AD1182" i="7"/>
  <c r="AC1182" i="7"/>
  <c r="AB1182" i="7"/>
  <c r="AD1180" i="7"/>
  <c r="AC1180" i="7"/>
  <c r="AB1180" i="7"/>
  <c r="AD1177" i="7"/>
  <c r="AC1177" i="7"/>
  <c r="AB1177" i="7"/>
  <c r="AD1176" i="7"/>
  <c r="AC1176" i="7"/>
  <c r="AB1176" i="7"/>
  <c r="AD1175" i="7"/>
  <c r="AC1175" i="7"/>
  <c r="AB1175" i="7"/>
  <c r="AD1174" i="7"/>
  <c r="AC1174" i="7"/>
  <c r="AB1174" i="7"/>
  <c r="AD1173" i="7"/>
  <c r="AC1173" i="7"/>
  <c r="AB1173" i="7"/>
  <c r="AD1171" i="7"/>
  <c r="AC1171" i="7"/>
  <c r="AB1171" i="7"/>
  <c r="AD1170" i="7"/>
  <c r="AC1170" i="7"/>
  <c r="AB1170" i="7"/>
  <c r="AD1169" i="7"/>
  <c r="AC1169" i="7"/>
  <c r="AB1169" i="7"/>
  <c r="AD1168" i="7"/>
  <c r="AC1168" i="7"/>
  <c r="AB1168" i="7"/>
  <c r="AD1167" i="7"/>
  <c r="AC1167" i="7"/>
  <c r="AB1167" i="7"/>
  <c r="AD1166" i="7"/>
  <c r="AC1166" i="7"/>
  <c r="AB1166" i="7"/>
  <c r="AD1164" i="7"/>
  <c r="AC1164" i="7"/>
  <c r="AB1164" i="7"/>
  <c r="AD1163" i="7"/>
  <c r="AC1163" i="7"/>
  <c r="AB1163" i="7"/>
  <c r="AD1161" i="7"/>
  <c r="AC1161" i="7"/>
  <c r="AB1161" i="7"/>
  <c r="AD1159" i="7"/>
  <c r="AC1159" i="7"/>
  <c r="AB1159" i="7"/>
  <c r="AD1158" i="7"/>
  <c r="AC1158" i="7"/>
  <c r="AB1158" i="7"/>
  <c r="AD1157" i="7"/>
  <c r="AC1157" i="7"/>
  <c r="AB1157" i="7"/>
  <c r="AD1156" i="7"/>
  <c r="AC1156" i="7"/>
  <c r="AB1156" i="7"/>
  <c r="AD1155" i="7"/>
  <c r="AC1155" i="7"/>
  <c r="AB1155" i="7"/>
  <c r="AD1154" i="7"/>
  <c r="AC1154" i="7"/>
  <c r="AB1154" i="7"/>
  <c r="AD1153" i="7"/>
  <c r="AC1153" i="7"/>
  <c r="AB1153" i="7"/>
  <c r="AD1152" i="7"/>
  <c r="AC1152" i="7"/>
  <c r="AB1152" i="7"/>
  <c r="AD1150" i="7"/>
  <c r="AC1150" i="7"/>
  <c r="AB1150" i="7"/>
  <c r="AD1151" i="7"/>
  <c r="AC1151" i="7"/>
  <c r="AB1151" i="7"/>
  <c r="AD1149" i="7"/>
  <c r="AC1149" i="7"/>
  <c r="AB1149" i="7"/>
  <c r="AD1147" i="7"/>
  <c r="AC1147" i="7"/>
  <c r="AB1147" i="7"/>
  <c r="AD1146" i="7"/>
  <c r="AC1146" i="7"/>
  <c r="AB1146" i="7"/>
  <c r="AD1145" i="7"/>
  <c r="AC1145" i="7"/>
  <c r="AB1145" i="7"/>
  <c r="AD1144" i="7"/>
  <c r="AC1144" i="7"/>
  <c r="AB1144" i="7"/>
  <c r="AD1143" i="7"/>
  <c r="AC1143" i="7"/>
  <c r="AB1143" i="7"/>
  <c r="AD1142" i="7"/>
  <c r="AC1142" i="7"/>
  <c r="AB1142" i="7"/>
  <c r="AD1141" i="7"/>
  <c r="AC1141" i="7"/>
  <c r="AB1141" i="7"/>
  <c r="AD1138" i="7"/>
  <c r="AC1138" i="7"/>
  <c r="AB1138" i="7"/>
  <c r="AD1137" i="7"/>
  <c r="AC1137" i="7"/>
  <c r="AB1137" i="7"/>
  <c r="AD1136" i="7"/>
  <c r="AC1136" i="7"/>
  <c r="AB1136" i="7"/>
  <c r="AD1135" i="7"/>
  <c r="AC1135" i="7"/>
  <c r="AB1135" i="7"/>
  <c r="AD1134" i="7"/>
  <c r="AC1134" i="7"/>
  <c r="AB1134" i="7"/>
  <c r="AD1133" i="7"/>
  <c r="AC1133" i="7"/>
  <c r="AB1133" i="7"/>
  <c r="AD1132" i="7"/>
  <c r="AC1132" i="7"/>
  <c r="AB1132" i="7"/>
  <c r="AD1131" i="7"/>
  <c r="AC1131" i="7"/>
  <c r="AB1131" i="7"/>
  <c r="AD1130" i="7"/>
  <c r="AC1130" i="7"/>
  <c r="AB1130" i="7"/>
  <c r="AD1129" i="7"/>
  <c r="AB1129" i="7"/>
  <c r="AD1128" i="7"/>
  <c r="AC1128" i="7"/>
  <c r="AB1128" i="7"/>
  <c r="AD811" i="7"/>
  <c r="AC811" i="7"/>
  <c r="AB811" i="7"/>
  <c r="AD1126" i="7"/>
  <c r="AC1126" i="7"/>
  <c r="AB1126" i="7"/>
  <c r="AD1125" i="7"/>
  <c r="AC1125" i="7"/>
  <c r="AB1125" i="7"/>
  <c r="AD1124" i="7"/>
  <c r="AC1124" i="7"/>
  <c r="AB1124" i="7"/>
  <c r="AD1123" i="7"/>
  <c r="AC1123" i="7"/>
  <c r="AB1123" i="7"/>
  <c r="AD1122" i="7"/>
  <c r="AC1122" i="7"/>
  <c r="AB1122" i="7"/>
  <c r="AD1121" i="7"/>
  <c r="AC1121" i="7"/>
  <c r="AB1121" i="7"/>
  <c r="AD1120" i="7"/>
  <c r="AC1120" i="7"/>
  <c r="AB1120" i="7"/>
  <c r="AD1119" i="7"/>
  <c r="AC1119" i="7"/>
  <c r="AB1119" i="7"/>
  <c r="AD1117" i="7"/>
  <c r="AC1117" i="7"/>
  <c r="AB1117" i="7"/>
  <c r="AD1116" i="7"/>
  <c r="AC1116" i="7"/>
  <c r="AB1116" i="7"/>
  <c r="AD1114" i="7"/>
  <c r="AC1114" i="7"/>
  <c r="AB1114" i="7"/>
  <c r="AD1113" i="7"/>
  <c r="AC1113" i="7"/>
  <c r="AB1113" i="7"/>
  <c r="AD1110" i="7"/>
  <c r="AC1110" i="7"/>
  <c r="AB1110" i="7"/>
  <c r="AD1108" i="7"/>
  <c r="AC1108" i="7"/>
  <c r="AB1108" i="7"/>
  <c r="AD1107" i="7"/>
  <c r="AC1107" i="7"/>
  <c r="AB1107" i="7"/>
  <c r="AD1106" i="7"/>
  <c r="AC1106" i="7"/>
  <c r="AB1106" i="7"/>
  <c r="AD1048" i="7"/>
  <c r="AC1048" i="7"/>
  <c r="AB1048" i="7"/>
  <c r="AD1104" i="7"/>
  <c r="AC1104" i="7"/>
  <c r="AB1104" i="7"/>
  <c r="AD1102" i="7"/>
  <c r="AC1102" i="7"/>
  <c r="AB1102" i="7"/>
  <c r="AD1100" i="7"/>
  <c r="AC1100" i="7"/>
  <c r="AB1100" i="7"/>
  <c r="AD1099" i="7"/>
  <c r="AC1099" i="7"/>
  <c r="AB1099" i="7"/>
  <c r="AD1098" i="7"/>
  <c r="AC1098" i="7"/>
  <c r="AB1098" i="7"/>
  <c r="AD389" i="7"/>
  <c r="AC389" i="7"/>
  <c r="AB389" i="7"/>
  <c r="AD1096" i="7"/>
  <c r="AC1096" i="7"/>
  <c r="AB1096" i="7"/>
  <c r="AD1095" i="7"/>
  <c r="AC1095" i="7"/>
  <c r="AB1095" i="7"/>
  <c r="AD1073" i="7"/>
  <c r="AC1073" i="7"/>
  <c r="AB1073" i="7"/>
  <c r="AD1094" i="7"/>
  <c r="AC1094" i="7"/>
  <c r="AB1094" i="7"/>
  <c r="AD1093" i="7"/>
  <c r="AC1093" i="7"/>
  <c r="AB1093" i="7"/>
  <c r="AD1092" i="7"/>
  <c r="AC1092" i="7"/>
  <c r="AB1092" i="7"/>
  <c r="AD1091" i="7"/>
  <c r="AC1091" i="7"/>
  <c r="AB1091" i="7"/>
  <c r="AD1090" i="7"/>
  <c r="AC1090" i="7"/>
  <c r="AB1090" i="7"/>
  <c r="AD1089" i="7"/>
  <c r="AC1089" i="7"/>
  <c r="AB1089" i="7"/>
  <c r="AD1087" i="7"/>
  <c r="AC1087" i="7"/>
  <c r="AB1087" i="7"/>
  <c r="AD1086" i="7"/>
  <c r="AC1086" i="7"/>
  <c r="AB1086" i="7"/>
  <c r="AD1085" i="7"/>
  <c r="AC1085" i="7"/>
  <c r="AB1085" i="7"/>
  <c r="AD1084" i="7"/>
  <c r="AC1084" i="7"/>
  <c r="AB1084" i="7"/>
  <c r="AD1083" i="7"/>
  <c r="AC1083" i="7"/>
  <c r="AB1083" i="7"/>
  <c r="AD1082" i="7"/>
  <c r="AC1082" i="7"/>
  <c r="AB1082" i="7"/>
  <c r="AD1081" i="7"/>
  <c r="AC1081" i="7"/>
  <c r="AB1081" i="7"/>
  <c r="AD1080" i="7"/>
  <c r="AC1080" i="7"/>
  <c r="AB1080" i="7"/>
  <c r="AD1079" i="7"/>
  <c r="AC1079" i="7"/>
  <c r="AB1079" i="7"/>
  <c r="AD1077" i="7"/>
  <c r="AC1077" i="7"/>
  <c r="AB1077" i="7"/>
  <c r="AD1076" i="7"/>
  <c r="AC1076" i="7"/>
  <c r="AB1076" i="7"/>
  <c r="AD1075" i="7"/>
  <c r="AC1075" i="7"/>
  <c r="AB1075" i="7"/>
  <c r="AD1074" i="7"/>
  <c r="AC1074" i="7"/>
  <c r="AB1074" i="7"/>
  <c r="AD1072" i="7"/>
  <c r="AC1072" i="7"/>
  <c r="AB1072" i="7"/>
  <c r="AD1070" i="7"/>
  <c r="AD1062" i="7"/>
  <c r="AC1062" i="7"/>
  <c r="AB1062" i="7"/>
  <c r="AD1068" i="7"/>
  <c r="AC1068" i="7"/>
  <c r="AB1068" i="7"/>
  <c r="AD1061" i="7"/>
  <c r="AC1061" i="7"/>
  <c r="AB1061" i="7"/>
  <c r="AD1060" i="7"/>
  <c r="AC1060" i="7"/>
  <c r="AB1060" i="7"/>
  <c r="AD1067" i="7"/>
  <c r="AC1067" i="7"/>
  <c r="AB1067" i="7"/>
  <c r="AD1066" i="7"/>
  <c r="AD1059" i="7"/>
  <c r="AC1059" i="7"/>
  <c r="AB1059" i="7"/>
  <c r="AD1058" i="7"/>
  <c r="AC1058" i="7"/>
  <c r="AB1058" i="7"/>
  <c r="AD1055" i="7"/>
  <c r="AC1055" i="7"/>
  <c r="AB1055" i="7"/>
  <c r="AD1054" i="7"/>
  <c r="AC1054" i="7"/>
  <c r="AB1054" i="7"/>
  <c r="AD1053" i="7"/>
  <c r="AC1053" i="7"/>
  <c r="AB1053" i="7"/>
  <c r="AD1052" i="7"/>
  <c r="AC1052" i="7"/>
  <c r="AB1052" i="7"/>
  <c r="AD1051" i="7"/>
  <c r="AC1051" i="7"/>
  <c r="AB1051" i="7"/>
  <c r="AD1050" i="7"/>
  <c r="AC1050" i="7"/>
  <c r="AB1050" i="7"/>
  <c r="AD1049" i="7"/>
  <c r="AC1049" i="7"/>
  <c r="AB1049" i="7"/>
  <c r="AD1047" i="7"/>
  <c r="AC1047" i="7"/>
  <c r="AB1047" i="7"/>
  <c r="AD1046" i="7"/>
  <c r="AC1046" i="7"/>
  <c r="AB1046" i="7"/>
  <c r="AD1044" i="7"/>
  <c r="AC1044" i="7"/>
  <c r="AB1044" i="7"/>
  <c r="AD1043" i="7"/>
  <c r="AC1043" i="7"/>
  <c r="AB1043" i="7"/>
  <c r="AD1065" i="7"/>
  <c r="AC1065" i="7"/>
  <c r="AB1065" i="7"/>
  <c r="AD1063" i="7"/>
  <c r="AC1063" i="7"/>
  <c r="AB1063" i="7"/>
  <c r="AD1042" i="7"/>
  <c r="AC1042" i="7"/>
  <c r="AB1042" i="7"/>
  <c r="AD1041" i="7"/>
  <c r="AC1041" i="7"/>
  <c r="AB1041" i="7"/>
  <c r="AD1040" i="7"/>
  <c r="AC1040" i="7"/>
  <c r="AB1040" i="7"/>
  <c r="AD1039" i="7"/>
  <c r="AC1039" i="7"/>
  <c r="AB1039" i="7"/>
  <c r="AD1038" i="7"/>
  <c r="AC1038" i="7"/>
  <c r="AB1038" i="7"/>
  <c r="AD1037" i="7"/>
  <c r="AC1037" i="7"/>
  <c r="AB1037" i="7"/>
  <c r="AD1036" i="7"/>
  <c r="AC1036" i="7"/>
  <c r="AB1036" i="7"/>
  <c r="AD1033" i="7"/>
  <c r="AC1033" i="7"/>
  <c r="AB1033" i="7"/>
  <c r="AD1032" i="7"/>
  <c r="AC1032" i="7"/>
  <c r="AB1032" i="7"/>
  <c r="AD1031" i="7"/>
  <c r="AC1031" i="7"/>
  <c r="AB1031" i="7"/>
  <c r="AD1029" i="7"/>
  <c r="AC1029" i="7"/>
  <c r="AB1029" i="7"/>
  <c r="AD1030" i="7"/>
  <c r="AC1030" i="7"/>
  <c r="AB1030" i="7"/>
  <c r="AD1028" i="7"/>
  <c r="AB1028" i="7"/>
  <c r="AD1027" i="7"/>
  <c r="AC1027" i="7"/>
  <c r="AB1027" i="7"/>
  <c r="AD653" i="7"/>
  <c r="AC653" i="7"/>
  <c r="AB653" i="7"/>
  <c r="AD1025" i="7"/>
  <c r="AC1025" i="7"/>
  <c r="AB1025" i="7"/>
  <c r="AD1022" i="7"/>
  <c r="AC1022" i="7"/>
  <c r="AB1022" i="7"/>
  <c r="AD1021" i="7"/>
  <c r="AC1021" i="7"/>
  <c r="AB1021" i="7"/>
  <c r="AD1020" i="7"/>
  <c r="AC1020" i="7"/>
  <c r="AB1020" i="7"/>
  <c r="AD1018" i="7"/>
  <c r="AC1018" i="7"/>
  <c r="AB1018" i="7"/>
  <c r="AD1017" i="7"/>
  <c r="AC1017" i="7"/>
  <c r="AB1017" i="7"/>
  <c r="AD1016" i="7"/>
  <c r="AC1016" i="7"/>
  <c r="AB1016" i="7"/>
  <c r="AD1015" i="7"/>
  <c r="AC1015" i="7"/>
  <c r="AB1015" i="7"/>
  <c r="AD1014" i="7"/>
  <c r="AC1014" i="7"/>
  <c r="AB1014" i="7"/>
  <c r="AD1012" i="7"/>
  <c r="AC1012" i="7"/>
  <c r="AB1012" i="7"/>
  <c r="AD1011" i="7"/>
  <c r="AC1011" i="7"/>
  <c r="AB1011" i="7"/>
  <c r="AD1010" i="7"/>
  <c r="AC1010" i="7"/>
  <c r="AB1010" i="7"/>
  <c r="AD1009" i="7"/>
  <c r="AD1008" i="7"/>
  <c r="AC1008" i="7"/>
  <c r="AB1008" i="7"/>
  <c r="AD1007" i="7"/>
  <c r="AC1007" i="7"/>
  <c r="AB1007" i="7"/>
  <c r="AD1005" i="7"/>
  <c r="AC1005" i="7"/>
  <c r="AB1005" i="7"/>
  <c r="AD1004" i="7"/>
  <c r="AC1004" i="7"/>
  <c r="AB1004" i="7"/>
  <c r="AD1003" i="7"/>
  <c r="AC1003" i="7"/>
  <c r="AB1003" i="7"/>
  <c r="AD1006" i="7"/>
  <c r="AC1006" i="7"/>
  <c r="AB1006" i="7"/>
  <c r="AD1002" i="7"/>
  <c r="AC1002" i="7"/>
  <c r="AB1002" i="7"/>
  <c r="AD1001" i="7"/>
  <c r="AC1001" i="7"/>
  <c r="AB1001" i="7"/>
  <c r="AD999" i="7"/>
  <c r="AC999" i="7"/>
  <c r="AB999" i="7"/>
  <c r="AD998" i="7"/>
  <c r="AC998" i="7"/>
  <c r="AB998" i="7"/>
  <c r="AD997" i="7"/>
  <c r="AC997" i="7"/>
  <c r="AB997" i="7"/>
  <c r="AD995" i="7"/>
  <c r="AC995" i="7"/>
  <c r="AB995" i="7"/>
  <c r="AD993" i="7"/>
  <c r="AC993" i="7"/>
  <c r="AB993" i="7"/>
  <c r="AD853" i="7"/>
  <c r="AC853" i="7"/>
  <c r="AB853" i="7"/>
  <c r="AD991" i="7"/>
  <c r="AC991" i="7"/>
  <c r="AB991" i="7"/>
  <c r="AD990" i="7"/>
  <c r="AC990" i="7"/>
  <c r="AB990" i="7"/>
  <c r="AD989" i="7"/>
  <c r="AC989" i="7"/>
  <c r="AB989" i="7"/>
  <c r="AD988" i="7"/>
  <c r="AC988" i="7"/>
  <c r="AB988" i="7"/>
  <c r="AD987" i="7"/>
  <c r="AC987" i="7"/>
  <c r="AB987" i="7"/>
  <c r="AD986" i="7"/>
  <c r="AC986" i="7"/>
  <c r="AB986" i="7"/>
  <c r="AD985" i="7"/>
  <c r="AC985" i="7"/>
  <c r="AB985" i="7"/>
  <c r="AD984" i="7"/>
  <c r="AC984" i="7"/>
  <c r="AB984" i="7"/>
  <c r="AD982" i="7"/>
  <c r="AD981" i="7"/>
  <c r="AC981" i="7"/>
  <c r="AB981" i="7"/>
  <c r="AD980" i="7"/>
  <c r="AC980" i="7"/>
  <c r="AB980" i="7"/>
  <c r="AD979" i="7"/>
  <c r="AC979" i="7"/>
  <c r="AB979" i="7"/>
  <c r="AD978" i="7"/>
  <c r="AC978" i="7"/>
  <c r="AB978" i="7"/>
  <c r="AD977" i="7"/>
  <c r="AC977" i="7"/>
  <c r="AB977" i="7"/>
  <c r="AD976" i="7"/>
  <c r="AC976" i="7"/>
  <c r="AB976" i="7"/>
  <c r="AD975" i="7"/>
  <c r="AC975" i="7"/>
  <c r="AB975" i="7"/>
  <c r="AD973" i="7"/>
  <c r="AC973" i="7"/>
  <c r="AB973" i="7"/>
  <c r="AD972" i="7"/>
  <c r="AC972" i="7"/>
  <c r="AB972" i="7"/>
  <c r="AD971" i="7"/>
  <c r="AC971" i="7"/>
  <c r="AB971" i="7"/>
  <c r="AD970" i="7"/>
  <c r="AC970" i="7"/>
  <c r="AB970" i="7"/>
  <c r="AD969" i="7"/>
  <c r="AC969" i="7"/>
  <c r="AB969" i="7"/>
  <c r="AD968" i="7"/>
  <c r="AC968" i="7"/>
  <c r="AB968" i="7"/>
  <c r="AD967" i="7"/>
  <c r="AC967" i="7"/>
  <c r="AB967" i="7"/>
  <c r="AD966" i="7"/>
  <c r="AC966" i="7"/>
  <c r="AB966" i="7"/>
  <c r="AD964" i="7"/>
  <c r="AC964" i="7"/>
  <c r="AB964" i="7"/>
  <c r="AD963" i="7"/>
  <c r="AC963" i="7"/>
  <c r="AB963" i="7"/>
  <c r="AD962" i="7"/>
  <c r="AC962" i="7"/>
  <c r="AB962" i="7"/>
  <c r="AD961" i="7"/>
  <c r="AC961" i="7"/>
  <c r="AB961" i="7"/>
  <c r="AD960" i="7"/>
  <c r="AC960" i="7"/>
  <c r="AB960" i="7"/>
  <c r="AD959" i="7"/>
  <c r="AC959" i="7"/>
  <c r="AB959" i="7"/>
  <c r="AD55" i="7"/>
  <c r="AC55" i="7"/>
  <c r="AB55" i="7"/>
  <c r="AD954" i="7"/>
  <c r="AC954" i="7"/>
  <c r="AB954" i="7"/>
  <c r="AD953" i="7"/>
  <c r="AC953" i="7"/>
  <c r="AB953" i="7"/>
  <c r="AD951" i="7"/>
  <c r="AC951" i="7"/>
  <c r="AB951" i="7"/>
  <c r="AD948" i="7"/>
  <c r="AC948" i="7"/>
  <c r="AB948" i="7"/>
  <c r="AD950" i="7"/>
  <c r="AC950" i="7"/>
  <c r="AB950" i="7"/>
  <c r="AD947" i="7"/>
  <c r="AC947" i="7"/>
  <c r="AB947" i="7"/>
  <c r="AD946" i="7"/>
  <c r="AC946" i="7"/>
  <c r="AB946" i="7"/>
  <c r="AD945" i="7"/>
  <c r="AC945" i="7"/>
  <c r="AB945" i="7"/>
  <c r="AD944" i="7"/>
  <c r="AC944" i="7"/>
  <c r="AB944" i="7"/>
  <c r="AD943" i="7"/>
  <c r="AC943" i="7"/>
  <c r="AB943" i="7"/>
  <c r="AD942" i="7"/>
  <c r="AB942" i="7"/>
  <c r="AD939" i="7"/>
  <c r="AC939" i="7"/>
  <c r="AB939" i="7"/>
  <c r="AD938" i="7"/>
  <c r="AC938" i="7"/>
  <c r="AB938" i="7"/>
  <c r="AD937" i="7"/>
  <c r="AC937" i="7"/>
  <c r="AB937" i="7"/>
  <c r="AD936" i="7"/>
  <c r="AC936" i="7"/>
  <c r="AB936" i="7"/>
  <c r="AD935" i="7"/>
  <c r="AC935" i="7"/>
  <c r="AB935" i="7"/>
  <c r="AD932" i="7"/>
  <c r="AC932" i="7"/>
  <c r="AB932" i="7"/>
  <c r="AD931" i="7"/>
  <c r="AC931" i="7"/>
  <c r="AB931" i="7"/>
  <c r="AD930" i="7"/>
  <c r="AC930" i="7"/>
  <c r="AB930" i="7"/>
  <c r="AD927" i="7"/>
  <c r="AC927" i="7"/>
  <c r="AB927" i="7"/>
  <c r="AD925" i="7"/>
  <c r="AC925" i="7"/>
  <c r="AB925" i="7"/>
  <c r="AD924" i="7"/>
  <c r="AC924" i="7"/>
  <c r="AB924" i="7"/>
  <c r="AD923" i="7"/>
  <c r="AC923" i="7"/>
  <c r="AB923" i="7"/>
  <c r="AD919" i="7"/>
  <c r="AC919" i="7"/>
  <c r="AB919" i="7"/>
  <c r="AD917" i="7"/>
  <c r="AC917" i="7"/>
  <c r="AB917" i="7"/>
  <c r="AD916" i="7"/>
  <c r="AC916" i="7"/>
  <c r="AB916" i="7"/>
  <c r="AD914" i="7"/>
  <c r="AC914" i="7"/>
  <c r="AB914" i="7"/>
  <c r="AD913" i="7"/>
  <c r="AC913" i="7"/>
  <c r="AB913" i="7"/>
  <c r="AD912" i="7"/>
  <c r="AC912" i="7"/>
  <c r="AB912" i="7"/>
  <c r="AD911" i="7"/>
  <c r="AC911" i="7"/>
  <c r="AB911" i="7"/>
  <c r="AD910" i="7"/>
  <c r="AC910" i="7"/>
  <c r="AB910" i="7"/>
  <c r="AD908" i="7"/>
  <c r="AC908" i="7"/>
  <c r="AB908" i="7"/>
  <c r="AD907" i="7"/>
  <c r="AC907" i="7"/>
  <c r="AB907" i="7"/>
  <c r="AD905" i="7"/>
  <c r="AC905" i="7"/>
  <c r="AB905" i="7"/>
  <c r="AD904" i="7"/>
  <c r="AC904" i="7"/>
  <c r="AB904" i="7"/>
  <c r="AD903" i="7"/>
  <c r="AD902" i="7"/>
  <c r="AC902" i="7"/>
  <c r="AB902" i="7"/>
  <c r="AD901" i="7"/>
  <c r="AC901" i="7"/>
  <c r="AB901" i="7"/>
  <c r="AD899" i="7"/>
  <c r="AC899" i="7"/>
  <c r="AB899" i="7"/>
  <c r="AD898" i="7"/>
  <c r="AC898" i="7"/>
  <c r="AB898" i="7"/>
  <c r="AD897" i="7"/>
  <c r="AC897" i="7"/>
  <c r="AB897" i="7"/>
  <c r="AD896" i="7"/>
  <c r="AC896" i="7"/>
  <c r="AB896" i="7"/>
  <c r="AD895" i="7"/>
  <c r="AC895" i="7"/>
  <c r="AB895" i="7"/>
  <c r="AD891" i="7"/>
  <c r="AC891" i="7"/>
  <c r="AB891" i="7"/>
  <c r="AD890" i="7"/>
  <c r="AC890" i="7"/>
  <c r="AB890" i="7"/>
  <c r="AD888" i="7"/>
  <c r="AC888" i="7"/>
  <c r="AB888" i="7"/>
  <c r="AD887" i="7"/>
  <c r="AC887" i="7"/>
  <c r="AB887" i="7"/>
  <c r="AD886" i="7"/>
  <c r="AC886" i="7"/>
  <c r="AB886" i="7"/>
  <c r="AD885" i="7"/>
  <c r="AC885" i="7"/>
  <c r="AB885" i="7"/>
  <c r="AD883" i="7"/>
  <c r="AC883" i="7"/>
  <c r="AB883" i="7"/>
  <c r="AD882" i="7"/>
  <c r="AC882" i="7"/>
  <c r="AB882" i="7"/>
  <c r="AD884" i="7"/>
  <c r="AC884" i="7"/>
  <c r="AB884" i="7"/>
  <c r="AD881" i="7"/>
  <c r="AC881" i="7"/>
  <c r="AB881" i="7"/>
  <c r="AD879" i="7"/>
  <c r="AC879" i="7"/>
  <c r="AB879" i="7"/>
  <c r="AD877" i="7"/>
  <c r="AC877" i="7"/>
  <c r="AB877" i="7"/>
  <c r="AD876" i="7"/>
  <c r="AC876" i="7"/>
  <c r="AB876" i="7"/>
  <c r="AD875" i="7"/>
  <c r="AC875" i="7"/>
  <c r="AB875" i="7"/>
  <c r="AD873" i="7"/>
  <c r="AC873" i="7"/>
  <c r="AB873" i="7"/>
  <c r="AD872" i="7"/>
  <c r="AC872" i="7"/>
  <c r="AB872" i="7"/>
  <c r="AD869" i="7"/>
  <c r="AC869" i="7"/>
  <c r="AB869" i="7"/>
  <c r="AD868" i="7"/>
  <c r="AC868" i="7"/>
  <c r="AB868" i="7"/>
  <c r="AD867" i="7"/>
  <c r="AC867" i="7"/>
  <c r="AB867" i="7"/>
  <c r="AD290" i="7"/>
  <c r="AC290" i="7"/>
  <c r="AB290" i="7"/>
  <c r="AD865" i="7"/>
  <c r="AC865" i="7"/>
  <c r="AB865" i="7"/>
  <c r="AD864" i="7"/>
  <c r="AC864" i="7"/>
  <c r="AB864" i="7"/>
  <c r="AD863" i="7"/>
  <c r="AC863" i="7"/>
  <c r="AB863" i="7"/>
  <c r="AD862" i="7"/>
  <c r="AC862" i="7"/>
  <c r="AB862" i="7"/>
  <c r="AD860" i="7"/>
  <c r="AC860" i="7"/>
  <c r="AB860" i="7"/>
  <c r="AD859" i="7"/>
  <c r="AC859" i="7"/>
  <c r="AB859" i="7"/>
  <c r="AD858" i="7"/>
  <c r="AC858" i="7"/>
  <c r="AB858" i="7"/>
  <c r="AD857" i="7"/>
  <c r="AC857" i="7"/>
  <c r="AB857" i="7"/>
  <c r="AD856" i="7"/>
  <c r="AC856" i="7"/>
  <c r="AB856" i="7"/>
  <c r="AD855" i="7"/>
  <c r="AC855" i="7"/>
  <c r="AB855" i="7"/>
  <c r="AD854" i="7"/>
  <c r="AC854" i="7"/>
  <c r="AB854" i="7"/>
  <c r="AD850" i="7"/>
  <c r="AC850" i="7"/>
  <c r="AB850" i="7"/>
  <c r="AD849" i="7"/>
  <c r="AC849" i="7"/>
  <c r="AB849" i="7"/>
  <c r="AD848" i="7"/>
  <c r="AC848" i="7"/>
  <c r="AB848" i="7"/>
  <c r="AD847" i="7"/>
  <c r="AC847" i="7"/>
  <c r="AB847" i="7"/>
  <c r="AD845" i="7"/>
  <c r="AC845" i="7"/>
  <c r="AB845" i="7"/>
  <c r="AD844" i="7"/>
  <c r="AC844" i="7"/>
  <c r="AB844" i="7"/>
  <c r="AD843" i="7"/>
  <c r="AC843" i="7"/>
  <c r="AB843" i="7"/>
  <c r="AD842" i="7"/>
  <c r="AC842" i="7"/>
  <c r="AB842" i="7"/>
  <c r="AD841" i="7"/>
  <c r="AC841" i="7"/>
  <c r="AB841" i="7"/>
  <c r="AD839" i="7"/>
  <c r="AC839" i="7"/>
  <c r="AB839" i="7"/>
  <c r="AD837" i="7"/>
  <c r="AC837" i="7"/>
  <c r="AB837" i="7"/>
  <c r="AD836" i="7"/>
  <c r="AC836" i="7"/>
  <c r="AB836" i="7"/>
  <c r="AD198" i="7"/>
  <c r="AC198" i="7"/>
  <c r="AB198" i="7"/>
  <c r="AD835" i="7"/>
  <c r="AC835" i="7"/>
  <c r="AB835" i="7"/>
  <c r="AD834" i="7"/>
  <c r="AC834" i="7"/>
  <c r="AB834" i="7"/>
  <c r="AD846" i="7"/>
  <c r="AC846" i="7"/>
  <c r="AB846" i="7"/>
  <c r="AD831" i="7"/>
  <c r="AC831" i="7"/>
  <c r="AB831" i="7"/>
  <c r="AD830" i="7"/>
  <c r="AC830" i="7"/>
  <c r="AB830" i="7"/>
  <c r="AD829" i="7"/>
  <c r="AC829" i="7"/>
  <c r="AB829" i="7"/>
  <c r="AD828" i="7"/>
  <c r="AC828" i="7"/>
  <c r="AB828" i="7"/>
  <c r="AD827" i="7"/>
  <c r="AC827" i="7"/>
  <c r="AB827" i="7"/>
  <c r="AD825" i="7"/>
  <c r="AC825" i="7"/>
  <c r="AB825" i="7"/>
  <c r="AD824" i="7"/>
  <c r="AC824" i="7"/>
  <c r="AB824" i="7"/>
  <c r="AD823" i="7"/>
  <c r="AC823" i="7"/>
  <c r="AB823" i="7"/>
  <c r="AD822" i="7"/>
  <c r="AC822" i="7"/>
  <c r="AB822" i="7"/>
  <c r="AD821" i="7"/>
  <c r="AC821" i="7"/>
  <c r="AB821" i="7"/>
  <c r="AD820" i="7"/>
  <c r="AC820" i="7"/>
  <c r="AB820" i="7"/>
  <c r="AD819" i="7"/>
  <c r="AC819" i="7"/>
  <c r="AB819" i="7"/>
  <c r="AD818" i="7"/>
  <c r="AC818" i="7"/>
  <c r="AB818" i="7"/>
  <c r="AD817" i="7"/>
  <c r="AC817" i="7"/>
  <c r="AB817" i="7"/>
  <c r="AD815" i="7"/>
  <c r="AC815" i="7"/>
  <c r="AB815" i="7"/>
  <c r="AD814" i="7"/>
  <c r="AC814" i="7"/>
  <c r="AB814" i="7"/>
  <c r="AD813" i="7"/>
  <c r="AC813" i="7"/>
  <c r="AB813" i="7"/>
  <c r="AD812" i="7"/>
  <c r="AC812" i="7"/>
  <c r="AB812" i="7"/>
  <c r="AD810" i="7"/>
  <c r="AC810" i="7"/>
  <c r="AB810" i="7"/>
  <c r="AD809" i="7"/>
  <c r="AC809" i="7"/>
  <c r="AB809" i="7"/>
  <c r="AD808" i="7"/>
  <c r="AC808" i="7"/>
  <c r="AB808" i="7"/>
  <c r="AD807" i="7"/>
  <c r="AC807" i="7"/>
  <c r="AB807" i="7"/>
  <c r="AD805" i="7"/>
  <c r="AC805" i="7"/>
  <c r="AB805" i="7"/>
  <c r="AD802" i="7"/>
  <c r="AC802" i="7"/>
  <c r="AB802" i="7"/>
  <c r="AD798" i="7"/>
  <c r="AC798" i="7"/>
  <c r="AB798" i="7"/>
  <c r="AD801" i="7"/>
  <c r="AC801" i="7"/>
  <c r="AB801" i="7"/>
  <c r="AD800" i="7"/>
  <c r="AC800" i="7"/>
  <c r="AB800" i="7"/>
  <c r="AD797" i="7"/>
  <c r="AC797" i="7"/>
  <c r="AB797" i="7"/>
  <c r="AD796" i="7"/>
  <c r="AC796" i="7"/>
  <c r="AB796" i="7"/>
  <c r="AD794" i="7"/>
  <c r="AC794" i="7"/>
  <c r="AB794" i="7"/>
  <c r="AD793" i="7"/>
  <c r="AC793" i="7"/>
  <c r="AB793" i="7"/>
  <c r="AD792" i="7"/>
  <c r="AC792" i="7"/>
  <c r="AB792" i="7"/>
  <c r="AD791" i="7"/>
  <c r="AC791" i="7"/>
  <c r="AB791" i="7"/>
  <c r="AD790" i="7"/>
  <c r="AC790" i="7"/>
  <c r="AB790" i="7"/>
  <c r="AD148" i="7"/>
  <c r="AC148" i="7"/>
  <c r="AB148" i="7"/>
  <c r="AD789" i="7"/>
  <c r="AC789" i="7"/>
  <c r="AB789" i="7"/>
  <c r="AD788" i="7"/>
  <c r="AC788" i="7"/>
  <c r="AB788" i="7"/>
  <c r="AD787" i="7"/>
  <c r="AC787" i="7"/>
  <c r="AB787" i="7"/>
  <c r="AD786" i="7"/>
  <c r="AC786" i="7"/>
  <c r="AB786" i="7"/>
  <c r="AD785" i="7"/>
  <c r="AC785" i="7"/>
  <c r="AB785" i="7"/>
  <c r="AD784" i="7"/>
  <c r="AC784" i="7"/>
  <c r="AB784" i="7"/>
  <c r="AD783" i="7"/>
  <c r="AC783" i="7"/>
  <c r="AB783" i="7"/>
  <c r="AD414" i="7"/>
  <c r="AC414" i="7"/>
  <c r="AB414" i="7"/>
  <c r="AD781" i="7"/>
  <c r="AC781" i="7"/>
  <c r="AB781" i="7"/>
  <c r="AD780" i="7"/>
  <c r="AC780" i="7"/>
  <c r="AB780" i="7"/>
  <c r="AD779" i="7"/>
  <c r="AC779" i="7"/>
  <c r="AB779" i="7"/>
  <c r="AD778" i="7"/>
  <c r="AC778" i="7"/>
  <c r="AB778" i="7"/>
  <c r="AD776" i="7"/>
  <c r="AC776" i="7"/>
  <c r="AB776" i="7"/>
  <c r="AD775" i="7"/>
  <c r="AC775" i="7"/>
  <c r="AB775" i="7"/>
  <c r="AD774" i="7"/>
  <c r="AC774" i="7"/>
  <c r="AB774" i="7"/>
  <c r="AD772" i="7"/>
  <c r="AC772" i="7"/>
  <c r="AB772" i="7"/>
  <c r="AD771" i="7"/>
  <c r="AC771" i="7"/>
  <c r="AB771" i="7"/>
  <c r="AD770" i="7"/>
  <c r="AC770" i="7"/>
  <c r="AB770" i="7"/>
  <c r="AD766" i="7"/>
  <c r="AC766" i="7"/>
  <c r="AB766" i="7"/>
  <c r="AD765" i="7"/>
  <c r="AD764" i="7"/>
  <c r="AC764" i="7"/>
  <c r="AB764" i="7"/>
  <c r="AD763" i="7"/>
  <c r="AC763" i="7"/>
  <c r="AB763" i="7"/>
  <c r="AD762" i="7"/>
  <c r="AC762" i="7"/>
  <c r="AB762" i="7"/>
  <c r="AD761" i="7"/>
  <c r="AC761" i="7"/>
  <c r="AB761" i="7"/>
  <c r="AD760" i="7"/>
  <c r="AB760" i="7"/>
  <c r="AD759" i="7"/>
  <c r="AC759" i="7"/>
  <c r="AB759" i="7"/>
  <c r="AD758" i="7"/>
  <c r="AC758" i="7"/>
  <c r="AB758" i="7"/>
  <c r="AD757" i="7"/>
  <c r="AC757" i="7"/>
  <c r="AB757" i="7"/>
  <c r="AD756" i="7"/>
  <c r="AC756" i="7"/>
  <c r="AB756" i="7"/>
  <c r="AD755" i="7"/>
  <c r="AC755" i="7"/>
  <c r="AB755" i="7"/>
  <c r="AD754" i="7"/>
  <c r="AC754" i="7"/>
  <c r="AB754" i="7"/>
  <c r="AD752" i="7"/>
  <c r="AC752" i="7"/>
  <c r="AB752" i="7"/>
  <c r="AD751" i="7"/>
  <c r="AC751" i="7"/>
  <c r="AB751" i="7"/>
  <c r="AD750" i="7"/>
  <c r="AC750" i="7"/>
  <c r="AB750" i="7"/>
  <c r="AD749" i="7"/>
  <c r="AC749" i="7"/>
  <c r="AB749" i="7"/>
  <c r="AD748" i="7"/>
  <c r="AC748" i="7"/>
  <c r="AB748" i="7"/>
  <c r="AD746" i="7"/>
  <c r="AD745" i="7"/>
  <c r="AC745" i="7"/>
  <c r="AB745" i="7"/>
  <c r="AD743" i="7"/>
  <c r="AC743" i="7"/>
  <c r="AB743" i="7"/>
  <c r="AD742" i="7"/>
  <c r="AC742" i="7"/>
  <c r="AB742" i="7"/>
  <c r="AD741" i="7"/>
  <c r="AC741" i="7"/>
  <c r="AB741" i="7"/>
  <c r="AD739" i="7"/>
  <c r="AC739" i="7"/>
  <c r="AB739" i="7"/>
  <c r="AD738" i="7"/>
  <c r="AC738" i="7"/>
  <c r="AB738" i="7"/>
  <c r="AD737" i="7"/>
  <c r="AC737" i="7"/>
  <c r="AB737" i="7"/>
  <c r="AD736" i="7"/>
  <c r="AC736" i="7"/>
  <c r="AB736" i="7"/>
  <c r="AD735" i="7"/>
  <c r="AC735" i="7"/>
  <c r="AB735" i="7"/>
  <c r="AD734" i="7"/>
  <c r="AC734" i="7"/>
  <c r="AB734" i="7"/>
  <c r="AD733" i="7"/>
  <c r="AC733" i="7"/>
  <c r="AB733" i="7"/>
  <c r="AD731" i="7"/>
  <c r="AC731" i="7"/>
  <c r="AB731" i="7"/>
  <c r="AD729" i="7"/>
  <c r="AC729" i="7"/>
  <c r="AB729" i="7"/>
  <c r="AD725" i="7"/>
  <c r="AC725" i="7"/>
  <c r="AB725" i="7"/>
  <c r="AD724" i="7"/>
  <c r="AC724" i="7"/>
  <c r="AB724" i="7"/>
  <c r="AD723" i="7"/>
  <c r="AC723" i="7"/>
  <c r="AB723" i="7"/>
  <c r="AD721" i="7"/>
  <c r="AC721" i="7"/>
  <c r="AB721" i="7"/>
  <c r="AD719" i="7"/>
  <c r="AC719" i="7"/>
  <c r="AB719" i="7"/>
  <c r="AD718" i="7"/>
  <c r="AC718" i="7"/>
  <c r="AB718" i="7"/>
  <c r="AD716" i="7"/>
  <c r="AC716" i="7"/>
  <c r="AB716" i="7"/>
  <c r="AD717" i="7"/>
  <c r="AC717" i="7"/>
  <c r="AB717" i="7"/>
  <c r="AD715" i="7"/>
  <c r="AC715" i="7"/>
  <c r="AB715" i="7"/>
  <c r="AD714" i="7"/>
  <c r="AC714" i="7"/>
  <c r="AB714" i="7"/>
  <c r="AD713" i="7"/>
  <c r="AC713" i="7"/>
  <c r="AB713" i="7"/>
  <c r="AD712" i="7"/>
  <c r="AC712" i="7"/>
  <c r="AB712" i="7"/>
  <c r="AD711" i="7"/>
  <c r="AC711" i="7"/>
  <c r="AB711" i="7"/>
  <c r="AD709" i="7"/>
  <c r="AC709" i="7"/>
  <c r="AB709" i="7"/>
  <c r="AD708" i="7"/>
  <c r="AC708" i="7"/>
  <c r="AB708" i="7"/>
  <c r="AD706" i="7"/>
  <c r="AC706" i="7"/>
  <c r="AB706" i="7"/>
  <c r="AD705" i="7"/>
  <c r="AC705" i="7"/>
  <c r="AB705" i="7"/>
  <c r="AD703" i="7"/>
  <c r="AC703" i="7"/>
  <c r="AB703" i="7"/>
  <c r="AD702" i="7"/>
  <c r="AC702" i="7"/>
  <c r="AB702" i="7"/>
  <c r="AD701" i="7"/>
  <c r="AC701" i="7"/>
  <c r="AB701" i="7"/>
  <c r="AD700" i="7"/>
  <c r="AC700" i="7"/>
  <c r="AB700" i="7"/>
  <c r="AD699" i="7"/>
  <c r="AC699" i="7"/>
  <c r="AB699" i="7"/>
  <c r="AD698" i="7"/>
  <c r="AC698" i="7"/>
  <c r="AB698" i="7"/>
  <c r="AD697" i="7"/>
  <c r="AC697" i="7"/>
  <c r="AB697" i="7"/>
  <c r="AD695" i="7"/>
  <c r="AC695" i="7"/>
  <c r="AB695" i="7"/>
  <c r="AD694" i="7"/>
  <c r="AC694" i="7"/>
  <c r="AB694" i="7"/>
  <c r="AD693" i="7"/>
  <c r="AC693" i="7"/>
  <c r="AB693" i="7"/>
  <c r="AD692" i="7"/>
  <c r="AC692" i="7"/>
  <c r="AB692" i="7"/>
  <c r="AD691" i="7"/>
  <c r="AC691" i="7"/>
  <c r="AB691" i="7"/>
  <c r="AD689" i="7"/>
  <c r="AC689" i="7"/>
  <c r="AB689" i="7"/>
  <c r="AD688" i="7"/>
  <c r="AC688" i="7"/>
  <c r="AB688" i="7"/>
  <c r="AD687" i="7"/>
  <c r="AC687" i="7"/>
  <c r="AB687" i="7"/>
  <c r="AD686" i="7"/>
  <c r="AC686" i="7"/>
  <c r="AB686" i="7"/>
  <c r="AD685" i="7"/>
  <c r="AC685" i="7"/>
  <c r="AB685" i="7"/>
  <c r="AD683" i="7"/>
  <c r="AC683" i="7"/>
  <c r="AB683" i="7"/>
  <c r="AD682" i="7"/>
  <c r="AC682" i="7"/>
  <c r="AB682" i="7"/>
  <c r="AD681" i="7"/>
  <c r="AC681" i="7"/>
  <c r="AB681" i="7"/>
  <c r="AD680" i="7"/>
  <c r="AC680" i="7"/>
  <c r="AB680" i="7"/>
  <c r="AD679" i="7"/>
  <c r="AC679" i="7"/>
  <c r="AB679" i="7"/>
  <c r="AD678" i="7"/>
  <c r="AC678" i="7"/>
  <c r="AB678" i="7"/>
  <c r="AD676" i="7"/>
  <c r="AC676" i="7"/>
  <c r="AB676" i="7"/>
  <c r="AD675" i="7"/>
  <c r="AC675" i="7"/>
  <c r="AB675" i="7"/>
  <c r="AD674" i="7"/>
  <c r="AC674" i="7"/>
  <c r="AB674" i="7"/>
  <c r="AD631" i="7"/>
  <c r="AC631" i="7"/>
  <c r="AB631" i="7"/>
  <c r="AD673" i="7"/>
  <c r="AC673" i="7"/>
  <c r="AB673" i="7"/>
  <c r="AD671" i="7"/>
  <c r="AC671" i="7"/>
  <c r="AB671" i="7"/>
  <c r="AD670" i="7"/>
  <c r="AC670" i="7"/>
  <c r="AB670" i="7"/>
  <c r="AD661" i="7"/>
  <c r="AC661" i="7"/>
  <c r="AB661" i="7"/>
  <c r="AD668" i="7"/>
  <c r="AC668" i="7"/>
  <c r="AB668" i="7"/>
  <c r="AD667" i="7"/>
  <c r="AC667" i="7"/>
  <c r="AB667" i="7"/>
  <c r="AD684" i="7"/>
  <c r="AC684" i="7"/>
  <c r="AB684" i="7"/>
  <c r="AD666" i="7"/>
  <c r="AC666" i="7"/>
  <c r="AB666" i="7"/>
  <c r="AD665" i="7"/>
  <c r="AC665" i="7"/>
  <c r="AB665" i="7"/>
  <c r="AD664" i="7"/>
  <c r="AC664" i="7"/>
  <c r="AB664" i="7"/>
  <c r="AD663" i="7"/>
  <c r="AC663" i="7"/>
  <c r="AB663" i="7"/>
  <c r="AD658" i="7"/>
  <c r="AC658" i="7"/>
  <c r="AB658" i="7"/>
  <c r="AD657" i="7"/>
  <c r="AC657" i="7"/>
  <c r="AB657" i="7"/>
  <c r="AD655" i="7"/>
  <c r="AC655" i="7"/>
  <c r="AB655" i="7"/>
  <c r="AD654" i="7"/>
  <c r="AC654" i="7"/>
  <c r="AB654" i="7"/>
  <c r="AD513" i="7"/>
  <c r="AC513" i="7"/>
  <c r="AB513" i="7"/>
  <c r="AD633" i="7"/>
  <c r="AC633" i="7"/>
  <c r="AB633" i="7"/>
  <c r="AD652" i="7"/>
  <c r="AC652" i="7"/>
  <c r="AB652" i="7"/>
  <c r="AD651" i="7"/>
  <c r="AC651" i="7"/>
  <c r="AB651" i="7"/>
  <c r="AD650" i="7"/>
  <c r="AC650" i="7"/>
  <c r="AB650" i="7"/>
  <c r="AD649" i="7"/>
  <c r="AC649" i="7"/>
  <c r="AB649" i="7"/>
  <c r="AD648" i="7"/>
  <c r="AC648" i="7"/>
  <c r="AB648" i="7"/>
  <c r="AD647" i="7"/>
  <c r="AC647" i="7"/>
  <c r="AB647" i="7"/>
  <c r="AD646" i="7"/>
  <c r="AC646" i="7"/>
  <c r="AB646" i="7"/>
  <c r="AD645" i="7"/>
  <c r="AC645" i="7"/>
  <c r="AB645" i="7"/>
  <c r="AD644" i="7"/>
  <c r="AC644" i="7"/>
  <c r="AB644" i="7"/>
  <c r="AD643" i="7"/>
  <c r="AC643" i="7"/>
  <c r="AB643" i="7"/>
  <c r="AD642" i="7"/>
  <c r="AC642" i="7"/>
  <c r="AB642" i="7"/>
  <c r="AD632" i="7"/>
  <c r="AC632" i="7"/>
  <c r="AB632" i="7"/>
  <c r="AD640" i="7"/>
  <c r="AC640" i="7"/>
  <c r="AB640" i="7"/>
  <c r="AD638" i="7"/>
  <c r="AC638" i="7"/>
  <c r="AB638" i="7"/>
  <c r="AD637" i="7"/>
  <c r="AC637" i="7"/>
  <c r="AB637" i="7"/>
  <c r="AD636" i="7"/>
  <c r="AC636" i="7"/>
  <c r="AB636" i="7"/>
  <c r="AD635" i="7"/>
  <c r="AC635" i="7"/>
  <c r="AB635" i="7"/>
  <c r="AD634" i="7"/>
  <c r="AC634" i="7"/>
  <c r="AB634" i="7"/>
  <c r="AD630" i="7"/>
  <c r="AC630" i="7"/>
  <c r="AB630" i="7"/>
  <c r="AD629" i="7"/>
  <c r="AC629" i="7"/>
  <c r="AB629" i="7"/>
  <c r="AD628" i="7"/>
  <c r="AC628" i="7"/>
  <c r="AB628" i="7"/>
  <c r="AD627" i="7"/>
  <c r="AC627" i="7"/>
  <c r="AB627" i="7"/>
  <c r="AD626" i="7"/>
  <c r="AC626" i="7"/>
  <c r="AB626" i="7"/>
  <c r="AD625" i="7"/>
  <c r="AC625" i="7"/>
  <c r="AB625" i="7"/>
  <c r="AD108" i="7"/>
  <c r="AC108" i="7"/>
  <c r="AB108" i="7"/>
  <c r="AD620" i="7"/>
  <c r="AC620" i="7"/>
  <c r="AB620" i="7"/>
  <c r="AD619" i="7"/>
  <c r="AC619" i="7"/>
  <c r="AB619" i="7"/>
  <c r="AD617" i="7"/>
  <c r="AC617" i="7"/>
  <c r="AB617" i="7"/>
  <c r="AD615" i="7"/>
  <c r="AC615" i="7"/>
  <c r="AB615" i="7"/>
  <c r="AD614" i="7"/>
  <c r="AC614" i="7"/>
  <c r="AB614" i="7"/>
  <c r="AD613" i="7"/>
  <c r="AC613" i="7"/>
  <c r="AB613" i="7"/>
  <c r="AD611" i="7"/>
  <c r="AC611" i="7"/>
  <c r="AB611" i="7"/>
  <c r="AD610" i="7"/>
  <c r="AC610" i="7"/>
  <c r="AB610" i="7"/>
  <c r="AD609" i="7"/>
  <c r="AC609" i="7"/>
  <c r="AB609" i="7"/>
  <c r="AD608" i="7"/>
  <c r="AC608" i="7"/>
  <c r="AB608" i="7"/>
  <c r="AD607" i="7"/>
  <c r="AC607" i="7"/>
  <c r="AB607" i="7"/>
  <c r="AD606" i="7"/>
  <c r="AC606" i="7"/>
  <c r="AB606" i="7"/>
  <c r="AD605" i="7"/>
  <c r="AC605" i="7"/>
  <c r="AB605" i="7"/>
  <c r="AD604" i="7"/>
  <c r="AC604" i="7"/>
  <c r="AB604" i="7"/>
  <c r="AD603" i="7"/>
  <c r="AC603" i="7"/>
  <c r="AB603" i="7"/>
  <c r="AD602" i="7"/>
  <c r="AC602" i="7"/>
  <c r="AB602" i="7"/>
  <c r="AD601" i="7"/>
  <c r="AC601" i="7"/>
  <c r="AB601" i="7"/>
  <c r="AD600" i="7"/>
  <c r="AC600" i="7"/>
  <c r="AB600" i="7"/>
  <c r="AD599" i="7"/>
  <c r="AC599" i="7"/>
  <c r="AB599" i="7"/>
  <c r="AD598" i="7"/>
  <c r="AC598" i="7"/>
  <c r="AB598" i="7"/>
  <c r="AD597" i="7"/>
  <c r="AC597" i="7"/>
  <c r="AB597" i="7"/>
  <c r="AD596" i="7"/>
  <c r="AC596" i="7"/>
  <c r="AB596" i="7"/>
  <c r="AD594" i="7"/>
  <c r="AC594" i="7"/>
  <c r="AB594" i="7"/>
  <c r="AD593" i="7"/>
  <c r="AC593" i="7"/>
  <c r="AB593" i="7"/>
  <c r="AD592" i="7"/>
  <c r="AC592" i="7"/>
  <c r="AB592" i="7"/>
  <c r="AD590" i="7"/>
  <c r="AC590" i="7"/>
  <c r="AB590" i="7"/>
  <c r="AD588" i="7"/>
  <c r="AC588" i="7"/>
  <c r="AB588" i="7"/>
  <c r="AD587" i="7"/>
  <c r="AC587" i="7"/>
  <c r="AB587" i="7"/>
  <c r="AD586" i="7"/>
  <c r="AC586" i="7"/>
  <c r="AB586" i="7"/>
  <c r="AD585" i="7"/>
  <c r="AC585" i="7"/>
  <c r="AB585" i="7"/>
  <c r="AD584" i="7"/>
  <c r="AC584" i="7"/>
  <c r="AB584" i="7"/>
  <c r="AD583" i="7"/>
  <c r="AC583" i="7"/>
  <c r="AB583" i="7"/>
  <c r="AD582" i="7"/>
  <c r="AC582" i="7"/>
  <c r="AB582" i="7"/>
  <c r="AD581" i="7"/>
  <c r="AC581" i="7"/>
  <c r="AB581" i="7"/>
  <c r="AD707" i="7"/>
  <c r="AC707" i="7"/>
  <c r="AB707" i="7"/>
  <c r="AD578" i="7"/>
  <c r="AC578" i="7"/>
  <c r="AB578" i="7"/>
  <c r="AD577" i="7"/>
  <c r="AC577" i="7"/>
  <c r="AB577" i="7"/>
  <c r="AD575" i="7"/>
  <c r="AC575" i="7"/>
  <c r="AB575" i="7"/>
  <c r="AD574" i="7"/>
  <c r="AC574" i="7"/>
  <c r="AB574" i="7"/>
  <c r="AD572" i="7"/>
  <c r="AC572" i="7"/>
  <c r="AB572" i="7"/>
  <c r="AD571" i="7"/>
  <c r="AC571" i="7"/>
  <c r="AB571" i="7"/>
  <c r="AD569" i="7"/>
  <c r="AC569" i="7"/>
  <c r="AB569" i="7"/>
  <c r="AD568" i="7"/>
  <c r="AC568" i="7"/>
  <c r="AB568" i="7"/>
  <c r="AD567" i="7"/>
  <c r="AC567" i="7"/>
  <c r="AB567" i="7"/>
  <c r="AD566" i="7"/>
  <c r="AC566" i="7"/>
  <c r="AB566" i="7"/>
  <c r="AD565" i="7"/>
  <c r="AC565" i="7"/>
  <c r="AB565" i="7"/>
  <c r="AD564" i="7"/>
  <c r="AC564" i="7"/>
  <c r="AB564" i="7"/>
  <c r="AD334" i="7"/>
  <c r="AC334" i="7"/>
  <c r="AB334" i="7"/>
  <c r="AD563" i="7"/>
  <c r="AC563" i="7"/>
  <c r="AB563" i="7"/>
  <c r="AD562" i="7"/>
  <c r="AC562" i="7"/>
  <c r="AB562" i="7"/>
  <c r="AD560" i="7"/>
  <c r="AD559" i="7"/>
  <c r="AC559" i="7"/>
  <c r="AB559" i="7"/>
  <c r="AD558" i="7"/>
  <c r="AC558" i="7"/>
  <c r="AB558" i="7"/>
  <c r="AD557" i="7"/>
  <c r="AC557" i="7"/>
  <c r="AB557" i="7"/>
  <c r="AD556" i="7"/>
  <c r="AC556" i="7"/>
  <c r="AB556" i="7"/>
  <c r="AD555" i="7"/>
  <c r="AC555" i="7"/>
  <c r="AB555" i="7"/>
  <c r="AD554" i="7"/>
  <c r="AC554" i="7"/>
  <c r="AB554" i="7"/>
  <c r="AD553" i="7"/>
  <c r="AC553" i="7"/>
  <c r="AB553" i="7"/>
  <c r="AD552" i="7"/>
  <c r="AC552" i="7"/>
  <c r="AB552" i="7"/>
  <c r="AD551" i="7"/>
  <c r="AC551" i="7"/>
  <c r="AB551" i="7"/>
  <c r="AD550" i="7"/>
  <c r="AC550" i="7"/>
  <c r="AB550" i="7"/>
  <c r="AD547" i="7"/>
  <c r="AC547" i="7"/>
  <c r="AB547" i="7"/>
  <c r="AD546" i="7"/>
  <c r="AC546" i="7"/>
  <c r="AB546" i="7"/>
  <c r="AD545" i="7"/>
  <c r="AC545" i="7"/>
  <c r="AB545" i="7"/>
  <c r="AD544" i="7"/>
  <c r="AC544" i="7"/>
  <c r="AB544" i="7"/>
  <c r="AD543" i="7"/>
  <c r="AC543" i="7"/>
  <c r="AB543" i="7"/>
  <c r="AD542" i="7"/>
  <c r="AC542" i="7"/>
  <c r="AB542" i="7"/>
  <c r="AD539" i="7"/>
  <c r="AC539" i="7"/>
  <c r="AB539" i="7"/>
  <c r="AD538" i="7"/>
  <c r="AC538" i="7"/>
  <c r="AB538" i="7"/>
  <c r="AD537" i="7"/>
  <c r="AC537" i="7"/>
  <c r="AB537" i="7"/>
  <c r="AD536" i="7"/>
  <c r="AC536" i="7"/>
  <c r="AB536" i="7"/>
  <c r="AD535" i="7"/>
  <c r="AC535" i="7"/>
  <c r="AB535" i="7"/>
  <c r="AD534" i="7"/>
  <c r="AC534" i="7"/>
  <c r="AB534" i="7"/>
  <c r="AD532" i="7"/>
  <c r="AC532" i="7"/>
  <c r="AB532" i="7"/>
  <c r="AD531" i="7"/>
  <c r="AC531" i="7"/>
  <c r="AB531" i="7"/>
  <c r="AD530" i="7"/>
  <c r="AC530" i="7"/>
  <c r="AB530" i="7"/>
  <c r="AD529" i="7"/>
  <c r="AC529" i="7"/>
  <c r="AB529" i="7"/>
  <c r="AD528" i="7"/>
  <c r="AC528" i="7"/>
  <c r="AB528" i="7"/>
  <c r="AD527" i="7"/>
  <c r="AC527" i="7"/>
  <c r="AB527" i="7"/>
  <c r="AD526" i="7"/>
  <c r="AC526" i="7"/>
  <c r="AB526" i="7"/>
  <c r="AD524" i="7"/>
  <c r="AC524" i="7"/>
  <c r="AB524" i="7"/>
  <c r="AD522" i="7"/>
  <c r="AC522" i="7"/>
  <c r="AB522" i="7"/>
  <c r="AD521" i="7"/>
  <c r="AC521" i="7"/>
  <c r="AB521" i="7"/>
  <c r="AD520" i="7"/>
  <c r="AC520" i="7"/>
  <c r="AB520" i="7"/>
  <c r="AD519" i="7"/>
  <c r="AC519" i="7"/>
  <c r="AB519" i="7"/>
  <c r="AD518" i="7"/>
  <c r="AC518" i="7"/>
  <c r="AB518" i="7"/>
  <c r="AD517" i="7"/>
  <c r="AC517" i="7"/>
  <c r="AB517" i="7"/>
  <c r="AD516" i="7"/>
  <c r="AC516" i="7"/>
  <c r="AB516" i="7"/>
  <c r="AD515" i="7"/>
  <c r="AC515" i="7"/>
  <c r="AB515" i="7"/>
  <c r="AD514" i="7"/>
  <c r="AC514" i="7"/>
  <c r="AB514" i="7"/>
  <c r="AD512" i="7"/>
  <c r="AC512" i="7"/>
  <c r="AB512" i="7"/>
  <c r="AD511" i="7"/>
  <c r="AC511" i="7"/>
  <c r="AB511" i="7"/>
  <c r="AD510" i="7"/>
  <c r="AC510" i="7"/>
  <c r="AB510" i="7"/>
  <c r="AD509" i="7"/>
  <c r="AC509" i="7"/>
  <c r="AB509" i="7"/>
  <c r="AD508" i="7"/>
  <c r="AC508" i="7"/>
  <c r="AB508" i="7"/>
  <c r="AD507" i="7"/>
  <c r="AC507" i="7"/>
  <c r="AB507" i="7"/>
  <c r="AD506" i="7"/>
  <c r="AC506" i="7"/>
  <c r="AB506" i="7"/>
  <c r="AD505" i="7"/>
  <c r="AC505" i="7"/>
  <c r="AB505" i="7"/>
  <c r="AD504" i="7"/>
  <c r="AC504" i="7"/>
  <c r="AB504" i="7"/>
  <c r="AD503" i="7"/>
  <c r="AC503" i="7"/>
  <c r="AB503" i="7"/>
  <c r="AD500" i="7"/>
  <c r="AC500" i="7"/>
  <c r="AB500" i="7"/>
  <c r="AD933" i="7"/>
  <c r="AC933" i="7"/>
  <c r="AB933" i="7"/>
  <c r="AD690" i="7"/>
  <c r="AC690" i="7"/>
  <c r="AB690" i="7"/>
  <c r="AD498" i="7"/>
  <c r="AC498" i="7"/>
  <c r="AB498" i="7"/>
  <c r="AD496" i="7"/>
  <c r="AC496" i="7"/>
  <c r="AB496" i="7"/>
  <c r="AD495" i="7"/>
  <c r="AC495" i="7"/>
  <c r="AB495" i="7"/>
  <c r="AD494" i="7"/>
  <c r="AC494" i="7"/>
  <c r="AB494" i="7"/>
  <c r="AD492" i="7"/>
  <c r="AC492" i="7"/>
  <c r="AB492" i="7"/>
  <c r="AD491" i="7"/>
  <c r="AC491" i="7"/>
  <c r="AB491" i="7"/>
  <c r="AD490" i="7"/>
  <c r="AC490" i="7"/>
  <c r="AB490" i="7"/>
  <c r="AD489" i="7"/>
  <c r="AC489" i="7"/>
  <c r="AB489" i="7"/>
  <c r="AD487" i="7"/>
  <c r="AC487" i="7"/>
  <c r="AB487" i="7"/>
  <c r="AD486" i="7"/>
  <c r="AC486" i="7"/>
  <c r="AB486" i="7"/>
  <c r="AD485" i="7"/>
  <c r="AC485" i="7"/>
  <c r="AB485" i="7"/>
  <c r="AD484" i="7"/>
  <c r="AC484" i="7"/>
  <c r="AB484" i="7"/>
  <c r="AD483" i="7"/>
  <c r="AC483" i="7"/>
  <c r="AB483" i="7"/>
  <c r="AD482" i="7"/>
  <c r="AC482" i="7"/>
  <c r="AB482" i="7"/>
  <c r="AD481" i="7"/>
  <c r="AC481" i="7"/>
  <c r="AB481" i="7"/>
  <c r="AD480" i="7"/>
  <c r="AC480" i="7"/>
  <c r="AB480" i="7"/>
  <c r="AD479" i="7"/>
  <c r="AC479" i="7"/>
  <c r="AB479" i="7"/>
  <c r="AD478" i="7"/>
  <c r="AC478" i="7"/>
  <c r="AB478" i="7"/>
  <c r="AD477" i="7"/>
  <c r="AC477" i="7"/>
  <c r="AB477" i="7"/>
  <c r="AD476" i="7"/>
  <c r="AC476" i="7"/>
  <c r="AB476" i="7"/>
  <c r="AD475" i="7"/>
  <c r="AC475" i="7"/>
  <c r="AB475" i="7"/>
  <c r="AD474" i="7"/>
  <c r="AC474" i="7"/>
  <c r="AB474" i="7"/>
  <c r="AD473" i="7"/>
  <c r="AC473" i="7"/>
  <c r="AB473" i="7"/>
  <c r="AD472" i="7"/>
  <c r="AC472" i="7"/>
  <c r="AB472" i="7"/>
  <c r="AD471" i="7"/>
  <c r="AC471" i="7"/>
  <c r="AB471" i="7"/>
  <c r="AD470" i="7"/>
  <c r="AC470" i="7"/>
  <c r="AB470" i="7"/>
  <c r="AD469" i="7"/>
  <c r="AC469" i="7"/>
  <c r="AB469" i="7"/>
  <c r="AD468" i="7"/>
  <c r="AC468" i="7"/>
  <c r="AB468" i="7"/>
  <c r="AD467" i="7"/>
  <c r="AC467" i="7"/>
  <c r="AB467" i="7"/>
  <c r="AD466" i="7"/>
  <c r="AC466" i="7"/>
  <c r="AB466" i="7"/>
  <c r="AD465" i="7"/>
  <c r="AC465" i="7"/>
  <c r="AB465" i="7"/>
  <c r="AD464" i="7"/>
  <c r="AC464" i="7"/>
  <c r="AB464" i="7"/>
  <c r="AD463" i="7"/>
  <c r="AC463" i="7"/>
  <c r="AB463" i="7"/>
  <c r="AD462" i="7"/>
  <c r="AC462" i="7"/>
  <c r="AB462" i="7"/>
  <c r="AD461" i="7"/>
  <c r="AC461" i="7"/>
  <c r="AB461" i="7"/>
  <c r="AD460" i="7"/>
  <c r="AC460" i="7"/>
  <c r="AB460" i="7"/>
  <c r="AD459" i="7"/>
  <c r="AC459" i="7"/>
  <c r="AB459" i="7"/>
  <c r="AD458" i="7"/>
  <c r="AC458" i="7"/>
  <c r="AB458" i="7"/>
  <c r="AD456" i="7"/>
  <c r="AC456" i="7"/>
  <c r="AB456" i="7"/>
  <c r="AD454" i="7"/>
  <c r="AC454" i="7"/>
  <c r="AB454" i="7"/>
  <c r="AD453" i="7"/>
  <c r="AC453" i="7"/>
  <c r="AB453" i="7"/>
  <c r="AD452" i="7"/>
  <c r="AC452" i="7"/>
  <c r="AB452" i="7"/>
  <c r="AD451" i="7"/>
  <c r="AC451" i="7"/>
  <c r="AB451" i="7"/>
  <c r="AD450" i="7"/>
  <c r="AC450" i="7"/>
  <c r="AB450" i="7"/>
  <c r="AD449" i="7"/>
  <c r="AC449" i="7"/>
  <c r="AB449" i="7"/>
  <c r="AD448" i="7"/>
  <c r="AC448" i="7"/>
  <c r="AB448" i="7"/>
  <c r="AD446" i="7"/>
  <c r="AC446" i="7"/>
  <c r="AB446" i="7"/>
  <c r="AD445" i="7"/>
  <c r="AC445" i="7"/>
  <c r="AB445" i="7"/>
  <c r="AD444" i="7"/>
  <c r="AC444" i="7"/>
  <c r="AB444" i="7"/>
  <c r="AD1034" i="7"/>
  <c r="AC1034" i="7"/>
  <c r="AB1034" i="7"/>
  <c r="AD443" i="7"/>
  <c r="AC443" i="7"/>
  <c r="AB443" i="7"/>
  <c r="AD442" i="7"/>
  <c r="AC442" i="7"/>
  <c r="AB442" i="7"/>
  <c r="AD441" i="7"/>
  <c r="AC441" i="7"/>
  <c r="AB441" i="7"/>
  <c r="AD440" i="7"/>
  <c r="AC440" i="7"/>
  <c r="AB440" i="7"/>
  <c r="AD439" i="7"/>
  <c r="AC439" i="7"/>
  <c r="AB439" i="7"/>
  <c r="AD437" i="7"/>
  <c r="AC437" i="7"/>
  <c r="AB437" i="7"/>
  <c r="AD436" i="7"/>
  <c r="AC436" i="7"/>
  <c r="AB436" i="7"/>
  <c r="AD435" i="7"/>
  <c r="AC435" i="7"/>
  <c r="AB435" i="7"/>
  <c r="AD434" i="7"/>
  <c r="AC434" i="7"/>
  <c r="AB434" i="7"/>
  <c r="AD432" i="7"/>
  <c r="AC432" i="7"/>
  <c r="AB432" i="7"/>
  <c r="AD431" i="7"/>
  <c r="AC431" i="7"/>
  <c r="AB431" i="7"/>
  <c r="AD430" i="7"/>
  <c r="AC430" i="7"/>
  <c r="AB430" i="7"/>
  <c r="AD429" i="7"/>
  <c r="AC429" i="7"/>
  <c r="AB429" i="7"/>
  <c r="AD426" i="7"/>
  <c r="AC426" i="7"/>
  <c r="AB426" i="7"/>
  <c r="AD425" i="7"/>
  <c r="AC425" i="7"/>
  <c r="AB425" i="7"/>
  <c r="AD424" i="7"/>
  <c r="AC424" i="7"/>
  <c r="AB424" i="7"/>
  <c r="AD423" i="7"/>
  <c r="AC423" i="7"/>
  <c r="AB423" i="7"/>
  <c r="AD422" i="7"/>
  <c r="AC422" i="7"/>
  <c r="AB422" i="7"/>
  <c r="AD421" i="7"/>
  <c r="AC421" i="7"/>
  <c r="AB421" i="7"/>
  <c r="AD419" i="7"/>
  <c r="AC419" i="7"/>
  <c r="AB419" i="7"/>
  <c r="AD418" i="7"/>
  <c r="AC418" i="7"/>
  <c r="AB418" i="7"/>
  <c r="AD417" i="7"/>
  <c r="AC417" i="7"/>
  <c r="AB417" i="7"/>
  <c r="AD416" i="7"/>
  <c r="AC416" i="7"/>
  <c r="AB416" i="7"/>
  <c r="AD415" i="7"/>
  <c r="AC415" i="7"/>
  <c r="AB415" i="7"/>
  <c r="AD1088" i="7"/>
  <c r="AC1088" i="7"/>
  <c r="AB1088" i="7"/>
  <c r="AD413" i="7"/>
  <c r="AC413" i="7"/>
  <c r="AB413" i="7"/>
  <c r="AD412" i="7"/>
  <c r="AC412" i="7"/>
  <c r="AB412" i="7"/>
  <c r="AD411" i="7"/>
  <c r="AC411" i="7"/>
  <c r="AB411" i="7"/>
  <c r="AD408" i="7"/>
  <c r="AC408" i="7"/>
  <c r="AB408" i="7"/>
  <c r="AD406" i="7"/>
  <c r="AC406" i="7"/>
  <c r="AB406" i="7"/>
  <c r="AD405" i="7"/>
  <c r="AC405" i="7"/>
  <c r="AB405" i="7"/>
  <c r="AD404" i="7"/>
  <c r="AC404" i="7"/>
  <c r="AB404" i="7"/>
  <c r="AD403" i="7"/>
  <c r="AC403" i="7"/>
  <c r="AB403" i="7"/>
  <c r="AD400" i="7"/>
  <c r="AC400" i="7"/>
  <c r="AB400" i="7"/>
  <c r="AD399" i="7"/>
  <c r="AC399" i="7"/>
  <c r="AB399" i="7"/>
  <c r="AD398" i="7"/>
  <c r="AC398" i="7"/>
  <c r="AB398" i="7"/>
  <c r="AD397" i="7"/>
  <c r="AC397" i="7"/>
  <c r="AB397" i="7"/>
  <c r="AD395" i="7"/>
  <c r="AC395" i="7"/>
  <c r="AB395" i="7"/>
  <c r="AD394" i="7"/>
  <c r="AC394" i="7"/>
  <c r="AB394" i="7"/>
  <c r="AD393" i="7"/>
  <c r="AC393" i="7"/>
  <c r="AB393" i="7"/>
  <c r="AD391" i="7"/>
  <c r="AC391" i="7"/>
  <c r="AB391" i="7"/>
  <c r="AD392" i="7"/>
  <c r="AC392" i="7"/>
  <c r="AB392" i="7"/>
  <c r="AD390" i="7"/>
  <c r="AC390" i="7"/>
  <c r="AB390" i="7"/>
  <c r="AD641" i="7"/>
  <c r="AC641" i="7"/>
  <c r="AB641" i="7"/>
  <c r="AD388" i="7"/>
  <c r="AC388" i="7"/>
  <c r="AB388" i="7"/>
  <c r="AD386" i="7"/>
  <c r="AC386" i="7"/>
  <c r="AB386" i="7"/>
  <c r="AD387" i="7"/>
  <c r="AC387" i="7"/>
  <c r="AB387" i="7"/>
  <c r="AD385" i="7"/>
  <c r="AC385" i="7"/>
  <c r="AB385" i="7"/>
  <c r="AD384" i="7"/>
  <c r="AC384" i="7"/>
  <c r="AB384" i="7"/>
  <c r="AD383" i="7"/>
  <c r="AC383" i="7"/>
  <c r="AB383" i="7"/>
  <c r="AD382" i="7"/>
  <c r="AC382" i="7"/>
  <c r="AB382" i="7"/>
  <c r="AD379" i="7"/>
  <c r="AC379" i="7"/>
  <c r="AB379" i="7"/>
  <c r="AD377" i="7"/>
  <c r="AC377" i="7"/>
  <c r="AB377" i="7"/>
  <c r="AD376" i="7"/>
  <c r="AC376" i="7"/>
  <c r="AB376" i="7"/>
  <c r="AD378" i="7"/>
  <c r="AC378" i="7"/>
  <c r="AB378" i="7"/>
  <c r="AD375" i="7"/>
  <c r="AD373" i="7"/>
  <c r="AC373" i="7"/>
  <c r="AB373" i="7"/>
  <c r="AD372" i="7"/>
  <c r="AC372" i="7"/>
  <c r="AB372" i="7"/>
  <c r="AD370" i="7"/>
  <c r="AC370" i="7"/>
  <c r="AB370" i="7"/>
  <c r="AD368" i="7"/>
  <c r="AC368" i="7"/>
  <c r="AB368" i="7"/>
  <c r="AD367" i="7"/>
  <c r="AC367" i="7"/>
  <c r="AB367" i="7"/>
  <c r="AD366" i="7"/>
  <c r="AC366" i="7"/>
  <c r="AB366" i="7"/>
  <c r="AD365" i="7"/>
  <c r="AC365" i="7"/>
  <c r="AB365" i="7"/>
  <c r="AD364" i="7"/>
  <c r="AC364" i="7"/>
  <c r="AB364" i="7"/>
  <c r="AD363" i="7"/>
  <c r="AC363" i="7"/>
  <c r="AB363" i="7"/>
  <c r="AD362" i="7"/>
  <c r="AC362" i="7"/>
  <c r="AB362" i="7"/>
  <c r="AD361" i="7"/>
  <c r="AC361" i="7"/>
  <c r="AB361" i="7"/>
  <c r="AD360" i="7"/>
  <c r="AC360" i="7"/>
  <c r="AB360" i="7"/>
  <c r="AD359" i="7"/>
  <c r="AC359" i="7"/>
  <c r="AB359" i="7"/>
  <c r="AD358" i="7"/>
  <c r="AC358" i="7"/>
  <c r="AB358" i="7"/>
  <c r="AD357" i="7"/>
  <c r="AC357" i="7"/>
  <c r="AB357" i="7"/>
  <c r="AD356" i="7"/>
  <c r="AC356" i="7"/>
  <c r="AB356" i="7"/>
  <c r="AD355" i="7"/>
  <c r="AC355" i="7"/>
  <c r="AB355" i="7"/>
  <c r="AD354" i="7"/>
  <c r="AC354" i="7"/>
  <c r="AB354" i="7"/>
  <c r="AD353" i="7"/>
  <c r="AC353" i="7"/>
  <c r="AB353" i="7"/>
  <c r="AD352" i="7"/>
  <c r="AC352" i="7"/>
  <c r="AB352" i="7"/>
  <c r="AD351" i="7"/>
  <c r="AC351" i="7"/>
  <c r="AB351" i="7"/>
  <c r="AD350" i="7"/>
  <c r="AC350" i="7"/>
  <c r="AB350" i="7"/>
  <c r="AD348" i="7"/>
  <c r="AC348" i="7"/>
  <c r="AB348" i="7"/>
  <c r="AD347" i="7"/>
  <c r="AC347" i="7"/>
  <c r="AB347" i="7"/>
  <c r="AD345" i="7"/>
  <c r="AC345" i="7"/>
  <c r="AB345" i="7"/>
  <c r="AD346" i="7"/>
  <c r="AC346" i="7"/>
  <c r="AB346" i="7"/>
  <c r="AD344" i="7"/>
  <c r="AC344" i="7"/>
  <c r="AB344" i="7"/>
  <c r="AD343" i="7"/>
  <c r="AC343" i="7"/>
  <c r="AB343" i="7"/>
  <c r="AD342" i="7"/>
  <c r="AC342" i="7"/>
  <c r="AB342" i="7"/>
  <c r="AD341" i="7"/>
  <c r="AC341" i="7"/>
  <c r="AB341" i="7"/>
  <c r="AD340" i="7"/>
  <c r="AC340" i="7"/>
  <c r="AB340" i="7"/>
  <c r="AD339" i="7"/>
  <c r="AC339" i="7"/>
  <c r="AB339" i="7"/>
  <c r="AD338" i="7"/>
  <c r="AC338" i="7"/>
  <c r="AB338" i="7"/>
  <c r="AD337" i="7"/>
  <c r="AC337" i="7"/>
  <c r="AB337" i="7"/>
  <c r="AD336" i="7"/>
  <c r="AC336" i="7"/>
  <c r="AB336" i="7"/>
  <c r="AD335" i="7"/>
  <c r="AC335" i="7"/>
  <c r="AB335" i="7"/>
  <c r="AD333" i="7"/>
  <c r="AC333" i="7"/>
  <c r="AB333" i="7"/>
  <c r="AD332" i="7"/>
  <c r="AC332" i="7"/>
  <c r="AB332" i="7"/>
  <c r="AD331" i="7"/>
  <c r="AC331" i="7"/>
  <c r="AB331" i="7"/>
  <c r="AD330" i="7"/>
  <c r="AC330" i="7"/>
  <c r="AB330" i="7"/>
  <c r="AD329" i="7"/>
  <c r="AC329" i="7"/>
  <c r="AB329" i="7"/>
  <c r="AD327" i="7"/>
  <c r="AC327" i="7"/>
  <c r="AB327" i="7"/>
  <c r="AD326" i="7"/>
  <c r="AC326" i="7"/>
  <c r="AB326" i="7"/>
  <c r="AD325" i="7"/>
  <c r="AC325" i="7"/>
  <c r="AB325" i="7"/>
  <c r="AD324" i="7"/>
  <c r="AC324" i="7"/>
  <c r="AB324" i="7"/>
  <c r="AD323" i="7"/>
  <c r="AC323" i="7"/>
  <c r="AB323" i="7"/>
  <c r="AD322" i="7"/>
  <c r="AC322" i="7"/>
  <c r="AB322" i="7"/>
  <c r="AD321" i="7"/>
  <c r="AC321" i="7"/>
  <c r="AB321" i="7"/>
  <c r="AD320" i="7"/>
  <c r="AC320" i="7"/>
  <c r="AB320" i="7"/>
  <c r="AD319" i="7"/>
  <c r="AC319" i="7"/>
  <c r="AB319" i="7"/>
  <c r="AD318" i="7"/>
  <c r="AC318" i="7"/>
  <c r="AB318" i="7"/>
  <c r="AD317" i="7"/>
  <c r="AC317" i="7"/>
  <c r="AB317" i="7"/>
  <c r="AD315" i="7"/>
  <c r="AC315" i="7"/>
  <c r="AB315" i="7"/>
  <c r="AD314" i="7"/>
  <c r="AC314" i="7"/>
  <c r="AB314" i="7"/>
  <c r="AD313" i="7"/>
  <c r="AC313" i="7"/>
  <c r="AB313" i="7"/>
  <c r="AD311" i="7"/>
  <c r="AC311" i="7"/>
  <c r="AB311" i="7"/>
  <c r="AD310" i="7"/>
  <c r="AC310" i="7"/>
  <c r="AB310" i="7"/>
  <c r="AD309" i="7"/>
  <c r="AC309" i="7"/>
  <c r="AB309" i="7"/>
  <c r="AD308" i="7"/>
  <c r="AC308" i="7"/>
  <c r="AB308" i="7"/>
  <c r="AD306" i="7"/>
  <c r="AC306" i="7"/>
  <c r="AB306" i="7"/>
  <c r="AD304" i="7"/>
  <c r="AC304" i="7"/>
  <c r="AB304" i="7"/>
  <c r="AD303" i="7"/>
  <c r="AC303" i="7"/>
  <c r="AB303" i="7"/>
  <c r="AD302" i="7"/>
  <c r="AC302" i="7"/>
  <c r="AB302" i="7"/>
  <c r="AD301" i="7"/>
  <c r="AC301" i="7"/>
  <c r="AB301" i="7"/>
  <c r="AD298" i="7"/>
  <c r="AC298" i="7"/>
  <c r="AB298" i="7"/>
  <c r="AD296" i="7"/>
  <c r="AC296" i="7"/>
  <c r="AB296" i="7"/>
  <c r="AD295" i="7"/>
  <c r="AC295" i="7"/>
  <c r="AB295" i="7"/>
  <c r="AD294" i="7"/>
  <c r="AC294" i="7"/>
  <c r="AB294" i="7"/>
  <c r="AD293" i="7"/>
  <c r="AC293" i="7"/>
  <c r="AB293" i="7"/>
  <c r="AD292" i="7"/>
  <c r="AC292" i="7"/>
  <c r="AB292" i="7"/>
  <c r="AD288" i="7"/>
  <c r="AC288" i="7"/>
  <c r="AB288" i="7"/>
  <c r="AD287" i="7"/>
  <c r="AC287" i="7"/>
  <c r="AB287" i="7"/>
  <c r="AD286" i="7"/>
  <c r="AB286" i="7"/>
  <c r="AD285" i="7"/>
  <c r="AC285" i="7"/>
  <c r="AB285" i="7"/>
  <c r="AD284" i="7"/>
  <c r="AC284" i="7"/>
  <c r="AB284" i="7"/>
  <c r="AD283" i="7"/>
  <c r="AC283" i="7"/>
  <c r="AB283" i="7"/>
  <c r="AD282" i="7"/>
  <c r="AC282" i="7"/>
  <c r="AB282" i="7"/>
  <c r="AD281" i="7"/>
  <c r="AC281" i="7"/>
  <c r="AB281" i="7"/>
  <c r="AD280" i="7"/>
  <c r="AC280" i="7"/>
  <c r="AB280" i="7"/>
  <c r="AD276" i="7"/>
  <c r="AC276" i="7"/>
  <c r="AB276" i="7"/>
  <c r="AD275" i="7"/>
  <c r="AC275" i="7"/>
  <c r="AB275" i="7"/>
  <c r="AD274" i="7"/>
  <c r="AC274" i="7"/>
  <c r="AB274" i="7"/>
  <c r="AD273" i="7"/>
  <c r="AC273" i="7"/>
  <c r="AB273" i="7"/>
  <c r="AD272" i="7"/>
  <c r="AC272" i="7"/>
  <c r="AB272" i="7"/>
  <c r="AD271" i="7"/>
  <c r="AC271" i="7"/>
  <c r="AB271" i="7"/>
  <c r="AD270" i="7"/>
  <c r="AC270" i="7"/>
  <c r="AB270" i="7"/>
  <c r="AD269" i="7"/>
  <c r="AC269" i="7"/>
  <c r="AB269" i="7"/>
  <c r="AD268" i="7"/>
  <c r="AC268" i="7"/>
  <c r="AB268" i="7"/>
  <c r="AD267" i="7"/>
  <c r="AC267" i="7"/>
  <c r="AB267" i="7"/>
  <c r="AD266" i="7"/>
  <c r="AC266" i="7"/>
  <c r="AB266" i="7"/>
  <c r="AD264" i="7"/>
  <c r="AC264" i="7"/>
  <c r="AB264" i="7"/>
  <c r="AD256" i="7"/>
  <c r="AC256" i="7"/>
  <c r="AB256" i="7"/>
  <c r="AD259" i="7"/>
  <c r="AC259" i="7"/>
  <c r="AB259" i="7"/>
  <c r="AD258" i="7"/>
  <c r="AC258" i="7"/>
  <c r="AB258" i="7"/>
  <c r="AD262" i="7"/>
  <c r="AC262" i="7"/>
  <c r="AB262" i="7"/>
  <c r="AD261" i="7"/>
  <c r="AC261" i="7"/>
  <c r="AB261" i="7"/>
  <c r="AD260" i="7"/>
  <c r="AC260" i="7"/>
  <c r="AB260" i="7"/>
  <c r="AD257" i="7"/>
  <c r="AC257" i="7"/>
  <c r="AB257" i="7"/>
  <c r="AD263" i="7"/>
  <c r="AC263" i="7"/>
  <c r="AB263" i="7"/>
  <c r="AD255" i="7"/>
  <c r="AC255" i="7"/>
  <c r="AB255" i="7"/>
  <c r="AD254" i="7"/>
  <c r="AC254" i="7"/>
  <c r="AB254" i="7"/>
  <c r="AD253" i="7"/>
  <c r="AC253" i="7"/>
  <c r="AB253" i="7"/>
  <c r="AD252" i="7"/>
  <c r="AC252" i="7"/>
  <c r="AB252" i="7"/>
  <c r="AD250" i="7"/>
  <c r="AC250" i="7"/>
  <c r="AB250" i="7"/>
  <c r="AD249" i="7"/>
  <c r="AC249" i="7"/>
  <c r="AB249" i="7"/>
  <c r="AD248" i="7"/>
  <c r="AC248" i="7"/>
  <c r="AB248" i="7"/>
  <c r="AD247" i="7"/>
  <c r="AC247" i="7"/>
  <c r="AB247" i="7"/>
  <c r="AD246" i="7"/>
  <c r="AC246" i="7"/>
  <c r="AB246" i="7"/>
  <c r="AD245" i="7"/>
  <c r="AC245" i="7"/>
  <c r="AB245" i="7"/>
  <c r="AD242" i="7"/>
  <c r="AC242" i="7"/>
  <c r="AB242" i="7"/>
  <c r="AD244" i="7"/>
  <c r="AC244" i="7"/>
  <c r="AB244" i="7"/>
  <c r="AD243" i="7"/>
  <c r="AC243" i="7"/>
  <c r="AB243" i="7"/>
  <c r="AD239" i="7"/>
  <c r="AC239" i="7"/>
  <c r="AB239" i="7"/>
  <c r="AD238" i="7"/>
  <c r="AC238" i="7"/>
  <c r="AB238" i="7"/>
  <c r="AD237" i="7"/>
  <c r="AC237" i="7"/>
  <c r="AB237" i="7"/>
  <c r="AD236" i="7"/>
  <c r="AC236" i="7"/>
  <c r="AB236" i="7"/>
  <c r="AD234" i="7"/>
  <c r="AC234" i="7"/>
  <c r="AB234" i="7"/>
  <c r="AD233" i="7"/>
  <c r="AC233" i="7"/>
  <c r="AB233" i="7"/>
  <c r="AD232" i="7"/>
  <c r="AC232" i="7"/>
  <c r="AB232" i="7"/>
  <c r="AD231" i="7"/>
  <c r="AC231" i="7"/>
  <c r="AB231" i="7"/>
  <c r="AD265" i="7"/>
  <c r="AC265" i="7"/>
  <c r="AB265" i="7"/>
  <c r="AD230" i="7"/>
  <c r="AC230" i="7"/>
  <c r="AB230" i="7"/>
  <c r="AD229" i="7"/>
  <c r="AC229" i="7"/>
  <c r="AB229" i="7"/>
  <c r="AD228" i="7"/>
  <c r="AC228" i="7"/>
  <c r="AB228" i="7"/>
  <c r="AD227" i="7"/>
  <c r="AC227" i="7"/>
  <c r="AB227" i="7"/>
  <c r="AD226" i="7"/>
  <c r="AC226" i="7"/>
  <c r="AB226" i="7"/>
  <c r="AD224" i="7"/>
  <c r="AC224" i="7"/>
  <c r="AB224" i="7"/>
  <c r="AD223" i="7"/>
  <c r="AC223" i="7"/>
  <c r="AB223" i="7"/>
  <c r="AD222" i="7"/>
  <c r="AC222" i="7"/>
  <c r="AB222" i="7"/>
  <c r="AD221" i="7"/>
  <c r="AC221" i="7"/>
  <c r="AB221" i="7"/>
  <c r="AD220" i="7"/>
  <c r="AC220" i="7"/>
  <c r="AB220" i="7"/>
  <c r="AD219" i="7"/>
  <c r="AC219" i="7"/>
  <c r="AB219" i="7"/>
  <c r="AD218" i="7"/>
  <c r="AC218" i="7"/>
  <c r="AB218" i="7"/>
  <c r="AD217" i="7"/>
  <c r="AC217" i="7"/>
  <c r="AB217" i="7"/>
  <c r="AD216" i="7"/>
  <c r="AC216" i="7"/>
  <c r="AB216" i="7"/>
  <c r="AD214" i="7"/>
  <c r="AC214" i="7"/>
  <c r="AB214" i="7"/>
  <c r="AD213" i="7"/>
  <c r="AC213" i="7"/>
  <c r="AB213" i="7"/>
  <c r="AD212" i="7"/>
  <c r="AC212" i="7"/>
  <c r="AB212" i="7"/>
  <c r="AD621" i="7"/>
  <c r="AC621" i="7"/>
  <c r="AB621" i="7"/>
  <c r="AD210" i="7"/>
  <c r="AC210" i="7"/>
  <c r="AB210" i="7"/>
  <c r="AD209" i="7"/>
  <c r="AC209" i="7"/>
  <c r="AB209" i="7"/>
  <c r="AD208" i="7"/>
  <c r="AC208" i="7"/>
  <c r="AB208" i="7"/>
  <c r="AD900" i="7"/>
  <c r="AC900" i="7"/>
  <c r="AB900" i="7"/>
  <c r="AD206" i="7"/>
  <c r="AC206" i="7"/>
  <c r="AB206" i="7"/>
  <c r="AD205" i="7"/>
  <c r="AC205" i="7"/>
  <c r="AB205" i="7"/>
  <c r="AD204" i="7"/>
  <c r="AC204" i="7"/>
  <c r="AB204" i="7"/>
  <c r="AD203" i="7"/>
  <c r="AC203" i="7"/>
  <c r="AB203" i="7"/>
  <c r="AD202" i="7"/>
  <c r="AC202" i="7"/>
  <c r="AB202" i="7"/>
  <c r="AD201" i="7"/>
  <c r="AC201" i="7"/>
  <c r="AB201" i="7"/>
  <c r="AD200" i="7"/>
  <c r="AC200" i="7"/>
  <c r="AB200" i="7"/>
  <c r="AD199" i="7"/>
  <c r="AC199" i="7"/>
  <c r="AB199" i="7"/>
  <c r="AD197" i="7"/>
  <c r="AC197" i="7"/>
  <c r="AB197" i="7"/>
  <c r="AD196" i="7"/>
  <c r="AC196" i="7"/>
  <c r="AB196" i="7"/>
  <c r="AD195" i="7"/>
  <c r="AC195" i="7"/>
  <c r="AB195" i="7"/>
  <c r="AD194" i="7"/>
  <c r="AC194" i="7"/>
  <c r="AB194" i="7"/>
  <c r="AD191" i="7"/>
  <c r="AC191" i="7"/>
  <c r="AB191" i="7"/>
  <c r="AD190" i="7"/>
  <c r="AC190" i="7"/>
  <c r="AB190" i="7"/>
  <c r="AD189" i="7"/>
  <c r="AC189" i="7"/>
  <c r="AB189" i="7"/>
  <c r="AD187" i="7"/>
  <c r="AC187" i="7"/>
  <c r="AB187" i="7"/>
  <c r="AD185" i="7"/>
  <c r="AC185" i="7"/>
  <c r="AB185" i="7"/>
  <c r="AD184" i="7"/>
  <c r="AC184" i="7"/>
  <c r="AB184" i="7"/>
  <c r="AD183" i="7"/>
  <c r="AC183" i="7"/>
  <c r="AB183" i="7"/>
  <c r="AD182" i="7"/>
  <c r="AC182" i="7"/>
  <c r="AB182" i="7"/>
  <c r="AD181" i="7"/>
  <c r="AC181" i="7"/>
  <c r="AB181" i="7"/>
  <c r="AD892" i="7"/>
  <c r="AC892" i="7"/>
  <c r="AB892" i="7"/>
  <c r="AD177" i="7"/>
  <c r="AC177" i="7"/>
  <c r="AB177" i="7"/>
  <c r="AD176" i="7"/>
  <c r="AC176" i="7"/>
  <c r="AB176" i="7"/>
  <c r="AD175" i="7"/>
  <c r="AC175" i="7"/>
  <c r="AB175" i="7"/>
  <c r="AD174" i="7"/>
  <c r="AC174" i="7"/>
  <c r="AB174" i="7"/>
  <c r="AD172" i="7"/>
  <c r="AC172" i="7"/>
  <c r="AB172" i="7"/>
  <c r="AD171" i="7"/>
  <c r="AC171" i="7"/>
  <c r="AB171" i="7"/>
  <c r="AD170" i="7"/>
  <c r="AC170" i="7"/>
  <c r="AB170" i="7"/>
  <c r="AD169" i="7"/>
  <c r="AC169" i="7"/>
  <c r="AB169" i="7"/>
  <c r="AD168" i="7"/>
  <c r="AD167" i="7"/>
  <c r="AC167" i="7"/>
  <c r="AB167" i="7"/>
  <c r="AD165" i="7"/>
  <c r="AC165" i="7"/>
  <c r="AB165" i="7"/>
  <c r="AD164" i="7"/>
  <c r="AC164" i="7"/>
  <c r="AB164" i="7"/>
  <c r="AD163" i="7"/>
  <c r="AC163" i="7"/>
  <c r="AB163" i="7"/>
  <c r="AD162" i="7"/>
  <c r="AB162" i="7"/>
  <c r="AD161" i="7"/>
  <c r="AC161" i="7"/>
  <c r="AB161" i="7"/>
  <c r="AD160" i="7"/>
  <c r="AC160" i="7"/>
  <c r="AB160" i="7"/>
  <c r="AD158" i="7"/>
  <c r="AC158" i="7"/>
  <c r="AB158" i="7"/>
  <c r="AD157" i="7"/>
  <c r="AC157" i="7"/>
  <c r="AB157" i="7"/>
  <c r="AD156" i="7"/>
  <c r="AC156" i="7"/>
  <c r="AB156" i="7"/>
  <c r="AD155" i="7"/>
  <c r="AC155" i="7"/>
  <c r="AB155" i="7"/>
  <c r="AD154" i="7"/>
  <c r="AC154" i="7"/>
  <c r="AB154" i="7"/>
  <c r="AD153" i="7"/>
  <c r="AC153" i="7"/>
  <c r="AB153" i="7"/>
  <c r="AD152" i="7"/>
  <c r="AC152" i="7"/>
  <c r="AB152" i="7"/>
  <c r="AD151" i="7"/>
  <c r="AC151" i="7"/>
  <c r="AB151" i="7"/>
  <c r="AD150" i="7"/>
  <c r="AC150" i="7"/>
  <c r="AB150" i="7"/>
  <c r="AD826" i="7"/>
  <c r="AC826" i="7"/>
  <c r="AB826" i="7"/>
  <c r="AD146" i="7"/>
  <c r="AC146" i="7"/>
  <c r="AB146" i="7"/>
  <c r="AD145" i="7"/>
  <c r="AC145" i="7"/>
  <c r="AB145" i="7"/>
  <c r="AD144" i="7"/>
  <c r="AC144" i="7"/>
  <c r="AB144" i="7"/>
  <c r="AD142" i="7"/>
  <c r="AC142" i="7"/>
  <c r="AB142" i="7"/>
  <c r="AD140" i="7"/>
  <c r="AC140" i="7"/>
  <c r="AB140" i="7"/>
  <c r="AD141" i="7"/>
  <c r="AC141" i="7"/>
  <c r="AB141" i="7"/>
  <c r="AD143" i="7"/>
  <c r="AC143" i="7"/>
  <c r="AB143" i="7"/>
  <c r="AD139" i="7"/>
  <c r="AC139" i="7"/>
  <c r="AB139" i="7"/>
  <c r="AD138" i="7"/>
  <c r="AC138" i="7"/>
  <c r="AB138" i="7"/>
  <c r="AD137" i="7"/>
  <c r="AC137" i="7"/>
  <c r="AB137" i="7"/>
  <c r="AD136" i="7"/>
  <c r="AC136" i="7"/>
  <c r="AB136" i="7"/>
  <c r="AD135" i="7"/>
  <c r="AC135" i="7"/>
  <c r="AB135" i="7"/>
  <c r="AD134" i="7"/>
  <c r="AC134" i="7"/>
  <c r="AB134" i="7"/>
  <c r="AD133" i="7"/>
  <c r="AC133" i="7"/>
  <c r="AB133" i="7"/>
  <c r="AD132" i="7"/>
  <c r="AC132" i="7"/>
  <c r="AB132" i="7"/>
  <c r="AD906" i="7"/>
  <c r="AC906" i="7"/>
  <c r="AB906" i="7"/>
  <c r="AD130" i="7"/>
  <c r="AC130" i="7"/>
  <c r="AB130" i="7"/>
  <c r="AD129" i="7"/>
  <c r="AC129" i="7"/>
  <c r="AB129" i="7"/>
  <c r="AD147" i="7"/>
  <c r="AC147" i="7"/>
  <c r="AB147" i="7"/>
  <c r="AD127" i="7"/>
  <c r="AC127" i="7"/>
  <c r="AB127" i="7"/>
  <c r="AD126" i="7"/>
  <c r="AC126" i="7"/>
  <c r="AB126" i="7"/>
  <c r="AD125" i="7"/>
  <c r="AC125" i="7"/>
  <c r="AB125" i="7"/>
  <c r="AD124" i="7"/>
  <c r="AC124" i="7"/>
  <c r="AB124" i="7"/>
  <c r="AD123" i="7"/>
  <c r="AC123" i="7"/>
  <c r="AB123" i="7"/>
  <c r="AD122" i="7"/>
  <c r="AC122" i="7"/>
  <c r="AB122" i="7"/>
  <c r="AD121" i="7"/>
  <c r="AC121" i="7"/>
  <c r="AB121" i="7"/>
  <c r="AD120" i="7"/>
  <c r="AC120" i="7"/>
  <c r="AB120" i="7"/>
  <c r="AD119" i="7"/>
  <c r="AC119" i="7"/>
  <c r="AB119" i="7"/>
  <c r="AD118" i="7"/>
  <c r="AC118" i="7"/>
  <c r="AB118" i="7"/>
  <c r="AD117" i="7"/>
  <c r="AC117" i="7"/>
  <c r="AB117" i="7"/>
  <c r="AD116" i="7"/>
  <c r="AC116" i="7"/>
  <c r="AB116" i="7"/>
  <c r="AD115" i="7"/>
  <c r="AC115" i="7"/>
  <c r="AB115" i="7"/>
  <c r="AD114" i="7"/>
  <c r="AC114" i="7"/>
  <c r="AB114" i="7"/>
  <c r="AD112" i="7"/>
  <c r="AC112" i="7"/>
  <c r="AB112" i="7"/>
  <c r="AD111" i="7"/>
  <c r="AC111" i="7"/>
  <c r="AB111" i="7"/>
  <c r="AD110" i="7"/>
  <c r="AC110" i="7"/>
  <c r="AB110" i="7"/>
  <c r="AD109" i="7"/>
  <c r="AC109" i="7"/>
  <c r="AB109" i="7"/>
  <c r="AD107" i="7"/>
  <c r="AC107" i="7"/>
  <c r="AB107" i="7"/>
  <c r="AD106" i="7"/>
  <c r="AC106" i="7"/>
  <c r="AB106" i="7"/>
  <c r="AD105" i="7"/>
  <c r="AC105" i="7"/>
  <c r="AB105" i="7"/>
  <c r="AD104" i="7"/>
  <c r="AC104" i="7"/>
  <c r="AB104" i="7"/>
  <c r="AD102" i="7"/>
  <c r="AC102" i="7"/>
  <c r="AB102" i="7"/>
  <c r="AD101" i="7"/>
  <c r="AC101" i="7"/>
  <c r="AB101" i="7"/>
  <c r="AD100" i="7"/>
  <c r="AC100" i="7"/>
  <c r="AB100" i="7"/>
  <c r="AD99" i="7"/>
  <c r="AC99" i="7"/>
  <c r="AB99" i="7"/>
  <c r="AD98" i="7"/>
  <c r="AC98" i="7"/>
  <c r="AB98" i="7"/>
  <c r="AD96" i="7"/>
  <c r="AC96" i="7"/>
  <c r="AB96" i="7"/>
  <c r="AD95" i="7"/>
  <c r="AC95" i="7"/>
  <c r="AB95" i="7"/>
  <c r="AD92" i="7"/>
  <c r="AC92" i="7"/>
  <c r="AB92" i="7"/>
  <c r="AD91" i="7"/>
  <c r="AC91" i="7"/>
  <c r="AB91" i="7"/>
  <c r="AD90" i="7"/>
  <c r="AC90" i="7"/>
  <c r="AB90" i="7"/>
  <c r="AD89" i="7"/>
  <c r="AC89" i="7"/>
  <c r="AB89" i="7"/>
  <c r="AD88" i="7"/>
  <c r="AC88" i="7"/>
  <c r="AB88" i="7"/>
  <c r="AD87" i="7"/>
  <c r="AC87" i="7"/>
  <c r="AB87" i="7"/>
  <c r="AD85" i="7"/>
  <c r="AC85" i="7"/>
  <c r="AB85" i="7"/>
  <c r="AD86" i="7"/>
  <c r="AC86" i="7"/>
  <c r="AB86" i="7"/>
  <c r="AD84" i="7"/>
  <c r="AC84" i="7"/>
  <c r="AB84" i="7"/>
  <c r="AD81" i="7"/>
  <c r="AC81" i="7"/>
  <c r="AB81" i="7"/>
  <c r="AD80" i="7"/>
  <c r="AC80" i="7"/>
  <c r="AB80" i="7"/>
  <c r="AD79" i="7"/>
  <c r="AC79" i="7"/>
  <c r="AB79" i="7"/>
  <c r="AD78" i="7"/>
  <c r="AC78" i="7"/>
  <c r="AB78" i="7"/>
  <c r="AD77" i="7"/>
  <c r="AC77" i="7"/>
  <c r="AB77" i="7"/>
  <c r="AD76" i="7"/>
  <c r="AC76" i="7"/>
  <c r="AB76" i="7"/>
  <c r="AD75" i="7"/>
  <c r="AC75" i="7"/>
  <c r="AB75" i="7"/>
  <c r="AD74" i="7"/>
  <c r="AC74" i="7"/>
  <c r="AB74" i="7"/>
  <c r="AD73" i="7"/>
  <c r="AC73" i="7"/>
  <c r="AB73" i="7"/>
  <c r="AD71" i="7"/>
  <c r="AC71" i="7"/>
  <c r="AB71" i="7"/>
  <c r="AD70" i="7"/>
  <c r="AC70" i="7"/>
  <c r="AB70" i="7"/>
  <c r="AD68" i="7"/>
  <c r="AC68" i="7"/>
  <c r="AB68" i="7"/>
  <c r="AD67" i="7"/>
  <c r="AC67" i="7"/>
  <c r="AB67" i="7"/>
  <c r="AD66" i="7"/>
  <c r="AC66" i="7"/>
  <c r="AB66" i="7"/>
  <c r="AD65" i="7"/>
  <c r="AC65" i="7"/>
  <c r="AB65" i="7"/>
  <c r="AD64" i="7"/>
  <c r="AC64" i="7"/>
  <c r="AB64" i="7"/>
  <c r="AD63" i="7"/>
  <c r="AC63" i="7"/>
  <c r="AB63" i="7"/>
  <c r="AD62" i="7"/>
  <c r="AC62" i="7"/>
  <c r="AB62" i="7"/>
  <c r="AD61" i="7"/>
  <c r="AC61" i="7"/>
  <c r="AB61" i="7"/>
  <c r="AD60" i="7"/>
  <c r="AC60" i="7"/>
  <c r="AB60" i="7"/>
  <c r="AD59" i="7"/>
  <c r="AC59" i="7"/>
  <c r="AB59" i="7"/>
  <c r="AD58" i="7"/>
  <c r="AC58" i="7"/>
  <c r="AB58" i="7"/>
  <c r="AD57" i="7"/>
  <c r="AC57" i="7"/>
  <c r="AB57" i="7"/>
  <c r="AD56" i="7"/>
  <c r="AC56" i="7"/>
  <c r="AB56" i="7"/>
  <c r="AD54" i="7"/>
  <c r="AC54" i="7"/>
  <c r="AB54" i="7"/>
  <c r="AD53" i="7"/>
  <c r="AC53" i="7"/>
  <c r="AB53" i="7"/>
  <c r="AD52" i="7"/>
  <c r="AC52" i="7"/>
  <c r="AB52" i="7"/>
  <c r="AD51" i="7"/>
  <c r="AC51" i="7"/>
  <c r="AB51" i="7"/>
  <c r="AD49" i="7"/>
  <c r="AC49" i="7"/>
  <c r="AB49" i="7"/>
  <c r="AD48" i="7"/>
  <c r="AC48" i="7"/>
  <c r="AB48" i="7"/>
  <c r="AD47" i="7"/>
  <c r="AC47" i="7"/>
  <c r="AB47" i="7"/>
  <c r="AD46" i="7"/>
  <c r="AC46" i="7"/>
  <c r="AB46" i="7"/>
  <c r="AD44" i="7"/>
  <c r="AC44" i="7"/>
  <c r="AB44" i="7"/>
  <c r="AD43" i="7"/>
  <c r="AC43" i="7"/>
  <c r="AB43" i="7"/>
  <c r="AD42" i="7"/>
  <c r="AC42" i="7"/>
  <c r="AB42" i="7"/>
  <c r="AD41" i="7"/>
  <c r="AC41" i="7"/>
  <c r="AB41" i="7"/>
  <c r="AD40" i="7"/>
  <c r="AC40" i="7"/>
  <c r="AB40" i="7"/>
  <c r="AD39" i="7"/>
  <c r="AC39" i="7"/>
  <c r="AB39" i="7"/>
  <c r="AD38" i="7"/>
  <c r="AC38" i="7"/>
  <c r="AB38" i="7"/>
  <c r="AD37" i="7"/>
  <c r="AC37" i="7"/>
  <c r="AB37" i="7"/>
  <c r="AD36" i="7"/>
  <c r="AC36" i="7"/>
  <c r="AB36" i="7"/>
  <c r="AD35" i="7"/>
  <c r="AC35" i="7"/>
  <c r="AB35" i="7"/>
  <c r="AD33" i="7"/>
  <c r="AC33" i="7"/>
  <c r="AB33" i="7"/>
  <c r="AD32" i="7"/>
  <c r="AC32" i="7"/>
  <c r="AB32" i="7"/>
  <c r="AD31" i="7"/>
  <c r="AC31" i="7"/>
  <c r="AB31" i="7"/>
  <c r="AD30" i="7"/>
  <c r="AC30" i="7"/>
  <c r="AB30" i="7"/>
  <c r="AD29" i="7"/>
  <c r="AC29" i="7"/>
  <c r="AB29" i="7"/>
  <c r="AD28" i="7"/>
  <c r="AC28" i="7"/>
  <c r="AB28" i="7"/>
  <c r="AD27" i="7"/>
  <c r="AC27" i="7"/>
  <c r="AB27" i="7"/>
  <c r="AD26" i="7"/>
  <c r="AC26" i="7"/>
  <c r="AB26" i="7"/>
  <c r="AD50" i="7"/>
  <c r="AC50" i="7"/>
  <c r="AB50" i="7"/>
  <c r="AD25" i="7"/>
  <c r="AC25" i="7"/>
  <c r="AB25" i="7"/>
  <c r="AD1026" i="7"/>
  <c r="AC1026" i="7"/>
  <c r="AB1026" i="7"/>
  <c r="AD23" i="7"/>
  <c r="AC23" i="7"/>
  <c r="AB23" i="7"/>
  <c r="AD22" i="7"/>
  <c r="AC22" i="7"/>
  <c r="AB22" i="7"/>
  <c r="AD21" i="7"/>
  <c r="AC21" i="7"/>
  <c r="AB21" i="7"/>
  <c r="AI21" i="7"/>
  <c r="AD20" i="7"/>
  <c r="AC20" i="7"/>
  <c r="AB20" i="7"/>
  <c r="AD18" i="7"/>
  <c r="AC18" i="7"/>
  <c r="AB18" i="7"/>
  <c r="AD17" i="7"/>
  <c r="AC17" i="7"/>
  <c r="AB17" i="7"/>
  <c r="AD16" i="7"/>
  <c r="AC16" i="7"/>
  <c r="AB16" i="7"/>
  <c r="AD15" i="7"/>
  <c r="AC15" i="7"/>
  <c r="AB15" i="7"/>
  <c r="AD14" i="7"/>
  <c r="AD13" i="7"/>
  <c r="F12" i="6"/>
  <c r="AA12" i="6"/>
  <c r="X12" i="6"/>
  <c r="AI2005" i="6"/>
  <c r="AH2005" i="6"/>
  <c r="AG2005" i="6"/>
  <c r="AC2005" i="6"/>
  <c r="AB2005" i="6"/>
  <c r="AA2005" i="6"/>
  <c r="Z2005" i="6"/>
  <c r="Y2005" i="6"/>
  <c r="X2005" i="6"/>
  <c r="P2005" i="6"/>
  <c r="Q2005" i="6" s="1"/>
  <c r="F2005" i="6"/>
  <c r="J2005" i="6" s="1"/>
  <c r="AI2004" i="6"/>
  <c r="AH2004" i="6"/>
  <c r="AG2004" i="6"/>
  <c r="AC2004" i="6"/>
  <c r="AB2004" i="6"/>
  <c r="AA2004" i="6"/>
  <c r="Z2004" i="6"/>
  <c r="Y2004" i="6"/>
  <c r="X2004" i="6"/>
  <c r="P2004" i="6"/>
  <c r="Q2004" i="6" s="1"/>
  <c r="F2004" i="6"/>
  <c r="J2004" i="6" s="1"/>
  <c r="AI2003" i="6"/>
  <c r="AH2003" i="6"/>
  <c r="AG2003" i="6"/>
  <c r="AC2003" i="6"/>
  <c r="AB2003" i="6"/>
  <c r="AA2003" i="6"/>
  <c r="Z2003" i="6"/>
  <c r="Y2003" i="6"/>
  <c r="X2003" i="6"/>
  <c r="P2003" i="6"/>
  <c r="Q2003" i="6" s="1"/>
  <c r="F2003" i="6"/>
  <c r="J2003" i="6" s="1"/>
  <c r="AI2002" i="6"/>
  <c r="AH2002" i="6"/>
  <c r="AG2002" i="6"/>
  <c r="AC2002" i="6"/>
  <c r="AB2002" i="6"/>
  <c r="AA2002" i="6"/>
  <c r="Z2002" i="6"/>
  <c r="Y2002" i="6"/>
  <c r="X2002" i="6"/>
  <c r="P2002" i="6"/>
  <c r="Q2002" i="6" s="1"/>
  <c r="F2002" i="6"/>
  <c r="J2002" i="6" s="1"/>
  <c r="AI2001" i="6"/>
  <c r="AH2001" i="6"/>
  <c r="AG2001" i="6"/>
  <c r="AC2001" i="6"/>
  <c r="AB2001" i="6"/>
  <c r="AA2001" i="6"/>
  <c r="Z2001" i="6"/>
  <c r="Y2001" i="6"/>
  <c r="X2001" i="6"/>
  <c r="P2001" i="6"/>
  <c r="Q2001" i="6" s="1"/>
  <c r="F2001" i="6"/>
  <c r="J2001" i="6" s="1"/>
  <c r="AI2000" i="6"/>
  <c r="AH2000" i="6"/>
  <c r="AG2000" i="6"/>
  <c r="AC2000" i="6"/>
  <c r="AB2000" i="6"/>
  <c r="AA2000" i="6"/>
  <c r="Z2000" i="6"/>
  <c r="Y2000" i="6"/>
  <c r="X2000" i="6"/>
  <c r="P2000" i="6"/>
  <c r="Q2000" i="6" s="1"/>
  <c r="F2000" i="6"/>
  <c r="J2000" i="6" s="1"/>
  <c r="AI1999" i="6"/>
  <c r="AH1999" i="6"/>
  <c r="AG1999" i="6"/>
  <c r="AC1999" i="6"/>
  <c r="AB1999" i="6"/>
  <c r="AA1999" i="6"/>
  <c r="Z1999" i="6"/>
  <c r="Y1999" i="6"/>
  <c r="X1999" i="6"/>
  <c r="P1999" i="6"/>
  <c r="Q1999" i="6" s="1"/>
  <c r="F1999" i="6"/>
  <c r="J1999" i="6" s="1"/>
  <c r="AI1998" i="6"/>
  <c r="AH1998" i="6"/>
  <c r="AG1998" i="6"/>
  <c r="AC1998" i="6"/>
  <c r="AB1998" i="6"/>
  <c r="AA1998" i="6"/>
  <c r="Z1998" i="6"/>
  <c r="Y1998" i="6"/>
  <c r="X1998" i="6"/>
  <c r="P1998" i="6"/>
  <c r="Q1998" i="6" s="1"/>
  <c r="F1998" i="6"/>
  <c r="J1998" i="6" s="1"/>
  <c r="AI1997" i="6"/>
  <c r="AH1997" i="6"/>
  <c r="AG1997" i="6"/>
  <c r="AC1997" i="6"/>
  <c r="AB1997" i="6"/>
  <c r="AA1997" i="6"/>
  <c r="Z1997" i="6"/>
  <c r="Y1997" i="6"/>
  <c r="X1997" i="6"/>
  <c r="P1997" i="6"/>
  <c r="Q1997" i="6" s="1"/>
  <c r="F1997" i="6"/>
  <c r="J1997" i="6" s="1"/>
  <c r="AI1996" i="6"/>
  <c r="AH1996" i="6"/>
  <c r="AG1996" i="6"/>
  <c r="AC1996" i="6"/>
  <c r="AB1996" i="6"/>
  <c r="AA1996" i="6"/>
  <c r="Z1996" i="6"/>
  <c r="Y1996" i="6"/>
  <c r="X1996" i="6"/>
  <c r="P1996" i="6"/>
  <c r="Q1996" i="6" s="1"/>
  <c r="F1996" i="6"/>
  <c r="J1996" i="6" s="1"/>
  <c r="AI1995" i="6"/>
  <c r="AH1995" i="6"/>
  <c r="AG1995" i="6"/>
  <c r="AC1995" i="6"/>
  <c r="AB1995" i="6"/>
  <c r="AA1995" i="6"/>
  <c r="Z1995" i="6"/>
  <c r="Y1995" i="6"/>
  <c r="X1995" i="6"/>
  <c r="P1995" i="6"/>
  <c r="Q1995" i="6" s="1"/>
  <c r="F1995" i="6"/>
  <c r="J1995" i="6" s="1"/>
  <c r="AI1994" i="6"/>
  <c r="AH1994" i="6"/>
  <c r="AG1994" i="6"/>
  <c r="AC1994" i="6"/>
  <c r="AB1994" i="6"/>
  <c r="AA1994" i="6"/>
  <c r="Z1994" i="6"/>
  <c r="Y1994" i="6"/>
  <c r="X1994" i="6"/>
  <c r="P1994" i="6"/>
  <c r="Q1994" i="6" s="1"/>
  <c r="F1994" i="6"/>
  <c r="J1994" i="6" s="1"/>
  <c r="AI1993" i="6"/>
  <c r="AH1993" i="6"/>
  <c r="AG1993" i="6"/>
  <c r="AC1993" i="6"/>
  <c r="AB1993" i="6"/>
  <c r="AA1993" i="6"/>
  <c r="Z1993" i="6"/>
  <c r="Y1993" i="6"/>
  <c r="X1993" i="6"/>
  <c r="P1993" i="6"/>
  <c r="Q1993" i="6" s="1"/>
  <c r="F1993" i="6"/>
  <c r="J1993" i="6" s="1"/>
  <c r="AI1992" i="6"/>
  <c r="AH1992" i="6"/>
  <c r="AG1992" i="6"/>
  <c r="AC1992" i="6"/>
  <c r="AB1992" i="6"/>
  <c r="AA1992" i="6"/>
  <c r="Z1992" i="6"/>
  <c r="Y1992" i="6"/>
  <c r="X1992" i="6"/>
  <c r="P1992" i="6"/>
  <c r="Q1992" i="6" s="1"/>
  <c r="F1992" i="6"/>
  <c r="J1992" i="6" s="1"/>
  <c r="AI1991" i="6"/>
  <c r="AH1991" i="6"/>
  <c r="AG1991" i="6"/>
  <c r="AC1991" i="6"/>
  <c r="AB1991" i="6"/>
  <c r="AA1991" i="6"/>
  <c r="Z1991" i="6"/>
  <c r="Y1991" i="6"/>
  <c r="X1991" i="6"/>
  <c r="P1991" i="6"/>
  <c r="Q1991" i="6" s="1"/>
  <c r="F1991" i="6"/>
  <c r="J1991" i="6" s="1"/>
  <c r="AI1990" i="6"/>
  <c r="AH1990" i="6"/>
  <c r="AG1990" i="6"/>
  <c r="AC1990" i="6"/>
  <c r="AB1990" i="6"/>
  <c r="AA1990" i="6"/>
  <c r="Z1990" i="6"/>
  <c r="Y1990" i="6"/>
  <c r="X1990" i="6"/>
  <c r="P1990" i="6"/>
  <c r="Q1990" i="6" s="1"/>
  <c r="F1990" i="6"/>
  <c r="J1990" i="6" s="1"/>
  <c r="AI1989" i="6"/>
  <c r="AH1989" i="6"/>
  <c r="AG1989" i="6"/>
  <c r="AC1989" i="6"/>
  <c r="AB1989" i="6"/>
  <c r="AA1989" i="6"/>
  <c r="Z1989" i="6"/>
  <c r="Y1989" i="6"/>
  <c r="X1989" i="6"/>
  <c r="P1989" i="6"/>
  <c r="Q1989" i="6" s="1"/>
  <c r="F1989" i="6"/>
  <c r="J1989" i="6" s="1"/>
  <c r="AI1988" i="6"/>
  <c r="AH1988" i="6"/>
  <c r="AG1988" i="6"/>
  <c r="AC1988" i="6"/>
  <c r="AB1988" i="6"/>
  <c r="AA1988" i="6"/>
  <c r="Z1988" i="6"/>
  <c r="Y1988" i="6"/>
  <c r="X1988" i="6"/>
  <c r="P1988" i="6"/>
  <c r="Q1988" i="6" s="1"/>
  <c r="F1988" i="6"/>
  <c r="J1988" i="6" s="1"/>
  <c r="AI1987" i="6"/>
  <c r="AH1987" i="6"/>
  <c r="AG1987" i="6"/>
  <c r="AC1987" i="6"/>
  <c r="AB1987" i="6"/>
  <c r="AA1987" i="6"/>
  <c r="Z1987" i="6"/>
  <c r="Y1987" i="6"/>
  <c r="X1987" i="6"/>
  <c r="P1987" i="6"/>
  <c r="Q1987" i="6" s="1"/>
  <c r="F1987" i="6"/>
  <c r="J1987" i="6" s="1"/>
  <c r="AI1986" i="6"/>
  <c r="AH1986" i="6"/>
  <c r="AG1986" i="6"/>
  <c r="AC1986" i="6"/>
  <c r="AB1986" i="6"/>
  <c r="AA1986" i="6"/>
  <c r="Z1986" i="6"/>
  <c r="Y1986" i="6"/>
  <c r="X1986" i="6"/>
  <c r="P1986" i="6"/>
  <c r="Q1986" i="6" s="1"/>
  <c r="F1986" i="6"/>
  <c r="J1986" i="6" s="1"/>
  <c r="AI1985" i="6"/>
  <c r="AH1985" i="6"/>
  <c r="AG1985" i="6"/>
  <c r="AC1985" i="6"/>
  <c r="AB1985" i="6"/>
  <c r="AA1985" i="6"/>
  <c r="Z1985" i="6"/>
  <c r="Y1985" i="6"/>
  <c r="X1985" i="6"/>
  <c r="P1985" i="6"/>
  <c r="Q1985" i="6" s="1"/>
  <c r="F1985" i="6"/>
  <c r="J1985" i="6" s="1"/>
  <c r="AI1984" i="6"/>
  <c r="AH1984" i="6"/>
  <c r="AG1984" i="6"/>
  <c r="AC1984" i="6"/>
  <c r="AB1984" i="6"/>
  <c r="AA1984" i="6"/>
  <c r="Z1984" i="6"/>
  <c r="Y1984" i="6"/>
  <c r="X1984" i="6"/>
  <c r="P1984" i="6"/>
  <c r="Q1984" i="6" s="1"/>
  <c r="F1984" i="6"/>
  <c r="J1984" i="6" s="1"/>
  <c r="AI1983" i="6"/>
  <c r="AH1983" i="6"/>
  <c r="AG1983" i="6"/>
  <c r="AC1983" i="6"/>
  <c r="AB1983" i="6"/>
  <c r="AA1983" i="6"/>
  <c r="Z1983" i="6"/>
  <c r="Y1983" i="6"/>
  <c r="X1983" i="6"/>
  <c r="P1983" i="6"/>
  <c r="Q1983" i="6" s="1"/>
  <c r="F1983" i="6"/>
  <c r="J1983" i="6" s="1"/>
  <c r="AI1982" i="6"/>
  <c r="AH1982" i="6"/>
  <c r="AG1982" i="6"/>
  <c r="AC1982" i="6"/>
  <c r="AB1982" i="6"/>
  <c r="AA1982" i="6"/>
  <c r="Z1982" i="6"/>
  <c r="Y1982" i="6"/>
  <c r="X1982" i="6"/>
  <c r="P1982" i="6"/>
  <c r="Q1982" i="6" s="1"/>
  <c r="F1982" i="6"/>
  <c r="J1982" i="6" s="1"/>
  <c r="AI1981" i="6"/>
  <c r="AH1981" i="6"/>
  <c r="AG1981" i="6"/>
  <c r="AC1981" i="6"/>
  <c r="AB1981" i="6"/>
  <c r="AA1981" i="6"/>
  <c r="Z1981" i="6"/>
  <c r="Y1981" i="6"/>
  <c r="X1981" i="6"/>
  <c r="P1981" i="6"/>
  <c r="Q1981" i="6" s="1"/>
  <c r="F1981" i="6"/>
  <c r="J1981" i="6" s="1"/>
  <c r="AI1980" i="6"/>
  <c r="AH1980" i="6"/>
  <c r="AG1980" i="6"/>
  <c r="AC1980" i="6"/>
  <c r="AB1980" i="6"/>
  <c r="AA1980" i="6"/>
  <c r="Z1980" i="6"/>
  <c r="Y1980" i="6"/>
  <c r="X1980" i="6"/>
  <c r="P1980" i="6"/>
  <c r="Q1980" i="6" s="1"/>
  <c r="F1980" i="6"/>
  <c r="J1980" i="6" s="1"/>
  <c r="AI1979" i="6"/>
  <c r="AH1979" i="6"/>
  <c r="AG1979" i="6"/>
  <c r="AC1979" i="6"/>
  <c r="AB1979" i="6"/>
  <c r="AA1979" i="6"/>
  <c r="Z1979" i="6"/>
  <c r="Y1979" i="6"/>
  <c r="X1979" i="6"/>
  <c r="P1979" i="6"/>
  <c r="Q1979" i="6" s="1"/>
  <c r="F1979" i="6"/>
  <c r="J1979" i="6" s="1"/>
  <c r="AI1978" i="6"/>
  <c r="AH1978" i="6"/>
  <c r="AG1978" i="6"/>
  <c r="AC1978" i="6"/>
  <c r="AB1978" i="6"/>
  <c r="AA1978" i="6"/>
  <c r="Z1978" i="6"/>
  <c r="Y1978" i="6"/>
  <c r="X1978" i="6"/>
  <c r="P1978" i="6"/>
  <c r="Q1978" i="6" s="1"/>
  <c r="F1978" i="6"/>
  <c r="J1978" i="6" s="1"/>
  <c r="AI1977" i="6"/>
  <c r="AH1977" i="6"/>
  <c r="AG1977" i="6"/>
  <c r="AC1977" i="6"/>
  <c r="AB1977" i="6"/>
  <c r="AA1977" i="6"/>
  <c r="Z1977" i="6"/>
  <c r="Y1977" i="6"/>
  <c r="X1977" i="6"/>
  <c r="P1977" i="6"/>
  <c r="Q1977" i="6" s="1"/>
  <c r="F1977" i="6"/>
  <c r="J1977" i="6" s="1"/>
  <c r="AI1976" i="6"/>
  <c r="AH1976" i="6"/>
  <c r="AG1976" i="6"/>
  <c r="AC1976" i="6"/>
  <c r="AB1976" i="6"/>
  <c r="AA1976" i="6"/>
  <c r="Z1976" i="6"/>
  <c r="Y1976" i="6"/>
  <c r="X1976" i="6"/>
  <c r="P1976" i="6"/>
  <c r="Q1976" i="6" s="1"/>
  <c r="F1976" i="6"/>
  <c r="J1976" i="6" s="1"/>
  <c r="AI1975" i="6"/>
  <c r="AH1975" i="6"/>
  <c r="AG1975" i="6"/>
  <c r="AC1975" i="6"/>
  <c r="AB1975" i="6"/>
  <c r="AA1975" i="6"/>
  <c r="Z1975" i="6"/>
  <c r="Y1975" i="6"/>
  <c r="X1975" i="6"/>
  <c r="P1975" i="6"/>
  <c r="Q1975" i="6" s="1"/>
  <c r="F1975" i="6"/>
  <c r="J1975" i="6" s="1"/>
  <c r="AI1974" i="6"/>
  <c r="AH1974" i="6"/>
  <c r="AG1974" i="6"/>
  <c r="AC1974" i="6"/>
  <c r="AB1974" i="6"/>
  <c r="AA1974" i="6"/>
  <c r="Z1974" i="6"/>
  <c r="Y1974" i="6"/>
  <c r="X1974" i="6"/>
  <c r="P1974" i="6"/>
  <c r="Q1974" i="6" s="1"/>
  <c r="F1974" i="6"/>
  <c r="J1974" i="6" s="1"/>
  <c r="AI1973" i="6"/>
  <c r="AH1973" i="6"/>
  <c r="AG1973" i="6"/>
  <c r="AC1973" i="6"/>
  <c r="AB1973" i="6"/>
  <c r="AA1973" i="6"/>
  <c r="Z1973" i="6"/>
  <c r="Y1973" i="6"/>
  <c r="X1973" i="6"/>
  <c r="P1973" i="6"/>
  <c r="Q1973" i="6" s="1"/>
  <c r="F1973" i="6"/>
  <c r="J1973" i="6" s="1"/>
  <c r="AI1972" i="6"/>
  <c r="AH1972" i="6"/>
  <c r="AG1972" i="6"/>
  <c r="AC1972" i="6"/>
  <c r="AB1972" i="6"/>
  <c r="AA1972" i="6"/>
  <c r="Z1972" i="6"/>
  <c r="Y1972" i="6"/>
  <c r="X1972" i="6"/>
  <c r="P1972" i="6"/>
  <c r="Q1972" i="6" s="1"/>
  <c r="F1972" i="6"/>
  <c r="J1972" i="6" s="1"/>
  <c r="AI1971" i="6"/>
  <c r="AH1971" i="6"/>
  <c r="AG1971" i="6"/>
  <c r="AC1971" i="6"/>
  <c r="AB1971" i="6"/>
  <c r="AA1971" i="6"/>
  <c r="Z1971" i="6"/>
  <c r="Y1971" i="6"/>
  <c r="X1971" i="6"/>
  <c r="P1971" i="6"/>
  <c r="Q1971" i="6" s="1"/>
  <c r="F1971" i="6"/>
  <c r="J1971" i="6" s="1"/>
  <c r="AI1970" i="6"/>
  <c r="AH1970" i="6"/>
  <c r="AG1970" i="6"/>
  <c r="AC1970" i="6"/>
  <c r="AB1970" i="6"/>
  <c r="AA1970" i="6"/>
  <c r="Z1970" i="6"/>
  <c r="Y1970" i="6"/>
  <c r="X1970" i="6"/>
  <c r="P1970" i="6"/>
  <c r="Q1970" i="6" s="1"/>
  <c r="F1970" i="6"/>
  <c r="J1970" i="6" s="1"/>
  <c r="AI1969" i="6"/>
  <c r="AH1969" i="6"/>
  <c r="AG1969" i="6"/>
  <c r="AC1969" i="6"/>
  <c r="AB1969" i="6"/>
  <c r="AA1969" i="6"/>
  <c r="Z1969" i="6"/>
  <c r="Y1969" i="6"/>
  <c r="X1969" i="6"/>
  <c r="P1969" i="6"/>
  <c r="Q1969" i="6" s="1"/>
  <c r="F1969" i="6"/>
  <c r="J1969" i="6" s="1"/>
  <c r="AI1968" i="6"/>
  <c r="AH1968" i="6"/>
  <c r="AG1968" i="6"/>
  <c r="AC1968" i="6"/>
  <c r="AB1968" i="6"/>
  <c r="AA1968" i="6"/>
  <c r="Z1968" i="6"/>
  <c r="Y1968" i="6"/>
  <c r="X1968" i="6"/>
  <c r="P1968" i="6"/>
  <c r="Q1968" i="6" s="1"/>
  <c r="F1968" i="6"/>
  <c r="J1968" i="6" s="1"/>
  <c r="AI1967" i="6"/>
  <c r="AH1967" i="6"/>
  <c r="AG1967" i="6"/>
  <c r="AC1967" i="6"/>
  <c r="AB1967" i="6"/>
  <c r="AA1967" i="6"/>
  <c r="Z1967" i="6"/>
  <c r="Y1967" i="6"/>
  <c r="X1967" i="6"/>
  <c r="P1967" i="6"/>
  <c r="Q1967" i="6" s="1"/>
  <c r="F1967" i="6"/>
  <c r="J1967" i="6" s="1"/>
  <c r="AI1966" i="6"/>
  <c r="AH1966" i="6"/>
  <c r="AG1966" i="6"/>
  <c r="AC1966" i="6"/>
  <c r="AB1966" i="6"/>
  <c r="AA1966" i="6"/>
  <c r="Z1966" i="6"/>
  <c r="Y1966" i="6"/>
  <c r="X1966" i="6"/>
  <c r="P1966" i="6"/>
  <c r="Q1966" i="6" s="1"/>
  <c r="F1966" i="6"/>
  <c r="J1966" i="6" s="1"/>
  <c r="AI1965" i="6"/>
  <c r="AH1965" i="6"/>
  <c r="AG1965" i="6"/>
  <c r="AC1965" i="6"/>
  <c r="AB1965" i="6"/>
  <c r="AA1965" i="6"/>
  <c r="Z1965" i="6"/>
  <c r="Y1965" i="6"/>
  <c r="X1965" i="6"/>
  <c r="P1965" i="6"/>
  <c r="Q1965" i="6" s="1"/>
  <c r="F1965" i="6"/>
  <c r="J1965" i="6" s="1"/>
  <c r="AI1964" i="6"/>
  <c r="AH1964" i="6"/>
  <c r="AG1964" i="6"/>
  <c r="AC1964" i="6"/>
  <c r="AB1964" i="6"/>
  <c r="AA1964" i="6"/>
  <c r="Z1964" i="6"/>
  <c r="Y1964" i="6"/>
  <c r="X1964" i="6"/>
  <c r="P1964" i="6"/>
  <c r="Q1964" i="6" s="1"/>
  <c r="F1964" i="6"/>
  <c r="J1964" i="6" s="1"/>
  <c r="AI1963" i="6"/>
  <c r="AH1963" i="6"/>
  <c r="AG1963" i="6"/>
  <c r="AC1963" i="6"/>
  <c r="AB1963" i="6"/>
  <c r="AA1963" i="6"/>
  <c r="Z1963" i="6"/>
  <c r="Y1963" i="6"/>
  <c r="X1963" i="6"/>
  <c r="P1963" i="6"/>
  <c r="Q1963" i="6" s="1"/>
  <c r="F1963" i="6"/>
  <c r="J1963" i="6" s="1"/>
  <c r="AI1962" i="6"/>
  <c r="AH1962" i="6"/>
  <c r="AG1962" i="6"/>
  <c r="AC1962" i="6"/>
  <c r="AB1962" i="6"/>
  <c r="AA1962" i="6"/>
  <c r="Z1962" i="6"/>
  <c r="Y1962" i="6"/>
  <c r="X1962" i="6"/>
  <c r="P1962" i="6"/>
  <c r="Q1962" i="6" s="1"/>
  <c r="F1962" i="6"/>
  <c r="J1962" i="6" s="1"/>
  <c r="AI1961" i="6"/>
  <c r="AH1961" i="6"/>
  <c r="AG1961" i="6"/>
  <c r="AC1961" i="6"/>
  <c r="AB1961" i="6"/>
  <c r="AA1961" i="6"/>
  <c r="Z1961" i="6"/>
  <c r="Y1961" i="6"/>
  <c r="X1961" i="6"/>
  <c r="P1961" i="6"/>
  <c r="Q1961" i="6" s="1"/>
  <c r="F1961" i="6"/>
  <c r="J1961" i="6" s="1"/>
  <c r="AI1960" i="6"/>
  <c r="AH1960" i="6"/>
  <c r="AG1960" i="6"/>
  <c r="AC1960" i="6"/>
  <c r="AB1960" i="6"/>
  <c r="AA1960" i="6"/>
  <c r="Z1960" i="6"/>
  <c r="Y1960" i="6"/>
  <c r="X1960" i="6"/>
  <c r="P1960" i="6"/>
  <c r="Q1960" i="6" s="1"/>
  <c r="F1960" i="6"/>
  <c r="J1960" i="6" s="1"/>
  <c r="AI1959" i="6"/>
  <c r="AH1959" i="6"/>
  <c r="AG1959" i="6"/>
  <c r="AC1959" i="6"/>
  <c r="AB1959" i="6"/>
  <c r="AA1959" i="6"/>
  <c r="Z1959" i="6"/>
  <c r="Y1959" i="6"/>
  <c r="X1959" i="6"/>
  <c r="P1959" i="6"/>
  <c r="Q1959" i="6" s="1"/>
  <c r="F1959" i="6"/>
  <c r="J1959" i="6" s="1"/>
  <c r="AI1958" i="6"/>
  <c r="AH1958" i="6"/>
  <c r="AG1958" i="6"/>
  <c r="AC1958" i="6"/>
  <c r="AB1958" i="6"/>
  <c r="AA1958" i="6"/>
  <c r="Z1958" i="6"/>
  <c r="Y1958" i="6"/>
  <c r="X1958" i="6"/>
  <c r="P1958" i="6"/>
  <c r="Q1958" i="6" s="1"/>
  <c r="F1958" i="6"/>
  <c r="J1958" i="6" s="1"/>
  <c r="AI1957" i="6"/>
  <c r="AH1957" i="6"/>
  <c r="AG1957" i="6"/>
  <c r="AC1957" i="6"/>
  <c r="AB1957" i="6"/>
  <c r="AA1957" i="6"/>
  <c r="Z1957" i="6"/>
  <c r="Y1957" i="6"/>
  <c r="X1957" i="6"/>
  <c r="P1957" i="6"/>
  <c r="Q1957" i="6" s="1"/>
  <c r="F1957" i="6"/>
  <c r="J1957" i="6" s="1"/>
  <c r="AI1956" i="6"/>
  <c r="AH1956" i="6"/>
  <c r="AG1956" i="6"/>
  <c r="AC1956" i="6"/>
  <c r="AB1956" i="6"/>
  <c r="AA1956" i="6"/>
  <c r="Z1956" i="6"/>
  <c r="Y1956" i="6"/>
  <c r="X1956" i="6"/>
  <c r="P1956" i="6"/>
  <c r="Q1956" i="6" s="1"/>
  <c r="F1956" i="6"/>
  <c r="J1956" i="6" s="1"/>
  <c r="AI1955" i="6"/>
  <c r="AH1955" i="6"/>
  <c r="AG1955" i="6"/>
  <c r="AC1955" i="6"/>
  <c r="AB1955" i="6"/>
  <c r="AA1955" i="6"/>
  <c r="Z1955" i="6"/>
  <c r="Y1955" i="6"/>
  <c r="X1955" i="6"/>
  <c r="P1955" i="6"/>
  <c r="Q1955" i="6" s="1"/>
  <c r="F1955" i="6"/>
  <c r="J1955" i="6" s="1"/>
  <c r="AI1954" i="6"/>
  <c r="AH1954" i="6"/>
  <c r="AG1954" i="6"/>
  <c r="AC1954" i="6"/>
  <c r="AB1954" i="6"/>
  <c r="AA1954" i="6"/>
  <c r="Z1954" i="6"/>
  <c r="Y1954" i="6"/>
  <c r="X1954" i="6"/>
  <c r="P1954" i="6"/>
  <c r="Q1954" i="6" s="1"/>
  <c r="F1954" i="6"/>
  <c r="J1954" i="6" s="1"/>
  <c r="AI1953" i="6"/>
  <c r="AH1953" i="6"/>
  <c r="AG1953" i="6"/>
  <c r="AC1953" i="6"/>
  <c r="AB1953" i="6"/>
  <c r="AA1953" i="6"/>
  <c r="Z1953" i="6"/>
  <c r="Y1953" i="6"/>
  <c r="X1953" i="6"/>
  <c r="P1953" i="6"/>
  <c r="Q1953" i="6" s="1"/>
  <c r="F1953" i="6"/>
  <c r="J1953" i="6" s="1"/>
  <c r="AI1952" i="6"/>
  <c r="AH1952" i="6"/>
  <c r="AG1952" i="6"/>
  <c r="AC1952" i="6"/>
  <c r="AB1952" i="6"/>
  <c r="AA1952" i="6"/>
  <c r="Z1952" i="6"/>
  <c r="Y1952" i="6"/>
  <c r="X1952" i="6"/>
  <c r="P1952" i="6"/>
  <c r="Q1952" i="6" s="1"/>
  <c r="F1952" i="6"/>
  <c r="J1952" i="6" s="1"/>
  <c r="AI1951" i="6"/>
  <c r="AH1951" i="6"/>
  <c r="AG1951" i="6"/>
  <c r="AC1951" i="6"/>
  <c r="AB1951" i="6"/>
  <c r="AA1951" i="6"/>
  <c r="Z1951" i="6"/>
  <c r="Y1951" i="6"/>
  <c r="X1951" i="6"/>
  <c r="P1951" i="6"/>
  <c r="Q1951" i="6" s="1"/>
  <c r="F1951" i="6"/>
  <c r="J1951" i="6" s="1"/>
  <c r="AI1950" i="6"/>
  <c r="AH1950" i="6"/>
  <c r="AG1950" i="6"/>
  <c r="AC1950" i="6"/>
  <c r="AB1950" i="6"/>
  <c r="AA1950" i="6"/>
  <c r="Z1950" i="6"/>
  <c r="Y1950" i="6"/>
  <c r="X1950" i="6"/>
  <c r="P1950" i="6"/>
  <c r="Q1950" i="6" s="1"/>
  <c r="F1950" i="6"/>
  <c r="H1950" i="6" s="1"/>
  <c r="AI1949" i="6"/>
  <c r="AH1949" i="6"/>
  <c r="AG1949" i="6"/>
  <c r="AC1949" i="6"/>
  <c r="AB1949" i="6"/>
  <c r="AA1949" i="6"/>
  <c r="Z1949" i="6"/>
  <c r="Y1949" i="6"/>
  <c r="X1949" i="6"/>
  <c r="P1949" i="6"/>
  <c r="Q1949" i="6" s="1"/>
  <c r="F1949" i="6"/>
  <c r="AI1948" i="6"/>
  <c r="AH1948" i="6"/>
  <c r="AG1948" i="6"/>
  <c r="AC1948" i="6"/>
  <c r="AB1948" i="6"/>
  <c r="AA1948" i="6"/>
  <c r="Z1948" i="6"/>
  <c r="Y1948" i="6"/>
  <c r="X1948" i="6"/>
  <c r="P1948" i="6"/>
  <c r="Q1948" i="6" s="1"/>
  <c r="F1948" i="6"/>
  <c r="AI1947" i="6"/>
  <c r="AH1947" i="6"/>
  <c r="AG1947" i="6"/>
  <c r="AC1947" i="6"/>
  <c r="AB1947" i="6"/>
  <c r="AA1947" i="6"/>
  <c r="Z1947" i="6"/>
  <c r="Y1947" i="6"/>
  <c r="X1947" i="6"/>
  <c r="P1947" i="6"/>
  <c r="Q1947" i="6" s="1"/>
  <c r="F1947" i="6"/>
  <c r="AI1946" i="6"/>
  <c r="AH1946" i="6"/>
  <c r="AG1946" i="6"/>
  <c r="AC1946" i="6"/>
  <c r="AB1946" i="6"/>
  <c r="AA1946" i="6"/>
  <c r="Z1946" i="6"/>
  <c r="Y1946" i="6"/>
  <c r="X1946" i="6"/>
  <c r="P1946" i="6"/>
  <c r="Q1946" i="6" s="1"/>
  <c r="F1946" i="6"/>
  <c r="AI1945" i="6"/>
  <c r="AH1945" i="6"/>
  <c r="AG1945" i="6"/>
  <c r="AC1945" i="6"/>
  <c r="AB1945" i="6"/>
  <c r="AA1945" i="6"/>
  <c r="Z1945" i="6"/>
  <c r="Y1945" i="6"/>
  <c r="X1945" i="6"/>
  <c r="P1945" i="6"/>
  <c r="Q1945" i="6" s="1"/>
  <c r="F1945" i="6"/>
  <c r="AI1944" i="6"/>
  <c r="AH1944" i="6"/>
  <c r="AG1944" i="6"/>
  <c r="AC1944" i="6"/>
  <c r="AB1944" i="6"/>
  <c r="AA1944" i="6"/>
  <c r="Z1944" i="6"/>
  <c r="Y1944" i="6"/>
  <c r="X1944" i="6"/>
  <c r="P1944" i="6"/>
  <c r="Q1944" i="6" s="1"/>
  <c r="F1944" i="6"/>
  <c r="AI1943" i="6"/>
  <c r="AH1943" i="6"/>
  <c r="AG1943" i="6"/>
  <c r="AC1943" i="6"/>
  <c r="AB1943" i="6"/>
  <c r="AA1943" i="6"/>
  <c r="Z1943" i="6"/>
  <c r="Y1943" i="6"/>
  <c r="X1943" i="6"/>
  <c r="P1943" i="6"/>
  <c r="Q1943" i="6" s="1"/>
  <c r="F1943" i="6"/>
  <c r="AI1942" i="6"/>
  <c r="AH1942" i="6"/>
  <c r="AG1942" i="6"/>
  <c r="AC1942" i="6"/>
  <c r="AB1942" i="6"/>
  <c r="AA1942" i="6"/>
  <c r="Z1942" i="6"/>
  <c r="Y1942" i="6"/>
  <c r="X1942" i="6"/>
  <c r="P1942" i="6"/>
  <c r="Q1942" i="6" s="1"/>
  <c r="F1942" i="6"/>
  <c r="AI1941" i="6"/>
  <c r="AH1941" i="6"/>
  <c r="AG1941" i="6"/>
  <c r="AC1941" i="6"/>
  <c r="AB1941" i="6"/>
  <c r="AA1941" i="6"/>
  <c r="Z1941" i="6"/>
  <c r="Y1941" i="6"/>
  <c r="X1941" i="6"/>
  <c r="P1941" i="6"/>
  <c r="Q1941" i="6" s="1"/>
  <c r="F1941" i="6"/>
  <c r="K1941" i="6" s="1"/>
  <c r="AI1940" i="6"/>
  <c r="AH1940" i="6"/>
  <c r="AG1940" i="6"/>
  <c r="AC1940" i="6"/>
  <c r="AB1940" i="6"/>
  <c r="AA1940" i="6"/>
  <c r="Z1940" i="6"/>
  <c r="Y1940" i="6"/>
  <c r="X1940" i="6"/>
  <c r="P1940" i="6"/>
  <c r="Q1940" i="6" s="1"/>
  <c r="F1940" i="6"/>
  <c r="K1940" i="6" s="1"/>
  <c r="AI1939" i="6"/>
  <c r="AH1939" i="6"/>
  <c r="AG1939" i="6"/>
  <c r="AC1939" i="6"/>
  <c r="AB1939" i="6"/>
  <c r="AA1939" i="6"/>
  <c r="Z1939" i="6"/>
  <c r="Y1939" i="6"/>
  <c r="X1939" i="6"/>
  <c r="P1939" i="6"/>
  <c r="Q1939" i="6" s="1"/>
  <c r="F1939" i="6"/>
  <c r="K1939" i="6" s="1"/>
  <c r="AI1938" i="6"/>
  <c r="AH1938" i="6"/>
  <c r="AG1938" i="6"/>
  <c r="AC1938" i="6"/>
  <c r="AB1938" i="6"/>
  <c r="AA1938" i="6"/>
  <c r="Z1938" i="6"/>
  <c r="Y1938" i="6"/>
  <c r="X1938" i="6"/>
  <c r="P1938" i="6"/>
  <c r="Q1938" i="6" s="1"/>
  <c r="F1938" i="6"/>
  <c r="K1938" i="6" s="1"/>
  <c r="AI1937" i="6"/>
  <c r="AH1937" i="6"/>
  <c r="AG1937" i="6"/>
  <c r="AC1937" i="6"/>
  <c r="AB1937" i="6"/>
  <c r="AA1937" i="6"/>
  <c r="Z1937" i="6"/>
  <c r="Y1937" i="6"/>
  <c r="X1937" i="6"/>
  <c r="P1937" i="6"/>
  <c r="Q1937" i="6" s="1"/>
  <c r="F1937" i="6"/>
  <c r="K1937" i="6" s="1"/>
  <c r="AI1936" i="6"/>
  <c r="AH1936" i="6"/>
  <c r="AG1936" i="6"/>
  <c r="AC1936" i="6"/>
  <c r="AB1936" i="6"/>
  <c r="AA1936" i="6"/>
  <c r="Z1936" i="6"/>
  <c r="Y1936" i="6"/>
  <c r="X1936" i="6"/>
  <c r="P1936" i="6"/>
  <c r="Q1936" i="6" s="1"/>
  <c r="F1936" i="6"/>
  <c r="K1936" i="6" s="1"/>
  <c r="AI1935" i="6"/>
  <c r="AH1935" i="6"/>
  <c r="AG1935" i="6"/>
  <c r="AC1935" i="6"/>
  <c r="AB1935" i="6"/>
  <c r="AA1935" i="6"/>
  <c r="Z1935" i="6"/>
  <c r="Y1935" i="6"/>
  <c r="X1935" i="6"/>
  <c r="P1935" i="6"/>
  <c r="Q1935" i="6" s="1"/>
  <c r="F1935" i="6"/>
  <c r="K1935" i="6" s="1"/>
  <c r="AI1934" i="6"/>
  <c r="AH1934" i="6"/>
  <c r="AG1934" i="6"/>
  <c r="AC1934" i="6"/>
  <c r="AB1934" i="6"/>
  <c r="AA1934" i="6"/>
  <c r="Z1934" i="6"/>
  <c r="Y1934" i="6"/>
  <c r="X1934" i="6"/>
  <c r="P1934" i="6"/>
  <c r="Q1934" i="6" s="1"/>
  <c r="F1934" i="6"/>
  <c r="K1934" i="6" s="1"/>
  <c r="AI1933" i="6"/>
  <c r="AH1933" i="6"/>
  <c r="AG1933" i="6"/>
  <c r="AC1933" i="6"/>
  <c r="AB1933" i="6"/>
  <c r="AA1933" i="6"/>
  <c r="Z1933" i="6"/>
  <c r="Y1933" i="6"/>
  <c r="X1933" i="6"/>
  <c r="P1933" i="6"/>
  <c r="Q1933" i="6" s="1"/>
  <c r="F1933" i="6"/>
  <c r="K1933" i="6" s="1"/>
  <c r="AI1932" i="6"/>
  <c r="AH1932" i="6"/>
  <c r="AG1932" i="6"/>
  <c r="AC1932" i="6"/>
  <c r="AB1932" i="6"/>
  <c r="AA1932" i="6"/>
  <c r="Z1932" i="6"/>
  <c r="Y1932" i="6"/>
  <c r="X1932" i="6"/>
  <c r="P1932" i="6"/>
  <c r="Q1932" i="6" s="1"/>
  <c r="F1932" i="6"/>
  <c r="K1932" i="6" s="1"/>
  <c r="AI1931" i="6"/>
  <c r="AH1931" i="6"/>
  <c r="AG1931" i="6"/>
  <c r="AC1931" i="6"/>
  <c r="AB1931" i="6"/>
  <c r="AA1931" i="6"/>
  <c r="Z1931" i="6"/>
  <c r="Y1931" i="6"/>
  <c r="X1931" i="6"/>
  <c r="P1931" i="6"/>
  <c r="Q1931" i="6" s="1"/>
  <c r="F1931" i="6"/>
  <c r="K1931" i="6" s="1"/>
  <c r="AI1930" i="6"/>
  <c r="AH1930" i="6"/>
  <c r="AG1930" i="6"/>
  <c r="AC1930" i="6"/>
  <c r="AB1930" i="6"/>
  <c r="AA1930" i="6"/>
  <c r="Z1930" i="6"/>
  <c r="Y1930" i="6"/>
  <c r="X1930" i="6"/>
  <c r="P1930" i="6"/>
  <c r="Q1930" i="6" s="1"/>
  <c r="F1930" i="6"/>
  <c r="K1930" i="6" s="1"/>
  <c r="AI1929" i="6"/>
  <c r="AH1929" i="6"/>
  <c r="AG1929" i="6"/>
  <c r="AC1929" i="6"/>
  <c r="AB1929" i="6"/>
  <c r="AA1929" i="6"/>
  <c r="Z1929" i="6"/>
  <c r="Y1929" i="6"/>
  <c r="X1929" i="6"/>
  <c r="P1929" i="6"/>
  <c r="Q1929" i="6" s="1"/>
  <c r="F1929" i="6"/>
  <c r="K1929" i="6" s="1"/>
  <c r="AI1928" i="6"/>
  <c r="AH1928" i="6"/>
  <c r="AG1928" i="6"/>
  <c r="AC1928" i="6"/>
  <c r="AB1928" i="6"/>
  <c r="AA1928" i="6"/>
  <c r="Z1928" i="6"/>
  <c r="Y1928" i="6"/>
  <c r="X1928" i="6"/>
  <c r="P1928" i="6"/>
  <c r="Q1928" i="6" s="1"/>
  <c r="F1928" i="6"/>
  <c r="K1928" i="6" s="1"/>
  <c r="AI1927" i="6"/>
  <c r="AH1927" i="6"/>
  <c r="AG1927" i="6"/>
  <c r="AC1927" i="6"/>
  <c r="AB1927" i="6"/>
  <c r="AA1927" i="6"/>
  <c r="Z1927" i="6"/>
  <c r="Y1927" i="6"/>
  <c r="X1927" i="6"/>
  <c r="P1927" i="6"/>
  <c r="Q1927" i="6" s="1"/>
  <c r="F1927" i="6"/>
  <c r="K1927" i="6" s="1"/>
  <c r="AI1926" i="6"/>
  <c r="AH1926" i="6"/>
  <c r="AG1926" i="6"/>
  <c r="AC1926" i="6"/>
  <c r="AB1926" i="6"/>
  <c r="AA1926" i="6"/>
  <c r="Z1926" i="6"/>
  <c r="Y1926" i="6"/>
  <c r="X1926" i="6"/>
  <c r="P1926" i="6"/>
  <c r="Q1926" i="6" s="1"/>
  <c r="F1926" i="6"/>
  <c r="K1926" i="6" s="1"/>
  <c r="AI1925" i="6"/>
  <c r="AH1925" i="6"/>
  <c r="AG1925" i="6"/>
  <c r="AC1925" i="6"/>
  <c r="AB1925" i="6"/>
  <c r="AA1925" i="6"/>
  <c r="Z1925" i="6"/>
  <c r="Y1925" i="6"/>
  <c r="X1925" i="6"/>
  <c r="P1925" i="6"/>
  <c r="Q1925" i="6" s="1"/>
  <c r="F1925" i="6"/>
  <c r="K1925" i="6" s="1"/>
  <c r="AI1924" i="6"/>
  <c r="AH1924" i="6"/>
  <c r="AG1924" i="6"/>
  <c r="AC1924" i="6"/>
  <c r="AB1924" i="6"/>
  <c r="AA1924" i="6"/>
  <c r="Z1924" i="6"/>
  <c r="Y1924" i="6"/>
  <c r="X1924" i="6"/>
  <c r="P1924" i="6"/>
  <c r="Q1924" i="6" s="1"/>
  <c r="F1924" i="6"/>
  <c r="K1924" i="6" s="1"/>
  <c r="AI1923" i="6"/>
  <c r="AH1923" i="6"/>
  <c r="AG1923" i="6"/>
  <c r="AC1923" i="6"/>
  <c r="AB1923" i="6"/>
  <c r="AA1923" i="6"/>
  <c r="Z1923" i="6"/>
  <c r="Y1923" i="6"/>
  <c r="X1923" i="6"/>
  <c r="P1923" i="6"/>
  <c r="Q1923" i="6" s="1"/>
  <c r="F1923" i="6"/>
  <c r="K1923" i="6" s="1"/>
  <c r="AI1922" i="6"/>
  <c r="AH1922" i="6"/>
  <c r="AG1922" i="6"/>
  <c r="AC1922" i="6"/>
  <c r="AB1922" i="6"/>
  <c r="AA1922" i="6"/>
  <c r="Z1922" i="6"/>
  <c r="Y1922" i="6"/>
  <c r="X1922" i="6"/>
  <c r="P1922" i="6"/>
  <c r="Q1922" i="6" s="1"/>
  <c r="F1922" i="6"/>
  <c r="K1922" i="6" s="1"/>
  <c r="AI1921" i="6"/>
  <c r="AH1921" i="6"/>
  <c r="AG1921" i="6"/>
  <c r="AC1921" i="6"/>
  <c r="AB1921" i="6"/>
  <c r="AA1921" i="6"/>
  <c r="Z1921" i="6"/>
  <c r="Y1921" i="6"/>
  <c r="X1921" i="6"/>
  <c r="P1921" i="6"/>
  <c r="Q1921" i="6" s="1"/>
  <c r="F1921" i="6"/>
  <c r="K1921" i="6" s="1"/>
  <c r="AI1920" i="6"/>
  <c r="AH1920" i="6"/>
  <c r="AG1920" i="6"/>
  <c r="AC1920" i="6"/>
  <c r="AB1920" i="6"/>
  <c r="AA1920" i="6"/>
  <c r="Z1920" i="6"/>
  <c r="Y1920" i="6"/>
  <c r="X1920" i="6"/>
  <c r="P1920" i="6"/>
  <c r="Q1920" i="6" s="1"/>
  <c r="F1920" i="6"/>
  <c r="K1920" i="6" s="1"/>
  <c r="AI1919" i="6"/>
  <c r="AH1919" i="6"/>
  <c r="AG1919" i="6"/>
  <c r="AC1919" i="6"/>
  <c r="AB1919" i="6"/>
  <c r="AA1919" i="6"/>
  <c r="Z1919" i="6"/>
  <c r="Y1919" i="6"/>
  <c r="X1919" i="6"/>
  <c r="P1919" i="6"/>
  <c r="Q1919" i="6" s="1"/>
  <c r="F1919" i="6"/>
  <c r="K1919" i="6" s="1"/>
  <c r="AI1918" i="6"/>
  <c r="AH1918" i="6"/>
  <c r="AG1918" i="6"/>
  <c r="AC1918" i="6"/>
  <c r="AB1918" i="6"/>
  <c r="AA1918" i="6"/>
  <c r="Z1918" i="6"/>
  <c r="Y1918" i="6"/>
  <c r="X1918" i="6"/>
  <c r="P1918" i="6"/>
  <c r="Q1918" i="6" s="1"/>
  <c r="F1918" i="6"/>
  <c r="K1918" i="6" s="1"/>
  <c r="AI1917" i="6"/>
  <c r="AH1917" i="6"/>
  <c r="AG1917" i="6"/>
  <c r="AC1917" i="6"/>
  <c r="AB1917" i="6"/>
  <c r="AA1917" i="6"/>
  <c r="Z1917" i="6"/>
  <c r="Y1917" i="6"/>
  <c r="X1917" i="6"/>
  <c r="P1917" i="6"/>
  <c r="Q1917" i="6" s="1"/>
  <c r="F1917" i="6"/>
  <c r="K1917" i="6" s="1"/>
  <c r="AI1916" i="6"/>
  <c r="AH1916" i="6"/>
  <c r="AG1916" i="6"/>
  <c r="AC1916" i="6"/>
  <c r="AB1916" i="6"/>
  <c r="AA1916" i="6"/>
  <c r="Z1916" i="6"/>
  <c r="Y1916" i="6"/>
  <c r="X1916" i="6"/>
  <c r="P1916" i="6"/>
  <c r="Q1916" i="6" s="1"/>
  <c r="F1916" i="6"/>
  <c r="K1916" i="6" s="1"/>
  <c r="AI1915" i="6"/>
  <c r="AH1915" i="6"/>
  <c r="AG1915" i="6"/>
  <c r="AC1915" i="6"/>
  <c r="AB1915" i="6"/>
  <c r="AA1915" i="6"/>
  <c r="Z1915" i="6"/>
  <c r="Y1915" i="6"/>
  <c r="X1915" i="6"/>
  <c r="P1915" i="6"/>
  <c r="Q1915" i="6" s="1"/>
  <c r="F1915" i="6"/>
  <c r="K1915" i="6" s="1"/>
  <c r="AI1914" i="6"/>
  <c r="AH1914" i="6"/>
  <c r="AG1914" i="6"/>
  <c r="AC1914" i="6"/>
  <c r="AB1914" i="6"/>
  <c r="AA1914" i="6"/>
  <c r="Z1914" i="6"/>
  <c r="Y1914" i="6"/>
  <c r="X1914" i="6"/>
  <c r="P1914" i="6"/>
  <c r="Q1914" i="6" s="1"/>
  <c r="F1914" i="6"/>
  <c r="K1914" i="6" s="1"/>
  <c r="AI1913" i="6"/>
  <c r="AH1913" i="6"/>
  <c r="AG1913" i="6"/>
  <c r="AC1913" i="6"/>
  <c r="AB1913" i="6"/>
  <c r="AA1913" i="6"/>
  <c r="Z1913" i="6"/>
  <c r="Y1913" i="6"/>
  <c r="X1913" i="6"/>
  <c r="P1913" i="6"/>
  <c r="Q1913" i="6" s="1"/>
  <c r="F1913" i="6"/>
  <c r="K1913" i="6" s="1"/>
  <c r="AI1912" i="6"/>
  <c r="AH1912" i="6"/>
  <c r="AG1912" i="6"/>
  <c r="AC1912" i="6"/>
  <c r="AB1912" i="6"/>
  <c r="AA1912" i="6"/>
  <c r="Z1912" i="6"/>
  <c r="Y1912" i="6"/>
  <c r="X1912" i="6"/>
  <c r="P1912" i="6"/>
  <c r="Q1912" i="6" s="1"/>
  <c r="F1912" i="6"/>
  <c r="K1912" i="6" s="1"/>
  <c r="AI1911" i="6"/>
  <c r="AH1911" i="6"/>
  <c r="AG1911" i="6"/>
  <c r="AC1911" i="6"/>
  <c r="AB1911" i="6"/>
  <c r="AA1911" i="6"/>
  <c r="Z1911" i="6"/>
  <c r="Y1911" i="6"/>
  <c r="X1911" i="6"/>
  <c r="P1911" i="6"/>
  <c r="Q1911" i="6" s="1"/>
  <c r="F1911" i="6"/>
  <c r="K1911" i="6" s="1"/>
  <c r="AI1910" i="6"/>
  <c r="AH1910" i="6"/>
  <c r="AG1910" i="6"/>
  <c r="AC1910" i="6"/>
  <c r="AB1910" i="6"/>
  <c r="AA1910" i="6"/>
  <c r="Z1910" i="6"/>
  <c r="Y1910" i="6"/>
  <c r="X1910" i="6"/>
  <c r="P1910" i="6"/>
  <c r="Q1910" i="6" s="1"/>
  <c r="F1910" i="6"/>
  <c r="K1910" i="6" s="1"/>
  <c r="AI1909" i="6"/>
  <c r="AH1909" i="6"/>
  <c r="AG1909" i="6"/>
  <c r="AC1909" i="6"/>
  <c r="AB1909" i="6"/>
  <c r="AA1909" i="6"/>
  <c r="Z1909" i="6"/>
  <c r="Y1909" i="6"/>
  <c r="X1909" i="6"/>
  <c r="P1909" i="6"/>
  <c r="Q1909" i="6" s="1"/>
  <c r="F1909" i="6"/>
  <c r="K1909" i="6" s="1"/>
  <c r="AI1908" i="6"/>
  <c r="AH1908" i="6"/>
  <c r="AG1908" i="6"/>
  <c r="AC1908" i="6"/>
  <c r="AB1908" i="6"/>
  <c r="AA1908" i="6"/>
  <c r="Z1908" i="6"/>
  <c r="Y1908" i="6"/>
  <c r="X1908" i="6"/>
  <c r="P1908" i="6"/>
  <c r="Q1908" i="6" s="1"/>
  <c r="F1908" i="6"/>
  <c r="K1908" i="6" s="1"/>
  <c r="AI1907" i="6"/>
  <c r="AH1907" i="6"/>
  <c r="AG1907" i="6"/>
  <c r="AC1907" i="6"/>
  <c r="AB1907" i="6"/>
  <c r="AA1907" i="6"/>
  <c r="Z1907" i="6"/>
  <c r="Y1907" i="6"/>
  <c r="X1907" i="6"/>
  <c r="P1907" i="6"/>
  <c r="Q1907" i="6" s="1"/>
  <c r="F1907" i="6"/>
  <c r="K1907" i="6" s="1"/>
  <c r="AI1906" i="6"/>
  <c r="AH1906" i="6"/>
  <c r="AG1906" i="6"/>
  <c r="AC1906" i="6"/>
  <c r="AB1906" i="6"/>
  <c r="AA1906" i="6"/>
  <c r="Z1906" i="6"/>
  <c r="Y1906" i="6"/>
  <c r="X1906" i="6"/>
  <c r="P1906" i="6"/>
  <c r="Q1906" i="6" s="1"/>
  <c r="F1906" i="6"/>
  <c r="K1906" i="6" s="1"/>
  <c r="AI1905" i="6"/>
  <c r="AH1905" i="6"/>
  <c r="AG1905" i="6"/>
  <c r="AC1905" i="6"/>
  <c r="AB1905" i="6"/>
  <c r="AA1905" i="6"/>
  <c r="Z1905" i="6"/>
  <c r="Y1905" i="6"/>
  <c r="X1905" i="6"/>
  <c r="P1905" i="6"/>
  <c r="Q1905" i="6" s="1"/>
  <c r="F1905" i="6"/>
  <c r="K1905" i="6" s="1"/>
  <c r="AI1904" i="6"/>
  <c r="AH1904" i="6"/>
  <c r="AG1904" i="6"/>
  <c r="AC1904" i="6"/>
  <c r="AB1904" i="6"/>
  <c r="AA1904" i="6"/>
  <c r="Z1904" i="6"/>
  <c r="Y1904" i="6"/>
  <c r="X1904" i="6"/>
  <c r="P1904" i="6"/>
  <c r="Q1904" i="6" s="1"/>
  <c r="F1904" i="6"/>
  <c r="K1904" i="6" s="1"/>
  <c r="AI1903" i="6"/>
  <c r="AH1903" i="6"/>
  <c r="AG1903" i="6"/>
  <c r="AC1903" i="6"/>
  <c r="AB1903" i="6"/>
  <c r="AA1903" i="6"/>
  <c r="Z1903" i="6"/>
  <c r="Y1903" i="6"/>
  <c r="X1903" i="6"/>
  <c r="P1903" i="6"/>
  <c r="Q1903" i="6" s="1"/>
  <c r="F1903" i="6"/>
  <c r="K1903" i="6" s="1"/>
  <c r="AI1902" i="6"/>
  <c r="AH1902" i="6"/>
  <c r="AG1902" i="6"/>
  <c r="AC1902" i="6"/>
  <c r="AB1902" i="6"/>
  <c r="AA1902" i="6"/>
  <c r="Z1902" i="6"/>
  <c r="Y1902" i="6"/>
  <c r="X1902" i="6"/>
  <c r="P1902" i="6"/>
  <c r="Q1902" i="6" s="1"/>
  <c r="F1902" i="6"/>
  <c r="K1902" i="6" s="1"/>
  <c r="AI1901" i="6"/>
  <c r="AH1901" i="6"/>
  <c r="AG1901" i="6"/>
  <c r="AC1901" i="6"/>
  <c r="AB1901" i="6"/>
  <c r="AA1901" i="6"/>
  <c r="Z1901" i="6"/>
  <c r="Y1901" i="6"/>
  <c r="X1901" i="6"/>
  <c r="P1901" i="6"/>
  <c r="Q1901" i="6" s="1"/>
  <c r="F1901" i="6"/>
  <c r="K1901" i="6" s="1"/>
  <c r="AI1900" i="6"/>
  <c r="AH1900" i="6"/>
  <c r="AG1900" i="6"/>
  <c r="AC1900" i="6"/>
  <c r="AB1900" i="6"/>
  <c r="AA1900" i="6"/>
  <c r="Z1900" i="6"/>
  <c r="Y1900" i="6"/>
  <c r="X1900" i="6"/>
  <c r="P1900" i="6"/>
  <c r="Q1900" i="6" s="1"/>
  <c r="F1900" i="6"/>
  <c r="K1900" i="6" s="1"/>
  <c r="AI1899" i="6"/>
  <c r="AH1899" i="6"/>
  <c r="AG1899" i="6"/>
  <c r="AC1899" i="6"/>
  <c r="AB1899" i="6"/>
  <c r="AA1899" i="6"/>
  <c r="Z1899" i="6"/>
  <c r="Y1899" i="6"/>
  <c r="X1899" i="6"/>
  <c r="P1899" i="6"/>
  <c r="Q1899" i="6" s="1"/>
  <c r="F1899" i="6"/>
  <c r="K1899" i="6" s="1"/>
  <c r="AI1898" i="6"/>
  <c r="AH1898" i="6"/>
  <c r="AG1898" i="6"/>
  <c r="AC1898" i="6"/>
  <c r="AB1898" i="6"/>
  <c r="AA1898" i="6"/>
  <c r="Z1898" i="6"/>
  <c r="Y1898" i="6"/>
  <c r="X1898" i="6"/>
  <c r="P1898" i="6"/>
  <c r="Q1898" i="6" s="1"/>
  <c r="F1898" i="6"/>
  <c r="K1898" i="6" s="1"/>
  <c r="AI1897" i="6"/>
  <c r="AH1897" i="6"/>
  <c r="AG1897" i="6"/>
  <c r="AC1897" i="6"/>
  <c r="AB1897" i="6"/>
  <c r="AA1897" i="6"/>
  <c r="Z1897" i="6"/>
  <c r="Y1897" i="6"/>
  <c r="X1897" i="6"/>
  <c r="P1897" i="6"/>
  <c r="Q1897" i="6" s="1"/>
  <c r="F1897" i="6"/>
  <c r="K1897" i="6" s="1"/>
  <c r="AI1896" i="6"/>
  <c r="AH1896" i="6"/>
  <c r="AG1896" i="6"/>
  <c r="AC1896" i="6"/>
  <c r="AB1896" i="6"/>
  <c r="AA1896" i="6"/>
  <c r="Z1896" i="6"/>
  <c r="Y1896" i="6"/>
  <c r="X1896" i="6"/>
  <c r="P1896" i="6"/>
  <c r="Q1896" i="6" s="1"/>
  <c r="F1896" i="6"/>
  <c r="K1896" i="6" s="1"/>
  <c r="AI1895" i="6"/>
  <c r="AH1895" i="6"/>
  <c r="AG1895" i="6"/>
  <c r="AC1895" i="6"/>
  <c r="AB1895" i="6"/>
  <c r="AA1895" i="6"/>
  <c r="Z1895" i="6"/>
  <c r="Y1895" i="6"/>
  <c r="X1895" i="6"/>
  <c r="P1895" i="6"/>
  <c r="Q1895" i="6" s="1"/>
  <c r="F1895" i="6"/>
  <c r="K1895" i="6" s="1"/>
  <c r="AI1894" i="6"/>
  <c r="AH1894" i="6"/>
  <c r="AG1894" i="6"/>
  <c r="AC1894" i="6"/>
  <c r="AB1894" i="6"/>
  <c r="AA1894" i="6"/>
  <c r="Z1894" i="6"/>
  <c r="Y1894" i="6"/>
  <c r="X1894" i="6"/>
  <c r="P1894" i="6"/>
  <c r="Q1894" i="6" s="1"/>
  <c r="F1894" i="6"/>
  <c r="K1894" i="6" s="1"/>
  <c r="AI1893" i="6"/>
  <c r="AH1893" i="6"/>
  <c r="AG1893" i="6"/>
  <c r="AC1893" i="6"/>
  <c r="AB1893" i="6"/>
  <c r="AA1893" i="6"/>
  <c r="Z1893" i="6"/>
  <c r="Y1893" i="6"/>
  <c r="X1893" i="6"/>
  <c r="P1893" i="6"/>
  <c r="Q1893" i="6" s="1"/>
  <c r="F1893" i="6"/>
  <c r="K1893" i="6" s="1"/>
  <c r="AI1892" i="6"/>
  <c r="AH1892" i="6"/>
  <c r="AG1892" i="6"/>
  <c r="AC1892" i="6"/>
  <c r="AB1892" i="6"/>
  <c r="AA1892" i="6"/>
  <c r="Z1892" i="6"/>
  <c r="Y1892" i="6"/>
  <c r="X1892" i="6"/>
  <c r="P1892" i="6"/>
  <c r="Q1892" i="6" s="1"/>
  <c r="F1892" i="6"/>
  <c r="K1892" i="6" s="1"/>
  <c r="AI1891" i="6"/>
  <c r="AH1891" i="6"/>
  <c r="AG1891" i="6"/>
  <c r="AC1891" i="6"/>
  <c r="AB1891" i="6"/>
  <c r="AA1891" i="6"/>
  <c r="Z1891" i="6"/>
  <c r="Y1891" i="6"/>
  <c r="X1891" i="6"/>
  <c r="P1891" i="6"/>
  <c r="Q1891" i="6" s="1"/>
  <c r="F1891" i="6"/>
  <c r="K1891" i="6" s="1"/>
  <c r="AI1890" i="6"/>
  <c r="AH1890" i="6"/>
  <c r="AG1890" i="6"/>
  <c r="AC1890" i="6"/>
  <c r="AB1890" i="6"/>
  <c r="AA1890" i="6"/>
  <c r="Z1890" i="6"/>
  <c r="Y1890" i="6"/>
  <c r="X1890" i="6"/>
  <c r="P1890" i="6"/>
  <c r="Q1890" i="6" s="1"/>
  <c r="F1890" i="6"/>
  <c r="H1890" i="6" s="1"/>
  <c r="AI1889" i="6"/>
  <c r="AH1889" i="6"/>
  <c r="AG1889" i="6"/>
  <c r="AC1889" i="6"/>
  <c r="AB1889" i="6"/>
  <c r="AA1889" i="6"/>
  <c r="Z1889" i="6"/>
  <c r="Y1889" i="6"/>
  <c r="X1889" i="6"/>
  <c r="P1889" i="6"/>
  <c r="Q1889" i="6" s="1"/>
  <c r="F1889" i="6"/>
  <c r="H1889" i="6" s="1"/>
  <c r="AI1888" i="6"/>
  <c r="AH1888" i="6"/>
  <c r="AG1888" i="6"/>
  <c r="AC1888" i="6"/>
  <c r="AB1888" i="6"/>
  <c r="AA1888" i="6"/>
  <c r="Z1888" i="6"/>
  <c r="Y1888" i="6"/>
  <c r="X1888" i="6"/>
  <c r="P1888" i="6"/>
  <c r="Q1888" i="6" s="1"/>
  <c r="F1888" i="6"/>
  <c r="H1888" i="6" s="1"/>
  <c r="AI1887" i="6"/>
  <c r="AH1887" i="6"/>
  <c r="AG1887" i="6"/>
  <c r="AC1887" i="6"/>
  <c r="AB1887" i="6"/>
  <c r="AA1887" i="6"/>
  <c r="Z1887" i="6"/>
  <c r="Y1887" i="6"/>
  <c r="X1887" i="6"/>
  <c r="P1887" i="6"/>
  <c r="Q1887" i="6" s="1"/>
  <c r="F1887" i="6"/>
  <c r="H1887" i="6" s="1"/>
  <c r="AI1886" i="6"/>
  <c r="AH1886" i="6"/>
  <c r="AG1886" i="6"/>
  <c r="AC1886" i="6"/>
  <c r="AB1886" i="6"/>
  <c r="AA1886" i="6"/>
  <c r="Z1886" i="6"/>
  <c r="Y1886" i="6"/>
  <c r="X1886" i="6"/>
  <c r="P1886" i="6"/>
  <c r="Q1886" i="6" s="1"/>
  <c r="F1886" i="6"/>
  <c r="H1886" i="6" s="1"/>
  <c r="AI1885" i="6"/>
  <c r="AH1885" i="6"/>
  <c r="AG1885" i="6"/>
  <c r="AC1885" i="6"/>
  <c r="AB1885" i="6"/>
  <c r="AA1885" i="6"/>
  <c r="Z1885" i="6"/>
  <c r="Y1885" i="6"/>
  <c r="X1885" i="6"/>
  <c r="P1885" i="6"/>
  <c r="Q1885" i="6" s="1"/>
  <c r="F1885" i="6"/>
  <c r="H1885" i="6" s="1"/>
  <c r="AI1884" i="6"/>
  <c r="AH1884" i="6"/>
  <c r="AG1884" i="6"/>
  <c r="AC1884" i="6"/>
  <c r="AB1884" i="6"/>
  <c r="AA1884" i="6"/>
  <c r="Z1884" i="6"/>
  <c r="Y1884" i="6"/>
  <c r="X1884" i="6"/>
  <c r="P1884" i="6"/>
  <c r="Q1884" i="6" s="1"/>
  <c r="F1884" i="6"/>
  <c r="H1884" i="6" s="1"/>
  <c r="AI1883" i="6"/>
  <c r="AH1883" i="6"/>
  <c r="AG1883" i="6"/>
  <c r="AC1883" i="6"/>
  <c r="AB1883" i="6"/>
  <c r="AA1883" i="6"/>
  <c r="Z1883" i="6"/>
  <c r="Y1883" i="6"/>
  <c r="X1883" i="6"/>
  <c r="P1883" i="6"/>
  <c r="Q1883" i="6" s="1"/>
  <c r="F1883" i="6"/>
  <c r="H1883" i="6" s="1"/>
  <c r="AI1882" i="6"/>
  <c r="AH1882" i="6"/>
  <c r="AG1882" i="6"/>
  <c r="AC1882" i="6"/>
  <c r="AB1882" i="6"/>
  <c r="AA1882" i="6"/>
  <c r="Z1882" i="6"/>
  <c r="Y1882" i="6"/>
  <c r="X1882" i="6"/>
  <c r="P1882" i="6"/>
  <c r="Q1882" i="6" s="1"/>
  <c r="F1882" i="6"/>
  <c r="H1882" i="6" s="1"/>
  <c r="AI1881" i="6"/>
  <c r="AH1881" i="6"/>
  <c r="AG1881" i="6"/>
  <c r="AC1881" i="6"/>
  <c r="AB1881" i="6"/>
  <c r="AA1881" i="6"/>
  <c r="Z1881" i="6"/>
  <c r="Y1881" i="6"/>
  <c r="X1881" i="6"/>
  <c r="P1881" i="6"/>
  <c r="Q1881" i="6" s="1"/>
  <c r="F1881" i="6"/>
  <c r="H1881" i="6" s="1"/>
  <c r="AI1880" i="6"/>
  <c r="AH1880" i="6"/>
  <c r="AG1880" i="6"/>
  <c r="AC1880" i="6"/>
  <c r="AB1880" i="6"/>
  <c r="AA1880" i="6"/>
  <c r="Z1880" i="6"/>
  <c r="Y1880" i="6"/>
  <c r="X1880" i="6"/>
  <c r="P1880" i="6"/>
  <c r="Q1880" i="6" s="1"/>
  <c r="F1880" i="6"/>
  <c r="H1880" i="6" s="1"/>
  <c r="AI1879" i="6"/>
  <c r="AH1879" i="6"/>
  <c r="AG1879" i="6"/>
  <c r="AC1879" i="6"/>
  <c r="AB1879" i="6"/>
  <c r="AA1879" i="6"/>
  <c r="Z1879" i="6"/>
  <c r="Y1879" i="6"/>
  <c r="X1879" i="6"/>
  <c r="P1879" i="6"/>
  <c r="Q1879" i="6" s="1"/>
  <c r="F1879" i="6"/>
  <c r="J1879" i="6" s="1"/>
  <c r="AI1878" i="6"/>
  <c r="AH1878" i="6"/>
  <c r="AG1878" i="6"/>
  <c r="AC1878" i="6"/>
  <c r="AB1878" i="6"/>
  <c r="AA1878" i="6"/>
  <c r="Z1878" i="6"/>
  <c r="Y1878" i="6"/>
  <c r="X1878" i="6"/>
  <c r="P1878" i="6"/>
  <c r="Q1878" i="6" s="1"/>
  <c r="F1878" i="6"/>
  <c r="J1878" i="6" s="1"/>
  <c r="AI1877" i="6"/>
  <c r="AH1877" i="6"/>
  <c r="AG1877" i="6"/>
  <c r="AC1877" i="6"/>
  <c r="AB1877" i="6"/>
  <c r="AA1877" i="6"/>
  <c r="Z1877" i="6"/>
  <c r="Y1877" i="6"/>
  <c r="X1877" i="6"/>
  <c r="P1877" i="6"/>
  <c r="Q1877" i="6" s="1"/>
  <c r="F1877" i="6"/>
  <c r="J1877" i="6" s="1"/>
  <c r="AI1876" i="6"/>
  <c r="AH1876" i="6"/>
  <c r="AG1876" i="6"/>
  <c r="AC1876" i="6"/>
  <c r="AB1876" i="6"/>
  <c r="AA1876" i="6"/>
  <c r="Z1876" i="6"/>
  <c r="Y1876" i="6"/>
  <c r="X1876" i="6"/>
  <c r="P1876" i="6"/>
  <c r="Q1876" i="6" s="1"/>
  <c r="F1876" i="6"/>
  <c r="J1876" i="6" s="1"/>
  <c r="AI1875" i="6"/>
  <c r="AH1875" i="6"/>
  <c r="AG1875" i="6"/>
  <c r="AC1875" i="6"/>
  <c r="AB1875" i="6"/>
  <c r="AA1875" i="6"/>
  <c r="Z1875" i="6"/>
  <c r="Y1875" i="6"/>
  <c r="X1875" i="6"/>
  <c r="P1875" i="6"/>
  <c r="Q1875" i="6" s="1"/>
  <c r="F1875" i="6"/>
  <c r="J1875" i="6" s="1"/>
  <c r="AI1874" i="6"/>
  <c r="AH1874" i="6"/>
  <c r="AG1874" i="6"/>
  <c r="AC1874" i="6"/>
  <c r="AB1874" i="6"/>
  <c r="AA1874" i="6"/>
  <c r="Z1874" i="6"/>
  <c r="Y1874" i="6"/>
  <c r="X1874" i="6"/>
  <c r="P1874" i="6"/>
  <c r="Q1874" i="6" s="1"/>
  <c r="F1874" i="6"/>
  <c r="J1874" i="6" s="1"/>
  <c r="AI1873" i="6"/>
  <c r="AH1873" i="6"/>
  <c r="AG1873" i="6"/>
  <c r="AC1873" i="6"/>
  <c r="AB1873" i="6"/>
  <c r="AA1873" i="6"/>
  <c r="Z1873" i="6"/>
  <c r="Y1873" i="6"/>
  <c r="X1873" i="6"/>
  <c r="P1873" i="6"/>
  <c r="Q1873" i="6" s="1"/>
  <c r="F1873" i="6"/>
  <c r="J1873" i="6" s="1"/>
  <c r="AI1872" i="6"/>
  <c r="AH1872" i="6"/>
  <c r="AG1872" i="6"/>
  <c r="AC1872" i="6"/>
  <c r="AB1872" i="6"/>
  <c r="AA1872" i="6"/>
  <c r="Z1872" i="6"/>
  <c r="Y1872" i="6"/>
  <c r="X1872" i="6"/>
  <c r="P1872" i="6"/>
  <c r="Q1872" i="6" s="1"/>
  <c r="F1872" i="6"/>
  <c r="J1872" i="6" s="1"/>
  <c r="AI1871" i="6"/>
  <c r="AH1871" i="6"/>
  <c r="AG1871" i="6"/>
  <c r="AC1871" i="6"/>
  <c r="AB1871" i="6"/>
  <c r="AA1871" i="6"/>
  <c r="Z1871" i="6"/>
  <c r="Y1871" i="6"/>
  <c r="X1871" i="6"/>
  <c r="P1871" i="6"/>
  <c r="Q1871" i="6" s="1"/>
  <c r="F1871" i="6"/>
  <c r="J1871" i="6" s="1"/>
  <c r="AI1870" i="6"/>
  <c r="AH1870" i="6"/>
  <c r="AG1870" i="6"/>
  <c r="AC1870" i="6"/>
  <c r="AB1870" i="6"/>
  <c r="AA1870" i="6"/>
  <c r="Z1870" i="6"/>
  <c r="Y1870" i="6"/>
  <c r="X1870" i="6"/>
  <c r="P1870" i="6"/>
  <c r="Q1870" i="6" s="1"/>
  <c r="F1870" i="6"/>
  <c r="J1870" i="6" s="1"/>
  <c r="AI1869" i="6"/>
  <c r="AH1869" i="6"/>
  <c r="AG1869" i="6"/>
  <c r="AC1869" i="6"/>
  <c r="AB1869" i="6"/>
  <c r="AA1869" i="6"/>
  <c r="Z1869" i="6"/>
  <c r="Y1869" i="6"/>
  <c r="X1869" i="6"/>
  <c r="P1869" i="6"/>
  <c r="Q1869" i="6" s="1"/>
  <c r="F1869" i="6"/>
  <c r="J1869" i="6" s="1"/>
  <c r="AI1868" i="6"/>
  <c r="AH1868" i="6"/>
  <c r="AG1868" i="6"/>
  <c r="AC1868" i="6"/>
  <c r="AB1868" i="6"/>
  <c r="AA1868" i="6"/>
  <c r="Z1868" i="6"/>
  <c r="Y1868" i="6"/>
  <c r="X1868" i="6"/>
  <c r="P1868" i="6"/>
  <c r="Q1868" i="6" s="1"/>
  <c r="F1868" i="6"/>
  <c r="J1868" i="6" s="1"/>
  <c r="AI1867" i="6"/>
  <c r="AH1867" i="6"/>
  <c r="AG1867" i="6"/>
  <c r="AC1867" i="6"/>
  <c r="AB1867" i="6"/>
  <c r="AA1867" i="6"/>
  <c r="Z1867" i="6"/>
  <c r="Y1867" i="6"/>
  <c r="X1867" i="6"/>
  <c r="P1867" i="6"/>
  <c r="Q1867" i="6" s="1"/>
  <c r="F1867" i="6"/>
  <c r="J1867" i="6" s="1"/>
  <c r="AI1866" i="6"/>
  <c r="AH1866" i="6"/>
  <c r="AG1866" i="6"/>
  <c r="AC1866" i="6"/>
  <c r="AB1866" i="6"/>
  <c r="AA1866" i="6"/>
  <c r="Z1866" i="6"/>
  <c r="Y1866" i="6"/>
  <c r="X1866" i="6"/>
  <c r="P1866" i="6"/>
  <c r="Q1866" i="6" s="1"/>
  <c r="F1866" i="6"/>
  <c r="J1866" i="6" s="1"/>
  <c r="AI1865" i="6"/>
  <c r="AH1865" i="6"/>
  <c r="AG1865" i="6"/>
  <c r="AC1865" i="6"/>
  <c r="AB1865" i="6"/>
  <c r="AA1865" i="6"/>
  <c r="Z1865" i="6"/>
  <c r="Y1865" i="6"/>
  <c r="X1865" i="6"/>
  <c r="P1865" i="6"/>
  <c r="Q1865" i="6" s="1"/>
  <c r="F1865" i="6"/>
  <c r="J1865" i="6" s="1"/>
  <c r="AI1864" i="6"/>
  <c r="AH1864" i="6"/>
  <c r="AG1864" i="6"/>
  <c r="AC1864" i="6"/>
  <c r="AB1864" i="6"/>
  <c r="AA1864" i="6"/>
  <c r="Z1864" i="6"/>
  <c r="Y1864" i="6"/>
  <c r="X1864" i="6"/>
  <c r="P1864" i="6"/>
  <c r="Q1864" i="6" s="1"/>
  <c r="F1864" i="6"/>
  <c r="J1864" i="6" s="1"/>
  <c r="AI1863" i="6"/>
  <c r="AH1863" i="6"/>
  <c r="AG1863" i="6"/>
  <c r="AC1863" i="6"/>
  <c r="AB1863" i="6"/>
  <c r="AA1863" i="6"/>
  <c r="Z1863" i="6"/>
  <c r="Y1863" i="6"/>
  <c r="X1863" i="6"/>
  <c r="P1863" i="6"/>
  <c r="Q1863" i="6" s="1"/>
  <c r="F1863" i="6"/>
  <c r="J1863" i="6" s="1"/>
  <c r="AI1862" i="6"/>
  <c r="AH1862" i="6"/>
  <c r="AG1862" i="6"/>
  <c r="AC1862" i="6"/>
  <c r="AB1862" i="6"/>
  <c r="AA1862" i="6"/>
  <c r="Z1862" i="6"/>
  <c r="Y1862" i="6"/>
  <c r="X1862" i="6"/>
  <c r="P1862" i="6"/>
  <c r="Q1862" i="6" s="1"/>
  <c r="F1862" i="6"/>
  <c r="J1862" i="6" s="1"/>
  <c r="AI1861" i="6"/>
  <c r="AH1861" i="6"/>
  <c r="AG1861" i="6"/>
  <c r="AC1861" i="6"/>
  <c r="AB1861" i="6"/>
  <c r="AA1861" i="6"/>
  <c r="Z1861" i="6"/>
  <c r="Y1861" i="6"/>
  <c r="X1861" i="6"/>
  <c r="P1861" i="6"/>
  <c r="Q1861" i="6" s="1"/>
  <c r="F1861" i="6"/>
  <c r="J1861" i="6" s="1"/>
  <c r="AI1860" i="6"/>
  <c r="AH1860" i="6"/>
  <c r="AG1860" i="6"/>
  <c r="AC1860" i="6"/>
  <c r="AB1860" i="6"/>
  <c r="AA1860" i="6"/>
  <c r="Z1860" i="6"/>
  <c r="Y1860" i="6"/>
  <c r="X1860" i="6"/>
  <c r="P1860" i="6"/>
  <c r="Q1860" i="6" s="1"/>
  <c r="F1860" i="6"/>
  <c r="J1860" i="6" s="1"/>
  <c r="AI1859" i="6"/>
  <c r="AH1859" i="6"/>
  <c r="AG1859" i="6"/>
  <c r="AC1859" i="6"/>
  <c r="AB1859" i="6"/>
  <c r="AA1859" i="6"/>
  <c r="Z1859" i="6"/>
  <c r="Y1859" i="6"/>
  <c r="X1859" i="6"/>
  <c r="P1859" i="6"/>
  <c r="Q1859" i="6" s="1"/>
  <c r="F1859" i="6"/>
  <c r="J1859" i="6" s="1"/>
  <c r="AI1858" i="6"/>
  <c r="AH1858" i="6"/>
  <c r="AG1858" i="6"/>
  <c r="AC1858" i="6"/>
  <c r="AB1858" i="6"/>
  <c r="AA1858" i="6"/>
  <c r="Z1858" i="6"/>
  <c r="Y1858" i="6"/>
  <c r="X1858" i="6"/>
  <c r="P1858" i="6"/>
  <c r="Q1858" i="6" s="1"/>
  <c r="F1858" i="6"/>
  <c r="J1858" i="6" s="1"/>
  <c r="AI1857" i="6"/>
  <c r="AH1857" i="6"/>
  <c r="AG1857" i="6"/>
  <c r="AC1857" i="6"/>
  <c r="AB1857" i="6"/>
  <c r="AA1857" i="6"/>
  <c r="Z1857" i="6"/>
  <c r="Y1857" i="6"/>
  <c r="X1857" i="6"/>
  <c r="P1857" i="6"/>
  <c r="Q1857" i="6" s="1"/>
  <c r="F1857" i="6"/>
  <c r="J1857" i="6" s="1"/>
  <c r="AI1856" i="6"/>
  <c r="AH1856" i="6"/>
  <c r="AG1856" i="6"/>
  <c r="AC1856" i="6"/>
  <c r="AB1856" i="6"/>
  <c r="AA1856" i="6"/>
  <c r="Z1856" i="6"/>
  <c r="Y1856" i="6"/>
  <c r="X1856" i="6"/>
  <c r="P1856" i="6"/>
  <c r="Q1856" i="6" s="1"/>
  <c r="F1856" i="6"/>
  <c r="J1856" i="6" s="1"/>
  <c r="AI1855" i="6"/>
  <c r="AH1855" i="6"/>
  <c r="AG1855" i="6"/>
  <c r="AC1855" i="6"/>
  <c r="AB1855" i="6"/>
  <c r="AA1855" i="6"/>
  <c r="Z1855" i="6"/>
  <c r="Y1855" i="6"/>
  <c r="X1855" i="6"/>
  <c r="P1855" i="6"/>
  <c r="Q1855" i="6" s="1"/>
  <c r="F1855" i="6"/>
  <c r="J1855" i="6" s="1"/>
  <c r="AI1854" i="6"/>
  <c r="AH1854" i="6"/>
  <c r="AG1854" i="6"/>
  <c r="AC1854" i="6"/>
  <c r="AB1854" i="6"/>
  <c r="AA1854" i="6"/>
  <c r="Z1854" i="6"/>
  <c r="Y1854" i="6"/>
  <c r="X1854" i="6"/>
  <c r="P1854" i="6"/>
  <c r="Q1854" i="6" s="1"/>
  <c r="F1854" i="6"/>
  <c r="J1854" i="6" s="1"/>
  <c r="AI1853" i="6"/>
  <c r="AH1853" i="6"/>
  <c r="AG1853" i="6"/>
  <c r="AC1853" i="6"/>
  <c r="AB1853" i="6"/>
  <c r="AA1853" i="6"/>
  <c r="Z1853" i="6"/>
  <c r="Y1853" i="6"/>
  <c r="X1853" i="6"/>
  <c r="P1853" i="6"/>
  <c r="Q1853" i="6" s="1"/>
  <c r="F1853" i="6"/>
  <c r="J1853" i="6" s="1"/>
  <c r="AI1852" i="6"/>
  <c r="AH1852" i="6"/>
  <c r="AG1852" i="6"/>
  <c r="AC1852" i="6"/>
  <c r="AB1852" i="6"/>
  <c r="AA1852" i="6"/>
  <c r="Z1852" i="6"/>
  <c r="Y1852" i="6"/>
  <c r="X1852" i="6"/>
  <c r="P1852" i="6"/>
  <c r="Q1852" i="6" s="1"/>
  <c r="F1852" i="6"/>
  <c r="J1852" i="6" s="1"/>
  <c r="AI1851" i="6"/>
  <c r="AH1851" i="6"/>
  <c r="AG1851" i="6"/>
  <c r="AC1851" i="6"/>
  <c r="AB1851" i="6"/>
  <c r="AA1851" i="6"/>
  <c r="Z1851" i="6"/>
  <c r="Y1851" i="6"/>
  <c r="X1851" i="6"/>
  <c r="P1851" i="6"/>
  <c r="Q1851" i="6" s="1"/>
  <c r="F1851" i="6"/>
  <c r="J1851" i="6" s="1"/>
  <c r="AI1850" i="6"/>
  <c r="AH1850" i="6"/>
  <c r="AG1850" i="6"/>
  <c r="AC1850" i="6"/>
  <c r="AB1850" i="6"/>
  <c r="AA1850" i="6"/>
  <c r="Z1850" i="6"/>
  <c r="Y1850" i="6"/>
  <c r="X1850" i="6"/>
  <c r="P1850" i="6"/>
  <c r="Q1850" i="6" s="1"/>
  <c r="F1850" i="6"/>
  <c r="J1850" i="6" s="1"/>
  <c r="AI1849" i="6"/>
  <c r="AH1849" i="6"/>
  <c r="AG1849" i="6"/>
  <c r="AC1849" i="6"/>
  <c r="AB1849" i="6"/>
  <c r="AA1849" i="6"/>
  <c r="Z1849" i="6"/>
  <c r="Y1849" i="6"/>
  <c r="X1849" i="6"/>
  <c r="P1849" i="6"/>
  <c r="Q1849" i="6" s="1"/>
  <c r="F1849" i="6"/>
  <c r="J1849" i="6" s="1"/>
  <c r="AI1848" i="6"/>
  <c r="AH1848" i="6"/>
  <c r="AG1848" i="6"/>
  <c r="AC1848" i="6"/>
  <c r="AB1848" i="6"/>
  <c r="AA1848" i="6"/>
  <c r="Z1848" i="6"/>
  <c r="Y1848" i="6"/>
  <c r="X1848" i="6"/>
  <c r="P1848" i="6"/>
  <c r="Q1848" i="6" s="1"/>
  <c r="F1848" i="6"/>
  <c r="J1848" i="6" s="1"/>
  <c r="AI1847" i="6"/>
  <c r="AH1847" i="6"/>
  <c r="AG1847" i="6"/>
  <c r="AC1847" i="6"/>
  <c r="AB1847" i="6"/>
  <c r="AA1847" i="6"/>
  <c r="Z1847" i="6"/>
  <c r="Y1847" i="6"/>
  <c r="X1847" i="6"/>
  <c r="P1847" i="6"/>
  <c r="Q1847" i="6" s="1"/>
  <c r="F1847" i="6"/>
  <c r="J1847" i="6" s="1"/>
  <c r="AI1846" i="6"/>
  <c r="AH1846" i="6"/>
  <c r="AG1846" i="6"/>
  <c r="AC1846" i="6"/>
  <c r="AB1846" i="6"/>
  <c r="AA1846" i="6"/>
  <c r="Z1846" i="6"/>
  <c r="Y1846" i="6"/>
  <c r="X1846" i="6"/>
  <c r="P1846" i="6"/>
  <c r="Q1846" i="6" s="1"/>
  <c r="F1846" i="6"/>
  <c r="J1846" i="6" s="1"/>
  <c r="AI1845" i="6"/>
  <c r="AH1845" i="6"/>
  <c r="AG1845" i="6"/>
  <c r="AC1845" i="6"/>
  <c r="AB1845" i="6"/>
  <c r="AA1845" i="6"/>
  <c r="Z1845" i="6"/>
  <c r="Y1845" i="6"/>
  <c r="X1845" i="6"/>
  <c r="P1845" i="6"/>
  <c r="Q1845" i="6" s="1"/>
  <c r="F1845" i="6"/>
  <c r="J1845" i="6" s="1"/>
  <c r="AI1844" i="6"/>
  <c r="AH1844" i="6"/>
  <c r="AG1844" i="6"/>
  <c r="AC1844" i="6"/>
  <c r="AB1844" i="6"/>
  <c r="AA1844" i="6"/>
  <c r="Z1844" i="6"/>
  <c r="Y1844" i="6"/>
  <c r="X1844" i="6"/>
  <c r="P1844" i="6"/>
  <c r="Q1844" i="6" s="1"/>
  <c r="F1844" i="6"/>
  <c r="J1844" i="6" s="1"/>
  <c r="AI1843" i="6"/>
  <c r="AH1843" i="6"/>
  <c r="AG1843" i="6"/>
  <c r="AC1843" i="6"/>
  <c r="AB1843" i="6"/>
  <c r="AA1843" i="6"/>
  <c r="Z1843" i="6"/>
  <c r="Y1843" i="6"/>
  <c r="X1843" i="6"/>
  <c r="P1843" i="6"/>
  <c r="Q1843" i="6" s="1"/>
  <c r="F1843" i="6"/>
  <c r="J1843" i="6" s="1"/>
  <c r="AI1842" i="6"/>
  <c r="AH1842" i="6"/>
  <c r="AG1842" i="6"/>
  <c r="AC1842" i="6"/>
  <c r="AB1842" i="6"/>
  <c r="AA1842" i="6"/>
  <c r="Z1842" i="6"/>
  <c r="Y1842" i="6"/>
  <c r="X1842" i="6"/>
  <c r="P1842" i="6"/>
  <c r="Q1842" i="6" s="1"/>
  <c r="F1842" i="6"/>
  <c r="J1842" i="6" s="1"/>
  <c r="AI1841" i="6"/>
  <c r="AH1841" i="6"/>
  <c r="AG1841" i="6"/>
  <c r="AC1841" i="6"/>
  <c r="AB1841" i="6"/>
  <c r="AA1841" i="6"/>
  <c r="Z1841" i="6"/>
  <c r="Y1841" i="6"/>
  <c r="X1841" i="6"/>
  <c r="P1841" i="6"/>
  <c r="Q1841" i="6" s="1"/>
  <c r="F1841" i="6"/>
  <c r="J1841" i="6" s="1"/>
  <c r="AI1840" i="6"/>
  <c r="AH1840" i="6"/>
  <c r="AG1840" i="6"/>
  <c r="AC1840" i="6"/>
  <c r="AB1840" i="6"/>
  <c r="AA1840" i="6"/>
  <c r="Z1840" i="6"/>
  <c r="Y1840" i="6"/>
  <c r="X1840" i="6"/>
  <c r="P1840" i="6"/>
  <c r="Q1840" i="6" s="1"/>
  <c r="F1840" i="6"/>
  <c r="J1840" i="6" s="1"/>
  <c r="AI1839" i="6"/>
  <c r="AH1839" i="6"/>
  <c r="AG1839" i="6"/>
  <c r="AC1839" i="6"/>
  <c r="AB1839" i="6"/>
  <c r="AA1839" i="6"/>
  <c r="Z1839" i="6"/>
  <c r="Y1839" i="6"/>
  <c r="X1839" i="6"/>
  <c r="P1839" i="6"/>
  <c r="Q1839" i="6" s="1"/>
  <c r="F1839" i="6"/>
  <c r="J1839" i="6" s="1"/>
  <c r="AI1838" i="6"/>
  <c r="AH1838" i="6"/>
  <c r="AG1838" i="6"/>
  <c r="AC1838" i="6"/>
  <c r="AB1838" i="6"/>
  <c r="AA1838" i="6"/>
  <c r="Z1838" i="6"/>
  <c r="Y1838" i="6"/>
  <c r="X1838" i="6"/>
  <c r="P1838" i="6"/>
  <c r="Q1838" i="6" s="1"/>
  <c r="F1838" i="6"/>
  <c r="J1838" i="6" s="1"/>
  <c r="AI1837" i="6"/>
  <c r="AH1837" i="6"/>
  <c r="AG1837" i="6"/>
  <c r="AC1837" i="6"/>
  <c r="AB1837" i="6"/>
  <c r="AA1837" i="6"/>
  <c r="Z1837" i="6"/>
  <c r="Y1837" i="6"/>
  <c r="X1837" i="6"/>
  <c r="P1837" i="6"/>
  <c r="Q1837" i="6" s="1"/>
  <c r="F1837" i="6"/>
  <c r="J1837" i="6" s="1"/>
  <c r="AI1836" i="6"/>
  <c r="AH1836" i="6"/>
  <c r="AG1836" i="6"/>
  <c r="AC1836" i="6"/>
  <c r="AB1836" i="6"/>
  <c r="AA1836" i="6"/>
  <c r="Z1836" i="6"/>
  <c r="Y1836" i="6"/>
  <c r="X1836" i="6"/>
  <c r="P1836" i="6"/>
  <c r="Q1836" i="6" s="1"/>
  <c r="F1836" i="6"/>
  <c r="J1836" i="6" s="1"/>
  <c r="AI1835" i="6"/>
  <c r="AH1835" i="6"/>
  <c r="AG1835" i="6"/>
  <c r="AC1835" i="6"/>
  <c r="AB1835" i="6"/>
  <c r="AA1835" i="6"/>
  <c r="Z1835" i="6"/>
  <c r="Y1835" i="6"/>
  <c r="X1835" i="6"/>
  <c r="P1835" i="6"/>
  <c r="Q1835" i="6" s="1"/>
  <c r="F1835" i="6"/>
  <c r="J1835" i="6" s="1"/>
  <c r="AI1834" i="6"/>
  <c r="AH1834" i="6"/>
  <c r="AG1834" i="6"/>
  <c r="AC1834" i="6"/>
  <c r="AB1834" i="6"/>
  <c r="AA1834" i="6"/>
  <c r="Z1834" i="6"/>
  <c r="Y1834" i="6"/>
  <c r="X1834" i="6"/>
  <c r="P1834" i="6"/>
  <c r="Q1834" i="6" s="1"/>
  <c r="F1834" i="6"/>
  <c r="J1834" i="6" s="1"/>
  <c r="AI1833" i="6"/>
  <c r="AH1833" i="6"/>
  <c r="AG1833" i="6"/>
  <c r="AC1833" i="6"/>
  <c r="AB1833" i="6"/>
  <c r="AA1833" i="6"/>
  <c r="Z1833" i="6"/>
  <c r="Y1833" i="6"/>
  <c r="X1833" i="6"/>
  <c r="P1833" i="6"/>
  <c r="Q1833" i="6" s="1"/>
  <c r="F1833" i="6"/>
  <c r="J1833" i="6" s="1"/>
  <c r="AI1832" i="6"/>
  <c r="AH1832" i="6"/>
  <c r="AG1832" i="6"/>
  <c r="AC1832" i="6"/>
  <c r="AB1832" i="6"/>
  <c r="AA1832" i="6"/>
  <c r="Z1832" i="6"/>
  <c r="Y1832" i="6"/>
  <c r="X1832" i="6"/>
  <c r="P1832" i="6"/>
  <c r="Q1832" i="6" s="1"/>
  <c r="F1832" i="6"/>
  <c r="J1832" i="6" s="1"/>
  <c r="AI1831" i="6"/>
  <c r="AH1831" i="6"/>
  <c r="AG1831" i="6"/>
  <c r="AC1831" i="6"/>
  <c r="AB1831" i="6"/>
  <c r="AA1831" i="6"/>
  <c r="Z1831" i="6"/>
  <c r="Y1831" i="6"/>
  <c r="X1831" i="6"/>
  <c r="P1831" i="6"/>
  <c r="Q1831" i="6" s="1"/>
  <c r="F1831" i="6"/>
  <c r="J1831" i="6" s="1"/>
  <c r="AI1830" i="6"/>
  <c r="AH1830" i="6"/>
  <c r="AG1830" i="6"/>
  <c r="AC1830" i="6"/>
  <c r="AB1830" i="6"/>
  <c r="AA1830" i="6"/>
  <c r="Z1830" i="6"/>
  <c r="Y1830" i="6"/>
  <c r="X1830" i="6"/>
  <c r="P1830" i="6"/>
  <c r="Q1830" i="6" s="1"/>
  <c r="F1830" i="6"/>
  <c r="J1830" i="6" s="1"/>
  <c r="AI1829" i="6"/>
  <c r="AH1829" i="6"/>
  <c r="AG1829" i="6"/>
  <c r="AC1829" i="6"/>
  <c r="AB1829" i="6"/>
  <c r="AA1829" i="6"/>
  <c r="Z1829" i="6"/>
  <c r="Y1829" i="6"/>
  <c r="X1829" i="6"/>
  <c r="P1829" i="6"/>
  <c r="Q1829" i="6" s="1"/>
  <c r="F1829" i="6"/>
  <c r="J1829" i="6" s="1"/>
  <c r="AI1828" i="6"/>
  <c r="AH1828" i="6"/>
  <c r="AG1828" i="6"/>
  <c r="AC1828" i="6"/>
  <c r="AB1828" i="6"/>
  <c r="AA1828" i="6"/>
  <c r="Z1828" i="6"/>
  <c r="Y1828" i="6"/>
  <c r="X1828" i="6"/>
  <c r="P1828" i="6"/>
  <c r="Q1828" i="6" s="1"/>
  <c r="F1828" i="6"/>
  <c r="J1828" i="6" s="1"/>
  <c r="AI1827" i="6"/>
  <c r="AH1827" i="6"/>
  <c r="AG1827" i="6"/>
  <c r="AC1827" i="6"/>
  <c r="AB1827" i="6"/>
  <c r="AA1827" i="6"/>
  <c r="Z1827" i="6"/>
  <c r="Y1827" i="6"/>
  <c r="X1827" i="6"/>
  <c r="P1827" i="6"/>
  <c r="Q1827" i="6" s="1"/>
  <c r="F1827" i="6"/>
  <c r="J1827" i="6" s="1"/>
  <c r="AI1826" i="6"/>
  <c r="AH1826" i="6"/>
  <c r="AG1826" i="6"/>
  <c r="AC1826" i="6"/>
  <c r="AB1826" i="6"/>
  <c r="AA1826" i="6"/>
  <c r="Z1826" i="6"/>
  <c r="Y1826" i="6"/>
  <c r="X1826" i="6"/>
  <c r="P1826" i="6"/>
  <c r="Q1826" i="6" s="1"/>
  <c r="F1826" i="6"/>
  <c r="J1826" i="6" s="1"/>
  <c r="AI1825" i="6"/>
  <c r="AH1825" i="6"/>
  <c r="AG1825" i="6"/>
  <c r="AC1825" i="6"/>
  <c r="AB1825" i="6"/>
  <c r="AA1825" i="6"/>
  <c r="Z1825" i="6"/>
  <c r="Y1825" i="6"/>
  <c r="X1825" i="6"/>
  <c r="P1825" i="6"/>
  <c r="Q1825" i="6" s="1"/>
  <c r="F1825" i="6"/>
  <c r="J1825" i="6" s="1"/>
  <c r="AI1824" i="6"/>
  <c r="AH1824" i="6"/>
  <c r="AG1824" i="6"/>
  <c r="AC1824" i="6"/>
  <c r="AB1824" i="6"/>
  <c r="AA1824" i="6"/>
  <c r="Z1824" i="6"/>
  <c r="Y1824" i="6"/>
  <c r="X1824" i="6"/>
  <c r="P1824" i="6"/>
  <c r="Q1824" i="6" s="1"/>
  <c r="F1824" i="6"/>
  <c r="J1824" i="6" s="1"/>
  <c r="AI1823" i="6"/>
  <c r="AH1823" i="6"/>
  <c r="AG1823" i="6"/>
  <c r="AC1823" i="6"/>
  <c r="AB1823" i="6"/>
  <c r="AA1823" i="6"/>
  <c r="Z1823" i="6"/>
  <c r="Y1823" i="6"/>
  <c r="X1823" i="6"/>
  <c r="P1823" i="6"/>
  <c r="Q1823" i="6" s="1"/>
  <c r="F1823" i="6"/>
  <c r="J1823" i="6" s="1"/>
  <c r="AI1822" i="6"/>
  <c r="AH1822" i="6"/>
  <c r="AG1822" i="6"/>
  <c r="AC1822" i="6"/>
  <c r="AB1822" i="6"/>
  <c r="AA1822" i="6"/>
  <c r="Z1822" i="6"/>
  <c r="Y1822" i="6"/>
  <c r="X1822" i="6"/>
  <c r="P1822" i="6"/>
  <c r="Q1822" i="6" s="1"/>
  <c r="F1822" i="6"/>
  <c r="J1822" i="6" s="1"/>
  <c r="AI1821" i="6"/>
  <c r="AH1821" i="6"/>
  <c r="AG1821" i="6"/>
  <c r="AC1821" i="6"/>
  <c r="AB1821" i="6"/>
  <c r="AA1821" i="6"/>
  <c r="Z1821" i="6"/>
  <c r="Y1821" i="6"/>
  <c r="X1821" i="6"/>
  <c r="P1821" i="6"/>
  <c r="Q1821" i="6" s="1"/>
  <c r="F1821" i="6"/>
  <c r="J1821" i="6" s="1"/>
  <c r="AI1820" i="6"/>
  <c r="AH1820" i="6"/>
  <c r="AG1820" i="6"/>
  <c r="AC1820" i="6"/>
  <c r="AB1820" i="6"/>
  <c r="AA1820" i="6"/>
  <c r="Z1820" i="6"/>
  <c r="Y1820" i="6"/>
  <c r="X1820" i="6"/>
  <c r="P1820" i="6"/>
  <c r="Q1820" i="6" s="1"/>
  <c r="F1820" i="6"/>
  <c r="J1820" i="6" s="1"/>
  <c r="AI1819" i="6"/>
  <c r="AH1819" i="6"/>
  <c r="AG1819" i="6"/>
  <c r="AC1819" i="6"/>
  <c r="AB1819" i="6"/>
  <c r="AA1819" i="6"/>
  <c r="Z1819" i="6"/>
  <c r="Y1819" i="6"/>
  <c r="X1819" i="6"/>
  <c r="P1819" i="6"/>
  <c r="Q1819" i="6" s="1"/>
  <c r="F1819" i="6"/>
  <c r="J1819" i="6" s="1"/>
  <c r="AI1818" i="6"/>
  <c r="AH1818" i="6"/>
  <c r="AG1818" i="6"/>
  <c r="AC1818" i="6"/>
  <c r="AB1818" i="6"/>
  <c r="AA1818" i="6"/>
  <c r="Z1818" i="6"/>
  <c r="Y1818" i="6"/>
  <c r="X1818" i="6"/>
  <c r="P1818" i="6"/>
  <c r="Q1818" i="6" s="1"/>
  <c r="F1818" i="6"/>
  <c r="J1818" i="6" s="1"/>
  <c r="AI1817" i="6"/>
  <c r="AH1817" i="6"/>
  <c r="AG1817" i="6"/>
  <c r="AC1817" i="6"/>
  <c r="AB1817" i="6"/>
  <c r="AA1817" i="6"/>
  <c r="Z1817" i="6"/>
  <c r="Y1817" i="6"/>
  <c r="X1817" i="6"/>
  <c r="P1817" i="6"/>
  <c r="Q1817" i="6" s="1"/>
  <c r="F1817" i="6"/>
  <c r="J1817" i="6" s="1"/>
  <c r="AI1816" i="6"/>
  <c r="AH1816" i="6"/>
  <c r="AG1816" i="6"/>
  <c r="AC1816" i="6"/>
  <c r="AB1816" i="6"/>
  <c r="AA1816" i="6"/>
  <c r="Z1816" i="6"/>
  <c r="Y1816" i="6"/>
  <c r="X1816" i="6"/>
  <c r="P1816" i="6"/>
  <c r="Q1816" i="6" s="1"/>
  <c r="F1816" i="6"/>
  <c r="J1816" i="6" s="1"/>
  <c r="AI1815" i="6"/>
  <c r="AH1815" i="6"/>
  <c r="AG1815" i="6"/>
  <c r="AC1815" i="6"/>
  <c r="AB1815" i="6"/>
  <c r="AA1815" i="6"/>
  <c r="Z1815" i="6"/>
  <c r="Y1815" i="6"/>
  <c r="X1815" i="6"/>
  <c r="P1815" i="6"/>
  <c r="Q1815" i="6" s="1"/>
  <c r="F1815" i="6"/>
  <c r="J1815" i="6" s="1"/>
  <c r="AI1814" i="6"/>
  <c r="AH1814" i="6"/>
  <c r="AG1814" i="6"/>
  <c r="AC1814" i="6"/>
  <c r="AB1814" i="6"/>
  <c r="AA1814" i="6"/>
  <c r="Z1814" i="6"/>
  <c r="Y1814" i="6"/>
  <c r="X1814" i="6"/>
  <c r="P1814" i="6"/>
  <c r="Q1814" i="6" s="1"/>
  <c r="F1814" i="6"/>
  <c r="J1814" i="6" s="1"/>
  <c r="AI1813" i="6"/>
  <c r="AH1813" i="6"/>
  <c r="AG1813" i="6"/>
  <c r="AC1813" i="6"/>
  <c r="AB1813" i="6"/>
  <c r="AA1813" i="6"/>
  <c r="Z1813" i="6"/>
  <c r="Y1813" i="6"/>
  <c r="X1813" i="6"/>
  <c r="P1813" i="6"/>
  <c r="Q1813" i="6" s="1"/>
  <c r="F1813" i="6"/>
  <c r="J1813" i="6" s="1"/>
  <c r="AI1812" i="6"/>
  <c r="AH1812" i="6"/>
  <c r="AG1812" i="6"/>
  <c r="AC1812" i="6"/>
  <c r="AB1812" i="6"/>
  <c r="AA1812" i="6"/>
  <c r="Z1812" i="6"/>
  <c r="Y1812" i="6"/>
  <c r="X1812" i="6"/>
  <c r="P1812" i="6"/>
  <c r="Q1812" i="6" s="1"/>
  <c r="F1812" i="6"/>
  <c r="J1812" i="6" s="1"/>
  <c r="AI1811" i="6"/>
  <c r="AH1811" i="6"/>
  <c r="AG1811" i="6"/>
  <c r="AC1811" i="6"/>
  <c r="AB1811" i="6"/>
  <c r="AA1811" i="6"/>
  <c r="Z1811" i="6"/>
  <c r="Y1811" i="6"/>
  <c r="X1811" i="6"/>
  <c r="P1811" i="6"/>
  <c r="Q1811" i="6" s="1"/>
  <c r="F1811" i="6"/>
  <c r="J1811" i="6" s="1"/>
  <c r="AI1810" i="6"/>
  <c r="AH1810" i="6"/>
  <c r="AG1810" i="6"/>
  <c r="AC1810" i="6"/>
  <c r="AB1810" i="6"/>
  <c r="AA1810" i="6"/>
  <c r="Z1810" i="6"/>
  <c r="Y1810" i="6"/>
  <c r="X1810" i="6"/>
  <c r="P1810" i="6"/>
  <c r="Q1810" i="6" s="1"/>
  <c r="F1810" i="6"/>
  <c r="J1810" i="6" s="1"/>
  <c r="AI1809" i="6"/>
  <c r="AH1809" i="6"/>
  <c r="AG1809" i="6"/>
  <c r="AC1809" i="6"/>
  <c r="AB1809" i="6"/>
  <c r="AA1809" i="6"/>
  <c r="Z1809" i="6"/>
  <c r="Y1809" i="6"/>
  <c r="X1809" i="6"/>
  <c r="P1809" i="6"/>
  <c r="Q1809" i="6" s="1"/>
  <c r="F1809" i="6"/>
  <c r="J1809" i="6" s="1"/>
  <c r="AI1808" i="6"/>
  <c r="AH1808" i="6"/>
  <c r="AG1808" i="6"/>
  <c r="AC1808" i="6"/>
  <c r="AB1808" i="6"/>
  <c r="AA1808" i="6"/>
  <c r="Z1808" i="6"/>
  <c r="Y1808" i="6"/>
  <c r="X1808" i="6"/>
  <c r="P1808" i="6"/>
  <c r="Q1808" i="6" s="1"/>
  <c r="F1808" i="6"/>
  <c r="J1808" i="6" s="1"/>
  <c r="AI1807" i="6"/>
  <c r="AH1807" i="6"/>
  <c r="AG1807" i="6"/>
  <c r="AC1807" i="6"/>
  <c r="AB1807" i="6"/>
  <c r="AA1807" i="6"/>
  <c r="Z1807" i="6"/>
  <c r="Y1807" i="6"/>
  <c r="X1807" i="6"/>
  <c r="P1807" i="6"/>
  <c r="Q1807" i="6" s="1"/>
  <c r="F1807" i="6"/>
  <c r="J1807" i="6" s="1"/>
  <c r="AI1806" i="6"/>
  <c r="AH1806" i="6"/>
  <c r="AG1806" i="6"/>
  <c r="AC1806" i="6"/>
  <c r="AB1806" i="6"/>
  <c r="AA1806" i="6"/>
  <c r="Z1806" i="6"/>
  <c r="Y1806" i="6"/>
  <c r="X1806" i="6"/>
  <c r="P1806" i="6"/>
  <c r="Q1806" i="6" s="1"/>
  <c r="F1806" i="6"/>
  <c r="J1806" i="6" s="1"/>
  <c r="AI1805" i="6"/>
  <c r="AH1805" i="6"/>
  <c r="AG1805" i="6"/>
  <c r="AC1805" i="6"/>
  <c r="AB1805" i="6"/>
  <c r="AA1805" i="6"/>
  <c r="Z1805" i="6"/>
  <c r="Y1805" i="6"/>
  <c r="X1805" i="6"/>
  <c r="P1805" i="6"/>
  <c r="Q1805" i="6" s="1"/>
  <c r="F1805" i="6"/>
  <c r="J1805" i="6" s="1"/>
  <c r="AI1804" i="6"/>
  <c r="AH1804" i="6"/>
  <c r="AG1804" i="6"/>
  <c r="AC1804" i="6"/>
  <c r="AB1804" i="6"/>
  <c r="AA1804" i="6"/>
  <c r="Z1804" i="6"/>
  <c r="Y1804" i="6"/>
  <c r="X1804" i="6"/>
  <c r="P1804" i="6"/>
  <c r="Q1804" i="6" s="1"/>
  <c r="F1804" i="6"/>
  <c r="J1804" i="6" s="1"/>
  <c r="AI1803" i="6"/>
  <c r="AH1803" i="6"/>
  <c r="AG1803" i="6"/>
  <c r="AC1803" i="6"/>
  <c r="AB1803" i="6"/>
  <c r="AA1803" i="6"/>
  <c r="Z1803" i="6"/>
  <c r="Y1803" i="6"/>
  <c r="X1803" i="6"/>
  <c r="P1803" i="6"/>
  <c r="Q1803" i="6" s="1"/>
  <c r="F1803" i="6"/>
  <c r="J1803" i="6" s="1"/>
  <c r="AI1802" i="6"/>
  <c r="AH1802" i="6"/>
  <c r="AG1802" i="6"/>
  <c r="AC1802" i="6"/>
  <c r="AB1802" i="6"/>
  <c r="AA1802" i="6"/>
  <c r="Z1802" i="6"/>
  <c r="Y1802" i="6"/>
  <c r="X1802" i="6"/>
  <c r="P1802" i="6"/>
  <c r="Q1802" i="6" s="1"/>
  <c r="F1802" i="6"/>
  <c r="J1802" i="6" s="1"/>
  <c r="AI1801" i="6"/>
  <c r="AH1801" i="6"/>
  <c r="AG1801" i="6"/>
  <c r="AC1801" i="6"/>
  <c r="AB1801" i="6"/>
  <c r="AA1801" i="6"/>
  <c r="Z1801" i="6"/>
  <c r="Y1801" i="6"/>
  <c r="X1801" i="6"/>
  <c r="P1801" i="6"/>
  <c r="Q1801" i="6" s="1"/>
  <c r="F1801" i="6"/>
  <c r="J1801" i="6" s="1"/>
  <c r="AI1800" i="6"/>
  <c r="AH1800" i="6"/>
  <c r="AG1800" i="6"/>
  <c r="AC1800" i="6"/>
  <c r="AB1800" i="6"/>
  <c r="AA1800" i="6"/>
  <c r="Z1800" i="6"/>
  <c r="Y1800" i="6"/>
  <c r="X1800" i="6"/>
  <c r="P1800" i="6"/>
  <c r="Q1800" i="6" s="1"/>
  <c r="F1800" i="6"/>
  <c r="J1800" i="6" s="1"/>
  <c r="AI1799" i="6"/>
  <c r="AH1799" i="6"/>
  <c r="AG1799" i="6"/>
  <c r="AC1799" i="6"/>
  <c r="AB1799" i="6"/>
  <c r="AA1799" i="6"/>
  <c r="Z1799" i="6"/>
  <c r="Y1799" i="6"/>
  <c r="X1799" i="6"/>
  <c r="P1799" i="6"/>
  <c r="Q1799" i="6" s="1"/>
  <c r="F1799" i="6"/>
  <c r="J1799" i="6" s="1"/>
  <c r="AI1798" i="6"/>
  <c r="AH1798" i="6"/>
  <c r="AG1798" i="6"/>
  <c r="AC1798" i="6"/>
  <c r="AB1798" i="6"/>
  <c r="AA1798" i="6"/>
  <c r="Z1798" i="6"/>
  <c r="Y1798" i="6"/>
  <c r="X1798" i="6"/>
  <c r="P1798" i="6"/>
  <c r="Q1798" i="6" s="1"/>
  <c r="F1798" i="6"/>
  <c r="J1798" i="6" s="1"/>
  <c r="AI1797" i="6"/>
  <c r="AH1797" i="6"/>
  <c r="AG1797" i="6"/>
  <c r="AC1797" i="6"/>
  <c r="AB1797" i="6"/>
  <c r="AA1797" i="6"/>
  <c r="Z1797" i="6"/>
  <c r="Y1797" i="6"/>
  <c r="X1797" i="6"/>
  <c r="P1797" i="6"/>
  <c r="Q1797" i="6" s="1"/>
  <c r="F1797" i="6"/>
  <c r="J1797" i="6" s="1"/>
  <c r="AI1796" i="6"/>
  <c r="AH1796" i="6"/>
  <c r="AG1796" i="6"/>
  <c r="AC1796" i="6"/>
  <c r="AB1796" i="6"/>
  <c r="AA1796" i="6"/>
  <c r="Z1796" i="6"/>
  <c r="Y1796" i="6"/>
  <c r="X1796" i="6"/>
  <c r="P1796" i="6"/>
  <c r="Q1796" i="6" s="1"/>
  <c r="F1796" i="6"/>
  <c r="J1796" i="6" s="1"/>
  <c r="AI1795" i="6"/>
  <c r="AH1795" i="6"/>
  <c r="AG1795" i="6"/>
  <c r="AC1795" i="6"/>
  <c r="AB1795" i="6"/>
  <c r="AA1795" i="6"/>
  <c r="Z1795" i="6"/>
  <c r="Y1795" i="6"/>
  <c r="X1795" i="6"/>
  <c r="P1795" i="6"/>
  <c r="Q1795" i="6" s="1"/>
  <c r="F1795" i="6"/>
  <c r="J1795" i="6" s="1"/>
  <c r="AI1794" i="6"/>
  <c r="AH1794" i="6"/>
  <c r="AG1794" i="6"/>
  <c r="AC1794" i="6"/>
  <c r="AB1794" i="6"/>
  <c r="AA1794" i="6"/>
  <c r="Z1794" i="6"/>
  <c r="Y1794" i="6"/>
  <c r="X1794" i="6"/>
  <c r="P1794" i="6"/>
  <c r="Q1794" i="6" s="1"/>
  <c r="F1794" i="6"/>
  <c r="J1794" i="6" s="1"/>
  <c r="AI1793" i="6"/>
  <c r="AH1793" i="6"/>
  <c r="AG1793" i="6"/>
  <c r="AC1793" i="6"/>
  <c r="AB1793" i="6"/>
  <c r="AA1793" i="6"/>
  <c r="Z1793" i="6"/>
  <c r="Y1793" i="6"/>
  <c r="X1793" i="6"/>
  <c r="P1793" i="6"/>
  <c r="Q1793" i="6" s="1"/>
  <c r="F1793" i="6"/>
  <c r="J1793" i="6" s="1"/>
  <c r="AI1792" i="6"/>
  <c r="AH1792" i="6"/>
  <c r="AG1792" i="6"/>
  <c r="AC1792" i="6"/>
  <c r="AB1792" i="6"/>
  <c r="AA1792" i="6"/>
  <c r="Z1792" i="6"/>
  <c r="Y1792" i="6"/>
  <c r="X1792" i="6"/>
  <c r="P1792" i="6"/>
  <c r="Q1792" i="6" s="1"/>
  <c r="F1792" i="6"/>
  <c r="J1792" i="6" s="1"/>
  <c r="AI1791" i="6"/>
  <c r="AH1791" i="6"/>
  <c r="AG1791" i="6"/>
  <c r="AC1791" i="6"/>
  <c r="AB1791" i="6"/>
  <c r="AA1791" i="6"/>
  <c r="Z1791" i="6"/>
  <c r="Y1791" i="6"/>
  <c r="X1791" i="6"/>
  <c r="P1791" i="6"/>
  <c r="Q1791" i="6" s="1"/>
  <c r="F1791" i="6"/>
  <c r="J1791" i="6" s="1"/>
  <c r="AI1790" i="6"/>
  <c r="AH1790" i="6"/>
  <c r="AG1790" i="6"/>
  <c r="AC1790" i="6"/>
  <c r="AB1790" i="6"/>
  <c r="AA1790" i="6"/>
  <c r="Z1790" i="6"/>
  <c r="Y1790" i="6"/>
  <c r="X1790" i="6"/>
  <c r="P1790" i="6"/>
  <c r="Q1790" i="6" s="1"/>
  <c r="F1790" i="6"/>
  <c r="J1790" i="6" s="1"/>
  <c r="AI1789" i="6"/>
  <c r="AH1789" i="6"/>
  <c r="AG1789" i="6"/>
  <c r="AC1789" i="6"/>
  <c r="AB1789" i="6"/>
  <c r="AA1789" i="6"/>
  <c r="Z1789" i="6"/>
  <c r="Y1789" i="6"/>
  <c r="X1789" i="6"/>
  <c r="P1789" i="6"/>
  <c r="Q1789" i="6" s="1"/>
  <c r="F1789" i="6"/>
  <c r="J1789" i="6" s="1"/>
  <c r="AI1788" i="6"/>
  <c r="AH1788" i="6"/>
  <c r="AG1788" i="6"/>
  <c r="AC1788" i="6"/>
  <c r="AB1788" i="6"/>
  <c r="AA1788" i="6"/>
  <c r="Z1788" i="6"/>
  <c r="Y1788" i="6"/>
  <c r="X1788" i="6"/>
  <c r="P1788" i="6"/>
  <c r="Q1788" i="6" s="1"/>
  <c r="F1788" i="6"/>
  <c r="J1788" i="6" s="1"/>
  <c r="AI1787" i="6"/>
  <c r="AH1787" i="6"/>
  <c r="AG1787" i="6"/>
  <c r="AC1787" i="6"/>
  <c r="AB1787" i="6"/>
  <c r="AA1787" i="6"/>
  <c r="Z1787" i="6"/>
  <c r="Y1787" i="6"/>
  <c r="X1787" i="6"/>
  <c r="P1787" i="6"/>
  <c r="Q1787" i="6" s="1"/>
  <c r="F1787" i="6"/>
  <c r="J1787" i="6" s="1"/>
  <c r="AI1786" i="6"/>
  <c r="AH1786" i="6"/>
  <c r="AG1786" i="6"/>
  <c r="AC1786" i="6"/>
  <c r="AB1786" i="6"/>
  <c r="AA1786" i="6"/>
  <c r="Z1786" i="6"/>
  <c r="Y1786" i="6"/>
  <c r="X1786" i="6"/>
  <c r="P1786" i="6"/>
  <c r="Q1786" i="6" s="1"/>
  <c r="F1786" i="6"/>
  <c r="J1786" i="6" s="1"/>
  <c r="AI1785" i="6"/>
  <c r="AH1785" i="6"/>
  <c r="AG1785" i="6"/>
  <c r="AC1785" i="6"/>
  <c r="AB1785" i="6"/>
  <c r="AA1785" i="6"/>
  <c r="Z1785" i="6"/>
  <c r="Y1785" i="6"/>
  <c r="X1785" i="6"/>
  <c r="P1785" i="6"/>
  <c r="Q1785" i="6" s="1"/>
  <c r="F1785" i="6"/>
  <c r="J1785" i="6" s="1"/>
  <c r="AI1784" i="6"/>
  <c r="AH1784" i="6"/>
  <c r="AG1784" i="6"/>
  <c r="AC1784" i="6"/>
  <c r="AB1784" i="6"/>
  <c r="AA1784" i="6"/>
  <c r="Z1784" i="6"/>
  <c r="Y1784" i="6"/>
  <c r="X1784" i="6"/>
  <c r="P1784" i="6"/>
  <c r="Q1784" i="6" s="1"/>
  <c r="F1784" i="6"/>
  <c r="J1784" i="6" s="1"/>
  <c r="AI1783" i="6"/>
  <c r="AH1783" i="6"/>
  <c r="AG1783" i="6"/>
  <c r="AC1783" i="6"/>
  <c r="AB1783" i="6"/>
  <c r="AA1783" i="6"/>
  <c r="Z1783" i="6"/>
  <c r="Y1783" i="6"/>
  <c r="X1783" i="6"/>
  <c r="P1783" i="6"/>
  <c r="Q1783" i="6" s="1"/>
  <c r="F1783" i="6"/>
  <c r="J1783" i="6" s="1"/>
  <c r="AI1782" i="6"/>
  <c r="AH1782" i="6"/>
  <c r="AG1782" i="6"/>
  <c r="AC1782" i="6"/>
  <c r="AB1782" i="6"/>
  <c r="AA1782" i="6"/>
  <c r="Z1782" i="6"/>
  <c r="Y1782" i="6"/>
  <c r="X1782" i="6"/>
  <c r="P1782" i="6"/>
  <c r="Q1782" i="6" s="1"/>
  <c r="F1782" i="6"/>
  <c r="J1782" i="6" s="1"/>
  <c r="AI1781" i="6"/>
  <c r="AH1781" i="6"/>
  <c r="AG1781" i="6"/>
  <c r="AC1781" i="6"/>
  <c r="AB1781" i="6"/>
  <c r="AA1781" i="6"/>
  <c r="Z1781" i="6"/>
  <c r="Y1781" i="6"/>
  <c r="X1781" i="6"/>
  <c r="P1781" i="6"/>
  <c r="Q1781" i="6" s="1"/>
  <c r="F1781" i="6"/>
  <c r="J1781" i="6" s="1"/>
  <c r="AI1780" i="6"/>
  <c r="AH1780" i="6"/>
  <c r="AG1780" i="6"/>
  <c r="AC1780" i="6"/>
  <c r="AB1780" i="6"/>
  <c r="AA1780" i="6"/>
  <c r="Z1780" i="6"/>
  <c r="Y1780" i="6"/>
  <c r="X1780" i="6"/>
  <c r="P1780" i="6"/>
  <c r="Q1780" i="6" s="1"/>
  <c r="F1780" i="6"/>
  <c r="J1780" i="6" s="1"/>
  <c r="AI1779" i="6"/>
  <c r="AH1779" i="6"/>
  <c r="AG1779" i="6"/>
  <c r="AC1779" i="6"/>
  <c r="AB1779" i="6"/>
  <c r="AA1779" i="6"/>
  <c r="Z1779" i="6"/>
  <c r="Y1779" i="6"/>
  <c r="X1779" i="6"/>
  <c r="P1779" i="6"/>
  <c r="Q1779" i="6" s="1"/>
  <c r="F1779" i="6"/>
  <c r="J1779" i="6" s="1"/>
  <c r="AI1778" i="6"/>
  <c r="AH1778" i="6"/>
  <c r="AG1778" i="6"/>
  <c r="AC1778" i="6"/>
  <c r="AB1778" i="6"/>
  <c r="AA1778" i="6"/>
  <c r="Z1778" i="6"/>
  <c r="Y1778" i="6"/>
  <c r="X1778" i="6"/>
  <c r="P1778" i="6"/>
  <c r="Q1778" i="6" s="1"/>
  <c r="F1778" i="6"/>
  <c r="J1778" i="6" s="1"/>
  <c r="AI1777" i="6"/>
  <c r="AH1777" i="6"/>
  <c r="AG1777" i="6"/>
  <c r="AC1777" i="6"/>
  <c r="AB1777" i="6"/>
  <c r="AA1777" i="6"/>
  <c r="Z1777" i="6"/>
  <c r="Y1777" i="6"/>
  <c r="X1777" i="6"/>
  <c r="P1777" i="6"/>
  <c r="Q1777" i="6" s="1"/>
  <c r="F1777" i="6"/>
  <c r="J1777" i="6" s="1"/>
  <c r="AI1776" i="6"/>
  <c r="AH1776" i="6"/>
  <c r="AG1776" i="6"/>
  <c r="AC1776" i="6"/>
  <c r="AB1776" i="6"/>
  <c r="AA1776" i="6"/>
  <c r="Z1776" i="6"/>
  <c r="Y1776" i="6"/>
  <c r="X1776" i="6"/>
  <c r="P1776" i="6"/>
  <c r="Q1776" i="6" s="1"/>
  <c r="F1776" i="6"/>
  <c r="J1776" i="6" s="1"/>
  <c r="AI1775" i="6"/>
  <c r="AH1775" i="6"/>
  <c r="AG1775" i="6"/>
  <c r="AC1775" i="6"/>
  <c r="AB1775" i="6"/>
  <c r="AA1775" i="6"/>
  <c r="Z1775" i="6"/>
  <c r="Y1775" i="6"/>
  <c r="X1775" i="6"/>
  <c r="P1775" i="6"/>
  <c r="Q1775" i="6" s="1"/>
  <c r="F1775" i="6"/>
  <c r="J1775" i="6" s="1"/>
  <c r="AI1774" i="6"/>
  <c r="AH1774" i="6"/>
  <c r="AG1774" i="6"/>
  <c r="AC1774" i="6"/>
  <c r="AB1774" i="6"/>
  <c r="AA1774" i="6"/>
  <c r="Z1774" i="6"/>
  <c r="Y1774" i="6"/>
  <c r="X1774" i="6"/>
  <c r="P1774" i="6"/>
  <c r="Q1774" i="6" s="1"/>
  <c r="F1774" i="6"/>
  <c r="J1774" i="6" s="1"/>
  <c r="AI1773" i="6"/>
  <c r="AH1773" i="6"/>
  <c r="AG1773" i="6"/>
  <c r="AC1773" i="6"/>
  <c r="AB1773" i="6"/>
  <c r="AA1773" i="6"/>
  <c r="Z1773" i="6"/>
  <c r="Y1773" i="6"/>
  <c r="X1773" i="6"/>
  <c r="P1773" i="6"/>
  <c r="Q1773" i="6" s="1"/>
  <c r="F1773" i="6"/>
  <c r="J1773" i="6" s="1"/>
  <c r="AI1772" i="6"/>
  <c r="AH1772" i="6"/>
  <c r="AG1772" i="6"/>
  <c r="AC1772" i="6"/>
  <c r="AB1772" i="6"/>
  <c r="AA1772" i="6"/>
  <c r="Z1772" i="6"/>
  <c r="Y1772" i="6"/>
  <c r="X1772" i="6"/>
  <c r="P1772" i="6"/>
  <c r="Q1772" i="6" s="1"/>
  <c r="F1772" i="6"/>
  <c r="J1772" i="6" s="1"/>
  <c r="AI1771" i="6"/>
  <c r="AH1771" i="6"/>
  <c r="AG1771" i="6"/>
  <c r="AC1771" i="6"/>
  <c r="AB1771" i="6"/>
  <c r="AA1771" i="6"/>
  <c r="Z1771" i="6"/>
  <c r="Y1771" i="6"/>
  <c r="X1771" i="6"/>
  <c r="P1771" i="6"/>
  <c r="Q1771" i="6" s="1"/>
  <c r="F1771" i="6"/>
  <c r="J1771" i="6" s="1"/>
  <c r="AI1770" i="6"/>
  <c r="AH1770" i="6"/>
  <c r="AG1770" i="6"/>
  <c r="AC1770" i="6"/>
  <c r="AB1770" i="6"/>
  <c r="AA1770" i="6"/>
  <c r="Z1770" i="6"/>
  <c r="Y1770" i="6"/>
  <c r="X1770" i="6"/>
  <c r="P1770" i="6"/>
  <c r="Q1770" i="6" s="1"/>
  <c r="F1770" i="6"/>
  <c r="J1770" i="6" s="1"/>
  <c r="AI1769" i="6"/>
  <c r="AH1769" i="6"/>
  <c r="AG1769" i="6"/>
  <c r="AC1769" i="6"/>
  <c r="AB1769" i="6"/>
  <c r="AA1769" i="6"/>
  <c r="Z1769" i="6"/>
  <c r="Y1769" i="6"/>
  <c r="X1769" i="6"/>
  <c r="P1769" i="6"/>
  <c r="Q1769" i="6" s="1"/>
  <c r="F1769" i="6"/>
  <c r="J1769" i="6" s="1"/>
  <c r="AI1768" i="6"/>
  <c r="AH1768" i="6"/>
  <c r="AG1768" i="6"/>
  <c r="AC1768" i="6"/>
  <c r="AB1768" i="6"/>
  <c r="AA1768" i="6"/>
  <c r="Z1768" i="6"/>
  <c r="Y1768" i="6"/>
  <c r="X1768" i="6"/>
  <c r="P1768" i="6"/>
  <c r="Q1768" i="6" s="1"/>
  <c r="F1768" i="6"/>
  <c r="J1768" i="6" s="1"/>
  <c r="AI1767" i="6"/>
  <c r="AH1767" i="6"/>
  <c r="AG1767" i="6"/>
  <c r="AC1767" i="6"/>
  <c r="AB1767" i="6"/>
  <c r="AA1767" i="6"/>
  <c r="Z1767" i="6"/>
  <c r="Y1767" i="6"/>
  <c r="X1767" i="6"/>
  <c r="P1767" i="6"/>
  <c r="Q1767" i="6" s="1"/>
  <c r="F1767" i="6"/>
  <c r="J1767" i="6" s="1"/>
  <c r="AI1766" i="6"/>
  <c r="AH1766" i="6"/>
  <c r="AG1766" i="6"/>
  <c r="AC1766" i="6"/>
  <c r="AB1766" i="6"/>
  <c r="AA1766" i="6"/>
  <c r="Z1766" i="6"/>
  <c r="Y1766" i="6"/>
  <c r="X1766" i="6"/>
  <c r="P1766" i="6"/>
  <c r="Q1766" i="6" s="1"/>
  <c r="F1766" i="6"/>
  <c r="H1766" i="6" s="1"/>
  <c r="AI1765" i="6"/>
  <c r="AH1765" i="6"/>
  <c r="AG1765" i="6"/>
  <c r="AC1765" i="6"/>
  <c r="AB1765" i="6"/>
  <c r="AA1765" i="6"/>
  <c r="Z1765" i="6"/>
  <c r="Y1765" i="6"/>
  <c r="X1765" i="6"/>
  <c r="P1765" i="6"/>
  <c r="Q1765" i="6" s="1"/>
  <c r="F1765" i="6"/>
  <c r="H1765" i="6" s="1"/>
  <c r="AI1764" i="6"/>
  <c r="AH1764" i="6"/>
  <c r="AG1764" i="6"/>
  <c r="AC1764" i="6"/>
  <c r="AB1764" i="6"/>
  <c r="AA1764" i="6"/>
  <c r="Z1764" i="6"/>
  <c r="Y1764" i="6"/>
  <c r="X1764" i="6"/>
  <c r="P1764" i="6"/>
  <c r="Q1764" i="6" s="1"/>
  <c r="F1764" i="6"/>
  <c r="H1764" i="6" s="1"/>
  <c r="AI1763" i="6"/>
  <c r="AH1763" i="6"/>
  <c r="AG1763" i="6"/>
  <c r="AC1763" i="6"/>
  <c r="AB1763" i="6"/>
  <c r="AA1763" i="6"/>
  <c r="Z1763" i="6"/>
  <c r="Y1763" i="6"/>
  <c r="X1763" i="6"/>
  <c r="P1763" i="6"/>
  <c r="Q1763" i="6" s="1"/>
  <c r="F1763" i="6"/>
  <c r="H1763" i="6" s="1"/>
  <c r="AI1762" i="6"/>
  <c r="AH1762" i="6"/>
  <c r="AG1762" i="6"/>
  <c r="AC1762" i="6"/>
  <c r="AB1762" i="6"/>
  <c r="AA1762" i="6"/>
  <c r="Z1762" i="6"/>
  <c r="Y1762" i="6"/>
  <c r="X1762" i="6"/>
  <c r="P1762" i="6"/>
  <c r="Q1762" i="6" s="1"/>
  <c r="F1762" i="6"/>
  <c r="H1762" i="6" s="1"/>
  <c r="AI1761" i="6"/>
  <c r="AH1761" i="6"/>
  <c r="AG1761" i="6"/>
  <c r="AC1761" i="6"/>
  <c r="AB1761" i="6"/>
  <c r="AA1761" i="6"/>
  <c r="Z1761" i="6"/>
  <c r="Y1761" i="6"/>
  <c r="X1761" i="6"/>
  <c r="P1761" i="6"/>
  <c r="Q1761" i="6" s="1"/>
  <c r="F1761" i="6"/>
  <c r="H1761" i="6" s="1"/>
  <c r="AI1760" i="6"/>
  <c r="AH1760" i="6"/>
  <c r="AG1760" i="6"/>
  <c r="AC1760" i="6"/>
  <c r="AB1760" i="6"/>
  <c r="AA1760" i="6"/>
  <c r="Z1760" i="6"/>
  <c r="Y1760" i="6"/>
  <c r="X1760" i="6"/>
  <c r="P1760" i="6"/>
  <c r="Q1760" i="6" s="1"/>
  <c r="F1760" i="6"/>
  <c r="H1760" i="6" s="1"/>
  <c r="AI1759" i="6"/>
  <c r="AH1759" i="6"/>
  <c r="AG1759" i="6"/>
  <c r="AC1759" i="6"/>
  <c r="AB1759" i="6"/>
  <c r="AA1759" i="6"/>
  <c r="Z1759" i="6"/>
  <c r="Y1759" i="6"/>
  <c r="X1759" i="6"/>
  <c r="P1759" i="6"/>
  <c r="Q1759" i="6" s="1"/>
  <c r="F1759" i="6"/>
  <c r="H1759" i="6" s="1"/>
  <c r="AI1758" i="6"/>
  <c r="AH1758" i="6"/>
  <c r="AG1758" i="6"/>
  <c r="AC1758" i="6"/>
  <c r="AB1758" i="6"/>
  <c r="AA1758" i="6"/>
  <c r="Z1758" i="6"/>
  <c r="Y1758" i="6"/>
  <c r="X1758" i="6"/>
  <c r="P1758" i="6"/>
  <c r="Q1758" i="6" s="1"/>
  <c r="F1758" i="6"/>
  <c r="H1758" i="6" s="1"/>
  <c r="AI1757" i="6"/>
  <c r="AH1757" i="6"/>
  <c r="AG1757" i="6"/>
  <c r="AC1757" i="6"/>
  <c r="AB1757" i="6"/>
  <c r="AA1757" i="6"/>
  <c r="Z1757" i="6"/>
  <c r="Y1757" i="6"/>
  <c r="X1757" i="6"/>
  <c r="P1757" i="6"/>
  <c r="Q1757" i="6" s="1"/>
  <c r="F1757" i="6"/>
  <c r="H1757" i="6" s="1"/>
  <c r="AI1756" i="6"/>
  <c r="AH1756" i="6"/>
  <c r="AG1756" i="6"/>
  <c r="AC1756" i="6"/>
  <c r="AB1756" i="6"/>
  <c r="AA1756" i="6"/>
  <c r="Z1756" i="6"/>
  <c r="Y1756" i="6"/>
  <c r="X1756" i="6"/>
  <c r="P1756" i="6"/>
  <c r="Q1756" i="6" s="1"/>
  <c r="F1756" i="6"/>
  <c r="H1756" i="6" s="1"/>
  <c r="AI1755" i="6"/>
  <c r="AH1755" i="6"/>
  <c r="AG1755" i="6"/>
  <c r="AC1755" i="6"/>
  <c r="AB1755" i="6"/>
  <c r="AA1755" i="6"/>
  <c r="Z1755" i="6"/>
  <c r="Y1755" i="6"/>
  <c r="X1755" i="6"/>
  <c r="P1755" i="6"/>
  <c r="Q1755" i="6" s="1"/>
  <c r="F1755" i="6"/>
  <c r="H1755" i="6" s="1"/>
  <c r="AI1754" i="6"/>
  <c r="AH1754" i="6"/>
  <c r="AG1754" i="6"/>
  <c r="AC1754" i="6"/>
  <c r="AB1754" i="6"/>
  <c r="AA1754" i="6"/>
  <c r="Z1754" i="6"/>
  <c r="Y1754" i="6"/>
  <c r="X1754" i="6"/>
  <c r="P1754" i="6"/>
  <c r="Q1754" i="6" s="1"/>
  <c r="F1754" i="6"/>
  <c r="H1754" i="6" s="1"/>
  <c r="AI1753" i="6"/>
  <c r="AH1753" i="6"/>
  <c r="AG1753" i="6"/>
  <c r="AC1753" i="6"/>
  <c r="AB1753" i="6"/>
  <c r="AA1753" i="6"/>
  <c r="Z1753" i="6"/>
  <c r="Y1753" i="6"/>
  <c r="X1753" i="6"/>
  <c r="P1753" i="6"/>
  <c r="Q1753" i="6" s="1"/>
  <c r="F1753" i="6"/>
  <c r="H1753" i="6" s="1"/>
  <c r="AI1752" i="6"/>
  <c r="AH1752" i="6"/>
  <c r="AG1752" i="6"/>
  <c r="AC1752" i="6"/>
  <c r="AB1752" i="6"/>
  <c r="AA1752" i="6"/>
  <c r="Z1752" i="6"/>
  <c r="Y1752" i="6"/>
  <c r="X1752" i="6"/>
  <c r="P1752" i="6"/>
  <c r="Q1752" i="6" s="1"/>
  <c r="F1752" i="6"/>
  <c r="H1752" i="6" s="1"/>
  <c r="AI1751" i="6"/>
  <c r="AH1751" i="6"/>
  <c r="AG1751" i="6"/>
  <c r="AC1751" i="6"/>
  <c r="AB1751" i="6"/>
  <c r="AA1751" i="6"/>
  <c r="Z1751" i="6"/>
  <c r="Y1751" i="6"/>
  <c r="X1751" i="6"/>
  <c r="P1751" i="6"/>
  <c r="Q1751" i="6" s="1"/>
  <c r="F1751" i="6"/>
  <c r="J1751" i="6" s="1"/>
  <c r="AI1750" i="6"/>
  <c r="AH1750" i="6"/>
  <c r="AG1750" i="6"/>
  <c r="AC1750" i="6"/>
  <c r="AB1750" i="6"/>
  <c r="AA1750" i="6"/>
  <c r="Z1750" i="6"/>
  <c r="Y1750" i="6"/>
  <c r="X1750" i="6"/>
  <c r="P1750" i="6"/>
  <c r="Q1750" i="6" s="1"/>
  <c r="F1750" i="6"/>
  <c r="J1750" i="6" s="1"/>
  <c r="AI1749" i="6"/>
  <c r="AH1749" i="6"/>
  <c r="AG1749" i="6"/>
  <c r="AC1749" i="6"/>
  <c r="AB1749" i="6"/>
  <c r="AA1749" i="6"/>
  <c r="Z1749" i="6"/>
  <c r="Y1749" i="6"/>
  <c r="X1749" i="6"/>
  <c r="P1749" i="6"/>
  <c r="Q1749" i="6" s="1"/>
  <c r="F1749" i="6"/>
  <c r="J1749" i="6" s="1"/>
  <c r="AI1748" i="6"/>
  <c r="AH1748" i="6"/>
  <c r="AG1748" i="6"/>
  <c r="AC1748" i="6"/>
  <c r="AB1748" i="6"/>
  <c r="AA1748" i="6"/>
  <c r="Z1748" i="6"/>
  <c r="Y1748" i="6"/>
  <c r="X1748" i="6"/>
  <c r="P1748" i="6"/>
  <c r="Q1748" i="6" s="1"/>
  <c r="F1748" i="6"/>
  <c r="J1748" i="6" s="1"/>
  <c r="AI1747" i="6"/>
  <c r="AH1747" i="6"/>
  <c r="AG1747" i="6"/>
  <c r="AC1747" i="6"/>
  <c r="AB1747" i="6"/>
  <c r="AA1747" i="6"/>
  <c r="Z1747" i="6"/>
  <c r="Y1747" i="6"/>
  <c r="X1747" i="6"/>
  <c r="P1747" i="6"/>
  <c r="Q1747" i="6" s="1"/>
  <c r="F1747" i="6"/>
  <c r="J1747" i="6" s="1"/>
  <c r="AI1746" i="6"/>
  <c r="AH1746" i="6"/>
  <c r="AG1746" i="6"/>
  <c r="AC1746" i="6"/>
  <c r="AB1746" i="6"/>
  <c r="AA1746" i="6"/>
  <c r="Z1746" i="6"/>
  <c r="Y1746" i="6"/>
  <c r="X1746" i="6"/>
  <c r="P1746" i="6"/>
  <c r="Q1746" i="6" s="1"/>
  <c r="F1746" i="6"/>
  <c r="J1746" i="6" s="1"/>
  <c r="AI1745" i="6"/>
  <c r="AH1745" i="6"/>
  <c r="AG1745" i="6"/>
  <c r="AC1745" i="6"/>
  <c r="AB1745" i="6"/>
  <c r="AA1745" i="6"/>
  <c r="Z1745" i="6"/>
  <c r="Y1745" i="6"/>
  <c r="X1745" i="6"/>
  <c r="P1745" i="6"/>
  <c r="Q1745" i="6" s="1"/>
  <c r="F1745" i="6"/>
  <c r="J1745" i="6" s="1"/>
  <c r="AI1744" i="6"/>
  <c r="AH1744" i="6"/>
  <c r="AG1744" i="6"/>
  <c r="AC1744" i="6"/>
  <c r="AB1744" i="6"/>
  <c r="AA1744" i="6"/>
  <c r="Z1744" i="6"/>
  <c r="Y1744" i="6"/>
  <c r="X1744" i="6"/>
  <c r="P1744" i="6"/>
  <c r="Q1744" i="6" s="1"/>
  <c r="F1744" i="6"/>
  <c r="J1744" i="6" s="1"/>
  <c r="AI1743" i="6"/>
  <c r="AH1743" i="6"/>
  <c r="AG1743" i="6"/>
  <c r="AC1743" i="6"/>
  <c r="AB1743" i="6"/>
  <c r="AA1743" i="6"/>
  <c r="Z1743" i="6"/>
  <c r="Y1743" i="6"/>
  <c r="X1743" i="6"/>
  <c r="P1743" i="6"/>
  <c r="Q1743" i="6" s="1"/>
  <c r="F1743" i="6"/>
  <c r="J1743" i="6" s="1"/>
  <c r="AI1742" i="6"/>
  <c r="AH1742" i="6"/>
  <c r="AG1742" i="6"/>
  <c r="AC1742" i="6"/>
  <c r="AB1742" i="6"/>
  <c r="AA1742" i="6"/>
  <c r="Z1742" i="6"/>
  <c r="Y1742" i="6"/>
  <c r="X1742" i="6"/>
  <c r="P1742" i="6"/>
  <c r="Q1742" i="6" s="1"/>
  <c r="F1742" i="6"/>
  <c r="J1742" i="6" s="1"/>
  <c r="AI1741" i="6"/>
  <c r="AH1741" i="6"/>
  <c r="AG1741" i="6"/>
  <c r="AC1741" i="6"/>
  <c r="AB1741" i="6"/>
  <c r="AA1741" i="6"/>
  <c r="Z1741" i="6"/>
  <c r="Y1741" i="6"/>
  <c r="X1741" i="6"/>
  <c r="P1741" i="6"/>
  <c r="Q1741" i="6" s="1"/>
  <c r="F1741" i="6"/>
  <c r="J1741" i="6" s="1"/>
  <c r="AI1740" i="6"/>
  <c r="AH1740" i="6"/>
  <c r="AG1740" i="6"/>
  <c r="AC1740" i="6"/>
  <c r="AB1740" i="6"/>
  <c r="AA1740" i="6"/>
  <c r="Z1740" i="6"/>
  <c r="Y1740" i="6"/>
  <c r="X1740" i="6"/>
  <c r="P1740" i="6"/>
  <c r="Q1740" i="6" s="1"/>
  <c r="F1740" i="6"/>
  <c r="J1740" i="6" s="1"/>
  <c r="AI1739" i="6"/>
  <c r="AH1739" i="6"/>
  <c r="AG1739" i="6"/>
  <c r="AC1739" i="6"/>
  <c r="AB1739" i="6"/>
  <c r="AA1739" i="6"/>
  <c r="Z1739" i="6"/>
  <c r="Y1739" i="6"/>
  <c r="X1739" i="6"/>
  <c r="P1739" i="6"/>
  <c r="Q1739" i="6" s="1"/>
  <c r="F1739" i="6"/>
  <c r="J1739" i="6" s="1"/>
  <c r="AI1738" i="6"/>
  <c r="AH1738" i="6"/>
  <c r="AG1738" i="6"/>
  <c r="AC1738" i="6"/>
  <c r="AB1738" i="6"/>
  <c r="AA1738" i="6"/>
  <c r="Z1738" i="6"/>
  <c r="Y1738" i="6"/>
  <c r="X1738" i="6"/>
  <c r="P1738" i="6"/>
  <c r="Q1738" i="6" s="1"/>
  <c r="F1738" i="6"/>
  <c r="K1738" i="6" s="1"/>
  <c r="AI1737" i="6"/>
  <c r="AH1737" i="6"/>
  <c r="AG1737" i="6"/>
  <c r="AC1737" i="6"/>
  <c r="AB1737" i="6"/>
  <c r="AA1737" i="6"/>
  <c r="Z1737" i="6"/>
  <c r="Y1737" i="6"/>
  <c r="X1737" i="6"/>
  <c r="P1737" i="6"/>
  <c r="Q1737" i="6" s="1"/>
  <c r="F1737" i="6"/>
  <c r="K1737" i="6" s="1"/>
  <c r="AI1736" i="6"/>
  <c r="AH1736" i="6"/>
  <c r="AG1736" i="6"/>
  <c r="AC1736" i="6"/>
  <c r="AB1736" i="6"/>
  <c r="AA1736" i="6"/>
  <c r="Z1736" i="6"/>
  <c r="Y1736" i="6"/>
  <c r="X1736" i="6"/>
  <c r="P1736" i="6"/>
  <c r="Q1736" i="6" s="1"/>
  <c r="F1736" i="6"/>
  <c r="K1736" i="6" s="1"/>
  <c r="AI1735" i="6"/>
  <c r="AH1735" i="6"/>
  <c r="AG1735" i="6"/>
  <c r="AC1735" i="6"/>
  <c r="AB1735" i="6"/>
  <c r="AA1735" i="6"/>
  <c r="Z1735" i="6"/>
  <c r="Y1735" i="6"/>
  <c r="X1735" i="6"/>
  <c r="P1735" i="6"/>
  <c r="Q1735" i="6" s="1"/>
  <c r="F1735" i="6"/>
  <c r="K1735" i="6" s="1"/>
  <c r="AI1734" i="6"/>
  <c r="AH1734" i="6"/>
  <c r="AG1734" i="6"/>
  <c r="AC1734" i="6"/>
  <c r="AB1734" i="6"/>
  <c r="AA1734" i="6"/>
  <c r="Z1734" i="6"/>
  <c r="Y1734" i="6"/>
  <c r="X1734" i="6"/>
  <c r="P1734" i="6"/>
  <c r="Q1734" i="6" s="1"/>
  <c r="F1734" i="6"/>
  <c r="K1734" i="6" s="1"/>
  <c r="AI1733" i="6"/>
  <c r="AH1733" i="6"/>
  <c r="AG1733" i="6"/>
  <c r="AC1733" i="6"/>
  <c r="AB1733" i="6"/>
  <c r="AA1733" i="6"/>
  <c r="Z1733" i="6"/>
  <c r="Y1733" i="6"/>
  <c r="X1733" i="6"/>
  <c r="P1733" i="6"/>
  <c r="Q1733" i="6" s="1"/>
  <c r="F1733" i="6"/>
  <c r="K1733" i="6" s="1"/>
  <c r="AI1732" i="6"/>
  <c r="AH1732" i="6"/>
  <c r="AG1732" i="6"/>
  <c r="AC1732" i="6"/>
  <c r="AB1732" i="6"/>
  <c r="AA1732" i="6"/>
  <c r="Z1732" i="6"/>
  <c r="Y1732" i="6"/>
  <c r="X1732" i="6"/>
  <c r="P1732" i="6"/>
  <c r="Q1732" i="6" s="1"/>
  <c r="F1732" i="6"/>
  <c r="K1732" i="6" s="1"/>
  <c r="AI1731" i="6"/>
  <c r="AH1731" i="6"/>
  <c r="AG1731" i="6"/>
  <c r="AC1731" i="6"/>
  <c r="AB1731" i="6"/>
  <c r="AA1731" i="6"/>
  <c r="Z1731" i="6"/>
  <c r="Y1731" i="6"/>
  <c r="X1731" i="6"/>
  <c r="P1731" i="6"/>
  <c r="Q1731" i="6" s="1"/>
  <c r="F1731" i="6"/>
  <c r="K1731" i="6" s="1"/>
  <c r="AI1730" i="6"/>
  <c r="AH1730" i="6"/>
  <c r="AG1730" i="6"/>
  <c r="AC1730" i="6"/>
  <c r="AB1730" i="6"/>
  <c r="AA1730" i="6"/>
  <c r="Z1730" i="6"/>
  <c r="Y1730" i="6"/>
  <c r="X1730" i="6"/>
  <c r="P1730" i="6"/>
  <c r="Q1730" i="6" s="1"/>
  <c r="F1730" i="6"/>
  <c r="K1730" i="6" s="1"/>
  <c r="AI1729" i="6"/>
  <c r="AH1729" i="6"/>
  <c r="AG1729" i="6"/>
  <c r="AC1729" i="6"/>
  <c r="AB1729" i="6"/>
  <c r="AA1729" i="6"/>
  <c r="Z1729" i="6"/>
  <c r="Y1729" i="6"/>
  <c r="X1729" i="6"/>
  <c r="P1729" i="6"/>
  <c r="Q1729" i="6" s="1"/>
  <c r="F1729" i="6"/>
  <c r="K1729" i="6" s="1"/>
  <c r="AI1728" i="6"/>
  <c r="AH1728" i="6"/>
  <c r="AG1728" i="6"/>
  <c r="AC1728" i="6"/>
  <c r="AB1728" i="6"/>
  <c r="AA1728" i="6"/>
  <c r="Z1728" i="6"/>
  <c r="Y1728" i="6"/>
  <c r="X1728" i="6"/>
  <c r="P1728" i="6"/>
  <c r="Q1728" i="6" s="1"/>
  <c r="F1728" i="6"/>
  <c r="K1728" i="6" s="1"/>
  <c r="AI1727" i="6"/>
  <c r="AH1727" i="6"/>
  <c r="AG1727" i="6"/>
  <c r="AC1727" i="6"/>
  <c r="AB1727" i="6"/>
  <c r="AA1727" i="6"/>
  <c r="Z1727" i="6"/>
  <c r="Y1727" i="6"/>
  <c r="X1727" i="6"/>
  <c r="P1727" i="6"/>
  <c r="Q1727" i="6" s="1"/>
  <c r="F1727" i="6"/>
  <c r="K1727" i="6" s="1"/>
  <c r="AI1726" i="6"/>
  <c r="AH1726" i="6"/>
  <c r="AG1726" i="6"/>
  <c r="AC1726" i="6"/>
  <c r="AB1726" i="6"/>
  <c r="AA1726" i="6"/>
  <c r="Z1726" i="6"/>
  <c r="Y1726" i="6"/>
  <c r="X1726" i="6"/>
  <c r="P1726" i="6"/>
  <c r="Q1726" i="6" s="1"/>
  <c r="F1726" i="6"/>
  <c r="K1726" i="6" s="1"/>
  <c r="AI1725" i="6"/>
  <c r="AH1725" i="6"/>
  <c r="AG1725" i="6"/>
  <c r="AC1725" i="6"/>
  <c r="AB1725" i="6"/>
  <c r="AA1725" i="6"/>
  <c r="Z1725" i="6"/>
  <c r="Y1725" i="6"/>
  <c r="X1725" i="6"/>
  <c r="P1725" i="6"/>
  <c r="Q1725" i="6" s="1"/>
  <c r="F1725" i="6"/>
  <c r="K1725" i="6" s="1"/>
  <c r="AI1724" i="6"/>
  <c r="AH1724" i="6"/>
  <c r="AG1724" i="6"/>
  <c r="AC1724" i="6"/>
  <c r="AB1724" i="6"/>
  <c r="AA1724" i="6"/>
  <c r="Z1724" i="6"/>
  <c r="Y1724" i="6"/>
  <c r="X1724" i="6"/>
  <c r="P1724" i="6"/>
  <c r="Q1724" i="6" s="1"/>
  <c r="F1724" i="6"/>
  <c r="K1724" i="6" s="1"/>
  <c r="AI1723" i="6"/>
  <c r="AH1723" i="6"/>
  <c r="AG1723" i="6"/>
  <c r="AC1723" i="6"/>
  <c r="AB1723" i="6"/>
  <c r="AA1723" i="6"/>
  <c r="Z1723" i="6"/>
  <c r="Y1723" i="6"/>
  <c r="X1723" i="6"/>
  <c r="P1723" i="6"/>
  <c r="Q1723" i="6" s="1"/>
  <c r="F1723" i="6"/>
  <c r="K1723" i="6" s="1"/>
  <c r="AI1722" i="6"/>
  <c r="AH1722" i="6"/>
  <c r="AG1722" i="6"/>
  <c r="AC1722" i="6"/>
  <c r="AB1722" i="6"/>
  <c r="AA1722" i="6"/>
  <c r="Z1722" i="6"/>
  <c r="Y1722" i="6"/>
  <c r="X1722" i="6"/>
  <c r="P1722" i="6"/>
  <c r="Q1722" i="6" s="1"/>
  <c r="F1722" i="6"/>
  <c r="K1722" i="6" s="1"/>
  <c r="AI1721" i="6"/>
  <c r="AH1721" i="6"/>
  <c r="AG1721" i="6"/>
  <c r="AC1721" i="6"/>
  <c r="AB1721" i="6"/>
  <c r="AA1721" i="6"/>
  <c r="Z1721" i="6"/>
  <c r="Y1721" i="6"/>
  <c r="X1721" i="6"/>
  <c r="P1721" i="6"/>
  <c r="Q1721" i="6" s="1"/>
  <c r="F1721" i="6"/>
  <c r="K1721" i="6" s="1"/>
  <c r="AI1720" i="6"/>
  <c r="AH1720" i="6"/>
  <c r="AG1720" i="6"/>
  <c r="AC1720" i="6"/>
  <c r="AB1720" i="6"/>
  <c r="AA1720" i="6"/>
  <c r="Z1720" i="6"/>
  <c r="Y1720" i="6"/>
  <c r="X1720" i="6"/>
  <c r="P1720" i="6"/>
  <c r="Q1720" i="6" s="1"/>
  <c r="F1720" i="6"/>
  <c r="K1720" i="6" s="1"/>
  <c r="AI1719" i="6"/>
  <c r="AH1719" i="6"/>
  <c r="AG1719" i="6"/>
  <c r="AC1719" i="6"/>
  <c r="AB1719" i="6"/>
  <c r="AA1719" i="6"/>
  <c r="Z1719" i="6"/>
  <c r="Y1719" i="6"/>
  <c r="X1719" i="6"/>
  <c r="P1719" i="6"/>
  <c r="Q1719" i="6" s="1"/>
  <c r="F1719" i="6"/>
  <c r="K1719" i="6" s="1"/>
  <c r="AI1718" i="6"/>
  <c r="AH1718" i="6"/>
  <c r="AG1718" i="6"/>
  <c r="AC1718" i="6"/>
  <c r="AB1718" i="6"/>
  <c r="AA1718" i="6"/>
  <c r="Z1718" i="6"/>
  <c r="Y1718" i="6"/>
  <c r="X1718" i="6"/>
  <c r="P1718" i="6"/>
  <c r="Q1718" i="6" s="1"/>
  <c r="F1718" i="6"/>
  <c r="K1718" i="6" s="1"/>
  <c r="AI1717" i="6"/>
  <c r="AH1717" i="6"/>
  <c r="AG1717" i="6"/>
  <c r="AC1717" i="6"/>
  <c r="AB1717" i="6"/>
  <c r="AA1717" i="6"/>
  <c r="Z1717" i="6"/>
  <c r="Y1717" i="6"/>
  <c r="X1717" i="6"/>
  <c r="P1717" i="6"/>
  <c r="Q1717" i="6" s="1"/>
  <c r="F1717" i="6"/>
  <c r="K1717" i="6" s="1"/>
  <c r="AI1716" i="6"/>
  <c r="AH1716" i="6"/>
  <c r="AG1716" i="6"/>
  <c r="AC1716" i="6"/>
  <c r="AB1716" i="6"/>
  <c r="AA1716" i="6"/>
  <c r="Z1716" i="6"/>
  <c r="Y1716" i="6"/>
  <c r="X1716" i="6"/>
  <c r="P1716" i="6"/>
  <c r="Q1716" i="6" s="1"/>
  <c r="F1716" i="6"/>
  <c r="K1716" i="6" s="1"/>
  <c r="AI1715" i="6"/>
  <c r="AH1715" i="6"/>
  <c r="AG1715" i="6"/>
  <c r="AC1715" i="6"/>
  <c r="AB1715" i="6"/>
  <c r="AA1715" i="6"/>
  <c r="Z1715" i="6"/>
  <c r="Y1715" i="6"/>
  <c r="X1715" i="6"/>
  <c r="P1715" i="6"/>
  <c r="Q1715" i="6" s="1"/>
  <c r="F1715" i="6"/>
  <c r="K1715" i="6" s="1"/>
  <c r="AI1714" i="6"/>
  <c r="AH1714" i="6"/>
  <c r="AG1714" i="6"/>
  <c r="AC1714" i="6"/>
  <c r="AB1714" i="6"/>
  <c r="AA1714" i="6"/>
  <c r="Z1714" i="6"/>
  <c r="Y1714" i="6"/>
  <c r="X1714" i="6"/>
  <c r="P1714" i="6"/>
  <c r="Q1714" i="6" s="1"/>
  <c r="F1714" i="6"/>
  <c r="K1714" i="6" s="1"/>
  <c r="AI1713" i="6"/>
  <c r="AH1713" i="6"/>
  <c r="AG1713" i="6"/>
  <c r="AC1713" i="6"/>
  <c r="AB1713" i="6"/>
  <c r="AA1713" i="6"/>
  <c r="Z1713" i="6"/>
  <c r="Y1713" i="6"/>
  <c r="X1713" i="6"/>
  <c r="P1713" i="6"/>
  <c r="Q1713" i="6" s="1"/>
  <c r="F1713" i="6"/>
  <c r="K1713" i="6" s="1"/>
  <c r="AI1712" i="6"/>
  <c r="AH1712" i="6"/>
  <c r="AG1712" i="6"/>
  <c r="AC1712" i="6"/>
  <c r="AB1712" i="6"/>
  <c r="AA1712" i="6"/>
  <c r="Z1712" i="6"/>
  <c r="Y1712" i="6"/>
  <c r="X1712" i="6"/>
  <c r="P1712" i="6"/>
  <c r="Q1712" i="6" s="1"/>
  <c r="F1712" i="6"/>
  <c r="K1712" i="6" s="1"/>
  <c r="AI1711" i="6"/>
  <c r="AH1711" i="6"/>
  <c r="AG1711" i="6"/>
  <c r="AC1711" i="6"/>
  <c r="AB1711" i="6"/>
  <c r="AA1711" i="6"/>
  <c r="Z1711" i="6"/>
  <c r="Y1711" i="6"/>
  <c r="X1711" i="6"/>
  <c r="P1711" i="6"/>
  <c r="Q1711" i="6" s="1"/>
  <c r="F1711" i="6"/>
  <c r="K1711" i="6" s="1"/>
  <c r="AI1710" i="6"/>
  <c r="AH1710" i="6"/>
  <c r="AG1710" i="6"/>
  <c r="AC1710" i="6"/>
  <c r="AB1710" i="6"/>
  <c r="AA1710" i="6"/>
  <c r="Z1710" i="6"/>
  <c r="Y1710" i="6"/>
  <c r="X1710" i="6"/>
  <c r="P1710" i="6"/>
  <c r="Q1710" i="6" s="1"/>
  <c r="F1710" i="6"/>
  <c r="K1710" i="6" s="1"/>
  <c r="AI1709" i="6"/>
  <c r="AH1709" i="6"/>
  <c r="AG1709" i="6"/>
  <c r="AC1709" i="6"/>
  <c r="AB1709" i="6"/>
  <c r="AA1709" i="6"/>
  <c r="Z1709" i="6"/>
  <c r="Y1709" i="6"/>
  <c r="X1709" i="6"/>
  <c r="P1709" i="6"/>
  <c r="Q1709" i="6" s="1"/>
  <c r="F1709" i="6"/>
  <c r="K1709" i="6" s="1"/>
  <c r="AI1708" i="6"/>
  <c r="AH1708" i="6"/>
  <c r="AG1708" i="6"/>
  <c r="AC1708" i="6"/>
  <c r="AB1708" i="6"/>
  <c r="AA1708" i="6"/>
  <c r="Z1708" i="6"/>
  <c r="Y1708" i="6"/>
  <c r="X1708" i="6"/>
  <c r="P1708" i="6"/>
  <c r="Q1708" i="6" s="1"/>
  <c r="F1708" i="6"/>
  <c r="K1708" i="6" s="1"/>
  <c r="AI1707" i="6"/>
  <c r="AH1707" i="6"/>
  <c r="AG1707" i="6"/>
  <c r="AC1707" i="6"/>
  <c r="AB1707" i="6"/>
  <c r="AA1707" i="6"/>
  <c r="Z1707" i="6"/>
  <c r="Y1707" i="6"/>
  <c r="X1707" i="6"/>
  <c r="P1707" i="6"/>
  <c r="Q1707" i="6" s="1"/>
  <c r="F1707" i="6"/>
  <c r="K1707" i="6" s="1"/>
  <c r="AI1706" i="6"/>
  <c r="AH1706" i="6"/>
  <c r="AG1706" i="6"/>
  <c r="AC1706" i="6"/>
  <c r="AB1706" i="6"/>
  <c r="AA1706" i="6"/>
  <c r="Z1706" i="6"/>
  <c r="Y1706" i="6"/>
  <c r="X1706" i="6"/>
  <c r="P1706" i="6"/>
  <c r="Q1706" i="6" s="1"/>
  <c r="F1706" i="6"/>
  <c r="K1706" i="6" s="1"/>
  <c r="AI1705" i="6"/>
  <c r="AH1705" i="6"/>
  <c r="AG1705" i="6"/>
  <c r="AC1705" i="6"/>
  <c r="AB1705" i="6"/>
  <c r="AA1705" i="6"/>
  <c r="Z1705" i="6"/>
  <c r="Y1705" i="6"/>
  <c r="X1705" i="6"/>
  <c r="P1705" i="6"/>
  <c r="Q1705" i="6" s="1"/>
  <c r="F1705" i="6"/>
  <c r="K1705" i="6" s="1"/>
  <c r="AI1704" i="6"/>
  <c r="AH1704" i="6"/>
  <c r="AG1704" i="6"/>
  <c r="AC1704" i="6"/>
  <c r="AB1704" i="6"/>
  <c r="AA1704" i="6"/>
  <c r="Z1704" i="6"/>
  <c r="Y1704" i="6"/>
  <c r="X1704" i="6"/>
  <c r="P1704" i="6"/>
  <c r="Q1704" i="6" s="1"/>
  <c r="F1704" i="6"/>
  <c r="K1704" i="6" s="1"/>
  <c r="AI1703" i="6"/>
  <c r="AH1703" i="6"/>
  <c r="AG1703" i="6"/>
  <c r="AC1703" i="6"/>
  <c r="AB1703" i="6"/>
  <c r="AA1703" i="6"/>
  <c r="Z1703" i="6"/>
  <c r="Y1703" i="6"/>
  <c r="X1703" i="6"/>
  <c r="P1703" i="6"/>
  <c r="Q1703" i="6" s="1"/>
  <c r="F1703" i="6"/>
  <c r="K1703" i="6" s="1"/>
  <c r="AI1702" i="6"/>
  <c r="AH1702" i="6"/>
  <c r="AG1702" i="6"/>
  <c r="AC1702" i="6"/>
  <c r="AB1702" i="6"/>
  <c r="AA1702" i="6"/>
  <c r="Z1702" i="6"/>
  <c r="Y1702" i="6"/>
  <c r="X1702" i="6"/>
  <c r="P1702" i="6"/>
  <c r="Q1702" i="6" s="1"/>
  <c r="F1702" i="6"/>
  <c r="K1702" i="6" s="1"/>
  <c r="AI1701" i="6"/>
  <c r="AH1701" i="6"/>
  <c r="AG1701" i="6"/>
  <c r="AC1701" i="6"/>
  <c r="AB1701" i="6"/>
  <c r="AA1701" i="6"/>
  <c r="Z1701" i="6"/>
  <c r="Y1701" i="6"/>
  <c r="X1701" i="6"/>
  <c r="P1701" i="6"/>
  <c r="Q1701" i="6" s="1"/>
  <c r="F1701" i="6"/>
  <c r="K1701" i="6" s="1"/>
  <c r="AI1700" i="6"/>
  <c r="AH1700" i="6"/>
  <c r="AG1700" i="6"/>
  <c r="AC1700" i="6"/>
  <c r="AB1700" i="6"/>
  <c r="AA1700" i="6"/>
  <c r="Z1700" i="6"/>
  <c r="Y1700" i="6"/>
  <c r="X1700" i="6"/>
  <c r="P1700" i="6"/>
  <c r="Q1700" i="6" s="1"/>
  <c r="F1700" i="6"/>
  <c r="K1700" i="6" s="1"/>
  <c r="AI1699" i="6"/>
  <c r="AH1699" i="6"/>
  <c r="AG1699" i="6"/>
  <c r="AC1699" i="6"/>
  <c r="AB1699" i="6"/>
  <c r="AA1699" i="6"/>
  <c r="Z1699" i="6"/>
  <c r="Y1699" i="6"/>
  <c r="X1699" i="6"/>
  <c r="P1699" i="6"/>
  <c r="Q1699" i="6" s="1"/>
  <c r="F1699" i="6"/>
  <c r="K1699" i="6" s="1"/>
  <c r="AI1698" i="6"/>
  <c r="AH1698" i="6"/>
  <c r="AG1698" i="6"/>
  <c r="AC1698" i="6"/>
  <c r="AB1698" i="6"/>
  <c r="AA1698" i="6"/>
  <c r="Z1698" i="6"/>
  <c r="Y1698" i="6"/>
  <c r="X1698" i="6"/>
  <c r="P1698" i="6"/>
  <c r="Q1698" i="6" s="1"/>
  <c r="F1698" i="6"/>
  <c r="K1698" i="6" s="1"/>
  <c r="AI1697" i="6"/>
  <c r="AH1697" i="6"/>
  <c r="AG1697" i="6"/>
  <c r="AC1697" i="6"/>
  <c r="AB1697" i="6"/>
  <c r="AA1697" i="6"/>
  <c r="Z1697" i="6"/>
  <c r="Y1697" i="6"/>
  <c r="X1697" i="6"/>
  <c r="P1697" i="6"/>
  <c r="Q1697" i="6" s="1"/>
  <c r="F1697" i="6"/>
  <c r="K1697" i="6" s="1"/>
  <c r="AI1696" i="6"/>
  <c r="AH1696" i="6"/>
  <c r="AG1696" i="6"/>
  <c r="AC1696" i="6"/>
  <c r="AB1696" i="6"/>
  <c r="AA1696" i="6"/>
  <c r="Z1696" i="6"/>
  <c r="Y1696" i="6"/>
  <c r="X1696" i="6"/>
  <c r="P1696" i="6"/>
  <c r="Q1696" i="6" s="1"/>
  <c r="F1696" i="6"/>
  <c r="K1696" i="6" s="1"/>
  <c r="AI1695" i="6"/>
  <c r="AH1695" i="6"/>
  <c r="AG1695" i="6"/>
  <c r="AC1695" i="6"/>
  <c r="AB1695" i="6"/>
  <c r="AA1695" i="6"/>
  <c r="Z1695" i="6"/>
  <c r="Y1695" i="6"/>
  <c r="X1695" i="6"/>
  <c r="P1695" i="6"/>
  <c r="Q1695" i="6" s="1"/>
  <c r="F1695" i="6"/>
  <c r="K1695" i="6" s="1"/>
  <c r="AI1694" i="6"/>
  <c r="AH1694" i="6"/>
  <c r="AG1694" i="6"/>
  <c r="AC1694" i="6"/>
  <c r="AB1694" i="6"/>
  <c r="AA1694" i="6"/>
  <c r="Z1694" i="6"/>
  <c r="Y1694" i="6"/>
  <c r="X1694" i="6"/>
  <c r="P1694" i="6"/>
  <c r="Q1694" i="6" s="1"/>
  <c r="F1694" i="6"/>
  <c r="K1694" i="6" s="1"/>
  <c r="AI1693" i="6"/>
  <c r="AH1693" i="6"/>
  <c r="AG1693" i="6"/>
  <c r="AC1693" i="6"/>
  <c r="AB1693" i="6"/>
  <c r="AA1693" i="6"/>
  <c r="Z1693" i="6"/>
  <c r="Y1693" i="6"/>
  <c r="X1693" i="6"/>
  <c r="P1693" i="6"/>
  <c r="Q1693" i="6" s="1"/>
  <c r="F1693" i="6"/>
  <c r="K1693" i="6" s="1"/>
  <c r="AI1692" i="6"/>
  <c r="AH1692" i="6"/>
  <c r="AG1692" i="6"/>
  <c r="AC1692" i="6"/>
  <c r="AB1692" i="6"/>
  <c r="AA1692" i="6"/>
  <c r="Z1692" i="6"/>
  <c r="Y1692" i="6"/>
  <c r="X1692" i="6"/>
  <c r="P1692" i="6"/>
  <c r="Q1692" i="6" s="1"/>
  <c r="F1692" i="6"/>
  <c r="K1692" i="6" s="1"/>
  <c r="AI1691" i="6"/>
  <c r="AH1691" i="6"/>
  <c r="AG1691" i="6"/>
  <c r="AC1691" i="6"/>
  <c r="AB1691" i="6"/>
  <c r="AA1691" i="6"/>
  <c r="Z1691" i="6"/>
  <c r="Y1691" i="6"/>
  <c r="X1691" i="6"/>
  <c r="P1691" i="6"/>
  <c r="Q1691" i="6" s="1"/>
  <c r="F1691" i="6"/>
  <c r="K1691" i="6" s="1"/>
  <c r="AI1690" i="6"/>
  <c r="AH1690" i="6"/>
  <c r="AG1690" i="6"/>
  <c r="AC1690" i="6"/>
  <c r="AB1690" i="6"/>
  <c r="AA1690" i="6"/>
  <c r="Z1690" i="6"/>
  <c r="Y1690" i="6"/>
  <c r="X1690" i="6"/>
  <c r="P1690" i="6"/>
  <c r="Q1690" i="6" s="1"/>
  <c r="F1690" i="6"/>
  <c r="K1690" i="6" s="1"/>
  <c r="AI1689" i="6"/>
  <c r="AH1689" i="6"/>
  <c r="AG1689" i="6"/>
  <c r="AC1689" i="6"/>
  <c r="AB1689" i="6"/>
  <c r="AA1689" i="6"/>
  <c r="Z1689" i="6"/>
  <c r="Y1689" i="6"/>
  <c r="X1689" i="6"/>
  <c r="P1689" i="6"/>
  <c r="Q1689" i="6" s="1"/>
  <c r="F1689" i="6"/>
  <c r="K1689" i="6" s="1"/>
  <c r="AI1688" i="6"/>
  <c r="AH1688" i="6"/>
  <c r="AG1688" i="6"/>
  <c r="AC1688" i="6"/>
  <c r="AB1688" i="6"/>
  <c r="AA1688" i="6"/>
  <c r="Z1688" i="6"/>
  <c r="Y1688" i="6"/>
  <c r="X1688" i="6"/>
  <c r="P1688" i="6"/>
  <c r="Q1688" i="6" s="1"/>
  <c r="F1688" i="6"/>
  <c r="K1688" i="6" s="1"/>
  <c r="AI1687" i="6"/>
  <c r="AH1687" i="6"/>
  <c r="AG1687" i="6"/>
  <c r="AC1687" i="6"/>
  <c r="AB1687" i="6"/>
  <c r="AA1687" i="6"/>
  <c r="Z1687" i="6"/>
  <c r="Y1687" i="6"/>
  <c r="X1687" i="6"/>
  <c r="P1687" i="6"/>
  <c r="Q1687" i="6" s="1"/>
  <c r="F1687" i="6"/>
  <c r="K1687" i="6" s="1"/>
  <c r="AI1686" i="6"/>
  <c r="AH1686" i="6"/>
  <c r="AG1686" i="6"/>
  <c r="AC1686" i="6"/>
  <c r="AB1686" i="6"/>
  <c r="AA1686" i="6"/>
  <c r="Z1686" i="6"/>
  <c r="Y1686" i="6"/>
  <c r="X1686" i="6"/>
  <c r="P1686" i="6"/>
  <c r="Q1686" i="6" s="1"/>
  <c r="F1686" i="6"/>
  <c r="K1686" i="6" s="1"/>
  <c r="AI1685" i="6"/>
  <c r="AH1685" i="6"/>
  <c r="AG1685" i="6"/>
  <c r="AC1685" i="6"/>
  <c r="AB1685" i="6"/>
  <c r="AA1685" i="6"/>
  <c r="Z1685" i="6"/>
  <c r="Y1685" i="6"/>
  <c r="X1685" i="6"/>
  <c r="P1685" i="6"/>
  <c r="Q1685" i="6" s="1"/>
  <c r="F1685" i="6"/>
  <c r="K1685" i="6" s="1"/>
  <c r="AI1684" i="6"/>
  <c r="AH1684" i="6"/>
  <c r="AG1684" i="6"/>
  <c r="AC1684" i="6"/>
  <c r="AB1684" i="6"/>
  <c r="AA1684" i="6"/>
  <c r="Z1684" i="6"/>
  <c r="Y1684" i="6"/>
  <c r="X1684" i="6"/>
  <c r="P1684" i="6"/>
  <c r="Q1684" i="6" s="1"/>
  <c r="F1684" i="6"/>
  <c r="K1684" i="6" s="1"/>
  <c r="AI1683" i="6"/>
  <c r="AH1683" i="6"/>
  <c r="AG1683" i="6"/>
  <c r="AC1683" i="6"/>
  <c r="AB1683" i="6"/>
  <c r="AA1683" i="6"/>
  <c r="Z1683" i="6"/>
  <c r="Y1683" i="6"/>
  <c r="X1683" i="6"/>
  <c r="P1683" i="6"/>
  <c r="Q1683" i="6" s="1"/>
  <c r="F1683" i="6"/>
  <c r="K1683" i="6" s="1"/>
  <c r="AI1682" i="6"/>
  <c r="AH1682" i="6"/>
  <c r="AG1682" i="6"/>
  <c r="AC1682" i="6"/>
  <c r="AB1682" i="6"/>
  <c r="AA1682" i="6"/>
  <c r="Z1682" i="6"/>
  <c r="Y1682" i="6"/>
  <c r="X1682" i="6"/>
  <c r="P1682" i="6"/>
  <c r="Q1682" i="6" s="1"/>
  <c r="F1682" i="6"/>
  <c r="K1682" i="6" s="1"/>
  <c r="AI1681" i="6"/>
  <c r="AH1681" i="6"/>
  <c r="AG1681" i="6"/>
  <c r="AC1681" i="6"/>
  <c r="AB1681" i="6"/>
  <c r="AA1681" i="6"/>
  <c r="Z1681" i="6"/>
  <c r="Y1681" i="6"/>
  <c r="X1681" i="6"/>
  <c r="P1681" i="6"/>
  <c r="Q1681" i="6" s="1"/>
  <c r="F1681" i="6"/>
  <c r="K1681" i="6" s="1"/>
  <c r="AI1680" i="6"/>
  <c r="AH1680" i="6"/>
  <c r="AG1680" i="6"/>
  <c r="AC1680" i="6"/>
  <c r="AB1680" i="6"/>
  <c r="AA1680" i="6"/>
  <c r="Z1680" i="6"/>
  <c r="Y1680" i="6"/>
  <c r="X1680" i="6"/>
  <c r="P1680" i="6"/>
  <c r="Q1680" i="6" s="1"/>
  <c r="F1680" i="6"/>
  <c r="K1680" i="6" s="1"/>
  <c r="AI1679" i="6"/>
  <c r="AH1679" i="6"/>
  <c r="AG1679" i="6"/>
  <c r="AC1679" i="6"/>
  <c r="AB1679" i="6"/>
  <c r="AA1679" i="6"/>
  <c r="Z1679" i="6"/>
  <c r="Y1679" i="6"/>
  <c r="X1679" i="6"/>
  <c r="P1679" i="6"/>
  <c r="Q1679" i="6" s="1"/>
  <c r="F1679" i="6"/>
  <c r="K1679" i="6" s="1"/>
  <c r="AI1678" i="6"/>
  <c r="AH1678" i="6"/>
  <c r="AG1678" i="6"/>
  <c r="AC1678" i="6"/>
  <c r="AB1678" i="6"/>
  <c r="AA1678" i="6"/>
  <c r="Z1678" i="6"/>
  <c r="Y1678" i="6"/>
  <c r="X1678" i="6"/>
  <c r="P1678" i="6"/>
  <c r="Q1678" i="6" s="1"/>
  <c r="F1678" i="6"/>
  <c r="K1678" i="6" s="1"/>
  <c r="AI1677" i="6"/>
  <c r="AH1677" i="6"/>
  <c r="AG1677" i="6"/>
  <c r="AC1677" i="6"/>
  <c r="AB1677" i="6"/>
  <c r="AA1677" i="6"/>
  <c r="Z1677" i="6"/>
  <c r="Y1677" i="6"/>
  <c r="X1677" i="6"/>
  <c r="P1677" i="6"/>
  <c r="Q1677" i="6" s="1"/>
  <c r="F1677" i="6"/>
  <c r="K1677" i="6" s="1"/>
  <c r="AI1676" i="6"/>
  <c r="AH1676" i="6"/>
  <c r="AG1676" i="6"/>
  <c r="AC1676" i="6"/>
  <c r="AB1676" i="6"/>
  <c r="AA1676" i="6"/>
  <c r="Z1676" i="6"/>
  <c r="Y1676" i="6"/>
  <c r="X1676" i="6"/>
  <c r="P1676" i="6"/>
  <c r="Q1676" i="6" s="1"/>
  <c r="F1676" i="6"/>
  <c r="K1676" i="6" s="1"/>
  <c r="AI1675" i="6"/>
  <c r="AH1675" i="6"/>
  <c r="AG1675" i="6"/>
  <c r="AC1675" i="6"/>
  <c r="AB1675" i="6"/>
  <c r="AA1675" i="6"/>
  <c r="Z1675" i="6"/>
  <c r="Y1675" i="6"/>
  <c r="X1675" i="6"/>
  <c r="P1675" i="6"/>
  <c r="Q1675" i="6" s="1"/>
  <c r="F1675" i="6"/>
  <c r="K1675" i="6" s="1"/>
  <c r="AI1674" i="6"/>
  <c r="AH1674" i="6"/>
  <c r="AG1674" i="6"/>
  <c r="AC1674" i="6"/>
  <c r="AB1674" i="6"/>
  <c r="AA1674" i="6"/>
  <c r="Z1674" i="6"/>
  <c r="Y1674" i="6"/>
  <c r="X1674" i="6"/>
  <c r="P1674" i="6"/>
  <c r="Q1674" i="6" s="1"/>
  <c r="F1674" i="6"/>
  <c r="K1674" i="6" s="1"/>
  <c r="AI1673" i="6"/>
  <c r="AH1673" i="6"/>
  <c r="AG1673" i="6"/>
  <c r="AC1673" i="6"/>
  <c r="AB1673" i="6"/>
  <c r="AA1673" i="6"/>
  <c r="Z1673" i="6"/>
  <c r="Y1673" i="6"/>
  <c r="X1673" i="6"/>
  <c r="P1673" i="6"/>
  <c r="Q1673" i="6" s="1"/>
  <c r="F1673" i="6"/>
  <c r="K1673" i="6" s="1"/>
  <c r="AI1672" i="6"/>
  <c r="AH1672" i="6"/>
  <c r="AG1672" i="6"/>
  <c r="AC1672" i="6"/>
  <c r="AB1672" i="6"/>
  <c r="AA1672" i="6"/>
  <c r="Z1672" i="6"/>
  <c r="Y1672" i="6"/>
  <c r="X1672" i="6"/>
  <c r="P1672" i="6"/>
  <c r="Q1672" i="6" s="1"/>
  <c r="F1672" i="6"/>
  <c r="K1672" i="6" s="1"/>
  <c r="AI1671" i="6"/>
  <c r="AH1671" i="6"/>
  <c r="AG1671" i="6"/>
  <c r="AC1671" i="6"/>
  <c r="AB1671" i="6"/>
  <c r="AA1671" i="6"/>
  <c r="Z1671" i="6"/>
  <c r="Y1671" i="6"/>
  <c r="X1671" i="6"/>
  <c r="P1671" i="6"/>
  <c r="Q1671" i="6" s="1"/>
  <c r="F1671" i="6"/>
  <c r="K1671" i="6" s="1"/>
  <c r="AI1670" i="6"/>
  <c r="AH1670" i="6"/>
  <c r="AG1670" i="6"/>
  <c r="AC1670" i="6"/>
  <c r="AB1670" i="6"/>
  <c r="AA1670" i="6"/>
  <c r="Z1670" i="6"/>
  <c r="Y1670" i="6"/>
  <c r="X1670" i="6"/>
  <c r="P1670" i="6"/>
  <c r="Q1670" i="6" s="1"/>
  <c r="F1670" i="6"/>
  <c r="K1670" i="6" s="1"/>
  <c r="AI1669" i="6"/>
  <c r="AH1669" i="6"/>
  <c r="AG1669" i="6"/>
  <c r="AC1669" i="6"/>
  <c r="AB1669" i="6"/>
  <c r="AA1669" i="6"/>
  <c r="Z1669" i="6"/>
  <c r="Y1669" i="6"/>
  <c r="X1669" i="6"/>
  <c r="P1669" i="6"/>
  <c r="Q1669" i="6" s="1"/>
  <c r="F1669" i="6"/>
  <c r="K1669" i="6" s="1"/>
  <c r="AI1668" i="6"/>
  <c r="AH1668" i="6"/>
  <c r="AG1668" i="6"/>
  <c r="AC1668" i="6"/>
  <c r="AB1668" i="6"/>
  <c r="AA1668" i="6"/>
  <c r="Z1668" i="6"/>
  <c r="Y1668" i="6"/>
  <c r="X1668" i="6"/>
  <c r="P1668" i="6"/>
  <c r="Q1668" i="6" s="1"/>
  <c r="F1668" i="6"/>
  <c r="K1668" i="6" s="1"/>
  <c r="AI1667" i="6"/>
  <c r="AH1667" i="6"/>
  <c r="AG1667" i="6"/>
  <c r="AC1667" i="6"/>
  <c r="AB1667" i="6"/>
  <c r="AA1667" i="6"/>
  <c r="Z1667" i="6"/>
  <c r="Y1667" i="6"/>
  <c r="X1667" i="6"/>
  <c r="P1667" i="6"/>
  <c r="Q1667" i="6" s="1"/>
  <c r="F1667" i="6"/>
  <c r="K1667" i="6" s="1"/>
  <c r="AI1666" i="6"/>
  <c r="AH1666" i="6"/>
  <c r="AG1666" i="6"/>
  <c r="AC1666" i="6"/>
  <c r="AB1666" i="6"/>
  <c r="AA1666" i="6"/>
  <c r="Z1666" i="6"/>
  <c r="Y1666" i="6"/>
  <c r="X1666" i="6"/>
  <c r="P1666" i="6"/>
  <c r="Q1666" i="6" s="1"/>
  <c r="F1666" i="6"/>
  <c r="K1666" i="6" s="1"/>
  <c r="AI1665" i="6"/>
  <c r="AH1665" i="6"/>
  <c r="AG1665" i="6"/>
  <c r="AC1665" i="6"/>
  <c r="AB1665" i="6"/>
  <c r="AA1665" i="6"/>
  <c r="Z1665" i="6"/>
  <c r="Y1665" i="6"/>
  <c r="X1665" i="6"/>
  <c r="P1665" i="6"/>
  <c r="Q1665" i="6" s="1"/>
  <c r="F1665" i="6"/>
  <c r="K1665" i="6" s="1"/>
  <c r="AI1664" i="6"/>
  <c r="AH1664" i="6"/>
  <c r="AG1664" i="6"/>
  <c r="AC1664" i="6"/>
  <c r="AB1664" i="6"/>
  <c r="AA1664" i="6"/>
  <c r="Z1664" i="6"/>
  <c r="Y1664" i="6"/>
  <c r="X1664" i="6"/>
  <c r="P1664" i="6"/>
  <c r="Q1664" i="6" s="1"/>
  <c r="F1664" i="6"/>
  <c r="K1664" i="6" s="1"/>
  <c r="AI1663" i="6"/>
  <c r="AH1663" i="6"/>
  <c r="AG1663" i="6"/>
  <c r="AC1663" i="6"/>
  <c r="AB1663" i="6"/>
  <c r="AA1663" i="6"/>
  <c r="Z1663" i="6"/>
  <c r="Y1663" i="6"/>
  <c r="X1663" i="6"/>
  <c r="P1663" i="6"/>
  <c r="Q1663" i="6" s="1"/>
  <c r="F1663" i="6"/>
  <c r="K1663" i="6" s="1"/>
  <c r="AI1662" i="6"/>
  <c r="AH1662" i="6"/>
  <c r="AG1662" i="6"/>
  <c r="AC1662" i="6"/>
  <c r="AB1662" i="6"/>
  <c r="AA1662" i="6"/>
  <c r="Z1662" i="6"/>
  <c r="Y1662" i="6"/>
  <c r="X1662" i="6"/>
  <c r="P1662" i="6"/>
  <c r="Q1662" i="6" s="1"/>
  <c r="F1662" i="6"/>
  <c r="K1662" i="6" s="1"/>
  <c r="AI1661" i="6"/>
  <c r="AH1661" i="6"/>
  <c r="AG1661" i="6"/>
  <c r="AC1661" i="6"/>
  <c r="AB1661" i="6"/>
  <c r="AA1661" i="6"/>
  <c r="Z1661" i="6"/>
  <c r="Y1661" i="6"/>
  <c r="X1661" i="6"/>
  <c r="P1661" i="6"/>
  <c r="Q1661" i="6" s="1"/>
  <c r="F1661" i="6"/>
  <c r="K1661" i="6" s="1"/>
  <c r="AI1660" i="6"/>
  <c r="AH1660" i="6"/>
  <c r="AG1660" i="6"/>
  <c r="AC1660" i="6"/>
  <c r="AB1660" i="6"/>
  <c r="AA1660" i="6"/>
  <c r="Z1660" i="6"/>
  <c r="Y1660" i="6"/>
  <c r="X1660" i="6"/>
  <c r="P1660" i="6"/>
  <c r="Q1660" i="6" s="1"/>
  <c r="F1660" i="6"/>
  <c r="K1660" i="6" s="1"/>
  <c r="AI1659" i="6"/>
  <c r="AH1659" i="6"/>
  <c r="AG1659" i="6"/>
  <c r="AC1659" i="6"/>
  <c r="AB1659" i="6"/>
  <c r="AA1659" i="6"/>
  <c r="Z1659" i="6"/>
  <c r="Y1659" i="6"/>
  <c r="X1659" i="6"/>
  <c r="P1659" i="6"/>
  <c r="Q1659" i="6" s="1"/>
  <c r="F1659" i="6"/>
  <c r="K1659" i="6" s="1"/>
  <c r="AI1658" i="6"/>
  <c r="AH1658" i="6"/>
  <c r="AG1658" i="6"/>
  <c r="AC1658" i="6"/>
  <c r="AB1658" i="6"/>
  <c r="AA1658" i="6"/>
  <c r="Z1658" i="6"/>
  <c r="Y1658" i="6"/>
  <c r="X1658" i="6"/>
  <c r="P1658" i="6"/>
  <c r="Q1658" i="6" s="1"/>
  <c r="F1658" i="6"/>
  <c r="K1658" i="6" s="1"/>
  <c r="AI1657" i="6"/>
  <c r="AH1657" i="6"/>
  <c r="AG1657" i="6"/>
  <c r="AC1657" i="6"/>
  <c r="AB1657" i="6"/>
  <c r="AA1657" i="6"/>
  <c r="Z1657" i="6"/>
  <c r="Y1657" i="6"/>
  <c r="X1657" i="6"/>
  <c r="P1657" i="6"/>
  <c r="Q1657" i="6" s="1"/>
  <c r="F1657" i="6"/>
  <c r="K1657" i="6" s="1"/>
  <c r="AI1656" i="6"/>
  <c r="AH1656" i="6"/>
  <c r="AG1656" i="6"/>
  <c r="AC1656" i="6"/>
  <c r="AB1656" i="6"/>
  <c r="AA1656" i="6"/>
  <c r="Z1656" i="6"/>
  <c r="Y1656" i="6"/>
  <c r="X1656" i="6"/>
  <c r="P1656" i="6"/>
  <c r="Q1656" i="6" s="1"/>
  <c r="F1656" i="6"/>
  <c r="K1656" i="6" s="1"/>
  <c r="AI1655" i="6"/>
  <c r="AH1655" i="6"/>
  <c r="AG1655" i="6"/>
  <c r="AC1655" i="6"/>
  <c r="AB1655" i="6"/>
  <c r="AA1655" i="6"/>
  <c r="Z1655" i="6"/>
  <c r="Y1655" i="6"/>
  <c r="X1655" i="6"/>
  <c r="P1655" i="6"/>
  <c r="Q1655" i="6" s="1"/>
  <c r="F1655" i="6"/>
  <c r="K1655" i="6" s="1"/>
  <c r="AI1654" i="6"/>
  <c r="AH1654" i="6"/>
  <c r="AG1654" i="6"/>
  <c r="AC1654" i="6"/>
  <c r="AB1654" i="6"/>
  <c r="AA1654" i="6"/>
  <c r="Z1654" i="6"/>
  <c r="Y1654" i="6"/>
  <c r="X1654" i="6"/>
  <c r="P1654" i="6"/>
  <c r="Q1654" i="6" s="1"/>
  <c r="F1654" i="6"/>
  <c r="K1654" i="6" s="1"/>
  <c r="AI1653" i="6"/>
  <c r="AH1653" i="6"/>
  <c r="AG1653" i="6"/>
  <c r="AC1653" i="6"/>
  <c r="AB1653" i="6"/>
  <c r="AA1653" i="6"/>
  <c r="Z1653" i="6"/>
  <c r="Y1653" i="6"/>
  <c r="X1653" i="6"/>
  <c r="P1653" i="6"/>
  <c r="Q1653" i="6" s="1"/>
  <c r="F1653" i="6"/>
  <c r="K1653" i="6" s="1"/>
  <c r="AI1652" i="6"/>
  <c r="AH1652" i="6"/>
  <c r="AG1652" i="6"/>
  <c r="AC1652" i="6"/>
  <c r="AB1652" i="6"/>
  <c r="AA1652" i="6"/>
  <c r="Z1652" i="6"/>
  <c r="Y1652" i="6"/>
  <c r="X1652" i="6"/>
  <c r="P1652" i="6"/>
  <c r="Q1652" i="6" s="1"/>
  <c r="F1652" i="6"/>
  <c r="K1652" i="6" s="1"/>
  <c r="AI1651" i="6"/>
  <c r="AH1651" i="6"/>
  <c r="AG1651" i="6"/>
  <c r="AC1651" i="6"/>
  <c r="AB1651" i="6"/>
  <c r="AA1651" i="6"/>
  <c r="Z1651" i="6"/>
  <c r="Y1651" i="6"/>
  <c r="X1651" i="6"/>
  <c r="P1651" i="6"/>
  <c r="Q1651" i="6" s="1"/>
  <c r="F1651" i="6"/>
  <c r="K1651" i="6" s="1"/>
  <c r="AI1650" i="6"/>
  <c r="AH1650" i="6"/>
  <c r="AG1650" i="6"/>
  <c r="AC1650" i="6"/>
  <c r="AB1650" i="6"/>
  <c r="AA1650" i="6"/>
  <c r="Z1650" i="6"/>
  <c r="Y1650" i="6"/>
  <c r="X1650" i="6"/>
  <c r="P1650" i="6"/>
  <c r="Q1650" i="6" s="1"/>
  <c r="F1650" i="6"/>
  <c r="K1650" i="6" s="1"/>
  <c r="AI1649" i="6"/>
  <c r="AH1649" i="6"/>
  <c r="AG1649" i="6"/>
  <c r="AC1649" i="6"/>
  <c r="AB1649" i="6"/>
  <c r="AA1649" i="6"/>
  <c r="Z1649" i="6"/>
  <c r="Y1649" i="6"/>
  <c r="X1649" i="6"/>
  <c r="P1649" i="6"/>
  <c r="Q1649" i="6" s="1"/>
  <c r="F1649" i="6"/>
  <c r="K1649" i="6" s="1"/>
  <c r="AI1648" i="6"/>
  <c r="AH1648" i="6"/>
  <c r="AG1648" i="6"/>
  <c r="AC1648" i="6"/>
  <c r="AB1648" i="6"/>
  <c r="AA1648" i="6"/>
  <c r="Z1648" i="6"/>
  <c r="Y1648" i="6"/>
  <c r="X1648" i="6"/>
  <c r="P1648" i="6"/>
  <c r="Q1648" i="6" s="1"/>
  <c r="F1648" i="6"/>
  <c r="K1648" i="6" s="1"/>
  <c r="AI1647" i="6"/>
  <c r="AH1647" i="6"/>
  <c r="AG1647" i="6"/>
  <c r="AC1647" i="6"/>
  <c r="AB1647" i="6"/>
  <c r="AA1647" i="6"/>
  <c r="Z1647" i="6"/>
  <c r="Y1647" i="6"/>
  <c r="X1647" i="6"/>
  <c r="P1647" i="6"/>
  <c r="Q1647" i="6" s="1"/>
  <c r="F1647" i="6"/>
  <c r="K1647" i="6" s="1"/>
  <c r="AI1646" i="6"/>
  <c r="AH1646" i="6"/>
  <c r="AG1646" i="6"/>
  <c r="AC1646" i="6"/>
  <c r="AB1646" i="6"/>
  <c r="AA1646" i="6"/>
  <c r="Z1646" i="6"/>
  <c r="Y1646" i="6"/>
  <c r="X1646" i="6"/>
  <c r="P1646" i="6"/>
  <c r="Q1646" i="6" s="1"/>
  <c r="F1646" i="6"/>
  <c r="K1646" i="6" s="1"/>
  <c r="AI1645" i="6"/>
  <c r="AH1645" i="6"/>
  <c r="AG1645" i="6"/>
  <c r="AC1645" i="6"/>
  <c r="AB1645" i="6"/>
  <c r="AA1645" i="6"/>
  <c r="Z1645" i="6"/>
  <c r="Y1645" i="6"/>
  <c r="X1645" i="6"/>
  <c r="P1645" i="6"/>
  <c r="Q1645" i="6" s="1"/>
  <c r="F1645" i="6"/>
  <c r="K1645" i="6" s="1"/>
  <c r="AI1644" i="6"/>
  <c r="AH1644" i="6"/>
  <c r="AG1644" i="6"/>
  <c r="AC1644" i="6"/>
  <c r="AB1644" i="6"/>
  <c r="AA1644" i="6"/>
  <c r="Z1644" i="6"/>
  <c r="Y1644" i="6"/>
  <c r="X1644" i="6"/>
  <c r="P1644" i="6"/>
  <c r="Q1644" i="6" s="1"/>
  <c r="F1644" i="6"/>
  <c r="K1644" i="6" s="1"/>
  <c r="AI1643" i="6"/>
  <c r="AH1643" i="6"/>
  <c r="AG1643" i="6"/>
  <c r="AC1643" i="6"/>
  <c r="AB1643" i="6"/>
  <c r="AA1643" i="6"/>
  <c r="Z1643" i="6"/>
  <c r="Y1643" i="6"/>
  <c r="X1643" i="6"/>
  <c r="P1643" i="6"/>
  <c r="Q1643" i="6" s="1"/>
  <c r="F1643" i="6"/>
  <c r="K1643" i="6" s="1"/>
  <c r="AI1642" i="6"/>
  <c r="AH1642" i="6"/>
  <c r="AG1642" i="6"/>
  <c r="AC1642" i="6"/>
  <c r="AB1642" i="6"/>
  <c r="AA1642" i="6"/>
  <c r="Z1642" i="6"/>
  <c r="Y1642" i="6"/>
  <c r="X1642" i="6"/>
  <c r="P1642" i="6"/>
  <c r="Q1642" i="6" s="1"/>
  <c r="F1642" i="6"/>
  <c r="K1642" i="6" s="1"/>
  <c r="AI1641" i="6"/>
  <c r="AH1641" i="6"/>
  <c r="AG1641" i="6"/>
  <c r="AC1641" i="6"/>
  <c r="AB1641" i="6"/>
  <c r="AA1641" i="6"/>
  <c r="Z1641" i="6"/>
  <c r="Y1641" i="6"/>
  <c r="X1641" i="6"/>
  <c r="P1641" i="6"/>
  <c r="Q1641" i="6" s="1"/>
  <c r="F1641" i="6"/>
  <c r="K1641" i="6" s="1"/>
  <c r="AI1640" i="6"/>
  <c r="AH1640" i="6"/>
  <c r="AG1640" i="6"/>
  <c r="AC1640" i="6"/>
  <c r="AB1640" i="6"/>
  <c r="AA1640" i="6"/>
  <c r="Z1640" i="6"/>
  <c r="Y1640" i="6"/>
  <c r="X1640" i="6"/>
  <c r="P1640" i="6"/>
  <c r="Q1640" i="6" s="1"/>
  <c r="F1640" i="6"/>
  <c r="K1640" i="6" s="1"/>
  <c r="AI1639" i="6"/>
  <c r="AH1639" i="6"/>
  <c r="AG1639" i="6"/>
  <c r="AC1639" i="6"/>
  <c r="AB1639" i="6"/>
  <c r="AA1639" i="6"/>
  <c r="Z1639" i="6"/>
  <c r="Y1639" i="6"/>
  <c r="X1639" i="6"/>
  <c r="P1639" i="6"/>
  <c r="Q1639" i="6" s="1"/>
  <c r="F1639" i="6"/>
  <c r="K1639" i="6" s="1"/>
  <c r="AI1638" i="6"/>
  <c r="AH1638" i="6"/>
  <c r="AG1638" i="6"/>
  <c r="AC1638" i="6"/>
  <c r="AB1638" i="6"/>
  <c r="AA1638" i="6"/>
  <c r="Z1638" i="6"/>
  <c r="Y1638" i="6"/>
  <c r="X1638" i="6"/>
  <c r="P1638" i="6"/>
  <c r="Q1638" i="6" s="1"/>
  <c r="F1638" i="6"/>
  <c r="K1638" i="6" s="1"/>
  <c r="AI1637" i="6"/>
  <c r="AH1637" i="6"/>
  <c r="AG1637" i="6"/>
  <c r="AC1637" i="6"/>
  <c r="AB1637" i="6"/>
  <c r="AA1637" i="6"/>
  <c r="Z1637" i="6"/>
  <c r="Y1637" i="6"/>
  <c r="X1637" i="6"/>
  <c r="P1637" i="6"/>
  <c r="Q1637" i="6" s="1"/>
  <c r="F1637" i="6"/>
  <c r="K1637" i="6" s="1"/>
  <c r="AI1636" i="6"/>
  <c r="AH1636" i="6"/>
  <c r="AG1636" i="6"/>
  <c r="AC1636" i="6"/>
  <c r="AB1636" i="6"/>
  <c r="AA1636" i="6"/>
  <c r="Z1636" i="6"/>
  <c r="Y1636" i="6"/>
  <c r="X1636" i="6"/>
  <c r="P1636" i="6"/>
  <c r="Q1636" i="6" s="1"/>
  <c r="F1636" i="6"/>
  <c r="K1636" i="6" s="1"/>
  <c r="AI1635" i="6"/>
  <c r="AH1635" i="6"/>
  <c r="AG1635" i="6"/>
  <c r="AC1635" i="6"/>
  <c r="AB1635" i="6"/>
  <c r="AA1635" i="6"/>
  <c r="Z1635" i="6"/>
  <c r="Y1635" i="6"/>
  <c r="X1635" i="6"/>
  <c r="P1635" i="6"/>
  <c r="Q1635" i="6" s="1"/>
  <c r="F1635" i="6"/>
  <c r="K1635" i="6" s="1"/>
  <c r="AI1634" i="6"/>
  <c r="AH1634" i="6"/>
  <c r="AG1634" i="6"/>
  <c r="AC1634" i="6"/>
  <c r="AB1634" i="6"/>
  <c r="AA1634" i="6"/>
  <c r="Z1634" i="6"/>
  <c r="Y1634" i="6"/>
  <c r="X1634" i="6"/>
  <c r="P1634" i="6"/>
  <c r="Q1634" i="6" s="1"/>
  <c r="F1634" i="6"/>
  <c r="K1634" i="6" s="1"/>
  <c r="AI1633" i="6"/>
  <c r="AH1633" i="6"/>
  <c r="AG1633" i="6"/>
  <c r="AC1633" i="6"/>
  <c r="AB1633" i="6"/>
  <c r="AA1633" i="6"/>
  <c r="Z1633" i="6"/>
  <c r="Y1633" i="6"/>
  <c r="X1633" i="6"/>
  <c r="P1633" i="6"/>
  <c r="Q1633" i="6" s="1"/>
  <c r="F1633" i="6"/>
  <c r="H1633" i="6" s="1"/>
  <c r="AI1632" i="6"/>
  <c r="AH1632" i="6"/>
  <c r="AG1632" i="6"/>
  <c r="AC1632" i="6"/>
  <c r="AB1632" i="6"/>
  <c r="AA1632" i="6"/>
  <c r="Z1632" i="6"/>
  <c r="Y1632" i="6"/>
  <c r="X1632" i="6"/>
  <c r="P1632" i="6"/>
  <c r="Q1632" i="6" s="1"/>
  <c r="F1632" i="6"/>
  <c r="H1632" i="6" s="1"/>
  <c r="AI1631" i="6"/>
  <c r="AH1631" i="6"/>
  <c r="AG1631" i="6"/>
  <c r="AC1631" i="6"/>
  <c r="AB1631" i="6"/>
  <c r="AA1631" i="6"/>
  <c r="Z1631" i="6"/>
  <c r="Y1631" i="6"/>
  <c r="X1631" i="6"/>
  <c r="P1631" i="6"/>
  <c r="Q1631" i="6" s="1"/>
  <c r="F1631" i="6"/>
  <c r="H1631" i="6" s="1"/>
  <c r="AI1630" i="6"/>
  <c r="AH1630" i="6"/>
  <c r="AG1630" i="6"/>
  <c r="AC1630" i="6"/>
  <c r="AB1630" i="6"/>
  <c r="AA1630" i="6"/>
  <c r="Z1630" i="6"/>
  <c r="Y1630" i="6"/>
  <c r="X1630" i="6"/>
  <c r="P1630" i="6"/>
  <c r="Q1630" i="6" s="1"/>
  <c r="F1630" i="6"/>
  <c r="AI1629" i="6"/>
  <c r="AH1629" i="6"/>
  <c r="AG1629" i="6"/>
  <c r="AC1629" i="6"/>
  <c r="AB1629" i="6"/>
  <c r="AA1629" i="6"/>
  <c r="Z1629" i="6"/>
  <c r="Y1629" i="6"/>
  <c r="X1629" i="6"/>
  <c r="P1629" i="6"/>
  <c r="Q1629" i="6" s="1"/>
  <c r="F1629" i="6"/>
  <c r="H1629" i="6" s="1"/>
  <c r="AI1628" i="6"/>
  <c r="AH1628" i="6"/>
  <c r="AG1628" i="6"/>
  <c r="AC1628" i="6"/>
  <c r="AB1628" i="6"/>
  <c r="AA1628" i="6"/>
  <c r="Z1628" i="6"/>
  <c r="Y1628" i="6"/>
  <c r="X1628" i="6"/>
  <c r="P1628" i="6"/>
  <c r="Q1628" i="6" s="1"/>
  <c r="F1628" i="6"/>
  <c r="H1628" i="6" s="1"/>
  <c r="AI1627" i="6"/>
  <c r="AH1627" i="6"/>
  <c r="AG1627" i="6"/>
  <c r="AC1627" i="6"/>
  <c r="AB1627" i="6"/>
  <c r="AA1627" i="6"/>
  <c r="Z1627" i="6"/>
  <c r="Y1627" i="6"/>
  <c r="X1627" i="6"/>
  <c r="P1627" i="6"/>
  <c r="Q1627" i="6" s="1"/>
  <c r="F1627" i="6"/>
  <c r="H1627" i="6" s="1"/>
  <c r="AI1626" i="6"/>
  <c r="AH1626" i="6"/>
  <c r="AG1626" i="6"/>
  <c r="AC1626" i="6"/>
  <c r="AB1626" i="6"/>
  <c r="AA1626" i="6"/>
  <c r="Z1626" i="6"/>
  <c r="Y1626" i="6"/>
  <c r="X1626" i="6"/>
  <c r="P1626" i="6"/>
  <c r="Q1626" i="6" s="1"/>
  <c r="F1626" i="6"/>
  <c r="H1626" i="6" s="1"/>
  <c r="AI1625" i="6"/>
  <c r="AH1625" i="6"/>
  <c r="AG1625" i="6"/>
  <c r="AC1625" i="6"/>
  <c r="AB1625" i="6"/>
  <c r="AA1625" i="6"/>
  <c r="Z1625" i="6"/>
  <c r="Y1625" i="6"/>
  <c r="X1625" i="6"/>
  <c r="P1625" i="6"/>
  <c r="Q1625" i="6" s="1"/>
  <c r="F1625" i="6"/>
  <c r="AI1624" i="6"/>
  <c r="AH1624" i="6"/>
  <c r="AG1624" i="6"/>
  <c r="AC1624" i="6"/>
  <c r="AB1624" i="6"/>
  <c r="AA1624" i="6"/>
  <c r="Z1624" i="6"/>
  <c r="Y1624" i="6"/>
  <c r="X1624" i="6"/>
  <c r="P1624" i="6"/>
  <c r="Q1624" i="6" s="1"/>
  <c r="F1624" i="6"/>
  <c r="AI1623" i="6"/>
  <c r="AH1623" i="6"/>
  <c r="AG1623" i="6"/>
  <c r="AC1623" i="6"/>
  <c r="AB1623" i="6"/>
  <c r="AA1623" i="6"/>
  <c r="Z1623" i="6"/>
  <c r="Y1623" i="6"/>
  <c r="X1623" i="6"/>
  <c r="P1623" i="6"/>
  <c r="Q1623" i="6" s="1"/>
  <c r="F1623" i="6"/>
  <c r="AI1622" i="6"/>
  <c r="AH1622" i="6"/>
  <c r="AG1622" i="6"/>
  <c r="AC1622" i="6"/>
  <c r="AB1622" i="6"/>
  <c r="AA1622" i="6"/>
  <c r="Z1622" i="6"/>
  <c r="Y1622" i="6"/>
  <c r="X1622" i="6"/>
  <c r="P1622" i="6"/>
  <c r="Q1622" i="6" s="1"/>
  <c r="F1622" i="6"/>
  <c r="AI1621" i="6"/>
  <c r="AH1621" i="6"/>
  <c r="AG1621" i="6"/>
  <c r="AC1621" i="6"/>
  <c r="AB1621" i="6"/>
  <c r="AA1621" i="6"/>
  <c r="Z1621" i="6"/>
  <c r="Y1621" i="6"/>
  <c r="X1621" i="6"/>
  <c r="P1621" i="6"/>
  <c r="Q1621" i="6" s="1"/>
  <c r="F1621" i="6"/>
  <c r="AI1620" i="6"/>
  <c r="AH1620" i="6"/>
  <c r="AG1620" i="6"/>
  <c r="AC1620" i="6"/>
  <c r="AB1620" i="6"/>
  <c r="AA1620" i="6"/>
  <c r="Z1620" i="6"/>
  <c r="Y1620" i="6"/>
  <c r="X1620" i="6"/>
  <c r="P1620" i="6"/>
  <c r="Q1620" i="6" s="1"/>
  <c r="F1620" i="6"/>
  <c r="AI1619" i="6"/>
  <c r="AH1619" i="6"/>
  <c r="AG1619" i="6"/>
  <c r="AC1619" i="6"/>
  <c r="AB1619" i="6"/>
  <c r="AA1619" i="6"/>
  <c r="Z1619" i="6"/>
  <c r="Y1619" i="6"/>
  <c r="X1619" i="6"/>
  <c r="P1619" i="6"/>
  <c r="Q1619" i="6" s="1"/>
  <c r="F1619" i="6"/>
  <c r="AI1618" i="6"/>
  <c r="AH1618" i="6"/>
  <c r="AG1618" i="6"/>
  <c r="AC1618" i="6"/>
  <c r="AB1618" i="6"/>
  <c r="AA1618" i="6"/>
  <c r="Z1618" i="6"/>
  <c r="Y1618" i="6"/>
  <c r="X1618" i="6"/>
  <c r="P1618" i="6"/>
  <c r="Q1618" i="6" s="1"/>
  <c r="F1618" i="6"/>
  <c r="K1618" i="6" s="1"/>
  <c r="AI1617" i="6"/>
  <c r="AH1617" i="6"/>
  <c r="AG1617" i="6"/>
  <c r="AC1617" i="6"/>
  <c r="AB1617" i="6"/>
  <c r="AA1617" i="6"/>
  <c r="Z1617" i="6"/>
  <c r="Y1617" i="6"/>
  <c r="X1617" i="6"/>
  <c r="P1617" i="6"/>
  <c r="Q1617" i="6" s="1"/>
  <c r="F1617" i="6"/>
  <c r="K1617" i="6" s="1"/>
  <c r="AI1616" i="6"/>
  <c r="AH1616" i="6"/>
  <c r="AG1616" i="6"/>
  <c r="AC1616" i="6"/>
  <c r="AB1616" i="6"/>
  <c r="AA1616" i="6"/>
  <c r="Z1616" i="6"/>
  <c r="Y1616" i="6"/>
  <c r="X1616" i="6"/>
  <c r="P1616" i="6"/>
  <c r="Q1616" i="6" s="1"/>
  <c r="F1616" i="6"/>
  <c r="K1616" i="6" s="1"/>
  <c r="AI1615" i="6"/>
  <c r="AH1615" i="6"/>
  <c r="AG1615" i="6"/>
  <c r="AC1615" i="6"/>
  <c r="AB1615" i="6"/>
  <c r="AA1615" i="6"/>
  <c r="Z1615" i="6"/>
  <c r="Y1615" i="6"/>
  <c r="X1615" i="6"/>
  <c r="P1615" i="6"/>
  <c r="Q1615" i="6" s="1"/>
  <c r="F1615" i="6"/>
  <c r="K1615" i="6" s="1"/>
  <c r="AI1614" i="6"/>
  <c r="AH1614" i="6"/>
  <c r="AG1614" i="6"/>
  <c r="AC1614" i="6"/>
  <c r="AB1614" i="6"/>
  <c r="AA1614" i="6"/>
  <c r="Z1614" i="6"/>
  <c r="Y1614" i="6"/>
  <c r="X1614" i="6"/>
  <c r="P1614" i="6"/>
  <c r="Q1614" i="6" s="1"/>
  <c r="F1614" i="6"/>
  <c r="K1614" i="6" s="1"/>
  <c r="AI1613" i="6"/>
  <c r="AH1613" i="6"/>
  <c r="AG1613" i="6"/>
  <c r="AC1613" i="6"/>
  <c r="AB1613" i="6"/>
  <c r="AA1613" i="6"/>
  <c r="Z1613" i="6"/>
  <c r="Y1613" i="6"/>
  <c r="X1613" i="6"/>
  <c r="P1613" i="6"/>
  <c r="Q1613" i="6" s="1"/>
  <c r="F1613" i="6"/>
  <c r="K1613" i="6" s="1"/>
  <c r="AI1612" i="6"/>
  <c r="AH1612" i="6"/>
  <c r="AG1612" i="6"/>
  <c r="AC1612" i="6"/>
  <c r="AB1612" i="6"/>
  <c r="AA1612" i="6"/>
  <c r="Z1612" i="6"/>
  <c r="Y1612" i="6"/>
  <c r="X1612" i="6"/>
  <c r="P1612" i="6"/>
  <c r="Q1612" i="6" s="1"/>
  <c r="F1612" i="6"/>
  <c r="K1612" i="6" s="1"/>
  <c r="AI1611" i="6"/>
  <c r="AH1611" i="6"/>
  <c r="AG1611" i="6"/>
  <c r="AC1611" i="6"/>
  <c r="AB1611" i="6"/>
  <c r="AA1611" i="6"/>
  <c r="Z1611" i="6"/>
  <c r="Y1611" i="6"/>
  <c r="X1611" i="6"/>
  <c r="P1611" i="6"/>
  <c r="Q1611" i="6" s="1"/>
  <c r="F1611" i="6"/>
  <c r="K1611" i="6" s="1"/>
  <c r="AI1610" i="6"/>
  <c r="AH1610" i="6"/>
  <c r="AG1610" i="6"/>
  <c r="AC1610" i="6"/>
  <c r="AB1610" i="6"/>
  <c r="AA1610" i="6"/>
  <c r="Z1610" i="6"/>
  <c r="Y1610" i="6"/>
  <c r="X1610" i="6"/>
  <c r="P1610" i="6"/>
  <c r="Q1610" i="6" s="1"/>
  <c r="F1610" i="6"/>
  <c r="K1610" i="6" s="1"/>
  <c r="AI1609" i="6"/>
  <c r="AH1609" i="6"/>
  <c r="AG1609" i="6"/>
  <c r="AC1609" i="6"/>
  <c r="AB1609" i="6"/>
  <c r="AA1609" i="6"/>
  <c r="Z1609" i="6"/>
  <c r="Y1609" i="6"/>
  <c r="X1609" i="6"/>
  <c r="P1609" i="6"/>
  <c r="Q1609" i="6" s="1"/>
  <c r="F1609" i="6"/>
  <c r="K1609" i="6" s="1"/>
  <c r="AI1608" i="6"/>
  <c r="AH1608" i="6"/>
  <c r="AG1608" i="6"/>
  <c r="AC1608" i="6"/>
  <c r="AB1608" i="6"/>
  <c r="AA1608" i="6"/>
  <c r="Z1608" i="6"/>
  <c r="Y1608" i="6"/>
  <c r="X1608" i="6"/>
  <c r="P1608" i="6"/>
  <c r="Q1608" i="6" s="1"/>
  <c r="F1608" i="6"/>
  <c r="K1608" i="6" s="1"/>
  <c r="AI1607" i="6"/>
  <c r="AH1607" i="6"/>
  <c r="AG1607" i="6"/>
  <c r="AC1607" i="6"/>
  <c r="AB1607" i="6"/>
  <c r="AA1607" i="6"/>
  <c r="Z1607" i="6"/>
  <c r="Y1607" i="6"/>
  <c r="X1607" i="6"/>
  <c r="P1607" i="6"/>
  <c r="Q1607" i="6" s="1"/>
  <c r="F1607" i="6"/>
  <c r="K1607" i="6" s="1"/>
  <c r="AI1606" i="6"/>
  <c r="AH1606" i="6"/>
  <c r="AG1606" i="6"/>
  <c r="AC1606" i="6"/>
  <c r="AB1606" i="6"/>
  <c r="AA1606" i="6"/>
  <c r="Z1606" i="6"/>
  <c r="Y1606" i="6"/>
  <c r="X1606" i="6"/>
  <c r="P1606" i="6"/>
  <c r="Q1606" i="6" s="1"/>
  <c r="F1606" i="6"/>
  <c r="K1606" i="6" s="1"/>
  <c r="AI1605" i="6"/>
  <c r="AH1605" i="6"/>
  <c r="AG1605" i="6"/>
  <c r="AC1605" i="6"/>
  <c r="AB1605" i="6"/>
  <c r="AA1605" i="6"/>
  <c r="Z1605" i="6"/>
  <c r="Y1605" i="6"/>
  <c r="X1605" i="6"/>
  <c r="P1605" i="6"/>
  <c r="Q1605" i="6" s="1"/>
  <c r="F1605" i="6"/>
  <c r="K1605" i="6" s="1"/>
  <c r="AI1604" i="6"/>
  <c r="AH1604" i="6"/>
  <c r="AG1604" i="6"/>
  <c r="AC1604" i="6"/>
  <c r="AB1604" i="6"/>
  <c r="AA1604" i="6"/>
  <c r="Z1604" i="6"/>
  <c r="Y1604" i="6"/>
  <c r="X1604" i="6"/>
  <c r="P1604" i="6"/>
  <c r="Q1604" i="6" s="1"/>
  <c r="F1604" i="6"/>
  <c r="K1604" i="6" s="1"/>
  <c r="AI1603" i="6"/>
  <c r="AH1603" i="6"/>
  <c r="AG1603" i="6"/>
  <c r="AC1603" i="6"/>
  <c r="AB1603" i="6"/>
  <c r="AA1603" i="6"/>
  <c r="Z1603" i="6"/>
  <c r="Y1603" i="6"/>
  <c r="X1603" i="6"/>
  <c r="P1603" i="6"/>
  <c r="Q1603" i="6" s="1"/>
  <c r="F1603" i="6"/>
  <c r="K1603" i="6" s="1"/>
  <c r="AI1602" i="6"/>
  <c r="AH1602" i="6"/>
  <c r="AG1602" i="6"/>
  <c r="AC1602" i="6"/>
  <c r="AB1602" i="6"/>
  <c r="AA1602" i="6"/>
  <c r="Z1602" i="6"/>
  <c r="Y1602" i="6"/>
  <c r="X1602" i="6"/>
  <c r="P1602" i="6"/>
  <c r="Q1602" i="6" s="1"/>
  <c r="F1602" i="6"/>
  <c r="K1602" i="6" s="1"/>
  <c r="AI1601" i="6"/>
  <c r="AH1601" i="6"/>
  <c r="AG1601" i="6"/>
  <c r="AC1601" i="6"/>
  <c r="AB1601" i="6"/>
  <c r="AA1601" i="6"/>
  <c r="Z1601" i="6"/>
  <c r="Y1601" i="6"/>
  <c r="X1601" i="6"/>
  <c r="P1601" i="6"/>
  <c r="Q1601" i="6" s="1"/>
  <c r="F1601" i="6"/>
  <c r="K1601" i="6" s="1"/>
  <c r="AI1600" i="6"/>
  <c r="AH1600" i="6"/>
  <c r="AG1600" i="6"/>
  <c r="AC1600" i="6"/>
  <c r="AB1600" i="6"/>
  <c r="AA1600" i="6"/>
  <c r="Z1600" i="6"/>
  <c r="Y1600" i="6"/>
  <c r="X1600" i="6"/>
  <c r="P1600" i="6"/>
  <c r="Q1600" i="6" s="1"/>
  <c r="F1600" i="6"/>
  <c r="K1600" i="6" s="1"/>
  <c r="AI1599" i="6"/>
  <c r="AH1599" i="6"/>
  <c r="AG1599" i="6"/>
  <c r="AC1599" i="6"/>
  <c r="AB1599" i="6"/>
  <c r="AA1599" i="6"/>
  <c r="Z1599" i="6"/>
  <c r="Y1599" i="6"/>
  <c r="X1599" i="6"/>
  <c r="P1599" i="6"/>
  <c r="Q1599" i="6" s="1"/>
  <c r="F1599" i="6"/>
  <c r="K1599" i="6" s="1"/>
  <c r="AI1598" i="6"/>
  <c r="AH1598" i="6"/>
  <c r="AG1598" i="6"/>
  <c r="AC1598" i="6"/>
  <c r="AB1598" i="6"/>
  <c r="AA1598" i="6"/>
  <c r="Z1598" i="6"/>
  <c r="Y1598" i="6"/>
  <c r="X1598" i="6"/>
  <c r="P1598" i="6"/>
  <c r="Q1598" i="6" s="1"/>
  <c r="F1598" i="6"/>
  <c r="K1598" i="6" s="1"/>
  <c r="AI1597" i="6"/>
  <c r="AH1597" i="6"/>
  <c r="AG1597" i="6"/>
  <c r="AC1597" i="6"/>
  <c r="AB1597" i="6"/>
  <c r="AA1597" i="6"/>
  <c r="Z1597" i="6"/>
  <c r="Y1597" i="6"/>
  <c r="X1597" i="6"/>
  <c r="P1597" i="6"/>
  <c r="Q1597" i="6" s="1"/>
  <c r="F1597" i="6"/>
  <c r="K1597" i="6" s="1"/>
  <c r="AI1596" i="6"/>
  <c r="AH1596" i="6"/>
  <c r="AG1596" i="6"/>
  <c r="AC1596" i="6"/>
  <c r="AB1596" i="6"/>
  <c r="AA1596" i="6"/>
  <c r="Z1596" i="6"/>
  <c r="Y1596" i="6"/>
  <c r="X1596" i="6"/>
  <c r="P1596" i="6"/>
  <c r="Q1596" i="6" s="1"/>
  <c r="F1596" i="6"/>
  <c r="K1596" i="6" s="1"/>
  <c r="AI1595" i="6"/>
  <c r="AH1595" i="6"/>
  <c r="AG1595" i="6"/>
  <c r="AC1595" i="6"/>
  <c r="AB1595" i="6"/>
  <c r="AA1595" i="6"/>
  <c r="Z1595" i="6"/>
  <c r="Y1595" i="6"/>
  <c r="X1595" i="6"/>
  <c r="P1595" i="6"/>
  <c r="Q1595" i="6" s="1"/>
  <c r="F1595" i="6"/>
  <c r="K1595" i="6" s="1"/>
  <c r="AI1594" i="6"/>
  <c r="AH1594" i="6"/>
  <c r="AG1594" i="6"/>
  <c r="AC1594" i="6"/>
  <c r="AB1594" i="6"/>
  <c r="AA1594" i="6"/>
  <c r="Z1594" i="6"/>
  <c r="Y1594" i="6"/>
  <c r="X1594" i="6"/>
  <c r="P1594" i="6"/>
  <c r="Q1594" i="6" s="1"/>
  <c r="F1594" i="6"/>
  <c r="K1594" i="6" s="1"/>
  <c r="AI1593" i="6"/>
  <c r="AH1593" i="6"/>
  <c r="AG1593" i="6"/>
  <c r="AC1593" i="6"/>
  <c r="AB1593" i="6"/>
  <c r="AA1593" i="6"/>
  <c r="Z1593" i="6"/>
  <c r="Y1593" i="6"/>
  <c r="X1593" i="6"/>
  <c r="P1593" i="6"/>
  <c r="Q1593" i="6" s="1"/>
  <c r="F1593" i="6"/>
  <c r="K1593" i="6" s="1"/>
  <c r="AI1592" i="6"/>
  <c r="AH1592" i="6"/>
  <c r="AG1592" i="6"/>
  <c r="AC1592" i="6"/>
  <c r="AB1592" i="6"/>
  <c r="AA1592" i="6"/>
  <c r="Z1592" i="6"/>
  <c r="Y1592" i="6"/>
  <c r="X1592" i="6"/>
  <c r="P1592" i="6"/>
  <c r="Q1592" i="6" s="1"/>
  <c r="F1592" i="6"/>
  <c r="K1592" i="6" s="1"/>
  <c r="AI1591" i="6"/>
  <c r="AH1591" i="6"/>
  <c r="AG1591" i="6"/>
  <c r="AC1591" i="6"/>
  <c r="AB1591" i="6"/>
  <c r="AA1591" i="6"/>
  <c r="Z1591" i="6"/>
  <c r="Y1591" i="6"/>
  <c r="X1591" i="6"/>
  <c r="P1591" i="6"/>
  <c r="Q1591" i="6" s="1"/>
  <c r="F1591" i="6"/>
  <c r="K1591" i="6" s="1"/>
  <c r="AI1590" i="6"/>
  <c r="AH1590" i="6"/>
  <c r="AG1590" i="6"/>
  <c r="AC1590" i="6"/>
  <c r="AB1590" i="6"/>
  <c r="AA1590" i="6"/>
  <c r="Z1590" i="6"/>
  <c r="Y1590" i="6"/>
  <c r="X1590" i="6"/>
  <c r="P1590" i="6"/>
  <c r="Q1590" i="6" s="1"/>
  <c r="F1590" i="6"/>
  <c r="K1590" i="6" s="1"/>
  <c r="AI1589" i="6"/>
  <c r="AH1589" i="6"/>
  <c r="AG1589" i="6"/>
  <c r="AC1589" i="6"/>
  <c r="AB1589" i="6"/>
  <c r="AA1589" i="6"/>
  <c r="Z1589" i="6"/>
  <c r="Y1589" i="6"/>
  <c r="X1589" i="6"/>
  <c r="P1589" i="6"/>
  <c r="Q1589" i="6" s="1"/>
  <c r="F1589" i="6"/>
  <c r="K1589" i="6" s="1"/>
  <c r="AI1588" i="6"/>
  <c r="AH1588" i="6"/>
  <c r="AG1588" i="6"/>
  <c r="AC1588" i="6"/>
  <c r="AB1588" i="6"/>
  <c r="AA1588" i="6"/>
  <c r="Z1588" i="6"/>
  <c r="Y1588" i="6"/>
  <c r="X1588" i="6"/>
  <c r="P1588" i="6"/>
  <c r="Q1588" i="6" s="1"/>
  <c r="F1588" i="6"/>
  <c r="K1588" i="6" s="1"/>
  <c r="AI1587" i="6"/>
  <c r="AH1587" i="6"/>
  <c r="AG1587" i="6"/>
  <c r="AC1587" i="6"/>
  <c r="AB1587" i="6"/>
  <c r="AA1587" i="6"/>
  <c r="Z1587" i="6"/>
  <c r="Y1587" i="6"/>
  <c r="X1587" i="6"/>
  <c r="P1587" i="6"/>
  <c r="Q1587" i="6" s="1"/>
  <c r="F1587" i="6"/>
  <c r="K1587" i="6" s="1"/>
  <c r="AI1586" i="6"/>
  <c r="AH1586" i="6"/>
  <c r="AG1586" i="6"/>
  <c r="AC1586" i="6"/>
  <c r="AB1586" i="6"/>
  <c r="AA1586" i="6"/>
  <c r="Z1586" i="6"/>
  <c r="Y1586" i="6"/>
  <c r="X1586" i="6"/>
  <c r="P1586" i="6"/>
  <c r="Q1586" i="6" s="1"/>
  <c r="F1586" i="6"/>
  <c r="K1586" i="6" s="1"/>
  <c r="AI1585" i="6"/>
  <c r="AH1585" i="6"/>
  <c r="AG1585" i="6"/>
  <c r="AC1585" i="6"/>
  <c r="AB1585" i="6"/>
  <c r="AA1585" i="6"/>
  <c r="Z1585" i="6"/>
  <c r="Y1585" i="6"/>
  <c r="X1585" i="6"/>
  <c r="P1585" i="6"/>
  <c r="Q1585" i="6" s="1"/>
  <c r="F1585" i="6"/>
  <c r="K1585" i="6" s="1"/>
  <c r="AI1584" i="6"/>
  <c r="AH1584" i="6"/>
  <c r="AG1584" i="6"/>
  <c r="AC1584" i="6"/>
  <c r="AB1584" i="6"/>
  <c r="AA1584" i="6"/>
  <c r="Z1584" i="6"/>
  <c r="Y1584" i="6"/>
  <c r="X1584" i="6"/>
  <c r="P1584" i="6"/>
  <c r="Q1584" i="6" s="1"/>
  <c r="F1584" i="6"/>
  <c r="K1584" i="6" s="1"/>
  <c r="AI1583" i="6"/>
  <c r="AH1583" i="6"/>
  <c r="AG1583" i="6"/>
  <c r="AC1583" i="6"/>
  <c r="AB1583" i="6"/>
  <c r="AA1583" i="6"/>
  <c r="Z1583" i="6"/>
  <c r="Y1583" i="6"/>
  <c r="X1583" i="6"/>
  <c r="P1583" i="6"/>
  <c r="Q1583" i="6" s="1"/>
  <c r="F1583" i="6"/>
  <c r="K1583" i="6" s="1"/>
  <c r="AI1582" i="6"/>
  <c r="AH1582" i="6"/>
  <c r="AG1582" i="6"/>
  <c r="AC1582" i="6"/>
  <c r="AB1582" i="6"/>
  <c r="AA1582" i="6"/>
  <c r="Z1582" i="6"/>
  <c r="Y1582" i="6"/>
  <c r="X1582" i="6"/>
  <c r="P1582" i="6"/>
  <c r="Q1582" i="6" s="1"/>
  <c r="F1582" i="6"/>
  <c r="K1582" i="6" s="1"/>
  <c r="AI1581" i="6"/>
  <c r="AH1581" i="6"/>
  <c r="AG1581" i="6"/>
  <c r="AC1581" i="6"/>
  <c r="AB1581" i="6"/>
  <c r="AA1581" i="6"/>
  <c r="Z1581" i="6"/>
  <c r="Y1581" i="6"/>
  <c r="X1581" i="6"/>
  <c r="P1581" i="6"/>
  <c r="Q1581" i="6" s="1"/>
  <c r="F1581" i="6"/>
  <c r="K1581" i="6" s="1"/>
  <c r="AI1580" i="6"/>
  <c r="AH1580" i="6"/>
  <c r="AG1580" i="6"/>
  <c r="AC1580" i="6"/>
  <c r="AB1580" i="6"/>
  <c r="AA1580" i="6"/>
  <c r="Z1580" i="6"/>
  <c r="Y1580" i="6"/>
  <c r="X1580" i="6"/>
  <c r="P1580" i="6"/>
  <c r="Q1580" i="6" s="1"/>
  <c r="F1580" i="6"/>
  <c r="K1580" i="6" s="1"/>
  <c r="AI1579" i="6"/>
  <c r="AH1579" i="6"/>
  <c r="AG1579" i="6"/>
  <c r="AC1579" i="6"/>
  <c r="AB1579" i="6"/>
  <c r="AA1579" i="6"/>
  <c r="Z1579" i="6"/>
  <c r="Y1579" i="6"/>
  <c r="X1579" i="6"/>
  <c r="P1579" i="6"/>
  <c r="Q1579" i="6" s="1"/>
  <c r="F1579" i="6"/>
  <c r="K1579" i="6" s="1"/>
  <c r="AI1578" i="6"/>
  <c r="AH1578" i="6"/>
  <c r="AG1578" i="6"/>
  <c r="AC1578" i="6"/>
  <c r="AB1578" i="6"/>
  <c r="AA1578" i="6"/>
  <c r="Z1578" i="6"/>
  <c r="Y1578" i="6"/>
  <c r="X1578" i="6"/>
  <c r="P1578" i="6"/>
  <c r="Q1578" i="6" s="1"/>
  <c r="F1578" i="6"/>
  <c r="K1578" i="6" s="1"/>
  <c r="AI1577" i="6"/>
  <c r="AH1577" i="6"/>
  <c r="AG1577" i="6"/>
  <c r="AC1577" i="6"/>
  <c r="AB1577" i="6"/>
  <c r="AA1577" i="6"/>
  <c r="Z1577" i="6"/>
  <c r="Y1577" i="6"/>
  <c r="X1577" i="6"/>
  <c r="P1577" i="6"/>
  <c r="Q1577" i="6" s="1"/>
  <c r="F1577" i="6"/>
  <c r="K1577" i="6" s="1"/>
  <c r="AI1576" i="6"/>
  <c r="AH1576" i="6"/>
  <c r="AG1576" i="6"/>
  <c r="AC1576" i="6"/>
  <c r="AB1576" i="6"/>
  <c r="AA1576" i="6"/>
  <c r="Z1576" i="6"/>
  <c r="Y1576" i="6"/>
  <c r="X1576" i="6"/>
  <c r="P1576" i="6"/>
  <c r="Q1576" i="6" s="1"/>
  <c r="F1576" i="6"/>
  <c r="K1576" i="6" s="1"/>
  <c r="AI1575" i="6"/>
  <c r="AH1575" i="6"/>
  <c r="AG1575" i="6"/>
  <c r="AC1575" i="6"/>
  <c r="AB1575" i="6"/>
  <c r="AA1575" i="6"/>
  <c r="Z1575" i="6"/>
  <c r="Y1575" i="6"/>
  <c r="X1575" i="6"/>
  <c r="P1575" i="6"/>
  <c r="Q1575" i="6" s="1"/>
  <c r="F1575" i="6"/>
  <c r="K1575" i="6" s="1"/>
  <c r="AI1574" i="6"/>
  <c r="AH1574" i="6"/>
  <c r="AG1574" i="6"/>
  <c r="AC1574" i="6"/>
  <c r="AB1574" i="6"/>
  <c r="AA1574" i="6"/>
  <c r="Z1574" i="6"/>
  <c r="Y1574" i="6"/>
  <c r="X1574" i="6"/>
  <c r="P1574" i="6"/>
  <c r="Q1574" i="6" s="1"/>
  <c r="F1574" i="6"/>
  <c r="K1574" i="6" s="1"/>
  <c r="AI1573" i="6"/>
  <c r="AH1573" i="6"/>
  <c r="AG1573" i="6"/>
  <c r="AC1573" i="6"/>
  <c r="AB1573" i="6"/>
  <c r="AA1573" i="6"/>
  <c r="Z1573" i="6"/>
  <c r="Y1573" i="6"/>
  <c r="X1573" i="6"/>
  <c r="P1573" i="6"/>
  <c r="Q1573" i="6" s="1"/>
  <c r="F1573" i="6"/>
  <c r="K1573" i="6" s="1"/>
  <c r="AI1572" i="6"/>
  <c r="AH1572" i="6"/>
  <c r="AG1572" i="6"/>
  <c r="AC1572" i="6"/>
  <c r="AB1572" i="6"/>
  <c r="AA1572" i="6"/>
  <c r="Z1572" i="6"/>
  <c r="Y1572" i="6"/>
  <c r="X1572" i="6"/>
  <c r="P1572" i="6"/>
  <c r="Q1572" i="6" s="1"/>
  <c r="F1572" i="6"/>
  <c r="K1572" i="6" s="1"/>
  <c r="AI1571" i="6"/>
  <c r="AH1571" i="6"/>
  <c r="AG1571" i="6"/>
  <c r="AC1571" i="6"/>
  <c r="AB1571" i="6"/>
  <c r="AA1571" i="6"/>
  <c r="Z1571" i="6"/>
  <c r="Y1571" i="6"/>
  <c r="X1571" i="6"/>
  <c r="P1571" i="6"/>
  <c r="Q1571" i="6" s="1"/>
  <c r="F1571" i="6"/>
  <c r="K1571" i="6" s="1"/>
  <c r="AI1570" i="6"/>
  <c r="AH1570" i="6"/>
  <c r="AG1570" i="6"/>
  <c r="AC1570" i="6"/>
  <c r="AB1570" i="6"/>
  <c r="AA1570" i="6"/>
  <c r="Z1570" i="6"/>
  <c r="Y1570" i="6"/>
  <c r="X1570" i="6"/>
  <c r="P1570" i="6"/>
  <c r="Q1570" i="6" s="1"/>
  <c r="F1570" i="6"/>
  <c r="K1570" i="6" s="1"/>
  <c r="AI1569" i="6"/>
  <c r="AH1569" i="6"/>
  <c r="AG1569" i="6"/>
  <c r="AC1569" i="6"/>
  <c r="AB1569" i="6"/>
  <c r="AA1569" i="6"/>
  <c r="Z1569" i="6"/>
  <c r="Y1569" i="6"/>
  <c r="X1569" i="6"/>
  <c r="P1569" i="6"/>
  <c r="Q1569" i="6" s="1"/>
  <c r="F1569" i="6"/>
  <c r="K1569" i="6" s="1"/>
  <c r="AI1568" i="6"/>
  <c r="AH1568" i="6"/>
  <c r="AG1568" i="6"/>
  <c r="AC1568" i="6"/>
  <c r="AB1568" i="6"/>
  <c r="AA1568" i="6"/>
  <c r="Z1568" i="6"/>
  <c r="Y1568" i="6"/>
  <c r="X1568" i="6"/>
  <c r="P1568" i="6"/>
  <c r="Q1568" i="6" s="1"/>
  <c r="F1568" i="6"/>
  <c r="K1568" i="6" s="1"/>
  <c r="AI1567" i="6"/>
  <c r="AH1567" i="6"/>
  <c r="AG1567" i="6"/>
  <c r="AC1567" i="6"/>
  <c r="AB1567" i="6"/>
  <c r="AA1567" i="6"/>
  <c r="Z1567" i="6"/>
  <c r="Y1567" i="6"/>
  <c r="X1567" i="6"/>
  <c r="P1567" i="6"/>
  <c r="Q1567" i="6" s="1"/>
  <c r="F1567" i="6"/>
  <c r="K1567" i="6" s="1"/>
  <c r="AI1566" i="6"/>
  <c r="AH1566" i="6"/>
  <c r="AG1566" i="6"/>
  <c r="AC1566" i="6"/>
  <c r="AB1566" i="6"/>
  <c r="AA1566" i="6"/>
  <c r="Z1566" i="6"/>
  <c r="Y1566" i="6"/>
  <c r="X1566" i="6"/>
  <c r="P1566" i="6"/>
  <c r="Q1566" i="6" s="1"/>
  <c r="F1566" i="6"/>
  <c r="K1566" i="6" s="1"/>
  <c r="AI1565" i="6"/>
  <c r="AH1565" i="6"/>
  <c r="AG1565" i="6"/>
  <c r="AC1565" i="6"/>
  <c r="AB1565" i="6"/>
  <c r="AA1565" i="6"/>
  <c r="Z1565" i="6"/>
  <c r="Y1565" i="6"/>
  <c r="X1565" i="6"/>
  <c r="P1565" i="6"/>
  <c r="Q1565" i="6" s="1"/>
  <c r="F1565" i="6"/>
  <c r="K1565" i="6" s="1"/>
  <c r="AI1564" i="6"/>
  <c r="AH1564" i="6"/>
  <c r="AG1564" i="6"/>
  <c r="AC1564" i="6"/>
  <c r="AB1564" i="6"/>
  <c r="AA1564" i="6"/>
  <c r="Z1564" i="6"/>
  <c r="Y1564" i="6"/>
  <c r="X1564" i="6"/>
  <c r="P1564" i="6"/>
  <c r="Q1564" i="6" s="1"/>
  <c r="F1564" i="6"/>
  <c r="K1564" i="6" s="1"/>
  <c r="AI1563" i="6"/>
  <c r="AH1563" i="6"/>
  <c r="AG1563" i="6"/>
  <c r="AC1563" i="6"/>
  <c r="AB1563" i="6"/>
  <c r="AA1563" i="6"/>
  <c r="Z1563" i="6"/>
  <c r="Y1563" i="6"/>
  <c r="X1563" i="6"/>
  <c r="P1563" i="6"/>
  <c r="Q1563" i="6" s="1"/>
  <c r="F1563" i="6"/>
  <c r="K1563" i="6" s="1"/>
  <c r="AI1562" i="6"/>
  <c r="AH1562" i="6"/>
  <c r="AG1562" i="6"/>
  <c r="AC1562" i="6"/>
  <c r="AB1562" i="6"/>
  <c r="AA1562" i="6"/>
  <c r="Z1562" i="6"/>
  <c r="Y1562" i="6"/>
  <c r="X1562" i="6"/>
  <c r="P1562" i="6"/>
  <c r="Q1562" i="6" s="1"/>
  <c r="F1562" i="6"/>
  <c r="K1562" i="6" s="1"/>
  <c r="AI1561" i="6"/>
  <c r="AH1561" i="6"/>
  <c r="AG1561" i="6"/>
  <c r="AC1561" i="6"/>
  <c r="AB1561" i="6"/>
  <c r="AA1561" i="6"/>
  <c r="Z1561" i="6"/>
  <c r="Y1561" i="6"/>
  <c r="X1561" i="6"/>
  <c r="P1561" i="6"/>
  <c r="Q1561" i="6" s="1"/>
  <c r="F1561" i="6"/>
  <c r="K1561" i="6" s="1"/>
  <c r="AI1560" i="6"/>
  <c r="AH1560" i="6"/>
  <c r="AG1560" i="6"/>
  <c r="AC1560" i="6"/>
  <c r="AB1560" i="6"/>
  <c r="AA1560" i="6"/>
  <c r="Z1560" i="6"/>
  <c r="Y1560" i="6"/>
  <c r="X1560" i="6"/>
  <c r="P1560" i="6"/>
  <c r="Q1560" i="6" s="1"/>
  <c r="F1560" i="6"/>
  <c r="K1560" i="6" s="1"/>
  <c r="AI1559" i="6"/>
  <c r="AH1559" i="6"/>
  <c r="AG1559" i="6"/>
  <c r="AC1559" i="6"/>
  <c r="AB1559" i="6"/>
  <c r="AA1559" i="6"/>
  <c r="Z1559" i="6"/>
  <c r="Y1559" i="6"/>
  <c r="X1559" i="6"/>
  <c r="P1559" i="6"/>
  <c r="Q1559" i="6" s="1"/>
  <c r="F1559" i="6"/>
  <c r="K1559" i="6" s="1"/>
  <c r="AI1558" i="6"/>
  <c r="AH1558" i="6"/>
  <c r="AG1558" i="6"/>
  <c r="AC1558" i="6"/>
  <c r="AB1558" i="6"/>
  <c r="AA1558" i="6"/>
  <c r="Z1558" i="6"/>
  <c r="Y1558" i="6"/>
  <c r="X1558" i="6"/>
  <c r="P1558" i="6"/>
  <c r="Q1558" i="6" s="1"/>
  <c r="F1558" i="6"/>
  <c r="K1558" i="6" s="1"/>
  <c r="AI1557" i="6"/>
  <c r="AH1557" i="6"/>
  <c r="AG1557" i="6"/>
  <c r="AC1557" i="6"/>
  <c r="AB1557" i="6"/>
  <c r="AA1557" i="6"/>
  <c r="Z1557" i="6"/>
  <c r="Y1557" i="6"/>
  <c r="X1557" i="6"/>
  <c r="P1557" i="6"/>
  <c r="Q1557" i="6" s="1"/>
  <c r="F1557" i="6"/>
  <c r="K1557" i="6" s="1"/>
  <c r="AI1556" i="6"/>
  <c r="AH1556" i="6"/>
  <c r="AG1556" i="6"/>
  <c r="AC1556" i="6"/>
  <c r="AB1556" i="6"/>
  <c r="AA1556" i="6"/>
  <c r="Z1556" i="6"/>
  <c r="Y1556" i="6"/>
  <c r="X1556" i="6"/>
  <c r="P1556" i="6"/>
  <c r="Q1556" i="6" s="1"/>
  <c r="F1556" i="6"/>
  <c r="K1556" i="6" s="1"/>
  <c r="AI1555" i="6"/>
  <c r="AH1555" i="6"/>
  <c r="AG1555" i="6"/>
  <c r="AC1555" i="6"/>
  <c r="AB1555" i="6"/>
  <c r="AA1555" i="6"/>
  <c r="Z1555" i="6"/>
  <c r="Y1555" i="6"/>
  <c r="X1555" i="6"/>
  <c r="P1555" i="6"/>
  <c r="Q1555" i="6" s="1"/>
  <c r="F1555" i="6"/>
  <c r="K1555" i="6" s="1"/>
  <c r="AI1554" i="6"/>
  <c r="AH1554" i="6"/>
  <c r="AG1554" i="6"/>
  <c r="AC1554" i="6"/>
  <c r="AB1554" i="6"/>
  <c r="AA1554" i="6"/>
  <c r="Z1554" i="6"/>
  <c r="Y1554" i="6"/>
  <c r="X1554" i="6"/>
  <c r="P1554" i="6"/>
  <c r="Q1554" i="6" s="1"/>
  <c r="F1554" i="6"/>
  <c r="K1554" i="6" s="1"/>
  <c r="AI1553" i="6"/>
  <c r="AH1553" i="6"/>
  <c r="AG1553" i="6"/>
  <c r="AC1553" i="6"/>
  <c r="AB1553" i="6"/>
  <c r="AA1553" i="6"/>
  <c r="Z1553" i="6"/>
  <c r="Y1553" i="6"/>
  <c r="X1553" i="6"/>
  <c r="P1553" i="6"/>
  <c r="Q1553" i="6" s="1"/>
  <c r="F1553" i="6"/>
  <c r="K1553" i="6" s="1"/>
  <c r="AI1552" i="6"/>
  <c r="AH1552" i="6"/>
  <c r="AG1552" i="6"/>
  <c r="AC1552" i="6"/>
  <c r="AB1552" i="6"/>
  <c r="AA1552" i="6"/>
  <c r="Z1552" i="6"/>
  <c r="Y1552" i="6"/>
  <c r="X1552" i="6"/>
  <c r="P1552" i="6"/>
  <c r="Q1552" i="6" s="1"/>
  <c r="F1552" i="6"/>
  <c r="K1552" i="6" s="1"/>
  <c r="AI1551" i="6"/>
  <c r="AH1551" i="6"/>
  <c r="AG1551" i="6"/>
  <c r="AC1551" i="6"/>
  <c r="AB1551" i="6"/>
  <c r="AA1551" i="6"/>
  <c r="Z1551" i="6"/>
  <c r="Y1551" i="6"/>
  <c r="X1551" i="6"/>
  <c r="P1551" i="6"/>
  <c r="Q1551" i="6" s="1"/>
  <c r="F1551" i="6"/>
  <c r="K1551" i="6" s="1"/>
  <c r="AI1550" i="6"/>
  <c r="AH1550" i="6"/>
  <c r="AG1550" i="6"/>
  <c r="AC1550" i="6"/>
  <c r="AB1550" i="6"/>
  <c r="AA1550" i="6"/>
  <c r="Z1550" i="6"/>
  <c r="Y1550" i="6"/>
  <c r="X1550" i="6"/>
  <c r="P1550" i="6"/>
  <c r="Q1550" i="6" s="1"/>
  <c r="F1550" i="6"/>
  <c r="K1550" i="6" s="1"/>
  <c r="AI1549" i="6"/>
  <c r="AH1549" i="6"/>
  <c r="AG1549" i="6"/>
  <c r="AC1549" i="6"/>
  <c r="AB1549" i="6"/>
  <c r="AA1549" i="6"/>
  <c r="Z1549" i="6"/>
  <c r="Y1549" i="6"/>
  <c r="X1549" i="6"/>
  <c r="P1549" i="6"/>
  <c r="Q1549" i="6" s="1"/>
  <c r="F1549" i="6"/>
  <c r="K1549" i="6" s="1"/>
  <c r="AI1548" i="6"/>
  <c r="AH1548" i="6"/>
  <c r="AG1548" i="6"/>
  <c r="AC1548" i="6"/>
  <c r="AB1548" i="6"/>
  <c r="AA1548" i="6"/>
  <c r="Z1548" i="6"/>
  <c r="Y1548" i="6"/>
  <c r="X1548" i="6"/>
  <c r="P1548" i="6"/>
  <c r="Q1548" i="6" s="1"/>
  <c r="F1548" i="6"/>
  <c r="K1548" i="6" s="1"/>
  <c r="AI1547" i="6"/>
  <c r="AH1547" i="6"/>
  <c r="AG1547" i="6"/>
  <c r="AC1547" i="6"/>
  <c r="AB1547" i="6"/>
  <c r="AA1547" i="6"/>
  <c r="Z1547" i="6"/>
  <c r="Y1547" i="6"/>
  <c r="X1547" i="6"/>
  <c r="P1547" i="6"/>
  <c r="Q1547" i="6" s="1"/>
  <c r="F1547" i="6"/>
  <c r="K1547" i="6" s="1"/>
  <c r="AI1546" i="6"/>
  <c r="AH1546" i="6"/>
  <c r="AG1546" i="6"/>
  <c r="AC1546" i="6"/>
  <c r="AB1546" i="6"/>
  <c r="AA1546" i="6"/>
  <c r="Z1546" i="6"/>
  <c r="Y1546" i="6"/>
  <c r="X1546" i="6"/>
  <c r="P1546" i="6"/>
  <c r="Q1546" i="6" s="1"/>
  <c r="F1546" i="6"/>
  <c r="K1546" i="6" s="1"/>
  <c r="AI1545" i="6"/>
  <c r="AH1545" i="6"/>
  <c r="AG1545" i="6"/>
  <c r="AC1545" i="6"/>
  <c r="AB1545" i="6"/>
  <c r="AA1545" i="6"/>
  <c r="Z1545" i="6"/>
  <c r="Y1545" i="6"/>
  <c r="X1545" i="6"/>
  <c r="P1545" i="6"/>
  <c r="Q1545" i="6" s="1"/>
  <c r="F1545" i="6"/>
  <c r="K1545" i="6" s="1"/>
  <c r="AI1544" i="6"/>
  <c r="AH1544" i="6"/>
  <c r="AG1544" i="6"/>
  <c r="AC1544" i="6"/>
  <c r="AB1544" i="6"/>
  <c r="AA1544" i="6"/>
  <c r="Z1544" i="6"/>
  <c r="Y1544" i="6"/>
  <c r="X1544" i="6"/>
  <c r="P1544" i="6"/>
  <c r="Q1544" i="6" s="1"/>
  <c r="F1544" i="6"/>
  <c r="K1544" i="6" s="1"/>
  <c r="AI1543" i="6"/>
  <c r="AH1543" i="6"/>
  <c r="AG1543" i="6"/>
  <c r="AC1543" i="6"/>
  <c r="AB1543" i="6"/>
  <c r="AA1543" i="6"/>
  <c r="Z1543" i="6"/>
  <c r="Y1543" i="6"/>
  <c r="X1543" i="6"/>
  <c r="P1543" i="6"/>
  <c r="Q1543" i="6" s="1"/>
  <c r="F1543" i="6"/>
  <c r="K1543" i="6" s="1"/>
  <c r="AI1542" i="6"/>
  <c r="AH1542" i="6"/>
  <c r="AG1542" i="6"/>
  <c r="AC1542" i="6"/>
  <c r="AB1542" i="6"/>
  <c r="AA1542" i="6"/>
  <c r="Z1542" i="6"/>
  <c r="Y1542" i="6"/>
  <c r="X1542" i="6"/>
  <c r="P1542" i="6"/>
  <c r="Q1542" i="6" s="1"/>
  <c r="F1542" i="6"/>
  <c r="K1542" i="6" s="1"/>
  <c r="AI1541" i="6"/>
  <c r="AH1541" i="6"/>
  <c r="AG1541" i="6"/>
  <c r="AC1541" i="6"/>
  <c r="AB1541" i="6"/>
  <c r="AA1541" i="6"/>
  <c r="Z1541" i="6"/>
  <c r="Y1541" i="6"/>
  <c r="X1541" i="6"/>
  <c r="P1541" i="6"/>
  <c r="Q1541" i="6" s="1"/>
  <c r="F1541" i="6"/>
  <c r="K1541" i="6" s="1"/>
  <c r="AI1540" i="6"/>
  <c r="AH1540" i="6"/>
  <c r="AG1540" i="6"/>
  <c r="AC1540" i="6"/>
  <c r="AB1540" i="6"/>
  <c r="AA1540" i="6"/>
  <c r="Z1540" i="6"/>
  <c r="Y1540" i="6"/>
  <c r="X1540" i="6"/>
  <c r="P1540" i="6"/>
  <c r="Q1540" i="6" s="1"/>
  <c r="F1540" i="6"/>
  <c r="K1540" i="6" s="1"/>
  <c r="AI1539" i="6"/>
  <c r="AH1539" i="6"/>
  <c r="AG1539" i="6"/>
  <c r="AC1539" i="6"/>
  <c r="AB1539" i="6"/>
  <c r="AA1539" i="6"/>
  <c r="Z1539" i="6"/>
  <c r="Y1539" i="6"/>
  <c r="X1539" i="6"/>
  <c r="P1539" i="6"/>
  <c r="Q1539" i="6" s="1"/>
  <c r="F1539" i="6"/>
  <c r="K1539" i="6" s="1"/>
  <c r="AI1538" i="6"/>
  <c r="AH1538" i="6"/>
  <c r="AG1538" i="6"/>
  <c r="AC1538" i="6"/>
  <c r="AB1538" i="6"/>
  <c r="AA1538" i="6"/>
  <c r="Z1538" i="6"/>
  <c r="Y1538" i="6"/>
  <c r="X1538" i="6"/>
  <c r="P1538" i="6"/>
  <c r="Q1538" i="6" s="1"/>
  <c r="F1538" i="6"/>
  <c r="K1538" i="6" s="1"/>
  <c r="AI1537" i="6"/>
  <c r="AH1537" i="6"/>
  <c r="AG1537" i="6"/>
  <c r="AC1537" i="6"/>
  <c r="AB1537" i="6"/>
  <c r="AA1537" i="6"/>
  <c r="Z1537" i="6"/>
  <c r="Y1537" i="6"/>
  <c r="X1537" i="6"/>
  <c r="P1537" i="6"/>
  <c r="Q1537" i="6" s="1"/>
  <c r="F1537" i="6"/>
  <c r="K1537" i="6" s="1"/>
  <c r="AI1536" i="6"/>
  <c r="AH1536" i="6"/>
  <c r="AG1536" i="6"/>
  <c r="AC1536" i="6"/>
  <c r="AB1536" i="6"/>
  <c r="AA1536" i="6"/>
  <c r="Z1536" i="6"/>
  <c r="Y1536" i="6"/>
  <c r="X1536" i="6"/>
  <c r="P1536" i="6"/>
  <c r="Q1536" i="6" s="1"/>
  <c r="F1536" i="6"/>
  <c r="K1536" i="6" s="1"/>
  <c r="AI1535" i="6"/>
  <c r="AH1535" i="6"/>
  <c r="AG1535" i="6"/>
  <c r="AC1535" i="6"/>
  <c r="AB1535" i="6"/>
  <c r="AA1535" i="6"/>
  <c r="Z1535" i="6"/>
  <c r="Y1535" i="6"/>
  <c r="X1535" i="6"/>
  <c r="P1535" i="6"/>
  <c r="Q1535" i="6" s="1"/>
  <c r="F1535" i="6"/>
  <c r="K1535" i="6" s="1"/>
  <c r="AI1534" i="6"/>
  <c r="AH1534" i="6"/>
  <c r="AG1534" i="6"/>
  <c r="AC1534" i="6"/>
  <c r="AB1534" i="6"/>
  <c r="AA1534" i="6"/>
  <c r="Z1534" i="6"/>
  <c r="Y1534" i="6"/>
  <c r="X1534" i="6"/>
  <c r="P1534" i="6"/>
  <c r="Q1534" i="6" s="1"/>
  <c r="F1534" i="6"/>
  <c r="K1534" i="6" s="1"/>
  <c r="AI1533" i="6"/>
  <c r="AH1533" i="6"/>
  <c r="AG1533" i="6"/>
  <c r="AC1533" i="6"/>
  <c r="AB1533" i="6"/>
  <c r="AA1533" i="6"/>
  <c r="Z1533" i="6"/>
  <c r="Y1533" i="6"/>
  <c r="X1533" i="6"/>
  <c r="P1533" i="6"/>
  <c r="Q1533" i="6" s="1"/>
  <c r="F1533" i="6"/>
  <c r="K1533" i="6" s="1"/>
  <c r="AI1532" i="6"/>
  <c r="AH1532" i="6"/>
  <c r="AG1532" i="6"/>
  <c r="AC1532" i="6"/>
  <c r="AB1532" i="6"/>
  <c r="AA1532" i="6"/>
  <c r="Z1532" i="6"/>
  <c r="Y1532" i="6"/>
  <c r="X1532" i="6"/>
  <c r="P1532" i="6"/>
  <c r="Q1532" i="6" s="1"/>
  <c r="F1532" i="6"/>
  <c r="K1532" i="6" s="1"/>
  <c r="AI1531" i="6"/>
  <c r="AH1531" i="6"/>
  <c r="AG1531" i="6"/>
  <c r="AC1531" i="6"/>
  <c r="AB1531" i="6"/>
  <c r="AA1531" i="6"/>
  <c r="Z1531" i="6"/>
  <c r="Y1531" i="6"/>
  <c r="X1531" i="6"/>
  <c r="P1531" i="6"/>
  <c r="Q1531" i="6" s="1"/>
  <c r="F1531" i="6"/>
  <c r="K1531" i="6" s="1"/>
  <c r="AI1530" i="6"/>
  <c r="AH1530" i="6"/>
  <c r="AG1530" i="6"/>
  <c r="AC1530" i="6"/>
  <c r="AB1530" i="6"/>
  <c r="AA1530" i="6"/>
  <c r="Z1530" i="6"/>
  <c r="Y1530" i="6"/>
  <c r="X1530" i="6"/>
  <c r="P1530" i="6"/>
  <c r="Q1530" i="6" s="1"/>
  <c r="F1530" i="6"/>
  <c r="K1530" i="6" s="1"/>
  <c r="AI1529" i="6"/>
  <c r="AH1529" i="6"/>
  <c r="AG1529" i="6"/>
  <c r="AC1529" i="6"/>
  <c r="AB1529" i="6"/>
  <c r="AA1529" i="6"/>
  <c r="Z1529" i="6"/>
  <c r="Y1529" i="6"/>
  <c r="X1529" i="6"/>
  <c r="P1529" i="6"/>
  <c r="Q1529" i="6" s="1"/>
  <c r="F1529" i="6"/>
  <c r="K1529" i="6" s="1"/>
  <c r="AI1528" i="6"/>
  <c r="AH1528" i="6"/>
  <c r="AG1528" i="6"/>
  <c r="AC1528" i="6"/>
  <c r="AB1528" i="6"/>
  <c r="AA1528" i="6"/>
  <c r="Z1528" i="6"/>
  <c r="Y1528" i="6"/>
  <c r="X1528" i="6"/>
  <c r="P1528" i="6"/>
  <c r="Q1528" i="6" s="1"/>
  <c r="F1528" i="6"/>
  <c r="K1528" i="6" s="1"/>
  <c r="AI1527" i="6"/>
  <c r="AH1527" i="6"/>
  <c r="AG1527" i="6"/>
  <c r="AC1527" i="6"/>
  <c r="AB1527" i="6"/>
  <c r="AA1527" i="6"/>
  <c r="Z1527" i="6"/>
  <c r="Y1527" i="6"/>
  <c r="X1527" i="6"/>
  <c r="P1527" i="6"/>
  <c r="Q1527" i="6" s="1"/>
  <c r="F1527" i="6"/>
  <c r="K1527" i="6" s="1"/>
  <c r="AI1526" i="6"/>
  <c r="AH1526" i="6"/>
  <c r="AG1526" i="6"/>
  <c r="AC1526" i="6"/>
  <c r="AB1526" i="6"/>
  <c r="AA1526" i="6"/>
  <c r="Z1526" i="6"/>
  <c r="Y1526" i="6"/>
  <c r="X1526" i="6"/>
  <c r="P1526" i="6"/>
  <c r="Q1526" i="6" s="1"/>
  <c r="F1526" i="6"/>
  <c r="K1526" i="6" s="1"/>
  <c r="AI1525" i="6"/>
  <c r="AH1525" i="6"/>
  <c r="AG1525" i="6"/>
  <c r="AC1525" i="6"/>
  <c r="AB1525" i="6"/>
  <c r="AA1525" i="6"/>
  <c r="Z1525" i="6"/>
  <c r="Y1525" i="6"/>
  <c r="X1525" i="6"/>
  <c r="P1525" i="6"/>
  <c r="Q1525" i="6" s="1"/>
  <c r="F1525" i="6"/>
  <c r="K1525" i="6" s="1"/>
  <c r="AI1524" i="6"/>
  <c r="AH1524" i="6"/>
  <c r="AG1524" i="6"/>
  <c r="AC1524" i="6"/>
  <c r="AB1524" i="6"/>
  <c r="AA1524" i="6"/>
  <c r="Z1524" i="6"/>
  <c r="Y1524" i="6"/>
  <c r="X1524" i="6"/>
  <c r="P1524" i="6"/>
  <c r="Q1524" i="6" s="1"/>
  <c r="F1524" i="6"/>
  <c r="K1524" i="6" s="1"/>
  <c r="AI1523" i="6"/>
  <c r="AH1523" i="6"/>
  <c r="AG1523" i="6"/>
  <c r="AC1523" i="6"/>
  <c r="AB1523" i="6"/>
  <c r="AA1523" i="6"/>
  <c r="Z1523" i="6"/>
  <c r="Y1523" i="6"/>
  <c r="X1523" i="6"/>
  <c r="P1523" i="6"/>
  <c r="Q1523" i="6" s="1"/>
  <c r="F1523" i="6"/>
  <c r="K1523" i="6" s="1"/>
  <c r="AI1522" i="6"/>
  <c r="AH1522" i="6"/>
  <c r="AG1522" i="6"/>
  <c r="AC1522" i="6"/>
  <c r="AB1522" i="6"/>
  <c r="AA1522" i="6"/>
  <c r="Z1522" i="6"/>
  <c r="Y1522" i="6"/>
  <c r="X1522" i="6"/>
  <c r="P1522" i="6"/>
  <c r="Q1522" i="6" s="1"/>
  <c r="F1522" i="6"/>
  <c r="K1522" i="6" s="1"/>
  <c r="AI1521" i="6"/>
  <c r="AH1521" i="6"/>
  <c r="AG1521" i="6"/>
  <c r="AC1521" i="6"/>
  <c r="AB1521" i="6"/>
  <c r="AA1521" i="6"/>
  <c r="Z1521" i="6"/>
  <c r="Y1521" i="6"/>
  <c r="X1521" i="6"/>
  <c r="P1521" i="6"/>
  <c r="Q1521" i="6" s="1"/>
  <c r="F1521" i="6"/>
  <c r="K1521" i="6" s="1"/>
  <c r="AI1520" i="6"/>
  <c r="AH1520" i="6"/>
  <c r="AG1520" i="6"/>
  <c r="AC1520" i="6"/>
  <c r="AB1520" i="6"/>
  <c r="AA1520" i="6"/>
  <c r="Z1520" i="6"/>
  <c r="Y1520" i="6"/>
  <c r="X1520" i="6"/>
  <c r="P1520" i="6"/>
  <c r="Q1520" i="6" s="1"/>
  <c r="F1520" i="6"/>
  <c r="K1520" i="6" s="1"/>
  <c r="AI1519" i="6"/>
  <c r="AH1519" i="6"/>
  <c r="AG1519" i="6"/>
  <c r="AC1519" i="6"/>
  <c r="AB1519" i="6"/>
  <c r="AA1519" i="6"/>
  <c r="Z1519" i="6"/>
  <c r="Y1519" i="6"/>
  <c r="X1519" i="6"/>
  <c r="P1519" i="6"/>
  <c r="Q1519" i="6" s="1"/>
  <c r="F1519" i="6"/>
  <c r="K1519" i="6" s="1"/>
  <c r="AI1518" i="6"/>
  <c r="AH1518" i="6"/>
  <c r="AG1518" i="6"/>
  <c r="AC1518" i="6"/>
  <c r="AB1518" i="6"/>
  <c r="AA1518" i="6"/>
  <c r="Z1518" i="6"/>
  <c r="Y1518" i="6"/>
  <c r="X1518" i="6"/>
  <c r="P1518" i="6"/>
  <c r="Q1518" i="6" s="1"/>
  <c r="F1518" i="6"/>
  <c r="K1518" i="6" s="1"/>
  <c r="AI1517" i="6"/>
  <c r="AH1517" i="6"/>
  <c r="AG1517" i="6"/>
  <c r="AC1517" i="6"/>
  <c r="AB1517" i="6"/>
  <c r="AA1517" i="6"/>
  <c r="Z1517" i="6"/>
  <c r="Y1517" i="6"/>
  <c r="X1517" i="6"/>
  <c r="P1517" i="6"/>
  <c r="Q1517" i="6" s="1"/>
  <c r="F1517" i="6"/>
  <c r="K1517" i="6" s="1"/>
  <c r="AI1516" i="6"/>
  <c r="AH1516" i="6"/>
  <c r="AG1516" i="6"/>
  <c r="AC1516" i="6"/>
  <c r="AB1516" i="6"/>
  <c r="AA1516" i="6"/>
  <c r="Z1516" i="6"/>
  <c r="Y1516" i="6"/>
  <c r="X1516" i="6"/>
  <c r="P1516" i="6"/>
  <c r="Q1516" i="6" s="1"/>
  <c r="F1516" i="6"/>
  <c r="K1516" i="6" s="1"/>
  <c r="AI1515" i="6"/>
  <c r="AH1515" i="6"/>
  <c r="AG1515" i="6"/>
  <c r="AC1515" i="6"/>
  <c r="AB1515" i="6"/>
  <c r="AA1515" i="6"/>
  <c r="Z1515" i="6"/>
  <c r="Y1515" i="6"/>
  <c r="X1515" i="6"/>
  <c r="P1515" i="6"/>
  <c r="Q1515" i="6" s="1"/>
  <c r="F1515" i="6"/>
  <c r="K1515" i="6" s="1"/>
  <c r="AI1514" i="6"/>
  <c r="AH1514" i="6"/>
  <c r="AG1514" i="6"/>
  <c r="AC1514" i="6"/>
  <c r="AB1514" i="6"/>
  <c r="AA1514" i="6"/>
  <c r="Z1514" i="6"/>
  <c r="Y1514" i="6"/>
  <c r="X1514" i="6"/>
  <c r="P1514" i="6"/>
  <c r="Q1514" i="6" s="1"/>
  <c r="F1514" i="6"/>
  <c r="K1514" i="6" s="1"/>
  <c r="AI1513" i="6"/>
  <c r="AH1513" i="6"/>
  <c r="AG1513" i="6"/>
  <c r="AC1513" i="6"/>
  <c r="AB1513" i="6"/>
  <c r="AA1513" i="6"/>
  <c r="Z1513" i="6"/>
  <c r="Y1513" i="6"/>
  <c r="X1513" i="6"/>
  <c r="P1513" i="6"/>
  <c r="Q1513" i="6" s="1"/>
  <c r="F1513" i="6"/>
  <c r="K1513" i="6" s="1"/>
  <c r="AI1512" i="6"/>
  <c r="AH1512" i="6"/>
  <c r="AG1512" i="6"/>
  <c r="AC1512" i="6"/>
  <c r="AB1512" i="6"/>
  <c r="AA1512" i="6"/>
  <c r="Z1512" i="6"/>
  <c r="Y1512" i="6"/>
  <c r="X1512" i="6"/>
  <c r="P1512" i="6"/>
  <c r="Q1512" i="6" s="1"/>
  <c r="F1512" i="6"/>
  <c r="K1512" i="6" s="1"/>
  <c r="AI1511" i="6"/>
  <c r="AH1511" i="6"/>
  <c r="AG1511" i="6"/>
  <c r="AC1511" i="6"/>
  <c r="AB1511" i="6"/>
  <c r="AA1511" i="6"/>
  <c r="Z1511" i="6"/>
  <c r="Y1511" i="6"/>
  <c r="X1511" i="6"/>
  <c r="P1511" i="6"/>
  <c r="Q1511" i="6" s="1"/>
  <c r="F1511" i="6"/>
  <c r="K1511" i="6" s="1"/>
  <c r="AI1510" i="6"/>
  <c r="AH1510" i="6"/>
  <c r="AG1510" i="6"/>
  <c r="AC1510" i="6"/>
  <c r="AB1510" i="6"/>
  <c r="AA1510" i="6"/>
  <c r="Z1510" i="6"/>
  <c r="Y1510" i="6"/>
  <c r="X1510" i="6"/>
  <c r="P1510" i="6"/>
  <c r="Q1510" i="6" s="1"/>
  <c r="F1510" i="6"/>
  <c r="K1510" i="6" s="1"/>
  <c r="AI1509" i="6"/>
  <c r="AH1509" i="6"/>
  <c r="AG1509" i="6"/>
  <c r="AC1509" i="6"/>
  <c r="AB1509" i="6"/>
  <c r="AA1509" i="6"/>
  <c r="Z1509" i="6"/>
  <c r="Y1509" i="6"/>
  <c r="X1509" i="6"/>
  <c r="P1509" i="6"/>
  <c r="Q1509" i="6" s="1"/>
  <c r="F1509" i="6"/>
  <c r="K1509" i="6" s="1"/>
  <c r="AI1508" i="6"/>
  <c r="AH1508" i="6"/>
  <c r="AG1508" i="6"/>
  <c r="AC1508" i="6"/>
  <c r="AB1508" i="6"/>
  <c r="AA1508" i="6"/>
  <c r="Z1508" i="6"/>
  <c r="Y1508" i="6"/>
  <c r="X1508" i="6"/>
  <c r="P1508" i="6"/>
  <c r="Q1508" i="6" s="1"/>
  <c r="F1508" i="6"/>
  <c r="K1508" i="6" s="1"/>
  <c r="AI1507" i="6"/>
  <c r="AH1507" i="6"/>
  <c r="AG1507" i="6"/>
  <c r="AC1507" i="6"/>
  <c r="AB1507" i="6"/>
  <c r="AA1507" i="6"/>
  <c r="Z1507" i="6"/>
  <c r="Y1507" i="6"/>
  <c r="X1507" i="6"/>
  <c r="P1507" i="6"/>
  <c r="Q1507" i="6" s="1"/>
  <c r="F1507" i="6"/>
  <c r="K1507" i="6" s="1"/>
  <c r="AI1506" i="6"/>
  <c r="AH1506" i="6"/>
  <c r="AG1506" i="6"/>
  <c r="AC1506" i="6"/>
  <c r="AB1506" i="6"/>
  <c r="AA1506" i="6"/>
  <c r="Z1506" i="6"/>
  <c r="Y1506" i="6"/>
  <c r="X1506" i="6"/>
  <c r="P1506" i="6"/>
  <c r="Q1506" i="6" s="1"/>
  <c r="F1506" i="6"/>
  <c r="K1506" i="6" s="1"/>
  <c r="AI1505" i="6"/>
  <c r="AH1505" i="6"/>
  <c r="AG1505" i="6"/>
  <c r="AC1505" i="6"/>
  <c r="AB1505" i="6"/>
  <c r="AA1505" i="6"/>
  <c r="Z1505" i="6"/>
  <c r="Y1505" i="6"/>
  <c r="X1505" i="6"/>
  <c r="P1505" i="6"/>
  <c r="Q1505" i="6" s="1"/>
  <c r="F1505" i="6"/>
  <c r="K1505" i="6" s="1"/>
  <c r="AI1504" i="6"/>
  <c r="AH1504" i="6"/>
  <c r="AG1504" i="6"/>
  <c r="AC1504" i="6"/>
  <c r="AB1504" i="6"/>
  <c r="AA1504" i="6"/>
  <c r="Z1504" i="6"/>
  <c r="Y1504" i="6"/>
  <c r="X1504" i="6"/>
  <c r="P1504" i="6"/>
  <c r="Q1504" i="6" s="1"/>
  <c r="F1504" i="6"/>
  <c r="K1504" i="6" s="1"/>
  <c r="AI1503" i="6"/>
  <c r="AH1503" i="6"/>
  <c r="AG1503" i="6"/>
  <c r="AC1503" i="6"/>
  <c r="AB1503" i="6"/>
  <c r="AA1503" i="6"/>
  <c r="Z1503" i="6"/>
  <c r="Y1503" i="6"/>
  <c r="X1503" i="6"/>
  <c r="P1503" i="6"/>
  <c r="Q1503" i="6" s="1"/>
  <c r="F1503" i="6"/>
  <c r="K1503" i="6" s="1"/>
  <c r="AI1502" i="6"/>
  <c r="AH1502" i="6"/>
  <c r="AG1502" i="6"/>
  <c r="AC1502" i="6"/>
  <c r="AB1502" i="6"/>
  <c r="AA1502" i="6"/>
  <c r="Z1502" i="6"/>
  <c r="Y1502" i="6"/>
  <c r="X1502" i="6"/>
  <c r="P1502" i="6"/>
  <c r="Q1502" i="6" s="1"/>
  <c r="F1502" i="6"/>
  <c r="K1502" i="6" s="1"/>
  <c r="AI1501" i="6"/>
  <c r="AH1501" i="6"/>
  <c r="AG1501" i="6"/>
  <c r="AC1501" i="6"/>
  <c r="AB1501" i="6"/>
  <c r="AA1501" i="6"/>
  <c r="Z1501" i="6"/>
  <c r="Y1501" i="6"/>
  <c r="X1501" i="6"/>
  <c r="P1501" i="6"/>
  <c r="Q1501" i="6" s="1"/>
  <c r="F1501" i="6"/>
  <c r="K1501" i="6" s="1"/>
  <c r="AI1500" i="6"/>
  <c r="AH1500" i="6"/>
  <c r="AG1500" i="6"/>
  <c r="AC1500" i="6"/>
  <c r="AB1500" i="6"/>
  <c r="AA1500" i="6"/>
  <c r="Z1500" i="6"/>
  <c r="Y1500" i="6"/>
  <c r="X1500" i="6"/>
  <c r="P1500" i="6"/>
  <c r="Q1500" i="6" s="1"/>
  <c r="F1500" i="6"/>
  <c r="K1500" i="6" s="1"/>
  <c r="AI1499" i="6"/>
  <c r="AH1499" i="6"/>
  <c r="AG1499" i="6"/>
  <c r="AC1499" i="6"/>
  <c r="AB1499" i="6"/>
  <c r="AA1499" i="6"/>
  <c r="Z1499" i="6"/>
  <c r="Y1499" i="6"/>
  <c r="X1499" i="6"/>
  <c r="P1499" i="6"/>
  <c r="Q1499" i="6" s="1"/>
  <c r="F1499" i="6"/>
  <c r="K1499" i="6" s="1"/>
  <c r="AI1498" i="6"/>
  <c r="AH1498" i="6"/>
  <c r="AG1498" i="6"/>
  <c r="AC1498" i="6"/>
  <c r="AB1498" i="6"/>
  <c r="AA1498" i="6"/>
  <c r="Z1498" i="6"/>
  <c r="Y1498" i="6"/>
  <c r="X1498" i="6"/>
  <c r="P1498" i="6"/>
  <c r="Q1498" i="6" s="1"/>
  <c r="F1498" i="6"/>
  <c r="K1498" i="6" s="1"/>
  <c r="AI1497" i="6"/>
  <c r="AH1497" i="6"/>
  <c r="AG1497" i="6"/>
  <c r="AC1497" i="6"/>
  <c r="AB1497" i="6"/>
  <c r="AA1497" i="6"/>
  <c r="Z1497" i="6"/>
  <c r="Y1497" i="6"/>
  <c r="X1497" i="6"/>
  <c r="P1497" i="6"/>
  <c r="Q1497" i="6" s="1"/>
  <c r="F1497" i="6"/>
  <c r="K1497" i="6" s="1"/>
  <c r="AI1496" i="6"/>
  <c r="AH1496" i="6"/>
  <c r="AG1496" i="6"/>
  <c r="AC1496" i="6"/>
  <c r="AB1496" i="6"/>
  <c r="AA1496" i="6"/>
  <c r="Z1496" i="6"/>
  <c r="Y1496" i="6"/>
  <c r="X1496" i="6"/>
  <c r="P1496" i="6"/>
  <c r="Q1496" i="6" s="1"/>
  <c r="F1496" i="6"/>
  <c r="K1496" i="6" s="1"/>
  <c r="AI1495" i="6"/>
  <c r="AH1495" i="6"/>
  <c r="AG1495" i="6"/>
  <c r="AC1495" i="6"/>
  <c r="AB1495" i="6"/>
  <c r="AA1495" i="6"/>
  <c r="Z1495" i="6"/>
  <c r="Y1495" i="6"/>
  <c r="X1495" i="6"/>
  <c r="P1495" i="6"/>
  <c r="Q1495" i="6" s="1"/>
  <c r="F1495" i="6"/>
  <c r="K1495" i="6" s="1"/>
  <c r="AI1494" i="6"/>
  <c r="AH1494" i="6"/>
  <c r="AG1494" i="6"/>
  <c r="AC1494" i="6"/>
  <c r="AB1494" i="6"/>
  <c r="AA1494" i="6"/>
  <c r="Z1494" i="6"/>
  <c r="Y1494" i="6"/>
  <c r="X1494" i="6"/>
  <c r="P1494" i="6"/>
  <c r="Q1494" i="6" s="1"/>
  <c r="F1494" i="6"/>
  <c r="K1494" i="6" s="1"/>
  <c r="AI1493" i="6"/>
  <c r="AH1493" i="6"/>
  <c r="AG1493" i="6"/>
  <c r="AC1493" i="6"/>
  <c r="AB1493" i="6"/>
  <c r="AA1493" i="6"/>
  <c r="Z1493" i="6"/>
  <c r="Y1493" i="6"/>
  <c r="X1493" i="6"/>
  <c r="P1493" i="6"/>
  <c r="Q1493" i="6" s="1"/>
  <c r="F1493" i="6"/>
  <c r="K1493" i="6" s="1"/>
  <c r="AI1492" i="6"/>
  <c r="AH1492" i="6"/>
  <c r="AG1492" i="6"/>
  <c r="AC1492" i="6"/>
  <c r="AB1492" i="6"/>
  <c r="AA1492" i="6"/>
  <c r="Z1492" i="6"/>
  <c r="Y1492" i="6"/>
  <c r="X1492" i="6"/>
  <c r="P1492" i="6"/>
  <c r="Q1492" i="6" s="1"/>
  <c r="F1492" i="6"/>
  <c r="K1492" i="6" s="1"/>
  <c r="AI1491" i="6"/>
  <c r="AH1491" i="6"/>
  <c r="AG1491" i="6"/>
  <c r="AC1491" i="6"/>
  <c r="AB1491" i="6"/>
  <c r="AA1491" i="6"/>
  <c r="Z1491" i="6"/>
  <c r="Y1491" i="6"/>
  <c r="X1491" i="6"/>
  <c r="P1491" i="6"/>
  <c r="Q1491" i="6" s="1"/>
  <c r="F1491" i="6"/>
  <c r="K1491" i="6" s="1"/>
  <c r="AI1490" i="6"/>
  <c r="AH1490" i="6"/>
  <c r="AG1490" i="6"/>
  <c r="AC1490" i="6"/>
  <c r="AB1490" i="6"/>
  <c r="AA1490" i="6"/>
  <c r="Z1490" i="6"/>
  <c r="Y1490" i="6"/>
  <c r="X1490" i="6"/>
  <c r="P1490" i="6"/>
  <c r="Q1490" i="6" s="1"/>
  <c r="F1490" i="6"/>
  <c r="K1490" i="6" s="1"/>
  <c r="AI1489" i="6"/>
  <c r="AH1489" i="6"/>
  <c r="AG1489" i="6"/>
  <c r="AC1489" i="6"/>
  <c r="AB1489" i="6"/>
  <c r="AA1489" i="6"/>
  <c r="Z1489" i="6"/>
  <c r="Y1489" i="6"/>
  <c r="X1489" i="6"/>
  <c r="P1489" i="6"/>
  <c r="Q1489" i="6" s="1"/>
  <c r="F1489" i="6"/>
  <c r="K1489" i="6" s="1"/>
  <c r="AI1488" i="6"/>
  <c r="AH1488" i="6"/>
  <c r="AG1488" i="6"/>
  <c r="AC1488" i="6"/>
  <c r="AB1488" i="6"/>
  <c r="AA1488" i="6"/>
  <c r="Z1488" i="6"/>
  <c r="Y1488" i="6"/>
  <c r="X1488" i="6"/>
  <c r="P1488" i="6"/>
  <c r="Q1488" i="6" s="1"/>
  <c r="F1488" i="6"/>
  <c r="K1488" i="6" s="1"/>
  <c r="AI1487" i="6"/>
  <c r="AH1487" i="6"/>
  <c r="AG1487" i="6"/>
  <c r="AC1487" i="6"/>
  <c r="AB1487" i="6"/>
  <c r="AA1487" i="6"/>
  <c r="Z1487" i="6"/>
  <c r="Y1487" i="6"/>
  <c r="X1487" i="6"/>
  <c r="P1487" i="6"/>
  <c r="Q1487" i="6" s="1"/>
  <c r="F1487" i="6"/>
  <c r="K1487" i="6" s="1"/>
  <c r="AI1486" i="6"/>
  <c r="AH1486" i="6"/>
  <c r="AG1486" i="6"/>
  <c r="AC1486" i="6"/>
  <c r="AB1486" i="6"/>
  <c r="AA1486" i="6"/>
  <c r="Z1486" i="6"/>
  <c r="Y1486" i="6"/>
  <c r="X1486" i="6"/>
  <c r="P1486" i="6"/>
  <c r="Q1486" i="6" s="1"/>
  <c r="F1486" i="6"/>
  <c r="K1486" i="6" s="1"/>
  <c r="AI1485" i="6"/>
  <c r="AH1485" i="6"/>
  <c r="AG1485" i="6"/>
  <c r="AC1485" i="6"/>
  <c r="AB1485" i="6"/>
  <c r="AA1485" i="6"/>
  <c r="Z1485" i="6"/>
  <c r="Y1485" i="6"/>
  <c r="X1485" i="6"/>
  <c r="P1485" i="6"/>
  <c r="Q1485" i="6" s="1"/>
  <c r="F1485" i="6"/>
  <c r="K1485" i="6" s="1"/>
  <c r="AI1484" i="6"/>
  <c r="AH1484" i="6"/>
  <c r="AG1484" i="6"/>
  <c r="AC1484" i="6"/>
  <c r="AB1484" i="6"/>
  <c r="AA1484" i="6"/>
  <c r="Z1484" i="6"/>
  <c r="Y1484" i="6"/>
  <c r="X1484" i="6"/>
  <c r="P1484" i="6"/>
  <c r="Q1484" i="6" s="1"/>
  <c r="F1484" i="6"/>
  <c r="K1484" i="6" s="1"/>
  <c r="AI1483" i="6"/>
  <c r="AH1483" i="6"/>
  <c r="AG1483" i="6"/>
  <c r="AC1483" i="6"/>
  <c r="AB1483" i="6"/>
  <c r="AA1483" i="6"/>
  <c r="Z1483" i="6"/>
  <c r="Y1483" i="6"/>
  <c r="X1483" i="6"/>
  <c r="P1483" i="6"/>
  <c r="Q1483" i="6" s="1"/>
  <c r="F1483" i="6"/>
  <c r="K1483" i="6" s="1"/>
  <c r="AI1482" i="6"/>
  <c r="AH1482" i="6"/>
  <c r="AG1482" i="6"/>
  <c r="AC1482" i="6"/>
  <c r="AB1482" i="6"/>
  <c r="AA1482" i="6"/>
  <c r="Z1482" i="6"/>
  <c r="Y1482" i="6"/>
  <c r="X1482" i="6"/>
  <c r="P1482" i="6"/>
  <c r="Q1482" i="6" s="1"/>
  <c r="F1482" i="6"/>
  <c r="K1482" i="6" s="1"/>
  <c r="AI1481" i="6"/>
  <c r="AH1481" i="6"/>
  <c r="AG1481" i="6"/>
  <c r="AC1481" i="6"/>
  <c r="AB1481" i="6"/>
  <c r="AA1481" i="6"/>
  <c r="Z1481" i="6"/>
  <c r="Y1481" i="6"/>
  <c r="X1481" i="6"/>
  <c r="P1481" i="6"/>
  <c r="Q1481" i="6" s="1"/>
  <c r="F1481" i="6"/>
  <c r="K1481" i="6" s="1"/>
  <c r="AI1480" i="6"/>
  <c r="AH1480" i="6"/>
  <c r="AG1480" i="6"/>
  <c r="AC1480" i="6"/>
  <c r="AB1480" i="6"/>
  <c r="AA1480" i="6"/>
  <c r="Z1480" i="6"/>
  <c r="Y1480" i="6"/>
  <c r="X1480" i="6"/>
  <c r="P1480" i="6"/>
  <c r="Q1480" i="6" s="1"/>
  <c r="F1480" i="6"/>
  <c r="K1480" i="6" s="1"/>
  <c r="AI1479" i="6"/>
  <c r="AH1479" i="6"/>
  <c r="AG1479" i="6"/>
  <c r="AC1479" i="6"/>
  <c r="AB1479" i="6"/>
  <c r="AA1479" i="6"/>
  <c r="Z1479" i="6"/>
  <c r="Y1479" i="6"/>
  <c r="X1479" i="6"/>
  <c r="P1479" i="6"/>
  <c r="Q1479" i="6" s="1"/>
  <c r="F1479" i="6"/>
  <c r="K1479" i="6" s="1"/>
  <c r="AI1478" i="6"/>
  <c r="AH1478" i="6"/>
  <c r="AG1478" i="6"/>
  <c r="AC1478" i="6"/>
  <c r="AB1478" i="6"/>
  <c r="AA1478" i="6"/>
  <c r="Z1478" i="6"/>
  <c r="Y1478" i="6"/>
  <c r="X1478" i="6"/>
  <c r="P1478" i="6"/>
  <c r="Q1478" i="6" s="1"/>
  <c r="F1478" i="6"/>
  <c r="K1478" i="6" s="1"/>
  <c r="AI1477" i="6"/>
  <c r="AH1477" i="6"/>
  <c r="AG1477" i="6"/>
  <c r="AC1477" i="6"/>
  <c r="AB1477" i="6"/>
  <c r="AA1477" i="6"/>
  <c r="Z1477" i="6"/>
  <c r="Y1477" i="6"/>
  <c r="X1477" i="6"/>
  <c r="P1477" i="6"/>
  <c r="Q1477" i="6" s="1"/>
  <c r="F1477" i="6"/>
  <c r="K1477" i="6" s="1"/>
  <c r="AI1476" i="6"/>
  <c r="AH1476" i="6"/>
  <c r="AG1476" i="6"/>
  <c r="AC1476" i="6"/>
  <c r="AB1476" i="6"/>
  <c r="AA1476" i="6"/>
  <c r="Z1476" i="6"/>
  <c r="Y1476" i="6"/>
  <c r="X1476" i="6"/>
  <c r="P1476" i="6"/>
  <c r="Q1476" i="6" s="1"/>
  <c r="F1476" i="6"/>
  <c r="K1476" i="6" s="1"/>
  <c r="AI1475" i="6"/>
  <c r="AH1475" i="6"/>
  <c r="AG1475" i="6"/>
  <c r="AC1475" i="6"/>
  <c r="AB1475" i="6"/>
  <c r="AA1475" i="6"/>
  <c r="Z1475" i="6"/>
  <c r="Y1475" i="6"/>
  <c r="X1475" i="6"/>
  <c r="P1475" i="6"/>
  <c r="Q1475" i="6" s="1"/>
  <c r="F1475" i="6"/>
  <c r="K1475" i="6" s="1"/>
  <c r="AI1474" i="6"/>
  <c r="AH1474" i="6"/>
  <c r="AG1474" i="6"/>
  <c r="AC1474" i="6"/>
  <c r="AB1474" i="6"/>
  <c r="AA1474" i="6"/>
  <c r="Z1474" i="6"/>
  <c r="Y1474" i="6"/>
  <c r="X1474" i="6"/>
  <c r="P1474" i="6"/>
  <c r="Q1474" i="6" s="1"/>
  <c r="F1474" i="6"/>
  <c r="K1474" i="6" s="1"/>
  <c r="AI1473" i="6"/>
  <c r="AH1473" i="6"/>
  <c r="AG1473" i="6"/>
  <c r="AC1473" i="6"/>
  <c r="AB1473" i="6"/>
  <c r="AA1473" i="6"/>
  <c r="Z1473" i="6"/>
  <c r="Y1473" i="6"/>
  <c r="X1473" i="6"/>
  <c r="P1473" i="6"/>
  <c r="Q1473" i="6" s="1"/>
  <c r="F1473" i="6"/>
  <c r="K1473" i="6" s="1"/>
  <c r="AI1472" i="6"/>
  <c r="AH1472" i="6"/>
  <c r="AG1472" i="6"/>
  <c r="AC1472" i="6"/>
  <c r="AB1472" i="6"/>
  <c r="AA1472" i="6"/>
  <c r="Z1472" i="6"/>
  <c r="Y1472" i="6"/>
  <c r="X1472" i="6"/>
  <c r="P1472" i="6"/>
  <c r="Q1472" i="6" s="1"/>
  <c r="F1472" i="6"/>
  <c r="K1472" i="6" s="1"/>
  <c r="AI1471" i="6"/>
  <c r="AH1471" i="6"/>
  <c r="AG1471" i="6"/>
  <c r="AC1471" i="6"/>
  <c r="AB1471" i="6"/>
  <c r="AA1471" i="6"/>
  <c r="Z1471" i="6"/>
  <c r="Y1471" i="6"/>
  <c r="X1471" i="6"/>
  <c r="P1471" i="6"/>
  <c r="Q1471" i="6" s="1"/>
  <c r="F1471" i="6"/>
  <c r="K1471" i="6" s="1"/>
  <c r="AI1470" i="6"/>
  <c r="AH1470" i="6"/>
  <c r="AG1470" i="6"/>
  <c r="AC1470" i="6"/>
  <c r="AB1470" i="6"/>
  <c r="AA1470" i="6"/>
  <c r="Z1470" i="6"/>
  <c r="Y1470" i="6"/>
  <c r="X1470" i="6"/>
  <c r="P1470" i="6"/>
  <c r="Q1470" i="6" s="1"/>
  <c r="F1470" i="6"/>
  <c r="K1470" i="6" s="1"/>
  <c r="AI1469" i="6"/>
  <c r="AH1469" i="6"/>
  <c r="AG1469" i="6"/>
  <c r="AC1469" i="6"/>
  <c r="AB1469" i="6"/>
  <c r="AA1469" i="6"/>
  <c r="Z1469" i="6"/>
  <c r="Y1469" i="6"/>
  <c r="X1469" i="6"/>
  <c r="P1469" i="6"/>
  <c r="Q1469" i="6" s="1"/>
  <c r="F1469" i="6"/>
  <c r="K1469" i="6" s="1"/>
  <c r="AI1468" i="6"/>
  <c r="AH1468" i="6"/>
  <c r="AG1468" i="6"/>
  <c r="AC1468" i="6"/>
  <c r="AB1468" i="6"/>
  <c r="AA1468" i="6"/>
  <c r="Z1468" i="6"/>
  <c r="Y1468" i="6"/>
  <c r="X1468" i="6"/>
  <c r="P1468" i="6"/>
  <c r="Q1468" i="6" s="1"/>
  <c r="F1468" i="6"/>
  <c r="K1468" i="6" s="1"/>
  <c r="AI1467" i="6"/>
  <c r="AH1467" i="6"/>
  <c r="AG1467" i="6"/>
  <c r="AC1467" i="6"/>
  <c r="AB1467" i="6"/>
  <c r="AA1467" i="6"/>
  <c r="Z1467" i="6"/>
  <c r="Y1467" i="6"/>
  <c r="X1467" i="6"/>
  <c r="P1467" i="6"/>
  <c r="Q1467" i="6" s="1"/>
  <c r="F1467" i="6"/>
  <c r="K1467" i="6" s="1"/>
  <c r="AI1466" i="6"/>
  <c r="AH1466" i="6"/>
  <c r="AG1466" i="6"/>
  <c r="AC1466" i="6"/>
  <c r="AB1466" i="6"/>
  <c r="AA1466" i="6"/>
  <c r="Z1466" i="6"/>
  <c r="Y1466" i="6"/>
  <c r="X1466" i="6"/>
  <c r="P1466" i="6"/>
  <c r="Q1466" i="6" s="1"/>
  <c r="F1466" i="6"/>
  <c r="K1466" i="6" s="1"/>
  <c r="AI1465" i="6"/>
  <c r="AH1465" i="6"/>
  <c r="AG1465" i="6"/>
  <c r="AC1465" i="6"/>
  <c r="AB1465" i="6"/>
  <c r="AA1465" i="6"/>
  <c r="Z1465" i="6"/>
  <c r="Y1465" i="6"/>
  <c r="X1465" i="6"/>
  <c r="P1465" i="6"/>
  <c r="Q1465" i="6" s="1"/>
  <c r="F1465" i="6"/>
  <c r="K1465" i="6" s="1"/>
  <c r="AI1464" i="6"/>
  <c r="AH1464" i="6"/>
  <c r="AG1464" i="6"/>
  <c r="AC1464" i="6"/>
  <c r="AB1464" i="6"/>
  <c r="AA1464" i="6"/>
  <c r="Z1464" i="6"/>
  <c r="Y1464" i="6"/>
  <c r="X1464" i="6"/>
  <c r="P1464" i="6"/>
  <c r="Q1464" i="6" s="1"/>
  <c r="F1464" i="6"/>
  <c r="K1464" i="6" s="1"/>
  <c r="AI1463" i="6"/>
  <c r="AH1463" i="6"/>
  <c r="AG1463" i="6"/>
  <c r="AC1463" i="6"/>
  <c r="AB1463" i="6"/>
  <c r="AA1463" i="6"/>
  <c r="Z1463" i="6"/>
  <c r="Y1463" i="6"/>
  <c r="X1463" i="6"/>
  <c r="P1463" i="6"/>
  <c r="Q1463" i="6" s="1"/>
  <c r="F1463" i="6"/>
  <c r="K1463" i="6" s="1"/>
  <c r="AI1462" i="6"/>
  <c r="AH1462" i="6"/>
  <c r="AG1462" i="6"/>
  <c r="AC1462" i="6"/>
  <c r="AB1462" i="6"/>
  <c r="AA1462" i="6"/>
  <c r="Z1462" i="6"/>
  <c r="Y1462" i="6"/>
  <c r="X1462" i="6"/>
  <c r="P1462" i="6"/>
  <c r="Q1462" i="6" s="1"/>
  <c r="F1462" i="6"/>
  <c r="K1462" i="6" s="1"/>
  <c r="AI1461" i="6"/>
  <c r="AH1461" i="6"/>
  <c r="AG1461" i="6"/>
  <c r="AC1461" i="6"/>
  <c r="AB1461" i="6"/>
  <c r="AA1461" i="6"/>
  <c r="Z1461" i="6"/>
  <c r="Y1461" i="6"/>
  <c r="X1461" i="6"/>
  <c r="P1461" i="6"/>
  <c r="Q1461" i="6" s="1"/>
  <c r="F1461" i="6"/>
  <c r="K1461" i="6" s="1"/>
  <c r="AI1460" i="6"/>
  <c r="AH1460" i="6"/>
  <c r="AG1460" i="6"/>
  <c r="AC1460" i="6"/>
  <c r="AB1460" i="6"/>
  <c r="AA1460" i="6"/>
  <c r="Z1460" i="6"/>
  <c r="Y1460" i="6"/>
  <c r="X1460" i="6"/>
  <c r="P1460" i="6"/>
  <c r="Q1460" i="6" s="1"/>
  <c r="F1460" i="6"/>
  <c r="K1460" i="6" s="1"/>
  <c r="AI1459" i="6"/>
  <c r="AH1459" i="6"/>
  <c r="AG1459" i="6"/>
  <c r="AC1459" i="6"/>
  <c r="AB1459" i="6"/>
  <c r="AA1459" i="6"/>
  <c r="Z1459" i="6"/>
  <c r="Y1459" i="6"/>
  <c r="X1459" i="6"/>
  <c r="P1459" i="6"/>
  <c r="Q1459" i="6" s="1"/>
  <c r="F1459" i="6"/>
  <c r="K1459" i="6" s="1"/>
  <c r="AI1458" i="6"/>
  <c r="AH1458" i="6"/>
  <c r="AG1458" i="6"/>
  <c r="AC1458" i="6"/>
  <c r="AB1458" i="6"/>
  <c r="AA1458" i="6"/>
  <c r="Z1458" i="6"/>
  <c r="Y1458" i="6"/>
  <c r="X1458" i="6"/>
  <c r="P1458" i="6"/>
  <c r="Q1458" i="6" s="1"/>
  <c r="F1458" i="6"/>
  <c r="K1458" i="6" s="1"/>
  <c r="AI1457" i="6"/>
  <c r="AH1457" i="6"/>
  <c r="AG1457" i="6"/>
  <c r="AC1457" i="6"/>
  <c r="AB1457" i="6"/>
  <c r="AA1457" i="6"/>
  <c r="Z1457" i="6"/>
  <c r="Y1457" i="6"/>
  <c r="X1457" i="6"/>
  <c r="P1457" i="6"/>
  <c r="Q1457" i="6" s="1"/>
  <c r="F1457" i="6"/>
  <c r="K1457" i="6" s="1"/>
  <c r="AI1456" i="6"/>
  <c r="AH1456" i="6"/>
  <c r="AG1456" i="6"/>
  <c r="AC1456" i="6"/>
  <c r="AB1456" i="6"/>
  <c r="AA1456" i="6"/>
  <c r="Z1456" i="6"/>
  <c r="Y1456" i="6"/>
  <c r="X1456" i="6"/>
  <c r="P1456" i="6"/>
  <c r="Q1456" i="6" s="1"/>
  <c r="F1456" i="6"/>
  <c r="K1456" i="6" s="1"/>
  <c r="AI1455" i="6"/>
  <c r="AH1455" i="6"/>
  <c r="AG1455" i="6"/>
  <c r="AC1455" i="6"/>
  <c r="AB1455" i="6"/>
  <c r="AA1455" i="6"/>
  <c r="Z1455" i="6"/>
  <c r="Y1455" i="6"/>
  <c r="X1455" i="6"/>
  <c r="P1455" i="6"/>
  <c r="Q1455" i="6" s="1"/>
  <c r="F1455" i="6"/>
  <c r="K1455" i="6" s="1"/>
  <c r="AI1454" i="6"/>
  <c r="AH1454" i="6"/>
  <c r="AG1454" i="6"/>
  <c r="AC1454" i="6"/>
  <c r="AB1454" i="6"/>
  <c r="AA1454" i="6"/>
  <c r="Z1454" i="6"/>
  <c r="Y1454" i="6"/>
  <c r="X1454" i="6"/>
  <c r="P1454" i="6"/>
  <c r="Q1454" i="6" s="1"/>
  <c r="F1454" i="6"/>
  <c r="K1454" i="6" s="1"/>
  <c r="AI1453" i="6"/>
  <c r="AH1453" i="6"/>
  <c r="AG1453" i="6"/>
  <c r="AC1453" i="6"/>
  <c r="AB1453" i="6"/>
  <c r="AA1453" i="6"/>
  <c r="Z1453" i="6"/>
  <c r="Y1453" i="6"/>
  <c r="X1453" i="6"/>
  <c r="P1453" i="6"/>
  <c r="Q1453" i="6" s="1"/>
  <c r="F1453" i="6"/>
  <c r="K1453" i="6" s="1"/>
  <c r="AI1452" i="6"/>
  <c r="AH1452" i="6"/>
  <c r="AG1452" i="6"/>
  <c r="AC1452" i="6"/>
  <c r="AB1452" i="6"/>
  <c r="AA1452" i="6"/>
  <c r="Z1452" i="6"/>
  <c r="Y1452" i="6"/>
  <c r="X1452" i="6"/>
  <c r="P1452" i="6"/>
  <c r="Q1452" i="6" s="1"/>
  <c r="F1452" i="6"/>
  <c r="K1452" i="6" s="1"/>
  <c r="AI1451" i="6"/>
  <c r="AH1451" i="6"/>
  <c r="AG1451" i="6"/>
  <c r="AC1451" i="6"/>
  <c r="AB1451" i="6"/>
  <c r="AA1451" i="6"/>
  <c r="Z1451" i="6"/>
  <c r="Y1451" i="6"/>
  <c r="X1451" i="6"/>
  <c r="P1451" i="6"/>
  <c r="Q1451" i="6" s="1"/>
  <c r="F1451" i="6"/>
  <c r="K1451" i="6" s="1"/>
  <c r="AI1450" i="6"/>
  <c r="AH1450" i="6"/>
  <c r="AG1450" i="6"/>
  <c r="AC1450" i="6"/>
  <c r="AB1450" i="6"/>
  <c r="AA1450" i="6"/>
  <c r="Z1450" i="6"/>
  <c r="Y1450" i="6"/>
  <c r="X1450" i="6"/>
  <c r="P1450" i="6"/>
  <c r="Q1450" i="6" s="1"/>
  <c r="F1450" i="6"/>
  <c r="K1450" i="6" s="1"/>
  <c r="AI1449" i="6"/>
  <c r="AH1449" i="6"/>
  <c r="AG1449" i="6"/>
  <c r="AC1449" i="6"/>
  <c r="AB1449" i="6"/>
  <c r="AA1449" i="6"/>
  <c r="Z1449" i="6"/>
  <c r="Y1449" i="6"/>
  <c r="X1449" i="6"/>
  <c r="P1449" i="6"/>
  <c r="Q1449" i="6" s="1"/>
  <c r="F1449" i="6"/>
  <c r="K1449" i="6" s="1"/>
  <c r="AI1448" i="6"/>
  <c r="AH1448" i="6"/>
  <c r="AG1448" i="6"/>
  <c r="AC1448" i="6"/>
  <c r="AB1448" i="6"/>
  <c r="AA1448" i="6"/>
  <c r="Z1448" i="6"/>
  <c r="Y1448" i="6"/>
  <c r="X1448" i="6"/>
  <c r="P1448" i="6"/>
  <c r="Q1448" i="6" s="1"/>
  <c r="F1448" i="6"/>
  <c r="K1448" i="6" s="1"/>
  <c r="AI1447" i="6"/>
  <c r="AH1447" i="6"/>
  <c r="AG1447" i="6"/>
  <c r="AC1447" i="6"/>
  <c r="AB1447" i="6"/>
  <c r="AA1447" i="6"/>
  <c r="Z1447" i="6"/>
  <c r="Y1447" i="6"/>
  <c r="X1447" i="6"/>
  <c r="P1447" i="6"/>
  <c r="Q1447" i="6" s="1"/>
  <c r="F1447" i="6"/>
  <c r="K1447" i="6" s="1"/>
  <c r="AI1446" i="6"/>
  <c r="AH1446" i="6"/>
  <c r="AG1446" i="6"/>
  <c r="AC1446" i="6"/>
  <c r="AB1446" i="6"/>
  <c r="AA1446" i="6"/>
  <c r="Z1446" i="6"/>
  <c r="Y1446" i="6"/>
  <c r="X1446" i="6"/>
  <c r="P1446" i="6"/>
  <c r="Q1446" i="6" s="1"/>
  <c r="F1446" i="6"/>
  <c r="K1446" i="6" s="1"/>
  <c r="AI1445" i="6"/>
  <c r="AH1445" i="6"/>
  <c r="AG1445" i="6"/>
  <c r="AC1445" i="6"/>
  <c r="AB1445" i="6"/>
  <c r="AA1445" i="6"/>
  <c r="Z1445" i="6"/>
  <c r="Y1445" i="6"/>
  <c r="X1445" i="6"/>
  <c r="P1445" i="6"/>
  <c r="Q1445" i="6" s="1"/>
  <c r="F1445" i="6"/>
  <c r="K1445" i="6" s="1"/>
  <c r="AI1444" i="6"/>
  <c r="AH1444" i="6"/>
  <c r="AG1444" i="6"/>
  <c r="AC1444" i="6"/>
  <c r="AB1444" i="6"/>
  <c r="AA1444" i="6"/>
  <c r="Z1444" i="6"/>
  <c r="Y1444" i="6"/>
  <c r="X1444" i="6"/>
  <c r="P1444" i="6"/>
  <c r="Q1444" i="6" s="1"/>
  <c r="F1444" i="6"/>
  <c r="K1444" i="6" s="1"/>
  <c r="AI1443" i="6"/>
  <c r="AH1443" i="6"/>
  <c r="AG1443" i="6"/>
  <c r="AC1443" i="6"/>
  <c r="AB1443" i="6"/>
  <c r="AA1443" i="6"/>
  <c r="Z1443" i="6"/>
  <c r="Y1443" i="6"/>
  <c r="X1443" i="6"/>
  <c r="P1443" i="6"/>
  <c r="Q1443" i="6" s="1"/>
  <c r="F1443" i="6"/>
  <c r="K1443" i="6" s="1"/>
  <c r="AI1442" i="6"/>
  <c r="AH1442" i="6"/>
  <c r="AG1442" i="6"/>
  <c r="AC1442" i="6"/>
  <c r="AB1442" i="6"/>
  <c r="AA1442" i="6"/>
  <c r="Z1442" i="6"/>
  <c r="Y1442" i="6"/>
  <c r="X1442" i="6"/>
  <c r="P1442" i="6"/>
  <c r="Q1442" i="6" s="1"/>
  <c r="F1442" i="6"/>
  <c r="K1442" i="6" s="1"/>
  <c r="AI1441" i="6"/>
  <c r="AH1441" i="6"/>
  <c r="AG1441" i="6"/>
  <c r="AC1441" i="6"/>
  <c r="AB1441" i="6"/>
  <c r="AA1441" i="6"/>
  <c r="Z1441" i="6"/>
  <c r="Y1441" i="6"/>
  <c r="X1441" i="6"/>
  <c r="P1441" i="6"/>
  <c r="Q1441" i="6" s="1"/>
  <c r="F1441" i="6"/>
  <c r="K1441" i="6" s="1"/>
  <c r="AI1440" i="6"/>
  <c r="AH1440" i="6"/>
  <c r="AG1440" i="6"/>
  <c r="AC1440" i="6"/>
  <c r="AB1440" i="6"/>
  <c r="AA1440" i="6"/>
  <c r="Z1440" i="6"/>
  <c r="Y1440" i="6"/>
  <c r="X1440" i="6"/>
  <c r="P1440" i="6"/>
  <c r="Q1440" i="6" s="1"/>
  <c r="F1440" i="6"/>
  <c r="K1440" i="6" s="1"/>
  <c r="AI1439" i="6"/>
  <c r="AH1439" i="6"/>
  <c r="AG1439" i="6"/>
  <c r="AC1439" i="6"/>
  <c r="AB1439" i="6"/>
  <c r="AA1439" i="6"/>
  <c r="Z1439" i="6"/>
  <c r="Y1439" i="6"/>
  <c r="X1439" i="6"/>
  <c r="P1439" i="6"/>
  <c r="Q1439" i="6" s="1"/>
  <c r="F1439" i="6"/>
  <c r="K1439" i="6" s="1"/>
  <c r="AI1438" i="6"/>
  <c r="AH1438" i="6"/>
  <c r="AG1438" i="6"/>
  <c r="AC1438" i="6"/>
  <c r="AB1438" i="6"/>
  <c r="AA1438" i="6"/>
  <c r="Z1438" i="6"/>
  <c r="Y1438" i="6"/>
  <c r="X1438" i="6"/>
  <c r="P1438" i="6"/>
  <c r="Q1438" i="6" s="1"/>
  <c r="F1438" i="6"/>
  <c r="K1438" i="6" s="1"/>
  <c r="AI1437" i="6"/>
  <c r="AH1437" i="6"/>
  <c r="AG1437" i="6"/>
  <c r="AC1437" i="6"/>
  <c r="AB1437" i="6"/>
  <c r="AA1437" i="6"/>
  <c r="Z1437" i="6"/>
  <c r="Y1437" i="6"/>
  <c r="X1437" i="6"/>
  <c r="P1437" i="6"/>
  <c r="Q1437" i="6" s="1"/>
  <c r="F1437" i="6"/>
  <c r="K1437" i="6" s="1"/>
  <c r="AI1436" i="6"/>
  <c r="AH1436" i="6"/>
  <c r="AG1436" i="6"/>
  <c r="AC1436" i="6"/>
  <c r="AB1436" i="6"/>
  <c r="AA1436" i="6"/>
  <c r="Z1436" i="6"/>
  <c r="Y1436" i="6"/>
  <c r="X1436" i="6"/>
  <c r="P1436" i="6"/>
  <c r="Q1436" i="6" s="1"/>
  <c r="F1436" i="6"/>
  <c r="K1436" i="6" s="1"/>
  <c r="AI1435" i="6"/>
  <c r="AH1435" i="6"/>
  <c r="AG1435" i="6"/>
  <c r="AC1435" i="6"/>
  <c r="AB1435" i="6"/>
  <c r="AA1435" i="6"/>
  <c r="Z1435" i="6"/>
  <c r="Y1435" i="6"/>
  <c r="X1435" i="6"/>
  <c r="P1435" i="6"/>
  <c r="Q1435" i="6" s="1"/>
  <c r="F1435" i="6"/>
  <c r="K1435" i="6" s="1"/>
  <c r="AI1434" i="6"/>
  <c r="AH1434" i="6"/>
  <c r="AG1434" i="6"/>
  <c r="AC1434" i="6"/>
  <c r="AB1434" i="6"/>
  <c r="AA1434" i="6"/>
  <c r="Z1434" i="6"/>
  <c r="Y1434" i="6"/>
  <c r="X1434" i="6"/>
  <c r="P1434" i="6"/>
  <c r="Q1434" i="6" s="1"/>
  <c r="F1434" i="6"/>
  <c r="K1434" i="6" s="1"/>
  <c r="AI1433" i="6"/>
  <c r="AH1433" i="6"/>
  <c r="AG1433" i="6"/>
  <c r="AC1433" i="6"/>
  <c r="AB1433" i="6"/>
  <c r="AA1433" i="6"/>
  <c r="Z1433" i="6"/>
  <c r="Y1433" i="6"/>
  <c r="X1433" i="6"/>
  <c r="P1433" i="6"/>
  <c r="Q1433" i="6" s="1"/>
  <c r="F1433" i="6"/>
  <c r="K1433" i="6" s="1"/>
  <c r="AI1432" i="6"/>
  <c r="AH1432" i="6"/>
  <c r="AG1432" i="6"/>
  <c r="AC1432" i="6"/>
  <c r="AB1432" i="6"/>
  <c r="AA1432" i="6"/>
  <c r="Z1432" i="6"/>
  <c r="Y1432" i="6"/>
  <c r="X1432" i="6"/>
  <c r="P1432" i="6"/>
  <c r="Q1432" i="6" s="1"/>
  <c r="F1432" i="6"/>
  <c r="K1432" i="6" s="1"/>
  <c r="AI1431" i="6"/>
  <c r="AH1431" i="6"/>
  <c r="AG1431" i="6"/>
  <c r="AC1431" i="6"/>
  <c r="AB1431" i="6"/>
  <c r="AA1431" i="6"/>
  <c r="Z1431" i="6"/>
  <c r="Y1431" i="6"/>
  <c r="X1431" i="6"/>
  <c r="P1431" i="6"/>
  <c r="Q1431" i="6" s="1"/>
  <c r="F1431" i="6"/>
  <c r="K1431" i="6" s="1"/>
  <c r="AI1430" i="6"/>
  <c r="AH1430" i="6"/>
  <c r="AG1430" i="6"/>
  <c r="AC1430" i="6"/>
  <c r="AB1430" i="6"/>
  <c r="AA1430" i="6"/>
  <c r="Z1430" i="6"/>
  <c r="Y1430" i="6"/>
  <c r="X1430" i="6"/>
  <c r="P1430" i="6"/>
  <c r="Q1430" i="6" s="1"/>
  <c r="F1430" i="6"/>
  <c r="K1430" i="6" s="1"/>
  <c r="AI1429" i="6"/>
  <c r="AH1429" i="6"/>
  <c r="AG1429" i="6"/>
  <c r="AC1429" i="6"/>
  <c r="AB1429" i="6"/>
  <c r="AA1429" i="6"/>
  <c r="Z1429" i="6"/>
  <c r="Y1429" i="6"/>
  <c r="X1429" i="6"/>
  <c r="P1429" i="6"/>
  <c r="Q1429" i="6" s="1"/>
  <c r="F1429" i="6"/>
  <c r="K1429" i="6" s="1"/>
  <c r="AI1428" i="6"/>
  <c r="AH1428" i="6"/>
  <c r="AG1428" i="6"/>
  <c r="AC1428" i="6"/>
  <c r="AB1428" i="6"/>
  <c r="AA1428" i="6"/>
  <c r="Z1428" i="6"/>
  <c r="Y1428" i="6"/>
  <c r="X1428" i="6"/>
  <c r="P1428" i="6"/>
  <c r="Q1428" i="6" s="1"/>
  <c r="F1428" i="6"/>
  <c r="K1428" i="6" s="1"/>
  <c r="AI1427" i="6"/>
  <c r="AH1427" i="6"/>
  <c r="AG1427" i="6"/>
  <c r="AC1427" i="6"/>
  <c r="AB1427" i="6"/>
  <c r="AA1427" i="6"/>
  <c r="Z1427" i="6"/>
  <c r="Y1427" i="6"/>
  <c r="X1427" i="6"/>
  <c r="P1427" i="6"/>
  <c r="Q1427" i="6" s="1"/>
  <c r="F1427" i="6"/>
  <c r="K1427" i="6" s="1"/>
  <c r="AI1426" i="6"/>
  <c r="AH1426" i="6"/>
  <c r="AG1426" i="6"/>
  <c r="AC1426" i="6"/>
  <c r="AB1426" i="6"/>
  <c r="AA1426" i="6"/>
  <c r="Z1426" i="6"/>
  <c r="Y1426" i="6"/>
  <c r="X1426" i="6"/>
  <c r="P1426" i="6"/>
  <c r="Q1426" i="6" s="1"/>
  <c r="F1426" i="6"/>
  <c r="K1426" i="6" s="1"/>
  <c r="AI1425" i="6"/>
  <c r="AH1425" i="6"/>
  <c r="AG1425" i="6"/>
  <c r="AC1425" i="6"/>
  <c r="AB1425" i="6"/>
  <c r="AA1425" i="6"/>
  <c r="Z1425" i="6"/>
  <c r="Y1425" i="6"/>
  <c r="X1425" i="6"/>
  <c r="P1425" i="6"/>
  <c r="Q1425" i="6" s="1"/>
  <c r="F1425" i="6"/>
  <c r="K1425" i="6" s="1"/>
  <c r="AI1424" i="6"/>
  <c r="AH1424" i="6"/>
  <c r="AG1424" i="6"/>
  <c r="AC1424" i="6"/>
  <c r="AB1424" i="6"/>
  <c r="AA1424" i="6"/>
  <c r="Z1424" i="6"/>
  <c r="Y1424" i="6"/>
  <c r="X1424" i="6"/>
  <c r="P1424" i="6"/>
  <c r="Q1424" i="6" s="1"/>
  <c r="F1424" i="6"/>
  <c r="K1424" i="6" s="1"/>
  <c r="AI1423" i="6"/>
  <c r="AH1423" i="6"/>
  <c r="AG1423" i="6"/>
  <c r="AC1423" i="6"/>
  <c r="AB1423" i="6"/>
  <c r="AA1423" i="6"/>
  <c r="Z1423" i="6"/>
  <c r="Y1423" i="6"/>
  <c r="X1423" i="6"/>
  <c r="P1423" i="6"/>
  <c r="Q1423" i="6" s="1"/>
  <c r="F1423" i="6"/>
  <c r="K1423" i="6" s="1"/>
  <c r="AI1422" i="6"/>
  <c r="AH1422" i="6"/>
  <c r="AG1422" i="6"/>
  <c r="AC1422" i="6"/>
  <c r="AB1422" i="6"/>
  <c r="AA1422" i="6"/>
  <c r="Z1422" i="6"/>
  <c r="Y1422" i="6"/>
  <c r="X1422" i="6"/>
  <c r="P1422" i="6"/>
  <c r="Q1422" i="6" s="1"/>
  <c r="F1422" i="6"/>
  <c r="K1422" i="6" s="1"/>
  <c r="AI1421" i="6"/>
  <c r="AH1421" i="6"/>
  <c r="AG1421" i="6"/>
  <c r="AC1421" i="6"/>
  <c r="AB1421" i="6"/>
  <c r="AA1421" i="6"/>
  <c r="Z1421" i="6"/>
  <c r="Y1421" i="6"/>
  <c r="X1421" i="6"/>
  <c r="P1421" i="6"/>
  <c r="Q1421" i="6" s="1"/>
  <c r="F1421" i="6"/>
  <c r="K1421" i="6" s="1"/>
  <c r="AI1420" i="6"/>
  <c r="AH1420" i="6"/>
  <c r="AG1420" i="6"/>
  <c r="AC1420" i="6"/>
  <c r="AB1420" i="6"/>
  <c r="AA1420" i="6"/>
  <c r="Z1420" i="6"/>
  <c r="Y1420" i="6"/>
  <c r="X1420" i="6"/>
  <c r="P1420" i="6"/>
  <c r="Q1420" i="6" s="1"/>
  <c r="F1420" i="6"/>
  <c r="K1420" i="6" s="1"/>
  <c r="AI1419" i="6"/>
  <c r="AH1419" i="6"/>
  <c r="AG1419" i="6"/>
  <c r="AC1419" i="6"/>
  <c r="AB1419" i="6"/>
  <c r="AA1419" i="6"/>
  <c r="Z1419" i="6"/>
  <c r="Y1419" i="6"/>
  <c r="X1419" i="6"/>
  <c r="P1419" i="6"/>
  <c r="Q1419" i="6" s="1"/>
  <c r="F1419" i="6"/>
  <c r="K1419" i="6" s="1"/>
  <c r="AI1418" i="6"/>
  <c r="AH1418" i="6"/>
  <c r="AG1418" i="6"/>
  <c r="AC1418" i="6"/>
  <c r="AB1418" i="6"/>
  <c r="AA1418" i="6"/>
  <c r="Z1418" i="6"/>
  <c r="Y1418" i="6"/>
  <c r="X1418" i="6"/>
  <c r="P1418" i="6"/>
  <c r="Q1418" i="6" s="1"/>
  <c r="F1418" i="6"/>
  <c r="K1418" i="6" s="1"/>
  <c r="AI1417" i="6"/>
  <c r="AH1417" i="6"/>
  <c r="AG1417" i="6"/>
  <c r="AC1417" i="6"/>
  <c r="AB1417" i="6"/>
  <c r="AA1417" i="6"/>
  <c r="Z1417" i="6"/>
  <c r="Y1417" i="6"/>
  <c r="X1417" i="6"/>
  <c r="P1417" i="6"/>
  <c r="Q1417" i="6" s="1"/>
  <c r="F1417" i="6"/>
  <c r="K1417" i="6" s="1"/>
  <c r="AI1416" i="6"/>
  <c r="AH1416" i="6"/>
  <c r="AG1416" i="6"/>
  <c r="AC1416" i="6"/>
  <c r="AB1416" i="6"/>
  <c r="AA1416" i="6"/>
  <c r="Z1416" i="6"/>
  <c r="Y1416" i="6"/>
  <c r="X1416" i="6"/>
  <c r="P1416" i="6"/>
  <c r="Q1416" i="6" s="1"/>
  <c r="F1416" i="6"/>
  <c r="K1416" i="6" s="1"/>
  <c r="AI1415" i="6"/>
  <c r="AH1415" i="6"/>
  <c r="AG1415" i="6"/>
  <c r="AC1415" i="6"/>
  <c r="AB1415" i="6"/>
  <c r="AA1415" i="6"/>
  <c r="Z1415" i="6"/>
  <c r="Y1415" i="6"/>
  <c r="X1415" i="6"/>
  <c r="P1415" i="6"/>
  <c r="Q1415" i="6" s="1"/>
  <c r="F1415" i="6"/>
  <c r="K1415" i="6" s="1"/>
  <c r="AI1414" i="6"/>
  <c r="AH1414" i="6"/>
  <c r="AG1414" i="6"/>
  <c r="AC1414" i="6"/>
  <c r="AB1414" i="6"/>
  <c r="AA1414" i="6"/>
  <c r="Z1414" i="6"/>
  <c r="Y1414" i="6"/>
  <c r="X1414" i="6"/>
  <c r="P1414" i="6"/>
  <c r="Q1414" i="6" s="1"/>
  <c r="F1414" i="6"/>
  <c r="K1414" i="6" s="1"/>
  <c r="AI1413" i="6"/>
  <c r="AH1413" i="6"/>
  <c r="AG1413" i="6"/>
  <c r="AC1413" i="6"/>
  <c r="AB1413" i="6"/>
  <c r="AA1413" i="6"/>
  <c r="Z1413" i="6"/>
  <c r="Y1413" i="6"/>
  <c r="X1413" i="6"/>
  <c r="P1413" i="6"/>
  <c r="Q1413" i="6" s="1"/>
  <c r="F1413" i="6"/>
  <c r="K1413" i="6" s="1"/>
  <c r="AI1412" i="6"/>
  <c r="AH1412" i="6"/>
  <c r="AG1412" i="6"/>
  <c r="AC1412" i="6"/>
  <c r="AB1412" i="6"/>
  <c r="AA1412" i="6"/>
  <c r="Z1412" i="6"/>
  <c r="Y1412" i="6"/>
  <c r="X1412" i="6"/>
  <c r="P1412" i="6"/>
  <c r="Q1412" i="6" s="1"/>
  <c r="F1412" i="6"/>
  <c r="K1412" i="6" s="1"/>
  <c r="AI1411" i="6"/>
  <c r="AH1411" i="6"/>
  <c r="AG1411" i="6"/>
  <c r="AC1411" i="6"/>
  <c r="AB1411" i="6"/>
  <c r="AA1411" i="6"/>
  <c r="Z1411" i="6"/>
  <c r="Y1411" i="6"/>
  <c r="X1411" i="6"/>
  <c r="P1411" i="6"/>
  <c r="Q1411" i="6" s="1"/>
  <c r="F1411" i="6"/>
  <c r="K1411" i="6" s="1"/>
  <c r="AI1410" i="6"/>
  <c r="AH1410" i="6"/>
  <c r="AG1410" i="6"/>
  <c r="AC1410" i="6"/>
  <c r="AB1410" i="6"/>
  <c r="AA1410" i="6"/>
  <c r="Z1410" i="6"/>
  <c r="Y1410" i="6"/>
  <c r="X1410" i="6"/>
  <c r="P1410" i="6"/>
  <c r="Q1410" i="6" s="1"/>
  <c r="F1410" i="6"/>
  <c r="K1410" i="6" s="1"/>
  <c r="AI1409" i="6"/>
  <c r="AH1409" i="6"/>
  <c r="AG1409" i="6"/>
  <c r="AC1409" i="6"/>
  <c r="AB1409" i="6"/>
  <c r="AA1409" i="6"/>
  <c r="Z1409" i="6"/>
  <c r="Y1409" i="6"/>
  <c r="X1409" i="6"/>
  <c r="P1409" i="6"/>
  <c r="Q1409" i="6" s="1"/>
  <c r="F1409" i="6"/>
  <c r="K1409" i="6" s="1"/>
  <c r="AI1408" i="6"/>
  <c r="AH1408" i="6"/>
  <c r="AG1408" i="6"/>
  <c r="AC1408" i="6"/>
  <c r="AB1408" i="6"/>
  <c r="AA1408" i="6"/>
  <c r="Z1408" i="6"/>
  <c r="Y1408" i="6"/>
  <c r="X1408" i="6"/>
  <c r="P1408" i="6"/>
  <c r="Q1408" i="6" s="1"/>
  <c r="F1408" i="6"/>
  <c r="K1408" i="6" s="1"/>
  <c r="AI1407" i="6"/>
  <c r="AH1407" i="6"/>
  <c r="AG1407" i="6"/>
  <c r="AC1407" i="6"/>
  <c r="AB1407" i="6"/>
  <c r="AA1407" i="6"/>
  <c r="Z1407" i="6"/>
  <c r="Y1407" i="6"/>
  <c r="X1407" i="6"/>
  <c r="P1407" i="6"/>
  <c r="Q1407" i="6" s="1"/>
  <c r="F1407" i="6"/>
  <c r="K1407" i="6" s="1"/>
  <c r="AI1406" i="6"/>
  <c r="AH1406" i="6"/>
  <c r="AG1406" i="6"/>
  <c r="AC1406" i="6"/>
  <c r="AB1406" i="6"/>
  <c r="AA1406" i="6"/>
  <c r="Z1406" i="6"/>
  <c r="Y1406" i="6"/>
  <c r="X1406" i="6"/>
  <c r="P1406" i="6"/>
  <c r="Q1406" i="6" s="1"/>
  <c r="F1406" i="6"/>
  <c r="K1406" i="6" s="1"/>
  <c r="AI1405" i="6"/>
  <c r="AH1405" i="6"/>
  <c r="AG1405" i="6"/>
  <c r="AC1405" i="6"/>
  <c r="AB1405" i="6"/>
  <c r="AA1405" i="6"/>
  <c r="Z1405" i="6"/>
  <c r="Y1405" i="6"/>
  <c r="X1405" i="6"/>
  <c r="P1405" i="6"/>
  <c r="Q1405" i="6" s="1"/>
  <c r="F1405" i="6"/>
  <c r="K1405" i="6" s="1"/>
  <c r="AI1404" i="6"/>
  <c r="AH1404" i="6"/>
  <c r="AG1404" i="6"/>
  <c r="AC1404" i="6"/>
  <c r="AB1404" i="6"/>
  <c r="AA1404" i="6"/>
  <c r="Z1404" i="6"/>
  <c r="Y1404" i="6"/>
  <c r="X1404" i="6"/>
  <c r="P1404" i="6"/>
  <c r="Q1404" i="6" s="1"/>
  <c r="F1404" i="6"/>
  <c r="K1404" i="6" s="1"/>
  <c r="AI1403" i="6"/>
  <c r="AH1403" i="6"/>
  <c r="AG1403" i="6"/>
  <c r="AC1403" i="6"/>
  <c r="AB1403" i="6"/>
  <c r="AA1403" i="6"/>
  <c r="Z1403" i="6"/>
  <c r="Y1403" i="6"/>
  <c r="X1403" i="6"/>
  <c r="P1403" i="6"/>
  <c r="Q1403" i="6" s="1"/>
  <c r="F1403" i="6"/>
  <c r="K1403" i="6" s="1"/>
  <c r="AI1402" i="6"/>
  <c r="AH1402" i="6"/>
  <c r="AG1402" i="6"/>
  <c r="AC1402" i="6"/>
  <c r="AB1402" i="6"/>
  <c r="AA1402" i="6"/>
  <c r="Z1402" i="6"/>
  <c r="Y1402" i="6"/>
  <c r="X1402" i="6"/>
  <c r="P1402" i="6"/>
  <c r="Q1402" i="6" s="1"/>
  <c r="F1402" i="6"/>
  <c r="K1402" i="6" s="1"/>
  <c r="AI1401" i="6"/>
  <c r="AH1401" i="6"/>
  <c r="AG1401" i="6"/>
  <c r="AC1401" i="6"/>
  <c r="AB1401" i="6"/>
  <c r="AA1401" i="6"/>
  <c r="Z1401" i="6"/>
  <c r="Y1401" i="6"/>
  <c r="X1401" i="6"/>
  <c r="P1401" i="6"/>
  <c r="Q1401" i="6" s="1"/>
  <c r="F1401" i="6"/>
  <c r="K1401" i="6" s="1"/>
  <c r="AI1400" i="6"/>
  <c r="AH1400" i="6"/>
  <c r="AG1400" i="6"/>
  <c r="AC1400" i="6"/>
  <c r="AB1400" i="6"/>
  <c r="AA1400" i="6"/>
  <c r="Z1400" i="6"/>
  <c r="Y1400" i="6"/>
  <c r="X1400" i="6"/>
  <c r="P1400" i="6"/>
  <c r="Q1400" i="6" s="1"/>
  <c r="F1400" i="6"/>
  <c r="K1400" i="6" s="1"/>
  <c r="AI1399" i="6"/>
  <c r="AH1399" i="6"/>
  <c r="AG1399" i="6"/>
  <c r="AC1399" i="6"/>
  <c r="AB1399" i="6"/>
  <c r="AA1399" i="6"/>
  <c r="Z1399" i="6"/>
  <c r="Y1399" i="6"/>
  <c r="X1399" i="6"/>
  <c r="P1399" i="6"/>
  <c r="Q1399" i="6" s="1"/>
  <c r="F1399" i="6"/>
  <c r="K1399" i="6" s="1"/>
  <c r="AI1398" i="6"/>
  <c r="AH1398" i="6"/>
  <c r="AG1398" i="6"/>
  <c r="AC1398" i="6"/>
  <c r="AB1398" i="6"/>
  <c r="AA1398" i="6"/>
  <c r="Z1398" i="6"/>
  <c r="Y1398" i="6"/>
  <c r="X1398" i="6"/>
  <c r="P1398" i="6"/>
  <c r="Q1398" i="6" s="1"/>
  <c r="F1398" i="6"/>
  <c r="K1398" i="6" s="1"/>
  <c r="AI1397" i="6"/>
  <c r="AH1397" i="6"/>
  <c r="AG1397" i="6"/>
  <c r="AC1397" i="6"/>
  <c r="AB1397" i="6"/>
  <c r="AA1397" i="6"/>
  <c r="Z1397" i="6"/>
  <c r="Y1397" i="6"/>
  <c r="X1397" i="6"/>
  <c r="P1397" i="6"/>
  <c r="Q1397" i="6" s="1"/>
  <c r="F1397" i="6"/>
  <c r="K1397" i="6" s="1"/>
  <c r="AI1396" i="6"/>
  <c r="AH1396" i="6"/>
  <c r="AG1396" i="6"/>
  <c r="AC1396" i="6"/>
  <c r="AB1396" i="6"/>
  <c r="AA1396" i="6"/>
  <c r="Z1396" i="6"/>
  <c r="Y1396" i="6"/>
  <c r="X1396" i="6"/>
  <c r="P1396" i="6"/>
  <c r="Q1396" i="6" s="1"/>
  <c r="F1396" i="6"/>
  <c r="K1396" i="6" s="1"/>
  <c r="AI1395" i="6"/>
  <c r="AH1395" i="6"/>
  <c r="AG1395" i="6"/>
  <c r="AC1395" i="6"/>
  <c r="AB1395" i="6"/>
  <c r="AA1395" i="6"/>
  <c r="Z1395" i="6"/>
  <c r="Y1395" i="6"/>
  <c r="X1395" i="6"/>
  <c r="P1395" i="6"/>
  <c r="Q1395" i="6" s="1"/>
  <c r="F1395" i="6"/>
  <c r="K1395" i="6" s="1"/>
  <c r="AI1394" i="6"/>
  <c r="AH1394" i="6"/>
  <c r="AG1394" i="6"/>
  <c r="AC1394" i="6"/>
  <c r="AB1394" i="6"/>
  <c r="AA1394" i="6"/>
  <c r="Z1394" i="6"/>
  <c r="Y1394" i="6"/>
  <c r="X1394" i="6"/>
  <c r="P1394" i="6"/>
  <c r="Q1394" i="6" s="1"/>
  <c r="F1394" i="6"/>
  <c r="AI1393" i="6"/>
  <c r="AH1393" i="6"/>
  <c r="AG1393" i="6"/>
  <c r="AC1393" i="6"/>
  <c r="AB1393" i="6"/>
  <c r="AA1393" i="6"/>
  <c r="Z1393" i="6"/>
  <c r="Y1393" i="6"/>
  <c r="X1393" i="6"/>
  <c r="P1393" i="6"/>
  <c r="Q1393" i="6" s="1"/>
  <c r="F1393" i="6"/>
  <c r="AI1392" i="6"/>
  <c r="AH1392" i="6"/>
  <c r="AG1392" i="6"/>
  <c r="AC1392" i="6"/>
  <c r="AB1392" i="6"/>
  <c r="AA1392" i="6"/>
  <c r="Z1392" i="6"/>
  <c r="Y1392" i="6"/>
  <c r="X1392" i="6"/>
  <c r="P1392" i="6"/>
  <c r="Q1392" i="6" s="1"/>
  <c r="F1392" i="6"/>
  <c r="AI1391" i="6"/>
  <c r="AH1391" i="6"/>
  <c r="AG1391" i="6"/>
  <c r="AC1391" i="6"/>
  <c r="AB1391" i="6"/>
  <c r="AA1391" i="6"/>
  <c r="Z1391" i="6"/>
  <c r="Y1391" i="6"/>
  <c r="X1391" i="6"/>
  <c r="P1391" i="6"/>
  <c r="Q1391" i="6" s="1"/>
  <c r="F1391" i="6"/>
  <c r="AI1390" i="6"/>
  <c r="AH1390" i="6"/>
  <c r="AG1390" i="6"/>
  <c r="AC1390" i="6"/>
  <c r="AB1390" i="6"/>
  <c r="AA1390" i="6"/>
  <c r="Z1390" i="6"/>
  <c r="Y1390" i="6"/>
  <c r="X1390" i="6"/>
  <c r="P1390" i="6"/>
  <c r="Q1390" i="6" s="1"/>
  <c r="F1390" i="6"/>
  <c r="AI1389" i="6"/>
  <c r="AH1389" i="6"/>
  <c r="AG1389" i="6"/>
  <c r="AC1389" i="6"/>
  <c r="AB1389" i="6"/>
  <c r="AA1389" i="6"/>
  <c r="Z1389" i="6"/>
  <c r="Y1389" i="6"/>
  <c r="X1389" i="6"/>
  <c r="P1389" i="6"/>
  <c r="Q1389" i="6" s="1"/>
  <c r="F1389" i="6"/>
  <c r="AI1388" i="6"/>
  <c r="AH1388" i="6"/>
  <c r="AG1388" i="6"/>
  <c r="AC1388" i="6"/>
  <c r="AB1388" i="6"/>
  <c r="AA1388" i="6"/>
  <c r="Z1388" i="6"/>
  <c r="Y1388" i="6"/>
  <c r="X1388" i="6"/>
  <c r="P1388" i="6"/>
  <c r="Q1388" i="6" s="1"/>
  <c r="F1388" i="6"/>
  <c r="AI1387" i="6"/>
  <c r="AH1387" i="6"/>
  <c r="AG1387" i="6"/>
  <c r="AC1387" i="6"/>
  <c r="AB1387" i="6"/>
  <c r="AA1387" i="6"/>
  <c r="Z1387" i="6"/>
  <c r="Y1387" i="6"/>
  <c r="X1387" i="6"/>
  <c r="P1387" i="6"/>
  <c r="Q1387" i="6" s="1"/>
  <c r="F1387" i="6"/>
  <c r="AI1386" i="6"/>
  <c r="AH1386" i="6"/>
  <c r="AG1386" i="6"/>
  <c r="AC1386" i="6"/>
  <c r="AB1386" i="6"/>
  <c r="AA1386" i="6"/>
  <c r="Z1386" i="6"/>
  <c r="Y1386" i="6"/>
  <c r="X1386" i="6"/>
  <c r="P1386" i="6"/>
  <c r="Q1386" i="6" s="1"/>
  <c r="F1386" i="6"/>
  <c r="AI1385" i="6"/>
  <c r="AH1385" i="6"/>
  <c r="AG1385" i="6"/>
  <c r="AC1385" i="6"/>
  <c r="AB1385" i="6"/>
  <c r="AA1385" i="6"/>
  <c r="Z1385" i="6"/>
  <c r="Y1385" i="6"/>
  <c r="X1385" i="6"/>
  <c r="P1385" i="6"/>
  <c r="Q1385" i="6" s="1"/>
  <c r="F1385" i="6"/>
  <c r="AI1384" i="6"/>
  <c r="AH1384" i="6"/>
  <c r="AG1384" i="6"/>
  <c r="AC1384" i="6"/>
  <c r="AB1384" i="6"/>
  <c r="AA1384" i="6"/>
  <c r="Z1384" i="6"/>
  <c r="Y1384" i="6"/>
  <c r="X1384" i="6"/>
  <c r="P1384" i="6"/>
  <c r="Q1384" i="6" s="1"/>
  <c r="F1384" i="6"/>
  <c r="AI1383" i="6"/>
  <c r="AH1383" i="6"/>
  <c r="AG1383" i="6"/>
  <c r="AC1383" i="6"/>
  <c r="AB1383" i="6"/>
  <c r="AA1383" i="6"/>
  <c r="Z1383" i="6"/>
  <c r="Y1383" i="6"/>
  <c r="X1383" i="6"/>
  <c r="P1383" i="6"/>
  <c r="Q1383" i="6" s="1"/>
  <c r="F1383" i="6"/>
  <c r="AI1382" i="6"/>
  <c r="AH1382" i="6"/>
  <c r="AG1382" i="6"/>
  <c r="AC1382" i="6"/>
  <c r="AB1382" i="6"/>
  <c r="AA1382" i="6"/>
  <c r="Z1382" i="6"/>
  <c r="Y1382" i="6"/>
  <c r="X1382" i="6"/>
  <c r="P1382" i="6"/>
  <c r="Q1382" i="6" s="1"/>
  <c r="F1382" i="6"/>
  <c r="AI1381" i="6"/>
  <c r="AH1381" i="6"/>
  <c r="AG1381" i="6"/>
  <c r="AC1381" i="6"/>
  <c r="AB1381" i="6"/>
  <c r="AA1381" i="6"/>
  <c r="Z1381" i="6"/>
  <c r="Y1381" i="6"/>
  <c r="X1381" i="6"/>
  <c r="P1381" i="6"/>
  <c r="Q1381" i="6" s="1"/>
  <c r="F1381" i="6"/>
  <c r="AI1380" i="6"/>
  <c r="AH1380" i="6"/>
  <c r="AG1380" i="6"/>
  <c r="AC1380" i="6"/>
  <c r="AB1380" i="6"/>
  <c r="AA1380" i="6"/>
  <c r="Z1380" i="6"/>
  <c r="Y1380" i="6"/>
  <c r="X1380" i="6"/>
  <c r="P1380" i="6"/>
  <c r="Q1380" i="6" s="1"/>
  <c r="F1380" i="6"/>
  <c r="AI1379" i="6"/>
  <c r="AH1379" i="6"/>
  <c r="AG1379" i="6"/>
  <c r="AC1379" i="6"/>
  <c r="AB1379" i="6"/>
  <c r="AA1379" i="6"/>
  <c r="Z1379" i="6"/>
  <c r="Y1379" i="6"/>
  <c r="X1379" i="6"/>
  <c r="P1379" i="6"/>
  <c r="Q1379" i="6" s="1"/>
  <c r="F1379" i="6"/>
  <c r="AI1378" i="6"/>
  <c r="AH1378" i="6"/>
  <c r="AG1378" i="6"/>
  <c r="AC1378" i="6"/>
  <c r="AB1378" i="6"/>
  <c r="AA1378" i="6"/>
  <c r="Z1378" i="6"/>
  <c r="Y1378" i="6"/>
  <c r="X1378" i="6"/>
  <c r="P1378" i="6"/>
  <c r="Q1378" i="6" s="1"/>
  <c r="F1378" i="6"/>
  <c r="AI1377" i="6"/>
  <c r="AH1377" i="6"/>
  <c r="AG1377" i="6"/>
  <c r="AC1377" i="6"/>
  <c r="AB1377" i="6"/>
  <c r="AA1377" i="6"/>
  <c r="Z1377" i="6"/>
  <c r="Y1377" i="6"/>
  <c r="X1377" i="6"/>
  <c r="P1377" i="6"/>
  <c r="Q1377" i="6" s="1"/>
  <c r="F1377" i="6"/>
  <c r="AI1376" i="6"/>
  <c r="AH1376" i="6"/>
  <c r="AG1376" i="6"/>
  <c r="AC1376" i="6"/>
  <c r="AB1376" i="6"/>
  <c r="AA1376" i="6"/>
  <c r="Z1376" i="6"/>
  <c r="Y1376" i="6"/>
  <c r="X1376" i="6"/>
  <c r="P1376" i="6"/>
  <c r="Q1376" i="6" s="1"/>
  <c r="F1376" i="6"/>
  <c r="AI1375" i="6"/>
  <c r="AH1375" i="6"/>
  <c r="AG1375" i="6"/>
  <c r="AC1375" i="6"/>
  <c r="AB1375" i="6"/>
  <c r="AA1375" i="6"/>
  <c r="Z1375" i="6"/>
  <c r="Y1375" i="6"/>
  <c r="X1375" i="6"/>
  <c r="P1375" i="6"/>
  <c r="Q1375" i="6" s="1"/>
  <c r="F1375" i="6"/>
  <c r="AI1374" i="6"/>
  <c r="AH1374" i="6"/>
  <c r="AG1374" i="6"/>
  <c r="AC1374" i="6"/>
  <c r="AB1374" i="6"/>
  <c r="AA1374" i="6"/>
  <c r="Z1374" i="6"/>
  <c r="Y1374" i="6"/>
  <c r="X1374" i="6"/>
  <c r="P1374" i="6"/>
  <c r="Q1374" i="6" s="1"/>
  <c r="F1374" i="6"/>
  <c r="AI1373" i="6"/>
  <c r="AH1373" i="6"/>
  <c r="AG1373" i="6"/>
  <c r="AC1373" i="6"/>
  <c r="AB1373" i="6"/>
  <c r="AA1373" i="6"/>
  <c r="Z1373" i="6"/>
  <c r="Y1373" i="6"/>
  <c r="X1373" i="6"/>
  <c r="P1373" i="6"/>
  <c r="Q1373" i="6" s="1"/>
  <c r="F1373" i="6"/>
  <c r="AI1372" i="6"/>
  <c r="AH1372" i="6"/>
  <c r="AG1372" i="6"/>
  <c r="AC1372" i="6"/>
  <c r="AB1372" i="6"/>
  <c r="AA1372" i="6"/>
  <c r="Z1372" i="6"/>
  <c r="Y1372" i="6"/>
  <c r="X1372" i="6"/>
  <c r="P1372" i="6"/>
  <c r="Q1372" i="6" s="1"/>
  <c r="F1372" i="6"/>
  <c r="AI1371" i="6"/>
  <c r="AH1371" i="6"/>
  <c r="AG1371" i="6"/>
  <c r="AC1371" i="6"/>
  <c r="AB1371" i="6"/>
  <c r="AA1371" i="6"/>
  <c r="Z1371" i="6"/>
  <c r="Y1371" i="6"/>
  <c r="X1371" i="6"/>
  <c r="P1371" i="6"/>
  <c r="Q1371" i="6" s="1"/>
  <c r="F1371" i="6"/>
  <c r="AI1370" i="6"/>
  <c r="AH1370" i="6"/>
  <c r="AG1370" i="6"/>
  <c r="AC1370" i="6"/>
  <c r="AB1370" i="6"/>
  <c r="AA1370" i="6"/>
  <c r="Z1370" i="6"/>
  <c r="Y1370" i="6"/>
  <c r="X1370" i="6"/>
  <c r="P1370" i="6"/>
  <c r="Q1370" i="6" s="1"/>
  <c r="F1370" i="6"/>
  <c r="AI1369" i="6"/>
  <c r="AH1369" i="6"/>
  <c r="AG1369" i="6"/>
  <c r="AC1369" i="6"/>
  <c r="AB1369" i="6"/>
  <c r="AA1369" i="6"/>
  <c r="Z1369" i="6"/>
  <c r="Y1369" i="6"/>
  <c r="X1369" i="6"/>
  <c r="P1369" i="6"/>
  <c r="Q1369" i="6" s="1"/>
  <c r="F1369" i="6"/>
  <c r="AI1368" i="6"/>
  <c r="AH1368" i="6"/>
  <c r="AG1368" i="6"/>
  <c r="AC1368" i="6"/>
  <c r="AB1368" i="6"/>
  <c r="AA1368" i="6"/>
  <c r="Z1368" i="6"/>
  <c r="Y1368" i="6"/>
  <c r="X1368" i="6"/>
  <c r="P1368" i="6"/>
  <c r="Q1368" i="6" s="1"/>
  <c r="F1368" i="6"/>
  <c r="AI1367" i="6"/>
  <c r="AH1367" i="6"/>
  <c r="AG1367" i="6"/>
  <c r="AC1367" i="6"/>
  <c r="AB1367" i="6"/>
  <c r="AA1367" i="6"/>
  <c r="Z1367" i="6"/>
  <c r="Y1367" i="6"/>
  <c r="X1367" i="6"/>
  <c r="P1367" i="6"/>
  <c r="Q1367" i="6" s="1"/>
  <c r="F1367" i="6"/>
  <c r="AI1366" i="6"/>
  <c r="AH1366" i="6"/>
  <c r="AG1366" i="6"/>
  <c r="AC1366" i="6"/>
  <c r="AB1366" i="6"/>
  <c r="AA1366" i="6"/>
  <c r="Z1366" i="6"/>
  <c r="Y1366" i="6"/>
  <c r="X1366" i="6"/>
  <c r="P1366" i="6"/>
  <c r="Q1366" i="6" s="1"/>
  <c r="F1366" i="6"/>
  <c r="AI1365" i="6"/>
  <c r="AH1365" i="6"/>
  <c r="AG1365" i="6"/>
  <c r="AC1365" i="6"/>
  <c r="AB1365" i="6"/>
  <c r="AA1365" i="6"/>
  <c r="Z1365" i="6"/>
  <c r="Y1365" i="6"/>
  <c r="X1365" i="6"/>
  <c r="P1365" i="6"/>
  <c r="Q1365" i="6" s="1"/>
  <c r="F1365" i="6"/>
  <c r="AI1364" i="6"/>
  <c r="AH1364" i="6"/>
  <c r="AG1364" i="6"/>
  <c r="AC1364" i="6"/>
  <c r="AB1364" i="6"/>
  <c r="AA1364" i="6"/>
  <c r="Z1364" i="6"/>
  <c r="Y1364" i="6"/>
  <c r="X1364" i="6"/>
  <c r="P1364" i="6"/>
  <c r="Q1364" i="6" s="1"/>
  <c r="F1364" i="6"/>
  <c r="K1364" i="6" s="1"/>
  <c r="AI1363" i="6"/>
  <c r="AH1363" i="6"/>
  <c r="AG1363" i="6"/>
  <c r="AC1363" i="6"/>
  <c r="AB1363" i="6"/>
  <c r="AA1363" i="6"/>
  <c r="Z1363" i="6"/>
  <c r="Y1363" i="6"/>
  <c r="X1363" i="6"/>
  <c r="P1363" i="6"/>
  <c r="Q1363" i="6" s="1"/>
  <c r="F1363" i="6"/>
  <c r="K1363" i="6" s="1"/>
  <c r="AI1362" i="6"/>
  <c r="AH1362" i="6"/>
  <c r="AG1362" i="6"/>
  <c r="AC1362" i="6"/>
  <c r="AB1362" i="6"/>
  <c r="AA1362" i="6"/>
  <c r="Z1362" i="6"/>
  <c r="Y1362" i="6"/>
  <c r="X1362" i="6"/>
  <c r="P1362" i="6"/>
  <c r="Q1362" i="6" s="1"/>
  <c r="F1362" i="6"/>
  <c r="K1362" i="6" s="1"/>
  <c r="AI1361" i="6"/>
  <c r="AH1361" i="6"/>
  <c r="AG1361" i="6"/>
  <c r="AC1361" i="6"/>
  <c r="AB1361" i="6"/>
  <c r="AA1361" i="6"/>
  <c r="Z1361" i="6"/>
  <c r="Y1361" i="6"/>
  <c r="X1361" i="6"/>
  <c r="P1361" i="6"/>
  <c r="Q1361" i="6" s="1"/>
  <c r="F1361" i="6"/>
  <c r="K1361" i="6" s="1"/>
  <c r="AI1360" i="6"/>
  <c r="AH1360" i="6"/>
  <c r="AG1360" i="6"/>
  <c r="AC1360" i="6"/>
  <c r="AB1360" i="6"/>
  <c r="AA1360" i="6"/>
  <c r="Z1360" i="6"/>
  <c r="Y1360" i="6"/>
  <c r="X1360" i="6"/>
  <c r="P1360" i="6"/>
  <c r="Q1360" i="6" s="1"/>
  <c r="F1360" i="6"/>
  <c r="K1360" i="6" s="1"/>
  <c r="AI1359" i="6"/>
  <c r="AH1359" i="6"/>
  <c r="AG1359" i="6"/>
  <c r="AC1359" i="6"/>
  <c r="AB1359" i="6"/>
  <c r="AA1359" i="6"/>
  <c r="Z1359" i="6"/>
  <c r="Y1359" i="6"/>
  <c r="X1359" i="6"/>
  <c r="P1359" i="6"/>
  <c r="Q1359" i="6" s="1"/>
  <c r="F1359" i="6"/>
  <c r="K1359" i="6" s="1"/>
  <c r="AI1358" i="6"/>
  <c r="AH1358" i="6"/>
  <c r="AG1358" i="6"/>
  <c r="AC1358" i="6"/>
  <c r="AB1358" i="6"/>
  <c r="AA1358" i="6"/>
  <c r="Z1358" i="6"/>
  <c r="Y1358" i="6"/>
  <c r="X1358" i="6"/>
  <c r="P1358" i="6"/>
  <c r="Q1358" i="6" s="1"/>
  <c r="F1358" i="6"/>
  <c r="K1358" i="6" s="1"/>
  <c r="AI1357" i="6"/>
  <c r="AH1357" i="6"/>
  <c r="AG1357" i="6"/>
  <c r="AC1357" i="6"/>
  <c r="AB1357" i="6"/>
  <c r="AA1357" i="6"/>
  <c r="Z1357" i="6"/>
  <c r="Y1357" i="6"/>
  <c r="X1357" i="6"/>
  <c r="P1357" i="6"/>
  <c r="Q1357" i="6" s="1"/>
  <c r="F1357" i="6"/>
  <c r="K1357" i="6" s="1"/>
  <c r="AI1356" i="6"/>
  <c r="AH1356" i="6"/>
  <c r="AG1356" i="6"/>
  <c r="AC1356" i="6"/>
  <c r="AB1356" i="6"/>
  <c r="AA1356" i="6"/>
  <c r="Z1356" i="6"/>
  <c r="Y1356" i="6"/>
  <c r="X1356" i="6"/>
  <c r="P1356" i="6"/>
  <c r="Q1356" i="6" s="1"/>
  <c r="F1356" i="6"/>
  <c r="K1356" i="6" s="1"/>
  <c r="AI1355" i="6"/>
  <c r="AH1355" i="6"/>
  <c r="AG1355" i="6"/>
  <c r="AC1355" i="6"/>
  <c r="AB1355" i="6"/>
  <c r="AA1355" i="6"/>
  <c r="Z1355" i="6"/>
  <c r="Y1355" i="6"/>
  <c r="X1355" i="6"/>
  <c r="P1355" i="6"/>
  <c r="Q1355" i="6" s="1"/>
  <c r="F1355" i="6"/>
  <c r="K1355" i="6" s="1"/>
  <c r="AI1354" i="6"/>
  <c r="AH1354" i="6"/>
  <c r="AG1354" i="6"/>
  <c r="AC1354" i="6"/>
  <c r="AB1354" i="6"/>
  <c r="AA1354" i="6"/>
  <c r="Z1354" i="6"/>
  <c r="Y1354" i="6"/>
  <c r="X1354" i="6"/>
  <c r="P1354" i="6"/>
  <c r="Q1354" i="6" s="1"/>
  <c r="F1354" i="6"/>
  <c r="K1354" i="6" s="1"/>
  <c r="AI1353" i="6"/>
  <c r="AH1353" i="6"/>
  <c r="AG1353" i="6"/>
  <c r="AC1353" i="6"/>
  <c r="AB1353" i="6"/>
  <c r="AA1353" i="6"/>
  <c r="Z1353" i="6"/>
  <c r="Y1353" i="6"/>
  <c r="X1353" i="6"/>
  <c r="P1353" i="6"/>
  <c r="Q1353" i="6" s="1"/>
  <c r="F1353" i="6"/>
  <c r="K1353" i="6" s="1"/>
  <c r="AI1352" i="6"/>
  <c r="AH1352" i="6"/>
  <c r="AG1352" i="6"/>
  <c r="AC1352" i="6"/>
  <c r="AB1352" i="6"/>
  <c r="AA1352" i="6"/>
  <c r="Z1352" i="6"/>
  <c r="Y1352" i="6"/>
  <c r="X1352" i="6"/>
  <c r="P1352" i="6"/>
  <c r="Q1352" i="6" s="1"/>
  <c r="F1352" i="6"/>
  <c r="K1352" i="6" s="1"/>
  <c r="AI1351" i="6"/>
  <c r="AH1351" i="6"/>
  <c r="AG1351" i="6"/>
  <c r="AC1351" i="6"/>
  <c r="AB1351" i="6"/>
  <c r="AA1351" i="6"/>
  <c r="Z1351" i="6"/>
  <c r="Y1351" i="6"/>
  <c r="X1351" i="6"/>
  <c r="P1351" i="6"/>
  <c r="Q1351" i="6" s="1"/>
  <c r="F1351" i="6"/>
  <c r="K1351" i="6" s="1"/>
  <c r="AI1350" i="6"/>
  <c r="AH1350" i="6"/>
  <c r="AG1350" i="6"/>
  <c r="AC1350" i="6"/>
  <c r="AB1350" i="6"/>
  <c r="AA1350" i="6"/>
  <c r="Z1350" i="6"/>
  <c r="Y1350" i="6"/>
  <c r="X1350" i="6"/>
  <c r="P1350" i="6"/>
  <c r="Q1350" i="6" s="1"/>
  <c r="F1350" i="6"/>
  <c r="K1350" i="6" s="1"/>
  <c r="AI1349" i="6"/>
  <c r="AH1349" i="6"/>
  <c r="AG1349" i="6"/>
  <c r="AC1349" i="6"/>
  <c r="AB1349" i="6"/>
  <c r="AA1349" i="6"/>
  <c r="Z1349" i="6"/>
  <c r="Y1349" i="6"/>
  <c r="X1349" i="6"/>
  <c r="P1349" i="6"/>
  <c r="Q1349" i="6" s="1"/>
  <c r="F1349" i="6"/>
  <c r="K1349" i="6" s="1"/>
  <c r="AI1348" i="6"/>
  <c r="AH1348" i="6"/>
  <c r="AG1348" i="6"/>
  <c r="AC1348" i="6"/>
  <c r="AB1348" i="6"/>
  <c r="AA1348" i="6"/>
  <c r="Z1348" i="6"/>
  <c r="Y1348" i="6"/>
  <c r="X1348" i="6"/>
  <c r="P1348" i="6"/>
  <c r="Q1348" i="6" s="1"/>
  <c r="F1348" i="6"/>
  <c r="K1348" i="6" s="1"/>
  <c r="AI1347" i="6"/>
  <c r="AH1347" i="6"/>
  <c r="AG1347" i="6"/>
  <c r="AC1347" i="6"/>
  <c r="AB1347" i="6"/>
  <c r="AA1347" i="6"/>
  <c r="Z1347" i="6"/>
  <c r="Y1347" i="6"/>
  <c r="X1347" i="6"/>
  <c r="P1347" i="6"/>
  <c r="Q1347" i="6" s="1"/>
  <c r="F1347" i="6"/>
  <c r="K1347" i="6" s="1"/>
  <c r="AI1346" i="6"/>
  <c r="AH1346" i="6"/>
  <c r="AG1346" i="6"/>
  <c r="AC1346" i="6"/>
  <c r="AB1346" i="6"/>
  <c r="AA1346" i="6"/>
  <c r="Z1346" i="6"/>
  <c r="Y1346" i="6"/>
  <c r="X1346" i="6"/>
  <c r="P1346" i="6"/>
  <c r="Q1346" i="6" s="1"/>
  <c r="F1346" i="6"/>
  <c r="K1346" i="6" s="1"/>
  <c r="AI1345" i="6"/>
  <c r="AH1345" i="6"/>
  <c r="AG1345" i="6"/>
  <c r="AC1345" i="6"/>
  <c r="AB1345" i="6"/>
  <c r="AA1345" i="6"/>
  <c r="Z1345" i="6"/>
  <c r="Y1345" i="6"/>
  <c r="X1345" i="6"/>
  <c r="P1345" i="6"/>
  <c r="Q1345" i="6" s="1"/>
  <c r="F1345" i="6"/>
  <c r="K1345" i="6" s="1"/>
  <c r="AI1344" i="6"/>
  <c r="AH1344" i="6"/>
  <c r="AG1344" i="6"/>
  <c r="AC1344" i="6"/>
  <c r="AB1344" i="6"/>
  <c r="AA1344" i="6"/>
  <c r="Z1344" i="6"/>
  <c r="Y1344" i="6"/>
  <c r="X1344" i="6"/>
  <c r="P1344" i="6"/>
  <c r="Q1344" i="6" s="1"/>
  <c r="F1344" i="6"/>
  <c r="K1344" i="6" s="1"/>
  <c r="AI1343" i="6"/>
  <c r="AH1343" i="6"/>
  <c r="AG1343" i="6"/>
  <c r="AC1343" i="6"/>
  <c r="AB1343" i="6"/>
  <c r="AA1343" i="6"/>
  <c r="Z1343" i="6"/>
  <c r="Y1343" i="6"/>
  <c r="X1343" i="6"/>
  <c r="P1343" i="6"/>
  <c r="Q1343" i="6" s="1"/>
  <c r="F1343" i="6"/>
  <c r="K1343" i="6" s="1"/>
  <c r="AI1342" i="6"/>
  <c r="AH1342" i="6"/>
  <c r="AG1342" i="6"/>
  <c r="AC1342" i="6"/>
  <c r="AB1342" i="6"/>
  <c r="AA1342" i="6"/>
  <c r="Z1342" i="6"/>
  <c r="Y1342" i="6"/>
  <c r="X1342" i="6"/>
  <c r="P1342" i="6"/>
  <c r="Q1342" i="6" s="1"/>
  <c r="F1342" i="6"/>
  <c r="K1342" i="6" s="1"/>
  <c r="AI1341" i="6"/>
  <c r="AH1341" i="6"/>
  <c r="AG1341" i="6"/>
  <c r="AC1341" i="6"/>
  <c r="AB1341" i="6"/>
  <c r="AA1341" i="6"/>
  <c r="Z1341" i="6"/>
  <c r="Y1341" i="6"/>
  <c r="X1341" i="6"/>
  <c r="P1341" i="6"/>
  <c r="Q1341" i="6" s="1"/>
  <c r="F1341" i="6"/>
  <c r="K1341" i="6" s="1"/>
  <c r="AI1340" i="6"/>
  <c r="AH1340" i="6"/>
  <c r="AG1340" i="6"/>
  <c r="AC1340" i="6"/>
  <c r="AB1340" i="6"/>
  <c r="AA1340" i="6"/>
  <c r="Z1340" i="6"/>
  <c r="Y1340" i="6"/>
  <c r="X1340" i="6"/>
  <c r="P1340" i="6"/>
  <c r="Q1340" i="6" s="1"/>
  <c r="F1340" i="6"/>
  <c r="K1340" i="6" s="1"/>
  <c r="AI1339" i="6"/>
  <c r="AH1339" i="6"/>
  <c r="AG1339" i="6"/>
  <c r="AC1339" i="6"/>
  <c r="AB1339" i="6"/>
  <c r="AA1339" i="6"/>
  <c r="Z1339" i="6"/>
  <c r="Y1339" i="6"/>
  <c r="X1339" i="6"/>
  <c r="P1339" i="6"/>
  <c r="Q1339" i="6" s="1"/>
  <c r="F1339" i="6"/>
  <c r="K1339" i="6" s="1"/>
  <c r="AI1338" i="6"/>
  <c r="AH1338" i="6"/>
  <c r="AG1338" i="6"/>
  <c r="AC1338" i="6"/>
  <c r="AB1338" i="6"/>
  <c r="AA1338" i="6"/>
  <c r="Z1338" i="6"/>
  <c r="Y1338" i="6"/>
  <c r="X1338" i="6"/>
  <c r="P1338" i="6"/>
  <c r="Q1338" i="6" s="1"/>
  <c r="F1338" i="6"/>
  <c r="K1338" i="6" s="1"/>
  <c r="AI1337" i="6"/>
  <c r="AH1337" i="6"/>
  <c r="AG1337" i="6"/>
  <c r="AC1337" i="6"/>
  <c r="AB1337" i="6"/>
  <c r="AA1337" i="6"/>
  <c r="Z1337" i="6"/>
  <c r="Y1337" i="6"/>
  <c r="X1337" i="6"/>
  <c r="P1337" i="6"/>
  <c r="Q1337" i="6" s="1"/>
  <c r="F1337" i="6"/>
  <c r="K1337" i="6" s="1"/>
  <c r="AI1336" i="6"/>
  <c r="AH1336" i="6"/>
  <c r="AG1336" i="6"/>
  <c r="AC1336" i="6"/>
  <c r="AB1336" i="6"/>
  <c r="AA1336" i="6"/>
  <c r="Z1336" i="6"/>
  <c r="Y1336" i="6"/>
  <c r="X1336" i="6"/>
  <c r="P1336" i="6"/>
  <c r="Q1336" i="6" s="1"/>
  <c r="F1336" i="6"/>
  <c r="K1336" i="6" s="1"/>
  <c r="AI1335" i="6"/>
  <c r="AH1335" i="6"/>
  <c r="AG1335" i="6"/>
  <c r="AC1335" i="6"/>
  <c r="AB1335" i="6"/>
  <c r="AA1335" i="6"/>
  <c r="Z1335" i="6"/>
  <c r="Y1335" i="6"/>
  <c r="X1335" i="6"/>
  <c r="P1335" i="6"/>
  <c r="Q1335" i="6" s="1"/>
  <c r="F1335" i="6"/>
  <c r="K1335" i="6" s="1"/>
  <c r="AI1334" i="6"/>
  <c r="AH1334" i="6"/>
  <c r="AG1334" i="6"/>
  <c r="AC1334" i="6"/>
  <c r="AB1334" i="6"/>
  <c r="AA1334" i="6"/>
  <c r="Z1334" i="6"/>
  <c r="Y1334" i="6"/>
  <c r="X1334" i="6"/>
  <c r="P1334" i="6"/>
  <c r="Q1334" i="6" s="1"/>
  <c r="F1334" i="6"/>
  <c r="K1334" i="6" s="1"/>
  <c r="AI1333" i="6"/>
  <c r="AH1333" i="6"/>
  <c r="AG1333" i="6"/>
  <c r="AC1333" i="6"/>
  <c r="AB1333" i="6"/>
  <c r="AA1333" i="6"/>
  <c r="Z1333" i="6"/>
  <c r="Y1333" i="6"/>
  <c r="X1333" i="6"/>
  <c r="P1333" i="6"/>
  <c r="Q1333" i="6" s="1"/>
  <c r="F1333" i="6"/>
  <c r="K1333" i="6" s="1"/>
  <c r="AI1332" i="6"/>
  <c r="AH1332" i="6"/>
  <c r="AG1332" i="6"/>
  <c r="AC1332" i="6"/>
  <c r="AB1332" i="6"/>
  <c r="AA1332" i="6"/>
  <c r="Z1332" i="6"/>
  <c r="Y1332" i="6"/>
  <c r="X1332" i="6"/>
  <c r="P1332" i="6"/>
  <c r="Q1332" i="6" s="1"/>
  <c r="F1332" i="6"/>
  <c r="K1332" i="6" s="1"/>
  <c r="AI1331" i="6"/>
  <c r="AH1331" i="6"/>
  <c r="AG1331" i="6"/>
  <c r="AC1331" i="6"/>
  <c r="AB1331" i="6"/>
  <c r="AA1331" i="6"/>
  <c r="Z1331" i="6"/>
  <c r="Y1331" i="6"/>
  <c r="X1331" i="6"/>
  <c r="P1331" i="6"/>
  <c r="Q1331" i="6" s="1"/>
  <c r="F1331" i="6"/>
  <c r="K1331" i="6" s="1"/>
  <c r="AI1330" i="6"/>
  <c r="AH1330" i="6"/>
  <c r="AG1330" i="6"/>
  <c r="AC1330" i="6"/>
  <c r="AB1330" i="6"/>
  <c r="AA1330" i="6"/>
  <c r="Z1330" i="6"/>
  <c r="Y1330" i="6"/>
  <c r="X1330" i="6"/>
  <c r="P1330" i="6"/>
  <c r="Q1330" i="6" s="1"/>
  <c r="F1330" i="6"/>
  <c r="K1330" i="6" s="1"/>
  <c r="AI1329" i="6"/>
  <c r="AH1329" i="6"/>
  <c r="AG1329" i="6"/>
  <c r="AC1329" i="6"/>
  <c r="AB1329" i="6"/>
  <c r="AA1329" i="6"/>
  <c r="Z1329" i="6"/>
  <c r="Y1329" i="6"/>
  <c r="X1329" i="6"/>
  <c r="P1329" i="6"/>
  <c r="Q1329" i="6" s="1"/>
  <c r="F1329" i="6"/>
  <c r="K1329" i="6" s="1"/>
  <c r="AI1328" i="6"/>
  <c r="AH1328" i="6"/>
  <c r="AG1328" i="6"/>
  <c r="AC1328" i="6"/>
  <c r="AB1328" i="6"/>
  <c r="AA1328" i="6"/>
  <c r="Z1328" i="6"/>
  <c r="Y1328" i="6"/>
  <c r="X1328" i="6"/>
  <c r="P1328" i="6"/>
  <c r="Q1328" i="6" s="1"/>
  <c r="F1328" i="6"/>
  <c r="K1328" i="6" s="1"/>
  <c r="AI1327" i="6"/>
  <c r="AH1327" i="6"/>
  <c r="AG1327" i="6"/>
  <c r="AC1327" i="6"/>
  <c r="AB1327" i="6"/>
  <c r="AA1327" i="6"/>
  <c r="Z1327" i="6"/>
  <c r="Y1327" i="6"/>
  <c r="X1327" i="6"/>
  <c r="P1327" i="6"/>
  <c r="Q1327" i="6" s="1"/>
  <c r="F1327" i="6"/>
  <c r="K1327" i="6" s="1"/>
  <c r="AI1326" i="6"/>
  <c r="AH1326" i="6"/>
  <c r="AG1326" i="6"/>
  <c r="AC1326" i="6"/>
  <c r="AB1326" i="6"/>
  <c r="AA1326" i="6"/>
  <c r="Z1326" i="6"/>
  <c r="Y1326" i="6"/>
  <c r="X1326" i="6"/>
  <c r="P1326" i="6"/>
  <c r="Q1326" i="6" s="1"/>
  <c r="F1326" i="6"/>
  <c r="K1326" i="6" s="1"/>
  <c r="AI1325" i="6"/>
  <c r="AH1325" i="6"/>
  <c r="AG1325" i="6"/>
  <c r="AC1325" i="6"/>
  <c r="AB1325" i="6"/>
  <c r="AA1325" i="6"/>
  <c r="Z1325" i="6"/>
  <c r="Y1325" i="6"/>
  <c r="X1325" i="6"/>
  <c r="P1325" i="6"/>
  <c r="Q1325" i="6" s="1"/>
  <c r="F1325" i="6"/>
  <c r="K1325" i="6" s="1"/>
  <c r="AI1324" i="6"/>
  <c r="AH1324" i="6"/>
  <c r="AG1324" i="6"/>
  <c r="AC1324" i="6"/>
  <c r="AB1324" i="6"/>
  <c r="AA1324" i="6"/>
  <c r="Z1324" i="6"/>
  <c r="Y1324" i="6"/>
  <c r="X1324" i="6"/>
  <c r="P1324" i="6"/>
  <c r="Q1324" i="6" s="1"/>
  <c r="F1324" i="6"/>
  <c r="K1324" i="6" s="1"/>
  <c r="AI1323" i="6"/>
  <c r="AH1323" i="6"/>
  <c r="AG1323" i="6"/>
  <c r="AC1323" i="6"/>
  <c r="AB1323" i="6"/>
  <c r="AA1323" i="6"/>
  <c r="Z1323" i="6"/>
  <c r="Y1323" i="6"/>
  <c r="X1323" i="6"/>
  <c r="P1323" i="6"/>
  <c r="Q1323" i="6" s="1"/>
  <c r="F1323" i="6"/>
  <c r="K1323" i="6" s="1"/>
  <c r="AI1322" i="6"/>
  <c r="AH1322" i="6"/>
  <c r="AG1322" i="6"/>
  <c r="AC1322" i="6"/>
  <c r="AB1322" i="6"/>
  <c r="AA1322" i="6"/>
  <c r="Z1322" i="6"/>
  <c r="Y1322" i="6"/>
  <c r="X1322" i="6"/>
  <c r="P1322" i="6"/>
  <c r="Q1322" i="6" s="1"/>
  <c r="F1322" i="6"/>
  <c r="K1322" i="6" s="1"/>
  <c r="AI1321" i="6"/>
  <c r="AH1321" i="6"/>
  <c r="AG1321" i="6"/>
  <c r="AC1321" i="6"/>
  <c r="AB1321" i="6"/>
  <c r="AA1321" i="6"/>
  <c r="Z1321" i="6"/>
  <c r="Y1321" i="6"/>
  <c r="X1321" i="6"/>
  <c r="P1321" i="6"/>
  <c r="Q1321" i="6" s="1"/>
  <c r="F1321" i="6"/>
  <c r="K1321" i="6" s="1"/>
  <c r="AI1320" i="6"/>
  <c r="AH1320" i="6"/>
  <c r="AG1320" i="6"/>
  <c r="AC1320" i="6"/>
  <c r="AB1320" i="6"/>
  <c r="AA1320" i="6"/>
  <c r="Z1320" i="6"/>
  <c r="Y1320" i="6"/>
  <c r="X1320" i="6"/>
  <c r="P1320" i="6"/>
  <c r="Q1320" i="6" s="1"/>
  <c r="F1320" i="6"/>
  <c r="K1320" i="6" s="1"/>
  <c r="AI1319" i="6"/>
  <c r="AH1319" i="6"/>
  <c r="AG1319" i="6"/>
  <c r="AC1319" i="6"/>
  <c r="AB1319" i="6"/>
  <c r="AA1319" i="6"/>
  <c r="Z1319" i="6"/>
  <c r="Y1319" i="6"/>
  <c r="X1319" i="6"/>
  <c r="P1319" i="6"/>
  <c r="Q1319" i="6" s="1"/>
  <c r="F1319" i="6"/>
  <c r="K1319" i="6" s="1"/>
  <c r="AI1318" i="6"/>
  <c r="AH1318" i="6"/>
  <c r="AG1318" i="6"/>
  <c r="AC1318" i="6"/>
  <c r="AB1318" i="6"/>
  <c r="AA1318" i="6"/>
  <c r="Z1318" i="6"/>
  <c r="Y1318" i="6"/>
  <c r="X1318" i="6"/>
  <c r="P1318" i="6"/>
  <c r="Q1318" i="6" s="1"/>
  <c r="F1318" i="6"/>
  <c r="K1318" i="6" s="1"/>
  <c r="AI1317" i="6"/>
  <c r="AH1317" i="6"/>
  <c r="AG1317" i="6"/>
  <c r="AC1317" i="6"/>
  <c r="AB1317" i="6"/>
  <c r="AA1317" i="6"/>
  <c r="Z1317" i="6"/>
  <c r="Y1317" i="6"/>
  <c r="X1317" i="6"/>
  <c r="P1317" i="6"/>
  <c r="Q1317" i="6" s="1"/>
  <c r="F1317" i="6"/>
  <c r="K1317" i="6" s="1"/>
  <c r="AI1316" i="6"/>
  <c r="AH1316" i="6"/>
  <c r="AG1316" i="6"/>
  <c r="AC1316" i="6"/>
  <c r="AB1316" i="6"/>
  <c r="AA1316" i="6"/>
  <c r="Z1316" i="6"/>
  <c r="Y1316" i="6"/>
  <c r="X1316" i="6"/>
  <c r="P1316" i="6"/>
  <c r="Q1316" i="6" s="1"/>
  <c r="F1316" i="6"/>
  <c r="K1316" i="6" s="1"/>
  <c r="AI1315" i="6"/>
  <c r="AH1315" i="6"/>
  <c r="AG1315" i="6"/>
  <c r="AC1315" i="6"/>
  <c r="AB1315" i="6"/>
  <c r="AA1315" i="6"/>
  <c r="Z1315" i="6"/>
  <c r="Y1315" i="6"/>
  <c r="X1315" i="6"/>
  <c r="P1315" i="6"/>
  <c r="Q1315" i="6" s="1"/>
  <c r="F1315" i="6"/>
  <c r="K1315" i="6" s="1"/>
  <c r="AI1314" i="6"/>
  <c r="AH1314" i="6"/>
  <c r="AG1314" i="6"/>
  <c r="AC1314" i="6"/>
  <c r="AB1314" i="6"/>
  <c r="AA1314" i="6"/>
  <c r="Z1314" i="6"/>
  <c r="Y1314" i="6"/>
  <c r="X1314" i="6"/>
  <c r="P1314" i="6"/>
  <c r="Q1314" i="6" s="1"/>
  <c r="F1314" i="6"/>
  <c r="K1314" i="6" s="1"/>
  <c r="AI1313" i="6"/>
  <c r="AH1313" i="6"/>
  <c r="AG1313" i="6"/>
  <c r="AC1313" i="6"/>
  <c r="AB1313" i="6"/>
  <c r="AA1313" i="6"/>
  <c r="Z1313" i="6"/>
  <c r="Y1313" i="6"/>
  <c r="X1313" i="6"/>
  <c r="P1313" i="6"/>
  <c r="Q1313" i="6" s="1"/>
  <c r="F1313" i="6"/>
  <c r="K1313" i="6" s="1"/>
  <c r="AI1312" i="6"/>
  <c r="AH1312" i="6"/>
  <c r="AG1312" i="6"/>
  <c r="AC1312" i="6"/>
  <c r="AB1312" i="6"/>
  <c r="AA1312" i="6"/>
  <c r="Z1312" i="6"/>
  <c r="Y1312" i="6"/>
  <c r="X1312" i="6"/>
  <c r="P1312" i="6"/>
  <c r="Q1312" i="6" s="1"/>
  <c r="F1312" i="6"/>
  <c r="K1312" i="6" s="1"/>
  <c r="AI1311" i="6"/>
  <c r="AH1311" i="6"/>
  <c r="AG1311" i="6"/>
  <c r="AC1311" i="6"/>
  <c r="AB1311" i="6"/>
  <c r="AA1311" i="6"/>
  <c r="Z1311" i="6"/>
  <c r="Y1311" i="6"/>
  <c r="X1311" i="6"/>
  <c r="P1311" i="6"/>
  <c r="Q1311" i="6" s="1"/>
  <c r="F1311" i="6"/>
  <c r="K1311" i="6" s="1"/>
  <c r="AI1310" i="6"/>
  <c r="AH1310" i="6"/>
  <c r="AG1310" i="6"/>
  <c r="AC1310" i="6"/>
  <c r="AB1310" i="6"/>
  <c r="AA1310" i="6"/>
  <c r="Z1310" i="6"/>
  <c r="Y1310" i="6"/>
  <c r="X1310" i="6"/>
  <c r="P1310" i="6"/>
  <c r="Q1310" i="6" s="1"/>
  <c r="F1310" i="6"/>
  <c r="K1310" i="6" s="1"/>
  <c r="AI1309" i="6"/>
  <c r="AH1309" i="6"/>
  <c r="AG1309" i="6"/>
  <c r="AC1309" i="6"/>
  <c r="AB1309" i="6"/>
  <c r="AA1309" i="6"/>
  <c r="Z1309" i="6"/>
  <c r="Y1309" i="6"/>
  <c r="X1309" i="6"/>
  <c r="P1309" i="6"/>
  <c r="Q1309" i="6" s="1"/>
  <c r="F1309" i="6"/>
  <c r="K1309" i="6" s="1"/>
  <c r="AI1308" i="6"/>
  <c r="AH1308" i="6"/>
  <c r="AG1308" i="6"/>
  <c r="AC1308" i="6"/>
  <c r="AB1308" i="6"/>
  <c r="AA1308" i="6"/>
  <c r="Z1308" i="6"/>
  <c r="Y1308" i="6"/>
  <c r="X1308" i="6"/>
  <c r="P1308" i="6"/>
  <c r="Q1308" i="6" s="1"/>
  <c r="F1308" i="6"/>
  <c r="K1308" i="6" s="1"/>
  <c r="AI1307" i="6"/>
  <c r="AH1307" i="6"/>
  <c r="AG1307" i="6"/>
  <c r="AC1307" i="6"/>
  <c r="AB1307" i="6"/>
  <c r="AA1307" i="6"/>
  <c r="Z1307" i="6"/>
  <c r="Y1307" i="6"/>
  <c r="X1307" i="6"/>
  <c r="P1307" i="6"/>
  <c r="Q1307" i="6" s="1"/>
  <c r="F1307" i="6"/>
  <c r="K1307" i="6" s="1"/>
  <c r="AI1306" i="6"/>
  <c r="AH1306" i="6"/>
  <c r="AG1306" i="6"/>
  <c r="AC1306" i="6"/>
  <c r="AB1306" i="6"/>
  <c r="AA1306" i="6"/>
  <c r="Z1306" i="6"/>
  <c r="Y1306" i="6"/>
  <c r="X1306" i="6"/>
  <c r="P1306" i="6"/>
  <c r="Q1306" i="6" s="1"/>
  <c r="F1306" i="6"/>
  <c r="K1306" i="6" s="1"/>
  <c r="AI1305" i="6"/>
  <c r="AH1305" i="6"/>
  <c r="AG1305" i="6"/>
  <c r="AC1305" i="6"/>
  <c r="AB1305" i="6"/>
  <c r="AA1305" i="6"/>
  <c r="Z1305" i="6"/>
  <c r="Y1305" i="6"/>
  <c r="X1305" i="6"/>
  <c r="P1305" i="6"/>
  <c r="Q1305" i="6" s="1"/>
  <c r="F1305" i="6"/>
  <c r="K1305" i="6" s="1"/>
  <c r="AI1304" i="6"/>
  <c r="AH1304" i="6"/>
  <c r="AG1304" i="6"/>
  <c r="AC1304" i="6"/>
  <c r="AB1304" i="6"/>
  <c r="AA1304" i="6"/>
  <c r="Z1304" i="6"/>
  <c r="Y1304" i="6"/>
  <c r="X1304" i="6"/>
  <c r="P1304" i="6"/>
  <c r="Q1304" i="6" s="1"/>
  <c r="F1304" i="6"/>
  <c r="K1304" i="6" s="1"/>
  <c r="AI1303" i="6"/>
  <c r="AH1303" i="6"/>
  <c r="AG1303" i="6"/>
  <c r="AC1303" i="6"/>
  <c r="AB1303" i="6"/>
  <c r="AA1303" i="6"/>
  <c r="Z1303" i="6"/>
  <c r="Y1303" i="6"/>
  <c r="X1303" i="6"/>
  <c r="P1303" i="6"/>
  <c r="Q1303" i="6" s="1"/>
  <c r="F1303" i="6"/>
  <c r="K1303" i="6" s="1"/>
  <c r="AI1302" i="6"/>
  <c r="AH1302" i="6"/>
  <c r="AG1302" i="6"/>
  <c r="AC1302" i="6"/>
  <c r="AB1302" i="6"/>
  <c r="AA1302" i="6"/>
  <c r="Z1302" i="6"/>
  <c r="Y1302" i="6"/>
  <c r="X1302" i="6"/>
  <c r="P1302" i="6"/>
  <c r="Q1302" i="6" s="1"/>
  <c r="F1302" i="6"/>
  <c r="K1302" i="6" s="1"/>
  <c r="AI1301" i="6"/>
  <c r="AH1301" i="6"/>
  <c r="AG1301" i="6"/>
  <c r="AC1301" i="6"/>
  <c r="AB1301" i="6"/>
  <c r="AA1301" i="6"/>
  <c r="Z1301" i="6"/>
  <c r="Y1301" i="6"/>
  <c r="X1301" i="6"/>
  <c r="P1301" i="6"/>
  <c r="Q1301" i="6" s="1"/>
  <c r="F1301" i="6"/>
  <c r="K1301" i="6" s="1"/>
  <c r="AI1300" i="6"/>
  <c r="AH1300" i="6"/>
  <c r="AG1300" i="6"/>
  <c r="AC1300" i="6"/>
  <c r="AB1300" i="6"/>
  <c r="AA1300" i="6"/>
  <c r="Z1300" i="6"/>
  <c r="Y1300" i="6"/>
  <c r="X1300" i="6"/>
  <c r="P1300" i="6"/>
  <c r="Q1300" i="6" s="1"/>
  <c r="F1300" i="6"/>
  <c r="K1300" i="6" s="1"/>
  <c r="AI1299" i="6"/>
  <c r="AH1299" i="6"/>
  <c r="AG1299" i="6"/>
  <c r="AC1299" i="6"/>
  <c r="AB1299" i="6"/>
  <c r="AA1299" i="6"/>
  <c r="Z1299" i="6"/>
  <c r="Y1299" i="6"/>
  <c r="X1299" i="6"/>
  <c r="P1299" i="6"/>
  <c r="Q1299" i="6" s="1"/>
  <c r="F1299" i="6"/>
  <c r="K1299" i="6" s="1"/>
  <c r="AI1298" i="6"/>
  <c r="AH1298" i="6"/>
  <c r="AG1298" i="6"/>
  <c r="AC1298" i="6"/>
  <c r="AB1298" i="6"/>
  <c r="AA1298" i="6"/>
  <c r="Z1298" i="6"/>
  <c r="Y1298" i="6"/>
  <c r="X1298" i="6"/>
  <c r="P1298" i="6"/>
  <c r="Q1298" i="6" s="1"/>
  <c r="F1298" i="6"/>
  <c r="K1298" i="6" s="1"/>
  <c r="AI1297" i="6"/>
  <c r="AH1297" i="6"/>
  <c r="AG1297" i="6"/>
  <c r="AC1297" i="6"/>
  <c r="AB1297" i="6"/>
  <c r="AA1297" i="6"/>
  <c r="Z1297" i="6"/>
  <c r="Y1297" i="6"/>
  <c r="X1297" i="6"/>
  <c r="P1297" i="6"/>
  <c r="Q1297" i="6" s="1"/>
  <c r="F1297" i="6"/>
  <c r="K1297" i="6" s="1"/>
  <c r="AI1296" i="6"/>
  <c r="AH1296" i="6"/>
  <c r="AG1296" i="6"/>
  <c r="AC1296" i="6"/>
  <c r="AB1296" i="6"/>
  <c r="AA1296" i="6"/>
  <c r="Z1296" i="6"/>
  <c r="Y1296" i="6"/>
  <c r="X1296" i="6"/>
  <c r="P1296" i="6"/>
  <c r="Q1296" i="6" s="1"/>
  <c r="F1296" i="6"/>
  <c r="K1296" i="6" s="1"/>
  <c r="AI1295" i="6"/>
  <c r="AH1295" i="6"/>
  <c r="AG1295" i="6"/>
  <c r="AC1295" i="6"/>
  <c r="AB1295" i="6"/>
  <c r="AA1295" i="6"/>
  <c r="Z1295" i="6"/>
  <c r="Y1295" i="6"/>
  <c r="X1295" i="6"/>
  <c r="P1295" i="6"/>
  <c r="Q1295" i="6" s="1"/>
  <c r="F1295" i="6"/>
  <c r="K1295" i="6" s="1"/>
  <c r="AI1294" i="6"/>
  <c r="AH1294" i="6"/>
  <c r="AG1294" i="6"/>
  <c r="AC1294" i="6"/>
  <c r="AB1294" i="6"/>
  <c r="AA1294" i="6"/>
  <c r="Z1294" i="6"/>
  <c r="Y1294" i="6"/>
  <c r="X1294" i="6"/>
  <c r="P1294" i="6"/>
  <c r="Q1294" i="6" s="1"/>
  <c r="F1294" i="6"/>
  <c r="K1294" i="6" s="1"/>
  <c r="AI1293" i="6"/>
  <c r="AH1293" i="6"/>
  <c r="AG1293" i="6"/>
  <c r="AC1293" i="6"/>
  <c r="AB1293" i="6"/>
  <c r="AA1293" i="6"/>
  <c r="Z1293" i="6"/>
  <c r="Y1293" i="6"/>
  <c r="X1293" i="6"/>
  <c r="P1293" i="6"/>
  <c r="Q1293" i="6" s="1"/>
  <c r="F1293" i="6"/>
  <c r="K1293" i="6" s="1"/>
  <c r="AI1292" i="6"/>
  <c r="AH1292" i="6"/>
  <c r="AG1292" i="6"/>
  <c r="AC1292" i="6"/>
  <c r="AB1292" i="6"/>
  <c r="AA1292" i="6"/>
  <c r="Z1292" i="6"/>
  <c r="Y1292" i="6"/>
  <c r="X1292" i="6"/>
  <c r="P1292" i="6"/>
  <c r="Q1292" i="6" s="1"/>
  <c r="F1292" i="6"/>
  <c r="K1292" i="6" s="1"/>
  <c r="AI1291" i="6"/>
  <c r="AH1291" i="6"/>
  <c r="AG1291" i="6"/>
  <c r="AC1291" i="6"/>
  <c r="AB1291" i="6"/>
  <c r="AA1291" i="6"/>
  <c r="Z1291" i="6"/>
  <c r="Y1291" i="6"/>
  <c r="X1291" i="6"/>
  <c r="P1291" i="6"/>
  <c r="Q1291" i="6" s="1"/>
  <c r="F1291" i="6"/>
  <c r="K1291" i="6" s="1"/>
  <c r="AI1290" i="6"/>
  <c r="AH1290" i="6"/>
  <c r="AG1290" i="6"/>
  <c r="AC1290" i="6"/>
  <c r="AB1290" i="6"/>
  <c r="AA1290" i="6"/>
  <c r="Z1290" i="6"/>
  <c r="Y1290" i="6"/>
  <c r="X1290" i="6"/>
  <c r="P1290" i="6"/>
  <c r="Q1290" i="6" s="1"/>
  <c r="F1290" i="6"/>
  <c r="K1290" i="6" s="1"/>
  <c r="AI1289" i="6"/>
  <c r="AH1289" i="6"/>
  <c r="AG1289" i="6"/>
  <c r="AC1289" i="6"/>
  <c r="AB1289" i="6"/>
  <c r="AA1289" i="6"/>
  <c r="Z1289" i="6"/>
  <c r="Y1289" i="6"/>
  <c r="X1289" i="6"/>
  <c r="P1289" i="6"/>
  <c r="Q1289" i="6" s="1"/>
  <c r="F1289" i="6"/>
  <c r="K1289" i="6" s="1"/>
  <c r="AI1288" i="6"/>
  <c r="AH1288" i="6"/>
  <c r="AG1288" i="6"/>
  <c r="AC1288" i="6"/>
  <c r="AB1288" i="6"/>
  <c r="AA1288" i="6"/>
  <c r="Z1288" i="6"/>
  <c r="Y1288" i="6"/>
  <c r="X1288" i="6"/>
  <c r="P1288" i="6"/>
  <c r="Q1288" i="6" s="1"/>
  <c r="F1288" i="6"/>
  <c r="K1288" i="6" s="1"/>
  <c r="AI1287" i="6"/>
  <c r="AH1287" i="6"/>
  <c r="AG1287" i="6"/>
  <c r="AC1287" i="6"/>
  <c r="AB1287" i="6"/>
  <c r="AA1287" i="6"/>
  <c r="Z1287" i="6"/>
  <c r="Y1287" i="6"/>
  <c r="X1287" i="6"/>
  <c r="P1287" i="6"/>
  <c r="Q1287" i="6" s="1"/>
  <c r="F1287" i="6"/>
  <c r="K1287" i="6" s="1"/>
  <c r="AI1286" i="6"/>
  <c r="AH1286" i="6"/>
  <c r="AG1286" i="6"/>
  <c r="AC1286" i="6"/>
  <c r="AB1286" i="6"/>
  <c r="AA1286" i="6"/>
  <c r="Z1286" i="6"/>
  <c r="Y1286" i="6"/>
  <c r="X1286" i="6"/>
  <c r="P1286" i="6"/>
  <c r="Q1286" i="6" s="1"/>
  <c r="F1286" i="6"/>
  <c r="K1286" i="6" s="1"/>
  <c r="AI1285" i="6"/>
  <c r="AH1285" i="6"/>
  <c r="AG1285" i="6"/>
  <c r="AC1285" i="6"/>
  <c r="AB1285" i="6"/>
  <c r="AA1285" i="6"/>
  <c r="Z1285" i="6"/>
  <c r="Y1285" i="6"/>
  <c r="X1285" i="6"/>
  <c r="P1285" i="6"/>
  <c r="Q1285" i="6" s="1"/>
  <c r="F1285" i="6"/>
  <c r="K1285" i="6" s="1"/>
  <c r="AI1284" i="6"/>
  <c r="AH1284" i="6"/>
  <c r="AG1284" i="6"/>
  <c r="AC1284" i="6"/>
  <c r="AB1284" i="6"/>
  <c r="AA1284" i="6"/>
  <c r="Z1284" i="6"/>
  <c r="Y1284" i="6"/>
  <c r="X1284" i="6"/>
  <c r="P1284" i="6"/>
  <c r="Q1284" i="6" s="1"/>
  <c r="F1284" i="6"/>
  <c r="K1284" i="6" s="1"/>
  <c r="AI1283" i="6"/>
  <c r="AH1283" i="6"/>
  <c r="AG1283" i="6"/>
  <c r="AC1283" i="6"/>
  <c r="AB1283" i="6"/>
  <c r="AA1283" i="6"/>
  <c r="Z1283" i="6"/>
  <c r="Y1283" i="6"/>
  <c r="X1283" i="6"/>
  <c r="P1283" i="6"/>
  <c r="Q1283" i="6" s="1"/>
  <c r="F1283" i="6"/>
  <c r="K1283" i="6" s="1"/>
  <c r="AI1282" i="6"/>
  <c r="AH1282" i="6"/>
  <c r="AG1282" i="6"/>
  <c r="AC1282" i="6"/>
  <c r="AB1282" i="6"/>
  <c r="AA1282" i="6"/>
  <c r="Z1282" i="6"/>
  <c r="Y1282" i="6"/>
  <c r="X1282" i="6"/>
  <c r="P1282" i="6"/>
  <c r="Q1282" i="6" s="1"/>
  <c r="F1282" i="6"/>
  <c r="K1282" i="6" s="1"/>
  <c r="AI1281" i="6"/>
  <c r="AH1281" i="6"/>
  <c r="AG1281" i="6"/>
  <c r="AC1281" i="6"/>
  <c r="AB1281" i="6"/>
  <c r="AA1281" i="6"/>
  <c r="Z1281" i="6"/>
  <c r="Y1281" i="6"/>
  <c r="X1281" i="6"/>
  <c r="P1281" i="6"/>
  <c r="Q1281" i="6" s="1"/>
  <c r="F1281" i="6"/>
  <c r="K1281" i="6" s="1"/>
  <c r="AI1280" i="6"/>
  <c r="AH1280" i="6"/>
  <c r="AG1280" i="6"/>
  <c r="AC1280" i="6"/>
  <c r="AB1280" i="6"/>
  <c r="AA1280" i="6"/>
  <c r="Z1280" i="6"/>
  <c r="Y1280" i="6"/>
  <c r="X1280" i="6"/>
  <c r="P1280" i="6"/>
  <c r="Q1280" i="6" s="1"/>
  <c r="F1280" i="6"/>
  <c r="K1280" i="6" s="1"/>
  <c r="AI1279" i="6"/>
  <c r="AH1279" i="6"/>
  <c r="AG1279" i="6"/>
  <c r="AC1279" i="6"/>
  <c r="AB1279" i="6"/>
  <c r="AA1279" i="6"/>
  <c r="Z1279" i="6"/>
  <c r="Y1279" i="6"/>
  <c r="X1279" i="6"/>
  <c r="P1279" i="6"/>
  <c r="Q1279" i="6" s="1"/>
  <c r="F1279" i="6"/>
  <c r="K1279" i="6" s="1"/>
  <c r="AI1278" i="6"/>
  <c r="AH1278" i="6"/>
  <c r="AG1278" i="6"/>
  <c r="AC1278" i="6"/>
  <c r="AB1278" i="6"/>
  <c r="AA1278" i="6"/>
  <c r="Z1278" i="6"/>
  <c r="Y1278" i="6"/>
  <c r="X1278" i="6"/>
  <c r="P1278" i="6"/>
  <c r="Q1278" i="6" s="1"/>
  <c r="F1278" i="6"/>
  <c r="K1278" i="6" s="1"/>
  <c r="AI1277" i="6"/>
  <c r="AH1277" i="6"/>
  <c r="AG1277" i="6"/>
  <c r="AC1277" i="6"/>
  <c r="AB1277" i="6"/>
  <c r="AA1277" i="6"/>
  <c r="Z1277" i="6"/>
  <c r="Y1277" i="6"/>
  <c r="X1277" i="6"/>
  <c r="P1277" i="6"/>
  <c r="Q1277" i="6" s="1"/>
  <c r="F1277" i="6"/>
  <c r="K1277" i="6" s="1"/>
  <c r="AI1276" i="6"/>
  <c r="AH1276" i="6"/>
  <c r="AG1276" i="6"/>
  <c r="AC1276" i="6"/>
  <c r="AB1276" i="6"/>
  <c r="AA1276" i="6"/>
  <c r="Z1276" i="6"/>
  <c r="Y1276" i="6"/>
  <c r="X1276" i="6"/>
  <c r="P1276" i="6"/>
  <c r="Q1276" i="6" s="1"/>
  <c r="F1276" i="6"/>
  <c r="K1276" i="6" s="1"/>
  <c r="AI1275" i="6"/>
  <c r="AH1275" i="6"/>
  <c r="AG1275" i="6"/>
  <c r="AC1275" i="6"/>
  <c r="AB1275" i="6"/>
  <c r="AA1275" i="6"/>
  <c r="Z1275" i="6"/>
  <c r="Y1275" i="6"/>
  <c r="X1275" i="6"/>
  <c r="P1275" i="6"/>
  <c r="Q1275" i="6" s="1"/>
  <c r="F1275" i="6"/>
  <c r="K1275" i="6" s="1"/>
  <c r="AI1274" i="6"/>
  <c r="AH1274" i="6"/>
  <c r="AG1274" i="6"/>
  <c r="AC1274" i="6"/>
  <c r="AB1274" i="6"/>
  <c r="AA1274" i="6"/>
  <c r="Z1274" i="6"/>
  <c r="Y1274" i="6"/>
  <c r="X1274" i="6"/>
  <c r="P1274" i="6"/>
  <c r="Q1274" i="6" s="1"/>
  <c r="F1274" i="6"/>
  <c r="K1274" i="6" s="1"/>
  <c r="AI1273" i="6"/>
  <c r="AH1273" i="6"/>
  <c r="AG1273" i="6"/>
  <c r="AC1273" i="6"/>
  <c r="AB1273" i="6"/>
  <c r="AA1273" i="6"/>
  <c r="Z1273" i="6"/>
  <c r="Y1273" i="6"/>
  <c r="X1273" i="6"/>
  <c r="P1273" i="6"/>
  <c r="Q1273" i="6" s="1"/>
  <c r="F1273" i="6"/>
  <c r="K1273" i="6" s="1"/>
  <c r="AI1272" i="6"/>
  <c r="AH1272" i="6"/>
  <c r="AG1272" i="6"/>
  <c r="AC1272" i="6"/>
  <c r="AB1272" i="6"/>
  <c r="AA1272" i="6"/>
  <c r="Z1272" i="6"/>
  <c r="Y1272" i="6"/>
  <c r="X1272" i="6"/>
  <c r="P1272" i="6"/>
  <c r="Q1272" i="6" s="1"/>
  <c r="F1272" i="6"/>
  <c r="K1272" i="6" s="1"/>
  <c r="AI1271" i="6"/>
  <c r="AH1271" i="6"/>
  <c r="AG1271" i="6"/>
  <c r="AC1271" i="6"/>
  <c r="AB1271" i="6"/>
  <c r="AA1271" i="6"/>
  <c r="Z1271" i="6"/>
  <c r="Y1271" i="6"/>
  <c r="X1271" i="6"/>
  <c r="P1271" i="6"/>
  <c r="Q1271" i="6" s="1"/>
  <c r="F1271" i="6"/>
  <c r="K1271" i="6" s="1"/>
  <c r="AI1270" i="6"/>
  <c r="AH1270" i="6"/>
  <c r="AG1270" i="6"/>
  <c r="AC1270" i="6"/>
  <c r="AB1270" i="6"/>
  <c r="AA1270" i="6"/>
  <c r="Z1270" i="6"/>
  <c r="Y1270" i="6"/>
  <c r="X1270" i="6"/>
  <c r="P1270" i="6"/>
  <c r="Q1270" i="6" s="1"/>
  <c r="F1270" i="6"/>
  <c r="K1270" i="6" s="1"/>
  <c r="AI1269" i="6"/>
  <c r="AH1269" i="6"/>
  <c r="AG1269" i="6"/>
  <c r="AC1269" i="6"/>
  <c r="AB1269" i="6"/>
  <c r="AA1269" i="6"/>
  <c r="Z1269" i="6"/>
  <c r="Y1269" i="6"/>
  <c r="X1269" i="6"/>
  <c r="P1269" i="6"/>
  <c r="Q1269" i="6" s="1"/>
  <c r="F1269" i="6"/>
  <c r="K1269" i="6" s="1"/>
  <c r="AI1268" i="6"/>
  <c r="AH1268" i="6"/>
  <c r="AG1268" i="6"/>
  <c r="AC1268" i="6"/>
  <c r="AB1268" i="6"/>
  <c r="AA1268" i="6"/>
  <c r="Z1268" i="6"/>
  <c r="Y1268" i="6"/>
  <c r="X1268" i="6"/>
  <c r="P1268" i="6"/>
  <c r="Q1268" i="6" s="1"/>
  <c r="F1268" i="6"/>
  <c r="K1268" i="6" s="1"/>
  <c r="AI1267" i="6"/>
  <c r="AH1267" i="6"/>
  <c r="AG1267" i="6"/>
  <c r="AC1267" i="6"/>
  <c r="AB1267" i="6"/>
  <c r="AA1267" i="6"/>
  <c r="Z1267" i="6"/>
  <c r="Y1267" i="6"/>
  <c r="X1267" i="6"/>
  <c r="P1267" i="6"/>
  <c r="Q1267" i="6" s="1"/>
  <c r="F1267" i="6"/>
  <c r="K1267" i="6" s="1"/>
  <c r="AI1266" i="6"/>
  <c r="AH1266" i="6"/>
  <c r="AG1266" i="6"/>
  <c r="AC1266" i="6"/>
  <c r="AB1266" i="6"/>
  <c r="AA1266" i="6"/>
  <c r="Z1266" i="6"/>
  <c r="Y1266" i="6"/>
  <c r="X1266" i="6"/>
  <c r="P1266" i="6"/>
  <c r="Q1266" i="6" s="1"/>
  <c r="F1266" i="6"/>
  <c r="K1266" i="6" s="1"/>
  <c r="AI1265" i="6"/>
  <c r="AH1265" i="6"/>
  <c r="AG1265" i="6"/>
  <c r="AC1265" i="6"/>
  <c r="AB1265" i="6"/>
  <c r="AA1265" i="6"/>
  <c r="Z1265" i="6"/>
  <c r="Y1265" i="6"/>
  <c r="X1265" i="6"/>
  <c r="P1265" i="6"/>
  <c r="Q1265" i="6" s="1"/>
  <c r="F1265" i="6"/>
  <c r="K1265" i="6" s="1"/>
  <c r="AI1264" i="6"/>
  <c r="AH1264" i="6"/>
  <c r="AG1264" i="6"/>
  <c r="AC1264" i="6"/>
  <c r="AB1264" i="6"/>
  <c r="AA1264" i="6"/>
  <c r="Z1264" i="6"/>
  <c r="Y1264" i="6"/>
  <c r="X1264" i="6"/>
  <c r="P1264" i="6"/>
  <c r="Q1264" i="6" s="1"/>
  <c r="F1264" i="6"/>
  <c r="K1264" i="6" s="1"/>
  <c r="AI1263" i="6"/>
  <c r="AH1263" i="6"/>
  <c r="AG1263" i="6"/>
  <c r="AC1263" i="6"/>
  <c r="AB1263" i="6"/>
  <c r="AA1263" i="6"/>
  <c r="Z1263" i="6"/>
  <c r="Y1263" i="6"/>
  <c r="X1263" i="6"/>
  <c r="P1263" i="6"/>
  <c r="Q1263" i="6" s="1"/>
  <c r="F1263" i="6"/>
  <c r="K1263" i="6" s="1"/>
  <c r="AI1262" i="6"/>
  <c r="AH1262" i="6"/>
  <c r="AG1262" i="6"/>
  <c r="AC1262" i="6"/>
  <c r="AB1262" i="6"/>
  <c r="AA1262" i="6"/>
  <c r="Z1262" i="6"/>
  <c r="Y1262" i="6"/>
  <c r="X1262" i="6"/>
  <c r="P1262" i="6"/>
  <c r="Q1262" i="6" s="1"/>
  <c r="F1262" i="6"/>
  <c r="K1262" i="6" s="1"/>
  <c r="AI1261" i="6"/>
  <c r="AH1261" i="6"/>
  <c r="AG1261" i="6"/>
  <c r="AC1261" i="6"/>
  <c r="AB1261" i="6"/>
  <c r="AA1261" i="6"/>
  <c r="Z1261" i="6"/>
  <c r="Y1261" i="6"/>
  <c r="X1261" i="6"/>
  <c r="P1261" i="6"/>
  <c r="Q1261" i="6" s="1"/>
  <c r="F1261" i="6"/>
  <c r="K1261" i="6" s="1"/>
  <c r="AI1260" i="6"/>
  <c r="AH1260" i="6"/>
  <c r="AG1260" i="6"/>
  <c r="AC1260" i="6"/>
  <c r="AB1260" i="6"/>
  <c r="AA1260" i="6"/>
  <c r="Z1260" i="6"/>
  <c r="Y1260" i="6"/>
  <c r="X1260" i="6"/>
  <c r="P1260" i="6"/>
  <c r="Q1260" i="6" s="1"/>
  <c r="F1260" i="6"/>
  <c r="K1260" i="6" s="1"/>
  <c r="AI1259" i="6"/>
  <c r="AH1259" i="6"/>
  <c r="AG1259" i="6"/>
  <c r="AC1259" i="6"/>
  <c r="AB1259" i="6"/>
  <c r="AA1259" i="6"/>
  <c r="Z1259" i="6"/>
  <c r="Y1259" i="6"/>
  <c r="X1259" i="6"/>
  <c r="P1259" i="6"/>
  <c r="Q1259" i="6" s="1"/>
  <c r="F1259" i="6"/>
  <c r="K1259" i="6" s="1"/>
  <c r="AI1258" i="6"/>
  <c r="AH1258" i="6"/>
  <c r="AG1258" i="6"/>
  <c r="AC1258" i="6"/>
  <c r="AB1258" i="6"/>
  <c r="AA1258" i="6"/>
  <c r="Z1258" i="6"/>
  <c r="Y1258" i="6"/>
  <c r="X1258" i="6"/>
  <c r="P1258" i="6"/>
  <c r="Q1258" i="6" s="1"/>
  <c r="F1258" i="6"/>
  <c r="K1258" i="6" s="1"/>
  <c r="AI1257" i="6"/>
  <c r="AH1257" i="6"/>
  <c r="AG1257" i="6"/>
  <c r="AC1257" i="6"/>
  <c r="AB1257" i="6"/>
  <c r="AA1257" i="6"/>
  <c r="Z1257" i="6"/>
  <c r="Y1257" i="6"/>
  <c r="X1257" i="6"/>
  <c r="P1257" i="6"/>
  <c r="Q1257" i="6" s="1"/>
  <c r="F1257" i="6"/>
  <c r="K1257" i="6" s="1"/>
  <c r="AI1256" i="6"/>
  <c r="AH1256" i="6"/>
  <c r="AG1256" i="6"/>
  <c r="AC1256" i="6"/>
  <c r="AB1256" i="6"/>
  <c r="AA1256" i="6"/>
  <c r="Z1256" i="6"/>
  <c r="Y1256" i="6"/>
  <c r="X1256" i="6"/>
  <c r="P1256" i="6"/>
  <c r="Q1256" i="6" s="1"/>
  <c r="F1256" i="6"/>
  <c r="K1256" i="6" s="1"/>
  <c r="AI1255" i="6"/>
  <c r="AH1255" i="6"/>
  <c r="AG1255" i="6"/>
  <c r="AC1255" i="6"/>
  <c r="AB1255" i="6"/>
  <c r="AA1255" i="6"/>
  <c r="Z1255" i="6"/>
  <c r="Y1255" i="6"/>
  <c r="X1255" i="6"/>
  <c r="P1255" i="6"/>
  <c r="Q1255" i="6" s="1"/>
  <c r="F1255" i="6"/>
  <c r="K1255" i="6" s="1"/>
  <c r="AI1254" i="6"/>
  <c r="AH1254" i="6"/>
  <c r="AG1254" i="6"/>
  <c r="AC1254" i="6"/>
  <c r="AB1254" i="6"/>
  <c r="AA1254" i="6"/>
  <c r="Z1254" i="6"/>
  <c r="Y1254" i="6"/>
  <c r="X1254" i="6"/>
  <c r="P1254" i="6"/>
  <c r="Q1254" i="6" s="1"/>
  <c r="F1254" i="6"/>
  <c r="K1254" i="6" s="1"/>
  <c r="AI1253" i="6"/>
  <c r="AH1253" i="6"/>
  <c r="AG1253" i="6"/>
  <c r="AC1253" i="6"/>
  <c r="AB1253" i="6"/>
  <c r="AA1253" i="6"/>
  <c r="Z1253" i="6"/>
  <c r="Y1253" i="6"/>
  <c r="X1253" i="6"/>
  <c r="P1253" i="6"/>
  <c r="Q1253" i="6" s="1"/>
  <c r="F1253" i="6"/>
  <c r="K1253" i="6" s="1"/>
  <c r="AI1252" i="6"/>
  <c r="AH1252" i="6"/>
  <c r="AG1252" i="6"/>
  <c r="AC1252" i="6"/>
  <c r="AB1252" i="6"/>
  <c r="AA1252" i="6"/>
  <c r="Z1252" i="6"/>
  <c r="Y1252" i="6"/>
  <c r="X1252" i="6"/>
  <c r="P1252" i="6"/>
  <c r="Q1252" i="6" s="1"/>
  <c r="F1252" i="6"/>
  <c r="K1252" i="6" s="1"/>
  <c r="AI1251" i="6"/>
  <c r="AH1251" i="6"/>
  <c r="AG1251" i="6"/>
  <c r="AC1251" i="6"/>
  <c r="AB1251" i="6"/>
  <c r="AA1251" i="6"/>
  <c r="Z1251" i="6"/>
  <c r="Y1251" i="6"/>
  <c r="X1251" i="6"/>
  <c r="P1251" i="6"/>
  <c r="Q1251" i="6" s="1"/>
  <c r="F1251" i="6"/>
  <c r="K1251" i="6" s="1"/>
  <c r="AI1250" i="6"/>
  <c r="AH1250" i="6"/>
  <c r="AG1250" i="6"/>
  <c r="AC1250" i="6"/>
  <c r="AB1250" i="6"/>
  <c r="AA1250" i="6"/>
  <c r="Z1250" i="6"/>
  <c r="Y1250" i="6"/>
  <c r="X1250" i="6"/>
  <c r="P1250" i="6"/>
  <c r="Q1250" i="6" s="1"/>
  <c r="F1250" i="6"/>
  <c r="K1250" i="6" s="1"/>
  <c r="AI1249" i="6"/>
  <c r="AH1249" i="6"/>
  <c r="AG1249" i="6"/>
  <c r="AC1249" i="6"/>
  <c r="AB1249" i="6"/>
  <c r="AA1249" i="6"/>
  <c r="Z1249" i="6"/>
  <c r="Y1249" i="6"/>
  <c r="X1249" i="6"/>
  <c r="P1249" i="6"/>
  <c r="Q1249" i="6" s="1"/>
  <c r="F1249" i="6"/>
  <c r="K1249" i="6" s="1"/>
  <c r="AI1248" i="6"/>
  <c r="AH1248" i="6"/>
  <c r="AG1248" i="6"/>
  <c r="AC1248" i="6"/>
  <c r="AB1248" i="6"/>
  <c r="AA1248" i="6"/>
  <c r="Z1248" i="6"/>
  <c r="Y1248" i="6"/>
  <c r="X1248" i="6"/>
  <c r="P1248" i="6"/>
  <c r="Q1248" i="6" s="1"/>
  <c r="F1248" i="6"/>
  <c r="K1248" i="6" s="1"/>
  <c r="AI1247" i="6"/>
  <c r="AH1247" i="6"/>
  <c r="AG1247" i="6"/>
  <c r="AC1247" i="6"/>
  <c r="AB1247" i="6"/>
  <c r="AA1247" i="6"/>
  <c r="Z1247" i="6"/>
  <c r="Y1247" i="6"/>
  <c r="X1247" i="6"/>
  <c r="P1247" i="6"/>
  <c r="Q1247" i="6" s="1"/>
  <c r="F1247" i="6"/>
  <c r="K1247" i="6" s="1"/>
  <c r="AI1246" i="6"/>
  <c r="AH1246" i="6"/>
  <c r="AG1246" i="6"/>
  <c r="AC1246" i="6"/>
  <c r="AB1246" i="6"/>
  <c r="AA1246" i="6"/>
  <c r="Z1246" i="6"/>
  <c r="Y1246" i="6"/>
  <c r="X1246" i="6"/>
  <c r="P1246" i="6"/>
  <c r="Q1246" i="6" s="1"/>
  <c r="F1246" i="6"/>
  <c r="K1246" i="6" s="1"/>
  <c r="AI1245" i="6"/>
  <c r="AH1245" i="6"/>
  <c r="AG1245" i="6"/>
  <c r="AC1245" i="6"/>
  <c r="AB1245" i="6"/>
  <c r="AA1245" i="6"/>
  <c r="Z1245" i="6"/>
  <c r="Y1245" i="6"/>
  <c r="X1245" i="6"/>
  <c r="P1245" i="6"/>
  <c r="Q1245" i="6" s="1"/>
  <c r="F1245" i="6"/>
  <c r="K1245" i="6" s="1"/>
  <c r="AI1244" i="6"/>
  <c r="AH1244" i="6"/>
  <c r="AG1244" i="6"/>
  <c r="AC1244" i="6"/>
  <c r="AB1244" i="6"/>
  <c r="AA1244" i="6"/>
  <c r="Z1244" i="6"/>
  <c r="Y1244" i="6"/>
  <c r="X1244" i="6"/>
  <c r="P1244" i="6"/>
  <c r="Q1244" i="6" s="1"/>
  <c r="F1244" i="6"/>
  <c r="K1244" i="6" s="1"/>
  <c r="AI1243" i="6"/>
  <c r="AH1243" i="6"/>
  <c r="AG1243" i="6"/>
  <c r="AC1243" i="6"/>
  <c r="AB1243" i="6"/>
  <c r="AA1243" i="6"/>
  <c r="Z1243" i="6"/>
  <c r="Y1243" i="6"/>
  <c r="X1243" i="6"/>
  <c r="P1243" i="6"/>
  <c r="Q1243" i="6" s="1"/>
  <c r="F1243" i="6"/>
  <c r="K1243" i="6" s="1"/>
  <c r="AI1242" i="6"/>
  <c r="AH1242" i="6"/>
  <c r="AG1242" i="6"/>
  <c r="AC1242" i="6"/>
  <c r="AB1242" i="6"/>
  <c r="AA1242" i="6"/>
  <c r="Z1242" i="6"/>
  <c r="Y1242" i="6"/>
  <c r="X1242" i="6"/>
  <c r="P1242" i="6"/>
  <c r="Q1242" i="6" s="1"/>
  <c r="F1242" i="6"/>
  <c r="K1242" i="6" s="1"/>
  <c r="AI1241" i="6"/>
  <c r="AH1241" i="6"/>
  <c r="AG1241" i="6"/>
  <c r="AC1241" i="6"/>
  <c r="AB1241" i="6"/>
  <c r="AA1241" i="6"/>
  <c r="Z1241" i="6"/>
  <c r="Y1241" i="6"/>
  <c r="X1241" i="6"/>
  <c r="P1241" i="6"/>
  <c r="Q1241" i="6" s="1"/>
  <c r="F1241" i="6"/>
  <c r="K1241" i="6" s="1"/>
  <c r="AI1240" i="6"/>
  <c r="AH1240" i="6"/>
  <c r="AG1240" i="6"/>
  <c r="AC1240" i="6"/>
  <c r="AB1240" i="6"/>
  <c r="AA1240" i="6"/>
  <c r="Z1240" i="6"/>
  <c r="Y1240" i="6"/>
  <c r="X1240" i="6"/>
  <c r="P1240" i="6"/>
  <c r="Q1240" i="6" s="1"/>
  <c r="F1240" i="6"/>
  <c r="K1240" i="6" s="1"/>
  <c r="AI1239" i="6"/>
  <c r="AH1239" i="6"/>
  <c r="AG1239" i="6"/>
  <c r="AC1239" i="6"/>
  <c r="AB1239" i="6"/>
  <c r="AA1239" i="6"/>
  <c r="Z1239" i="6"/>
  <c r="Y1239" i="6"/>
  <c r="X1239" i="6"/>
  <c r="P1239" i="6"/>
  <c r="Q1239" i="6" s="1"/>
  <c r="F1239" i="6"/>
  <c r="K1239" i="6" s="1"/>
  <c r="AI1238" i="6"/>
  <c r="AH1238" i="6"/>
  <c r="AG1238" i="6"/>
  <c r="AC1238" i="6"/>
  <c r="AB1238" i="6"/>
  <c r="AA1238" i="6"/>
  <c r="Z1238" i="6"/>
  <c r="Y1238" i="6"/>
  <c r="X1238" i="6"/>
  <c r="P1238" i="6"/>
  <c r="Q1238" i="6" s="1"/>
  <c r="F1238" i="6"/>
  <c r="K1238" i="6" s="1"/>
  <c r="AI1237" i="6"/>
  <c r="AH1237" i="6"/>
  <c r="AG1237" i="6"/>
  <c r="AC1237" i="6"/>
  <c r="AB1237" i="6"/>
  <c r="AA1237" i="6"/>
  <c r="Z1237" i="6"/>
  <c r="Y1237" i="6"/>
  <c r="X1237" i="6"/>
  <c r="P1237" i="6"/>
  <c r="Q1237" i="6" s="1"/>
  <c r="F1237" i="6"/>
  <c r="K1237" i="6" s="1"/>
  <c r="AI1236" i="6"/>
  <c r="AH1236" i="6"/>
  <c r="AG1236" i="6"/>
  <c r="AC1236" i="6"/>
  <c r="AB1236" i="6"/>
  <c r="AA1236" i="6"/>
  <c r="Z1236" i="6"/>
  <c r="Y1236" i="6"/>
  <c r="X1236" i="6"/>
  <c r="P1236" i="6"/>
  <c r="Q1236" i="6" s="1"/>
  <c r="F1236" i="6"/>
  <c r="K1236" i="6" s="1"/>
  <c r="AI1235" i="6"/>
  <c r="AH1235" i="6"/>
  <c r="AG1235" i="6"/>
  <c r="AC1235" i="6"/>
  <c r="AB1235" i="6"/>
  <c r="AA1235" i="6"/>
  <c r="Z1235" i="6"/>
  <c r="Y1235" i="6"/>
  <c r="X1235" i="6"/>
  <c r="P1235" i="6"/>
  <c r="Q1235" i="6" s="1"/>
  <c r="F1235" i="6"/>
  <c r="K1235" i="6" s="1"/>
  <c r="AI1234" i="6"/>
  <c r="AH1234" i="6"/>
  <c r="AG1234" i="6"/>
  <c r="AC1234" i="6"/>
  <c r="AB1234" i="6"/>
  <c r="AA1234" i="6"/>
  <c r="Z1234" i="6"/>
  <c r="Y1234" i="6"/>
  <c r="X1234" i="6"/>
  <c r="P1234" i="6"/>
  <c r="Q1234" i="6" s="1"/>
  <c r="F1234" i="6"/>
  <c r="K1234" i="6" s="1"/>
  <c r="AI1233" i="6"/>
  <c r="AH1233" i="6"/>
  <c r="AG1233" i="6"/>
  <c r="AC1233" i="6"/>
  <c r="AB1233" i="6"/>
  <c r="AA1233" i="6"/>
  <c r="Z1233" i="6"/>
  <c r="Y1233" i="6"/>
  <c r="X1233" i="6"/>
  <c r="P1233" i="6"/>
  <c r="Q1233" i="6" s="1"/>
  <c r="F1233" i="6"/>
  <c r="K1233" i="6" s="1"/>
  <c r="AI1232" i="6"/>
  <c r="AH1232" i="6"/>
  <c r="AG1232" i="6"/>
  <c r="AC1232" i="6"/>
  <c r="AB1232" i="6"/>
  <c r="AA1232" i="6"/>
  <c r="Z1232" i="6"/>
  <c r="Y1232" i="6"/>
  <c r="X1232" i="6"/>
  <c r="P1232" i="6"/>
  <c r="Q1232" i="6" s="1"/>
  <c r="F1232" i="6"/>
  <c r="K1232" i="6" s="1"/>
  <c r="AI1231" i="6"/>
  <c r="AH1231" i="6"/>
  <c r="AG1231" i="6"/>
  <c r="AC1231" i="6"/>
  <c r="AB1231" i="6"/>
  <c r="AA1231" i="6"/>
  <c r="Z1231" i="6"/>
  <c r="Y1231" i="6"/>
  <c r="X1231" i="6"/>
  <c r="P1231" i="6"/>
  <c r="Q1231" i="6" s="1"/>
  <c r="F1231" i="6"/>
  <c r="K1231" i="6" s="1"/>
  <c r="AI1230" i="6"/>
  <c r="AH1230" i="6"/>
  <c r="AG1230" i="6"/>
  <c r="AC1230" i="6"/>
  <c r="AB1230" i="6"/>
  <c r="AA1230" i="6"/>
  <c r="Z1230" i="6"/>
  <c r="Y1230" i="6"/>
  <c r="X1230" i="6"/>
  <c r="P1230" i="6"/>
  <c r="Q1230" i="6" s="1"/>
  <c r="F1230" i="6"/>
  <c r="K1230" i="6" s="1"/>
  <c r="AI1229" i="6"/>
  <c r="AH1229" i="6"/>
  <c r="AG1229" i="6"/>
  <c r="AC1229" i="6"/>
  <c r="AB1229" i="6"/>
  <c r="AA1229" i="6"/>
  <c r="Z1229" i="6"/>
  <c r="Y1229" i="6"/>
  <c r="X1229" i="6"/>
  <c r="P1229" i="6"/>
  <c r="Q1229" i="6" s="1"/>
  <c r="F1229" i="6"/>
  <c r="K1229" i="6" s="1"/>
  <c r="AI1228" i="6"/>
  <c r="AH1228" i="6"/>
  <c r="AG1228" i="6"/>
  <c r="AC1228" i="6"/>
  <c r="AB1228" i="6"/>
  <c r="AA1228" i="6"/>
  <c r="Z1228" i="6"/>
  <c r="Y1228" i="6"/>
  <c r="X1228" i="6"/>
  <c r="P1228" i="6"/>
  <c r="Q1228" i="6" s="1"/>
  <c r="F1228" i="6"/>
  <c r="K1228" i="6" s="1"/>
  <c r="AI1227" i="6"/>
  <c r="AH1227" i="6"/>
  <c r="AG1227" i="6"/>
  <c r="AC1227" i="6"/>
  <c r="AB1227" i="6"/>
  <c r="AA1227" i="6"/>
  <c r="Z1227" i="6"/>
  <c r="Y1227" i="6"/>
  <c r="X1227" i="6"/>
  <c r="P1227" i="6"/>
  <c r="Q1227" i="6" s="1"/>
  <c r="F1227" i="6"/>
  <c r="K1227" i="6" s="1"/>
  <c r="AI1226" i="6"/>
  <c r="AH1226" i="6"/>
  <c r="AG1226" i="6"/>
  <c r="AC1226" i="6"/>
  <c r="AB1226" i="6"/>
  <c r="AA1226" i="6"/>
  <c r="Z1226" i="6"/>
  <c r="Y1226" i="6"/>
  <c r="X1226" i="6"/>
  <c r="P1226" i="6"/>
  <c r="Q1226" i="6" s="1"/>
  <c r="F1226" i="6"/>
  <c r="K1226" i="6" s="1"/>
  <c r="AI1225" i="6"/>
  <c r="AH1225" i="6"/>
  <c r="AG1225" i="6"/>
  <c r="AC1225" i="6"/>
  <c r="AB1225" i="6"/>
  <c r="AA1225" i="6"/>
  <c r="Z1225" i="6"/>
  <c r="Y1225" i="6"/>
  <c r="X1225" i="6"/>
  <c r="P1225" i="6"/>
  <c r="Q1225" i="6" s="1"/>
  <c r="F1225" i="6"/>
  <c r="K1225" i="6" s="1"/>
  <c r="AI1224" i="6"/>
  <c r="AH1224" i="6"/>
  <c r="AG1224" i="6"/>
  <c r="AC1224" i="6"/>
  <c r="AB1224" i="6"/>
  <c r="AA1224" i="6"/>
  <c r="Z1224" i="6"/>
  <c r="Y1224" i="6"/>
  <c r="X1224" i="6"/>
  <c r="P1224" i="6"/>
  <c r="Q1224" i="6" s="1"/>
  <c r="F1224" i="6"/>
  <c r="K1224" i="6" s="1"/>
  <c r="AI1223" i="6"/>
  <c r="AH1223" i="6"/>
  <c r="AG1223" i="6"/>
  <c r="AC1223" i="6"/>
  <c r="AB1223" i="6"/>
  <c r="AA1223" i="6"/>
  <c r="Z1223" i="6"/>
  <c r="Y1223" i="6"/>
  <c r="X1223" i="6"/>
  <c r="P1223" i="6"/>
  <c r="Q1223" i="6" s="1"/>
  <c r="F1223" i="6"/>
  <c r="K1223" i="6" s="1"/>
  <c r="AI1222" i="6"/>
  <c r="AH1222" i="6"/>
  <c r="AG1222" i="6"/>
  <c r="AC1222" i="6"/>
  <c r="AB1222" i="6"/>
  <c r="AA1222" i="6"/>
  <c r="Z1222" i="6"/>
  <c r="Y1222" i="6"/>
  <c r="X1222" i="6"/>
  <c r="P1222" i="6"/>
  <c r="Q1222" i="6" s="1"/>
  <c r="F1222" i="6"/>
  <c r="K1222" i="6" s="1"/>
  <c r="AI1221" i="6"/>
  <c r="AH1221" i="6"/>
  <c r="AG1221" i="6"/>
  <c r="AC1221" i="6"/>
  <c r="AB1221" i="6"/>
  <c r="AA1221" i="6"/>
  <c r="Z1221" i="6"/>
  <c r="Y1221" i="6"/>
  <c r="X1221" i="6"/>
  <c r="P1221" i="6"/>
  <c r="Q1221" i="6" s="1"/>
  <c r="F1221" i="6"/>
  <c r="K1221" i="6" s="1"/>
  <c r="AI1220" i="6"/>
  <c r="AH1220" i="6"/>
  <c r="AG1220" i="6"/>
  <c r="AC1220" i="6"/>
  <c r="AB1220" i="6"/>
  <c r="AA1220" i="6"/>
  <c r="Z1220" i="6"/>
  <c r="Y1220" i="6"/>
  <c r="X1220" i="6"/>
  <c r="P1220" i="6"/>
  <c r="Q1220" i="6" s="1"/>
  <c r="F1220" i="6"/>
  <c r="K1220" i="6" s="1"/>
  <c r="AI1219" i="6"/>
  <c r="AH1219" i="6"/>
  <c r="AG1219" i="6"/>
  <c r="AC1219" i="6"/>
  <c r="AB1219" i="6"/>
  <c r="AA1219" i="6"/>
  <c r="Z1219" i="6"/>
  <c r="Y1219" i="6"/>
  <c r="X1219" i="6"/>
  <c r="P1219" i="6"/>
  <c r="Q1219" i="6" s="1"/>
  <c r="F1219" i="6"/>
  <c r="K1219" i="6" s="1"/>
  <c r="AI1218" i="6"/>
  <c r="AH1218" i="6"/>
  <c r="AG1218" i="6"/>
  <c r="AC1218" i="6"/>
  <c r="AB1218" i="6"/>
  <c r="AA1218" i="6"/>
  <c r="Z1218" i="6"/>
  <c r="Y1218" i="6"/>
  <c r="X1218" i="6"/>
  <c r="P1218" i="6"/>
  <c r="Q1218" i="6" s="1"/>
  <c r="F1218" i="6"/>
  <c r="K1218" i="6" s="1"/>
  <c r="AI1217" i="6"/>
  <c r="AH1217" i="6"/>
  <c r="AG1217" i="6"/>
  <c r="AC1217" i="6"/>
  <c r="AB1217" i="6"/>
  <c r="AA1217" i="6"/>
  <c r="Z1217" i="6"/>
  <c r="Y1217" i="6"/>
  <c r="X1217" i="6"/>
  <c r="P1217" i="6"/>
  <c r="Q1217" i="6" s="1"/>
  <c r="F1217" i="6"/>
  <c r="K1217" i="6" s="1"/>
  <c r="AI1216" i="6"/>
  <c r="AH1216" i="6"/>
  <c r="AG1216" i="6"/>
  <c r="AC1216" i="6"/>
  <c r="AB1216" i="6"/>
  <c r="AA1216" i="6"/>
  <c r="Z1216" i="6"/>
  <c r="Y1216" i="6"/>
  <c r="X1216" i="6"/>
  <c r="P1216" i="6"/>
  <c r="Q1216" i="6" s="1"/>
  <c r="F1216" i="6"/>
  <c r="K1216" i="6" s="1"/>
  <c r="AI1215" i="6"/>
  <c r="AH1215" i="6"/>
  <c r="AG1215" i="6"/>
  <c r="AC1215" i="6"/>
  <c r="AB1215" i="6"/>
  <c r="AA1215" i="6"/>
  <c r="Z1215" i="6"/>
  <c r="Y1215" i="6"/>
  <c r="X1215" i="6"/>
  <c r="P1215" i="6"/>
  <c r="Q1215" i="6" s="1"/>
  <c r="F1215" i="6"/>
  <c r="K1215" i="6" s="1"/>
  <c r="AI1214" i="6"/>
  <c r="AH1214" i="6"/>
  <c r="AG1214" i="6"/>
  <c r="AC1214" i="6"/>
  <c r="AB1214" i="6"/>
  <c r="AA1214" i="6"/>
  <c r="Z1214" i="6"/>
  <c r="Y1214" i="6"/>
  <c r="X1214" i="6"/>
  <c r="P1214" i="6"/>
  <c r="Q1214" i="6" s="1"/>
  <c r="F1214" i="6"/>
  <c r="K1214" i="6" s="1"/>
  <c r="AI1213" i="6"/>
  <c r="AH1213" i="6"/>
  <c r="AG1213" i="6"/>
  <c r="AC1213" i="6"/>
  <c r="AB1213" i="6"/>
  <c r="AA1213" i="6"/>
  <c r="Z1213" i="6"/>
  <c r="Y1213" i="6"/>
  <c r="X1213" i="6"/>
  <c r="P1213" i="6"/>
  <c r="Q1213" i="6" s="1"/>
  <c r="F1213" i="6"/>
  <c r="K1213" i="6" s="1"/>
  <c r="AI1212" i="6"/>
  <c r="AH1212" i="6"/>
  <c r="AG1212" i="6"/>
  <c r="AC1212" i="6"/>
  <c r="AB1212" i="6"/>
  <c r="AA1212" i="6"/>
  <c r="Z1212" i="6"/>
  <c r="Y1212" i="6"/>
  <c r="X1212" i="6"/>
  <c r="P1212" i="6"/>
  <c r="Q1212" i="6" s="1"/>
  <c r="F1212" i="6"/>
  <c r="K1212" i="6" s="1"/>
  <c r="AI1211" i="6"/>
  <c r="AH1211" i="6"/>
  <c r="AG1211" i="6"/>
  <c r="AC1211" i="6"/>
  <c r="AB1211" i="6"/>
  <c r="AA1211" i="6"/>
  <c r="Z1211" i="6"/>
  <c r="Y1211" i="6"/>
  <c r="X1211" i="6"/>
  <c r="P1211" i="6"/>
  <c r="Q1211" i="6" s="1"/>
  <c r="F1211" i="6"/>
  <c r="K1211" i="6" s="1"/>
  <c r="AI1210" i="6"/>
  <c r="AH1210" i="6"/>
  <c r="AG1210" i="6"/>
  <c r="AC1210" i="6"/>
  <c r="AB1210" i="6"/>
  <c r="AA1210" i="6"/>
  <c r="Z1210" i="6"/>
  <c r="Y1210" i="6"/>
  <c r="X1210" i="6"/>
  <c r="P1210" i="6"/>
  <c r="Q1210" i="6" s="1"/>
  <c r="F1210" i="6"/>
  <c r="K1210" i="6" s="1"/>
  <c r="AI1209" i="6"/>
  <c r="AH1209" i="6"/>
  <c r="AG1209" i="6"/>
  <c r="AC1209" i="6"/>
  <c r="AB1209" i="6"/>
  <c r="AA1209" i="6"/>
  <c r="Z1209" i="6"/>
  <c r="Y1209" i="6"/>
  <c r="X1209" i="6"/>
  <c r="P1209" i="6"/>
  <c r="Q1209" i="6" s="1"/>
  <c r="F1209" i="6"/>
  <c r="K1209" i="6" s="1"/>
  <c r="AI1208" i="6"/>
  <c r="AH1208" i="6"/>
  <c r="AG1208" i="6"/>
  <c r="AC1208" i="6"/>
  <c r="AB1208" i="6"/>
  <c r="AA1208" i="6"/>
  <c r="Z1208" i="6"/>
  <c r="Y1208" i="6"/>
  <c r="X1208" i="6"/>
  <c r="P1208" i="6"/>
  <c r="Q1208" i="6" s="1"/>
  <c r="F1208" i="6"/>
  <c r="K1208" i="6" s="1"/>
  <c r="AI1207" i="6"/>
  <c r="AH1207" i="6"/>
  <c r="AG1207" i="6"/>
  <c r="AC1207" i="6"/>
  <c r="AB1207" i="6"/>
  <c r="AA1207" i="6"/>
  <c r="Z1207" i="6"/>
  <c r="Y1207" i="6"/>
  <c r="X1207" i="6"/>
  <c r="P1207" i="6"/>
  <c r="Q1207" i="6" s="1"/>
  <c r="F1207" i="6"/>
  <c r="K1207" i="6" s="1"/>
  <c r="AI1206" i="6"/>
  <c r="AH1206" i="6"/>
  <c r="AG1206" i="6"/>
  <c r="AC1206" i="6"/>
  <c r="AB1206" i="6"/>
  <c r="AA1206" i="6"/>
  <c r="Z1206" i="6"/>
  <c r="Y1206" i="6"/>
  <c r="X1206" i="6"/>
  <c r="P1206" i="6"/>
  <c r="Q1206" i="6" s="1"/>
  <c r="F1206" i="6"/>
  <c r="K1206" i="6" s="1"/>
  <c r="AI1205" i="6"/>
  <c r="AH1205" i="6"/>
  <c r="AG1205" i="6"/>
  <c r="AC1205" i="6"/>
  <c r="AB1205" i="6"/>
  <c r="AA1205" i="6"/>
  <c r="Z1205" i="6"/>
  <c r="Y1205" i="6"/>
  <c r="X1205" i="6"/>
  <c r="P1205" i="6"/>
  <c r="Q1205" i="6" s="1"/>
  <c r="F1205" i="6"/>
  <c r="K1205" i="6" s="1"/>
  <c r="AI1204" i="6"/>
  <c r="AH1204" i="6"/>
  <c r="AG1204" i="6"/>
  <c r="AC1204" i="6"/>
  <c r="AB1204" i="6"/>
  <c r="AA1204" i="6"/>
  <c r="Z1204" i="6"/>
  <c r="Y1204" i="6"/>
  <c r="X1204" i="6"/>
  <c r="P1204" i="6"/>
  <c r="Q1204" i="6" s="1"/>
  <c r="F1204" i="6"/>
  <c r="K1204" i="6" s="1"/>
  <c r="AI1203" i="6"/>
  <c r="AH1203" i="6"/>
  <c r="AG1203" i="6"/>
  <c r="AC1203" i="6"/>
  <c r="AB1203" i="6"/>
  <c r="AA1203" i="6"/>
  <c r="Z1203" i="6"/>
  <c r="Y1203" i="6"/>
  <c r="X1203" i="6"/>
  <c r="P1203" i="6"/>
  <c r="Q1203" i="6" s="1"/>
  <c r="F1203" i="6"/>
  <c r="K1203" i="6" s="1"/>
  <c r="AI1202" i="6"/>
  <c r="AH1202" i="6"/>
  <c r="AG1202" i="6"/>
  <c r="AC1202" i="6"/>
  <c r="AB1202" i="6"/>
  <c r="AA1202" i="6"/>
  <c r="Z1202" i="6"/>
  <c r="Y1202" i="6"/>
  <c r="X1202" i="6"/>
  <c r="P1202" i="6"/>
  <c r="Q1202" i="6" s="1"/>
  <c r="F1202" i="6"/>
  <c r="K1202" i="6" s="1"/>
  <c r="AI1201" i="6"/>
  <c r="AH1201" i="6"/>
  <c r="AG1201" i="6"/>
  <c r="AC1201" i="6"/>
  <c r="AB1201" i="6"/>
  <c r="AA1201" i="6"/>
  <c r="Z1201" i="6"/>
  <c r="Y1201" i="6"/>
  <c r="X1201" i="6"/>
  <c r="P1201" i="6"/>
  <c r="Q1201" i="6" s="1"/>
  <c r="F1201" i="6"/>
  <c r="K1201" i="6" s="1"/>
  <c r="AI1200" i="6"/>
  <c r="AH1200" i="6"/>
  <c r="AG1200" i="6"/>
  <c r="AC1200" i="6"/>
  <c r="AB1200" i="6"/>
  <c r="AA1200" i="6"/>
  <c r="Z1200" i="6"/>
  <c r="Y1200" i="6"/>
  <c r="X1200" i="6"/>
  <c r="P1200" i="6"/>
  <c r="Q1200" i="6" s="1"/>
  <c r="F1200" i="6"/>
  <c r="K1200" i="6" s="1"/>
  <c r="AI1199" i="6"/>
  <c r="AH1199" i="6"/>
  <c r="AG1199" i="6"/>
  <c r="AC1199" i="6"/>
  <c r="AB1199" i="6"/>
  <c r="AA1199" i="6"/>
  <c r="Z1199" i="6"/>
  <c r="Y1199" i="6"/>
  <c r="X1199" i="6"/>
  <c r="P1199" i="6"/>
  <c r="Q1199" i="6" s="1"/>
  <c r="F1199" i="6"/>
  <c r="K1199" i="6" s="1"/>
  <c r="AI1198" i="6"/>
  <c r="AH1198" i="6"/>
  <c r="AG1198" i="6"/>
  <c r="AC1198" i="6"/>
  <c r="AB1198" i="6"/>
  <c r="AA1198" i="6"/>
  <c r="Z1198" i="6"/>
  <c r="Y1198" i="6"/>
  <c r="X1198" i="6"/>
  <c r="P1198" i="6"/>
  <c r="Q1198" i="6" s="1"/>
  <c r="F1198" i="6"/>
  <c r="K1198" i="6" s="1"/>
  <c r="AI1197" i="6"/>
  <c r="AH1197" i="6"/>
  <c r="AG1197" i="6"/>
  <c r="AC1197" i="6"/>
  <c r="AB1197" i="6"/>
  <c r="AA1197" i="6"/>
  <c r="Z1197" i="6"/>
  <c r="Y1197" i="6"/>
  <c r="X1197" i="6"/>
  <c r="P1197" i="6"/>
  <c r="Q1197" i="6" s="1"/>
  <c r="F1197" i="6"/>
  <c r="K1197" i="6" s="1"/>
  <c r="AI1196" i="6"/>
  <c r="AH1196" i="6"/>
  <c r="AG1196" i="6"/>
  <c r="AC1196" i="6"/>
  <c r="AB1196" i="6"/>
  <c r="AA1196" i="6"/>
  <c r="Z1196" i="6"/>
  <c r="Y1196" i="6"/>
  <c r="X1196" i="6"/>
  <c r="P1196" i="6"/>
  <c r="Q1196" i="6" s="1"/>
  <c r="F1196" i="6"/>
  <c r="K1196" i="6" s="1"/>
  <c r="AI1195" i="6"/>
  <c r="AH1195" i="6"/>
  <c r="AG1195" i="6"/>
  <c r="AC1195" i="6"/>
  <c r="AB1195" i="6"/>
  <c r="AA1195" i="6"/>
  <c r="Z1195" i="6"/>
  <c r="Y1195" i="6"/>
  <c r="X1195" i="6"/>
  <c r="P1195" i="6"/>
  <c r="Q1195" i="6" s="1"/>
  <c r="F1195" i="6"/>
  <c r="K1195" i="6" s="1"/>
  <c r="AI1194" i="6"/>
  <c r="AH1194" i="6"/>
  <c r="AG1194" i="6"/>
  <c r="AC1194" i="6"/>
  <c r="AB1194" i="6"/>
  <c r="AA1194" i="6"/>
  <c r="Z1194" i="6"/>
  <c r="Y1194" i="6"/>
  <c r="X1194" i="6"/>
  <c r="P1194" i="6"/>
  <c r="Q1194" i="6" s="1"/>
  <c r="F1194" i="6"/>
  <c r="K1194" i="6" s="1"/>
  <c r="AI1193" i="6"/>
  <c r="AH1193" i="6"/>
  <c r="AG1193" i="6"/>
  <c r="AC1193" i="6"/>
  <c r="AB1193" i="6"/>
  <c r="AA1193" i="6"/>
  <c r="Z1193" i="6"/>
  <c r="Y1193" i="6"/>
  <c r="X1193" i="6"/>
  <c r="P1193" i="6"/>
  <c r="Q1193" i="6" s="1"/>
  <c r="F1193" i="6"/>
  <c r="K1193" i="6" s="1"/>
  <c r="AI1192" i="6"/>
  <c r="AH1192" i="6"/>
  <c r="AG1192" i="6"/>
  <c r="AC1192" i="6"/>
  <c r="AB1192" i="6"/>
  <c r="AA1192" i="6"/>
  <c r="Z1192" i="6"/>
  <c r="Y1192" i="6"/>
  <c r="X1192" i="6"/>
  <c r="P1192" i="6"/>
  <c r="Q1192" i="6" s="1"/>
  <c r="F1192" i="6"/>
  <c r="K1192" i="6" s="1"/>
  <c r="AI1191" i="6"/>
  <c r="AH1191" i="6"/>
  <c r="AG1191" i="6"/>
  <c r="AC1191" i="6"/>
  <c r="AB1191" i="6"/>
  <c r="AA1191" i="6"/>
  <c r="Z1191" i="6"/>
  <c r="Y1191" i="6"/>
  <c r="X1191" i="6"/>
  <c r="P1191" i="6"/>
  <c r="Q1191" i="6" s="1"/>
  <c r="F1191" i="6"/>
  <c r="K1191" i="6" s="1"/>
  <c r="AI1190" i="6"/>
  <c r="AH1190" i="6"/>
  <c r="AG1190" i="6"/>
  <c r="AC1190" i="6"/>
  <c r="AB1190" i="6"/>
  <c r="AA1190" i="6"/>
  <c r="Z1190" i="6"/>
  <c r="Y1190" i="6"/>
  <c r="X1190" i="6"/>
  <c r="P1190" i="6"/>
  <c r="Q1190" i="6" s="1"/>
  <c r="F1190" i="6"/>
  <c r="K1190" i="6" s="1"/>
  <c r="AI1189" i="6"/>
  <c r="AH1189" i="6"/>
  <c r="AG1189" i="6"/>
  <c r="AC1189" i="6"/>
  <c r="AB1189" i="6"/>
  <c r="AA1189" i="6"/>
  <c r="Z1189" i="6"/>
  <c r="Y1189" i="6"/>
  <c r="X1189" i="6"/>
  <c r="P1189" i="6"/>
  <c r="Q1189" i="6" s="1"/>
  <c r="F1189" i="6"/>
  <c r="K1189" i="6" s="1"/>
  <c r="AI1188" i="6"/>
  <c r="AH1188" i="6"/>
  <c r="AG1188" i="6"/>
  <c r="AC1188" i="6"/>
  <c r="AB1188" i="6"/>
  <c r="AA1188" i="6"/>
  <c r="Z1188" i="6"/>
  <c r="Y1188" i="6"/>
  <c r="X1188" i="6"/>
  <c r="P1188" i="6"/>
  <c r="Q1188" i="6" s="1"/>
  <c r="F1188" i="6"/>
  <c r="K1188" i="6" s="1"/>
  <c r="AI1187" i="6"/>
  <c r="AH1187" i="6"/>
  <c r="AG1187" i="6"/>
  <c r="AC1187" i="6"/>
  <c r="AB1187" i="6"/>
  <c r="AA1187" i="6"/>
  <c r="Z1187" i="6"/>
  <c r="Y1187" i="6"/>
  <c r="X1187" i="6"/>
  <c r="P1187" i="6"/>
  <c r="Q1187" i="6" s="1"/>
  <c r="F1187" i="6"/>
  <c r="K1187" i="6" s="1"/>
  <c r="AI1186" i="6"/>
  <c r="AH1186" i="6"/>
  <c r="AG1186" i="6"/>
  <c r="AC1186" i="6"/>
  <c r="AB1186" i="6"/>
  <c r="AA1186" i="6"/>
  <c r="Z1186" i="6"/>
  <c r="Y1186" i="6"/>
  <c r="X1186" i="6"/>
  <c r="P1186" i="6"/>
  <c r="Q1186" i="6" s="1"/>
  <c r="F1186" i="6"/>
  <c r="K1186" i="6" s="1"/>
  <c r="AI1185" i="6"/>
  <c r="AH1185" i="6"/>
  <c r="AG1185" i="6"/>
  <c r="AC1185" i="6"/>
  <c r="AB1185" i="6"/>
  <c r="AA1185" i="6"/>
  <c r="Z1185" i="6"/>
  <c r="Y1185" i="6"/>
  <c r="X1185" i="6"/>
  <c r="P1185" i="6"/>
  <c r="Q1185" i="6" s="1"/>
  <c r="F1185" i="6"/>
  <c r="K1185" i="6" s="1"/>
  <c r="AI1184" i="6"/>
  <c r="AH1184" i="6"/>
  <c r="AG1184" i="6"/>
  <c r="AC1184" i="6"/>
  <c r="AB1184" i="6"/>
  <c r="AA1184" i="6"/>
  <c r="Z1184" i="6"/>
  <c r="Y1184" i="6"/>
  <c r="X1184" i="6"/>
  <c r="P1184" i="6"/>
  <c r="Q1184" i="6" s="1"/>
  <c r="F1184" i="6"/>
  <c r="K1184" i="6" s="1"/>
  <c r="AI1183" i="6"/>
  <c r="AH1183" i="6"/>
  <c r="AG1183" i="6"/>
  <c r="AC1183" i="6"/>
  <c r="AB1183" i="6"/>
  <c r="AA1183" i="6"/>
  <c r="Z1183" i="6"/>
  <c r="Y1183" i="6"/>
  <c r="X1183" i="6"/>
  <c r="P1183" i="6"/>
  <c r="Q1183" i="6" s="1"/>
  <c r="F1183" i="6"/>
  <c r="K1183" i="6" s="1"/>
  <c r="AI1182" i="6"/>
  <c r="AH1182" i="6"/>
  <c r="AG1182" i="6"/>
  <c r="AC1182" i="6"/>
  <c r="AB1182" i="6"/>
  <c r="AA1182" i="6"/>
  <c r="Z1182" i="6"/>
  <c r="Y1182" i="6"/>
  <c r="X1182" i="6"/>
  <c r="P1182" i="6"/>
  <c r="Q1182" i="6" s="1"/>
  <c r="F1182" i="6"/>
  <c r="K1182" i="6" s="1"/>
  <c r="AI1181" i="6"/>
  <c r="AH1181" i="6"/>
  <c r="AG1181" i="6"/>
  <c r="AC1181" i="6"/>
  <c r="AB1181" i="6"/>
  <c r="AA1181" i="6"/>
  <c r="Z1181" i="6"/>
  <c r="Y1181" i="6"/>
  <c r="X1181" i="6"/>
  <c r="P1181" i="6"/>
  <c r="Q1181" i="6" s="1"/>
  <c r="F1181" i="6"/>
  <c r="K1181" i="6" s="1"/>
  <c r="AI1180" i="6"/>
  <c r="AH1180" i="6"/>
  <c r="AG1180" i="6"/>
  <c r="AC1180" i="6"/>
  <c r="AB1180" i="6"/>
  <c r="AA1180" i="6"/>
  <c r="Z1180" i="6"/>
  <c r="Y1180" i="6"/>
  <c r="X1180" i="6"/>
  <c r="P1180" i="6"/>
  <c r="Q1180" i="6" s="1"/>
  <c r="F1180" i="6"/>
  <c r="K1180" i="6" s="1"/>
  <c r="AI1179" i="6"/>
  <c r="AH1179" i="6"/>
  <c r="AG1179" i="6"/>
  <c r="AC1179" i="6"/>
  <c r="AB1179" i="6"/>
  <c r="AA1179" i="6"/>
  <c r="Z1179" i="6"/>
  <c r="Y1179" i="6"/>
  <c r="X1179" i="6"/>
  <c r="P1179" i="6"/>
  <c r="Q1179" i="6" s="1"/>
  <c r="F1179" i="6"/>
  <c r="K1179" i="6" s="1"/>
  <c r="AI1178" i="6"/>
  <c r="AH1178" i="6"/>
  <c r="AG1178" i="6"/>
  <c r="AC1178" i="6"/>
  <c r="AB1178" i="6"/>
  <c r="AA1178" i="6"/>
  <c r="Z1178" i="6"/>
  <c r="Y1178" i="6"/>
  <c r="X1178" i="6"/>
  <c r="P1178" i="6"/>
  <c r="Q1178" i="6" s="1"/>
  <c r="F1178" i="6"/>
  <c r="K1178" i="6" s="1"/>
  <c r="AI1177" i="6"/>
  <c r="AH1177" i="6"/>
  <c r="AG1177" i="6"/>
  <c r="AC1177" i="6"/>
  <c r="AB1177" i="6"/>
  <c r="AA1177" i="6"/>
  <c r="Z1177" i="6"/>
  <c r="Y1177" i="6"/>
  <c r="X1177" i="6"/>
  <c r="P1177" i="6"/>
  <c r="Q1177" i="6" s="1"/>
  <c r="F1177" i="6"/>
  <c r="K1177" i="6" s="1"/>
  <c r="AI1176" i="6"/>
  <c r="AH1176" i="6"/>
  <c r="AG1176" i="6"/>
  <c r="AC1176" i="6"/>
  <c r="AB1176" i="6"/>
  <c r="AA1176" i="6"/>
  <c r="Z1176" i="6"/>
  <c r="Y1176" i="6"/>
  <c r="X1176" i="6"/>
  <c r="P1176" i="6"/>
  <c r="Q1176" i="6" s="1"/>
  <c r="F1176" i="6"/>
  <c r="K1176" i="6" s="1"/>
  <c r="AI1175" i="6"/>
  <c r="AH1175" i="6"/>
  <c r="AG1175" i="6"/>
  <c r="AC1175" i="6"/>
  <c r="AB1175" i="6"/>
  <c r="AA1175" i="6"/>
  <c r="Z1175" i="6"/>
  <c r="Y1175" i="6"/>
  <c r="X1175" i="6"/>
  <c r="P1175" i="6"/>
  <c r="Q1175" i="6" s="1"/>
  <c r="F1175" i="6"/>
  <c r="K1175" i="6" s="1"/>
  <c r="AI1174" i="6"/>
  <c r="AH1174" i="6"/>
  <c r="AG1174" i="6"/>
  <c r="AC1174" i="6"/>
  <c r="AB1174" i="6"/>
  <c r="AA1174" i="6"/>
  <c r="Z1174" i="6"/>
  <c r="Y1174" i="6"/>
  <c r="X1174" i="6"/>
  <c r="P1174" i="6"/>
  <c r="Q1174" i="6" s="1"/>
  <c r="F1174" i="6"/>
  <c r="K1174" i="6" s="1"/>
  <c r="AI1173" i="6"/>
  <c r="AH1173" i="6"/>
  <c r="AG1173" i="6"/>
  <c r="AC1173" i="6"/>
  <c r="AB1173" i="6"/>
  <c r="AA1173" i="6"/>
  <c r="Z1173" i="6"/>
  <c r="Y1173" i="6"/>
  <c r="X1173" i="6"/>
  <c r="P1173" i="6"/>
  <c r="Q1173" i="6" s="1"/>
  <c r="F1173" i="6"/>
  <c r="K1173" i="6" s="1"/>
  <c r="AI1172" i="6"/>
  <c r="AH1172" i="6"/>
  <c r="AG1172" i="6"/>
  <c r="AC1172" i="6"/>
  <c r="AB1172" i="6"/>
  <c r="AA1172" i="6"/>
  <c r="Z1172" i="6"/>
  <c r="Y1172" i="6"/>
  <c r="X1172" i="6"/>
  <c r="P1172" i="6"/>
  <c r="Q1172" i="6" s="1"/>
  <c r="F1172" i="6"/>
  <c r="K1172" i="6" s="1"/>
  <c r="AI1171" i="6"/>
  <c r="AH1171" i="6"/>
  <c r="AG1171" i="6"/>
  <c r="AC1171" i="6"/>
  <c r="AB1171" i="6"/>
  <c r="AA1171" i="6"/>
  <c r="Z1171" i="6"/>
  <c r="Y1171" i="6"/>
  <c r="X1171" i="6"/>
  <c r="P1171" i="6"/>
  <c r="Q1171" i="6" s="1"/>
  <c r="F1171" i="6"/>
  <c r="K1171" i="6" s="1"/>
  <c r="AI1170" i="6"/>
  <c r="AH1170" i="6"/>
  <c r="AG1170" i="6"/>
  <c r="AC1170" i="6"/>
  <c r="AB1170" i="6"/>
  <c r="AA1170" i="6"/>
  <c r="Z1170" i="6"/>
  <c r="Y1170" i="6"/>
  <c r="X1170" i="6"/>
  <c r="P1170" i="6"/>
  <c r="Q1170" i="6" s="1"/>
  <c r="F1170" i="6"/>
  <c r="K1170" i="6" s="1"/>
  <c r="AI1169" i="6"/>
  <c r="AH1169" i="6"/>
  <c r="AG1169" i="6"/>
  <c r="AC1169" i="6"/>
  <c r="AB1169" i="6"/>
  <c r="AA1169" i="6"/>
  <c r="Z1169" i="6"/>
  <c r="Y1169" i="6"/>
  <c r="X1169" i="6"/>
  <c r="P1169" i="6"/>
  <c r="Q1169" i="6" s="1"/>
  <c r="F1169" i="6"/>
  <c r="K1169" i="6" s="1"/>
  <c r="AI1168" i="6"/>
  <c r="AH1168" i="6"/>
  <c r="AG1168" i="6"/>
  <c r="AC1168" i="6"/>
  <c r="AB1168" i="6"/>
  <c r="AA1168" i="6"/>
  <c r="Z1168" i="6"/>
  <c r="Y1168" i="6"/>
  <c r="X1168" i="6"/>
  <c r="P1168" i="6"/>
  <c r="Q1168" i="6" s="1"/>
  <c r="F1168" i="6"/>
  <c r="K1168" i="6" s="1"/>
  <c r="AI1167" i="6"/>
  <c r="AH1167" i="6"/>
  <c r="AG1167" i="6"/>
  <c r="AC1167" i="6"/>
  <c r="AB1167" i="6"/>
  <c r="AA1167" i="6"/>
  <c r="Z1167" i="6"/>
  <c r="Y1167" i="6"/>
  <c r="X1167" i="6"/>
  <c r="P1167" i="6"/>
  <c r="Q1167" i="6" s="1"/>
  <c r="F1167" i="6"/>
  <c r="K1167" i="6" s="1"/>
  <c r="AI1166" i="6"/>
  <c r="AH1166" i="6"/>
  <c r="AG1166" i="6"/>
  <c r="AC1166" i="6"/>
  <c r="AB1166" i="6"/>
  <c r="AA1166" i="6"/>
  <c r="Z1166" i="6"/>
  <c r="Y1166" i="6"/>
  <c r="X1166" i="6"/>
  <c r="P1166" i="6"/>
  <c r="Q1166" i="6" s="1"/>
  <c r="F1166" i="6"/>
  <c r="K1166" i="6" s="1"/>
  <c r="AI1165" i="6"/>
  <c r="AH1165" i="6"/>
  <c r="AG1165" i="6"/>
  <c r="AC1165" i="6"/>
  <c r="AB1165" i="6"/>
  <c r="AA1165" i="6"/>
  <c r="Z1165" i="6"/>
  <c r="Y1165" i="6"/>
  <c r="X1165" i="6"/>
  <c r="P1165" i="6"/>
  <c r="Q1165" i="6" s="1"/>
  <c r="F1165" i="6"/>
  <c r="K1165" i="6" s="1"/>
  <c r="AI1164" i="6"/>
  <c r="AH1164" i="6"/>
  <c r="AG1164" i="6"/>
  <c r="AC1164" i="6"/>
  <c r="AB1164" i="6"/>
  <c r="AA1164" i="6"/>
  <c r="Z1164" i="6"/>
  <c r="Y1164" i="6"/>
  <c r="X1164" i="6"/>
  <c r="P1164" i="6"/>
  <c r="Q1164" i="6" s="1"/>
  <c r="F1164" i="6"/>
  <c r="K1164" i="6" s="1"/>
  <c r="AI1163" i="6"/>
  <c r="AH1163" i="6"/>
  <c r="AG1163" i="6"/>
  <c r="AC1163" i="6"/>
  <c r="AB1163" i="6"/>
  <c r="AA1163" i="6"/>
  <c r="Z1163" i="6"/>
  <c r="Y1163" i="6"/>
  <c r="X1163" i="6"/>
  <c r="P1163" i="6"/>
  <c r="Q1163" i="6" s="1"/>
  <c r="F1163" i="6"/>
  <c r="K1163" i="6" s="1"/>
  <c r="AI1162" i="6"/>
  <c r="AH1162" i="6"/>
  <c r="AG1162" i="6"/>
  <c r="AC1162" i="6"/>
  <c r="AB1162" i="6"/>
  <c r="AA1162" i="6"/>
  <c r="Z1162" i="6"/>
  <c r="Y1162" i="6"/>
  <c r="X1162" i="6"/>
  <c r="P1162" i="6"/>
  <c r="Q1162" i="6" s="1"/>
  <c r="F1162" i="6"/>
  <c r="K1162" i="6" s="1"/>
  <c r="AI1161" i="6"/>
  <c r="AH1161" i="6"/>
  <c r="AG1161" i="6"/>
  <c r="AC1161" i="6"/>
  <c r="AB1161" i="6"/>
  <c r="AA1161" i="6"/>
  <c r="Z1161" i="6"/>
  <c r="Y1161" i="6"/>
  <c r="X1161" i="6"/>
  <c r="P1161" i="6"/>
  <c r="Q1161" i="6" s="1"/>
  <c r="F1161" i="6"/>
  <c r="K1161" i="6" s="1"/>
  <c r="AI1160" i="6"/>
  <c r="AH1160" i="6"/>
  <c r="AG1160" i="6"/>
  <c r="AC1160" i="6"/>
  <c r="AB1160" i="6"/>
  <c r="AA1160" i="6"/>
  <c r="Z1160" i="6"/>
  <c r="Y1160" i="6"/>
  <c r="X1160" i="6"/>
  <c r="P1160" i="6"/>
  <c r="Q1160" i="6" s="1"/>
  <c r="F1160" i="6"/>
  <c r="K1160" i="6" s="1"/>
  <c r="AI1159" i="6"/>
  <c r="AH1159" i="6"/>
  <c r="AG1159" i="6"/>
  <c r="AC1159" i="6"/>
  <c r="AB1159" i="6"/>
  <c r="AA1159" i="6"/>
  <c r="Z1159" i="6"/>
  <c r="Y1159" i="6"/>
  <c r="X1159" i="6"/>
  <c r="P1159" i="6"/>
  <c r="Q1159" i="6" s="1"/>
  <c r="F1159" i="6"/>
  <c r="K1159" i="6" s="1"/>
  <c r="AI1158" i="6"/>
  <c r="AH1158" i="6"/>
  <c r="AG1158" i="6"/>
  <c r="AC1158" i="6"/>
  <c r="AB1158" i="6"/>
  <c r="AA1158" i="6"/>
  <c r="Z1158" i="6"/>
  <c r="Y1158" i="6"/>
  <c r="X1158" i="6"/>
  <c r="P1158" i="6"/>
  <c r="Q1158" i="6" s="1"/>
  <c r="F1158" i="6"/>
  <c r="K1158" i="6" s="1"/>
  <c r="AI1157" i="6"/>
  <c r="AH1157" i="6"/>
  <c r="AG1157" i="6"/>
  <c r="AC1157" i="6"/>
  <c r="AB1157" i="6"/>
  <c r="AA1157" i="6"/>
  <c r="Z1157" i="6"/>
  <c r="Y1157" i="6"/>
  <c r="X1157" i="6"/>
  <c r="P1157" i="6"/>
  <c r="Q1157" i="6" s="1"/>
  <c r="F1157" i="6"/>
  <c r="K1157" i="6" s="1"/>
  <c r="AI1156" i="6"/>
  <c r="AH1156" i="6"/>
  <c r="AG1156" i="6"/>
  <c r="AC1156" i="6"/>
  <c r="AB1156" i="6"/>
  <c r="AA1156" i="6"/>
  <c r="Z1156" i="6"/>
  <c r="Y1156" i="6"/>
  <c r="X1156" i="6"/>
  <c r="P1156" i="6"/>
  <c r="Q1156" i="6" s="1"/>
  <c r="F1156" i="6"/>
  <c r="K1156" i="6" s="1"/>
  <c r="AI1155" i="6"/>
  <c r="AH1155" i="6"/>
  <c r="AG1155" i="6"/>
  <c r="AC1155" i="6"/>
  <c r="AB1155" i="6"/>
  <c r="AA1155" i="6"/>
  <c r="Z1155" i="6"/>
  <c r="Y1155" i="6"/>
  <c r="X1155" i="6"/>
  <c r="P1155" i="6"/>
  <c r="Q1155" i="6" s="1"/>
  <c r="F1155" i="6"/>
  <c r="K1155" i="6" s="1"/>
  <c r="AI1154" i="6"/>
  <c r="AH1154" i="6"/>
  <c r="AG1154" i="6"/>
  <c r="AC1154" i="6"/>
  <c r="AB1154" i="6"/>
  <c r="AA1154" i="6"/>
  <c r="Z1154" i="6"/>
  <c r="Y1154" i="6"/>
  <c r="X1154" i="6"/>
  <c r="P1154" i="6"/>
  <c r="Q1154" i="6" s="1"/>
  <c r="F1154" i="6"/>
  <c r="K1154" i="6" s="1"/>
  <c r="AI1153" i="6"/>
  <c r="AH1153" i="6"/>
  <c r="AG1153" i="6"/>
  <c r="AC1153" i="6"/>
  <c r="AB1153" i="6"/>
  <c r="AA1153" i="6"/>
  <c r="Z1153" i="6"/>
  <c r="Y1153" i="6"/>
  <c r="X1153" i="6"/>
  <c r="P1153" i="6"/>
  <c r="Q1153" i="6" s="1"/>
  <c r="F1153" i="6"/>
  <c r="K1153" i="6" s="1"/>
  <c r="AI1152" i="6"/>
  <c r="AH1152" i="6"/>
  <c r="AG1152" i="6"/>
  <c r="AC1152" i="6"/>
  <c r="AB1152" i="6"/>
  <c r="AA1152" i="6"/>
  <c r="Z1152" i="6"/>
  <c r="Y1152" i="6"/>
  <c r="X1152" i="6"/>
  <c r="P1152" i="6"/>
  <c r="Q1152" i="6" s="1"/>
  <c r="F1152" i="6"/>
  <c r="K1152" i="6" s="1"/>
  <c r="AI1151" i="6"/>
  <c r="AH1151" i="6"/>
  <c r="AG1151" i="6"/>
  <c r="AC1151" i="6"/>
  <c r="AB1151" i="6"/>
  <c r="AA1151" i="6"/>
  <c r="Z1151" i="6"/>
  <c r="Y1151" i="6"/>
  <c r="X1151" i="6"/>
  <c r="P1151" i="6"/>
  <c r="Q1151" i="6" s="1"/>
  <c r="F1151" i="6"/>
  <c r="K1151" i="6" s="1"/>
  <c r="AI1150" i="6"/>
  <c r="AH1150" i="6"/>
  <c r="AG1150" i="6"/>
  <c r="AC1150" i="6"/>
  <c r="AB1150" i="6"/>
  <c r="AA1150" i="6"/>
  <c r="Z1150" i="6"/>
  <c r="Y1150" i="6"/>
  <c r="X1150" i="6"/>
  <c r="P1150" i="6"/>
  <c r="Q1150" i="6" s="1"/>
  <c r="F1150" i="6"/>
  <c r="K1150" i="6" s="1"/>
  <c r="AI1149" i="6"/>
  <c r="AH1149" i="6"/>
  <c r="AG1149" i="6"/>
  <c r="AC1149" i="6"/>
  <c r="AB1149" i="6"/>
  <c r="AA1149" i="6"/>
  <c r="Z1149" i="6"/>
  <c r="Y1149" i="6"/>
  <c r="X1149" i="6"/>
  <c r="P1149" i="6"/>
  <c r="Q1149" i="6" s="1"/>
  <c r="F1149" i="6"/>
  <c r="K1149" i="6" s="1"/>
  <c r="AI1148" i="6"/>
  <c r="AH1148" i="6"/>
  <c r="AG1148" i="6"/>
  <c r="AC1148" i="6"/>
  <c r="AB1148" i="6"/>
  <c r="AA1148" i="6"/>
  <c r="Z1148" i="6"/>
  <c r="Y1148" i="6"/>
  <c r="X1148" i="6"/>
  <c r="P1148" i="6"/>
  <c r="Q1148" i="6" s="1"/>
  <c r="F1148" i="6"/>
  <c r="K1148" i="6" s="1"/>
  <c r="AI1147" i="6"/>
  <c r="AH1147" i="6"/>
  <c r="AG1147" i="6"/>
  <c r="AC1147" i="6"/>
  <c r="AB1147" i="6"/>
  <c r="AA1147" i="6"/>
  <c r="Z1147" i="6"/>
  <c r="Y1147" i="6"/>
  <c r="X1147" i="6"/>
  <c r="P1147" i="6"/>
  <c r="Q1147" i="6" s="1"/>
  <c r="F1147" i="6"/>
  <c r="K1147" i="6" s="1"/>
  <c r="AI1146" i="6"/>
  <c r="AH1146" i="6"/>
  <c r="AG1146" i="6"/>
  <c r="AC1146" i="6"/>
  <c r="AB1146" i="6"/>
  <c r="AA1146" i="6"/>
  <c r="Z1146" i="6"/>
  <c r="Y1146" i="6"/>
  <c r="X1146" i="6"/>
  <c r="P1146" i="6"/>
  <c r="Q1146" i="6" s="1"/>
  <c r="F1146" i="6"/>
  <c r="K1146" i="6" s="1"/>
  <c r="AI1145" i="6"/>
  <c r="AH1145" i="6"/>
  <c r="AG1145" i="6"/>
  <c r="AC1145" i="6"/>
  <c r="AB1145" i="6"/>
  <c r="AA1145" i="6"/>
  <c r="Z1145" i="6"/>
  <c r="Y1145" i="6"/>
  <c r="X1145" i="6"/>
  <c r="P1145" i="6"/>
  <c r="Q1145" i="6" s="1"/>
  <c r="F1145" i="6"/>
  <c r="K1145" i="6" s="1"/>
  <c r="AI1144" i="6"/>
  <c r="AH1144" i="6"/>
  <c r="AG1144" i="6"/>
  <c r="AC1144" i="6"/>
  <c r="AB1144" i="6"/>
  <c r="AA1144" i="6"/>
  <c r="Z1144" i="6"/>
  <c r="Y1144" i="6"/>
  <c r="X1144" i="6"/>
  <c r="P1144" i="6"/>
  <c r="Q1144" i="6" s="1"/>
  <c r="F1144" i="6"/>
  <c r="K1144" i="6" s="1"/>
  <c r="AI1143" i="6"/>
  <c r="AH1143" i="6"/>
  <c r="AG1143" i="6"/>
  <c r="AC1143" i="6"/>
  <c r="AB1143" i="6"/>
  <c r="AA1143" i="6"/>
  <c r="Z1143" i="6"/>
  <c r="Y1143" i="6"/>
  <c r="X1143" i="6"/>
  <c r="P1143" i="6"/>
  <c r="Q1143" i="6" s="1"/>
  <c r="F1143" i="6"/>
  <c r="K1143" i="6" s="1"/>
  <c r="AI1142" i="6"/>
  <c r="AH1142" i="6"/>
  <c r="AG1142" i="6"/>
  <c r="AC1142" i="6"/>
  <c r="AB1142" i="6"/>
  <c r="AA1142" i="6"/>
  <c r="Z1142" i="6"/>
  <c r="Y1142" i="6"/>
  <c r="X1142" i="6"/>
  <c r="P1142" i="6"/>
  <c r="Q1142" i="6" s="1"/>
  <c r="F1142" i="6"/>
  <c r="K1142" i="6" s="1"/>
  <c r="AI1141" i="6"/>
  <c r="AH1141" i="6"/>
  <c r="AG1141" i="6"/>
  <c r="AC1141" i="6"/>
  <c r="AB1141" i="6"/>
  <c r="AA1141" i="6"/>
  <c r="Z1141" i="6"/>
  <c r="Y1141" i="6"/>
  <c r="X1141" i="6"/>
  <c r="P1141" i="6"/>
  <c r="Q1141" i="6" s="1"/>
  <c r="F1141" i="6"/>
  <c r="K1141" i="6" s="1"/>
  <c r="AI1140" i="6"/>
  <c r="AH1140" i="6"/>
  <c r="AG1140" i="6"/>
  <c r="AC1140" i="6"/>
  <c r="AB1140" i="6"/>
  <c r="AA1140" i="6"/>
  <c r="Z1140" i="6"/>
  <c r="Y1140" i="6"/>
  <c r="X1140" i="6"/>
  <c r="P1140" i="6"/>
  <c r="Q1140" i="6" s="1"/>
  <c r="F1140" i="6"/>
  <c r="K1140" i="6" s="1"/>
  <c r="AI1139" i="6"/>
  <c r="AH1139" i="6"/>
  <c r="AG1139" i="6"/>
  <c r="AC1139" i="6"/>
  <c r="AB1139" i="6"/>
  <c r="AA1139" i="6"/>
  <c r="Z1139" i="6"/>
  <c r="Y1139" i="6"/>
  <c r="X1139" i="6"/>
  <c r="P1139" i="6"/>
  <c r="Q1139" i="6" s="1"/>
  <c r="F1139" i="6"/>
  <c r="K1139" i="6" s="1"/>
  <c r="AI1138" i="6"/>
  <c r="AH1138" i="6"/>
  <c r="AG1138" i="6"/>
  <c r="AC1138" i="6"/>
  <c r="AB1138" i="6"/>
  <c r="AA1138" i="6"/>
  <c r="Z1138" i="6"/>
  <c r="Y1138" i="6"/>
  <c r="X1138" i="6"/>
  <c r="P1138" i="6"/>
  <c r="Q1138" i="6" s="1"/>
  <c r="F1138" i="6"/>
  <c r="K1138" i="6" s="1"/>
  <c r="AI1137" i="6"/>
  <c r="AH1137" i="6"/>
  <c r="AG1137" i="6"/>
  <c r="AC1137" i="6"/>
  <c r="AB1137" i="6"/>
  <c r="AA1137" i="6"/>
  <c r="Z1137" i="6"/>
  <c r="Y1137" i="6"/>
  <c r="X1137" i="6"/>
  <c r="P1137" i="6"/>
  <c r="Q1137" i="6" s="1"/>
  <c r="F1137" i="6"/>
  <c r="K1137" i="6" s="1"/>
  <c r="AI1136" i="6"/>
  <c r="AH1136" i="6"/>
  <c r="AG1136" i="6"/>
  <c r="AC1136" i="6"/>
  <c r="AB1136" i="6"/>
  <c r="AA1136" i="6"/>
  <c r="Z1136" i="6"/>
  <c r="Y1136" i="6"/>
  <c r="X1136" i="6"/>
  <c r="P1136" i="6"/>
  <c r="Q1136" i="6" s="1"/>
  <c r="F1136" i="6"/>
  <c r="K1136" i="6" s="1"/>
  <c r="AI1135" i="6"/>
  <c r="AH1135" i="6"/>
  <c r="AG1135" i="6"/>
  <c r="AC1135" i="6"/>
  <c r="AB1135" i="6"/>
  <c r="AA1135" i="6"/>
  <c r="Z1135" i="6"/>
  <c r="Y1135" i="6"/>
  <c r="X1135" i="6"/>
  <c r="P1135" i="6"/>
  <c r="Q1135" i="6" s="1"/>
  <c r="F1135" i="6"/>
  <c r="K1135" i="6" s="1"/>
  <c r="AI1134" i="6"/>
  <c r="AH1134" i="6"/>
  <c r="AG1134" i="6"/>
  <c r="AC1134" i="6"/>
  <c r="AB1134" i="6"/>
  <c r="AA1134" i="6"/>
  <c r="Z1134" i="6"/>
  <c r="Y1134" i="6"/>
  <c r="X1134" i="6"/>
  <c r="P1134" i="6"/>
  <c r="Q1134" i="6" s="1"/>
  <c r="F1134" i="6"/>
  <c r="K1134" i="6" s="1"/>
  <c r="AI1133" i="6"/>
  <c r="AH1133" i="6"/>
  <c r="AG1133" i="6"/>
  <c r="AC1133" i="6"/>
  <c r="AB1133" i="6"/>
  <c r="AA1133" i="6"/>
  <c r="Z1133" i="6"/>
  <c r="Y1133" i="6"/>
  <c r="X1133" i="6"/>
  <c r="P1133" i="6"/>
  <c r="Q1133" i="6" s="1"/>
  <c r="F1133" i="6"/>
  <c r="K1133" i="6" s="1"/>
  <c r="AI1132" i="6"/>
  <c r="AH1132" i="6"/>
  <c r="AG1132" i="6"/>
  <c r="AC1132" i="6"/>
  <c r="AB1132" i="6"/>
  <c r="AA1132" i="6"/>
  <c r="Z1132" i="6"/>
  <c r="Y1132" i="6"/>
  <c r="X1132" i="6"/>
  <c r="P1132" i="6"/>
  <c r="Q1132" i="6" s="1"/>
  <c r="F1132" i="6"/>
  <c r="K1132" i="6" s="1"/>
  <c r="AI1131" i="6"/>
  <c r="AH1131" i="6"/>
  <c r="AG1131" i="6"/>
  <c r="AC1131" i="6"/>
  <c r="AB1131" i="6"/>
  <c r="AA1131" i="6"/>
  <c r="Z1131" i="6"/>
  <c r="Y1131" i="6"/>
  <c r="X1131" i="6"/>
  <c r="P1131" i="6"/>
  <c r="Q1131" i="6" s="1"/>
  <c r="F1131" i="6"/>
  <c r="K1131" i="6" s="1"/>
  <c r="AI1130" i="6"/>
  <c r="AH1130" i="6"/>
  <c r="AG1130" i="6"/>
  <c r="AC1130" i="6"/>
  <c r="AB1130" i="6"/>
  <c r="AA1130" i="6"/>
  <c r="Z1130" i="6"/>
  <c r="Y1130" i="6"/>
  <c r="X1130" i="6"/>
  <c r="P1130" i="6"/>
  <c r="Q1130" i="6" s="1"/>
  <c r="F1130" i="6"/>
  <c r="K1130" i="6" s="1"/>
  <c r="AI1129" i="6"/>
  <c r="AH1129" i="6"/>
  <c r="AG1129" i="6"/>
  <c r="AC1129" i="6"/>
  <c r="AB1129" i="6"/>
  <c r="AA1129" i="6"/>
  <c r="Z1129" i="6"/>
  <c r="Y1129" i="6"/>
  <c r="X1129" i="6"/>
  <c r="P1129" i="6"/>
  <c r="Q1129" i="6" s="1"/>
  <c r="F1129" i="6"/>
  <c r="K1129" i="6" s="1"/>
  <c r="AI1128" i="6"/>
  <c r="AH1128" i="6"/>
  <c r="AG1128" i="6"/>
  <c r="AC1128" i="6"/>
  <c r="AB1128" i="6"/>
  <c r="AA1128" i="6"/>
  <c r="Z1128" i="6"/>
  <c r="Y1128" i="6"/>
  <c r="X1128" i="6"/>
  <c r="P1128" i="6"/>
  <c r="Q1128" i="6" s="1"/>
  <c r="F1128" i="6"/>
  <c r="K1128" i="6" s="1"/>
  <c r="AI1127" i="6"/>
  <c r="AH1127" i="6"/>
  <c r="AG1127" i="6"/>
  <c r="AC1127" i="6"/>
  <c r="AB1127" i="6"/>
  <c r="AA1127" i="6"/>
  <c r="Z1127" i="6"/>
  <c r="Y1127" i="6"/>
  <c r="X1127" i="6"/>
  <c r="P1127" i="6"/>
  <c r="Q1127" i="6" s="1"/>
  <c r="F1127" i="6"/>
  <c r="K1127" i="6" s="1"/>
  <c r="AI1126" i="6"/>
  <c r="AH1126" i="6"/>
  <c r="AG1126" i="6"/>
  <c r="AC1126" i="6"/>
  <c r="AB1126" i="6"/>
  <c r="AA1126" i="6"/>
  <c r="Z1126" i="6"/>
  <c r="Y1126" i="6"/>
  <c r="X1126" i="6"/>
  <c r="P1126" i="6"/>
  <c r="Q1126" i="6" s="1"/>
  <c r="F1126" i="6"/>
  <c r="K1126" i="6" s="1"/>
  <c r="AI1125" i="6"/>
  <c r="AH1125" i="6"/>
  <c r="AG1125" i="6"/>
  <c r="AC1125" i="6"/>
  <c r="AB1125" i="6"/>
  <c r="AA1125" i="6"/>
  <c r="Z1125" i="6"/>
  <c r="Y1125" i="6"/>
  <c r="X1125" i="6"/>
  <c r="P1125" i="6"/>
  <c r="Q1125" i="6" s="1"/>
  <c r="F1125" i="6"/>
  <c r="K1125" i="6" s="1"/>
  <c r="AI1124" i="6"/>
  <c r="AH1124" i="6"/>
  <c r="AG1124" i="6"/>
  <c r="AC1124" i="6"/>
  <c r="AB1124" i="6"/>
  <c r="AA1124" i="6"/>
  <c r="Z1124" i="6"/>
  <c r="Y1124" i="6"/>
  <c r="X1124" i="6"/>
  <c r="P1124" i="6"/>
  <c r="Q1124" i="6" s="1"/>
  <c r="F1124" i="6"/>
  <c r="K1124" i="6" s="1"/>
  <c r="AI1123" i="6"/>
  <c r="AH1123" i="6"/>
  <c r="AG1123" i="6"/>
  <c r="AC1123" i="6"/>
  <c r="AB1123" i="6"/>
  <c r="AA1123" i="6"/>
  <c r="Z1123" i="6"/>
  <c r="Y1123" i="6"/>
  <c r="X1123" i="6"/>
  <c r="P1123" i="6"/>
  <c r="Q1123" i="6" s="1"/>
  <c r="F1123" i="6"/>
  <c r="K1123" i="6" s="1"/>
  <c r="AI1122" i="6"/>
  <c r="AH1122" i="6"/>
  <c r="AG1122" i="6"/>
  <c r="AC1122" i="6"/>
  <c r="AB1122" i="6"/>
  <c r="AA1122" i="6"/>
  <c r="Z1122" i="6"/>
  <c r="Y1122" i="6"/>
  <c r="X1122" i="6"/>
  <c r="P1122" i="6"/>
  <c r="Q1122" i="6" s="1"/>
  <c r="F1122" i="6"/>
  <c r="K1122" i="6" s="1"/>
  <c r="AI1121" i="6"/>
  <c r="AH1121" i="6"/>
  <c r="AG1121" i="6"/>
  <c r="AC1121" i="6"/>
  <c r="AB1121" i="6"/>
  <c r="AA1121" i="6"/>
  <c r="Z1121" i="6"/>
  <c r="Y1121" i="6"/>
  <c r="X1121" i="6"/>
  <c r="P1121" i="6"/>
  <c r="Q1121" i="6" s="1"/>
  <c r="F1121" i="6"/>
  <c r="K1121" i="6" s="1"/>
  <c r="AI1120" i="6"/>
  <c r="AH1120" i="6"/>
  <c r="AG1120" i="6"/>
  <c r="AC1120" i="6"/>
  <c r="AB1120" i="6"/>
  <c r="AA1120" i="6"/>
  <c r="Z1120" i="6"/>
  <c r="Y1120" i="6"/>
  <c r="X1120" i="6"/>
  <c r="P1120" i="6"/>
  <c r="Q1120" i="6" s="1"/>
  <c r="F1120" i="6"/>
  <c r="K1120" i="6" s="1"/>
  <c r="AI1119" i="6"/>
  <c r="AH1119" i="6"/>
  <c r="AG1119" i="6"/>
  <c r="AC1119" i="6"/>
  <c r="AB1119" i="6"/>
  <c r="AA1119" i="6"/>
  <c r="Z1119" i="6"/>
  <c r="Y1119" i="6"/>
  <c r="X1119" i="6"/>
  <c r="P1119" i="6"/>
  <c r="Q1119" i="6" s="1"/>
  <c r="F1119" i="6"/>
  <c r="K1119" i="6" s="1"/>
  <c r="AI1118" i="6"/>
  <c r="AH1118" i="6"/>
  <c r="AG1118" i="6"/>
  <c r="AC1118" i="6"/>
  <c r="AB1118" i="6"/>
  <c r="AA1118" i="6"/>
  <c r="Z1118" i="6"/>
  <c r="Y1118" i="6"/>
  <c r="X1118" i="6"/>
  <c r="P1118" i="6"/>
  <c r="Q1118" i="6" s="1"/>
  <c r="F1118" i="6"/>
  <c r="K1118" i="6" s="1"/>
  <c r="AI1117" i="6"/>
  <c r="AH1117" i="6"/>
  <c r="AG1117" i="6"/>
  <c r="AC1117" i="6"/>
  <c r="AB1117" i="6"/>
  <c r="AA1117" i="6"/>
  <c r="Z1117" i="6"/>
  <c r="Y1117" i="6"/>
  <c r="X1117" i="6"/>
  <c r="P1117" i="6"/>
  <c r="Q1117" i="6" s="1"/>
  <c r="F1117" i="6"/>
  <c r="K1117" i="6" s="1"/>
  <c r="AI1116" i="6"/>
  <c r="AH1116" i="6"/>
  <c r="AG1116" i="6"/>
  <c r="AC1116" i="6"/>
  <c r="AB1116" i="6"/>
  <c r="AA1116" i="6"/>
  <c r="Z1116" i="6"/>
  <c r="Y1116" i="6"/>
  <c r="X1116" i="6"/>
  <c r="P1116" i="6"/>
  <c r="Q1116" i="6" s="1"/>
  <c r="F1116" i="6"/>
  <c r="K1116" i="6" s="1"/>
  <c r="AI1115" i="6"/>
  <c r="AH1115" i="6"/>
  <c r="AG1115" i="6"/>
  <c r="AC1115" i="6"/>
  <c r="AB1115" i="6"/>
  <c r="AA1115" i="6"/>
  <c r="Z1115" i="6"/>
  <c r="Y1115" i="6"/>
  <c r="X1115" i="6"/>
  <c r="P1115" i="6"/>
  <c r="Q1115" i="6" s="1"/>
  <c r="F1115" i="6"/>
  <c r="K1115" i="6" s="1"/>
  <c r="AI1114" i="6"/>
  <c r="AH1114" i="6"/>
  <c r="AG1114" i="6"/>
  <c r="AC1114" i="6"/>
  <c r="AB1114" i="6"/>
  <c r="AA1114" i="6"/>
  <c r="Z1114" i="6"/>
  <c r="Y1114" i="6"/>
  <c r="X1114" i="6"/>
  <c r="P1114" i="6"/>
  <c r="Q1114" i="6" s="1"/>
  <c r="F1114" i="6"/>
  <c r="K1114" i="6" s="1"/>
  <c r="AI1113" i="6"/>
  <c r="AH1113" i="6"/>
  <c r="AG1113" i="6"/>
  <c r="AC1113" i="6"/>
  <c r="AB1113" i="6"/>
  <c r="AA1113" i="6"/>
  <c r="Z1113" i="6"/>
  <c r="Y1113" i="6"/>
  <c r="X1113" i="6"/>
  <c r="P1113" i="6"/>
  <c r="Q1113" i="6" s="1"/>
  <c r="F1113" i="6"/>
  <c r="K1113" i="6" s="1"/>
  <c r="AI1112" i="6"/>
  <c r="AH1112" i="6"/>
  <c r="AG1112" i="6"/>
  <c r="AC1112" i="6"/>
  <c r="AB1112" i="6"/>
  <c r="AA1112" i="6"/>
  <c r="Z1112" i="6"/>
  <c r="Y1112" i="6"/>
  <c r="X1112" i="6"/>
  <c r="P1112" i="6"/>
  <c r="Q1112" i="6" s="1"/>
  <c r="F1112" i="6"/>
  <c r="K1112" i="6" s="1"/>
  <c r="AI1111" i="6"/>
  <c r="AH1111" i="6"/>
  <c r="AG1111" i="6"/>
  <c r="AC1111" i="6"/>
  <c r="AB1111" i="6"/>
  <c r="AA1111" i="6"/>
  <c r="Z1111" i="6"/>
  <c r="Y1111" i="6"/>
  <c r="X1111" i="6"/>
  <c r="P1111" i="6"/>
  <c r="Q1111" i="6" s="1"/>
  <c r="F1111" i="6"/>
  <c r="K1111" i="6" s="1"/>
  <c r="AI1110" i="6"/>
  <c r="AH1110" i="6"/>
  <c r="AG1110" i="6"/>
  <c r="AC1110" i="6"/>
  <c r="AB1110" i="6"/>
  <c r="AA1110" i="6"/>
  <c r="Z1110" i="6"/>
  <c r="Y1110" i="6"/>
  <c r="X1110" i="6"/>
  <c r="P1110" i="6"/>
  <c r="Q1110" i="6" s="1"/>
  <c r="F1110" i="6"/>
  <c r="K1110" i="6" s="1"/>
  <c r="AI1109" i="6"/>
  <c r="AH1109" i="6"/>
  <c r="AG1109" i="6"/>
  <c r="AC1109" i="6"/>
  <c r="AB1109" i="6"/>
  <c r="AA1109" i="6"/>
  <c r="Z1109" i="6"/>
  <c r="Y1109" i="6"/>
  <c r="X1109" i="6"/>
  <c r="P1109" i="6"/>
  <c r="Q1109" i="6" s="1"/>
  <c r="F1109" i="6"/>
  <c r="K1109" i="6" s="1"/>
  <c r="AI1108" i="6"/>
  <c r="AH1108" i="6"/>
  <c r="AG1108" i="6"/>
  <c r="AC1108" i="6"/>
  <c r="AB1108" i="6"/>
  <c r="AA1108" i="6"/>
  <c r="Z1108" i="6"/>
  <c r="Y1108" i="6"/>
  <c r="X1108" i="6"/>
  <c r="P1108" i="6"/>
  <c r="Q1108" i="6" s="1"/>
  <c r="F1108" i="6"/>
  <c r="K1108" i="6" s="1"/>
  <c r="AI1107" i="6"/>
  <c r="AH1107" i="6"/>
  <c r="AG1107" i="6"/>
  <c r="AC1107" i="6"/>
  <c r="AB1107" i="6"/>
  <c r="AA1107" i="6"/>
  <c r="Z1107" i="6"/>
  <c r="Y1107" i="6"/>
  <c r="X1107" i="6"/>
  <c r="P1107" i="6"/>
  <c r="Q1107" i="6" s="1"/>
  <c r="F1107" i="6"/>
  <c r="K1107" i="6" s="1"/>
  <c r="AI1106" i="6"/>
  <c r="AH1106" i="6"/>
  <c r="AG1106" i="6"/>
  <c r="AC1106" i="6"/>
  <c r="AB1106" i="6"/>
  <c r="AA1106" i="6"/>
  <c r="Z1106" i="6"/>
  <c r="Y1106" i="6"/>
  <c r="X1106" i="6"/>
  <c r="P1106" i="6"/>
  <c r="Q1106" i="6" s="1"/>
  <c r="F1106" i="6"/>
  <c r="K1106" i="6" s="1"/>
  <c r="AI1105" i="6"/>
  <c r="AH1105" i="6"/>
  <c r="AG1105" i="6"/>
  <c r="AC1105" i="6"/>
  <c r="AB1105" i="6"/>
  <c r="AA1105" i="6"/>
  <c r="Z1105" i="6"/>
  <c r="Y1105" i="6"/>
  <c r="X1105" i="6"/>
  <c r="P1105" i="6"/>
  <c r="Q1105" i="6" s="1"/>
  <c r="F1105" i="6"/>
  <c r="K1105" i="6" s="1"/>
  <c r="AI1104" i="6"/>
  <c r="AH1104" i="6"/>
  <c r="AG1104" i="6"/>
  <c r="AC1104" i="6"/>
  <c r="AB1104" i="6"/>
  <c r="AA1104" i="6"/>
  <c r="Z1104" i="6"/>
  <c r="Y1104" i="6"/>
  <c r="X1104" i="6"/>
  <c r="P1104" i="6"/>
  <c r="Q1104" i="6" s="1"/>
  <c r="F1104" i="6"/>
  <c r="K1104" i="6" s="1"/>
  <c r="AI1103" i="6"/>
  <c r="AH1103" i="6"/>
  <c r="AG1103" i="6"/>
  <c r="AC1103" i="6"/>
  <c r="AB1103" i="6"/>
  <c r="AA1103" i="6"/>
  <c r="Z1103" i="6"/>
  <c r="Y1103" i="6"/>
  <c r="X1103" i="6"/>
  <c r="P1103" i="6"/>
  <c r="Q1103" i="6" s="1"/>
  <c r="F1103" i="6"/>
  <c r="K1103" i="6" s="1"/>
  <c r="AI1102" i="6"/>
  <c r="AH1102" i="6"/>
  <c r="AG1102" i="6"/>
  <c r="AC1102" i="6"/>
  <c r="AB1102" i="6"/>
  <c r="AA1102" i="6"/>
  <c r="Z1102" i="6"/>
  <c r="Y1102" i="6"/>
  <c r="X1102" i="6"/>
  <c r="P1102" i="6"/>
  <c r="Q1102" i="6" s="1"/>
  <c r="F1102" i="6"/>
  <c r="K1102" i="6" s="1"/>
  <c r="AI1101" i="6"/>
  <c r="AH1101" i="6"/>
  <c r="AG1101" i="6"/>
  <c r="AC1101" i="6"/>
  <c r="AB1101" i="6"/>
  <c r="AA1101" i="6"/>
  <c r="Z1101" i="6"/>
  <c r="Y1101" i="6"/>
  <c r="X1101" i="6"/>
  <c r="P1101" i="6"/>
  <c r="Q1101" i="6" s="1"/>
  <c r="F1101" i="6"/>
  <c r="K1101" i="6" s="1"/>
  <c r="AI1100" i="6"/>
  <c r="AH1100" i="6"/>
  <c r="AG1100" i="6"/>
  <c r="AC1100" i="6"/>
  <c r="AB1100" i="6"/>
  <c r="AA1100" i="6"/>
  <c r="Z1100" i="6"/>
  <c r="Y1100" i="6"/>
  <c r="X1100" i="6"/>
  <c r="P1100" i="6"/>
  <c r="Q1100" i="6" s="1"/>
  <c r="F1100" i="6"/>
  <c r="K1100" i="6" s="1"/>
  <c r="AI1099" i="6"/>
  <c r="AH1099" i="6"/>
  <c r="AG1099" i="6"/>
  <c r="AC1099" i="6"/>
  <c r="AB1099" i="6"/>
  <c r="AA1099" i="6"/>
  <c r="Z1099" i="6"/>
  <c r="Y1099" i="6"/>
  <c r="X1099" i="6"/>
  <c r="P1099" i="6"/>
  <c r="Q1099" i="6" s="1"/>
  <c r="F1099" i="6"/>
  <c r="K1099" i="6" s="1"/>
  <c r="AI1098" i="6"/>
  <c r="AH1098" i="6"/>
  <c r="AG1098" i="6"/>
  <c r="AC1098" i="6"/>
  <c r="AB1098" i="6"/>
  <c r="AA1098" i="6"/>
  <c r="Z1098" i="6"/>
  <c r="Y1098" i="6"/>
  <c r="X1098" i="6"/>
  <c r="P1098" i="6"/>
  <c r="Q1098" i="6" s="1"/>
  <c r="F1098" i="6"/>
  <c r="K1098" i="6" s="1"/>
  <c r="AI1097" i="6"/>
  <c r="AH1097" i="6"/>
  <c r="AG1097" i="6"/>
  <c r="AC1097" i="6"/>
  <c r="AB1097" i="6"/>
  <c r="AA1097" i="6"/>
  <c r="Z1097" i="6"/>
  <c r="Y1097" i="6"/>
  <c r="X1097" i="6"/>
  <c r="P1097" i="6"/>
  <c r="Q1097" i="6" s="1"/>
  <c r="F1097" i="6"/>
  <c r="K1097" i="6" s="1"/>
  <c r="AI1096" i="6"/>
  <c r="AH1096" i="6"/>
  <c r="AG1096" i="6"/>
  <c r="AC1096" i="6"/>
  <c r="AB1096" i="6"/>
  <c r="AA1096" i="6"/>
  <c r="Z1096" i="6"/>
  <c r="Y1096" i="6"/>
  <c r="X1096" i="6"/>
  <c r="P1096" i="6"/>
  <c r="Q1096" i="6" s="1"/>
  <c r="F1096" i="6"/>
  <c r="K1096" i="6" s="1"/>
  <c r="AI1095" i="6"/>
  <c r="AH1095" i="6"/>
  <c r="AG1095" i="6"/>
  <c r="AC1095" i="6"/>
  <c r="AB1095" i="6"/>
  <c r="AA1095" i="6"/>
  <c r="Z1095" i="6"/>
  <c r="Y1095" i="6"/>
  <c r="X1095" i="6"/>
  <c r="P1095" i="6"/>
  <c r="Q1095" i="6" s="1"/>
  <c r="F1095" i="6"/>
  <c r="K1095" i="6" s="1"/>
  <c r="AI1094" i="6"/>
  <c r="AH1094" i="6"/>
  <c r="AG1094" i="6"/>
  <c r="AC1094" i="6"/>
  <c r="AB1094" i="6"/>
  <c r="AA1094" i="6"/>
  <c r="Z1094" i="6"/>
  <c r="Y1094" i="6"/>
  <c r="X1094" i="6"/>
  <c r="P1094" i="6"/>
  <c r="Q1094" i="6" s="1"/>
  <c r="F1094" i="6"/>
  <c r="K1094" i="6" s="1"/>
  <c r="AI1093" i="6"/>
  <c r="AH1093" i="6"/>
  <c r="AG1093" i="6"/>
  <c r="AC1093" i="6"/>
  <c r="AB1093" i="6"/>
  <c r="AA1093" i="6"/>
  <c r="Z1093" i="6"/>
  <c r="Y1093" i="6"/>
  <c r="X1093" i="6"/>
  <c r="P1093" i="6"/>
  <c r="Q1093" i="6" s="1"/>
  <c r="F1093" i="6"/>
  <c r="K1093" i="6" s="1"/>
  <c r="AI1092" i="6"/>
  <c r="AH1092" i="6"/>
  <c r="AG1092" i="6"/>
  <c r="AC1092" i="6"/>
  <c r="AB1092" i="6"/>
  <c r="AA1092" i="6"/>
  <c r="Z1092" i="6"/>
  <c r="Y1092" i="6"/>
  <c r="X1092" i="6"/>
  <c r="P1092" i="6"/>
  <c r="Q1092" i="6" s="1"/>
  <c r="F1092" i="6"/>
  <c r="K1092" i="6" s="1"/>
  <c r="AI1091" i="6"/>
  <c r="AH1091" i="6"/>
  <c r="AG1091" i="6"/>
  <c r="AC1091" i="6"/>
  <c r="AB1091" i="6"/>
  <c r="AA1091" i="6"/>
  <c r="Z1091" i="6"/>
  <c r="Y1091" i="6"/>
  <c r="X1091" i="6"/>
  <c r="P1091" i="6"/>
  <c r="Q1091" i="6" s="1"/>
  <c r="F1091" i="6"/>
  <c r="K1091" i="6" s="1"/>
  <c r="AI1090" i="6"/>
  <c r="AH1090" i="6"/>
  <c r="AG1090" i="6"/>
  <c r="AC1090" i="6"/>
  <c r="AB1090" i="6"/>
  <c r="AA1090" i="6"/>
  <c r="Z1090" i="6"/>
  <c r="Y1090" i="6"/>
  <c r="X1090" i="6"/>
  <c r="P1090" i="6"/>
  <c r="Q1090" i="6" s="1"/>
  <c r="F1090" i="6"/>
  <c r="K1090" i="6" s="1"/>
  <c r="AI1089" i="6"/>
  <c r="AH1089" i="6"/>
  <c r="AG1089" i="6"/>
  <c r="AC1089" i="6"/>
  <c r="AB1089" i="6"/>
  <c r="AA1089" i="6"/>
  <c r="Z1089" i="6"/>
  <c r="Y1089" i="6"/>
  <c r="X1089" i="6"/>
  <c r="P1089" i="6"/>
  <c r="Q1089" i="6" s="1"/>
  <c r="F1089" i="6"/>
  <c r="K1089" i="6" s="1"/>
  <c r="AI1088" i="6"/>
  <c r="AH1088" i="6"/>
  <c r="AG1088" i="6"/>
  <c r="AC1088" i="6"/>
  <c r="AB1088" i="6"/>
  <c r="AA1088" i="6"/>
  <c r="Z1088" i="6"/>
  <c r="Y1088" i="6"/>
  <c r="X1088" i="6"/>
  <c r="P1088" i="6"/>
  <c r="Q1088" i="6" s="1"/>
  <c r="F1088" i="6"/>
  <c r="K1088" i="6" s="1"/>
  <c r="AI1087" i="6"/>
  <c r="AH1087" i="6"/>
  <c r="AG1087" i="6"/>
  <c r="AC1087" i="6"/>
  <c r="AB1087" i="6"/>
  <c r="AA1087" i="6"/>
  <c r="Z1087" i="6"/>
  <c r="Y1087" i="6"/>
  <c r="X1087" i="6"/>
  <c r="P1087" i="6"/>
  <c r="Q1087" i="6" s="1"/>
  <c r="F1087" i="6"/>
  <c r="K1087" i="6" s="1"/>
  <c r="AI1086" i="6"/>
  <c r="AH1086" i="6"/>
  <c r="AG1086" i="6"/>
  <c r="AC1086" i="6"/>
  <c r="AB1086" i="6"/>
  <c r="AA1086" i="6"/>
  <c r="Z1086" i="6"/>
  <c r="Y1086" i="6"/>
  <c r="X1086" i="6"/>
  <c r="P1086" i="6"/>
  <c r="Q1086" i="6" s="1"/>
  <c r="F1086" i="6"/>
  <c r="K1086" i="6" s="1"/>
  <c r="AI1085" i="6"/>
  <c r="AH1085" i="6"/>
  <c r="AG1085" i="6"/>
  <c r="AC1085" i="6"/>
  <c r="AB1085" i="6"/>
  <c r="AA1085" i="6"/>
  <c r="Z1085" i="6"/>
  <c r="Y1085" i="6"/>
  <c r="X1085" i="6"/>
  <c r="P1085" i="6"/>
  <c r="Q1085" i="6" s="1"/>
  <c r="F1085" i="6"/>
  <c r="K1085" i="6" s="1"/>
  <c r="AI1084" i="6"/>
  <c r="AH1084" i="6"/>
  <c r="AG1084" i="6"/>
  <c r="AC1084" i="6"/>
  <c r="AB1084" i="6"/>
  <c r="AA1084" i="6"/>
  <c r="Z1084" i="6"/>
  <c r="Y1084" i="6"/>
  <c r="X1084" i="6"/>
  <c r="P1084" i="6"/>
  <c r="Q1084" i="6" s="1"/>
  <c r="F1084" i="6"/>
  <c r="K1084" i="6" s="1"/>
  <c r="AI1083" i="6"/>
  <c r="AH1083" i="6"/>
  <c r="AG1083" i="6"/>
  <c r="AC1083" i="6"/>
  <c r="AB1083" i="6"/>
  <c r="AA1083" i="6"/>
  <c r="Z1083" i="6"/>
  <c r="Y1083" i="6"/>
  <c r="X1083" i="6"/>
  <c r="P1083" i="6"/>
  <c r="Q1083" i="6" s="1"/>
  <c r="F1083" i="6"/>
  <c r="K1083" i="6" s="1"/>
  <c r="AI1082" i="6"/>
  <c r="AH1082" i="6"/>
  <c r="AG1082" i="6"/>
  <c r="AC1082" i="6"/>
  <c r="AB1082" i="6"/>
  <c r="AA1082" i="6"/>
  <c r="Z1082" i="6"/>
  <c r="Y1082" i="6"/>
  <c r="X1082" i="6"/>
  <c r="P1082" i="6"/>
  <c r="Q1082" i="6" s="1"/>
  <c r="F1082" i="6"/>
  <c r="K1082" i="6" s="1"/>
  <c r="AI1081" i="6"/>
  <c r="AH1081" i="6"/>
  <c r="AG1081" i="6"/>
  <c r="AC1081" i="6"/>
  <c r="AB1081" i="6"/>
  <c r="AA1081" i="6"/>
  <c r="Z1081" i="6"/>
  <c r="Y1081" i="6"/>
  <c r="X1081" i="6"/>
  <c r="P1081" i="6"/>
  <c r="Q1081" i="6" s="1"/>
  <c r="F1081" i="6"/>
  <c r="K1081" i="6" s="1"/>
  <c r="AI1080" i="6"/>
  <c r="AH1080" i="6"/>
  <c r="AG1080" i="6"/>
  <c r="AC1080" i="6"/>
  <c r="AB1080" i="6"/>
  <c r="AA1080" i="6"/>
  <c r="Z1080" i="6"/>
  <c r="Y1080" i="6"/>
  <c r="X1080" i="6"/>
  <c r="P1080" i="6"/>
  <c r="Q1080" i="6" s="1"/>
  <c r="F1080" i="6"/>
  <c r="K1080" i="6" s="1"/>
  <c r="AI1079" i="6"/>
  <c r="AH1079" i="6"/>
  <c r="AG1079" i="6"/>
  <c r="AC1079" i="6"/>
  <c r="AB1079" i="6"/>
  <c r="AA1079" i="6"/>
  <c r="Z1079" i="6"/>
  <c r="Y1079" i="6"/>
  <c r="X1079" i="6"/>
  <c r="P1079" i="6"/>
  <c r="Q1079" i="6" s="1"/>
  <c r="F1079" i="6"/>
  <c r="K1079" i="6" s="1"/>
  <c r="AI1078" i="6"/>
  <c r="AH1078" i="6"/>
  <c r="AG1078" i="6"/>
  <c r="AC1078" i="6"/>
  <c r="AB1078" i="6"/>
  <c r="AA1078" i="6"/>
  <c r="Z1078" i="6"/>
  <c r="Y1078" i="6"/>
  <c r="X1078" i="6"/>
  <c r="P1078" i="6"/>
  <c r="Q1078" i="6" s="1"/>
  <c r="F1078" i="6"/>
  <c r="K1078" i="6" s="1"/>
  <c r="AI1077" i="6"/>
  <c r="AH1077" i="6"/>
  <c r="AG1077" i="6"/>
  <c r="AC1077" i="6"/>
  <c r="AB1077" i="6"/>
  <c r="AA1077" i="6"/>
  <c r="Z1077" i="6"/>
  <c r="Y1077" i="6"/>
  <c r="X1077" i="6"/>
  <c r="P1077" i="6"/>
  <c r="Q1077" i="6" s="1"/>
  <c r="F1077" i="6"/>
  <c r="K1077" i="6" s="1"/>
  <c r="AI1076" i="6"/>
  <c r="AH1076" i="6"/>
  <c r="AG1076" i="6"/>
  <c r="AC1076" i="6"/>
  <c r="AB1076" i="6"/>
  <c r="AA1076" i="6"/>
  <c r="Z1076" i="6"/>
  <c r="Y1076" i="6"/>
  <c r="X1076" i="6"/>
  <c r="P1076" i="6"/>
  <c r="Q1076" i="6" s="1"/>
  <c r="F1076" i="6"/>
  <c r="K1076" i="6" s="1"/>
  <c r="AI1075" i="6"/>
  <c r="AH1075" i="6"/>
  <c r="AG1075" i="6"/>
  <c r="AC1075" i="6"/>
  <c r="AB1075" i="6"/>
  <c r="AA1075" i="6"/>
  <c r="Z1075" i="6"/>
  <c r="Y1075" i="6"/>
  <c r="X1075" i="6"/>
  <c r="P1075" i="6"/>
  <c r="Q1075" i="6" s="1"/>
  <c r="F1075" i="6"/>
  <c r="K1075" i="6" s="1"/>
  <c r="AI1074" i="6"/>
  <c r="AH1074" i="6"/>
  <c r="AG1074" i="6"/>
  <c r="AC1074" i="6"/>
  <c r="AB1074" i="6"/>
  <c r="AA1074" i="6"/>
  <c r="Z1074" i="6"/>
  <c r="Y1074" i="6"/>
  <c r="X1074" i="6"/>
  <c r="P1074" i="6"/>
  <c r="Q1074" i="6" s="1"/>
  <c r="F1074" i="6"/>
  <c r="K1074" i="6" s="1"/>
  <c r="AI1073" i="6"/>
  <c r="AH1073" i="6"/>
  <c r="AG1073" i="6"/>
  <c r="AC1073" i="6"/>
  <c r="AB1073" i="6"/>
  <c r="AA1073" i="6"/>
  <c r="Z1073" i="6"/>
  <c r="Y1073" i="6"/>
  <c r="X1073" i="6"/>
  <c r="P1073" i="6"/>
  <c r="Q1073" i="6" s="1"/>
  <c r="F1073" i="6"/>
  <c r="K1073" i="6" s="1"/>
  <c r="AI1072" i="6"/>
  <c r="AH1072" i="6"/>
  <c r="AG1072" i="6"/>
  <c r="AC1072" i="6"/>
  <c r="AB1072" i="6"/>
  <c r="AA1072" i="6"/>
  <c r="Z1072" i="6"/>
  <c r="Y1072" i="6"/>
  <c r="X1072" i="6"/>
  <c r="P1072" i="6"/>
  <c r="Q1072" i="6" s="1"/>
  <c r="F1072" i="6"/>
  <c r="K1072" i="6" s="1"/>
  <c r="AI1071" i="6"/>
  <c r="AH1071" i="6"/>
  <c r="AG1071" i="6"/>
  <c r="AC1071" i="6"/>
  <c r="AB1071" i="6"/>
  <c r="AA1071" i="6"/>
  <c r="Z1071" i="6"/>
  <c r="Y1071" i="6"/>
  <c r="X1071" i="6"/>
  <c r="P1071" i="6"/>
  <c r="Q1071" i="6" s="1"/>
  <c r="F1071" i="6"/>
  <c r="K1071" i="6" s="1"/>
  <c r="AI1070" i="6"/>
  <c r="AH1070" i="6"/>
  <c r="AG1070" i="6"/>
  <c r="AC1070" i="6"/>
  <c r="AB1070" i="6"/>
  <c r="AA1070" i="6"/>
  <c r="Z1070" i="6"/>
  <c r="Y1070" i="6"/>
  <c r="X1070" i="6"/>
  <c r="P1070" i="6"/>
  <c r="Q1070" i="6" s="1"/>
  <c r="F1070" i="6"/>
  <c r="K1070" i="6" s="1"/>
  <c r="AI1069" i="6"/>
  <c r="AH1069" i="6"/>
  <c r="AG1069" i="6"/>
  <c r="AC1069" i="6"/>
  <c r="AB1069" i="6"/>
  <c r="AA1069" i="6"/>
  <c r="Z1069" i="6"/>
  <c r="Y1069" i="6"/>
  <c r="X1069" i="6"/>
  <c r="P1069" i="6"/>
  <c r="Q1069" i="6" s="1"/>
  <c r="F1069" i="6"/>
  <c r="K1069" i="6" s="1"/>
  <c r="AI1068" i="6"/>
  <c r="AH1068" i="6"/>
  <c r="AG1068" i="6"/>
  <c r="AC1068" i="6"/>
  <c r="AB1068" i="6"/>
  <c r="AA1068" i="6"/>
  <c r="Z1068" i="6"/>
  <c r="Y1068" i="6"/>
  <c r="X1068" i="6"/>
  <c r="P1068" i="6"/>
  <c r="Q1068" i="6" s="1"/>
  <c r="F1068" i="6"/>
  <c r="K1068" i="6" s="1"/>
  <c r="AI1067" i="6"/>
  <c r="AH1067" i="6"/>
  <c r="AG1067" i="6"/>
  <c r="AC1067" i="6"/>
  <c r="AB1067" i="6"/>
  <c r="AA1067" i="6"/>
  <c r="Z1067" i="6"/>
  <c r="Y1067" i="6"/>
  <c r="X1067" i="6"/>
  <c r="P1067" i="6"/>
  <c r="Q1067" i="6" s="1"/>
  <c r="F1067" i="6"/>
  <c r="K1067" i="6" s="1"/>
  <c r="AI1066" i="6"/>
  <c r="AH1066" i="6"/>
  <c r="AG1066" i="6"/>
  <c r="AC1066" i="6"/>
  <c r="AB1066" i="6"/>
  <c r="AA1066" i="6"/>
  <c r="Z1066" i="6"/>
  <c r="Y1066" i="6"/>
  <c r="X1066" i="6"/>
  <c r="P1066" i="6"/>
  <c r="Q1066" i="6" s="1"/>
  <c r="F1066" i="6"/>
  <c r="K1066" i="6" s="1"/>
  <c r="AI1065" i="6"/>
  <c r="AH1065" i="6"/>
  <c r="AG1065" i="6"/>
  <c r="AC1065" i="6"/>
  <c r="AB1065" i="6"/>
  <c r="AA1065" i="6"/>
  <c r="Z1065" i="6"/>
  <c r="Y1065" i="6"/>
  <c r="X1065" i="6"/>
  <c r="P1065" i="6"/>
  <c r="Q1065" i="6" s="1"/>
  <c r="F1065" i="6"/>
  <c r="K1065" i="6" s="1"/>
  <c r="AI1064" i="6"/>
  <c r="AH1064" i="6"/>
  <c r="AG1064" i="6"/>
  <c r="AC1064" i="6"/>
  <c r="AB1064" i="6"/>
  <c r="AA1064" i="6"/>
  <c r="Z1064" i="6"/>
  <c r="Y1064" i="6"/>
  <c r="X1064" i="6"/>
  <c r="P1064" i="6"/>
  <c r="Q1064" i="6" s="1"/>
  <c r="F1064" i="6"/>
  <c r="K1064" i="6" s="1"/>
  <c r="AI1063" i="6"/>
  <c r="AH1063" i="6"/>
  <c r="AG1063" i="6"/>
  <c r="AC1063" i="6"/>
  <c r="AB1063" i="6"/>
  <c r="AA1063" i="6"/>
  <c r="Z1063" i="6"/>
  <c r="Y1063" i="6"/>
  <c r="X1063" i="6"/>
  <c r="P1063" i="6"/>
  <c r="Q1063" i="6" s="1"/>
  <c r="F1063" i="6"/>
  <c r="K1063" i="6" s="1"/>
  <c r="AI1062" i="6"/>
  <c r="AH1062" i="6"/>
  <c r="AG1062" i="6"/>
  <c r="AC1062" i="6"/>
  <c r="AB1062" i="6"/>
  <c r="AA1062" i="6"/>
  <c r="Z1062" i="6"/>
  <c r="Y1062" i="6"/>
  <c r="X1062" i="6"/>
  <c r="P1062" i="6"/>
  <c r="Q1062" i="6" s="1"/>
  <c r="F1062" i="6"/>
  <c r="K1062" i="6" s="1"/>
  <c r="AI1061" i="6"/>
  <c r="AH1061" i="6"/>
  <c r="AG1061" i="6"/>
  <c r="AC1061" i="6"/>
  <c r="AB1061" i="6"/>
  <c r="AA1061" i="6"/>
  <c r="Z1061" i="6"/>
  <c r="Y1061" i="6"/>
  <c r="X1061" i="6"/>
  <c r="P1061" i="6"/>
  <c r="Q1061" i="6" s="1"/>
  <c r="F1061" i="6"/>
  <c r="K1061" i="6" s="1"/>
  <c r="AI1060" i="6"/>
  <c r="AH1060" i="6"/>
  <c r="AG1060" i="6"/>
  <c r="AC1060" i="6"/>
  <c r="AB1060" i="6"/>
  <c r="AA1060" i="6"/>
  <c r="Z1060" i="6"/>
  <c r="Y1060" i="6"/>
  <c r="X1060" i="6"/>
  <c r="P1060" i="6"/>
  <c r="Q1060" i="6" s="1"/>
  <c r="F1060" i="6"/>
  <c r="K1060" i="6" s="1"/>
  <c r="AI1059" i="6"/>
  <c r="AH1059" i="6"/>
  <c r="AG1059" i="6"/>
  <c r="AC1059" i="6"/>
  <c r="AB1059" i="6"/>
  <c r="AA1059" i="6"/>
  <c r="Z1059" i="6"/>
  <c r="Y1059" i="6"/>
  <c r="X1059" i="6"/>
  <c r="P1059" i="6"/>
  <c r="Q1059" i="6" s="1"/>
  <c r="F1059" i="6"/>
  <c r="K1059" i="6" s="1"/>
  <c r="AI1058" i="6"/>
  <c r="AH1058" i="6"/>
  <c r="AG1058" i="6"/>
  <c r="AC1058" i="6"/>
  <c r="AB1058" i="6"/>
  <c r="AA1058" i="6"/>
  <c r="Z1058" i="6"/>
  <c r="Y1058" i="6"/>
  <c r="X1058" i="6"/>
  <c r="P1058" i="6"/>
  <c r="Q1058" i="6" s="1"/>
  <c r="F1058" i="6"/>
  <c r="K1058" i="6" s="1"/>
  <c r="AI1057" i="6"/>
  <c r="AH1057" i="6"/>
  <c r="AG1057" i="6"/>
  <c r="AC1057" i="6"/>
  <c r="AB1057" i="6"/>
  <c r="AA1057" i="6"/>
  <c r="Z1057" i="6"/>
  <c r="Y1057" i="6"/>
  <c r="X1057" i="6"/>
  <c r="P1057" i="6"/>
  <c r="Q1057" i="6" s="1"/>
  <c r="F1057" i="6"/>
  <c r="K1057" i="6" s="1"/>
  <c r="AI1056" i="6"/>
  <c r="AH1056" i="6"/>
  <c r="AG1056" i="6"/>
  <c r="AC1056" i="6"/>
  <c r="AB1056" i="6"/>
  <c r="AA1056" i="6"/>
  <c r="Z1056" i="6"/>
  <c r="Y1056" i="6"/>
  <c r="X1056" i="6"/>
  <c r="P1056" i="6"/>
  <c r="Q1056" i="6" s="1"/>
  <c r="F1056" i="6"/>
  <c r="K1056" i="6" s="1"/>
  <c r="AI1055" i="6"/>
  <c r="AH1055" i="6"/>
  <c r="AG1055" i="6"/>
  <c r="AC1055" i="6"/>
  <c r="AB1055" i="6"/>
  <c r="AA1055" i="6"/>
  <c r="Z1055" i="6"/>
  <c r="Y1055" i="6"/>
  <c r="X1055" i="6"/>
  <c r="P1055" i="6"/>
  <c r="Q1055" i="6" s="1"/>
  <c r="F1055" i="6"/>
  <c r="K1055" i="6" s="1"/>
  <c r="AI1054" i="6"/>
  <c r="AH1054" i="6"/>
  <c r="AG1054" i="6"/>
  <c r="AC1054" i="6"/>
  <c r="AB1054" i="6"/>
  <c r="AA1054" i="6"/>
  <c r="Z1054" i="6"/>
  <c r="Y1054" i="6"/>
  <c r="X1054" i="6"/>
  <c r="P1054" i="6"/>
  <c r="Q1054" i="6" s="1"/>
  <c r="F1054" i="6"/>
  <c r="K1054" i="6" s="1"/>
  <c r="AI1053" i="6"/>
  <c r="AH1053" i="6"/>
  <c r="AG1053" i="6"/>
  <c r="AC1053" i="6"/>
  <c r="AB1053" i="6"/>
  <c r="AA1053" i="6"/>
  <c r="Z1053" i="6"/>
  <c r="Y1053" i="6"/>
  <c r="X1053" i="6"/>
  <c r="P1053" i="6"/>
  <c r="Q1053" i="6" s="1"/>
  <c r="F1053" i="6"/>
  <c r="K1053" i="6" s="1"/>
  <c r="AI1052" i="6"/>
  <c r="AH1052" i="6"/>
  <c r="AG1052" i="6"/>
  <c r="AC1052" i="6"/>
  <c r="AB1052" i="6"/>
  <c r="AA1052" i="6"/>
  <c r="Z1052" i="6"/>
  <c r="Y1052" i="6"/>
  <c r="X1052" i="6"/>
  <c r="P1052" i="6"/>
  <c r="Q1052" i="6" s="1"/>
  <c r="F1052" i="6"/>
  <c r="K1052" i="6" s="1"/>
  <c r="AI1051" i="6"/>
  <c r="AH1051" i="6"/>
  <c r="AG1051" i="6"/>
  <c r="AC1051" i="6"/>
  <c r="AB1051" i="6"/>
  <c r="AA1051" i="6"/>
  <c r="Z1051" i="6"/>
  <c r="Y1051" i="6"/>
  <c r="X1051" i="6"/>
  <c r="P1051" i="6"/>
  <c r="Q1051" i="6" s="1"/>
  <c r="F1051" i="6"/>
  <c r="K1051" i="6" s="1"/>
  <c r="AI1050" i="6"/>
  <c r="AH1050" i="6"/>
  <c r="AG1050" i="6"/>
  <c r="AC1050" i="6"/>
  <c r="AB1050" i="6"/>
  <c r="AA1050" i="6"/>
  <c r="Z1050" i="6"/>
  <c r="Y1050" i="6"/>
  <c r="X1050" i="6"/>
  <c r="P1050" i="6"/>
  <c r="Q1050" i="6" s="1"/>
  <c r="F1050" i="6"/>
  <c r="K1050" i="6" s="1"/>
  <c r="AI1049" i="6"/>
  <c r="AH1049" i="6"/>
  <c r="AG1049" i="6"/>
  <c r="AC1049" i="6"/>
  <c r="AB1049" i="6"/>
  <c r="AA1049" i="6"/>
  <c r="Z1049" i="6"/>
  <c r="Y1049" i="6"/>
  <c r="X1049" i="6"/>
  <c r="P1049" i="6"/>
  <c r="Q1049" i="6" s="1"/>
  <c r="F1049" i="6"/>
  <c r="K1049" i="6" s="1"/>
  <c r="AI1048" i="6"/>
  <c r="AH1048" i="6"/>
  <c r="AG1048" i="6"/>
  <c r="AC1048" i="6"/>
  <c r="AB1048" i="6"/>
  <c r="AA1048" i="6"/>
  <c r="Z1048" i="6"/>
  <c r="Y1048" i="6"/>
  <c r="X1048" i="6"/>
  <c r="P1048" i="6"/>
  <c r="Q1048" i="6" s="1"/>
  <c r="F1048" i="6"/>
  <c r="K1048" i="6" s="1"/>
  <c r="AI1047" i="6"/>
  <c r="AH1047" i="6"/>
  <c r="AG1047" i="6"/>
  <c r="AC1047" i="6"/>
  <c r="AB1047" i="6"/>
  <c r="AA1047" i="6"/>
  <c r="Z1047" i="6"/>
  <c r="Y1047" i="6"/>
  <c r="X1047" i="6"/>
  <c r="P1047" i="6"/>
  <c r="Q1047" i="6" s="1"/>
  <c r="F1047" i="6"/>
  <c r="K1047" i="6" s="1"/>
  <c r="AI1046" i="6"/>
  <c r="AH1046" i="6"/>
  <c r="AG1046" i="6"/>
  <c r="AC1046" i="6"/>
  <c r="AB1046" i="6"/>
  <c r="AA1046" i="6"/>
  <c r="Z1046" i="6"/>
  <c r="Y1046" i="6"/>
  <c r="X1046" i="6"/>
  <c r="P1046" i="6"/>
  <c r="Q1046" i="6" s="1"/>
  <c r="F1046" i="6"/>
  <c r="K1046" i="6" s="1"/>
  <c r="AI1045" i="6"/>
  <c r="AH1045" i="6"/>
  <c r="AG1045" i="6"/>
  <c r="AC1045" i="6"/>
  <c r="AB1045" i="6"/>
  <c r="AA1045" i="6"/>
  <c r="Z1045" i="6"/>
  <c r="Y1045" i="6"/>
  <c r="X1045" i="6"/>
  <c r="P1045" i="6"/>
  <c r="Q1045" i="6" s="1"/>
  <c r="F1045" i="6"/>
  <c r="K1045" i="6" s="1"/>
  <c r="AI1044" i="6"/>
  <c r="AH1044" i="6"/>
  <c r="AG1044" i="6"/>
  <c r="AC1044" i="6"/>
  <c r="AB1044" i="6"/>
  <c r="AA1044" i="6"/>
  <c r="Z1044" i="6"/>
  <c r="Y1044" i="6"/>
  <c r="X1044" i="6"/>
  <c r="P1044" i="6"/>
  <c r="Q1044" i="6" s="1"/>
  <c r="F1044" i="6"/>
  <c r="K1044" i="6" s="1"/>
  <c r="AI1043" i="6"/>
  <c r="AH1043" i="6"/>
  <c r="AG1043" i="6"/>
  <c r="AC1043" i="6"/>
  <c r="AB1043" i="6"/>
  <c r="AA1043" i="6"/>
  <c r="Z1043" i="6"/>
  <c r="Y1043" i="6"/>
  <c r="X1043" i="6"/>
  <c r="P1043" i="6"/>
  <c r="Q1043" i="6" s="1"/>
  <c r="F1043" i="6"/>
  <c r="AI1042" i="6"/>
  <c r="AH1042" i="6"/>
  <c r="AG1042" i="6"/>
  <c r="AC1042" i="6"/>
  <c r="AB1042" i="6"/>
  <c r="AA1042" i="6"/>
  <c r="Z1042" i="6"/>
  <c r="Y1042" i="6"/>
  <c r="X1042" i="6"/>
  <c r="P1042" i="6"/>
  <c r="Q1042" i="6" s="1"/>
  <c r="F1042" i="6"/>
  <c r="AI1041" i="6"/>
  <c r="AH1041" i="6"/>
  <c r="AG1041" i="6"/>
  <c r="AC1041" i="6"/>
  <c r="AB1041" i="6"/>
  <c r="AA1041" i="6"/>
  <c r="Z1041" i="6"/>
  <c r="Y1041" i="6"/>
  <c r="X1041" i="6"/>
  <c r="P1041" i="6"/>
  <c r="Q1041" i="6" s="1"/>
  <c r="F1041" i="6"/>
  <c r="AI1040" i="6"/>
  <c r="AH1040" i="6"/>
  <c r="AG1040" i="6"/>
  <c r="AC1040" i="6"/>
  <c r="AB1040" i="6"/>
  <c r="AA1040" i="6"/>
  <c r="Z1040" i="6"/>
  <c r="Y1040" i="6"/>
  <c r="X1040" i="6"/>
  <c r="P1040" i="6"/>
  <c r="Q1040" i="6" s="1"/>
  <c r="F1040" i="6"/>
  <c r="AI1039" i="6"/>
  <c r="AH1039" i="6"/>
  <c r="AG1039" i="6"/>
  <c r="AC1039" i="6"/>
  <c r="AB1039" i="6"/>
  <c r="AA1039" i="6"/>
  <c r="Z1039" i="6"/>
  <c r="Y1039" i="6"/>
  <c r="X1039" i="6"/>
  <c r="P1039" i="6"/>
  <c r="Q1039" i="6" s="1"/>
  <c r="F1039" i="6"/>
  <c r="AI1038" i="6"/>
  <c r="AH1038" i="6"/>
  <c r="AG1038" i="6"/>
  <c r="AC1038" i="6"/>
  <c r="AB1038" i="6"/>
  <c r="AA1038" i="6"/>
  <c r="Z1038" i="6"/>
  <c r="Y1038" i="6"/>
  <c r="X1038" i="6"/>
  <c r="P1038" i="6"/>
  <c r="Q1038" i="6" s="1"/>
  <c r="F1038" i="6"/>
  <c r="AI1037" i="6"/>
  <c r="AH1037" i="6"/>
  <c r="AG1037" i="6"/>
  <c r="AC1037" i="6"/>
  <c r="AB1037" i="6"/>
  <c r="AA1037" i="6"/>
  <c r="Z1037" i="6"/>
  <c r="Y1037" i="6"/>
  <c r="X1037" i="6"/>
  <c r="P1037" i="6"/>
  <c r="Q1037" i="6" s="1"/>
  <c r="F1037" i="6"/>
  <c r="AI1036" i="6"/>
  <c r="AH1036" i="6"/>
  <c r="AG1036" i="6"/>
  <c r="AC1036" i="6"/>
  <c r="AB1036" i="6"/>
  <c r="AA1036" i="6"/>
  <c r="Z1036" i="6"/>
  <c r="Y1036" i="6"/>
  <c r="X1036" i="6"/>
  <c r="P1036" i="6"/>
  <c r="Q1036" i="6" s="1"/>
  <c r="F1036" i="6"/>
  <c r="AI1035" i="6"/>
  <c r="AH1035" i="6"/>
  <c r="AG1035" i="6"/>
  <c r="AC1035" i="6"/>
  <c r="AB1035" i="6"/>
  <c r="AA1035" i="6"/>
  <c r="Z1035" i="6"/>
  <c r="Y1035" i="6"/>
  <c r="X1035" i="6"/>
  <c r="P1035" i="6"/>
  <c r="Q1035" i="6" s="1"/>
  <c r="F1035" i="6"/>
  <c r="AI1034" i="6"/>
  <c r="AH1034" i="6"/>
  <c r="AG1034" i="6"/>
  <c r="AC1034" i="6"/>
  <c r="AB1034" i="6"/>
  <c r="AA1034" i="6"/>
  <c r="Z1034" i="6"/>
  <c r="Y1034" i="6"/>
  <c r="X1034" i="6"/>
  <c r="P1034" i="6"/>
  <c r="Q1034" i="6" s="1"/>
  <c r="F1034" i="6"/>
  <c r="AI1033" i="6"/>
  <c r="AH1033" i="6"/>
  <c r="AG1033" i="6"/>
  <c r="AC1033" i="6"/>
  <c r="AB1033" i="6"/>
  <c r="AA1033" i="6"/>
  <c r="Z1033" i="6"/>
  <c r="Y1033" i="6"/>
  <c r="X1033" i="6"/>
  <c r="P1033" i="6"/>
  <c r="Q1033" i="6" s="1"/>
  <c r="F1033" i="6"/>
  <c r="AI1032" i="6"/>
  <c r="AH1032" i="6"/>
  <c r="AG1032" i="6"/>
  <c r="AC1032" i="6"/>
  <c r="AB1032" i="6"/>
  <c r="AA1032" i="6"/>
  <c r="Z1032" i="6"/>
  <c r="Y1032" i="6"/>
  <c r="X1032" i="6"/>
  <c r="P1032" i="6"/>
  <c r="Q1032" i="6" s="1"/>
  <c r="F1032" i="6"/>
  <c r="AI1031" i="6"/>
  <c r="AH1031" i="6"/>
  <c r="AG1031" i="6"/>
  <c r="AC1031" i="6"/>
  <c r="AB1031" i="6"/>
  <c r="AA1031" i="6"/>
  <c r="Z1031" i="6"/>
  <c r="Y1031" i="6"/>
  <c r="X1031" i="6"/>
  <c r="P1031" i="6"/>
  <c r="Q1031" i="6" s="1"/>
  <c r="F1031" i="6"/>
  <c r="AI1030" i="6"/>
  <c r="AH1030" i="6"/>
  <c r="AG1030" i="6"/>
  <c r="AC1030" i="6"/>
  <c r="AB1030" i="6"/>
  <c r="AA1030" i="6"/>
  <c r="Z1030" i="6"/>
  <c r="Y1030" i="6"/>
  <c r="X1030" i="6"/>
  <c r="P1030" i="6"/>
  <c r="Q1030" i="6" s="1"/>
  <c r="F1030" i="6"/>
  <c r="AI1029" i="6"/>
  <c r="AH1029" i="6"/>
  <c r="AG1029" i="6"/>
  <c r="AC1029" i="6"/>
  <c r="AB1029" i="6"/>
  <c r="AA1029" i="6"/>
  <c r="Z1029" i="6"/>
  <c r="Y1029" i="6"/>
  <c r="X1029" i="6"/>
  <c r="P1029" i="6"/>
  <c r="Q1029" i="6" s="1"/>
  <c r="F1029" i="6"/>
  <c r="AI1028" i="6"/>
  <c r="AH1028" i="6"/>
  <c r="AG1028" i="6"/>
  <c r="AC1028" i="6"/>
  <c r="AB1028" i="6"/>
  <c r="AA1028" i="6"/>
  <c r="Z1028" i="6"/>
  <c r="Y1028" i="6"/>
  <c r="X1028" i="6"/>
  <c r="P1028" i="6"/>
  <c r="Q1028" i="6" s="1"/>
  <c r="F1028" i="6"/>
  <c r="AI1027" i="6"/>
  <c r="AH1027" i="6"/>
  <c r="AG1027" i="6"/>
  <c r="AC1027" i="6"/>
  <c r="AB1027" i="6"/>
  <c r="AA1027" i="6"/>
  <c r="Z1027" i="6"/>
  <c r="Y1027" i="6"/>
  <c r="X1027" i="6"/>
  <c r="P1027" i="6"/>
  <c r="Q1027" i="6" s="1"/>
  <c r="F1027" i="6"/>
  <c r="AI1026" i="6"/>
  <c r="AH1026" i="6"/>
  <c r="AG1026" i="6"/>
  <c r="AC1026" i="6"/>
  <c r="AB1026" i="6"/>
  <c r="AA1026" i="6"/>
  <c r="Z1026" i="6"/>
  <c r="Y1026" i="6"/>
  <c r="X1026" i="6"/>
  <c r="P1026" i="6"/>
  <c r="Q1026" i="6" s="1"/>
  <c r="F1026" i="6"/>
  <c r="AI1025" i="6"/>
  <c r="AH1025" i="6"/>
  <c r="AG1025" i="6"/>
  <c r="AC1025" i="6"/>
  <c r="AB1025" i="6"/>
  <c r="AA1025" i="6"/>
  <c r="Z1025" i="6"/>
  <c r="Y1025" i="6"/>
  <c r="X1025" i="6"/>
  <c r="P1025" i="6"/>
  <c r="Q1025" i="6" s="1"/>
  <c r="F1025" i="6"/>
  <c r="AI1024" i="6"/>
  <c r="AH1024" i="6"/>
  <c r="AG1024" i="6"/>
  <c r="AC1024" i="6"/>
  <c r="AB1024" i="6"/>
  <c r="AA1024" i="6"/>
  <c r="Z1024" i="6"/>
  <c r="Y1024" i="6"/>
  <c r="X1024" i="6"/>
  <c r="P1024" i="6"/>
  <c r="Q1024" i="6" s="1"/>
  <c r="F1024" i="6"/>
  <c r="AI1023" i="6"/>
  <c r="AH1023" i="6"/>
  <c r="AG1023" i="6"/>
  <c r="AC1023" i="6"/>
  <c r="AB1023" i="6"/>
  <c r="AA1023" i="6"/>
  <c r="Z1023" i="6"/>
  <c r="Y1023" i="6"/>
  <c r="X1023" i="6"/>
  <c r="P1023" i="6"/>
  <c r="Q1023" i="6" s="1"/>
  <c r="F1023" i="6"/>
  <c r="AI1022" i="6"/>
  <c r="AH1022" i="6"/>
  <c r="AG1022" i="6"/>
  <c r="AC1022" i="6"/>
  <c r="AB1022" i="6"/>
  <c r="AA1022" i="6"/>
  <c r="Z1022" i="6"/>
  <c r="Y1022" i="6"/>
  <c r="X1022" i="6"/>
  <c r="P1022" i="6"/>
  <c r="Q1022" i="6" s="1"/>
  <c r="F1022" i="6"/>
  <c r="AI1021" i="6"/>
  <c r="AH1021" i="6"/>
  <c r="AG1021" i="6"/>
  <c r="AC1021" i="6"/>
  <c r="AB1021" i="6"/>
  <c r="AA1021" i="6"/>
  <c r="Z1021" i="6"/>
  <c r="Y1021" i="6"/>
  <c r="X1021" i="6"/>
  <c r="P1021" i="6"/>
  <c r="Q1021" i="6" s="1"/>
  <c r="F1021" i="6"/>
  <c r="AI1020" i="6"/>
  <c r="AH1020" i="6"/>
  <c r="AG1020" i="6"/>
  <c r="AC1020" i="6"/>
  <c r="AB1020" i="6"/>
  <c r="AA1020" i="6"/>
  <c r="Z1020" i="6"/>
  <c r="Y1020" i="6"/>
  <c r="X1020" i="6"/>
  <c r="P1020" i="6"/>
  <c r="Q1020" i="6" s="1"/>
  <c r="F1020" i="6"/>
  <c r="AI1019" i="6"/>
  <c r="AH1019" i="6"/>
  <c r="AG1019" i="6"/>
  <c r="AC1019" i="6"/>
  <c r="AB1019" i="6"/>
  <c r="AA1019" i="6"/>
  <c r="Z1019" i="6"/>
  <c r="Y1019" i="6"/>
  <c r="X1019" i="6"/>
  <c r="P1019" i="6"/>
  <c r="Q1019" i="6" s="1"/>
  <c r="F1019" i="6"/>
  <c r="AI1018" i="6"/>
  <c r="AH1018" i="6"/>
  <c r="AG1018" i="6"/>
  <c r="AC1018" i="6"/>
  <c r="AB1018" i="6"/>
  <c r="AA1018" i="6"/>
  <c r="Z1018" i="6"/>
  <c r="Y1018" i="6"/>
  <c r="X1018" i="6"/>
  <c r="P1018" i="6"/>
  <c r="Q1018" i="6" s="1"/>
  <c r="F1018" i="6"/>
  <c r="AI1017" i="6"/>
  <c r="AH1017" i="6"/>
  <c r="AG1017" i="6"/>
  <c r="AC1017" i="6"/>
  <c r="AB1017" i="6"/>
  <c r="AA1017" i="6"/>
  <c r="Z1017" i="6"/>
  <c r="Y1017" i="6"/>
  <c r="X1017" i="6"/>
  <c r="P1017" i="6"/>
  <c r="Q1017" i="6" s="1"/>
  <c r="F1017" i="6"/>
  <c r="AI1016" i="6"/>
  <c r="AH1016" i="6"/>
  <c r="AG1016" i="6"/>
  <c r="AC1016" i="6"/>
  <c r="AB1016" i="6"/>
  <c r="AA1016" i="6"/>
  <c r="Z1016" i="6"/>
  <c r="Y1016" i="6"/>
  <c r="X1016" i="6"/>
  <c r="P1016" i="6"/>
  <c r="Q1016" i="6" s="1"/>
  <c r="F1016" i="6"/>
  <c r="AI1015" i="6"/>
  <c r="AH1015" i="6"/>
  <c r="AG1015" i="6"/>
  <c r="AC1015" i="6"/>
  <c r="AB1015" i="6"/>
  <c r="AA1015" i="6"/>
  <c r="Z1015" i="6"/>
  <c r="Y1015" i="6"/>
  <c r="X1015" i="6"/>
  <c r="P1015" i="6"/>
  <c r="Q1015" i="6" s="1"/>
  <c r="F1015" i="6"/>
  <c r="AI1014" i="6"/>
  <c r="AH1014" i="6"/>
  <c r="AG1014" i="6"/>
  <c r="AC1014" i="6"/>
  <c r="AB1014" i="6"/>
  <c r="AA1014" i="6"/>
  <c r="Z1014" i="6"/>
  <c r="Y1014" i="6"/>
  <c r="X1014" i="6"/>
  <c r="P1014" i="6"/>
  <c r="Q1014" i="6" s="1"/>
  <c r="F1014" i="6"/>
  <c r="AI1013" i="6"/>
  <c r="AH1013" i="6"/>
  <c r="AG1013" i="6"/>
  <c r="AC1013" i="6"/>
  <c r="AB1013" i="6"/>
  <c r="AA1013" i="6"/>
  <c r="Z1013" i="6"/>
  <c r="Y1013" i="6"/>
  <c r="X1013" i="6"/>
  <c r="P1013" i="6"/>
  <c r="Q1013" i="6" s="1"/>
  <c r="F1013" i="6"/>
  <c r="AI1012" i="6"/>
  <c r="AH1012" i="6"/>
  <c r="AG1012" i="6"/>
  <c r="AC1012" i="6"/>
  <c r="AB1012" i="6"/>
  <c r="AA1012" i="6"/>
  <c r="Z1012" i="6"/>
  <c r="Y1012" i="6"/>
  <c r="X1012" i="6"/>
  <c r="P1012" i="6"/>
  <c r="Q1012" i="6" s="1"/>
  <c r="F1012" i="6"/>
  <c r="AI1011" i="6"/>
  <c r="AH1011" i="6"/>
  <c r="AG1011" i="6"/>
  <c r="AC1011" i="6"/>
  <c r="AB1011" i="6"/>
  <c r="AA1011" i="6"/>
  <c r="Z1011" i="6"/>
  <c r="Y1011" i="6"/>
  <c r="X1011" i="6"/>
  <c r="P1011" i="6"/>
  <c r="Q1011" i="6" s="1"/>
  <c r="F1011" i="6"/>
  <c r="AI1010" i="6"/>
  <c r="AH1010" i="6"/>
  <c r="AG1010" i="6"/>
  <c r="AC1010" i="6"/>
  <c r="AB1010" i="6"/>
  <c r="AA1010" i="6"/>
  <c r="Z1010" i="6"/>
  <c r="Y1010" i="6"/>
  <c r="X1010" i="6"/>
  <c r="P1010" i="6"/>
  <c r="Q1010" i="6" s="1"/>
  <c r="F1010" i="6"/>
  <c r="AI1009" i="6"/>
  <c r="AH1009" i="6"/>
  <c r="AG1009" i="6"/>
  <c r="AC1009" i="6"/>
  <c r="AB1009" i="6"/>
  <c r="AA1009" i="6"/>
  <c r="Z1009" i="6"/>
  <c r="Y1009" i="6"/>
  <c r="X1009" i="6"/>
  <c r="P1009" i="6"/>
  <c r="Q1009" i="6" s="1"/>
  <c r="F1009" i="6"/>
  <c r="AI1008" i="6"/>
  <c r="AH1008" i="6"/>
  <c r="AG1008" i="6"/>
  <c r="AC1008" i="6"/>
  <c r="AB1008" i="6"/>
  <c r="AA1008" i="6"/>
  <c r="Z1008" i="6"/>
  <c r="Y1008" i="6"/>
  <c r="X1008" i="6"/>
  <c r="P1008" i="6"/>
  <c r="Q1008" i="6" s="1"/>
  <c r="F1008" i="6"/>
  <c r="AI1007" i="6"/>
  <c r="AH1007" i="6"/>
  <c r="AG1007" i="6"/>
  <c r="AC1007" i="6"/>
  <c r="AB1007" i="6"/>
  <c r="AA1007" i="6"/>
  <c r="Z1007" i="6"/>
  <c r="Y1007" i="6"/>
  <c r="X1007" i="6"/>
  <c r="P1007" i="6"/>
  <c r="Q1007" i="6" s="1"/>
  <c r="F1007" i="6"/>
  <c r="AI1006" i="6"/>
  <c r="AH1006" i="6"/>
  <c r="AG1006" i="6"/>
  <c r="AC1006" i="6"/>
  <c r="AB1006" i="6"/>
  <c r="AA1006" i="6"/>
  <c r="Z1006" i="6"/>
  <c r="Y1006" i="6"/>
  <c r="X1006" i="6"/>
  <c r="P1006" i="6"/>
  <c r="Q1006" i="6" s="1"/>
  <c r="F1006" i="6"/>
  <c r="AI1005" i="6"/>
  <c r="AH1005" i="6"/>
  <c r="AG1005" i="6"/>
  <c r="AC1005" i="6"/>
  <c r="AB1005" i="6"/>
  <c r="AA1005" i="6"/>
  <c r="Z1005" i="6"/>
  <c r="Y1005" i="6"/>
  <c r="X1005" i="6"/>
  <c r="P1005" i="6"/>
  <c r="Q1005" i="6" s="1"/>
  <c r="F1005" i="6"/>
  <c r="AI1004" i="6"/>
  <c r="AH1004" i="6"/>
  <c r="AG1004" i="6"/>
  <c r="AC1004" i="6"/>
  <c r="AB1004" i="6"/>
  <c r="AA1004" i="6"/>
  <c r="Z1004" i="6"/>
  <c r="Y1004" i="6"/>
  <c r="X1004" i="6"/>
  <c r="P1004" i="6"/>
  <c r="Q1004" i="6" s="1"/>
  <c r="F1004" i="6"/>
  <c r="AI1003" i="6"/>
  <c r="AH1003" i="6"/>
  <c r="AG1003" i="6"/>
  <c r="AC1003" i="6"/>
  <c r="AB1003" i="6"/>
  <c r="AA1003" i="6"/>
  <c r="Z1003" i="6"/>
  <c r="Y1003" i="6"/>
  <c r="X1003" i="6"/>
  <c r="P1003" i="6"/>
  <c r="Q1003" i="6" s="1"/>
  <c r="F1003" i="6"/>
  <c r="AI1002" i="6"/>
  <c r="AH1002" i="6"/>
  <c r="AG1002" i="6"/>
  <c r="AC1002" i="6"/>
  <c r="AB1002" i="6"/>
  <c r="AA1002" i="6"/>
  <c r="Z1002" i="6"/>
  <c r="Y1002" i="6"/>
  <c r="X1002" i="6"/>
  <c r="P1002" i="6"/>
  <c r="Q1002" i="6" s="1"/>
  <c r="F1002" i="6"/>
  <c r="AI1001" i="6"/>
  <c r="AH1001" i="6"/>
  <c r="AG1001" i="6"/>
  <c r="AC1001" i="6"/>
  <c r="AB1001" i="6"/>
  <c r="AA1001" i="6"/>
  <c r="Z1001" i="6"/>
  <c r="Y1001" i="6"/>
  <c r="X1001" i="6"/>
  <c r="P1001" i="6"/>
  <c r="Q1001" i="6" s="1"/>
  <c r="F1001" i="6"/>
  <c r="AI1000" i="6"/>
  <c r="AH1000" i="6"/>
  <c r="AG1000" i="6"/>
  <c r="AC1000" i="6"/>
  <c r="AB1000" i="6"/>
  <c r="AA1000" i="6"/>
  <c r="Z1000" i="6"/>
  <c r="Y1000" i="6"/>
  <c r="X1000" i="6"/>
  <c r="P1000" i="6"/>
  <c r="Q1000" i="6" s="1"/>
  <c r="F1000" i="6"/>
  <c r="AI999" i="6"/>
  <c r="AH999" i="6"/>
  <c r="AG999" i="6"/>
  <c r="AC999" i="6"/>
  <c r="AB999" i="6"/>
  <c r="AA999" i="6"/>
  <c r="Z999" i="6"/>
  <c r="Y999" i="6"/>
  <c r="X999" i="6"/>
  <c r="P999" i="6"/>
  <c r="Q999" i="6" s="1"/>
  <c r="F999" i="6"/>
  <c r="AI998" i="6"/>
  <c r="AH998" i="6"/>
  <c r="AG998" i="6"/>
  <c r="AC998" i="6"/>
  <c r="AB998" i="6"/>
  <c r="AA998" i="6"/>
  <c r="Z998" i="6"/>
  <c r="Y998" i="6"/>
  <c r="X998" i="6"/>
  <c r="P998" i="6"/>
  <c r="Q998" i="6" s="1"/>
  <c r="F998" i="6"/>
  <c r="AI997" i="6"/>
  <c r="AH997" i="6"/>
  <c r="AG997" i="6"/>
  <c r="AC997" i="6"/>
  <c r="AB997" i="6"/>
  <c r="AA997" i="6"/>
  <c r="Z997" i="6"/>
  <c r="Y997" i="6"/>
  <c r="X997" i="6"/>
  <c r="P997" i="6"/>
  <c r="Q997" i="6" s="1"/>
  <c r="F997" i="6"/>
  <c r="AI996" i="6"/>
  <c r="AH996" i="6"/>
  <c r="AG996" i="6"/>
  <c r="AC996" i="6"/>
  <c r="AB996" i="6"/>
  <c r="AA996" i="6"/>
  <c r="Z996" i="6"/>
  <c r="Y996" i="6"/>
  <c r="X996" i="6"/>
  <c r="P996" i="6"/>
  <c r="Q996" i="6" s="1"/>
  <c r="F996" i="6"/>
  <c r="AI995" i="6"/>
  <c r="AH995" i="6"/>
  <c r="AG995" i="6"/>
  <c r="AC995" i="6"/>
  <c r="AB995" i="6"/>
  <c r="AA995" i="6"/>
  <c r="Z995" i="6"/>
  <c r="Y995" i="6"/>
  <c r="X995" i="6"/>
  <c r="P995" i="6"/>
  <c r="Q995" i="6" s="1"/>
  <c r="F995" i="6"/>
  <c r="AI994" i="6"/>
  <c r="AH994" i="6"/>
  <c r="AG994" i="6"/>
  <c r="AC994" i="6"/>
  <c r="AB994" i="6"/>
  <c r="AA994" i="6"/>
  <c r="Z994" i="6"/>
  <c r="Y994" i="6"/>
  <c r="X994" i="6"/>
  <c r="P994" i="6"/>
  <c r="Q994" i="6" s="1"/>
  <c r="F994" i="6"/>
  <c r="AI993" i="6"/>
  <c r="AH993" i="6"/>
  <c r="AG993" i="6"/>
  <c r="AC993" i="6"/>
  <c r="AB993" i="6"/>
  <c r="AA993" i="6"/>
  <c r="Z993" i="6"/>
  <c r="Y993" i="6"/>
  <c r="X993" i="6"/>
  <c r="P993" i="6"/>
  <c r="Q993" i="6" s="1"/>
  <c r="F993" i="6"/>
  <c r="AI992" i="6"/>
  <c r="AH992" i="6"/>
  <c r="AG992" i="6"/>
  <c r="AC992" i="6"/>
  <c r="AB992" i="6"/>
  <c r="AA992" i="6"/>
  <c r="Z992" i="6"/>
  <c r="Y992" i="6"/>
  <c r="X992" i="6"/>
  <c r="P992" i="6"/>
  <c r="Q992" i="6" s="1"/>
  <c r="F992" i="6"/>
  <c r="AI991" i="6"/>
  <c r="AH991" i="6"/>
  <c r="AG991" i="6"/>
  <c r="AC991" i="6"/>
  <c r="AB991" i="6"/>
  <c r="AA991" i="6"/>
  <c r="Z991" i="6"/>
  <c r="Y991" i="6"/>
  <c r="X991" i="6"/>
  <c r="P991" i="6"/>
  <c r="Q991" i="6" s="1"/>
  <c r="F991" i="6"/>
  <c r="AI990" i="6"/>
  <c r="AH990" i="6"/>
  <c r="AG990" i="6"/>
  <c r="AC990" i="6"/>
  <c r="AB990" i="6"/>
  <c r="AA990" i="6"/>
  <c r="Z990" i="6"/>
  <c r="Y990" i="6"/>
  <c r="X990" i="6"/>
  <c r="P990" i="6"/>
  <c r="Q990" i="6" s="1"/>
  <c r="F990" i="6"/>
  <c r="AI989" i="6"/>
  <c r="AH989" i="6"/>
  <c r="AG989" i="6"/>
  <c r="AC989" i="6"/>
  <c r="AB989" i="6"/>
  <c r="AA989" i="6"/>
  <c r="Z989" i="6"/>
  <c r="Y989" i="6"/>
  <c r="X989" i="6"/>
  <c r="P989" i="6"/>
  <c r="Q989" i="6" s="1"/>
  <c r="F989" i="6"/>
  <c r="AI988" i="6"/>
  <c r="AH988" i="6"/>
  <c r="AG988" i="6"/>
  <c r="AC988" i="6"/>
  <c r="AB988" i="6"/>
  <c r="AA988" i="6"/>
  <c r="Z988" i="6"/>
  <c r="Y988" i="6"/>
  <c r="X988" i="6"/>
  <c r="P988" i="6"/>
  <c r="Q988" i="6" s="1"/>
  <c r="F988" i="6"/>
  <c r="AI987" i="6"/>
  <c r="AH987" i="6"/>
  <c r="AG987" i="6"/>
  <c r="AC987" i="6"/>
  <c r="AB987" i="6"/>
  <c r="AA987" i="6"/>
  <c r="Z987" i="6"/>
  <c r="Y987" i="6"/>
  <c r="X987" i="6"/>
  <c r="P987" i="6"/>
  <c r="Q987" i="6" s="1"/>
  <c r="F987" i="6"/>
  <c r="AI986" i="6"/>
  <c r="AH986" i="6"/>
  <c r="AG986" i="6"/>
  <c r="AC986" i="6"/>
  <c r="AB986" i="6"/>
  <c r="AA986" i="6"/>
  <c r="Z986" i="6"/>
  <c r="Y986" i="6"/>
  <c r="X986" i="6"/>
  <c r="P986" i="6"/>
  <c r="Q986" i="6" s="1"/>
  <c r="F986" i="6"/>
  <c r="AI985" i="6"/>
  <c r="AH985" i="6"/>
  <c r="AG985" i="6"/>
  <c r="AC985" i="6"/>
  <c r="AB985" i="6"/>
  <c r="AA985" i="6"/>
  <c r="Z985" i="6"/>
  <c r="Y985" i="6"/>
  <c r="X985" i="6"/>
  <c r="P985" i="6"/>
  <c r="Q985" i="6" s="1"/>
  <c r="F985" i="6"/>
  <c r="AI984" i="6"/>
  <c r="AH984" i="6"/>
  <c r="AG984" i="6"/>
  <c r="AC984" i="6"/>
  <c r="AB984" i="6"/>
  <c r="AA984" i="6"/>
  <c r="Z984" i="6"/>
  <c r="Y984" i="6"/>
  <c r="X984" i="6"/>
  <c r="P984" i="6"/>
  <c r="Q984" i="6" s="1"/>
  <c r="F984" i="6"/>
  <c r="AI983" i="6"/>
  <c r="AH983" i="6"/>
  <c r="AG983" i="6"/>
  <c r="AC983" i="6"/>
  <c r="AB983" i="6"/>
  <c r="AA983" i="6"/>
  <c r="Z983" i="6"/>
  <c r="Y983" i="6"/>
  <c r="X983" i="6"/>
  <c r="P983" i="6"/>
  <c r="Q983" i="6" s="1"/>
  <c r="F983" i="6"/>
  <c r="AI982" i="6"/>
  <c r="AH982" i="6"/>
  <c r="AG982" i="6"/>
  <c r="AC982" i="6"/>
  <c r="AB982" i="6"/>
  <c r="AA982" i="6"/>
  <c r="Z982" i="6"/>
  <c r="Y982" i="6"/>
  <c r="X982" i="6"/>
  <c r="P982" i="6"/>
  <c r="Q982" i="6" s="1"/>
  <c r="F982" i="6"/>
  <c r="AI981" i="6"/>
  <c r="AH981" i="6"/>
  <c r="AG981" i="6"/>
  <c r="AC981" i="6"/>
  <c r="AB981" i="6"/>
  <c r="AA981" i="6"/>
  <c r="Z981" i="6"/>
  <c r="Y981" i="6"/>
  <c r="X981" i="6"/>
  <c r="P981" i="6"/>
  <c r="Q981" i="6" s="1"/>
  <c r="F981" i="6"/>
  <c r="AI980" i="6"/>
  <c r="AH980" i="6"/>
  <c r="AG980" i="6"/>
  <c r="AC980" i="6"/>
  <c r="AB980" i="6"/>
  <c r="AA980" i="6"/>
  <c r="Z980" i="6"/>
  <c r="Y980" i="6"/>
  <c r="X980" i="6"/>
  <c r="P980" i="6"/>
  <c r="Q980" i="6" s="1"/>
  <c r="F980" i="6"/>
  <c r="K980" i="6" s="1"/>
  <c r="AI979" i="6"/>
  <c r="AH979" i="6"/>
  <c r="AG979" i="6"/>
  <c r="AC979" i="6"/>
  <c r="AB979" i="6"/>
  <c r="AA979" i="6"/>
  <c r="Z979" i="6"/>
  <c r="Y979" i="6"/>
  <c r="X979" i="6"/>
  <c r="P979" i="6"/>
  <c r="Q979" i="6" s="1"/>
  <c r="F979" i="6"/>
  <c r="K979" i="6" s="1"/>
  <c r="AI978" i="6"/>
  <c r="AH978" i="6"/>
  <c r="AG978" i="6"/>
  <c r="AC978" i="6"/>
  <c r="AB978" i="6"/>
  <c r="AA978" i="6"/>
  <c r="Z978" i="6"/>
  <c r="Y978" i="6"/>
  <c r="X978" i="6"/>
  <c r="P978" i="6"/>
  <c r="Q978" i="6" s="1"/>
  <c r="F978" i="6"/>
  <c r="K978" i="6" s="1"/>
  <c r="AI977" i="6"/>
  <c r="AH977" i="6"/>
  <c r="AG977" i="6"/>
  <c r="AC977" i="6"/>
  <c r="AB977" i="6"/>
  <c r="AA977" i="6"/>
  <c r="Z977" i="6"/>
  <c r="Y977" i="6"/>
  <c r="X977" i="6"/>
  <c r="P977" i="6"/>
  <c r="Q977" i="6" s="1"/>
  <c r="F977" i="6"/>
  <c r="K977" i="6" s="1"/>
  <c r="AI976" i="6"/>
  <c r="AH976" i="6"/>
  <c r="AG976" i="6"/>
  <c r="AC976" i="6"/>
  <c r="AB976" i="6"/>
  <c r="AA976" i="6"/>
  <c r="Z976" i="6"/>
  <c r="Y976" i="6"/>
  <c r="X976" i="6"/>
  <c r="P976" i="6"/>
  <c r="Q976" i="6" s="1"/>
  <c r="F976" i="6"/>
  <c r="K976" i="6" s="1"/>
  <c r="AI975" i="6"/>
  <c r="AH975" i="6"/>
  <c r="AG975" i="6"/>
  <c r="AC975" i="6"/>
  <c r="AB975" i="6"/>
  <c r="AA975" i="6"/>
  <c r="Z975" i="6"/>
  <c r="Y975" i="6"/>
  <c r="X975" i="6"/>
  <c r="P975" i="6"/>
  <c r="Q975" i="6" s="1"/>
  <c r="F975" i="6"/>
  <c r="K975" i="6" s="1"/>
  <c r="AI974" i="6"/>
  <c r="AH974" i="6"/>
  <c r="AG974" i="6"/>
  <c r="AC974" i="6"/>
  <c r="AB974" i="6"/>
  <c r="AA974" i="6"/>
  <c r="Z974" i="6"/>
  <c r="Y974" i="6"/>
  <c r="X974" i="6"/>
  <c r="P974" i="6"/>
  <c r="Q974" i="6" s="1"/>
  <c r="F974" i="6"/>
  <c r="K974" i="6" s="1"/>
  <c r="AI973" i="6"/>
  <c r="AH973" i="6"/>
  <c r="AG973" i="6"/>
  <c r="AC973" i="6"/>
  <c r="AB973" i="6"/>
  <c r="AA973" i="6"/>
  <c r="Z973" i="6"/>
  <c r="Y973" i="6"/>
  <c r="X973" i="6"/>
  <c r="P973" i="6"/>
  <c r="Q973" i="6" s="1"/>
  <c r="F973" i="6"/>
  <c r="K973" i="6" s="1"/>
  <c r="AI972" i="6"/>
  <c r="AH972" i="6"/>
  <c r="AG972" i="6"/>
  <c r="AC972" i="6"/>
  <c r="AB972" i="6"/>
  <c r="AA972" i="6"/>
  <c r="Z972" i="6"/>
  <c r="Y972" i="6"/>
  <c r="X972" i="6"/>
  <c r="P972" i="6"/>
  <c r="Q972" i="6" s="1"/>
  <c r="F972" i="6"/>
  <c r="K972" i="6" s="1"/>
  <c r="AI971" i="6"/>
  <c r="AH971" i="6"/>
  <c r="AG971" i="6"/>
  <c r="AC971" i="6"/>
  <c r="AB971" i="6"/>
  <c r="AA971" i="6"/>
  <c r="Z971" i="6"/>
  <c r="Y971" i="6"/>
  <c r="X971" i="6"/>
  <c r="P971" i="6"/>
  <c r="Q971" i="6" s="1"/>
  <c r="F971" i="6"/>
  <c r="K971" i="6" s="1"/>
  <c r="AI970" i="6"/>
  <c r="AH970" i="6"/>
  <c r="AG970" i="6"/>
  <c r="AC970" i="6"/>
  <c r="AB970" i="6"/>
  <c r="AA970" i="6"/>
  <c r="Z970" i="6"/>
  <c r="Y970" i="6"/>
  <c r="X970" i="6"/>
  <c r="P970" i="6"/>
  <c r="Q970" i="6" s="1"/>
  <c r="F970" i="6"/>
  <c r="K970" i="6" s="1"/>
  <c r="AI969" i="6"/>
  <c r="AH969" i="6"/>
  <c r="AG969" i="6"/>
  <c r="AC969" i="6"/>
  <c r="AB969" i="6"/>
  <c r="AA969" i="6"/>
  <c r="Z969" i="6"/>
  <c r="Y969" i="6"/>
  <c r="X969" i="6"/>
  <c r="P969" i="6"/>
  <c r="Q969" i="6" s="1"/>
  <c r="F969" i="6"/>
  <c r="K969" i="6" s="1"/>
  <c r="AI968" i="6"/>
  <c r="AH968" i="6"/>
  <c r="AG968" i="6"/>
  <c r="AC968" i="6"/>
  <c r="AB968" i="6"/>
  <c r="AA968" i="6"/>
  <c r="Z968" i="6"/>
  <c r="Y968" i="6"/>
  <c r="X968" i="6"/>
  <c r="P968" i="6"/>
  <c r="Q968" i="6" s="1"/>
  <c r="F968" i="6"/>
  <c r="K968" i="6" s="1"/>
  <c r="AI967" i="6"/>
  <c r="AH967" i="6"/>
  <c r="AG967" i="6"/>
  <c r="AC967" i="6"/>
  <c r="AB967" i="6"/>
  <c r="AA967" i="6"/>
  <c r="Z967" i="6"/>
  <c r="Y967" i="6"/>
  <c r="X967" i="6"/>
  <c r="P967" i="6"/>
  <c r="Q967" i="6" s="1"/>
  <c r="F967" i="6"/>
  <c r="K967" i="6" s="1"/>
  <c r="AI966" i="6"/>
  <c r="AH966" i="6"/>
  <c r="AG966" i="6"/>
  <c r="AC966" i="6"/>
  <c r="AB966" i="6"/>
  <c r="AA966" i="6"/>
  <c r="Z966" i="6"/>
  <c r="Y966" i="6"/>
  <c r="X966" i="6"/>
  <c r="P966" i="6"/>
  <c r="Q966" i="6" s="1"/>
  <c r="F966" i="6"/>
  <c r="K966" i="6" s="1"/>
  <c r="AI965" i="6"/>
  <c r="AH965" i="6"/>
  <c r="AG965" i="6"/>
  <c r="AC965" i="6"/>
  <c r="AB965" i="6"/>
  <c r="AA965" i="6"/>
  <c r="Z965" i="6"/>
  <c r="Y965" i="6"/>
  <c r="X965" i="6"/>
  <c r="P965" i="6"/>
  <c r="Q965" i="6" s="1"/>
  <c r="F965" i="6"/>
  <c r="K965" i="6" s="1"/>
  <c r="AI964" i="6"/>
  <c r="AH964" i="6"/>
  <c r="AG964" i="6"/>
  <c r="AC964" i="6"/>
  <c r="AB964" i="6"/>
  <c r="AA964" i="6"/>
  <c r="Z964" i="6"/>
  <c r="Y964" i="6"/>
  <c r="X964" i="6"/>
  <c r="P964" i="6"/>
  <c r="Q964" i="6" s="1"/>
  <c r="F964" i="6"/>
  <c r="K964" i="6" s="1"/>
  <c r="AI963" i="6"/>
  <c r="AH963" i="6"/>
  <c r="AG963" i="6"/>
  <c r="AC963" i="6"/>
  <c r="AB963" i="6"/>
  <c r="AA963" i="6"/>
  <c r="Z963" i="6"/>
  <c r="Y963" i="6"/>
  <c r="X963" i="6"/>
  <c r="P963" i="6"/>
  <c r="Q963" i="6" s="1"/>
  <c r="F963" i="6"/>
  <c r="K963" i="6" s="1"/>
  <c r="AI962" i="6"/>
  <c r="AH962" i="6"/>
  <c r="AG962" i="6"/>
  <c r="AC962" i="6"/>
  <c r="AB962" i="6"/>
  <c r="AA962" i="6"/>
  <c r="Z962" i="6"/>
  <c r="Y962" i="6"/>
  <c r="X962" i="6"/>
  <c r="P962" i="6"/>
  <c r="Q962" i="6" s="1"/>
  <c r="F962" i="6"/>
  <c r="K962" i="6" s="1"/>
  <c r="AI961" i="6"/>
  <c r="AH961" i="6"/>
  <c r="AG961" i="6"/>
  <c r="AC961" i="6"/>
  <c r="AB961" i="6"/>
  <c r="AA961" i="6"/>
  <c r="Z961" i="6"/>
  <c r="Y961" i="6"/>
  <c r="X961" i="6"/>
  <c r="P961" i="6"/>
  <c r="Q961" i="6" s="1"/>
  <c r="F961" i="6"/>
  <c r="K961" i="6" s="1"/>
  <c r="AI960" i="6"/>
  <c r="AH960" i="6"/>
  <c r="AG960" i="6"/>
  <c r="AC960" i="6"/>
  <c r="AB960" i="6"/>
  <c r="AA960" i="6"/>
  <c r="Z960" i="6"/>
  <c r="Y960" i="6"/>
  <c r="X960" i="6"/>
  <c r="P960" i="6"/>
  <c r="Q960" i="6" s="1"/>
  <c r="F960" i="6"/>
  <c r="K960" i="6" s="1"/>
  <c r="AI959" i="6"/>
  <c r="AH959" i="6"/>
  <c r="AG959" i="6"/>
  <c r="AC959" i="6"/>
  <c r="AB959" i="6"/>
  <c r="AA959" i="6"/>
  <c r="Z959" i="6"/>
  <c r="Y959" i="6"/>
  <c r="X959" i="6"/>
  <c r="P959" i="6"/>
  <c r="Q959" i="6" s="1"/>
  <c r="F959" i="6"/>
  <c r="K959" i="6" s="1"/>
  <c r="AI958" i="6"/>
  <c r="AH958" i="6"/>
  <c r="AG958" i="6"/>
  <c r="AC958" i="6"/>
  <c r="AB958" i="6"/>
  <c r="AA958" i="6"/>
  <c r="Z958" i="6"/>
  <c r="Y958" i="6"/>
  <c r="X958" i="6"/>
  <c r="P958" i="6"/>
  <c r="Q958" i="6" s="1"/>
  <c r="F958" i="6"/>
  <c r="K958" i="6" s="1"/>
  <c r="AI957" i="6"/>
  <c r="AH957" i="6"/>
  <c r="AG957" i="6"/>
  <c r="AC957" i="6"/>
  <c r="AB957" i="6"/>
  <c r="AA957" i="6"/>
  <c r="Z957" i="6"/>
  <c r="Y957" i="6"/>
  <c r="X957" i="6"/>
  <c r="P957" i="6"/>
  <c r="Q957" i="6" s="1"/>
  <c r="F957" i="6"/>
  <c r="K957" i="6" s="1"/>
  <c r="AI956" i="6"/>
  <c r="AH956" i="6"/>
  <c r="AG956" i="6"/>
  <c r="AC956" i="6"/>
  <c r="AB956" i="6"/>
  <c r="AA956" i="6"/>
  <c r="Z956" i="6"/>
  <c r="Y956" i="6"/>
  <c r="X956" i="6"/>
  <c r="P956" i="6"/>
  <c r="Q956" i="6" s="1"/>
  <c r="F956" i="6"/>
  <c r="K956" i="6" s="1"/>
  <c r="AI955" i="6"/>
  <c r="AH955" i="6"/>
  <c r="AG955" i="6"/>
  <c r="AC955" i="6"/>
  <c r="AB955" i="6"/>
  <c r="AA955" i="6"/>
  <c r="Z955" i="6"/>
  <c r="Y955" i="6"/>
  <c r="X955" i="6"/>
  <c r="P955" i="6"/>
  <c r="Q955" i="6" s="1"/>
  <c r="F955" i="6"/>
  <c r="K955" i="6" s="1"/>
  <c r="AI954" i="6"/>
  <c r="AH954" i="6"/>
  <c r="AG954" i="6"/>
  <c r="AC954" i="6"/>
  <c r="AB954" i="6"/>
  <c r="AA954" i="6"/>
  <c r="Z954" i="6"/>
  <c r="Y954" i="6"/>
  <c r="X954" i="6"/>
  <c r="P954" i="6"/>
  <c r="Q954" i="6" s="1"/>
  <c r="F954" i="6"/>
  <c r="K954" i="6" s="1"/>
  <c r="AI953" i="6"/>
  <c r="AH953" i="6"/>
  <c r="AG953" i="6"/>
  <c r="AC953" i="6"/>
  <c r="AB953" i="6"/>
  <c r="AA953" i="6"/>
  <c r="Z953" i="6"/>
  <c r="Y953" i="6"/>
  <c r="X953" i="6"/>
  <c r="P953" i="6"/>
  <c r="Q953" i="6" s="1"/>
  <c r="F953" i="6"/>
  <c r="K953" i="6" s="1"/>
  <c r="AI952" i="6"/>
  <c r="AH952" i="6"/>
  <c r="AG952" i="6"/>
  <c r="AC952" i="6"/>
  <c r="AB952" i="6"/>
  <c r="AA952" i="6"/>
  <c r="Z952" i="6"/>
  <c r="Y952" i="6"/>
  <c r="X952" i="6"/>
  <c r="P952" i="6"/>
  <c r="Q952" i="6" s="1"/>
  <c r="F952" i="6"/>
  <c r="K952" i="6" s="1"/>
  <c r="AI951" i="6"/>
  <c r="AH951" i="6"/>
  <c r="AG951" i="6"/>
  <c r="AC951" i="6"/>
  <c r="AB951" i="6"/>
  <c r="AA951" i="6"/>
  <c r="Z951" i="6"/>
  <c r="Y951" i="6"/>
  <c r="X951" i="6"/>
  <c r="P951" i="6"/>
  <c r="Q951" i="6" s="1"/>
  <c r="F951" i="6"/>
  <c r="K951" i="6" s="1"/>
  <c r="AI950" i="6"/>
  <c r="AH950" i="6"/>
  <c r="AG950" i="6"/>
  <c r="AC950" i="6"/>
  <c r="AB950" i="6"/>
  <c r="AA950" i="6"/>
  <c r="Z950" i="6"/>
  <c r="Y950" i="6"/>
  <c r="X950" i="6"/>
  <c r="P950" i="6"/>
  <c r="Q950" i="6" s="1"/>
  <c r="F950" i="6"/>
  <c r="K950" i="6" s="1"/>
  <c r="AI949" i="6"/>
  <c r="AH949" i="6"/>
  <c r="AG949" i="6"/>
  <c r="AC949" i="6"/>
  <c r="AB949" i="6"/>
  <c r="AA949" i="6"/>
  <c r="Z949" i="6"/>
  <c r="Y949" i="6"/>
  <c r="X949" i="6"/>
  <c r="P949" i="6"/>
  <c r="Q949" i="6" s="1"/>
  <c r="F949" i="6"/>
  <c r="K949" i="6" s="1"/>
  <c r="AI948" i="6"/>
  <c r="AH948" i="6"/>
  <c r="AG948" i="6"/>
  <c r="AC948" i="6"/>
  <c r="AB948" i="6"/>
  <c r="AA948" i="6"/>
  <c r="Z948" i="6"/>
  <c r="Y948" i="6"/>
  <c r="X948" i="6"/>
  <c r="P948" i="6"/>
  <c r="Q948" i="6" s="1"/>
  <c r="F948" i="6"/>
  <c r="K948" i="6" s="1"/>
  <c r="AI947" i="6"/>
  <c r="AH947" i="6"/>
  <c r="AG947" i="6"/>
  <c r="AC947" i="6"/>
  <c r="AB947" i="6"/>
  <c r="AA947" i="6"/>
  <c r="Z947" i="6"/>
  <c r="Y947" i="6"/>
  <c r="X947" i="6"/>
  <c r="P947" i="6"/>
  <c r="Q947" i="6" s="1"/>
  <c r="F947" i="6"/>
  <c r="K947" i="6" s="1"/>
  <c r="AI946" i="6"/>
  <c r="AH946" i="6"/>
  <c r="AG946" i="6"/>
  <c r="AC946" i="6"/>
  <c r="AB946" i="6"/>
  <c r="AA946" i="6"/>
  <c r="Z946" i="6"/>
  <c r="Y946" i="6"/>
  <c r="X946" i="6"/>
  <c r="P946" i="6"/>
  <c r="Q946" i="6" s="1"/>
  <c r="F946" i="6"/>
  <c r="K946" i="6" s="1"/>
  <c r="AI945" i="6"/>
  <c r="AH945" i="6"/>
  <c r="AG945" i="6"/>
  <c r="AC945" i="6"/>
  <c r="AB945" i="6"/>
  <c r="AA945" i="6"/>
  <c r="Z945" i="6"/>
  <c r="Y945" i="6"/>
  <c r="X945" i="6"/>
  <c r="P945" i="6"/>
  <c r="Q945" i="6" s="1"/>
  <c r="F945" i="6"/>
  <c r="K945" i="6" s="1"/>
  <c r="AI944" i="6"/>
  <c r="AH944" i="6"/>
  <c r="AG944" i="6"/>
  <c r="AC944" i="6"/>
  <c r="AB944" i="6"/>
  <c r="AA944" i="6"/>
  <c r="Z944" i="6"/>
  <c r="Y944" i="6"/>
  <c r="X944" i="6"/>
  <c r="P944" i="6"/>
  <c r="Q944" i="6" s="1"/>
  <c r="F944" i="6"/>
  <c r="K944" i="6" s="1"/>
  <c r="AI943" i="6"/>
  <c r="AH943" i="6"/>
  <c r="AG943" i="6"/>
  <c r="AC943" i="6"/>
  <c r="AB943" i="6"/>
  <c r="AA943" i="6"/>
  <c r="Z943" i="6"/>
  <c r="Y943" i="6"/>
  <c r="X943" i="6"/>
  <c r="P943" i="6"/>
  <c r="Q943" i="6" s="1"/>
  <c r="F943" i="6"/>
  <c r="K943" i="6" s="1"/>
  <c r="AI942" i="6"/>
  <c r="AH942" i="6"/>
  <c r="AG942" i="6"/>
  <c r="AC942" i="6"/>
  <c r="AB942" i="6"/>
  <c r="AA942" i="6"/>
  <c r="Z942" i="6"/>
  <c r="Y942" i="6"/>
  <c r="X942" i="6"/>
  <c r="P942" i="6"/>
  <c r="Q942" i="6" s="1"/>
  <c r="F942" i="6"/>
  <c r="K942" i="6" s="1"/>
  <c r="AI941" i="6"/>
  <c r="AH941" i="6"/>
  <c r="AG941" i="6"/>
  <c r="AC941" i="6"/>
  <c r="AB941" i="6"/>
  <c r="AA941" i="6"/>
  <c r="Z941" i="6"/>
  <c r="Y941" i="6"/>
  <c r="X941" i="6"/>
  <c r="P941" i="6"/>
  <c r="Q941" i="6" s="1"/>
  <c r="F941" i="6"/>
  <c r="K941" i="6" s="1"/>
  <c r="AI940" i="6"/>
  <c r="AH940" i="6"/>
  <c r="AG940" i="6"/>
  <c r="AC940" i="6"/>
  <c r="AB940" i="6"/>
  <c r="AA940" i="6"/>
  <c r="Z940" i="6"/>
  <c r="Y940" i="6"/>
  <c r="X940" i="6"/>
  <c r="P940" i="6"/>
  <c r="Q940" i="6" s="1"/>
  <c r="F940" i="6"/>
  <c r="K940" i="6" s="1"/>
  <c r="AI939" i="6"/>
  <c r="AH939" i="6"/>
  <c r="AG939" i="6"/>
  <c r="AC939" i="6"/>
  <c r="AB939" i="6"/>
  <c r="AA939" i="6"/>
  <c r="Z939" i="6"/>
  <c r="Y939" i="6"/>
  <c r="X939" i="6"/>
  <c r="P939" i="6"/>
  <c r="Q939" i="6" s="1"/>
  <c r="F939" i="6"/>
  <c r="K939" i="6" s="1"/>
  <c r="AI938" i="6"/>
  <c r="AH938" i="6"/>
  <c r="AG938" i="6"/>
  <c r="AC938" i="6"/>
  <c r="AB938" i="6"/>
  <c r="AA938" i="6"/>
  <c r="Z938" i="6"/>
  <c r="Y938" i="6"/>
  <c r="X938" i="6"/>
  <c r="P938" i="6"/>
  <c r="Q938" i="6" s="1"/>
  <c r="F938" i="6"/>
  <c r="K938" i="6" s="1"/>
  <c r="AI937" i="6"/>
  <c r="AH937" i="6"/>
  <c r="AG937" i="6"/>
  <c r="AC937" i="6"/>
  <c r="AB937" i="6"/>
  <c r="AA937" i="6"/>
  <c r="Z937" i="6"/>
  <c r="Y937" i="6"/>
  <c r="X937" i="6"/>
  <c r="P937" i="6"/>
  <c r="Q937" i="6" s="1"/>
  <c r="F937" i="6"/>
  <c r="K937" i="6" s="1"/>
  <c r="AI936" i="6"/>
  <c r="AH936" i="6"/>
  <c r="AG936" i="6"/>
  <c r="AC936" i="6"/>
  <c r="AB936" i="6"/>
  <c r="AA936" i="6"/>
  <c r="Z936" i="6"/>
  <c r="Y936" i="6"/>
  <c r="X936" i="6"/>
  <c r="P936" i="6"/>
  <c r="Q936" i="6" s="1"/>
  <c r="F936" i="6"/>
  <c r="K936" i="6" s="1"/>
  <c r="AI935" i="6"/>
  <c r="AH935" i="6"/>
  <c r="AG935" i="6"/>
  <c r="AC935" i="6"/>
  <c r="AB935" i="6"/>
  <c r="AA935" i="6"/>
  <c r="Z935" i="6"/>
  <c r="Y935" i="6"/>
  <c r="X935" i="6"/>
  <c r="P935" i="6"/>
  <c r="Q935" i="6" s="1"/>
  <c r="F935" i="6"/>
  <c r="K935" i="6" s="1"/>
  <c r="AI934" i="6"/>
  <c r="AH934" i="6"/>
  <c r="AG934" i="6"/>
  <c r="AC934" i="6"/>
  <c r="AB934" i="6"/>
  <c r="AA934" i="6"/>
  <c r="Z934" i="6"/>
  <c r="Y934" i="6"/>
  <c r="X934" i="6"/>
  <c r="P934" i="6"/>
  <c r="Q934" i="6" s="1"/>
  <c r="F934" i="6"/>
  <c r="K934" i="6" s="1"/>
  <c r="AI933" i="6"/>
  <c r="AH933" i="6"/>
  <c r="AG933" i="6"/>
  <c r="AC933" i="6"/>
  <c r="AB933" i="6"/>
  <c r="AA933" i="6"/>
  <c r="Z933" i="6"/>
  <c r="Y933" i="6"/>
  <c r="X933" i="6"/>
  <c r="P933" i="6"/>
  <c r="Q933" i="6" s="1"/>
  <c r="F933" i="6"/>
  <c r="K933" i="6" s="1"/>
  <c r="AI932" i="6"/>
  <c r="AH932" i="6"/>
  <c r="AG932" i="6"/>
  <c r="AC932" i="6"/>
  <c r="AB932" i="6"/>
  <c r="AA932" i="6"/>
  <c r="Z932" i="6"/>
  <c r="Y932" i="6"/>
  <c r="X932" i="6"/>
  <c r="P932" i="6"/>
  <c r="Q932" i="6" s="1"/>
  <c r="F932" i="6"/>
  <c r="K932" i="6" s="1"/>
  <c r="AI931" i="6"/>
  <c r="AH931" i="6"/>
  <c r="AG931" i="6"/>
  <c r="AC931" i="6"/>
  <c r="AB931" i="6"/>
  <c r="AA931" i="6"/>
  <c r="Z931" i="6"/>
  <c r="Y931" i="6"/>
  <c r="X931" i="6"/>
  <c r="P931" i="6"/>
  <c r="Q931" i="6" s="1"/>
  <c r="F931" i="6"/>
  <c r="K931" i="6" s="1"/>
  <c r="AI930" i="6"/>
  <c r="AH930" i="6"/>
  <c r="AG930" i="6"/>
  <c r="AC930" i="6"/>
  <c r="AB930" i="6"/>
  <c r="AA930" i="6"/>
  <c r="Z930" i="6"/>
  <c r="Y930" i="6"/>
  <c r="X930" i="6"/>
  <c r="P930" i="6"/>
  <c r="Q930" i="6" s="1"/>
  <c r="F930" i="6"/>
  <c r="K930" i="6" s="1"/>
  <c r="AI929" i="6"/>
  <c r="AH929" i="6"/>
  <c r="AG929" i="6"/>
  <c r="AC929" i="6"/>
  <c r="AB929" i="6"/>
  <c r="AA929" i="6"/>
  <c r="Z929" i="6"/>
  <c r="Y929" i="6"/>
  <c r="X929" i="6"/>
  <c r="P929" i="6"/>
  <c r="Q929" i="6" s="1"/>
  <c r="F929" i="6"/>
  <c r="K929" i="6" s="1"/>
  <c r="AI928" i="6"/>
  <c r="AH928" i="6"/>
  <c r="AG928" i="6"/>
  <c r="AC928" i="6"/>
  <c r="AB928" i="6"/>
  <c r="AA928" i="6"/>
  <c r="Z928" i="6"/>
  <c r="Y928" i="6"/>
  <c r="X928" i="6"/>
  <c r="P928" i="6"/>
  <c r="Q928" i="6" s="1"/>
  <c r="F928" i="6"/>
  <c r="K928" i="6" s="1"/>
  <c r="AI927" i="6"/>
  <c r="AH927" i="6"/>
  <c r="AG927" i="6"/>
  <c r="AC927" i="6"/>
  <c r="AB927" i="6"/>
  <c r="AA927" i="6"/>
  <c r="Z927" i="6"/>
  <c r="Y927" i="6"/>
  <c r="X927" i="6"/>
  <c r="P927" i="6"/>
  <c r="Q927" i="6" s="1"/>
  <c r="F927" i="6"/>
  <c r="K927" i="6" s="1"/>
  <c r="AI926" i="6"/>
  <c r="AH926" i="6"/>
  <c r="AG926" i="6"/>
  <c r="AC926" i="6"/>
  <c r="AB926" i="6"/>
  <c r="AA926" i="6"/>
  <c r="Z926" i="6"/>
  <c r="Y926" i="6"/>
  <c r="X926" i="6"/>
  <c r="P926" i="6"/>
  <c r="Q926" i="6" s="1"/>
  <c r="F926" i="6"/>
  <c r="K926" i="6" s="1"/>
  <c r="AI925" i="6"/>
  <c r="AH925" i="6"/>
  <c r="AG925" i="6"/>
  <c r="AC925" i="6"/>
  <c r="AB925" i="6"/>
  <c r="AA925" i="6"/>
  <c r="Z925" i="6"/>
  <c r="Y925" i="6"/>
  <c r="X925" i="6"/>
  <c r="P925" i="6"/>
  <c r="Q925" i="6" s="1"/>
  <c r="F925" i="6"/>
  <c r="K925" i="6" s="1"/>
  <c r="AI924" i="6"/>
  <c r="AH924" i="6"/>
  <c r="AG924" i="6"/>
  <c r="AC924" i="6"/>
  <c r="AB924" i="6"/>
  <c r="AA924" i="6"/>
  <c r="Z924" i="6"/>
  <c r="Y924" i="6"/>
  <c r="X924" i="6"/>
  <c r="P924" i="6"/>
  <c r="Q924" i="6" s="1"/>
  <c r="F924" i="6"/>
  <c r="K924" i="6" s="1"/>
  <c r="AI923" i="6"/>
  <c r="AH923" i="6"/>
  <c r="AG923" i="6"/>
  <c r="AC923" i="6"/>
  <c r="AB923" i="6"/>
  <c r="AA923" i="6"/>
  <c r="Z923" i="6"/>
  <c r="Y923" i="6"/>
  <c r="X923" i="6"/>
  <c r="P923" i="6"/>
  <c r="Q923" i="6" s="1"/>
  <c r="F923" i="6"/>
  <c r="K923" i="6" s="1"/>
  <c r="AI922" i="6"/>
  <c r="AH922" i="6"/>
  <c r="AG922" i="6"/>
  <c r="AC922" i="6"/>
  <c r="AB922" i="6"/>
  <c r="AA922" i="6"/>
  <c r="Z922" i="6"/>
  <c r="Y922" i="6"/>
  <c r="X922" i="6"/>
  <c r="P922" i="6"/>
  <c r="Q922" i="6" s="1"/>
  <c r="F922" i="6"/>
  <c r="K922" i="6" s="1"/>
  <c r="AI921" i="6"/>
  <c r="AH921" i="6"/>
  <c r="AG921" i="6"/>
  <c r="AC921" i="6"/>
  <c r="AB921" i="6"/>
  <c r="AA921" i="6"/>
  <c r="Z921" i="6"/>
  <c r="Y921" i="6"/>
  <c r="X921" i="6"/>
  <c r="P921" i="6"/>
  <c r="Q921" i="6" s="1"/>
  <c r="F921" i="6"/>
  <c r="K921" i="6" s="1"/>
  <c r="AI920" i="6"/>
  <c r="AH920" i="6"/>
  <c r="AG920" i="6"/>
  <c r="AC920" i="6"/>
  <c r="AB920" i="6"/>
  <c r="AA920" i="6"/>
  <c r="Z920" i="6"/>
  <c r="Y920" i="6"/>
  <c r="X920" i="6"/>
  <c r="P920" i="6"/>
  <c r="Q920" i="6" s="1"/>
  <c r="F920" i="6"/>
  <c r="K920" i="6" s="1"/>
  <c r="AI919" i="6"/>
  <c r="AH919" i="6"/>
  <c r="AG919" i="6"/>
  <c r="AC919" i="6"/>
  <c r="AB919" i="6"/>
  <c r="AA919" i="6"/>
  <c r="Z919" i="6"/>
  <c r="Y919" i="6"/>
  <c r="X919" i="6"/>
  <c r="P919" i="6"/>
  <c r="Q919" i="6" s="1"/>
  <c r="F919" i="6"/>
  <c r="K919" i="6" s="1"/>
  <c r="AI918" i="6"/>
  <c r="AH918" i="6"/>
  <c r="AG918" i="6"/>
  <c r="AC918" i="6"/>
  <c r="AB918" i="6"/>
  <c r="AA918" i="6"/>
  <c r="Z918" i="6"/>
  <c r="Y918" i="6"/>
  <c r="X918" i="6"/>
  <c r="P918" i="6"/>
  <c r="Q918" i="6" s="1"/>
  <c r="F918" i="6"/>
  <c r="K918" i="6" s="1"/>
  <c r="AI917" i="6"/>
  <c r="AH917" i="6"/>
  <c r="AG917" i="6"/>
  <c r="AC917" i="6"/>
  <c r="AB917" i="6"/>
  <c r="AA917" i="6"/>
  <c r="Z917" i="6"/>
  <c r="Y917" i="6"/>
  <c r="X917" i="6"/>
  <c r="P917" i="6"/>
  <c r="Q917" i="6" s="1"/>
  <c r="F917" i="6"/>
  <c r="K917" i="6" s="1"/>
  <c r="AI916" i="6"/>
  <c r="AH916" i="6"/>
  <c r="AG916" i="6"/>
  <c r="AC916" i="6"/>
  <c r="AB916" i="6"/>
  <c r="AA916" i="6"/>
  <c r="Z916" i="6"/>
  <c r="Y916" i="6"/>
  <c r="X916" i="6"/>
  <c r="P916" i="6"/>
  <c r="Q916" i="6" s="1"/>
  <c r="F916" i="6"/>
  <c r="K916" i="6" s="1"/>
  <c r="AI915" i="6"/>
  <c r="AH915" i="6"/>
  <c r="AG915" i="6"/>
  <c r="AC915" i="6"/>
  <c r="AB915" i="6"/>
  <c r="AA915" i="6"/>
  <c r="Z915" i="6"/>
  <c r="Y915" i="6"/>
  <c r="X915" i="6"/>
  <c r="P915" i="6"/>
  <c r="Q915" i="6" s="1"/>
  <c r="F915" i="6"/>
  <c r="K915" i="6" s="1"/>
  <c r="AI914" i="6"/>
  <c r="AH914" i="6"/>
  <c r="AG914" i="6"/>
  <c r="AC914" i="6"/>
  <c r="AB914" i="6"/>
  <c r="AA914" i="6"/>
  <c r="Z914" i="6"/>
  <c r="Y914" i="6"/>
  <c r="X914" i="6"/>
  <c r="P914" i="6"/>
  <c r="Q914" i="6" s="1"/>
  <c r="F914" i="6"/>
  <c r="K914" i="6" s="1"/>
  <c r="AI913" i="6"/>
  <c r="AH913" i="6"/>
  <c r="AG913" i="6"/>
  <c r="AC913" i="6"/>
  <c r="AB913" i="6"/>
  <c r="AA913" i="6"/>
  <c r="Z913" i="6"/>
  <c r="Y913" i="6"/>
  <c r="X913" i="6"/>
  <c r="P913" i="6"/>
  <c r="Q913" i="6" s="1"/>
  <c r="F913" i="6"/>
  <c r="K913" i="6" s="1"/>
  <c r="AI912" i="6"/>
  <c r="AH912" i="6"/>
  <c r="AG912" i="6"/>
  <c r="AC912" i="6"/>
  <c r="AB912" i="6"/>
  <c r="AA912" i="6"/>
  <c r="Z912" i="6"/>
  <c r="Y912" i="6"/>
  <c r="X912" i="6"/>
  <c r="P912" i="6"/>
  <c r="Q912" i="6" s="1"/>
  <c r="F912" i="6"/>
  <c r="K912" i="6" s="1"/>
  <c r="AI911" i="6"/>
  <c r="AH911" i="6"/>
  <c r="AG911" i="6"/>
  <c r="AC911" i="6"/>
  <c r="AB911" i="6"/>
  <c r="AA911" i="6"/>
  <c r="Z911" i="6"/>
  <c r="Y911" i="6"/>
  <c r="X911" i="6"/>
  <c r="P911" i="6"/>
  <c r="Q911" i="6" s="1"/>
  <c r="F911" i="6"/>
  <c r="K911" i="6" s="1"/>
  <c r="AI910" i="6"/>
  <c r="AH910" i="6"/>
  <c r="AG910" i="6"/>
  <c r="AC910" i="6"/>
  <c r="AB910" i="6"/>
  <c r="AA910" i="6"/>
  <c r="Z910" i="6"/>
  <c r="Y910" i="6"/>
  <c r="X910" i="6"/>
  <c r="P910" i="6"/>
  <c r="Q910" i="6" s="1"/>
  <c r="F910" i="6"/>
  <c r="K910" i="6" s="1"/>
  <c r="AI909" i="6"/>
  <c r="AH909" i="6"/>
  <c r="AG909" i="6"/>
  <c r="AC909" i="6"/>
  <c r="AB909" i="6"/>
  <c r="AA909" i="6"/>
  <c r="Z909" i="6"/>
  <c r="Y909" i="6"/>
  <c r="X909" i="6"/>
  <c r="P909" i="6"/>
  <c r="Q909" i="6" s="1"/>
  <c r="F909" i="6"/>
  <c r="K909" i="6" s="1"/>
  <c r="AI908" i="6"/>
  <c r="AH908" i="6"/>
  <c r="AG908" i="6"/>
  <c r="AC908" i="6"/>
  <c r="AB908" i="6"/>
  <c r="AA908" i="6"/>
  <c r="Z908" i="6"/>
  <c r="Y908" i="6"/>
  <c r="X908" i="6"/>
  <c r="P908" i="6"/>
  <c r="Q908" i="6" s="1"/>
  <c r="F908" i="6"/>
  <c r="K908" i="6" s="1"/>
  <c r="AI907" i="6"/>
  <c r="AH907" i="6"/>
  <c r="AG907" i="6"/>
  <c r="AC907" i="6"/>
  <c r="AB907" i="6"/>
  <c r="AA907" i="6"/>
  <c r="Z907" i="6"/>
  <c r="Y907" i="6"/>
  <c r="X907" i="6"/>
  <c r="P907" i="6"/>
  <c r="Q907" i="6" s="1"/>
  <c r="F907" i="6"/>
  <c r="K907" i="6" s="1"/>
  <c r="AI906" i="6"/>
  <c r="AH906" i="6"/>
  <c r="AG906" i="6"/>
  <c r="AC906" i="6"/>
  <c r="AB906" i="6"/>
  <c r="AA906" i="6"/>
  <c r="Z906" i="6"/>
  <c r="Y906" i="6"/>
  <c r="X906" i="6"/>
  <c r="P906" i="6"/>
  <c r="Q906" i="6" s="1"/>
  <c r="F906" i="6"/>
  <c r="K906" i="6" s="1"/>
  <c r="AI905" i="6"/>
  <c r="AH905" i="6"/>
  <c r="AG905" i="6"/>
  <c r="AC905" i="6"/>
  <c r="AB905" i="6"/>
  <c r="AA905" i="6"/>
  <c r="Z905" i="6"/>
  <c r="Y905" i="6"/>
  <c r="X905" i="6"/>
  <c r="P905" i="6"/>
  <c r="Q905" i="6" s="1"/>
  <c r="F905" i="6"/>
  <c r="K905" i="6" s="1"/>
  <c r="AI904" i="6"/>
  <c r="AH904" i="6"/>
  <c r="AG904" i="6"/>
  <c r="AC904" i="6"/>
  <c r="AB904" i="6"/>
  <c r="AA904" i="6"/>
  <c r="Z904" i="6"/>
  <c r="Y904" i="6"/>
  <c r="X904" i="6"/>
  <c r="P904" i="6"/>
  <c r="Q904" i="6" s="1"/>
  <c r="F904" i="6"/>
  <c r="K904" i="6" s="1"/>
  <c r="AI903" i="6"/>
  <c r="AH903" i="6"/>
  <c r="AG903" i="6"/>
  <c r="AC903" i="6"/>
  <c r="AB903" i="6"/>
  <c r="AA903" i="6"/>
  <c r="Z903" i="6"/>
  <c r="Y903" i="6"/>
  <c r="X903" i="6"/>
  <c r="P903" i="6"/>
  <c r="Q903" i="6" s="1"/>
  <c r="F903" i="6"/>
  <c r="K903" i="6" s="1"/>
  <c r="AI902" i="6"/>
  <c r="AH902" i="6"/>
  <c r="AG902" i="6"/>
  <c r="AC902" i="6"/>
  <c r="AB902" i="6"/>
  <c r="AA902" i="6"/>
  <c r="Z902" i="6"/>
  <c r="Y902" i="6"/>
  <c r="X902" i="6"/>
  <c r="P902" i="6"/>
  <c r="Q902" i="6" s="1"/>
  <c r="F902" i="6"/>
  <c r="K902" i="6" s="1"/>
  <c r="AI901" i="6"/>
  <c r="AH901" i="6"/>
  <c r="AG901" i="6"/>
  <c r="AC901" i="6"/>
  <c r="AB901" i="6"/>
  <c r="AA901" i="6"/>
  <c r="Z901" i="6"/>
  <c r="Y901" i="6"/>
  <c r="X901" i="6"/>
  <c r="P901" i="6"/>
  <c r="Q901" i="6" s="1"/>
  <c r="F901" i="6"/>
  <c r="K901" i="6" s="1"/>
  <c r="AI900" i="6"/>
  <c r="AH900" i="6"/>
  <c r="AG900" i="6"/>
  <c r="AC900" i="6"/>
  <c r="AB900" i="6"/>
  <c r="AA900" i="6"/>
  <c r="Z900" i="6"/>
  <c r="Y900" i="6"/>
  <c r="X900" i="6"/>
  <c r="P900" i="6"/>
  <c r="Q900" i="6" s="1"/>
  <c r="F900" i="6"/>
  <c r="K900" i="6" s="1"/>
  <c r="AI899" i="6"/>
  <c r="AH899" i="6"/>
  <c r="AG899" i="6"/>
  <c r="AC899" i="6"/>
  <c r="AB899" i="6"/>
  <c r="AA899" i="6"/>
  <c r="Z899" i="6"/>
  <c r="Y899" i="6"/>
  <c r="X899" i="6"/>
  <c r="P899" i="6"/>
  <c r="Q899" i="6" s="1"/>
  <c r="F899" i="6"/>
  <c r="K899" i="6" s="1"/>
  <c r="AI898" i="6"/>
  <c r="AH898" i="6"/>
  <c r="AG898" i="6"/>
  <c r="AC898" i="6"/>
  <c r="AB898" i="6"/>
  <c r="AA898" i="6"/>
  <c r="Z898" i="6"/>
  <c r="Y898" i="6"/>
  <c r="X898" i="6"/>
  <c r="P898" i="6"/>
  <c r="Q898" i="6" s="1"/>
  <c r="F898" i="6"/>
  <c r="K898" i="6" s="1"/>
  <c r="AI897" i="6"/>
  <c r="AH897" i="6"/>
  <c r="AG897" i="6"/>
  <c r="AC897" i="6"/>
  <c r="AB897" i="6"/>
  <c r="AA897" i="6"/>
  <c r="Z897" i="6"/>
  <c r="Y897" i="6"/>
  <c r="X897" i="6"/>
  <c r="P897" i="6"/>
  <c r="Q897" i="6" s="1"/>
  <c r="F897" i="6"/>
  <c r="K897" i="6" s="1"/>
  <c r="AI896" i="6"/>
  <c r="AH896" i="6"/>
  <c r="AG896" i="6"/>
  <c r="AC896" i="6"/>
  <c r="AB896" i="6"/>
  <c r="AA896" i="6"/>
  <c r="Z896" i="6"/>
  <c r="Y896" i="6"/>
  <c r="X896" i="6"/>
  <c r="P896" i="6"/>
  <c r="Q896" i="6" s="1"/>
  <c r="F896" i="6"/>
  <c r="K896" i="6" s="1"/>
  <c r="AI895" i="6"/>
  <c r="AH895" i="6"/>
  <c r="AG895" i="6"/>
  <c r="AC895" i="6"/>
  <c r="AB895" i="6"/>
  <c r="AA895" i="6"/>
  <c r="Z895" i="6"/>
  <c r="Y895" i="6"/>
  <c r="X895" i="6"/>
  <c r="P895" i="6"/>
  <c r="Q895" i="6" s="1"/>
  <c r="F895" i="6"/>
  <c r="K895" i="6" s="1"/>
  <c r="AI894" i="6"/>
  <c r="AH894" i="6"/>
  <c r="AG894" i="6"/>
  <c r="AC894" i="6"/>
  <c r="AB894" i="6"/>
  <c r="AA894" i="6"/>
  <c r="Z894" i="6"/>
  <c r="Y894" i="6"/>
  <c r="X894" i="6"/>
  <c r="P894" i="6"/>
  <c r="Q894" i="6" s="1"/>
  <c r="F894" i="6"/>
  <c r="K894" i="6" s="1"/>
  <c r="AI893" i="6"/>
  <c r="AH893" i="6"/>
  <c r="AG893" i="6"/>
  <c r="AC893" i="6"/>
  <c r="AB893" i="6"/>
  <c r="AA893" i="6"/>
  <c r="Z893" i="6"/>
  <c r="Y893" i="6"/>
  <c r="X893" i="6"/>
  <c r="P893" i="6"/>
  <c r="Q893" i="6" s="1"/>
  <c r="F893" i="6"/>
  <c r="K893" i="6" s="1"/>
  <c r="AI892" i="6"/>
  <c r="AH892" i="6"/>
  <c r="AG892" i="6"/>
  <c r="AC892" i="6"/>
  <c r="AB892" i="6"/>
  <c r="AA892" i="6"/>
  <c r="Z892" i="6"/>
  <c r="Y892" i="6"/>
  <c r="X892" i="6"/>
  <c r="P892" i="6"/>
  <c r="Q892" i="6" s="1"/>
  <c r="F892" i="6"/>
  <c r="K892" i="6" s="1"/>
  <c r="AI891" i="6"/>
  <c r="AH891" i="6"/>
  <c r="AG891" i="6"/>
  <c r="AC891" i="6"/>
  <c r="AB891" i="6"/>
  <c r="AA891" i="6"/>
  <c r="Z891" i="6"/>
  <c r="Y891" i="6"/>
  <c r="X891" i="6"/>
  <c r="P891" i="6"/>
  <c r="Q891" i="6" s="1"/>
  <c r="F891" i="6"/>
  <c r="K891" i="6" s="1"/>
  <c r="AI890" i="6"/>
  <c r="AH890" i="6"/>
  <c r="AG890" i="6"/>
  <c r="AC890" i="6"/>
  <c r="AB890" i="6"/>
  <c r="AA890" i="6"/>
  <c r="Z890" i="6"/>
  <c r="Y890" i="6"/>
  <c r="X890" i="6"/>
  <c r="P890" i="6"/>
  <c r="Q890" i="6" s="1"/>
  <c r="F890" i="6"/>
  <c r="K890" i="6" s="1"/>
  <c r="AI889" i="6"/>
  <c r="AH889" i="6"/>
  <c r="AG889" i="6"/>
  <c r="AC889" i="6"/>
  <c r="AB889" i="6"/>
  <c r="AA889" i="6"/>
  <c r="Z889" i="6"/>
  <c r="Y889" i="6"/>
  <c r="X889" i="6"/>
  <c r="P889" i="6"/>
  <c r="Q889" i="6" s="1"/>
  <c r="F889" i="6"/>
  <c r="K889" i="6" s="1"/>
  <c r="AI888" i="6"/>
  <c r="AH888" i="6"/>
  <c r="AG888" i="6"/>
  <c r="AC888" i="6"/>
  <c r="AB888" i="6"/>
  <c r="AA888" i="6"/>
  <c r="Z888" i="6"/>
  <c r="Y888" i="6"/>
  <c r="X888" i="6"/>
  <c r="P888" i="6"/>
  <c r="Q888" i="6" s="1"/>
  <c r="F888" i="6"/>
  <c r="K888" i="6" s="1"/>
  <c r="AI887" i="6"/>
  <c r="AH887" i="6"/>
  <c r="AG887" i="6"/>
  <c r="AC887" i="6"/>
  <c r="AB887" i="6"/>
  <c r="AA887" i="6"/>
  <c r="Z887" i="6"/>
  <c r="Y887" i="6"/>
  <c r="X887" i="6"/>
  <c r="P887" i="6"/>
  <c r="Q887" i="6" s="1"/>
  <c r="F887" i="6"/>
  <c r="K887" i="6" s="1"/>
  <c r="AI886" i="6"/>
  <c r="AH886" i="6"/>
  <c r="AG886" i="6"/>
  <c r="AC886" i="6"/>
  <c r="AB886" i="6"/>
  <c r="AA886" i="6"/>
  <c r="Z886" i="6"/>
  <c r="Y886" i="6"/>
  <c r="X886" i="6"/>
  <c r="P886" i="6"/>
  <c r="Q886" i="6" s="1"/>
  <c r="F886" i="6"/>
  <c r="K886" i="6" s="1"/>
  <c r="AI885" i="6"/>
  <c r="AH885" i="6"/>
  <c r="AG885" i="6"/>
  <c r="AC885" i="6"/>
  <c r="AB885" i="6"/>
  <c r="AA885" i="6"/>
  <c r="Z885" i="6"/>
  <c r="Y885" i="6"/>
  <c r="X885" i="6"/>
  <c r="P885" i="6"/>
  <c r="Q885" i="6" s="1"/>
  <c r="F885" i="6"/>
  <c r="K885" i="6" s="1"/>
  <c r="AI884" i="6"/>
  <c r="AH884" i="6"/>
  <c r="AG884" i="6"/>
  <c r="AC884" i="6"/>
  <c r="AB884" i="6"/>
  <c r="AA884" i="6"/>
  <c r="Z884" i="6"/>
  <c r="Y884" i="6"/>
  <c r="X884" i="6"/>
  <c r="P884" i="6"/>
  <c r="Q884" i="6" s="1"/>
  <c r="F884" i="6"/>
  <c r="K884" i="6" s="1"/>
  <c r="AI883" i="6"/>
  <c r="AH883" i="6"/>
  <c r="AG883" i="6"/>
  <c r="AC883" i="6"/>
  <c r="AB883" i="6"/>
  <c r="AA883" i="6"/>
  <c r="Z883" i="6"/>
  <c r="Y883" i="6"/>
  <c r="X883" i="6"/>
  <c r="P883" i="6"/>
  <c r="Q883" i="6" s="1"/>
  <c r="F883" i="6"/>
  <c r="K883" i="6" s="1"/>
  <c r="AI882" i="6"/>
  <c r="AH882" i="6"/>
  <c r="AG882" i="6"/>
  <c r="AC882" i="6"/>
  <c r="AB882" i="6"/>
  <c r="AA882" i="6"/>
  <c r="Z882" i="6"/>
  <c r="Y882" i="6"/>
  <c r="X882" i="6"/>
  <c r="P882" i="6"/>
  <c r="Q882" i="6" s="1"/>
  <c r="F882" i="6"/>
  <c r="K882" i="6" s="1"/>
  <c r="AI881" i="6"/>
  <c r="AH881" i="6"/>
  <c r="AG881" i="6"/>
  <c r="AC881" i="6"/>
  <c r="AB881" i="6"/>
  <c r="AA881" i="6"/>
  <c r="Z881" i="6"/>
  <c r="Y881" i="6"/>
  <c r="X881" i="6"/>
  <c r="P881" i="6"/>
  <c r="Q881" i="6" s="1"/>
  <c r="F881" i="6"/>
  <c r="K881" i="6" s="1"/>
  <c r="AI880" i="6"/>
  <c r="AH880" i="6"/>
  <c r="AG880" i="6"/>
  <c r="AC880" i="6"/>
  <c r="AB880" i="6"/>
  <c r="AA880" i="6"/>
  <c r="Z880" i="6"/>
  <c r="Y880" i="6"/>
  <c r="X880" i="6"/>
  <c r="P880" i="6"/>
  <c r="Q880" i="6" s="1"/>
  <c r="F880" i="6"/>
  <c r="K880" i="6" s="1"/>
  <c r="AI879" i="6"/>
  <c r="AH879" i="6"/>
  <c r="AG879" i="6"/>
  <c r="AC879" i="6"/>
  <c r="AB879" i="6"/>
  <c r="AA879" i="6"/>
  <c r="Z879" i="6"/>
  <c r="Y879" i="6"/>
  <c r="X879" i="6"/>
  <c r="P879" i="6"/>
  <c r="Q879" i="6" s="1"/>
  <c r="F879" i="6"/>
  <c r="K879" i="6" s="1"/>
  <c r="AI878" i="6"/>
  <c r="AH878" i="6"/>
  <c r="AG878" i="6"/>
  <c r="AC878" i="6"/>
  <c r="AB878" i="6"/>
  <c r="AA878" i="6"/>
  <c r="Z878" i="6"/>
  <c r="Y878" i="6"/>
  <c r="X878" i="6"/>
  <c r="P878" i="6"/>
  <c r="Q878" i="6" s="1"/>
  <c r="F878" i="6"/>
  <c r="K878" i="6" s="1"/>
  <c r="AI877" i="6"/>
  <c r="AH877" i="6"/>
  <c r="AG877" i="6"/>
  <c r="AC877" i="6"/>
  <c r="AB877" i="6"/>
  <c r="AA877" i="6"/>
  <c r="Z877" i="6"/>
  <c r="Y877" i="6"/>
  <c r="X877" i="6"/>
  <c r="P877" i="6"/>
  <c r="Q877" i="6" s="1"/>
  <c r="F877" i="6"/>
  <c r="K877" i="6" s="1"/>
  <c r="AI876" i="6"/>
  <c r="AH876" i="6"/>
  <c r="AG876" i="6"/>
  <c r="AC876" i="6"/>
  <c r="AB876" i="6"/>
  <c r="AA876" i="6"/>
  <c r="Z876" i="6"/>
  <c r="Y876" i="6"/>
  <c r="X876" i="6"/>
  <c r="P876" i="6"/>
  <c r="Q876" i="6" s="1"/>
  <c r="F876" i="6"/>
  <c r="K876" i="6" s="1"/>
  <c r="AI875" i="6"/>
  <c r="AH875" i="6"/>
  <c r="AG875" i="6"/>
  <c r="AC875" i="6"/>
  <c r="AB875" i="6"/>
  <c r="AA875" i="6"/>
  <c r="Z875" i="6"/>
  <c r="Y875" i="6"/>
  <c r="X875" i="6"/>
  <c r="P875" i="6"/>
  <c r="Q875" i="6" s="1"/>
  <c r="F875" i="6"/>
  <c r="K875" i="6" s="1"/>
  <c r="AI874" i="6"/>
  <c r="AH874" i="6"/>
  <c r="AG874" i="6"/>
  <c r="AC874" i="6"/>
  <c r="AB874" i="6"/>
  <c r="AA874" i="6"/>
  <c r="Z874" i="6"/>
  <c r="Y874" i="6"/>
  <c r="X874" i="6"/>
  <c r="P874" i="6"/>
  <c r="Q874" i="6" s="1"/>
  <c r="F874" i="6"/>
  <c r="K874" i="6" s="1"/>
  <c r="AI873" i="6"/>
  <c r="AH873" i="6"/>
  <c r="AG873" i="6"/>
  <c r="AC873" i="6"/>
  <c r="AB873" i="6"/>
  <c r="AA873" i="6"/>
  <c r="Z873" i="6"/>
  <c r="Y873" i="6"/>
  <c r="X873" i="6"/>
  <c r="P873" i="6"/>
  <c r="Q873" i="6" s="1"/>
  <c r="F873" i="6"/>
  <c r="K873" i="6" s="1"/>
  <c r="AI872" i="6"/>
  <c r="AH872" i="6"/>
  <c r="AG872" i="6"/>
  <c r="AC872" i="6"/>
  <c r="AB872" i="6"/>
  <c r="AA872" i="6"/>
  <c r="Z872" i="6"/>
  <c r="Y872" i="6"/>
  <c r="X872" i="6"/>
  <c r="P872" i="6"/>
  <c r="Q872" i="6" s="1"/>
  <c r="F872" i="6"/>
  <c r="K872" i="6" s="1"/>
  <c r="AI871" i="6"/>
  <c r="AH871" i="6"/>
  <c r="AG871" i="6"/>
  <c r="AC871" i="6"/>
  <c r="AB871" i="6"/>
  <c r="AA871" i="6"/>
  <c r="Z871" i="6"/>
  <c r="Y871" i="6"/>
  <c r="X871" i="6"/>
  <c r="P871" i="6"/>
  <c r="Q871" i="6" s="1"/>
  <c r="F871" i="6"/>
  <c r="K871" i="6" s="1"/>
  <c r="AI870" i="6"/>
  <c r="AH870" i="6"/>
  <c r="AG870" i="6"/>
  <c r="AC870" i="6"/>
  <c r="AB870" i="6"/>
  <c r="AA870" i="6"/>
  <c r="Z870" i="6"/>
  <c r="Y870" i="6"/>
  <c r="X870" i="6"/>
  <c r="P870" i="6"/>
  <c r="Q870" i="6" s="1"/>
  <c r="F870" i="6"/>
  <c r="K870" i="6" s="1"/>
  <c r="AI869" i="6"/>
  <c r="AH869" i="6"/>
  <c r="AG869" i="6"/>
  <c r="AC869" i="6"/>
  <c r="AB869" i="6"/>
  <c r="AA869" i="6"/>
  <c r="Z869" i="6"/>
  <c r="Y869" i="6"/>
  <c r="X869" i="6"/>
  <c r="P869" i="6"/>
  <c r="Q869" i="6" s="1"/>
  <c r="F869" i="6"/>
  <c r="K869" i="6" s="1"/>
  <c r="AI868" i="6"/>
  <c r="AH868" i="6"/>
  <c r="AG868" i="6"/>
  <c r="AC868" i="6"/>
  <c r="AB868" i="6"/>
  <c r="AA868" i="6"/>
  <c r="Z868" i="6"/>
  <c r="Y868" i="6"/>
  <c r="X868" i="6"/>
  <c r="P868" i="6"/>
  <c r="Q868" i="6" s="1"/>
  <c r="F868" i="6"/>
  <c r="K868" i="6" s="1"/>
  <c r="AI867" i="6"/>
  <c r="AH867" i="6"/>
  <c r="AG867" i="6"/>
  <c r="AC867" i="6"/>
  <c r="AB867" i="6"/>
  <c r="AA867" i="6"/>
  <c r="Z867" i="6"/>
  <c r="Y867" i="6"/>
  <c r="X867" i="6"/>
  <c r="P867" i="6"/>
  <c r="Q867" i="6" s="1"/>
  <c r="F867" i="6"/>
  <c r="K867" i="6" s="1"/>
  <c r="AI866" i="6"/>
  <c r="AH866" i="6"/>
  <c r="AG866" i="6"/>
  <c r="AC866" i="6"/>
  <c r="AB866" i="6"/>
  <c r="AA866" i="6"/>
  <c r="Z866" i="6"/>
  <c r="Y866" i="6"/>
  <c r="X866" i="6"/>
  <c r="P866" i="6"/>
  <c r="Q866" i="6" s="1"/>
  <c r="F866" i="6"/>
  <c r="K866" i="6" s="1"/>
  <c r="AI865" i="6"/>
  <c r="AH865" i="6"/>
  <c r="AG865" i="6"/>
  <c r="AC865" i="6"/>
  <c r="AB865" i="6"/>
  <c r="AA865" i="6"/>
  <c r="Z865" i="6"/>
  <c r="Y865" i="6"/>
  <c r="X865" i="6"/>
  <c r="P865" i="6"/>
  <c r="Q865" i="6" s="1"/>
  <c r="F865" i="6"/>
  <c r="K865" i="6" s="1"/>
  <c r="AI864" i="6"/>
  <c r="AH864" i="6"/>
  <c r="AG864" i="6"/>
  <c r="AC864" i="6"/>
  <c r="AB864" i="6"/>
  <c r="AA864" i="6"/>
  <c r="Z864" i="6"/>
  <c r="Y864" i="6"/>
  <c r="X864" i="6"/>
  <c r="P864" i="6"/>
  <c r="Q864" i="6" s="1"/>
  <c r="F864" i="6"/>
  <c r="K864" i="6" s="1"/>
  <c r="AI863" i="6"/>
  <c r="AH863" i="6"/>
  <c r="AG863" i="6"/>
  <c r="AC863" i="6"/>
  <c r="AB863" i="6"/>
  <c r="AA863" i="6"/>
  <c r="Z863" i="6"/>
  <c r="Y863" i="6"/>
  <c r="X863" i="6"/>
  <c r="P863" i="6"/>
  <c r="Q863" i="6" s="1"/>
  <c r="F863" i="6"/>
  <c r="K863" i="6" s="1"/>
  <c r="AI862" i="6"/>
  <c r="AH862" i="6"/>
  <c r="AG862" i="6"/>
  <c r="AC862" i="6"/>
  <c r="AB862" i="6"/>
  <c r="AA862" i="6"/>
  <c r="Z862" i="6"/>
  <c r="Y862" i="6"/>
  <c r="X862" i="6"/>
  <c r="P862" i="6"/>
  <c r="Q862" i="6" s="1"/>
  <c r="F862" i="6"/>
  <c r="K862" i="6" s="1"/>
  <c r="AI861" i="6"/>
  <c r="AH861" i="6"/>
  <c r="AG861" i="6"/>
  <c r="AC861" i="6"/>
  <c r="AB861" i="6"/>
  <c r="AA861" i="6"/>
  <c r="Z861" i="6"/>
  <c r="Y861" i="6"/>
  <c r="X861" i="6"/>
  <c r="P861" i="6"/>
  <c r="Q861" i="6" s="1"/>
  <c r="F861" i="6"/>
  <c r="K861" i="6" s="1"/>
  <c r="AI860" i="6"/>
  <c r="AH860" i="6"/>
  <c r="AG860" i="6"/>
  <c r="AC860" i="6"/>
  <c r="AB860" i="6"/>
  <c r="AA860" i="6"/>
  <c r="Z860" i="6"/>
  <c r="Y860" i="6"/>
  <c r="X860" i="6"/>
  <c r="P860" i="6"/>
  <c r="Q860" i="6" s="1"/>
  <c r="F860" i="6"/>
  <c r="K860" i="6" s="1"/>
  <c r="AI859" i="6"/>
  <c r="AH859" i="6"/>
  <c r="AG859" i="6"/>
  <c r="AC859" i="6"/>
  <c r="AB859" i="6"/>
  <c r="AA859" i="6"/>
  <c r="Z859" i="6"/>
  <c r="Y859" i="6"/>
  <c r="X859" i="6"/>
  <c r="P859" i="6"/>
  <c r="Q859" i="6" s="1"/>
  <c r="F859" i="6"/>
  <c r="K859" i="6" s="1"/>
  <c r="AI858" i="6"/>
  <c r="AH858" i="6"/>
  <c r="AG858" i="6"/>
  <c r="AC858" i="6"/>
  <c r="AB858" i="6"/>
  <c r="AA858" i="6"/>
  <c r="Z858" i="6"/>
  <c r="Y858" i="6"/>
  <c r="X858" i="6"/>
  <c r="P858" i="6"/>
  <c r="Q858" i="6" s="1"/>
  <c r="F858" i="6"/>
  <c r="K858" i="6" s="1"/>
  <c r="AI857" i="6"/>
  <c r="AH857" i="6"/>
  <c r="AG857" i="6"/>
  <c r="AC857" i="6"/>
  <c r="AB857" i="6"/>
  <c r="AA857" i="6"/>
  <c r="Z857" i="6"/>
  <c r="Y857" i="6"/>
  <c r="X857" i="6"/>
  <c r="P857" i="6"/>
  <c r="Q857" i="6" s="1"/>
  <c r="F857" i="6"/>
  <c r="K857" i="6" s="1"/>
  <c r="AI856" i="6"/>
  <c r="AH856" i="6"/>
  <c r="AG856" i="6"/>
  <c r="AC856" i="6"/>
  <c r="AB856" i="6"/>
  <c r="AA856" i="6"/>
  <c r="Z856" i="6"/>
  <c r="Y856" i="6"/>
  <c r="X856" i="6"/>
  <c r="P856" i="6"/>
  <c r="Q856" i="6" s="1"/>
  <c r="F856" i="6"/>
  <c r="K856" i="6" s="1"/>
  <c r="AI855" i="6"/>
  <c r="AH855" i="6"/>
  <c r="AG855" i="6"/>
  <c r="AC855" i="6"/>
  <c r="AB855" i="6"/>
  <c r="AA855" i="6"/>
  <c r="Z855" i="6"/>
  <c r="Y855" i="6"/>
  <c r="X855" i="6"/>
  <c r="P855" i="6"/>
  <c r="Q855" i="6" s="1"/>
  <c r="F855" i="6"/>
  <c r="K855" i="6" s="1"/>
  <c r="AI854" i="6"/>
  <c r="AH854" i="6"/>
  <c r="AG854" i="6"/>
  <c r="AC854" i="6"/>
  <c r="AB854" i="6"/>
  <c r="AA854" i="6"/>
  <c r="Z854" i="6"/>
  <c r="Y854" i="6"/>
  <c r="X854" i="6"/>
  <c r="P854" i="6"/>
  <c r="Q854" i="6" s="1"/>
  <c r="F854" i="6"/>
  <c r="K854" i="6" s="1"/>
  <c r="AI853" i="6"/>
  <c r="AH853" i="6"/>
  <c r="AG853" i="6"/>
  <c r="AC853" i="6"/>
  <c r="AB853" i="6"/>
  <c r="AA853" i="6"/>
  <c r="Z853" i="6"/>
  <c r="Y853" i="6"/>
  <c r="X853" i="6"/>
  <c r="P853" i="6"/>
  <c r="Q853" i="6" s="1"/>
  <c r="F853" i="6"/>
  <c r="K853" i="6" s="1"/>
  <c r="AI852" i="6"/>
  <c r="AH852" i="6"/>
  <c r="AG852" i="6"/>
  <c r="AC852" i="6"/>
  <c r="AB852" i="6"/>
  <c r="AA852" i="6"/>
  <c r="Z852" i="6"/>
  <c r="Y852" i="6"/>
  <c r="X852" i="6"/>
  <c r="P852" i="6"/>
  <c r="Q852" i="6" s="1"/>
  <c r="F852" i="6"/>
  <c r="K852" i="6" s="1"/>
  <c r="AI851" i="6"/>
  <c r="AH851" i="6"/>
  <c r="AG851" i="6"/>
  <c r="AC851" i="6"/>
  <c r="AB851" i="6"/>
  <c r="AA851" i="6"/>
  <c r="Z851" i="6"/>
  <c r="Y851" i="6"/>
  <c r="X851" i="6"/>
  <c r="P851" i="6"/>
  <c r="Q851" i="6" s="1"/>
  <c r="F851" i="6"/>
  <c r="K851" i="6" s="1"/>
  <c r="AI850" i="6"/>
  <c r="AH850" i="6"/>
  <c r="AG850" i="6"/>
  <c r="AC850" i="6"/>
  <c r="AB850" i="6"/>
  <c r="AA850" i="6"/>
  <c r="Z850" i="6"/>
  <c r="Y850" i="6"/>
  <c r="X850" i="6"/>
  <c r="P850" i="6"/>
  <c r="Q850" i="6" s="1"/>
  <c r="F850" i="6"/>
  <c r="K850" i="6" s="1"/>
  <c r="AI849" i="6"/>
  <c r="AH849" i="6"/>
  <c r="AG849" i="6"/>
  <c r="AC849" i="6"/>
  <c r="AB849" i="6"/>
  <c r="AA849" i="6"/>
  <c r="Z849" i="6"/>
  <c r="Y849" i="6"/>
  <c r="X849" i="6"/>
  <c r="P849" i="6"/>
  <c r="Q849" i="6" s="1"/>
  <c r="F849" i="6"/>
  <c r="K849" i="6" s="1"/>
  <c r="AI848" i="6"/>
  <c r="AH848" i="6"/>
  <c r="AG848" i="6"/>
  <c r="AC848" i="6"/>
  <c r="AB848" i="6"/>
  <c r="AA848" i="6"/>
  <c r="Z848" i="6"/>
  <c r="Y848" i="6"/>
  <c r="X848" i="6"/>
  <c r="P848" i="6"/>
  <c r="Q848" i="6" s="1"/>
  <c r="F848" i="6"/>
  <c r="K848" i="6" s="1"/>
  <c r="AI847" i="6"/>
  <c r="AH847" i="6"/>
  <c r="AG847" i="6"/>
  <c r="AC847" i="6"/>
  <c r="AB847" i="6"/>
  <c r="AA847" i="6"/>
  <c r="Z847" i="6"/>
  <c r="Y847" i="6"/>
  <c r="X847" i="6"/>
  <c r="P847" i="6"/>
  <c r="Q847" i="6" s="1"/>
  <c r="F847" i="6"/>
  <c r="K847" i="6" s="1"/>
  <c r="AI846" i="6"/>
  <c r="AH846" i="6"/>
  <c r="AG846" i="6"/>
  <c r="AC846" i="6"/>
  <c r="AB846" i="6"/>
  <c r="AA846" i="6"/>
  <c r="Z846" i="6"/>
  <c r="Y846" i="6"/>
  <c r="X846" i="6"/>
  <c r="P846" i="6"/>
  <c r="Q846" i="6" s="1"/>
  <c r="F846" i="6"/>
  <c r="K846" i="6" s="1"/>
  <c r="AI845" i="6"/>
  <c r="AH845" i="6"/>
  <c r="AG845" i="6"/>
  <c r="AC845" i="6"/>
  <c r="AB845" i="6"/>
  <c r="AA845" i="6"/>
  <c r="Z845" i="6"/>
  <c r="Y845" i="6"/>
  <c r="X845" i="6"/>
  <c r="P845" i="6"/>
  <c r="Q845" i="6" s="1"/>
  <c r="F845" i="6"/>
  <c r="K845" i="6" s="1"/>
  <c r="AI844" i="6"/>
  <c r="AH844" i="6"/>
  <c r="AG844" i="6"/>
  <c r="AC844" i="6"/>
  <c r="AB844" i="6"/>
  <c r="AA844" i="6"/>
  <c r="Z844" i="6"/>
  <c r="Y844" i="6"/>
  <c r="X844" i="6"/>
  <c r="P844" i="6"/>
  <c r="Q844" i="6" s="1"/>
  <c r="F844" i="6"/>
  <c r="K844" i="6" s="1"/>
  <c r="AI843" i="6"/>
  <c r="AH843" i="6"/>
  <c r="AG843" i="6"/>
  <c r="AC843" i="6"/>
  <c r="AB843" i="6"/>
  <c r="AA843" i="6"/>
  <c r="Z843" i="6"/>
  <c r="Y843" i="6"/>
  <c r="X843" i="6"/>
  <c r="P843" i="6"/>
  <c r="Q843" i="6" s="1"/>
  <c r="F843" i="6"/>
  <c r="K843" i="6" s="1"/>
  <c r="AI842" i="6"/>
  <c r="AH842" i="6"/>
  <c r="AG842" i="6"/>
  <c r="AC842" i="6"/>
  <c r="AB842" i="6"/>
  <c r="AA842" i="6"/>
  <c r="Z842" i="6"/>
  <c r="Y842" i="6"/>
  <c r="X842" i="6"/>
  <c r="P842" i="6"/>
  <c r="Q842" i="6" s="1"/>
  <c r="F842" i="6"/>
  <c r="K842" i="6" s="1"/>
  <c r="AI841" i="6"/>
  <c r="AH841" i="6"/>
  <c r="AG841" i="6"/>
  <c r="AC841" i="6"/>
  <c r="AB841" i="6"/>
  <c r="AA841" i="6"/>
  <c r="Z841" i="6"/>
  <c r="Y841" i="6"/>
  <c r="X841" i="6"/>
  <c r="P841" i="6"/>
  <c r="Q841" i="6" s="1"/>
  <c r="F841" i="6"/>
  <c r="K841" i="6" s="1"/>
  <c r="AI840" i="6"/>
  <c r="AH840" i="6"/>
  <c r="AG840" i="6"/>
  <c r="AC840" i="6"/>
  <c r="AB840" i="6"/>
  <c r="AA840" i="6"/>
  <c r="Z840" i="6"/>
  <c r="Y840" i="6"/>
  <c r="X840" i="6"/>
  <c r="P840" i="6"/>
  <c r="Q840" i="6" s="1"/>
  <c r="F840" i="6"/>
  <c r="K840" i="6" s="1"/>
  <c r="AI839" i="6"/>
  <c r="AH839" i="6"/>
  <c r="AG839" i="6"/>
  <c r="AC839" i="6"/>
  <c r="AB839" i="6"/>
  <c r="AA839" i="6"/>
  <c r="Z839" i="6"/>
  <c r="Y839" i="6"/>
  <c r="X839" i="6"/>
  <c r="P839" i="6"/>
  <c r="Q839" i="6" s="1"/>
  <c r="F839" i="6"/>
  <c r="K839" i="6" s="1"/>
  <c r="AI838" i="6"/>
  <c r="AH838" i="6"/>
  <c r="AG838" i="6"/>
  <c r="AC838" i="6"/>
  <c r="AB838" i="6"/>
  <c r="AA838" i="6"/>
  <c r="Z838" i="6"/>
  <c r="Y838" i="6"/>
  <c r="X838" i="6"/>
  <c r="P838" i="6"/>
  <c r="Q838" i="6" s="1"/>
  <c r="F838" i="6"/>
  <c r="K838" i="6" s="1"/>
  <c r="AI837" i="6"/>
  <c r="AH837" i="6"/>
  <c r="AG837" i="6"/>
  <c r="AC837" i="6"/>
  <c r="AB837" i="6"/>
  <c r="AA837" i="6"/>
  <c r="Z837" i="6"/>
  <c r="Y837" i="6"/>
  <c r="X837" i="6"/>
  <c r="P837" i="6"/>
  <c r="Q837" i="6" s="1"/>
  <c r="F837" i="6"/>
  <c r="K837" i="6" s="1"/>
  <c r="AI836" i="6"/>
  <c r="AH836" i="6"/>
  <c r="AG836" i="6"/>
  <c r="AC836" i="6"/>
  <c r="AB836" i="6"/>
  <c r="AA836" i="6"/>
  <c r="Z836" i="6"/>
  <c r="Y836" i="6"/>
  <c r="X836" i="6"/>
  <c r="P836" i="6"/>
  <c r="Q836" i="6" s="1"/>
  <c r="F836" i="6"/>
  <c r="K836" i="6" s="1"/>
  <c r="AI835" i="6"/>
  <c r="AH835" i="6"/>
  <c r="AG835" i="6"/>
  <c r="AC835" i="6"/>
  <c r="AB835" i="6"/>
  <c r="AA835" i="6"/>
  <c r="Z835" i="6"/>
  <c r="Y835" i="6"/>
  <c r="X835" i="6"/>
  <c r="P835" i="6"/>
  <c r="Q835" i="6" s="1"/>
  <c r="F835" i="6"/>
  <c r="K835" i="6" s="1"/>
  <c r="AI834" i="6"/>
  <c r="AH834" i="6"/>
  <c r="AG834" i="6"/>
  <c r="AC834" i="6"/>
  <c r="AB834" i="6"/>
  <c r="AA834" i="6"/>
  <c r="Z834" i="6"/>
  <c r="Y834" i="6"/>
  <c r="X834" i="6"/>
  <c r="P834" i="6"/>
  <c r="Q834" i="6" s="1"/>
  <c r="F834" i="6"/>
  <c r="K834" i="6" s="1"/>
  <c r="AI833" i="6"/>
  <c r="AH833" i="6"/>
  <c r="AG833" i="6"/>
  <c r="AC833" i="6"/>
  <c r="AB833" i="6"/>
  <c r="AA833" i="6"/>
  <c r="Z833" i="6"/>
  <c r="Y833" i="6"/>
  <c r="X833" i="6"/>
  <c r="P833" i="6"/>
  <c r="Q833" i="6" s="1"/>
  <c r="F833" i="6"/>
  <c r="K833" i="6" s="1"/>
  <c r="AI832" i="6"/>
  <c r="AH832" i="6"/>
  <c r="AG832" i="6"/>
  <c r="AC832" i="6"/>
  <c r="AB832" i="6"/>
  <c r="AA832" i="6"/>
  <c r="Z832" i="6"/>
  <c r="Y832" i="6"/>
  <c r="X832" i="6"/>
  <c r="P832" i="6"/>
  <c r="Q832" i="6" s="1"/>
  <c r="F832" i="6"/>
  <c r="K832" i="6" s="1"/>
  <c r="AI831" i="6"/>
  <c r="AH831" i="6"/>
  <c r="AG831" i="6"/>
  <c r="AC831" i="6"/>
  <c r="AB831" i="6"/>
  <c r="AA831" i="6"/>
  <c r="Z831" i="6"/>
  <c r="Y831" i="6"/>
  <c r="X831" i="6"/>
  <c r="P831" i="6"/>
  <c r="Q831" i="6" s="1"/>
  <c r="F831" i="6"/>
  <c r="K831" i="6" s="1"/>
  <c r="AI830" i="6"/>
  <c r="AH830" i="6"/>
  <c r="AG830" i="6"/>
  <c r="AC830" i="6"/>
  <c r="AB830" i="6"/>
  <c r="AA830" i="6"/>
  <c r="Z830" i="6"/>
  <c r="Y830" i="6"/>
  <c r="X830" i="6"/>
  <c r="P830" i="6"/>
  <c r="Q830" i="6" s="1"/>
  <c r="F830" i="6"/>
  <c r="K830" i="6" s="1"/>
  <c r="AI829" i="6"/>
  <c r="AH829" i="6"/>
  <c r="AG829" i="6"/>
  <c r="AC829" i="6"/>
  <c r="AB829" i="6"/>
  <c r="AA829" i="6"/>
  <c r="Z829" i="6"/>
  <c r="Y829" i="6"/>
  <c r="X829" i="6"/>
  <c r="P829" i="6"/>
  <c r="Q829" i="6" s="1"/>
  <c r="F829" i="6"/>
  <c r="K829" i="6" s="1"/>
  <c r="AI828" i="6"/>
  <c r="AH828" i="6"/>
  <c r="AG828" i="6"/>
  <c r="AC828" i="6"/>
  <c r="AB828" i="6"/>
  <c r="AA828" i="6"/>
  <c r="Z828" i="6"/>
  <c r="Y828" i="6"/>
  <c r="X828" i="6"/>
  <c r="P828" i="6"/>
  <c r="Q828" i="6" s="1"/>
  <c r="F828" i="6"/>
  <c r="K828" i="6" s="1"/>
  <c r="AI827" i="6"/>
  <c r="AH827" i="6"/>
  <c r="AG827" i="6"/>
  <c r="AC827" i="6"/>
  <c r="AB827" i="6"/>
  <c r="AA827" i="6"/>
  <c r="Z827" i="6"/>
  <c r="Y827" i="6"/>
  <c r="X827" i="6"/>
  <c r="P827" i="6"/>
  <c r="Q827" i="6" s="1"/>
  <c r="F827" i="6"/>
  <c r="K827" i="6" s="1"/>
  <c r="AI826" i="6"/>
  <c r="AH826" i="6"/>
  <c r="AG826" i="6"/>
  <c r="AC826" i="6"/>
  <c r="AB826" i="6"/>
  <c r="AA826" i="6"/>
  <c r="Z826" i="6"/>
  <c r="Y826" i="6"/>
  <c r="X826" i="6"/>
  <c r="P826" i="6"/>
  <c r="Q826" i="6" s="1"/>
  <c r="F826" i="6"/>
  <c r="K826" i="6" s="1"/>
  <c r="AI825" i="6"/>
  <c r="AH825" i="6"/>
  <c r="AG825" i="6"/>
  <c r="AC825" i="6"/>
  <c r="AB825" i="6"/>
  <c r="AA825" i="6"/>
  <c r="Z825" i="6"/>
  <c r="Y825" i="6"/>
  <c r="X825" i="6"/>
  <c r="P825" i="6"/>
  <c r="Q825" i="6" s="1"/>
  <c r="F825" i="6"/>
  <c r="K825" i="6" s="1"/>
  <c r="AI824" i="6"/>
  <c r="AH824" i="6"/>
  <c r="AG824" i="6"/>
  <c r="AC824" i="6"/>
  <c r="AB824" i="6"/>
  <c r="AA824" i="6"/>
  <c r="Z824" i="6"/>
  <c r="Y824" i="6"/>
  <c r="X824" i="6"/>
  <c r="P824" i="6"/>
  <c r="Q824" i="6" s="1"/>
  <c r="F824" i="6"/>
  <c r="K824" i="6" s="1"/>
  <c r="AI823" i="6"/>
  <c r="AH823" i="6"/>
  <c r="AG823" i="6"/>
  <c r="AC823" i="6"/>
  <c r="AB823" i="6"/>
  <c r="AA823" i="6"/>
  <c r="Z823" i="6"/>
  <c r="Y823" i="6"/>
  <c r="X823" i="6"/>
  <c r="P823" i="6"/>
  <c r="Q823" i="6" s="1"/>
  <c r="F823" i="6"/>
  <c r="K823" i="6" s="1"/>
  <c r="AI822" i="6"/>
  <c r="AH822" i="6"/>
  <c r="AG822" i="6"/>
  <c r="AC822" i="6"/>
  <c r="AB822" i="6"/>
  <c r="AA822" i="6"/>
  <c r="Z822" i="6"/>
  <c r="Y822" i="6"/>
  <c r="X822" i="6"/>
  <c r="P822" i="6"/>
  <c r="Q822" i="6" s="1"/>
  <c r="F822" i="6"/>
  <c r="K822" i="6" s="1"/>
  <c r="AI821" i="6"/>
  <c r="AH821" i="6"/>
  <c r="AG821" i="6"/>
  <c r="AC821" i="6"/>
  <c r="AB821" i="6"/>
  <c r="AA821" i="6"/>
  <c r="Z821" i="6"/>
  <c r="Y821" i="6"/>
  <c r="X821" i="6"/>
  <c r="P821" i="6"/>
  <c r="Q821" i="6" s="1"/>
  <c r="F821" i="6"/>
  <c r="K821" i="6" s="1"/>
  <c r="AI820" i="6"/>
  <c r="AH820" i="6"/>
  <c r="AG820" i="6"/>
  <c r="AC820" i="6"/>
  <c r="AB820" i="6"/>
  <c r="AA820" i="6"/>
  <c r="Z820" i="6"/>
  <c r="Y820" i="6"/>
  <c r="X820" i="6"/>
  <c r="P820" i="6"/>
  <c r="Q820" i="6" s="1"/>
  <c r="F820" i="6"/>
  <c r="K820" i="6" s="1"/>
  <c r="AI819" i="6"/>
  <c r="AH819" i="6"/>
  <c r="AG819" i="6"/>
  <c r="AC819" i="6"/>
  <c r="AB819" i="6"/>
  <c r="AA819" i="6"/>
  <c r="Z819" i="6"/>
  <c r="Y819" i="6"/>
  <c r="X819" i="6"/>
  <c r="P819" i="6"/>
  <c r="Q819" i="6" s="1"/>
  <c r="F819" i="6"/>
  <c r="K819" i="6" s="1"/>
  <c r="AI818" i="6"/>
  <c r="AH818" i="6"/>
  <c r="AG818" i="6"/>
  <c r="AC818" i="6"/>
  <c r="AB818" i="6"/>
  <c r="AA818" i="6"/>
  <c r="Z818" i="6"/>
  <c r="Y818" i="6"/>
  <c r="X818" i="6"/>
  <c r="P818" i="6"/>
  <c r="Q818" i="6" s="1"/>
  <c r="F818" i="6"/>
  <c r="K818" i="6" s="1"/>
  <c r="AI817" i="6"/>
  <c r="AH817" i="6"/>
  <c r="AG817" i="6"/>
  <c r="AC817" i="6"/>
  <c r="AB817" i="6"/>
  <c r="AA817" i="6"/>
  <c r="Z817" i="6"/>
  <c r="Y817" i="6"/>
  <c r="X817" i="6"/>
  <c r="P817" i="6"/>
  <c r="Q817" i="6" s="1"/>
  <c r="F817" i="6"/>
  <c r="K817" i="6" s="1"/>
  <c r="AI816" i="6"/>
  <c r="AH816" i="6"/>
  <c r="AG816" i="6"/>
  <c r="AC816" i="6"/>
  <c r="AB816" i="6"/>
  <c r="AA816" i="6"/>
  <c r="Z816" i="6"/>
  <c r="Y816" i="6"/>
  <c r="X816" i="6"/>
  <c r="P816" i="6"/>
  <c r="Q816" i="6" s="1"/>
  <c r="F816" i="6"/>
  <c r="K816" i="6" s="1"/>
  <c r="AI815" i="6"/>
  <c r="AH815" i="6"/>
  <c r="AG815" i="6"/>
  <c r="AC815" i="6"/>
  <c r="AB815" i="6"/>
  <c r="AA815" i="6"/>
  <c r="Z815" i="6"/>
  <c r="Y815" i="6"/>
  <c r="X815" i="6"/>
  <c r="P815" i="6"/>
  <c r="Q815" i="6" s="1"/>
  <c r="F815" i="6"/>
  <c r="K815" i="6" s="1"/>
  <c r="AI814" i="6"/>
  <c r="AH814" i="6"/>
  <c r="AG814" i="6"/>
  <c r="AC814" i="6"/>
  <c r="AB814" i="6"/>
  <c r="AA814" i="6"/>
  <c r="Z814" i="6"/>
  <c r="Y814" i="6"/>
  <c r="X814" i="6"/>
  <c r="P814" i="6"/>
  <c r="Q814" i="6" s="1"/>
  <c r="F814" i="6"/>
  <c r="K814" i="6" s="1"/>
  <c r="AI813" i="6"/>
  <c r="AH813" i="6"/>
  <c r="AG813" i="6"/>
  <c r="AC813" i="6"/>
  <c r="AB813" i="6"/>
  <c r="AA813" i="6"/>
  <c r="Z813" i="6"/>
  <c r="Y813" i="6"/>
  <c r="X813" i="6"/>
  <c r="P813" i="6"/>
  <c r="Q813" i="6" s="1"/>
  <c r="F813" i="6"/>
  <c r="K813" i="6" s="1"/>
  <c r="AI812" i="6"/>
  <c r="AH812" i="6"/>
  <c r="AG812" i="6"/>
  <c r="AC812" i="6"/>
  <c r="AB812" i="6"/>
  <c r="AA812" i="6"/>
  <c r="Z812" i="6"/>
  <c r="Y812" i="6"/>
  <c r="X812" i="6"/>
  <c r="P812" i="6"/>
  <c r="Q812" i="6" s="1"/>
  <c r="F812" i="6"/>
  <c r="K812" i="6" s="1"/>
  <c r="AI811" i="6"/>
  <c r="AH811" i="6"/>
  <c r="AG811" i="6"/>
  <c r="AC811" i="6"/>
  <c r="AB811" i="6"/>
  <c r="AA811" i="6"/>
  <c r="Z811" i="6"/>
  <c r="Y811" i="6"/>
  <c r="X811" i="6"/>
  <c r="P811" i="6"/>
  <c r="Q811" i="6" s="1"/>
  <c r="F811" i="6"/>
  <c r="K811" i="6" s="1"/>
  <c r="AI810" i="6"/>
  <c r="AH810" i="6"/>
  <c r="AG810" i="6"/>
  <c r="AC810" i="6"/>
  <c r="AB810" i="6"/>
  <c r="AA810" i="6"/>
  <c r="Z810" i="6"/>
  <c r="Y810" i="6"/>
  <c r="X810" i="6"/>
  <c r="P810" i="6"/>
  <c r="Q810" i="6" s="1"/>
  <c r="F810" i="6"/>
  <c r="K810" i="6" s="1"/>
  <c r="AI809" i="6"/>
  <c r="AH809" i="6"/>
  <c r="AG809" i="6"/>
  <c r="AC809" i="6"/>
  <c r="AB809" i="6"/>
  <c r="AA809" i="6"/>
  <c r="Z809" i="6"/>
  <c r="Y809" i="6"/>
  <c r="X809" i="6"/>
  <c r="P809" i="6"/>
  <c r="Q809" i="6" s="1"/>
  <c r="F809" i="6"/>
  <c r="K809" i="6" s="1"/>
  <c r="AI808" i="6"/>
  <c r="AH808" i="6"/>
  <c r="AG808" i="6"/>
  <c r="AC808" i="6"/>
  <c r="AB808" i="6"/>
  <c r="AA808" i="6"/>
  <c r="Z808" i="6"/>
  <c r="Y808" i="6"/>
  <c r="X808" i="6"/>
  <c r="P808" i="6"/>
  <c r="Q808" i="6" s="1"/>
  <c r="F808" i="6"/>
  <c r="K808" i="6" s="1"/>
  <c r="AI807" i="6"/>
  <c r="AH807" i="6"/>
  <c r="AG807" i="6"/>
  <c r="AC807" i="6"/>
  <c r="AB807" i="6"/>
  <c r="AA807" i="6"/>
  <c r="Z807" i="6"/>
  <c r="Y807" i="6"/>
  <c r="X807" i="6"/>
  <c r="P807" i="6"/>
  <c r="Q807" i="6" s="1"/>
  <c r="F807" i="6"/>
  <c r="K807" i="6" s="1"/>
  <c r="AI806" i="6"/>
  <c r="AH806" i="6"/>
  <c r="AG806" i="6"/>
  <c r="AC806" i="6"/>
  <c r="AB806" i="6"/>
  <c r="AA806" i="6"/>
  <c r="Z806" i="6"/>
  <c r="Y806" i="6"/>
  <c r="X806" i="6"/>
  <c r="P806" i="6"/>
  <c r="Q806" i="6" s="1"/>
  <c r="F806" i="6"/>
  <c r="K806" i="6" s="1"/>
  <c r="AI805" i="6"/>
  <c r="AH805" i="6"/>
  <c r="AG805" i="6"/>
  <c r="AC805" i="6"/>
  <c r="AB805" i="6"/>
  <c r="AA805" i="6"/>
  <c r="Z805" i="6"/>
  <c r="Y805" i="6"/>
  <c r="X805" i="6"/>
  <c r="P805" i="6"/>
  <c r="Q805" i="6" s="1"/>
  <c r="F805" i="6"/>
  <c r="K805" i="6" s="1"/>
  <c r="AI804" i="6"/>
  <c r="AH804" i="6"/>
  <c r="AG804" i="6"/>
  <c r="AC804" i="6"/>
  <c r="AB804" i="6"/>
  <c r="AA804" i="6"/>
  <c r="Z804" i="6"/>
  <c r="Y804" i="6"/>
  <c r="X804" i="6"/>
  <c r="P804" i="6"/>
  <c r="Q804" i="6" s="1"/>
  <c r="F804" i="6"/>
  <c r="K804" i="6" s="1"/>
  <c r="AI803" i="6"/>
  <c r="AH803" i="6"/>
  <c r="AG803" i="6"/>
  <c r="AC803" i="6"/>
  <c r="AB803" i="6"/>
  <c r="AA803" i="6"/>
  <c r="Z803" i="6"/>
  <c r="Y803" i="6"/>
  <c r="X803" i="6"/>
  <c r="P803" i="6"/>
  <c r="Q803" i="6" s="1"/>
  <c r="F803" i="6"/>
  <c r="K803" i="6" s="1"/>
  <c r="AI802" i="6"/>
  <c r="AH802" i="6"/>
  <c r="AG802" i="6"/>
  <c r="AC802" i="6"/>
  <c r="AB802" i="6"/>
  <c r="AA802" i="6"/>
  <c r="Z802" i="6"/>
  <c r="Y802" i="6"/>
  <c r="X802" i="6"/>
  <c r="P802" i="6"/>
  <c r="Q802" i="6" s="1"/>
  <c r="F802" i="6"/>
  <c r="K802" i="6" s="1"/>
  <c r="AI801" i="6"/>
  <c r="AH801" i="6"/>
  <c r="AG801" i="6"/>
  <c r="AC801" i="6"/>
  <c r="AB801" i="6"/>
  <c r="AA801" i="6"/>
  <c r="Z801" i="6"/>
  <c r="Y801" i="6"/>
  <c r="X801" i="6"/>
  <c r="P801" i="6"/>
  <c r="Q801" i="6" s="1"/>
  <c r="F801" i="6"/>
  <c r="K801" i="6" s="1"/>
  <c r="AI800" i="6"/>
  <c r="AH800" i="6"/>
  <c r="AG800" i="6"/>
  <c r="AC800" i="6"/>
  <c r="AB800" i="6"/>
  <c r="AA800" i="6"/>
  <c r="Z800" i="6"/>
  <c r="Y800" i="6"/>
  <c r="X800" i="6"/>
  <c r="P800" i="6"/>
  <c r="Q800" i="6" s="1"/>
  <c r="F800" i="6"/>
  <c r="K800" i="6" s="1"/>
  <c r="AI799" i="6"/>
  <c r="AH799" i="6"/>
  <c r="AG799" i="6"/>
  <c r="AC799" i="6"/>
  <c r="AB799" i="6"/>
  <c r="AA799" i="6"/>
  <c r="Z799" i="6"/>
  <c r="Y799" i="6"/>
  <c r="X799" i="6"/>
  <c r="P799" i="6"/>
  <c r="Q799" i="6" s="1"/>
  <c r="F799" i="6"/>
  <c r="K799" i="6" s="1"/>
  <c r="AI798" i="6"/>
  <c r="AH798" i="6"/>
  <c r="AG798" i="6"/>
  <c r="AC798" i="6"/>
  <c r="AB798" i="6"/>
  <c r="AA798" i="6"/>
  <c r="Z798" i="6"/>
  <c r="Y798" i="6"/>
  <c r="X798" i="6"/>
  <c r="P798" i="6"/>
  <c r="Q798" i="6" s="1"/>
  <c r="F798" i="6"/>
  <c r="K798" i="6" s="1"/>
  <c r="AI797" i="6"/>
  <c r="AH797" i="6"/>
  <c r="AG797" i="6"/>
  <c r="AC797" i="6"/>
  <c r="AB797" i="6"/>
  <c r="AA797" i="6"/>
  <c r="Z797" i="6"/>
  <c r="Y797" i="6"/>
  <c r="X797" i="6"/>
  <c r="P797" i="6"/>
  <c r="Q797" i="6" s="1"/>
  <c r="F797" i="6"/>
  <c r="K797" i="6" s="1"/>
  <c r="AI796" i="6"/>
  <c r="AH796" i="6"/>
  <c r="AG796" i="6"/>
  <c r="AC796" i="6"/>
  <c r="AB796" i="6"/>
  <c r="AA796" i="6"/>
  <c r="Z796" i="6"/>
  <c r="Y796" i="6"/>
  <c r="X796" i="6"/>
  <c r="P796" i="6"/>
  <c r="Q796" i="6" s="1"/>
  <c r="F796" i="6"/>
  <c r="K796" i="6" s="1"/>
  <c r="AI795" i="6"/>
  <c r="AH795" i="6"/>
  <c r="AG795" i="6"/>
  <c r="AC795" i="6"/>
  <c r="AB795" i="6"/>
  <c r="AA795" i="6"/>
  <c r="Z795" i="6"/>
  <c r="Y795" i="6"/>
  <c r="X795" i="6"/>
  <c r="P795" i="6"/>
  <c r="Q795" i="6" s="1"/>
  <c r="F795" i="6"/>
  <c r="K795" i="6" s="1"/>
  <c r="AI794" i="6"/>
  <c r="AH794" i="6"/>
  <c r="AG794" i="6"/>
  <c r="AC794" i="6"/>
  <c r="AB794" i="6"/>
  <c r="AA794" i="6"/>
  <c r="Z794" i="6"/>
  <c r="Y794" i="6"/>
  <c r="X794" i="6"/>
  <c r="P794" i="6"/>
  <c r="Q794" i="6" s="1"/>
  <c r="F794" i="6"/>
  <c r="K794" i="6" s="1"/>
  <c r="AI793" i="6"/>
  <c r="AH793" i="6"/>
  <c r="AG793" i="6"/>
  <c r="AC793" i="6"/>
  <c r="AB793" i="6"/>
  <c r="AA793" i="6"/>
  <c r="Z793" i="6"/>
  <c r="Y793" i="6"/>
  <c r="X793" i="6"/>
  <c r="P793" i="6"/>
  <c r="Q793" i="6" s="1"/>
  <c r="F793" i="6"/>
  <c r="K793" i="6" s="1"/>
  <c r="AI792" i="6"/>
  <c r="AH792" i="6"/>
  <c r="AG792" i="6"/>
  <c r="AC792" i="6"/>
  <c r="AB792" i="6"/>
  <c r="AA792" i="6"/>
  <c r="Z792" i="6"/>
  <c r="Y792" i="6"/>
  <c r="X792" i="6"/>
  <c r="P792" i="6"/>
  <c r="Q792" i="6" s="1"/>
  <c r="F792" i="6"/>
  <c r="K792" i="6" s="1"/>
  <c r="AI791" i="6"/>
  <c r="AH791" i="6"/>
  <c r="AG791" i="6"/>
  <c r="AC791" i="6"/>
  <c r="AB791" i="6"/>
  <c r="AA791" i="6"/>
  <c r="Z791" i="6"/>
  <c r="Y791" i="6"/>
  <c r="X791" i="6"/>
  <c r="P791" i="6"/>
  <c r="Q791" i="6" s="1"/>
  <c r="F791" i="6"/>
  <c r="K791" i="6" s="1"/>
  <c r="AI790" i="6"/>
  <c r="AH790" i="6"/>
  <c r="AG790" i="6"/>
  <c r="AC790" i="6"/>
  <c r="AB790" i="6"/>
  <c r="AA790" i="6"/>
  <c r="Z790" i="6"/>
  <c r="Y790" i="6"/>
  <c r="X790" i="6"/>
  <c r="P790" i="6"/>
  <c r="Q790" i="6" s="1"/>
  <c r="F790" i="6"/>
  <c r="K790" i="6" s="1"/>
  <c r="AI789" i="6"/>
  <c r="AH789" i="6"/>
  <c r="AG789" i="6"/>
  <c r="AC789" i="6"/>
  <c r="AB789" i="6"/>
  <c r="AA789" i="6"/>
  <c r="Z789" i="6"/>
  <c r="Y789" i="6"/>
  <c r="X789" i="6"/>
  <c r="P789" i="6"/>
  <c r="Q789" i="6" s="1"/>
  <c r="F789" i="6"/>
  <c r="K789" i="6" s="1"/>
  <c r="AI788" i="6"/>
  <c r="AH788" i="6"/>
  <c r="AG788" i="6"/>
  <c r="AC788" i="6"/>
  <c r="AB788" i="6"/>
  <c r="AA788" i="6"/>
  <c r="Z788" i="6"/>
  <c r="Y788" i="6"/>
  <c r="X788" i="6"/>
  <c r="P788" i="6"/>
  <c r="Q788" i="6" s="1"/>
  <c r="F788" i="6"/>
  <c r="K788" i="6" s="1"/>
  <c r="AI787" i="6"/>
  <c r="AH787" i="6"/>
  <c r="AG787" i="6"/>
  <c r="AC787" i="6"/>
  <c r="AB787" i="6"/>
  <c r="AA787" i="6"/>
  <c r="Z787" i="6"/>
  <c r="Y787" i="6"/>
  <c r="X787" i="6"/>
  <c r="P787" i="6"/>
  <c r="Q787" i="6" s="1"/>
  <c r="F787" i="6"/>
  <c r="K787" i="6" s="1"/>
  <c r="AI786" i="6"/>
  <c r="AH786" i="6"/>
  <c r="AG786" i="6"/>
  <c r="AC786" i="6"/>
  <c r="AB786" i="6"/>
  <c r="AA786" i="6"/>
  <c r="Z786" i="6"/>
  <c r="Y786" i="6"/>
  <c r="X786" i="6"/>
  <c r="P786" i="6"/>
  <c r="Q786" i="6" s="1"/>
  <c r="F786" i="6"/>
  <c r="K786" i="6" s="1"/>
  <c r="AI785" i="6"/>
  <c r="AH785" i="6"/>
  <c r="AG785" i="6"/>
  <c r="AC785" i="6"/>
  <c r="AB785" i="6"/>
  <c r="AA785" i="6"/>
  <c r="Z785" i="6"/>
  <c r="Y785" i="6"/>
  <c r="X785" i="6"/>
  <c r="P785" i="6"/>
  <c r="Q785" i="6" s="1"/>
  <c r="F785" i="6"/>
  <c r="K785" i="6" s="1"/>
  <c r="AI784" i="6"/>
  <c r="AH784" i="6"/>
  <c r="AG784" i="6"/>
  <c r="AC784" i="6"/>
  <c r="AB784" i="6"/>
  <c r="AA784" i="6"/>
  <c r="Z784" i="6"/>
  <c r="Y784" i="6"/>
  <c r="X784" i="6"/>
  <c r="P784" i="6"/>
  <c r="Q784" i="6" s="1"/>
  <c r="F784" i="6"/>
  <c r="K784" i="6" s="1"/>
  <c r="AI783" i="6"/>
  <c r="AH783" i="6"/>
  <c r="AG783" i="6"/>
  <c r="AC783" i="6"/>
  <c r="AB783" i="6"/>
  <c r="AA783" i="6"/>
  <c r="Z783" i="6"/>
  <c r="Y783" i="6"/>
  <c r="X783" i="6"/>
  <c r="P783" i="6"/>
  <c r="Q783" i="6" s="1"/>
  <c r="F783" i="6"/>
  <c r="K783" i="6" s="1"/>
  <c r="AI782" i="6"/>
  <c r="AH782" i="6"/>
  <c r="AG782" i="6"/>
  <c r="AC782" i="6"/>
  <c r="AB782" i="6"/>
  <c r="AA782" i="6"/>
  <c r="Z782" i="6"/>
  <c r="Y782" i="6"/>
  <c r="X782" i="6"/>
  <c r="P782" i="6"/>
  <c r="Q782" i="6" s="1"/>
  <c r="F782" i="6"/>
  <c r="K782" i="6" s="1"/>
  <c r="AI781" i="6"/>
  <c r="AH781" i="6"/>
  <c r="AG781" i="6"/>
  <c r="AC781" i="6"/>
  <c r="AB781" i="6"/>
  <c r="AA781" i="6"/>
  <c r="Z781" i="6"/>
  <c r="Y781" i="6"/>
  <c r="X781" i="6"/>
  <c r="P781" i="6"/>
  <c r="Q781" i="6" s="1"/>
  <c r="F781" i="6"/>
  <c r="K781" i="6" s="1"/>
  <c r="AI780" i="6"/>
  <c r="AH780" i="6"/>
  <c r="AG780" i="6"/>
  <c r="AC780" i="6"/>
  <c r="AB780" i="6"/>
  <c r="AA780" i="6"/>
  <c r="Z780" i="6"/>
  <c r="Y780" i="6"/>
  <c r="X780" i="6"/>
  <c r="P780" i="6"/>
  <c r="Q780" i="6" s="1"/>
  <c r="F780" i="6"/>
  <c r="K780" i="6" s="1"/>
  <c r="AI779" i="6"/>
  <c r="AH779" i="6"/>
  <c r="AG779" i="6"/>
  <c r="AC779" i="6"/>
  <c r="AB779" i="6"/>
  <c r="AA779" i="6"/>
  <c r="Z779" i="6"/>
  <c r="Y779" i="6"/>
  <c r="X779" i="6"/>
  <c r="P779" i="6"/>
  <c r="Q779" i="6" s="1"/>
  <c r="F779" i="6"/>
  <c r="K779" i="6" s="1"/>
  <c r="AI778" i="6"/>
  <c r="AH778" i="6"/>
  <c r="AG778" i="6"/>
  <c r="AC778" i="6"/>
  <c r="AB778" i="6"/>
  <c r="AA778" i="6"/>
  <c r="Z778" i="6"/>
  <c r="Y778" i="6"/>
  <c r="X778" i="6"/>
  <c r="P778" i="6"/>
  <c r="Q778" i="6" s="1"/>
  <c r="F778" i="6"/>
  <c r="K778" i="6" s="1"/>
  <c r="AI777" i="6"/>
  <c r="AH777" i="6"/>
  <c r="AG777" i="6"/>
  <c r="AC777" i="6"/>
  <c r="AB777" i="6"/>
  <c r="AA777" i="6"/>
  <c r="Z777" i="6"/>
  <c r="Y777" i="6"/>
  <c r="X777" i="6"/>
  <c r="P777" i="6"/>
  <c r="Q777" i="6" s="1"/>
  <c r="F777" i="6"/>
  <c r="K777" i="6" s="1"/>
  <c r="AI776" i="6"/>
  <c r="AH776" i="6"/>
  <c r="AG776" i="6"/>
  <c r="AC776" i="6"/>
  <c r="AB776" i="6"/>
  <c r="AA776" i="6"/>
  <c r="Z776" i="6"/>
  <c r="Y776" i="6"/>
  <c r="X776" i="6"/>
  <c r="P776" i="6"/>
  <c r="Q776" i="6" s="1"/>
  <c r="F776" i="6"/>
  <c r="K776" i="6" s="1"/>
  <c r="AI775" i="6"/>
  <c r="AH775" i="6"/>
  <c r="AG775" i="6"/>
  <c r="AC775" i="6"/>
  <c r="AB775" i="6"/>
  <c r="AA775" i="6"/>
  <c r="Z775" i="6"/>
  <c r="Y775" i="6"/>
  <c r="X775" i="6"/>
  <c r="P775" i="6"/>
  <c r="Q775" i="6" s="1"/>
  <c r="F775" i="6"/>
  <c r="K775" i="6" s="1"/>
  <c r="AI774" i="6"/>
  <c r="AH774" i="6"/>
  <c r="AG774" i="6"/>
  <c r="AC774" i="6"/>
  <c r="AB774" i="6"/>
  <c r="AA774" i="6"/>
  <c r="Z774" i="6"/>
  <c r="Y774" i="6"/>
  <c r="X774" i="6"/>
  <c r="P774" i="6"/>
  <c r="Q774" i="6" s="1"/>
  <c r="F774" i="6"/>
  <c r="K774" i="6" s="1"/>
  <c r="AI773" i="6"/>
  <c r="AH773" i="6"/>
  <c r="AG773" i="6"/>
  <c r="AC773" i="6"/>
  <c r="AB773" i="6"/>
  <c r="AA773" i="6"/>
  <c r="Z773" i="6"/>
  <c r="Y773" i="6"/>
  <c r="X773" i="6"/>
  <c r="P773" i="6"/>
  <c r="Q773" i="6" s="1"/>
  <c r="F773" i="6"/>
  <c r="K773" i="6" s="1"/>
  <c r="AI772" i="6"/>
  <c r="AH772" i="6"/>
  <c r="AG772" i="6"/>
  <c r="AC772" i="6"/>
  <c r="AB772" i="6"/>
  <c r="AA772" i="6"/>
  <c r="Z772" i="6"/>
  <c r="Y772" i="6"/>
  <c r="X772" i="6"/>
  <c r="P772" i="6"/>
  <c r="Q772" i="6" s="1"/>
  <c r="F772" i="6"/>
  <c r="K772" i="6" s="1"/>
  <c r="AI771" i="6"/>
  <c r="AH771" i="6"/>
  <c r="AG771" i="6"/>
  <c r="AC771" i="6"/>
  <c r="AB771" i="6"/>
  <c r="AA771" i="6"/>
  <c r="Z771" i="6"/>
  <c r="Y771" i="6"/>
  <c r="X771" i="6"/>
  <c r="P771" i="6"/>
  <c r="Q771" i="6" s="1"/>
  <c r="F771" i="6"/>
  <c r="K771" i="6" s="1"/>
  <c r="AI770" i="6"/>
  <c r="AH770" i="6"/>
  <c r="AG770" i="6"/>
  <c r="AC770" i="6"/>
  <c r="AB770" i="6"/>
  <c r="AA770" i="6"/>
  <c r="Z770" i="6"/>
  <c r="Y770" i="6"/>
  <c r="X770" i="6"/>
  <c r="P770" i="6"/>
  <c r="Q770" i="6" s="1"/>
  <c r="F770" i="6"/>
  <c r="K770" i="6" s="1"/>
  <c r="AI769" i="6"/>
  <c r="AH769" i="6"/>
  <c r="AG769" i="6"/>
  <c r="AC769" i="6"/>
  <c r="AB769" i="6"/>
  <c r="AA769" i="6"/>
  <c r="Z769" i="6"/>
  <c r="Y769" i="6"/>
  <c r="X769" i="6"/>
  <c r="P769" i="6"/>
  <c r="Q769" i="6" s="1"/>
  <c r="F769" i="6"/>
  <c r="K769" i="6" s="1"/>
  <c r="AI768" i="6"/>
  <c r="AH768" i="6"/>
  <c r="AG768" i="6"/>
  <c r="AC768" i="6"/>
  <c r="AB768" i="6"/>
  <c r="AA768" i="6"/>
  <c r="Z768" i="6"/>
  <c r="Y768" i="6"/>
  <c r="X768" i="6"/>
  <c r="P768" i="6"/>
  <c r="Q768" i="6" s="1"/>
  <c r="F768" i="6"/>
  <c r="K768" i="6" s="1"/>
  <c r="AI767" i="6"/>
  <c r="AH767" i="6"/>
  <c r="AG767" i="6"/>
  <c r="AC767" i="6"/>
  <c r="AB767" i="6"/>
  <c r="AA767" i="6"/>
  <c r="Z767" i="6"/>
  <c r="Y767" i="6"/>
  <c r="X767" i="6"/>
  <c r="P767" i="6"/>
  <c r="Q767" i="6" s="1"/>
  <c r="F767" i="6"/>
  <c r="K767" i="6" s="1"/>
  <c r="AI766" i="6"/>
  <c r="AH766" i="6"/>
  <c r="AG766" i="6"/>
  <c r="AC766" i="6"/>
  <c r="AB766" i="6"/>
  <c r="AA766" i="6"/>
  <c r="Z766" i="6"/>
  <c r="Y766" i="6"/>
  <c r="X766" i="6"/>
  <c r="P766" i="6"/>
  <c r="Q766" i="6" s="1"/>
  <c r="F766" i="6"/>
  <c r="K766" i="6" s="1"/>
  <c r="AI765" i="6"/>
  <c r="AH765" i="6"/>
  <c r="AG765" i="6"/>
  <c r="AC765" i="6"/>
  <c r="AB765" i="6"/>
  <c r="AA765" i="6"/>
  <c r="Z765" i="6"/>
  <c r="Y765" i="6"/>
  <c r="X765" i="6"/>
  <c r="P765" i="6"/>
  <c r="Q765" i="6" s="1"/>
  <c r="F765" i="6"/>
  <c r="K765" i="6" s="1"/>
  <c r="AI764" i="6"/>
  <c r="AH764" i="6"/>
  <c r="AG764" i="6"/>
  <c r="AC764" i="6"/>
  <c r="AB764" i="6"/>
  <c r="AA764" i="6"/>
  <c r="Z764" i="6"/>
  <c r="Y764" i="6"/>
  <c r="X764" i="6"/>
  <c r="P764" i="6"/>
  <c r="Q764" i="6" s="1"/>
  <c r="F764" i="6"/>
  <c r="K764" i="6" s="1"/>
  <c r="AI763" i="6"/>
  <c r="AH763" i="6"/>
  <c r="AG763" i="6"/>
  <c r="AC763" i="6"/>
  <c r="AB763" i="6"/>
  <c r="AA763" i="6"/>
  <c r="Z763" i="6"/>
  <c r="Y763" i="6"/>
  <c r="X763" i="6"/>
  <c r="P763" i="6"/>
  <c r="Q763" i="6" s="1"/>
  <c r="F763" i="6"/>
  <c r="K763" i="6" s="1"/>
  <c r="AI762" i="6"/>
  <c r="AH762" i="6"/>
  <c r="AG762" i="6"/>
  <c r="AC762" i="6"/>
  <c r="AB762" i="6"/>
  <c r="AA762" i="6"/>
  <c r="Z762" i="6"/>
  <c r="Y762" i="6"/>
  <c r="X762" i="6"/>
  <c r="P762" i="6"/>
  <c r="Q762" i="6" s="1"/>
  <c r="F762" i="6"/>
  <c r="K762" i="6" s="1"/>
  <c r="AI761" i="6"/>
  <c r="AH761" i="6"/>
  <c r="AG761" i="6"/>
  <c r="AC761" i="6"/>
  <c r="AB761" i="6"/>
  <c r="AA761" i="6"/>
  <c r="Z761" i="6"/>
  <c r="Y761" i="6"/>
  <c r="X761" i="6"/>
  <c r="P761" i="6"/>
  <c r="Q761" i="6" s="1"/>
  <c r="F761" i="6"/>
  <c r="K761" i="6" s="1"/>
  <c r="AI760" i="6"/>
  <c r="AH760" i="6"/>
  <c r="AG760" i="6"/>
  <c r="AC760" i="6"/>
  <c r="AB760" i="6"/>
  <c r="AA760" i="6"/>
  <c r="Z760" i="6"/>
  <c r="Y760" i="6"/>
  <c r="X760" i="6"/>
  <c r="P760" i="6"/>
  <c r="Q760" i="6" s="1"/>
  <c r="F760" i="6"/>
  <c r="K760" i="6" s="1"/>
  <c r="AI759" i="6"/>
  <c r="AH759" i="6"/>
  <c r="AG759" i="6"/>
  <c r="AC759" i="6"/>
  <c r="AB759" i="6"/>
  <c r="AA759" i="6"/>
  <c r="Z759" i="6"/>
  <c r="Y759" i="6"/>
  <c r="X759" i="6"/>
  <c r="P759" i="6"/>
  <c r="Q759" i="6" s="1"/>
  <c r="F759" i="6"/>
  <c r="K759" i="6" s="1"/>
  <c r="AI758" i="6"/>
  <c r="AH758" i="6"/>
  <c r="AG758" i="6"/>
  <c r="AC758" i="6"/>
  <c r="AB758" i="6"/>
  <c r="AA758" i="6"/>
  <c r="Z758" i="6"/>
  <c r="Y758" i="6"/>
  <c r="X758" i="6"/>
  <c r="P758" i="6"/>
  <c r="Q758" i="6" s="1"/>
  <c r="F758" i="6"/>
  <c r="K758" i="6" s="1"/>
  <c r="AI757" i="6"/>
  <c r="AH757" i="6"/>
  <c r="AG757" i="6"/>
  <c r="AC757" i="6"/>
  <c r="AB757" i="6"/>
  <c r="AA757" i="6"/>
  <c r="Z757" i="6"/>
  <c r="Y757" i="6"/>
  <c r="X757" i="6"/>
  <c r="P757" i="6"/>
  <c r="Q757" i="6" s="1"/>
  <c r="F757" i="6"/>
  <c r="K757" i="6" s="1"/>
  <c r="AI756" i="6"/>
  <c r="AH756" i="6"/>
  <c r="AG756" i="6"/>
  <c r="AC756" i="6"/>
  <c r="AB756" i="6"/>
  <c r="AA756" i="6"/>
  <c r="Z756" i="6"/>
  <c r="Y756" i="6"/>
  <c r="X756" i="6"/>
  <c r="P756" i="6"/>
  <c r="Q756" i="6" s="1"/>
  <c r="F756" i="6"/>
  <c r="K756" i="6" s="1"/>
  <c r="AI755" i="6"/>
  <c r="AH755" i="6"/>
  <c r="AG755" i="6"/>
  <c r="AC755" i="6"/>
  <c r="AB755" i="6"/>
  <c r="AA755" i="6"/>
  <c r="Z755" i="6"/>
  <c r="Y755" i="6"/>
  <c r="X755" i="6"/>
  <c r="P755" i="6"/>
  <c r="Q755" i="6" s="1"/>
  <c r="F755" i="6"/>
  <c r="K755" i="6" s="1"/>
  <c r="AI754" i="6"/>
  <c r="AH754" i="6"/>
  <c r="AG754" i="6"/>
  <c r="AC754" i="6"/>
  <c r="AB754" i="6"/>
  <c r="AA754" i="6"/>
  <c r="Z754" i="6"/>
  <c r="Y754" i="6"/>
  <c r="X754" i="6"/>
  <c r="P754" i="6"/>
  <c r="Q754" i="6" s="1"/>
  <c r="F754" i="6"/>
  <c r="K754" i="6" s="1"/>
  <c r="AI753" i="6"/>
  <c r="AH753" i="6"/>
  <c r="AG753" i="6"/>
  <c r="AC753" i="6"/>
  <c r="AB753" i="6"/>
  <c r="AA753" i="6"/>
  <c r="Z753" i="6"/>
  <c r="Y753" i="6"/>
  <c r="X753" i="6"/>
  <c r="P753" i="6"/>
  <c r="Q753" i="6" s="1"/>
  <c r="F753" i="6"/>
  <c r="K753" i="6" s="1"/>
  <c r="AI752" i="6"/>
  <c r="AH752" i="6"/>
  <c r="AG752" i="6"/>
  <c r="AC752" i="6"/>
  <c r="AB752" i="6"/>
  <c r="AA752" i="6"/>
  <c r="Z752" i="6"/>
  <c r="Y752" i="6"/>
  <c r="X752" i="6"/>
  <c r="P752" i="6"/>
  <c r="Q752" i="6" s="1"/>
  <c r="F752" i="6"/>
  <c r="K752" i="6" s="1"/>
  <c r="AI751" i="6"/>
  <c r="AH751" i="6"/>
  <c r="AG751" i="6"/>
  <c r="AC751" i="6"/>
  <c r="AB751" i="6"/>
  <c r="AA751" i="6"/>
  <c r="Z751" i="6"/>
  <c r="Y751" i="6"/>
  <c r="X751" i="6"/>
  <c r="P751" i="6"/>
  <c r="Q751" i="6" s="1"/>
  <c r="F751" i="6"/>
  <c r="K751" i="6" s="1"/>
  <c r="AI750" i="6"/>
  <c r="AH750" i="6"/>
  <c r="AG750" i="6"/>
  <c r="AC750" i="6"/>
  <c r="AB750" i="6"/>
  <c r="AA750" i="6"/>
  <c r="Z750" i="6"/>
  <c r="Y750" i="6"/>
  <c r="X750" i="6"/>
  <c r="P750" i="6"/>
  <c r="Q750" i="6" s="1"/>
  <c r="F750" i="6"/>
  <c r="K750" i="6" s="1"/>
  <c r="AI749" i="6"/>
  <c r="AH749" i="6"/>
  <c r="AG749" i="6"/>
  <c r="AC749" i="6"/>
  <c r="AB749" i="6"/>
  <c r="AA749" i="6"/>
  <c r="Z749" i="6"/>
  <c r="Y749" i="6"/>
  <c r="X749" i="6"/>
  <c r="P749" i="6"/>
  <c r="Q749" i="6" s="1"/>
  <c r="F749" i="6"/>
  <c r="K749" i="6" s="1"/>
  <c r="AI748" i="6"/>
  <c r="AH748" i="6"/>
  <c r="AG748" i="6"/>
  <c r="AC748" i="6"/>
  <c r="AB748" i="6"/>
  <c r="AA748" i="6"/>
  <c r="Z748" i="6"/>
  <c r="Y748" i="6"/>
  <c r="X748" i="6"/>
  <c r="P748" i="6"/>
  <c r="Q748" i="6" s="1"/>
  <c r="F748" i="6"/>
  <c r="K748" i="6" s="1"/>
  <c r="AI747" i="6"/>
  <c r="AH747" i="6"/>
  <c r="AG747" i="6"/>
  <c r="AC747" i="6"/>
  <c r="AB747" i="6"/>
  <c r="AA747" i="6"/>
  <c r="Z747" i="6"/>
  <c r="Y747" i="6"/>
  <c r="X747" i="6"/>
  <c r="P747" i="6"/>
  <c r="Q747" i="6" s="1"/>
  <c r="F747" i="6"/>
  <c r="K747" i="6" s="1"/>
  <c r="AI746" i="6"/>
  <c r="AH746" i="6"/>
  <c r="AG746" i="6"/>
  <c r="AC746" i="6"/>
  <c r="AB746" i="6"/>
  <c r="AA746" i="6"/>
  <c r="Z746" i="6"/>
  <c r="Y746" i="6"/>
  <c r="X746" i="6"/>
  <c r="P746" i="6"/>
  <c r="Q746" i="6" s="1"/>
  <c r="F746" i="6"/>
  <c r="K746" i="6" s="1"/>
  <c r="AI745" i="6"/>
  <c r="AH745" i="6"/>
  <c r="AG745" i="6"/>
  <c r="AC745" i="6"/>
  <c r="AB745" i="6"/>
  <c r="AA745" i="6"/>
  <c r="Z745" i="6"/>
  <c r="Y745" i="6"/>
  <c r="X745" i="6"/>
  <c r="P745" i="6"/>
  <c r="Q745" i="6" s="1"/>
  <c r="F745" i="6"/>
  <c r="K745" i="6" s="1"/>
  <c r="AI744" i="6"/>
  <c r="AH744" i="6"/>
  <c r="AG744" i="6"/>
  <c r="AC744" i="6"/>
  <c r="AB744" i="6"/>
  <c r="AA744" i="6"/>
  <c r="Z744" i="6"/>
  <c r="Y744" i="6"/>
  <c r="X744" i="6"/>
  <c r="P744" i="6"/>
  <c r="Q744" i="6" s="1"/>
  <c r="F744" i="6"/>
  <c r="K744" i="6" s="1"/>
  <c r="AI743" i="6"/>
  <c r="AH743" i="6"/>
  <c r="AG743" i="6"/>
  <c r="AC743" i="6"/>
  <c r="AB743" i="6"/>
  <c r="AA743" i="6"/>
  <c r="Z743" i="6"/>
  <c r="Y743" i="6"/>
  <c r="X743" i="6"/>
  <c r="P743" i="6"/>
  <c r="Q743" i="6" s="1"/>
  <c r="F743" i="6"/>
  <c r="K743" i="6" s="1"/>
  <c r="AI742" i="6"/>
  <c r="AH742" i="6"/>
  <c r="AG742" i="6"/>
  <c r="AC742" i="6"/>
  <c r="AB742" i="6"/>
  <c r="AA742" i="6"/>
  <c r="Z742" i="6"/>
  <c r="Y742" i="6"/>
  <c r="X742" i="6"/>
  <c r="P742" i="6"/>
  <c r="Q742" i="6" s="1"/>
  <c r="F742" i="6"/>
  <c r="K742" i="6" s="1"/>
  <c r="AI741" i="6"/>
  <c r="AH741" i="6"/>
  <c r="AG741" i="6"/>
  <c r="AC741" i="6"/>
  <c r="AB741" i="6"/>
  <c r="AA741" i="6"/>
  <c r="Z741" i="6"/>
  <c r="Y741" i="6"/>
  <c r="X741" i="6"/>
  <c r="P741" i="6"/>
  <c r="Q741" i="6" s="1"/>
  <c r="F741" i="6"/>
  <c r="K741" i="6" s="1"/>
  <c r="AI740" i="6"/>
  <c r="AH740" i="6"/>
  <c r="AG740" i="6"/>
  <c r="AC740" i="6"/>
  <c r="AB740" i="6"/>
  <c r="AA740" i="6"/>
  <c r="Z740" i="6"/>
  <c r="Y740" i="6"/>
  <c r="X740" i="6"/>
  <c r="P740" i="6"/>
  <c r="Q740" i="6" s="1"/>
  <c r="F740" i="6"/>
  <c r="K740" i="6" s="1"/>
  <c r="AI739" i="6"/>
  <c r="AH739" i="6"/>
  <c r="AG739" i="6"/>
  <c r="AC739" i="6"/>
  <c r="AB739" i="6"/>
  <c r="AA739" i="6"/>
  <c r="Z739" i="6"/>
  <c r="Y739" i="6"/>
  <c r="X739" i="6"/>
  <c r="P739" i="6"/>
  <c r="Q739" i="6" s="1"/>
  <c r="F739" i="6"/>
  <c r="K739" i="6" s="1"/>
  <c r="AI738" i="6"/>
  <c r="AH738" i="6"/>
  <c r="AG738" i="6"/>
  <c r="AC738" i="6"/>
  <c r="AB738" i="6"/>
  <c r="AA738" i="6"/>
  <c r="Z738" i="6"/>
  <c r="Y738" i="6"/>
  <c r="X738" i="6"/>
  <c r="P738" i="6"/>
  <c r="Q738" i="6" s="1"/>
  <c r="F738" i="6"/>
  <c r="K738" i="6" s="1"/>
  <c r="AI737" i="6"/>
  <c r="AH737" i="6"/>
  <c r="AG737" i="6"/>
  <c r="AC737" i="6"/>
  <c r="AB737" i="6"/>
  <c r="AA737" i="6"/>
  <c r="Z737" i="6"/>
  <c r="Y737" i="6"/>
  <c r="X737" i="6"/>
  <c r="P737" i="6"/>
  <c r="Q737" i="6" s="1"/>
  <c r="F737" i="6"/>
  <c r="K737" i="6" s="1"/>
  <c r="AI736" i="6"/>
  <c r="AH736" i="6"/>
  <c r="AG736" i="6"/>
  <c r="AC736" i="6"/>
  <c r="AB736" i="6"/>
  <c r="AA736" i="6"/>
  <c r="Z736" i="6"/>
  <c r="Y736" i="6"/>
  <c r="X736" i="6"/>
  <c r="P736" i="6"/>
  <c r="Q736" i="6" s="1"/>
  <c r="F736" i="6"/>
  <c r="K736" i="6" s="1"/>
  <c r="AI735" i="6"/>
  <c r="AH735" i="6"/>
  <c r="AG735" i="6"/>
  <c r="AC735" i="6"/>
  <c r="AB735" i="6"/>
  <c r="AA735" i="6"/>
  <c r="Z735" i="6"/>
  <c r="Y735" i="6"/>
  <c r="X735" i="6"/>
  <c r="P735" i="6"/>
  <c r="Q735" i="6" s="1"/>
  <c r="F735" i="6"/>
  <c r="K735" i="6" s="1"/>
  <c r="AI734" i="6"/>
  <c r="AH734" i="6"/>
  <c r="AG734" i="6"/>
  <c r="AC734" i="6"/>
  <c r="AB734" i="6"/>
  <c r="AA734" i="6"/>
  <c r="Z734" i="6"/>
  <c r="Y734" i="6"/>
  <c r="X734" i="6"/>
  <c r="P734" i="6"/>
  <c r="Q734" i="6" s="1"/>
  <c r="F734" i="6"/>
  <c r="K734" i="6" s="1"/>
  <c r="AI733" i="6"/>
  <c r="AH733" i="6"/>
  <c r="AG733" i="6"/>
  <c r="AC733" i="6"/>
  <c r="AB733" i="6"/>
  <c r="AA733" i="6"/>
  <c r="Z733" i="6"/>
  <c r="Y733" i="6"/>
  <c r="X733" i="6"/>
  <c r="P733" i="6"/>
  <c r="Q733" i="6" s="1"/>
  <c r="F733" i="6"/>
  <c r="K733" i="6" s="1"/>
  <c r="AI732" i="6"/>
  <c r="AH732" i="6"/>
  <c r="AG732" i="6"/>
  <c r="AC732" i="6"/>
  <c r="AB732" i="6"/>
  <c r="AA732" i="6"/>
  <c r="Z732" i="6"/>
  <c r="Y732" i="6"/>
  <c r="X732" i="6"/>
  <c r="P732" i="6"/>
  <c r="Q732" i="6" s="1"/>
  <c r="F732" i="6"/>
  <c r="K732" i="6" s="1"/>
  <c r="AI731" i="6"/>
  <c r="AH731" i="6"/>
  <c r="AG731" i="6"/>
  <c r="AC731" i="6"/>
  <c r="AB731" i="6"/>
  <c r="AA731" i="6"/>
  <c r="Z731" i="6"/>
  <c r="Y731" i="6"/>
  <c r="X731" i="6"/>
  <c r="P731" i="6"/>
  <c r="Q731" i="6" s="1"/>
  <c r="F731" i="6"/>
  <c r="K731" i="6" s="1"/>
  <c r="AI730" i="6"/>
  <c r="AH730" i="6"/>
  <c r="AG730" i="6"/>
  <c r="AC730" i="6"/>
  <c r="AB730" i="6"/>
  <c r="AA730" i="6"/>
  <c r="Z730" i="6"/>
  <c r="Y730" i="6"/>
  <c r="X730" i="6"/>
  <c r="P730" i="6"/>
  <c r="Q730" i="6" s="1"/>
  <c r="F730" i="6"/>
  <c r="K730" i="6" s="1"/>
  <c r="AI729" i="6"/>
  <c r="AH729" i="6"/>
  <c r="AG729" i="6"/>
  <c r="AC729" i="6"/>
  <c r="AB729" i="6"/>
  <c r="AA729" i="6"/>
  <c r="Z729" i="6"/>
  <c r="Y729" i="6"/>
  <c r="X729" i="6"/>
  <c r="P729" i="6"/>
  <c r="Q729" i="6" s="1"/>
  <c r="F729" i="6"/>
  <c r="K729" i="6" s="1"/>
  <c r="AI728" i="6"/>
  <c r="AH728" i="6"/>
  <c r="AG728" i="6"/>
  <c r="AC728" i="6"/>
  <c r="AB728" i="6"/>
  <c r="AA728" i="6"/>
  <c r="Z728" i="6"/>
  <c r="Y728" i="6"/>
  <c r="X728" i="6"/>
  <c r="P728" i="6"/>
  <c r="Q728" i="6" s="1"/>
  <c r="F728" i="6"/>
  <c r="K728" i="6" s="1"/>
  <c r="AI727" i="6"/>
  <c r="AH727" i="6"/>
  <c r="AG727" i="6"/>
  <c r="AC727" i="6"/>
  <c r="AB727" i="6"/>
  <c r="AA727" i="6"/>
  <c r="Z727" i="6"/>
  <c r="Y727" i="6"/>
  <c r="X727" i="6"/>
  <c r="P727" i="6"/>
  <c r="Q727" i="6" s="1"/>
  <c r="F727" i="6"/>
  <c r="K727" i="6" s="1"/>
  <c r="AI726" i="6"/>
  <c r="AH726" i="6"/>
  <c r="AG726" i="6"/>
  <c r="AC726" i="6"/>
  <c r="AB726" i="6"/>
  <c r="AA726" i="6"/>
  <c r="Z726" i="6"/>
  <c r="Y726" i="6"/>
  <c r="X726" i="6"/>
  <c r="P726" i="6"/>
  <c r="Q726" i="6" s="1"/>
  <c r="F726" i="6"/>
  <c r="K726" i="6" s="1"/>
  <c r="AI725" i="6"/>
  <c r="AH725" i="6"/>
  <c r="AG725" i="6"/>
  <c r="AC725" i="6"/>
  <c r="AB725" i="6"/>
  <c r="AA725" i="6"/>
  <c r="Z725" i="6"/>
  <c r="Y725" i="6"/>
  <c r="X725" i="6"/>
  <c r="P725" i="6"/>
  <c r="Q725" i="6" s="1"/>
  <c r="F725" i="6"/>
  <c r="K725" i="6" s="1"/>
  <c r="AI724" i="6"/>
  <c r="AH724" i="6"/>
  <c r="AG724" i="6"/>
  <c r="AC724" i="6"/>
  <c r="AB724" i="6"/>
  <c r="AA724" i="6"/>
  <c r="Z724" i="6"/>
  <c r="Y724" i="6"/>
  <c r="X724" i="6"/>
  <c r="P724" i="6"/>
  <c r="Q724" i="6" s="1"/>
  <c r="F724" i="6"/>
  <c r="K724" i="6" s="1"/>
  <c r="AI723" i="6"/>
  <c r="AH723" i="6"/>
  <c r="AG723" i="6"/>
  <c r="AC723" i="6"/>
  <c r="AB723" i="6"/>
  <c r="AA723" i="6"/>
  <c r="Z723" i="6"/>
  <c r="Y723" i="6"/>
  <c r="X723" i="6"/>
  <c r="P723" i="6"/>
  <c r="Q723" i="6" s="1"/>
  <c r="F723" i="6"/>
  <c r="K723" i="6" s="1"/>
  <c r="AI722" i="6"/>
  <c r="AH722" i="6"/>
  <c r="AG722" i="6"/>
  <c r="AC722" i="6"/>
  <c r="AB722" i="6"/>
  <c r="AA722" i="6"/>
  <c r="Z722" i="6"/>
  <c r="Y722" i="6"/>
  <c r="X722" i="6"/>
  <c r="P722" i="6"/>
  <c r="Q722" i="6" s="1"/>
  <c r="F722" i="6"/>
  <c r="K722" i="6" s="1"/>
  <c r="AI721" i="6"/>
  <c r="AH721" i="6"/>
  <c r="AG721" i="6"/>
  <c r="AC721" i="6"/>
  <c r="AB721" i="6"/>
  <c r="AA721" i="6"/>
  <c r="Z721" i="6"/>
  <c r="Y721" i="6"/>
  <c r="X721" i="6"/>
  <c r="P721" i="6"/>
  <c r="Q721" i="6" s="1"/>
  <c r="F721" i="6"/>
  <c r="K721" i="6" s="1"/>
  <c r="AI720" i="6"/>
  <c r="AH720" i="6"/>
  <c r="AG720" i="6"/>
  <c r="AC720" i="6"/>
  <c r="AB720" i="6"/>
  <c r="AA720" i="6"/>
  <c r="Z720" i="6"/>
  <c r="Y720" i="6"/>
  <c r="X720" i="6"/>
  <c r="P720" i="6"/>
  <c r="Q720" i="6" s="1"/>
  <c r="F720" i="6"/>
  <c r="K720" i="6" s="1"/>
  <c r="AI719" i="6"/>
  <c r="AH719" i="6"/>
  <c r="AG719" i="6"/>
  <c r="AC719" i="6"/>
  <c r="AB719" i="6"/>
  <c r="AA719" i="6"/>
  <c r="Z719" i="6"/>
  <c r="Y719" i="6"/>
  <c r="X719" i="6"/>
  <c r="P719" i="6"/>
  <c r="Q719" i="6" s="1"/>
  <c r="F719" i="6"/>
  <c r="K719" i="6" s="1"/>
  <c r="AI718" i="6"/>
  <c r="AH718" i="6"/>
  <c r="AG718" i="6"/>
  <c r="AC718" i="6"/>
  <c r="AB718" i="6"/>
  <c r="AA718" i="6"/>
  <c r="Z718" i="6"/>
  <c r="Y718" i="6"/>
  <c r="X718" i="6"/>
  <c r="P718" i="6"/>
  <c r="Q718" i="6" s="1"/>
  <c r="F718" i="6"/>
  <c r="K718" i="6" s="1"/>
  <c r="AI717" i="6"/>
  <c r="AH717" i="6"/>
  <c r="AG717" i="6"/>
  <c r="AC717" i="6"/>
  <c r="AB717" i="6"/>
  <c r="AA717" i="6"/>
  <c r="Z717" i="6"/>
  <c r="Y717" i="6"/>
  <c r="X717" i="6"/>
  <c r="P717" i="6"/>
  <c r="Q717" i="6" s="1"/>
  <c r="F717" i="6"/>
  <c r="K717" i="6" s="1"/>
  <c r="AI716" i="6"/>
  <c r="AH716" i="6"/>
  <c r="AG716" i="6"/>
  <c r="AC716" i="6"/>
  <c r="AB716" i="6"/>
  <c r="AA716" i="6"/>
  <c r="Z716" i="6"/>
  <c r="Y716" i="6"/>
  <c r="X716" i="6"/>
  <c r="P716" i="6"/>
  <c r="Q716" i="6" s="1"/>
  <c r="F716" i="6"/>
  <c r="K716" i="6" s="1"/>
  <c r="AI715" i="6"/>
  <c r="AH715" i="6"/>
  <c r="AG715" i="6"/>
  <c r="AC715" i="6"/>
  <c r="AB715" i="6"/>
  <c r="AA715" i="6"/>
  <c r="Z715" i="6"/>
  <c r="Y715" i="6"/>
  <c r="X715" i="6"/>
  <c r="P715" i="6"/>
  <c r="Q715" i="6" s="1"/>
  <c r="F715" i="6"/>
  <c r="K715" i="6" s="1"/>
  <c r="AI714" i="6"/>
  <c r="AH714" i="6"/>
  <c r="AG714" i="6"/>
  <c r="AC714" i="6"/>
  <c r="AB714" i="6"/>
  <c r="AA714" i="6"/>
  <c r="Z714" i="6"/>
  <c r="Y714" i="6"/>
  <c r="X714" i="6"/>
  <c r="P714" i="6"/>
  <c r="Q714" i="6" s="1"/>
  <c r="F714" i="6"/>
  <c r="K714" i="6" s="1"/>
  <c r="AI713" i="6"/>
  <c r="AH713" i="6"/>
  <c r="AG713" i="6"/>
  <c r="AC713" i="6"/>
  <c r="AB713" i="6"/>
  <c r="AA713" i="6"/>
  <c r="Z713" i="6"/>
  <c r="Y713" i="6"/>
  <c r="X713" i="6"/>
  <c r="P713" i="6"/>
  <c r="Q713" i="6" s="1"/>
  <c r="F713" i="6"/>
  <c r="K713" i="6" s="1"/>
  <c r="AI712" i="6"/>
  <c r="AH712" i="6"/>
  <c r="AG712" i="6"/>
  <c r="AC712" i="6"/>
  <c r="AB712" i="6"/>
  <c r="AA712" i="6"/>
  <c r="Z712" i="6"/>
  <c r="Y712" i="6"/>
  <c r="X712" i="6"/>
  <c r="P712" i="6"/>
  <c r="Q712" i="6" s="1"/>
  <c r="F712" i="6"/>
  <c r="K712" i="6" s="1"/>
  <c r="AI711" i="6"/>
  <c r="AH711" i="6"/>
  <c r="AG711" i="6"/>
  <c r="AC711" i="6"/>
  <c r="AB711" i="6"/>
  <c r="AA711" i="6"/>
  <c r="Z711" i="6"/>
  <c r="Y711" i="6"/>
  <c r="X711" i="6"/>
  <c r="P711" i="6"/>
  <c r="Q711" i="6" s="1"/>
  <c r="F711" i="6"/>
  <c r="K711" i="6" s="1"/>
  <c r="AI710" i="6"/>
  <c r="AH710" i="6"/>
  <c r="AG710" i="6"/>
  <c r="AC710" i="6"/>
  <c r="AB710" i="6"/>
  <c r="AA710" i="6"/>
  <c r="Z710" i="6"/>
  <c r="Y710" i="6"/>
  <c r="X710" i="6"/>
  <c r="P710" i="6"/>
  <c r="Q710" i="6" s="1"/>
  <c r="F710" i="6"/>
  <c r="K710" i="6" s="1"/>
  <c r="AI709" i="6"/>
  <c r="AH709" i="6"/>
  <c r="AG709" i="6"/>
  <c r="AC709" i="6"/>
  <c r="AB709" i="6"/>
  <c r="AA709" i="6"/>
  <c r="Z709" i="6"/>
  <c r="Y709" i="6"/>
  <c r="X709" i="6"/>
  <c r="P709" i="6"/>
  <c r="Q709" i="6" s="1"/>
  <c r="F709" i="6"/>
  <c r="K709" i="6" s="1"/>
  <c r="AI708" i="6"/>
  <c r="AH708" i="6"/>
  <c r="AG708" i="6"/>
  <c r="AC708" i="6"/>
  <c r="AB708" i="6"/>
  <c r="AA708" i="6"/>
  <c r="Z708" i="6"/>
  <c r="Y708" i="6"/>
  <c r="X708" i="6"/>
  <c r="P708" i="6"/>
  <c r="Q708" i="6" s="1"/>
  <c r="F708" i="6"/>
  <c r="K708" i="6" s="1"/>
  <c r="AI707" i="6"/>
  <c r="AH707" i="6"/>
  <c r="AG707" i="6"/>
  <c r="AC707" i="6"/>
  <c r="AB707" i="6"/>
  <c r="AA707" i="6"/>
  <c r="Z707" i="6"/>
  <c r="Y707" i="6"/>
  <c r="X707" i="6"/>
  <c r="P707" i="6"/>
  <c r="Q707" i="6" s="1"/>
  <c r="F707" i="6"/>
  <c r="K707" i="6" s="1"/>
  <c r="AI706" i="6"/>
  <c r="AH706" i="6"/>
  <c r="AG706" i="6"/>
  <c r="AC706" i="6"/>
  <c r="AB706" i="6"/>
  <c r="AA706" i="6"/>
  <c r="Z706" i="6"/>
  <c r="Y706" i="6"/>
  <c r="X706" i="6"/>
  <c r="P706" i="6"/>
  <c r="Q706" i="6" s="1"/>
  <c r="F706" i="6"/>
  <c r="K706" i="6" s="1"/>
  <c r="AI705" i="6"/>
  <c r="AH705" i="6"/>
  <c r="AG705" i="6"/>
  <c r="AC705" i="6"/>
  <c r="AB705" i="6"/>
  <c r="AA705" i="6"/>
  <c r="Z705" i="6"/>
  <c r="Y705" i="6"/>
  <c r="X705" i="6"/>
  <c r="P705" i="6"/>
  <c r="Q705" i="6" s="1"/>
  <c r="F705" i="6"/>
  <c r="K705" i="6" s="1"/>
  <c r="AI704" i="6"/>
  <c r="AH704" i="6"/>
  <c r="AG704" i="6"/>
  <c r="AC704" i="6"/>
  <c r="AB704" i="6"/>
  <c r="AA704" i="6"/>
  <c r="Z704" i="6"/>
  <c r="Y704" i="6"/>
  <c r="X704" i="6"/>
  <c r="P704" i="6"/>
  <c r="Q704" i="6" s="1"/>
  <c r="F704" i="6"/>
  <c r="K704" i="6" s="1"/>
  <c r="AI703" i="6"/>
  <c r="AH703" i="6"/>
  <c r="AG703" i="6"/>
  <c r="AC703" i="6"/>
  <c r="AB703" i="6"/>
  <c r="AA703" i="6"/>
  <c r="Z703" i="6"/>
  <c r="Y703" i="6"/>
  <c r="X703" i="6"/>
  <c r="P703" i="6"/>
  <c r="Q703" i="6" s="1"/>
  <c r="F703" i="6"/>
  <c r="K703" i="6" s="1"/>
  <c r="AI702" i="6"/>
  <c r="AH702" i="6"/>
  <c r="AG702" i="6"/>
  <c r="AC702" i="6"/>
  <c r="AB702" i="6"/>
  <c r="AA702" i="6"/>
  <c r="Z702" i="6"/>
  <c r="Y702" i="6"/>
  <c r="X702" i="6"/>
  <c r="P702" i="6"/>
  <c r="Q702" i="6" s="1"/>
  <c r="F702" i="6"/>
  <c r="K702" i="6" s="1"/>
  <c r="AI701" i="6"/>
  <c r="AH701" i="6"/>
  <c r="AG701" i="6"/>
  <c r="AC701" i="6"/>
  <c r="AB701" i="6"/>
  <c r="AA701" i="6"/>
  <c r="Z701" i="6"/>
  <c r="Y701" i="6"/>
  <c r="X701" i="6"/>
  <c r="P701" i="6"/>
  <c r="Q701" i="6" s="1"/>
  <c r="F701" i="6"/>
  <c r="K701" i="6" s="1"/>
  <c r="AI700" i="6"/>
  <c r="AH700" i="6"/>
  <c r="AG700" i="6"/>
  <c r="AC700" i="6"/>
  <c r="AB700" i="6"/>
  <c r="AA700" i="6"/>
  <c r="Z700" i="6"/>
  <c r="Y700" i="6"/>
  <c r="X700" i="6"/>
  <c r="P700" i="6"/>
  <c r="Q700" i="6" s="1"/>
  <c r="F700" i="6"/>
  <c r="K700" i="6" s="1"/>
  <c r="AI699" i="6"/>
  <c r="AH699" i="6"/>
  <c r="AG699" i="6"/>
  <c r="AC699" i="6"/>
  <c r="AB699" i="6"/>
  <c r="AA699" i="6"/>
  <c r="Z699" i="6"/>
  <c r="Y699" i="6"/>
  <c r="X699" i="6"/>
  <c r="P699" i="6"/>
  <c r="Q699" i="6" s="1"/>
  <c r="F699" i="6"/>
  <c r="K699" i="6" s="1"/>
  <c r="AI698" i="6"/>
  <c r="AH698" i="6"/>
  <c r="AG698" i="6"/>
  <c r="AC698" i="6"/>
  <c r="AB698" i="6"/>
  <c r="AA698" i="6"/>
  <c r="Z698" i="6"/>
  <c r="Y698" i="6"/>
  <c r="X698" i="6"/>
  <c r="P698" i="6"/>
  <c r="Q698" i="6" s="1"/>
  <c r="F698" i="6"/>
  <c r="K698" i="6" s="1"/>
  <c r="AI697" i="6"/>
  <c r="AH697" i="6"/>
  <c r="AG697" i="6"/>
  <c r="AC697" i="6"/>
  <c r="AB697" i="6"/>
  <c r="AA697" i="6"/>
  <c r="Z697" i="6"/>
  <c r="Y697" i="6"/>
  <c r="X697" i="6"/>
  <c r="P697" i="6"/>
  <c r="Q697" i="6" s="1"/>
  <c r="F697" i="6"/>
  <c r="K697" i="6" s="1"/>
  <c r="AI696" i="6"/>
  <c r="AH696" i="6"/>
  <c r="AG696" i="6"/>
  <c r="AC696" i="6"/>
  <c r="AB696" i="6"/>
  <c r="AA696" i="6"/>
  <c r="Z696" i="6"/>
  <c r="Y696" i="6"/>
  <c r="X696" i="6"/>
  <c r="P696" i="6"/>
  <c r="Q696" i="6" s="1"/>
  <c r="F696" i="6"/>
  <c r="K696" i="6" s="1"/>
  <c r="AI695" i="6"/>
  <c r="AH695" i="6"/>
  <c r="AG695" i="6"/>
  <c r="AC695" i="6"/>
  <c r="AB695" i="6"/>
  <c r="AA695" i="6"/>
  <c r="Z695" i="6"/>
  <c r="Y695" i="6"/>
  <c r="X695" i="6"/>
  <c r="P695" i="6"/>
  <c r="Q695" i="6" s="1"/>
  <c r="F695" i="6"/>
  <c r="K695" i="6" s="1"/>
  <c r="AI694" i="6"/>
  <c r="AH694" i="6"/>
  <c r="AG694" i="6"/>
  <c r="AC694" i="6"/>
  <c r="AB694" i="6"/>
  <c r="AA694" i="6"/>
  <c r="Z694" i="6"/>
  <c r="Y694" i="6"/>
  <c r="X694" i="6"/>
  <c r="P694" i="6"/>
  <c r="Q694" i="6" s="1"/>
  <c r="F694" i="6"/>
  <c r="K694" i="6" s="1"/>
  <c r="AI693" i="6"/>
  <c r="AH693" i="6"/>
  <c r="AG693" i="6"/>
  <c r="AC693" i="6"/>
  <c r="AB693" i="6"/>
  <c r="AA693" i="6"/>
  <c r="Z693" i="6"/>
  <c r="Y693" i="6"/>
  <c r="X693" i="6"/>
  <c r="P693" i="6"/>
  <c r="Q693" i="6" s="1"/>
  <c r="F693" i="6"/>
  <c r="K693" i="6" s="1"/>
  <c r="AI692" i="6"/>
  <c r="AH692" i="6"/>
  <c r="AG692" i="6"/>
  <c r="AC692" i="6"/>
  <c r="AB692" i="6"/>
  <c r="AA692" i="6"/>
  <c r="Z692" i="6"/>
  <c r="Y692" i="6"/>
  <c r="X692" i="6"/>
  <c r="P692" i="6"/>
  <c r="Q692" i="6" s="1"/>
  <c r="F692" i="6"/>
  <c r="K692" i="6" s="1"/>
  <c r="AI691" i="6"/>
  <c r="AH691" i="6"/>
  <c r="AG691" i="6"/>
  <c r="AC691" i="6"/>
  <c r="AB691" i="6"/>
  <c r="AA691" i="6"/>
  <c r="Z691" i="6"/>
  <c r="Y691" i="6"/>
  <c r="X691" i="6"/>
  <c r="P691" i="6"/>
  <c r="Q691" i="6" s="1"/>
  <c r="F691" i="6"/>
  <c r="K691" i="6" s="1"/>
  <c r="AI690" i="6"/>
  <c r="AH690" i="6"/>
  <c r="AG690" i="6"/>
  <c r="AC690" i="6"/>
  <c r="AB690" i="6"/>
  <c r="AA690" i="6"/>
  <c r="Z690" i="6"/>
  <c r="Y690" i="6"/>
  <c r="X690" i="6"/>
  <c r="P690" i="6"/>
  <c r="Q690" i="6" s="1"/>
  <c r="F690" i="6"/>
  <c r="K690" i="6" s="1"/>
  <c r="AI689" i="6"/>
  <c r="AH689" i="6"/>
  <c r="AG689" i="6"/>
  <c r="AC689" i="6"/>
  <c r="AB689" i="6"/>
  <c r="AA689" i="6"/>
  <c r="Z689" i="6"/>
  <c r="Y689" i="6"/>
  <c r="X689" i="6"/>
  <c r="P689" i="6"/>
  <c r="Q689" i="6" s="1"/>
  <c r="F689" i="6"/>
  <c r="K689" i="6" s="1"/>
  <c r="AI688" i="6"/>
  <c r="AH688" i="6"/>
  <c r="AG688" i="6"/>
  <c r="AC688" i="6"/>
  <c r="AB688" i="6"/>
  <c r="AA688" i="6"/>
  <c r="Z688" i="6"/>
  <c r="Y688" i="6"/>
  <c r="X688" i="6"/>
  <c r="P688" i="6"/>
  <c r="Q688" i="6" s="1"/>
  <c r="F688" i="6"/>
  <c r="K688" i="6" s="1"/>
  <c r="AI687" i="6"/>
  <c r="AH687" i="6"/>
  <c r="AG687" i="6"/>
  <c r="AC687" i="6"/>
  <c r="AB687" i="6"/>
  <c r="AA687" i="6"/>
  <c r="Z687" i="6"/>
  <c r="Y687" i="6"/>
  <c r="X687" i="6"/>
  <c r="P687" i="6"/>
  <c r="Q687" i="6" s="1"/>
  <c r="F687" i="6"/>
  <c r="K687" i="6" s="1"/>
  <c r="AI686" i="6"/>
  <c r="AH686" i="6"/>
  <c r="AG686" i="6"/>
  <c r="AC686" i="6"/>
  <c r="AB686" i="6"/>
  <c r="AA686" i="6"/>
  <c r="Z686" i="6"/>
  <c r="Y686" i="6"/>
  <c r="X686" i="6"/>
  <c r="P686" i="6"/>
  <c r="Q686" i="6" s="1"/>
  <c r="F686" i="6"/>
  <c r="K686" i="6" s="1"/>
  <c r="AI685" i="6"/>
  <c r="AH685" i="6"/>
  <c r="AG685" i="6"/>
  <c r="AC685" i="6"/>
  <c r="AB685" i="6"/>
  <c r="AA685" i="6"/>
  <c r="Z685" i="6"/>
  <c r="Y685" i="6"/>
  <c r="X685" i="6"/>
  <c r="P685" i="6"/>
  <c r="Q685" i="6" s="1"/>
  <c r="F685" i="6"/>
  <c r="K685" i="6" s="1"/>
  <c r="AI684" i="6"/>
  <c r="AH684" i="6"/>
  <c r="AG684" i="6"/>
  <c r="AC684" i="6"/>
  <c r="AB684" i="6"/>
  <c r="AA684" i="6"/>
  <c r="Z684" i="6"/>
  <c r="Y684" i="6"/>
  <c r="X684" i="6"/>
  <c r="P684" i="6"/>
  <c r="Q684" i="6" s="1"/>
  <c r="F684" i="6"/>
  <c r="K684" i="6" s="1"/>
  <c r="AI683" i="6"/>
  <c r="AH683" i="6"/>
  <c r="AG683" i="6"/>
  <c r="AC683" i="6"/>
  <c r="AB683" i="6"/>
  <c r="AA683" i="6"/>
  <c r="Z683" i="6"/>
  <c r="Y683" i="6"/>
  <c r="X683" i="6"/>
  <c r="P683" i="6"/>
  <c r="Q683" i="6" s="1"/>
  <c r="F683" i="6"/>
  <c r="K683" i="6" s="1"/>
  <c r="AI682" i="6"/>
  <c r="AH682" i="6"/>
  <c r="AG682" i="6"/>
  <c r="AC682" i="6"/>
  <c r="AB682" i="6"/>
  <c r="AA682" i="6"/>
  <c r="Z682" i="6"/>
  <c r="Y682" i="6"/>
  <c r="X682" i="6"/>
  <c r="P682" i="6"/>
  <c r="Q682" i="6" s="1"/>
  <c r="F682" i="6"/>
  <c r="K682" i="6" s="1"/>
  <c r="AI681" i="6"/>
  <c r="AH681" i="6"/>
  <c r="AG681" i="6"/>
  <c r="AC681" i="6"/>
  <c r="AB681" i="6"/>
  <c r="AA681" i="6"/>
  <c r="Z681" i="6"/>
  <c r="Y681" i="6"/>
  <c r="X681" i="6"/>
  <c r="P681" i="6"/>
  <c r="Q681" i="6" s="1"/>
  <c r="F681" i="6"/>
  <c r="K681" i="6" s="1"/>
  <c r="AI680" i="6"/>
  <c r="AH680" i="6"/>
  <c r="AG680" i="6"/>
  <c r="AC680" i="6"/>
  <c r="AB680" i="6"/>
  <c r="AA680" i="6"/>
  <c r="Z680" i="6"/>
  <c r="Y680" i="6"/>
  <c r="X680" i="6"/>
  <c r="P680" i="6"/>
  <c r="Q680" i="6" s="1"/>
  <c r="F680" i="6"/>
  <c r="K680" i="6" s="1"/>
  <c r="AI679" i="6"/>
  <c r="AH679" i="6"/>
  <c r="AG679" i="6"/>
  <c r="AC679" i="6"/>
  <c r="AB679" i="6"/>
  <c r="AA679" i="6"/>
  <c r="Z679" i="6"/>
  <c r="Y679" i="6"/>
  <c r="X679" i="6"/>
  <c r="P679" i="6"/>
  <c r="Q679" i="6" s="1"/>
  <c r="F679" i="6"/>
  <c r="K679" i="6" s="1"/>
  <c r="AI678" i="6"/>
  <c r="AH678" i="6"/>
  <c r="AG678" i="6"/>
  <c r="AC678" i="6"/>
  <c r="AB678" i="6"/>
  <c r="AA678" i="6"/>
  <c r="Z678" i="6"/>
  <c r="Y678" i="6"/>
  <c r="X678" i="6"/>
  <c r="P678" i="6"/>
  <c r="Q678" i="6" s="1"/>
  <c r="F678" i="6"/>
  <c r="K678" i="6" s="1"/>
  <c r="AI677" i="6"/>
  <c r="AH677" i="6"/>
  <c r="AG677" i="6"/>
  <c r="AC677" i="6"/>
  <c r="AB677" i="6"/>
  <c r="AA677" i="6"/>
  <c r="Z677" i="6"/>
  <c r="Y677" i="6"/>
  <c r="X677" i="6"/>
  <c r="P677" i="6"/>
  <c r="Q677" i="6" s="1"/>
  <c r="F677" i="6"/>
  <c r="K677" i="6" s="1"/>
  <c r="AI676" i="6"/>
  <c r="AH676" i="6"/>
  <c r="AG676" i="6"/>
  <c r="AC676" i="6"/>
  <c r="AB676" i="6"/>
  <c r="AA676" i="6"/>
  <c r="Z676" i="6"/>
  <c r="Y676" i="6"/>
  <c r="X676" i="6"/>
  <c r="P676" i="6"/>
  <c r="Q676" i="6" s="1"/>
  <c r="F676" i="6"/>
  <c r="K676" i="6" s="1"/>
  <c r="AI675" i="6"/>
  <c r="AH675" i="6"/>
  <c r="AG675" i="6"/>
  <c r="AC675" i="6"/>
  <c r="AB675" i="6"/>
  <c r="AA675" i="6"/>
  <c r="Z675" i="6"/>
  <c r="Y675" i="6"/>
  <c r="X675" i="6"/>
  <c r="P675" i="6"/>
  <c r="Q675" i="6" s="1"/>
  <c r="F675" i="6"/>
  <c r="K675" i="6" s="1"/>
  <c r="AI674" i="6"/>
  <c r="AH674" i="6"/>
  <c r="AG674" i="6"/>
  <c r="AC674" i="6"/>
  <c r="AB674" i="6"/>
  <c r="AA674" i="6"/>
  <c r="Z674" i="6"/>
  <c r="Y674" i="6"/>
  <c r="X674" i="6"/>
  <c r="P674" i="6"/>
  <c r="Q674" i="6" s="1"/>
  <c r="F674" i="6"/>
  <c r="K674" i="6" s="1"/>
  <c r="AI673" i="6"/>
  <c r="AH673" i="6"/>
  <c r="AG673" i="6"/>
  <c r="AC673" i="6"/>
  <c r="AB673" i="6"/>
  <c r="AA673" i="6"/>
  <c r="Z673" i="6"/>
  <c r="Y673" i="6"/>
  <c r="X673" i="6"/>
  <c r="P673" i="6"/>
  <c r="Q673" i="6" s="1"/>
  <c r="F673" i="6"/>
  <c r="K673" i="6" s="1"/>
  <c r="AI672" i="6"/>
  <c r="AH672" i="6"/>
  <c r="AG672" i="6"/>
  <c r="AC672" i="6"/>
  <c r="AB672" i="6"/>
  <c r="AA672" i="6"/>
  <c r="Z672" i="6"/>
  <c r="Y672" i="6"/>
  <c r="X672" i="6"/>
  <c r="P672" i="6"/>
  <c r="Q672" i="6" s="1"/>
  <c r="F672" i="6"/>
  <c r="K672" i="6" s="1"/>
  <c r="AI671" i="6"/>
  <c r="AH671" i="6"/>
  <c r="AG671" i="6"/>
  <c r="AC671" i="6"/>
  <c r="AB671" i="6"/>
  <c r="AA671" i="6"/>
  <c r="Z671" i="6"/>
  <c r="Y671" i="6"/>
  <c r="X671" i="6"/>
  <c r="P671" i="6"/>
  <c r="Q671" i="6" s="1"/>
  <c r="F671" i="6"/>
  <c r="K671" i="6" s="1"/>
  <c r="AI670" i="6"/>
  <c r="AH670" i="6"/>
  <c r="AG670" i="6"/>
  <c r="AC670" i="6"/>
  <c r="AB670" i="6"/>
  <c r="AA670" i="6"/>
  <c r="Z670" i="6"/>
  <c r="Y670" i="6"/>
  <c r="X670" i="6"/>
  <c r="P670" i="6"/>
  <c r="Q670" i="6" s="1"/>
  <c r="F670" i="6"/>
  <c r="K670" i="6" s="1"/>
  <c r="AI669" i="6"/>
  <c r="AH669" i="6"/>
  <c r="AG669" i="6"/>
  <c r="AC669" i="6"/>
  <c r="AB669" i="6"/>
  <c r="AA669" i="6"/>
  <c r="Z669" i="6"/>
  <c r="Y669" i="6"/>
  <c r="X669" i="6"/>
  <c r="P669" i="6"/>
  <c r="Q669" i="6" s="1"/>
  <c r="F669" i="6"/>
  <c r="K669" i="6" s="1"/>
  <c r="AI668" i="6"/>
  <c r="AH668" i="6"/>
  <c r="AG668" i="6"/>
  <c r="AC668" i="6"/>
  <c r="AB668" i="6"/>
  <c r="AA668" i="6"/>
  <c r="Z668" i="6"/>
  <c r="Y668" i="6"/>
  <c r="X668" i="6"/>
  <c r="P668" i="6"/>
  <c r="Q668" i="6" s="1"/>
  <c r="F668" i="6"/>
  <c r="K668" i="6" s="1"/>
  <c r="AI667" i="6"/>
  <c r="AH667" i="6"/>
  <c r="AG667" i="6"/>
  <c r="AC667" i="6"/>
  <c r="AB667" i="6"/>
  <c r="AA667" i="6"/>
  <c r="Z667" i="6"/>
  <c r="Y667" i="6"/>
  <c r="X667" i="6"/>
  <c r="P667" i="6"/>
  <c r="Q667" i="6" s="1"/>
  <c r="F667" i="6"/>
  <c r="K667" i="6" s="1"/>
  <c r="AI666" i="6"/>
  <c r="AH666" i="6"/>
  <c r="AG666" i="6"/>
  <c r="AC666" i="6"/>
  <c r="AB666" i="6"/>
  <c r="AA666" i="6"/>
  <c r="Z666" i="6"/>
  <c r="Y666" i="6"/>
  <c r="X666" i="6"/>
  <c r="P666" i="6"/>
  <c r="Q666" i="6" s="1"/>
  <c r="F666" i="6"/>
  <c r="K666" i="6" s="1"/>
  <c r="AI665" i="6"/>
  <c r="AH665" i="6"/>
  <c r="AG665" i="6"/>
  <c r="AC665" i="6"/>
  <c r="AB665" i="6"/>
  <c r="AA665" i="6"/>
  <c r="Z665" i="6"/>
  <c r="Y665" i="6"/>
  <c r="X665" i="6"/>
  <c r="P665" i="6"/>
  <c r="Q665" i="6" s="1"/>
  <c r="F665" i="6"/>
  <c r="K665" i="6" s="1"/>
  <c r="AI664" i="6"/>
  <c r="AH664" i="6"/>
  <c r="AG664" i="6"/>
  <c r="AC664" i="6"/>
  <c r="AB664" i="6"/>
  <c r="AA664" i="6"/>
  <c r="Z664" i="6"/>
  <c r="Y664" i="6"/>
  <c r="X664" i="6"/>
  <c r="P664" i="6"/>
  <c r="Q664" i="6" s="1"/>
  <c r="F664" i="6"/>
  <c r="K664" i="6" s="1"/>
  <c r="AI663" i="6"/>
  <c r="AH663" i="6"/>
  <c r="AG663" i="6"/>
  <c r="AC663" i="6"/>
  <c r="AB663" i="6"/>
  <c r="AA663" i="6"/>
  <c r="Z663" i="6"/>
  <c r="Y663" i="6"/>
  <c r="X663" i="6"/>
  <c r="P663" i="6"/>
  <c r="Q663" i="6" s="1"/>
  <c r="F663" i="6"/>
  <c r="K663" i="6" s="1"/>
  <c r="AI662" i="6"/>
  <c r="AH662" i="6"/>
  <c r="AG662" i="6"/>
  <c r="AC662" i="6"/>
  <c r="AB662" i="6"/>
  <c r="AA662" i="6"/>
  <c r="Z662" i="6"/>
  <c r="Y662" i="6"/>
  <c r="X662" i="6"/>
  <c r="P662" i="6"/>
  <c r="Q662" i="6" s="1"/>
  <c r="F662" i="6"/>
  <c r="K662" i="6" s="1"/>
  <c r="AI661" i="6"/>
  <c r="AH661" i="6"/>
  <c r="AG661" i="6"/>
  <c r="AC661" i="6"/>
  <c r="AB661" i="6"/>
  <c r="AA661" i="6"/>
  <c r="Z661" i="6"/>
  <c r="Y661" i="6"/>
  <c r="X661" i="6"/>
  <c r="P661" i="6"/>
  <c r="Q661" i="6" s="1"/>
  <c r="F661" i="6"/>
  <c r="K661" i="6" s="1"/>
  <c r="AI660" i="6"/>
  <c r="AH660" i="6"/>
  <c r="AG660" i="6"/>
  <c r="AC660" i="6"/>
  <c r="AB660" i="6"/>
  <c r="AA660" i="6"/>
  <c r="Z660" i="6"/>
  <c r="Y660" i="6"/>
  <c r="X660" i="6"/>
  <c r="P660" i="6"/>
  <c r="Q660" i="6" s="1"/>
  <c r="F660" i="6"/>
  <c r="K660" i="6" s="1"/>
  <c r="AI659" i="6"/>
  <c r="AH659" i="6"/>
  <c r="AG659" i="6"/>
  <c r="AC659" i="6"/>
  <c r="AB659" i="6"/>
  <c r="AA659" i="6"/>
  <c r="Z659" i="6"/>
  <c r="Y659" i="6"/>
  <c r="X659" i="6"/>
  <c r="P659" i="6"/>
  <c r="Q659" i="6" s="1"/>
  <c r="F659" i="6"/>
  <c r="K659" i="6" s="1"/>
  <c r="AI658" i="6"/>
  <c r="AH658" i="6"/>
  <c r="AG658" i="6"/>
  <c r="AC658" i="6"/>
  <c r="AB658" i="6"/>
  <c r="AA658" i="6"/>
  <c r="Z658" i="6"/>
  <c r="Y658" i="6"/>
  <c r="X658" i="6"/>
  <c r="P658" i="6"/>
  <c r="Q658" i="6" s="1"/>
  <c r="F658" i="6"/>
  <c r="K658" i="6" s="1"/>
  <c r="AI657" i="6"/>
  <c r="AH657" i="6"/>
  <c r="AG657" i="6"/>
  <c r="AC657" i="6"/>
  <c r="AB657" i="6"/>
  <c r="AA657" i="6"/>
  <c r="Z657" i="6"/>
  <c r="Y657" i="6"/>
  <c r="X657" i="6"/>
  <c r="P657" i="6"/>
  <c r="Q657" i="6" s="1"/>
  <c r="F657" i="6"/>
  <c r="K657" i="6" s="1"/>
  <c r="AI656" i="6"/>
  <c r="AH656" i="6"/>
  <c r="AG656" i="6"/>
  <c r="AC656" i="6"/>
  <c r="AB656" i="6"/>
  <c r="AA656" i="6"/>
  <c r="Z656" i="6"/>
  <c r="Y656" i="6"/>
  <c r="X656" i="6"/>
  <c r="P656" i="6"/>
  <c r="Q656" i="6" s="1"/>
  <c r="F656" i="6"/>
  <c r="K656" i="6" s="1"/>
  <c r="AI655" i="6"/>
  <c r="AH655" i="6"/>
  <c r="AG655" i="6"/>
  <c r="AC655" i="6"/>
  <c r="AB655" i="6"/>
  <c r="AA655" i="6"/>
  <c r="Z655" i="6"/>
  <c r="Y655" i="6"/>
  <c r="X655" i="6"/>
  <c r="P655" i="6"/>
  <c r="Q655" i="6" s="1"/>
  <c r="F655" i="6"/>
  <c r="K655" i="6" s="1"/>
  <c r="AI654" i="6"/>
  <c r="AH654" i="6"/>
  <c r="AG654" i="6"/>
  <c r="AC654" i="6"/>
  <c r="AB654" i="6"/>
  <c r="AA654" i="6"/>
  <c r="Z654" i="6"/>
  <c r="Y654" i="6"/>
  <c r="X654" i="6"/>
  <c r="P654" i="6"/>
  <c r="Q654" i="6" s="1"/>
  <c r="F654" i="6"/>
  <c r="K654" i="6" s="1"/>
  <c r="AI653" i="6"/>
  <c r="AH653" i="6"/>
  <c r="AG653" i="6"/>
  <c r="AC653" i="6"/>
  <c r="AB653" i="6"/>
  <c r="AA653" i="6"/>
  <c r="Z653" i="6"/>
  <c r="Y653" i="6"/>
  <c r="X653" i="6"/>
  <c r="P653" i="6"/>
  <c r="Q653" i="6" s="1"/>
  <c r="F653" i="6"/>
  <c r="K653" i="6" s="1"/>
  <c r="AI652" i="6"/>
  <c r="AH652" i="6"/>
  <c r="AG652" i="6"/>
  <c r="AC652" i="6"/>
  <c r="AB652" i="6"/>
  <c r="AA652" i="6"/>
  <c r="Z652" i="6"/>
  <c r="Y652" i="6"/>
  <c r="X652" i="6"/>
  <c r="P652" i="6"/>
  <c r="Q652" i="6" s="1"/>
  <c r="F652" i="6"/>
  <c r="K652" i="6" s="1"/>
  <c r="AI651" i="6"/>
  <c r="AH651" i="6"/>
  <c r="AG651" i="6"/>
  <c r="AC651" i="6"/>
  <c r="AB651" i="6"/>
  <c r="AA651" i="6"/>
  <c r="Z651" i="6"/>
  <c r="Y651" i="6"/>
  <c r="X651" i="6"/>
  <c r="P651" i="6"/>
  <c r="Q651" i="6" s="1"/>
  <c r="F651" i="6"/>
  <c r="K651" i="6" s="1"/>
  <c r="AI650" i="6"/>
  <c r="AH650" i="6"/>
  <c r="AG650" i="6"/>
  <c r="AC650" i="6"/>
  <c r="AB650" i="6"/>
  <c r="AA650" i="6"/>
  <c r="Z650" i="6"/>
  <c r="Y650" i="6"/>
  <c r="X650" i="6"/>
  <c r="P650" i="6"/>
  <c r="Q650" i="6" s="1"/>
  <c r="F650" i="6"/>
  <c r="K650" i="6" s="1"/>
  <c r="AI649" i="6"/>
  <c r="AH649" i="6"/>
  <c r="AG649" i="6"/>
  <c r="AC649" i="6"/>
  <c r="AB649" i="6"/>
  <c r="AA649" i="6"/>
  <c r="Z649" i="6"/>
  <c r="Y649" i="6"/>
  <c r="X649" i="6"/>
  <c r="P649" i="6"/>
  <c r="Q649" i="6" s="1"/>
  <c r="F649" i="6"/>
  <c r="K649" i="6" s="1"/>
  <c r="AI648" i="6"/>
  <c r="AH648" i="6"/>
  <c r="AG648" i="6"/>
  <c r="AC648" i="6"/>
  <c r="AB648" i="6"/>
  <c r="AA648" i="6"/>
  <c r="Z648" i="6"/>
  <c r="Y648" i="6"/>
  <c r="X648" i="6"/>
  <c r="P648" i="6"/>
  <c r="Q648" i="6" s="1"/>
  <c r="F648" i="6"/>
  <c r="K648" i="6" s="1"/>
  <c r="AI647" i="6"/>
  <c r="AH647" i="6"/>
  <c r="AG647" i="6"/>
  <c r="AC647" i="6"/>
  <c r="AB647" i="6"/>
  <c r="AA647" i="6"/>
  <c r="Z647" i="6"/>
  <c r="Y647" i="6"/>
  <c r="X647" i="6"/>
  <c r="P647" i="6"/>
  <c r="Q647" i="6" s="1"/>
  <c r="F647" i="6"/>
  <c r="K647" i="6" s="1"/>
  <c r="AI646" i="6"/>
  <c r="AH646" i="6"/>
  <c r="AG646" i="6"/>
  <c r="AC646" i="6"/>
  <c r="AB646" i="6"/>
  <c r="AA646" i="6"/>
  <c r="Z646" i="6"/>
  <c r="Y646" i="6"/>
  <c r="X646" i="6"/>
  <c r="P646" i="6"/>
  <c r="Q646" i="6" s="1"/>
  <c r="F646" i="6"/>
  <c r="K646" i="6" s="1"/>
  <c r="AI645" i="6"/>
  <c r="AH645" i="6"/>
  <c r="AG645" i="6"/>
  <c r="AC645" i="6"/>
  <c r="AB645" i="6"/>
  <c r="AA645" i="6"/>
  <c r="Z645" i="6"/>
  <c r="Y645" i="6"/>
  <c r="X645" i="6"/>
  <c r="P645" i="6"/>
  <c r="Q645" i="6" s="1"/>
  <c r="F645" i="6"/>
  <c r="K645" i="6" s="1"/>
  <c r="AI644" i="6"/>
  <c r="AH644" i="6"/>
  <c r="AG644" i="6"/>
  <c r="AC644" i="6"/>
  <c r="AB644" i="6"/>
  <c r="AA644" i="6"/>
  <c r="Z644" i="6"/>
  <c r="Y644" i="6"/>
  <c r="X644" i="6"/>
  <c r="P644" i="6"/>
  <c r="Q644" i="6" s="1"/>
  <c r="F644" i="6"/>
  <c r="K644" i="6" s="1"/>
  <c r="AI643" i="6"/>
  <c r="AH643" i="6"/>
  <c r="AG643" i="6"/>
  <c r="AC643" i="6"/>
  <c r="AB643" i="6"/>
  <c r="AA643" i="6"/>
  <c r="Z643" i="6"/>
  <c r="Y643" i="6"/>
  <c r="X643" i="6"/>
  <c r="P643" i="6"/>
  <c r="Q643" i="6" s="1"/>
  <c r="F643" i="6"/>
  <c r="K643" i="6" s="1"/>
  <c r="AI642" i="6"/>
  <c r="AH642" i="6"/>
  <c r="AG642" i="6"/>
  <c r="AC642" i="6"/>
  <c r="AB642" i="6"/>
  <c r="AA642" i="6"/>
  <c r="Z642" i="6"/>
  <c r="Y642" i="6"/>
  <c r="X642" i="6"/>
  <c r="P642" i="6"/>
  <c r="Q642" i="6" s="1"/>
  <c r="F642" i="6"/>
  <c r="K642" i="6" s="1"/>
  <c r="AI641" i="6"/>
  <c r="AH641" i="6"/>
  <c r="AG641" i="6"/>
  <c r="AC641" i="6"/>
  <c r="AB641" i="6"/>
  <c r="AA641" i="6"/>
  <c r="Z641" i="6"/>
  <c r="Y641" i="6"/>
  <c r="X641" i="6"/>
  <c r="P641" i="6"/>
  <c r="Q641" i="6" s="1"/>
  <c r="F641" i="6"/>
  <c r="K641" i="6" s="1"/>
  <c r="AI640" i="6"/>
  <c r="AH640" i="6"/>
  <c r="AG640" i="6"/>
  <c r="AC640" i="6"/>
  <c r="AB640" i="6"/>
  <c r="AA640" i="6"/>
  <c r="Z640" i="6"/>
  <c r="Y640" i="6"/>
  <c r="X640" i="6"/>
  <c r="P640" i="6"/>
  <c r="Q640" i="6" s="1"/>
  <c r="F640" i="6"/>
  <c r="K640" i="6" s="1"/>
  <c r="AI639" i="6"/>
  <c r="AH639" i="6"/>
  <c r="AG639" i="6"/>
  <c r="AC639" i="6"/>
  <c r="AB639" i="6"/>
  <c r="AA639" i="6"/>
  <c r="Z639" i="6"/>
  <c r="Y639" i="6"/>
  <c r="X639" i="6"/>
  <c r="P639" i="6"/>
  <c r="Q639" i="6" s="1"/>
  <c r="F639" i="6"/>
  <c r="K639" i="6" s="1"/>
  <c r="AI638" i="6"/>
  <c r="AH638" i="6"/>
  <c r="AG638" i="6"/>
  <c r="AC638" i="6"/>
  <c r="AB638" i="6"/>
  <c r="AA638" i="6"/>
  <c r="Z638" i="6"/>
  <c r="Y638" i="6"/>
  <c r="X638" i="6"/>
  <c r="P638" i="6"/>
  <c r="Q638" i="6" s="1"/>
  <c r="F638" i="6"/>
  <c r="K638" i="6" s="1"/>
  <c r="AI637" i="6"/>
  <c r="AH637" i="6"/>
  <c r="AG637" i="6"/>
  <c r="AC637" i="6"/>
  <c r="AB637" i="6"/>
  <c r="AA637" i="6"/>
  <c r="Z637" i="6"/>
  <c r="Y637" i="6"/>
  <c r="X637" i="6"/>
  <c r="P637" i="6"/>
  <c r="Q637" i="6" s="1"/>
  <c r="F637" i="6"/>
  <c r="K637" i="6" s="1"/>
  <c r="AI636" i="6"/>
  <c r="AH636" i="6"/>
  <c r="AG636" i="6"/>
  <c r="AC636" i="6"/>
  <c r="AB636" i="6"/>
  <c r="AA636" i="6"/>
  <c r="Z636" i="6"/>
  <c r="Y636" i="6"/>
  <c r="X636" i="6"/>
  <c r="P636" i="6"/>
  <c r="Q636" i="6" s="1"/>
  <c r="F636" i="6"/>
  <c r="K636" i="6" s="1"/>
  <c r="AI635" i="6"/>
  <c r="AH635" i="6"/>
  <c r="AG635" i="6"/>
  <c r="AC635" i="6"/>
  <c r="AB635" i="6"/>
  <c r="AA635" i="6"/>
  <c r="Z635" i="6"/>
  <c r="Y635" i="6"/>
  <c r="X635" i="6"/>
  <c r="P635" i="6"/>
  <c r="Q635" i="6" s="1"/>
  <c r="F635" i="6"/>
  <c r="K635" i="6" s="1"/>
  <c r="AI634" i="6"/>
  <c r="AH634" i="6"/>
  <c r="AG634" i="6"/>
  <c r="AC634" i="6"/>
  <c r="AB634" i="6"/>
  <c r="AA634" i="6"/>
  <c r="Z634" i="6"/>
  <c r="Y634" i="6"/>
  <c r="X634" i="6"/>
  <c r="P634" i="6"/>
  <c r="Q634" i="6" s="1"/>
  <c r="F634" i="6"/>
  <c r="K634" i="6" s="1"/>
  <c r="AI633" i="6"/>
  <c r="AH633" i="6"/>
  <c r="AG633" i="6"/>
  <c r="AC633" i="6"/>
  <c r="AB633" i="6"/>
  <c r="AA633" i="6"/>
  <c r="Z633" i="6"/>
  <c r="Y633" i="6"/>
  <c r="X633" i="6"/>
  <c r="P633" i="6"/>
  <c r="Q633" i="6" s="1"/>
  <c r="F633" i="6"/>
  <c r="K633" i="6" s="1"/>
  <c r="AI632" i="6"/>
  <c r="AH632" i="6"/>
  <c r="AG632" i="6"/>
  <c r="AC632" i="6"/>
  <c r="AB632" i="6"/>
  <c r="AA632" i="6"/>
  <c r="Z632" i="6"/>
  <c r="Y632" i="6"/>
  <c r="X632" i="6"/>
  <c r="P632" i="6"/>
  <c r="Q632" i="6" s="1"/>
  <c r="F632" i="6"/>
  <c r="K632" i="6" s="1"/>
  <c r="AI631" i="6"/>
  <c r="AH631" i="6"/>
  <c r="AG631" i="6"/>
  <c r="AC631" i="6"/>
  <c r="AB631" i="6"/>
  <c r="AA631" i="6"/>
  <c r="Z631" i="6"/>
  <c r="Y631" i="6"/>
  <c r="X631" i="6"/>
  <c r="P631" i="6"/>
  <c r="Q631" i="6" s="1"/>
  <c r="F631" i="6"/>
  <c r="K631" i="6" s="1"/>
  <c r="AI630" i="6"/>
  <c r="AH630" i="6"/>
  <c r="AG630" i="6"/>
  <c r="AC630" i="6"/>
  <c r="AB630" i="6"/>
  <c r="AA630" i="6"/>
  <c r="Z630" i="6"/>
  <c r="Y630" i="6"/>
  <c r="X630" i="6"/>
  <c r="P630" i="6"/>
  <c r="Q630" i="6" s="1"/>
  <c r="F630" i="6"/>
  <c r="K630" i="6" s="1"/>
  <c r="AI629" i="6"/>
  <c r="AH629" i="6"/>
  <c r="AG629" i="6"/>
  <c r="AC629" i="6"/>
  <c r="AB629" i="6"/>
  <c r="AA629" i="6"/>
  <c r="Z629" i="6"/>
  <c r="Y629" i="6"/>
  <c r="X629" i="6"/>
  <c r="P629" i="6"/>
  <c r="Q629" i="6" s="1"/>
  <c r="F629" i="6"/>
  <c r="K629" i="6" s="1"/>
  <c r="AI628" i="6"/>
  <c r="AH628" i="6"/>
  <c r="AG628" i="6"/>
  <c r="AC628" i="6"/>
  <c r="AB628" i="6"/>
  <c r="AA628" i="6"/>
  <c r="Z628" i="6"/>
  <c r="Y628" i="6"/>
  <c r="X628" i="6"/>
  <c r="P628" i="6"/>
  <c r="Q628" i="6" s="1"/>
  <c r="F628" i="6"/>
  <c r="K628" i="6" s="1"/>
  <c r="AI627" i="6"/>
  <c r="AH627" i="6"/>
  <c r="AG627" i="6"/>
  <c r="AC627" i="6"/>
  <c r="AB627" i="6"/>
  <c r="AA627" i="6"/>
  <c r="Z627" i="6"/>
  <c r="Y627" i="6"/>
  <c r="X627" i="6"/>
  <c r="P627" i="6"/>
  <c r="Q627" i="6" s="1"/>
  <c r="F627" i="6"/>
  <c r="K627" i="6" s="1"/>
  <c r="AI626" i="6"/>
  <c r="AH626" i="6"/>
  <c r="AG626" i="6"/>
  <c r="AC626" i="6"/>
  <c r="AB626" i="6"/>
  <c r="AA626" i="6"/>
  <c r="Z626" i="6"/>
  <c r="Y626" i="6"/>
  <c r="X626" i="6"/>
  <c r="P626" i="6"/>
  <c r="Q626" i="6" s="1"/>
  <c r="F626" i="6"/>
  <c r="K626" i="6" s="1"/>
  <c r="AI625" i="6"/>
  <c r="AH625" i="6"/>
  <c r="AG625" i="6"/>
  <c r="AC625" i="6"/>
  <c r="AB625" i="6"/>
  <c r="AA625" i="6"/>
  <c r="Z625" i="6"/>
  <c r="Y625" i="6"/>
  <c r="X625" i="6"/>
  <c r="P625" i="6"/>
  <c r="Q625" i="6" s="1"/>
  <c r="F625" i="6"/>
  <c r="K625" i="6" s="1"/>
  <c r="AI624" i="6"/>
  <c r="AH624" i="6"/>
  <c r="AG624" i="6"/>
  <c r="AC624" i="6"/>
  <c r="AB624" i="6"/>
  <c r="AA624" i="6"/>
  <c r="Z624" i="6"/>
  <c r="Y624" i="6"/>
  <c r="X624" i="6"/>
  <c r="P624" i="6"/>
  <c r="Q624" i="6" s="1"/>
  <c r="F624" i="6"/>
  <c r="K624" i="6" s="1"/>
  <c r="AI623" i="6"/>
  <c r="AH623" i="6"/>
  <c r="AG623" i="6"/>
  <c r="AC623" i="6"/>
  <c r="AB623" i="6"/>
  <c r="AA623" i="6"/>
  <c r="Z623" i="6"/>
  <c r="Y623" i="6"/>
  <c r="X623" i="6"/>
  <c r="P623" i="6"/>
  <c r="Q623" i="6" s="1"/>
  <c r="F623" i="6"/>
  <c r="K623" i="6" s="1"/>
  <c r="AI622" i="6"/>
  <c r="AH622" i="6"/>
  <c r="AG622" i="6"/>
  <c r="AC622" i="6"/>
  <c r="AB622" i="6"/>
  <c r="AA622" i="6"/>
  <c r="Z622" i="6"/>
  <c r="Y622" i="6"/>
  <c r="X622" i="6"/>
  <c r="P622" i="6"/>
  <c r="Q622" i="6" s="1"/>
  <c r="F622" i="6"/>
  <c r="K622" i="6" s="1"/>
  <c r="AI621" i="6"/>
  <c r="AH621" i="6"/>
  <c r="AG621" i="6"/>
  <c r="AC621" i="6"/>
  <c r="AB621" i="6"/>
  <c r="AA621" i="6"/>
  <c r="Z621" i="6"/>
  <c r="Y621" i="6"/>
  <c r="X621" i="6"/>
  <c r="P621" i="6"/>
  <c r="Q621" i="6" s="1"/>
  <c r="F621" i="6"/>
  <c r="K621" i="6" s="1"/>
  <c r="AI620" i="6"/>
  <c r="AH620" i="6"/>
  <c r="AG620" i="6"/>
  <c r="AC620" i="6"/>
  <c r="AB620" i="6"/>
  <c r="AA620" i="6"/>
  <c r="Z620" i="6"/>
  <c r="Y620" i="6"/>
  <c r="X620" i="6"/>
  <c r="P620" i="6"/>
  <c r="Q620" i="6" s="1"/>
  <c r="F620" i="6"/>
  <c r="K620" i="6" s="1"/>
  <c r="AI619" i="6"/>
  <c r="AH619" i="6"/>
  <c r="AG619" i="6"/>
  <c r="AC619" i="6"/>
  <c r="AB619" i="6"/>
  <c r="AA619" i="6"/>
  <c r="Z619" i="6"/>
  <c r="Y619" i="6"/>
  <c r="X619" i="6"/>
  <c r="P619" i="6"/>
  <c r="Q619" i="6" s="1"/>
  <c r="F619" i="6"/>
  <c r="K619" i="6" s="1"/>
  <c r="AI618" i="6"/>
  <c r="AH618" i="6"/>
  <c r="AG618" i="6"/>
  <c r="AC618" i="6"/>
  <c r="AB618" i="6"/>
  <c r="AA618" i="6"/>
  <c r="Z618" i="6"/>
  <c r="Y618" i="6"/>
  <c r="X618" i="6"/>
  <c r="P618" i="6"/>
  <c r="Q618" i="6" s="1"/>
  <c r="F618" i="6"/>
  <c r="K618" i="6" s="1"/>
  <c r="AI617" i="6"/>
  <c r="AH617" i="6"/>
  <c r="AG617" i="6"/>
  <c r="AC617" i="6"/>
  <c r="AB617" i="6"/>
  <c r="AA617" i="6"/>
  <c r="Z617" i="6"/>
  <c r="Y617" i="6"/>
  <c r="X617" i="6"/>
  <c r="P617" i="6"/>
  <c r="Q617" i="6" s="1"/>
  <c r="F617" i="6"/>
  <c r="K617" i="6" s="1"/>
  <c r="AI616" i="6"/>
  <c r="AH616" i="6"/>
  <c r="AG616" i="6"/>
  <c r="AC616" i="6"/>
  <c r="AB616" i="6"/>
  <c r="AA616" i="6"/>
  <c r="Z616" i="6"/>
  <c r="Y616" i="6"/>
  <c r="X616" i="6"/>
  <c r="P616" i="6"/>
  <c r="Q616" i="6" s="1"/>
  <c r="F616" i="6"/>
  <c r="K616" i="6" s="1"/>
  <c r="AI615" i="6"/>
  <c r="AH615" i="6"/>
  <c r="AG615" i="6"/>
  <c r="AC615" i="6"/>
  <c r="AB615" i="6"/>
  <c r="AA615" i="6"/>
  <c r="Z615" i="6"/>
  <c r="Y615" i="6"/>
  <c r="X615" i="6"/>
  <c r="P615" i="6"/>
  <c r="Q615" i="6" s="1"/>
  <c r="F615" i="6"/>
  <c r="K615" i="6" s="1"/>
  <c r="AI614" i="6"/>
  <c r="AH614" i="6"/>
  <c r="AG614" i="6"/>
  <c r="AC614" i="6"/>
  <c r="AB614" i="6"/>
  <c r="AA614" i="6"/>
  <c r="Z614" i="6"/>
  <c r="Y614" i="6"/>
  <c r="X614" i="6"/>
  <c r="P614" i="6"/>
  <c r="Q614" i="6" s="1"/>
  <c r="F614" i="6"/>
  <c r="K614" i="6" s="1"/>
  <c r="AI613" i="6"/>
  <c r="AH613" i="6"/>
  <c r="AG613" i="6"/>
  <c r="AC613" i="6"/>
  <c r="AB613" i="6"/>
  <c r="AA613" i="6"/>
  <c r="Z613" i="6"/>
  <c r="Y613" i="6"/>
  <c r="X613" i="6"/>
  <c r="P613" i="6"/>
  <c r="Q613" i="6" s="1"/>
  <c r="F613" i="6"/>
  <c r="K613" i="6" s="1"/>
  <c r="AI612" i="6"/>
  <c r="AH612" i="6"/>
  <c r="AG612" i="6"/>
  <c r="AC612" i="6"/>
  <c r="AB612" i="6"/>
  <c r="AA612" i="6"/>
  <c r="Z612" i="6"/>
  <c r="Y612" i="6"/>
  <c r="X612" i="6"/>
  <c r="P612" i="6"/>
  <c r="Q612" i="6" s="1"/>
  <c r="F612" i="6"/>
  <c r="K612" i="6" s="1"/>
  <c r="AI611" i="6"/>
  <c r="AH611" i="6"/>
  <c r="AG611" i="6"/>
  <c r="AC611" i="6"/>
  <c r="AB611" i="6"/>
  <c r="AA611" i="6"/>
  <c r="Z611" i="6"/>
  <c r="Y611" i="6"/>
  <c r="X611" i="6"/>
  <c r="P611" i="6"/>
  <c r="Q611" i="6" s="1"/>
  <c r="F611" i="6"/>
  <c r="K611" i="6" s="1"/>
  <c r="AI610" i="6"/>
  <c r="AH610" i="6"/>
  <c r="AG610" i="6"/>
  <c r="AC610" i="6"/>
  <c r="AB610" i="6"/>
  <c r="AA610" i="6"/>
  <c r="Z610" i="6"/>
  <c r="Y610" i="6"/>
  <c r="X610" i="6"/>
  <c r="P610" i="6"/>
  <c r="Q610" i="6" s="1"/>
  <c r="F610" i="6"/>
  <c r="K610" i="6" s="1"/>
  <c r="AI609" i="6"/>
  <c r="AH609" i="6"/>
  <c r="AG609" i="6"/>
  <c r="AC609" i="6"/>
  <c r="AB609" i="6"/>
  <c r="AA609" i="6"/>
  <c r="Z609" i="6"/>
  <c r="Y609" i="6"/>
  <c r="X609" i="6"/>
  <c r="P609" i="6"/>
  <c r="Q609" i="6" s="1"/>
  <c r="F609" i="6"/>
  <c r="K609" i="6" s="1"/>
  <c r="AI608" i="6"/>
  <c r="AH608" i="6"/>
  <c r="AG608" i="6"/>
  <c r="AC608" i="6"/>
  <c r="AB608" i="6"/>
  <c r="AA608" i="6"/>
  <c r="Z608" i="6"/>
  <c r="Y608" i="6"/>
  <c r="X608" i="6"/>
  <c r="P608" i="6"/>
  <c r="Q608" i="6" s="1"/>
  <c r="F608" i="6"/>
  <c r="K608" i="6" s="1"/>
  <c r="AI607" i="6"/>
  <c r="AH607" i="6"/>
  <c r="AG607" i="6"/>
  <c r="AC607" i="6"/>
  <c r="AB607" i="6"/>
  <c r="AA607" i="6"/>
  <c r="Z607" i="6"/>
  <c r="Y607" i="6"/>
  <c r="X607" i="6"/>
  <c r="P607" i="6"/>
  <c r="Q607" i="6" s="1"/>
  <c r="F607" i="6"/>
  <c r="K607" i="6" s="1"/>
  <c r="AI606" i="6"/>
  <c r="AH606" i="6"/>
  <c r="AG606" i="6"/>
  <c r="AC606" i="6"/>
  <c r="AB606" i="6"/>
  <c r="AA606" i="6"/>
  <c r="Z606" i="6"/>
  <c r="Y606" i="6"/>
  <c r="X606" i="6"/>
  <c r="P606" i="6"/>
  <c r="Q606" i="6" s="1"/>
  <c r="F606" i="6"/>
  <c r="K606" i="6" s="1"/>
  <c r="AI605" i="6"/>
  <c r="AH605" i="6"/>
  <c r="AG605" i="6"/>
  <c r="AC605" i="6"/>
  <c r="AB605" i="6"/>
  <c r="AA605" i="6"/>
  <c r="Z605" i="6"/>
  <c r="Y605" i="6"/>
  <c r="X605" i="6"/>
  <c r="P605" i="6"/>
  <c r="Q605" i="6" s="1"/>
  <c r="F605" i="6"/>
  <c r="K605" i="6" s="1"/>
  <c r="AI604" i="6"/>
  <c r="AH604" i="6"/>
  <c r="AG604" i="6"/>
  <c r="AC604" i="6"/>
  <c r="AB604" i="6"/>
  <c r="AA604" i="6"/>
  <c r="Z604" i="6"/>
  <c r="Y604" i="6"/>
  <c r="X604" i="6"/>
  <c r="P604" i="6"/>
  <c r="Q604" i="6" s="1"/>
  <c r="F604" i="6"/>
  <c r="K604" i="6" s="1"/>
  <c r="AI603" i="6"/>
  <c r="AH603" i="6"/>
  <c r="AG603" i="6"/>
  <c r="AC603" i="6"/>
  <c r="AB603" i="6"/>
  <c r="AA603" i="6"/>
  <c r="Z603" i="6"/>
  <c r="Y603" i="6"/>
  <c r="X603" i="6"/>
  <c r="P603" i="6"/>
  <c r="Q603" i="6" s="1"/>
  <c r="F603" i="6"/>
  <c r="K603" i="6" s="1"/>
  <c r="AI602" i="6"/>
  <c r="AH602" i="6"/>
  <c r="AG602" i="6"/>
  <c r="AC602" i="6"/>
  <c r="AB602" i="6"/>
  <c r="AA602" i="6"/>
  <c r="Z602" i="6"/>
  <c r="Y602" i="6"/>
  <c r="X602" i="6"/>
  <c r="P602" i="6"/>
  <c r="Q602" i="6" s="1"/>
  <c r="F602" i="6"/>
  <c r="K602" i="6" s="1"/>
  <c r="AI601" i="6"/>
  <c r="AH601" i="6"/>
  <c r="AG601" i="6"/>
  <c r="AC601" i="6"/>
  <c r="AB601" i="6"/>
  <c r="AA601" i="6"/>
  <c r="Z601" i="6"/>
  <c r="Y601" i="6"/>
  <c r="X601" i="6"/>
  <c r="P601" i="6"/>
  <c r="Q601" i="6" s="1"/>
  <c r="F601" i="6"/>
  <c r="K601" i="6" s="1"/>
  <c r="AI600" i="6"/>
  <c r="AH600" i="6"/>
  <c r="AG600" i="6"/>
  <c r="AC600" i="6"/>
  <c r="AB600" i="6"/>
  <c r="AA600" i="6"/>
  <c r="Z600" i="6"/>
  <c r="Y600" i="6"/>
  <c r="X600" i="6"/>
  <c r="P600" i="6"/>
  <c r="Q600" i="6" s="1"/>
  <c r="F600" i="6"/>
  <c r="K600" i="6" s="1"/>
  <c r="AI599" i="6"/>
  <c r="AH599" i="6"/>
  <c r="AG599" i="6"/>
  <c r="AC599" i="6"/>
  <c r="AB599" i="6"/>
  <c r="AA599" i="6"/>
  <c r="Z599" i="6"/>
  <c r="Y599" i="6"/>
  <c r="X599" i="6"/>
  <c r="P599" i="6"/>
  <c r="Q599" i="6" s="1"/>
  <c r="F599" i="6"/>
  <c r="K599" i="6" s="1"/>
  <c r="AI598" i="6"/>
  <c r="AH598" i="6"/>
  <c r="AG598" i="6"/>
  <c r="AC598" i="6"/>
  <c r="AB598" i="6"/>
  <c r="AA598" i="6"/>
  <c r="Z598" i="6"/>
  <c r="Y598" i="6"/>
  <c r="X598" i="6"/>
  <c r="P598" i="6"/>
  <c r="Q598" i="6" s="1"/>
  <c r="F598" i="6"/>
  <c r="K598" i="6" s="1"/>
  <c r="AI597" i="6"/>
  <c r="AH597" i="6"/>
  <c r="AG597" i="6"/>
  <c r="AC597" i="6"/>
  <c r="AB597" i="6"/>
  <c r="AA597" i="6"/>
  <c r="Z597" i="6"/>
  <c r="Y597" i="6"/>
  <c r="X597" i="6"/>
  <c r="P597" i="6"/>
  <c r="Q597" i="6" s="1"/>
  <c r="F597" i="6"/>
  <c r="K597" i="6" s="1"/>
  <c r="AI596" i="6"/>
  <c r="AH596" i="6"/>
  <c r="AG596" i="6"/>
  <c r="AC596" i="6"/>
  <c r="AB596" i="6"/>
  <c r="AA596" i="6"/>
  <c r="Z596" i="6"/>
  <c r="Y596" i="6"/>
  <c r="X596" i="6"/>
  <c r="P596" i="6"/>
  <c r="Q596" i="6" s="1"/>
  <c r="F596" i="6"/>
  <c r="K596" i="6" s="1"/>
  <c r="AI595" i="6"/>
  <c r="AH595" i="6"/>
  <c r="AG595" i="6"/>
  <c r="AC595" i="6"/>
  <c r="AB595" i="6"/>
  <c r="AA595" i="6"/>
  <c r="Z595" i="6"/>
  <c r="Y595" i="6"/>
  <c r="X595" i="6"/>
  <c r="P595" i="6"/>
  <c r="Q595" i="6" s="1"/>
  <c r="F595" i="6"/>
  <c r="K595" i="6" s="1"/>
  <c r="AI594" i="6"/>
  <c r="AH594" i="6"/>
  <c r="AG594" i="6"/>
  <c r="AC594" i="6"/>
  <c r="AB594" i="6"/>
  <c r="AA594" i="6"/>
  <c r="Z594" i="6"/>
  <c r="Y594" i="6"/>
  <c r="X594" i="6"/>
  <c r="P594" i="6"/>
  <c r="Q594" i="6" s="1"/>
  <c r="F594" i="6"/>
  <c r="K594" i="6" s="1"/>
  <c r="AI593" i="6"/>
  <c r="AH593" i="6"/>
  <c r="AG593" i="6"/>
  <c r="AC593" i="6"/>
  <c r="AB593" i="6"/>
  <c r="AA593" i="6"/>
  <c r="Z593" i="6"/>
  <c r="Y593" i="6"/>
  <c r="X593" i="6"/>
  <c r="P593" i="6"/>
  <c r="Q593" i="6" s="1"/>
  <c r="F593" i="6"/>
  <c r="K593" i="6" s="1"/>
  <c r="AI592" i="6"/>
  <c r="AH592" i="6"/>
  <c r="AG592" i="6"/>
  <c r="AC592" i="6"/>
  <c r="AB592" i="6"/>
  <c r="AA592" i="6"/>
  <c r="Z592" i="6"/>
  <c r="Y592" i="6"/>
  <c r="X592" i="6"/>
  <c r="P592" i="6"/>
  <c r="Q592" i="6" s="1"/>
  <c r="F592" i="6"/>
  <c r="K592" i="6" s="1"/>
  <c r="AI591" i="6"/>
  <c r="AH591" i="6"/>
  <c r="AG591" i="6"/>
  <c r="AC591" i="6"/>
  <c r="AB591" i="6"/>
  <c r="AA591" i="6"/>
  <c r="Z591" i="6"/>
  <c r="Y591" i="6"/>
  <c r="X591" i="6"/>
  <c r="P591" i="6"/>
  <c r="Q591" i="6" s="1"/>
  <c r="F591" i="6"/>
  <c r="K591" i="6" s="1"/>
  <c r="AI590" i="6"/>
  <c r="AH590" i="6"/>
  <c r="AG590" i="6"/>
  <c r="AC590" i="6"/>
  <c r="AB590" i="6"/>
  <c r="AA590" i="6"/>
  <c r="Z590" i="6"/>
  <c r="Y590" i="6"/>
  <c r="X590" i="6"/>
  <c r="P590" i="6"/>
  <c r="Q590" i="6" s="1"/>
  <c r="F590" i="6"/>
  <c r="K590" i="6" s="1"/>
  <c r="AI589" i="6"/>
  <c r="AH589" i="6"/>
  <c r="AG589" i="6"/>
  <c r="AC589" i="6"/>
  <c r="AB589" i="6"/>
  <c r="AA589" i="6"/>
  <c r="Z589" i="6"/>
  <c r="Y589" i="6"/>
  <c r="X589" i="6"/>
  <c r="P589" i="6"/>
  <c r="Q589" i="6" s="1"/>
  <c r="F589" i="6"/>
  <c r="K589" i="6" s="1"/>
  <c r="AI588" i="6"/>
  <c r="AH588" i="6"/>
  <c r="AG588" i="6"/>
  <c r="AC588" i="6"/>
  <c r="AB588" i="6"/>
  <c r="AA588" i="6"/>
  <c r="Z588" i="6"/>
  <c r="Y588" i="6"/>
  <c r="X588" i="6"/>
  <c r="P588" i="6"/>
  <c r="Q588" i="6" s="1"/>
  <c r="F588" i="6"/>
  <c r="K588" i="6" s="1"/>
  <c r="AI587" i="6"/>
  <c r="AH587" i="6"/>
  <c r="AG587" i="6"/>
  <c r="AC587" i="6"/>
  <c r="AB587" i="6"/>
  <c r="AA587" i="6"/>
  <c r="Z587" i="6"/>
  <c r="Y587" i="6"/>
  <c r="X587" i="6"/>
  <c r="P587" i="6"/>
  <c r="Q587" i="6" s="1"/>
  <c r="F587" i="6"/>
  <c r="K587" i="6" s="1"/>
  <c r="AI586" i="6"/>
  <c r="AH586" i="6"/>
  <c r="AG586" i="6"/>
  <c r="AC586" i="6"/>
  <c r="AB586" i="6"/>
  <c r="AA586" i="6"/>
  <c r="Z586" i="6"/>
  <c r="Y586" i="6"/>
  <c r="X586" i="6"/>
  <c r="P586" i="6"/>
  <c r="Q586" i="6" s="1"/>
  <c r="F586" i="6"/>
  <c r="K586" i="6" s="1"/>
  <c r="AI585" i="6"/>
  <c r="AH585" i="6"/>
  <c r="AG585" i="6"/>
  <c r="AC585" i="6"/>
  <c r="AB585" i="6"/>
  <c r="AA585" i="6"/>
  <c r="Z585" i="6"/>
  <c r="Y585" i="6"/>
  <c r="X585" i="6"/>
  <c r="P585" i="6"/>
  <c r="Q585" i="6" s="1"/>
  <c r="F585" i="6"/>
  <c r="K585" i="6" s="1"/>
  <c r="AI584" i="6"/>
  <c r="AH584" i="6"/>
  <c r="AG584" i="6"/>
  <c r="AC584" i="6"/>
  <c r="AB584" i="6"/>
  <c r="AA584" i="6"/>
  <c r="Z584" i="6"/>
  <c r="Y584" i="6"/>
  <c r="X584" i="6"/>
  <c r="P584" i="6"/>
  <c r="Q584" i="6" s="1"/>
  <c r="F584" i="6"/>
  <c r="K584" i="6" s="1"/>
  <c r="AI583" i="6"/>
  <c r="AH583" i="6"/>
  <c r="AG583" i="6"/>
  <c r="AC583" i="6"/>
  <c r="AB583" i="6"/>
  <c r="AA583" i="6"/>
  <c r="Z583" i="6"/>
  <c r="Y583" i="6"/>
  <c r="X583" i="6"/>
  <c r="P583" i="6"/>
  <c r="Q583" i="6" s="1"/>
  <c r="F583" i="6"/>
  <c r="K583" i="6" s="1"/>
  <c r="AI582" i="6"/>
  <c r="AH582" i="6"/>
  <c r="AG582" i="6"/>
  <c r="AC582" i="6"/>
  <c r="AB582" i="6"/>
  <c r="AA582" i="6"/>
  <c r="Z582" i="6"/>
  <c r="Y582" i="6"/>
  <c r="X582" i="6"/>
  <c r="P582" i="6"/>
  <c r="Q582" i="6" s="1"/>
  <c r="F582" i="6"/>
  <c r="K582" i="6" s="1"/>
  <c r="AI581" i="6"/>
  <c r="AH581" i="6"/>
  <c r="AG581" i="6"/>
  <c r="AC581" i="6"/>
  <c r="AB581" i="6"/>
  <c r="AA581" i="6"/>
  <c r="Z581" i="6"/>
  <c r="Y581" i="6"/>
  <c r="X581" i="6"/>
  <c r="P581" i="6"/>
  <c r="Q581" i="6" s="1"/>
  <c r="F581" i="6"/>
  <c r="K581" i="6" s="1"/>
  <c r="AI580" i="6"/>
  <c r="AH580" i="6"/>
  <c r="AG580" i="6"/>
  <c r="AC580" i="6"/>
  <c r="AB580" i="6"/>
  <c r="AA580" i="6"/>
  <c r="Z580" i="6"/>
  <c r="Y580" i="6"/>
  <c r="X580" i="6"/>
  <c r="P580" i="6"/>
  <c r="Q580" i="6" s="1"/>
  <c r="F580" i="6"/>
  <c r="K580" i="6" s="1"/>
  <c r="AI579" i="6"/>
  <c r="AH579" i="6"/>
  <c r="AG579" i="6"/>
  <c r="AC579" i="6"/>
  <c r="AB579" i="6"/>
  <c r="AA579" i="6"/>
  <c r="Z579" i="6"/>
  <c r="Y579" i="6"/>
  <c r="X579" i="6"/>
  <c r="P579" i="6"/>
  <c r="Q579" i="6" s="1"/>
  <c r="F579" i="6"/>
  <c r="K579" i="6" s="1"/>
  <c r="AI578" i="6"/>
  <c r="AH578" i="6"/>
  <c r="AG578" i="6"/>
  <c r="AC578" i="6"/>
  <c r="AB578" i="6"/>
  <c r="AA578" i="6"/>
  <c r="Z578" i="6"/>
  <c r="Y578" i="6"/>
  <c r="X578" i="6"/>
  <c r="P578" i="6"/>
  <c r="Q578" i="6" s="1"/>
  <c r="F578" i="6"/>
  <c r="K578" i="6" s="1"/>
  <c r="AI577" i="6"/>
  <c r="AH577" i="6"/>
  <c r="AG577" i="6"/>
  <c r="AC577" i="6"/>
  <c r="AB577" i="6"/>
  <c r="AA577" i="6"/>
  <c r="Z577" i="6"/>
  <c r="Y577" i="6"/>
  <c r="X577" i="6"/>
  <c r="P577" i="6"/>
  <c r="Q577" i="6" s="1"/>
  <c r="F577" i="6"/>
  <c r="K577" i="6" s="1"/>
  <c r="AI576" i="6"/>
  <c r="AH576" i="6"/>
  <c r="AG576" i="6"/>
  <c r="AC576" i="6"/>
  <c r="AB576" i="6"/>
  <c r="AA576" i="6"/>
  <c r="Z576" i="6"/>
  <c r="Y576" i="6"/>
  <c r="X576" i="6"/>
  <c r="P576" i="6"/>
  <c r="Q576" i="6" s="1"/>
  <c r="F576" i="6"/>
  <c r="K576" i="6" s="1"/>
  <c r="AI575" i="6"/>
  <c r="AH575" i="6"/>
  <c r="AG575" i="6"/>
  <c r="AC575" i="6"/>
  <c r="AB575" i="6"/>
  <c r="AA575" i="6"/>
  <c r="Z575" i="6"/>
  <c r="Y575" i="6"/>
  <c r="X575" i="6"/>
  <c r="P575" i="6"/>
  <c r="Q575" i="6" s="1"/>
  <c r="F575" i="6"/>
  <c r="K575" i="6" s="1"/>
  <c r="AI574" i="6"/>
  <c r="AH574" i="6"/>
  <c r="AG574" i="6"/>
  <c r="AC574" i="6"/>
  <c r="AB574" i="6"/>
  <c r="AA574" i="6"/>
  <c r="Z574" i="6"/>
  <c r="Y574" i="6"/>
  <c r="X574" i="6"/>
  <c r="P574" i="6"/>
  <c r="Q574" i="6" s="1"/>
  <c r="F574" i="6"/>
  <c r="K574" i="6" s="1"/>
  <c r="AI573" i="6"/>
  <c r="AH573" i="6"/>
  <c r="AG573" i="6"/>
  <c r="AC573" i="6"/>
  <c r="AB573" i="6"/>
  <c r="AA573" i="6"/>
  <c r="Z573" i="6"/>
  <c r="Y573" i="6"/>
  <c r="X573" i="6"/>
  <c r="P573" i="6"/>
  <c r="Q573" i="6" s="1"/>
  <c r="F573" i="6"/>
  <c r="K573" i="6" s="1"/>
  <c r="AI572" i="6"/>
  <c r="AH572" i="6"/>
  <c r="AG572" i="6"/>
  <c r="AC572" i="6"/>
  <c r="AB572" i="6"/>
  <c r="AA572" i="6"/>
  <c r="Z572" i="6"/>
  <c r="Y572" i="6"/>
  <c r="X572" i="6"/>
  <c r="P572" i="6"/>
  <c r="Q572" i="6" s="1"/>
  <c r="F572" i="6"/>
  <c r="K572" i="6" s="1"/>
  <c r="AI571" i="6"/>
  <c r="AH571" i="6"/>
  <c r="AG571" i="6"/>
  <c r="AC571" i="6"/>
  <c r="AB571" i="6"/>
  <c r="AA571" i="6"/>
  <c r="Z571" i="6"/>
  <c r="Y571" i="6"/>
  <c r="X571" i="6"/>
  <c r="P571" i="6"/>
  <c r="Q571" i="6" s="1"/>
  <c r="F571" i="6"/>
  <c r="K571" i="6" s="1"/>
  <c r="AI570" i="6"/>
  <c r="AH570" i="6"/>
  <c r="AG570" i="6"/>
  <c r="AC570" i="6"/>
  <c r="AB570" i="6"/>
  <c r="AA570" i="6"/>
  <c r="Z570" i="6"/>
  <c r="Y570" i="6"/>
  <c r="X570" i="6"/>
  <c r="P570" i="6"/>
  <c r="Q570" i="6" s="1"/>
  <c r="F570" i="6"/>
  <c r="K570" i="6" s="1"/>
  <c r="AI569" i="6"/>
  <c r="AH569" i="6"/>
  <c r="AG569" i="6"/>
  <c r="AC569" i="6"/>
  <c r="AB569" i="6"/>
  <c r="AA569" i="6"/>
  <c r="Z569" i="6"/>
  <c r="Y569" i="6"/>
  <c r="X569" i="6"/>
  <c r="P569" i="6"/>
  <c r="Q569" i="6" s="1"/>
  <c r="F569" i="6"/>
  <c r="K569" i="6" s="1"/>
  <c r="AI568" i="6"/>
  <c r="AH568" i="6"/>
  <c r="AG568" i="6"/>
  <c r="AC568" i="6"/>
  <c r="AB568" i="6"/>
  <c r="AA568" i="6"/>
  <c r="Z568" i="6"/>
  <c r="Y568" i="6"/>
  <c r="X568" i="6"/>
  <c r="P568" i="6"/>
  <c r="Q568" i="6" s="1"/>
  <c r="F568" i="6"/>
  <c r="K568" i="6" s="1"/>
  <c r="AI567" i="6"/>
  <c r="AH567" i="6"/>
  <c r="AG567" i="6"/>
  <c r="AC567" i="6"/>
  <c r="AB567" i="6"/>
  <c r="AA567" i="6"/>
  <c r="Z567" i="6"/>
  <c r="Y567" i="6"/>
  <c r="X567" i="6"/>
  <c r="P567" i="6"/>
  <c r="Q567" i="6" s="1"/>
  <c r="F567" i="6"/>
  <c r="K567" i="6" s="1"/>
  <c r="AI566" i="6"/>
  <c r="AH566" i="6"/>
  <c r="AG566" i="6"/>
  <c r="AC566" i="6"/>
  <c r="AB566" i="6"/>
  <c r="AA566" i="6"/>
  <c r="Z566" i="6"/>
  <c r="Y566" i="6"/>
  <c r="X566" i="6"/>
  <c r="P566" i="6"/>
  <c r="Q566" i="6" s="1"/>
  <c r="F566" i="6"/>
  <c r="K566" i="6" s="1"/>
  <c r="AI565" i="6"/>
  <c r="AH565" i="6"/>
  <c r="AG565" i="6"/>
  <c r="AC565" i="6"/>
  <c r="AB565" i="6"/>
  <c r="AA565" i="6"/>
  <c r="Z565" i="6"/>
  <c r="Y565" i="6"/>
  <c r="X565" i="6"/>
  <c r="P565" i="6"/>
  <c r="Q565" i="6" s="1"/>
  <c r="F565" i="6"/>
  <c r="K565" i="6" s="1"/>
  <c r="AI564" i="6"/>
  <c r="AH564" i="6"/>
  <c r="AG564" i="6"/>
  <c r="AC564" i="6"/>
  <c r="AB564" i="6"/>
  <c r="AA564" i="6"/>
  <c r="Z564" i="6"/>
  <c r="Y564" i="6"/>
  <c r="X564" i="6"/>
  <c r="P564" i="6"/>
  <c r="Q564" i="6" s="1"/>
  <c r="F564" i="6"/>
  <c r="K564" i="6" s="1"/>
  <c r="AI563" i="6"/>
  <c r="AH563" i="6"/>
  <c r="AG563" i="6"/>
  <c r="AC563" i="6"/>
  <c r="AB563" i="6"/>
  <c r="AA563" i="6"/>
  <c r="Z563" i="6"/>
  <c r="Y563" i="6"/>
  <c r="X563" i="6"/>
  <c r="P563" i="6"/>
  <c r="Q563" i="6" s="1"/>
  <c r="F563" i="6"/>
  <c r="K563" i="6" s="1"/>
  <c r="AI562" i="6"/>
  <c r="AH562" i="6"/>
  <c r="AG562" i="6"/>
  <c r="AC562" i="6"/>
  <c r="AB562" i="6"/>
  <c r="AA562" i="6"/>
  <c r="Z562" i="6"/>
  <c r="Y562" i="6"/>
  <c r="X562" i="6"/>
  <c r="P562" i="6"/>
  <c r="Q562" i="6" s="1"/>
  <c r="F562" i="6"/>
  <c r="K562" i="6" s="1"/>
  <c r="AI561" i="6"/>
  <c r="AH561" i="6"/>
  <c r="AG561" i="6"/>
  <c r="AC561" i="6"/>
  <c r="AB561" i="6"/>
  <c r="AA561" i="6"/>
  <c r="Z561" i="6"/>
  <c r="Y561" i="6"/>
  <c r="X561" i="6"/>
  <c r="P561" i="6"/>
  <c r="Q561" i="6" s="1"/>
  <c r="F561" i="6"/>
  <c r="K561" i="6" s="1"/>
  <c r="AI560" i="6"/>
  <c r="AH560" i="6"/>
  <c r="AG560" i="6"/>
  <c r="AC560" i="6"/>
  <c r="AB560" i="6"/>
  <c r="AA560" i="6"/>
  <c r="Z560" i="6"/>
  <c r="Y560" i="6"/>
  <c r="X560" i="6"/>
  <c r="P560" i="6"/>
  <c r="Q560" i="6" s="1"/>
  <c r="F560" i="6"/>
  <c r="K560" i="6" s="1"/>
  <c r="AI559" i="6"/>
  <c r="AH559" i="6"/>
  <c r="AG559" i="6"/>
  <c r="AC559" i="6"/>
  <c r="AB559" i="6"/>
  <c r="AA559" i="6"/>
  <c r="Z559" i="6"/>
  <c r="Y559" i="6"/>
  <c r="X559" i="6"/>
  <c r="P559" i="6"/>
  <c r="Q559" i="6" s="1"/>
  <c r="F559" i="6"/>
  <c r="K559" i="6" s="1"/>
  <c r="AI558" i="6"/>
  <c r="AH558" i="6"/>
  <c r="AG558" i="6"/>
  <c r="AC558" i="6"/>
  <c r="AB558" i="6"/>
  <c r="AA558" i="6"/>
  <c r="Z558" i="6"/>
  <c r="Y558" i="6"/>
  <c r="X558" i="6"/>
  <c r="P558" i="6"/>
  <c r="Q558" i="6" s="1"/>
  <c r="F558" i="6"/>
  <c r="K558" i="6" s="1"/>
  <c r="AI557" i="6"/>
  <c r="AH557" i="6"/>
  <c r="AG557" i="6"/>
  <c r="AC557" i="6"/>
  <c r="AB557" i="6"/>
  <c r="AA557" i="6"/>
  <c r="Z557" i="6"/>
  <c r="Y557" i="6"/>
  <c r="X557" i="6"/>
  <c r="P557" i="6"/>
  <c r="Q557" i="6" s="1"/>
  <c r="F557" i="6"/>
  <c r="K557" i="6" s="1"/>
  <c r="AI556" i="6"/>
  <c r="AH556" i="6"/>
  <c r="AG556" i="6"/>
  <c r="AC556" i="6"/>
  <c r="AB556" i="6"/>
  <c r="AA556" i="6"/>
  <c r="Z556" i="6"/>
  <c r="Y556" i="6"/>
  <c r="X556" i="6"/>
  <c r="P556" i="6"/>
  <c r="Q556" i="6" s="1"/>
  <c r="F556" i="6"/>
  <c r="K556" i="6" s="1"/>
  <c r="AI555" i="6"/>
  <c r="AH555" i="6"/>
  <c r="AG555" i="6"/>
  <c r="AC555" i="6"/>
  <c r="AB555" i="6"/>
  <c r="AA555" i="6"/>
  <c r="Z555" i="6"/>
  <c r="Y555" i="6"/>
  <c r="X555" i="6"/>
  <c r="P555" i="6"/>
  <c r="Q555" i="6" s="1"/>
  <c r="F555" i="6"/>
  <c r="K555" i="6" s="1"/>
  <c r="AI554" i="6"/>
  <c r="AH554" i="6"/>
  <c r="AG554" i="6"/>
  <c r="AC554" i="6"/>
  <c r="AB554" i="6"/>
  <c r="AA554" i="6"/>
  <c r="Z554" i="6"/>
  <c r="Y554" i="6"/>
  <c r="X554" i="6"/>
  <c r="P554" i="6"/>
  <c r="Q554" i="6" s="1"/>
  <c r="F554" i="6"/>
  <c r="K554" i="6" s="1"/>
  <c r="AI553" i="6"/>
  <c r="AH553" i="6"/>
  <c r="AG553" i="6"/>
  <c r="AC553" i="6"/>
  <c r="AB553" i="6"/>
  <c r="AA553" i="6"/>
  <c r="Z553" i="6"/>
  <c r="Y553" i="6"/>
  <c r="X553" i="6"/>
  <c r="P553" i="6"/>
  <c r="Q553" i="6" s="1"/>
  <c r="F553" i="6"/>
  <c r="K553" i="6" s="1"/>
  <c r="AI552" i="6"/>
  <c r="AH552" i="6"/>
  <c r="AG552" i="6"/>
  <c r="AC552" i="6"/>
  <c r="AB552" i="6"/>
  <c r="AA552" i="6"/>
  <c r="Z552" i="6"/>
  <c r="Y552" i="6"/>
  <c r="X552" i="6"/>
  <c r="P552" i="6"/>
  <c r="Q552" i="6" s="1"/>
  <c r="F552" i="6"/>
  <c r="H552" i="6" s="1"/>
  <c r="AI551" i="6"/>
  <c r="AH551" i="6"/>
  <c r="AG551" i="6"/>
  <c r="AC551" i="6"/>
  <c r="AB551" i="6"/>
  <c r="AA551" i="6"/>
  <c r="Z551" i="6"/>
  <c r="Y551" i="6"/>
  <c r="X551" i="6"/>
  <c r="P551" i="6"/>
  <c r="Q551" i="6" s="1"/>
  <c r="F551" i="6"/>
  <c r="H551" i="6" s="1"/>
  <c r="AI550" i="6"/>
  <c r="AH550" i="6"/>
  <c r="AG550" i="6"/>
  <c r="AC550" i="6"/>
  <c r="AB550" i="6"/>
  <c r="AA550" i="6"/>
  <c r="Z550" i="6"/>
  <c r="Y550" i="6"/>
  <c r="X550" i="6"/>
  <c r="P550" i="6"/>
  <c r="Q550" i="6" s="1"/>
  <c r="F550" i="6"/>
  <c r="H550" i="6" s="1"/>
  <c r="AI549" i="6"/>
  <c r="AH549" i="6"/>
  <c r="AG549" i="6"/>
  <c r="AC549" i="6"/>
  <c r="AB549" i="6"/>
  <c r="AA549" i="6"/>
  <c r="Z549" i="6"/>
  <c r="Y549" i="6"/>
  <c r="X549" i="6"/>
  <c r="P549" i="6"/>
  <c r="Q549" i="6" s="1"/>
  <c r="F549" i="6"/>
  <c r="H549" i="6" s="1"/>
  <c r="AI548" i="6"/>
  <c r="AH548" i="6"/>
  <c r="AG548" i="6"/>
  <c r="AC548" i="6"/>
  <c r="AB548" i="6"/>
  <c r="AA548" i="6"/>
  <c r="Z548" i="6"/>
  <c r="Y548" i="6"/>
  <c r="X548" i="6"/>
  <c r="P548" i="6"/>
  <c r="Q548" i="6" s="1"/>
  <c r="F548" i="6"/>
  <c r="H548" i="6" s="1"/>
  <c r="AI547" i="6"/>
  <c r="AH547" i="6"/>
  <c r="AG547" i="6"/>
  <c r="AC547" i="6"/>
  <c r="AB547" i="6"/>
  <c r="AA547" i="6"/>
  <c r="Z547" i="6"/>
  <c r="Y547" i="6"/>
  <c r="X547" i="6"/>
  <c r="P547" i="6"/>
  <c r="Q547" i="6" s="1"/>
  <c r="F547" i="6"/>
  <c r="H547" i="6" s="1"/>
  <c r="AI546" i="6"/>
  <c r="AH546" i="6"/>
  <c r="AG546" i="6"/>
  <c r="AC546" i="6"/>
  <c r="AB546" i="6"/>
  <c r="AA546" i="6"/>
  <c r="Z546" i="6"/>
  <c r="Y546" i="6"/>
  <c r="X546" i="6"/>
  <c r="P546" i="6"/>
  <c r="Q546" i="6" s="1"/>
  <c r="F546" i="6"/>
  <c r="H546" i="6" s="1"/>
  <c r="AI545" i="6"/>
  <c r="AH545" i="6"/>
  <c r="AG545" i="6"/>
  <c r="AC545" i="6"/>
  <c r="AB545" i="6"/>
  <c r="AA545" i="6"/>
  <c r="Z545" i="6"/>
  <c r="Y545" i="6"/>
  <c r="X545" i="6"/>
  <c r="P545" i="6"/>
  <c r="Q545" i="6" s="1"/>
  <c r="F545" i="6"/>
  <c r="H545" i="6" s="1"/>
  <c r="AI544" i="6"/>
  <c r="AH544" i="6"/>
  <c r="AG544" i="6"/>
  <c r="AC544" i="6"/>
  <c r="AB544" i="6"/>
  <c r="AA544" i="6"/>
  <c r="Z544" i="6"/>
  <c r="Y544" i="6"/>
  <c r="X544" i="6"/>
  <c r="P544" i="6"/>
  <c r="Q544" i="6" s="1"/>
  <c r="F544" i="6"/>
  <c r="H544" i="6" s="1"/>
  <c r="AI543" i="6"/>
  <c r="AH543" i="6"/>
  <c r="AG543" i="6"/>
  <c r="AC543" i="6"/>
  <c r="AB543" i="6"/>
  <c r="AA543" i="6"/>
  <c r="Z543" i="6"/>
  <c r="Y543" i="6"/>
  <c r="X543" i="6"/>
  <c r="P543" i="6"/>
  <c r="Q543" i="6" s="1"/>
  <c r="F543" i="6"/>
  <c r="H543" i="6" s="1"/>
  <c r="AI542" i="6"/>
  <c r="AH542" i="6"/>
  <c r="AG542" i="6"/>
  <c r="AC542" i="6"/>
  <c r="AB542" i="6"/>
  <c r="AA542" i="6"/>
  <c r="Z542" i="6"/>
  <c r="Y542" i="6"/>
  <c r="X542" i="6"/>
  <c r="P542" i="6"/>
  <c r="Q542" i="6" s="1"/>
  <c r="F542" i="6"/>
  <c r="H542" i="6" s="1"/>
  <c r="AI541" i="6"/>
  <c r="AH541" i="6"/>
  <c r="AG541" i="6"/>
  <c r="AC541" i="6"/>
  <c r="AB541" i="6"/>
  <c r="AA541" i="6"/>
  <c r="Z541" i="6"/>
  <c r="Y541" i="6"/>
  <c r="X541" i="6"/>
  <c r="P541" i="6"/>
  <c r="Q541" i="6" s="1"/>
  <c r="F541" i="6"/>
  <c r="H541" i="6" s="1"/>
  <c r="AI540" i="6"/>
  <c r="AH540" i="6"/>
  <c r="AG540" i="6"/>
  <c r="AC540" i="6"/>
  <c r="AB540" i="6"/>
  <c r="AA540" i="6"/>
  <c r="Z540" i="6"/>
  <c r="Y540" i="6"/>
  <c r="X540" i="6"/>
  <c r="P540" i="6"/>
  <c r="Q540" i="6" s="1"/>
  <c r="F540" i="6"/>
  <c r="H540" i="6" s="1"/>
  <c r="AI539" i="6"/>
  <c r="AH539" i="6"/>
  <c r="AG539" i="6"/>
  <c r="AC539" i="6"/>
  <c r="AB539" i="6"/>
  <c r="AA539" i="6"/>
  <c r="Z539" i="6"/>
  <c r="Y539" i="6"/>
  <c r="X539" i="6"/>
  <c r="P539" i="6"/>
  <c r="Q539" i="6" s="1"/>
  <c r="F539" i="6"/>
  <c r="H539" i="6" s="1"/>
  <c r="AI538" i="6"/>
  <c r="AH538" i="6"/>
  <c r="AG538" i="6"/>
  <c r="AC538" i="6"/>
  <c r="AB538" i="6"/>
  <c r="AA538" i="6"/>
  <c r="Z538" i="6"/>
  <c r="Y538" i="6"/>
  <c r="X538" i="6"/>
  <c r="P538" i="6"/>
  <c r="Q538" i="6" s="1"/>
  <c r="F538" i="6"/>
  <c r="H538" i="6" s="1"/>
  <c r="AI537" i="6"/>
  <c r="AH537" i="6"/>
  <c r="AG537" i="6"/>
  <c r="AC537" i="6"/>
  <c r="AB537" i="6"/>
  <c r="AA537" i="6"/>
  <c r="Z537" i="6"/>
  <c r="Y537" i="6"/>
  <c r="X537" i="6"/>
  <c r="P537" i="6"/>
  <c r="Q537" i="6" s="1"/>
  <c r="F537" i="6"/>
  <c r="H537" i="6" s="1"/>
  <c r="AI536" i="6"/>
  <c r="AH536" i="6"/>
  <c r="AG536" i="6"/>
  <c r="AC536" i="6"/>
  <c r="AB536" i="6"/>
  <c r="AA536" i="6"/>
  <c r="Z536" i="6"/>
  <c r="Y536" i="6"/>
  <c r="X536" i="6"/>
  <c r="P536" i="6"/>
  <c r="Q536" i="6" s="1"/>
  <c r="F536" i="6"/>
  <c r="H536" i="6" s="1"/>
  <c r="AI535" i="6"/>
  <c r="AH535" i="6"/>
  <c r="AG535" i="6"/>
  <c r="AC535" i="6"/>
  <c r="AB535" i="6"/>
  <c r="AA535" i="6"/>
  <c r="Z535" i="6"/>
  <c r="Y535" i="6"/>
  <c r="X535" i="6"/>
  <c r="P535" i="6"/>
  <c r="Q535" i="6" s="1"/>
  <c r="F535" i="6"/>
  <c r="H535" i="6" s="1"/>
  <c r="AI534" i="6"/>
  <c r="AH534" i="6"/>
  <c r="AG534" i="6"/>
  <c r="AC534" i="6"/>
  <c r="AB534" i="6"/>
  <c r="AA534" i="6"/>
  <c r="Z534" i="6"/>
  <c r="Y534" i="6"/>
  <c r="X534" i="6"/>
  <c r="P534" i="6"/>
  <c r="Q534" i="6" s="1"/>
  <c r="F534" i="6"/>
  <c r="H534" i="6" s="1"/>
  <c r="AI533" i="6"/>
  <c r="AH533" i="6"/>
  <c r="AG533" i="6"/>
  <c r="AC533" i="6"/>
  <c r="AB533" i="6"/>
  <c r="AA533" i="6"/>
  <c r="Z533" i="6"/>
  <c r="Y533" i="6"/>
  <c r="X533" i="6"/>
  <c r="P533" i="6"/>
  <c r="Q533" i="6" s="1"/>
  <c r="F533" i="6"/>
  <c r="H533" i="6" s="1"/>
  <c r="AI532" i="6"/>
  <c r="AH532" i="6"/>
  <c r="AG532" i="6"/>
  <c r="AC532" i="6"/>
  <c r="AB532" i="6"/>
  <c r="AA532" i="6"/>
  <c r="Z532" i="6"/>
  <c r="Y532" i="6"/>
  <c r="X532" i="6"/>
  <c r="P532" i="6"/>
  <c r="Q532" i="6" s="1"/>
  <c r="F532" i="6"/>
  <c r="H532" i="6" s="1"/>
  <c r="AI531" i="6"/>
  <c r="AH531" i="6"/>
  <c r="AG531" i="6"/>
  <c r="AC531" i="6"/>
  <c r="AB531" i="6"/>
  <c r="AA531" i="6"/>
  <c r="Z531" i="6"/>
  <c r="Y531" i="6"/>
  <c r="X531" i="6"/>
  <c r="P531" i="6"/>
  <c r="Q531" i="6" s="1"/>
  <c r="F531" i="6"/>
  <c r="H531" i="6" s="1"/>
  <c r="AI530" i="6"/>
  <c r="AH530" i="6"/>
  <c r="AG530" i="6"/>
  <c r="AC530" i="6"/>
  <c r="AB530" i="6"/>
  <c r="AA530" i="6"/>
  <c r="Z530" i="6"/>
  <c r="Y530" i="6"/>
  <c r="X530" i="6"/>
  <c r="P530" i="6"/>
  <c r="Q530" i="6" s="1"/>
  <c r="F530" i="6"/>
  <c r="H530" i="6" s="1"/>
  <c r="AI529" i="6"/>
  <c r="AH529" i="6"/>
  <c r="AG529" i="6"/>
  <c r="AC529" i="6"/>
  <c r="AB529" i="6"/>
  <c r="AA529" i="6"/>
  <c r="Z529" i="6"/>
  <c r="Y529" i="6"/>
  <c r="X529" i="6"/>
  <c r="P529" i="6"/>
  <c r="Q529" i="6" s="1"/>
  <c r="F529" i="6"/>
  <c r="H529" i="6" s="1"/>
  <c r="AI528" i="6"/>
  <c r="AH528" i="6"/>
  <c r="AG528" i="6"/>
  <c r="AC528" i="6"/>
  <c r="AB528" i="6"/>
  <c r="AA528" i="6"/>
  <c r="Z528" i="6"/>
  <c r="Y528" i="6"/>
  <c r="X528" i="6"/>
  <c r="P528" i="6"/>
  <c r="Q528" i="6" s="1"/>
  <c r="F528" i="6"/>
  <c r="H528" i="6" s="1"/>
  <c r="AI527" i="6"/>
  <c r="AH527" i="6"/>
  <c r="AG527" i="6"/>
  <c r="AC527" i="6"/>
  <c r="AB527" i="6"/>
  <c r="AA527" i="6"/>
  <c r="Z527" i="6"/>
  <c r="Y527" i="6"/>
  <c r="X527" i="6"/>
  <c r="P527" i="6"/>
  <c r="Q527" i="6" s="1"/>
  <c r="F527" i="6"/>
  <c r="H527" i="6" s="1"/>
  <c r="AI526" i="6"/>
  <c r="AH526" i="6"/>
  <c r="AG526" i="6"/>
  <c r="AC526" i="6"/>
  <c r="AB526" i="6"/>
  <c r="AA526" i="6"/>
  <c r="Z526" i="6"/>
  <c r="Y526" i="6"/>
  <c r="X526" i="6"/>
  <c r="P526" i="6"/>
  <c r="Q526" i="6" s="1"/>
  <c r="F526" i="6"/>
  <c r="H526" i="6" s="1"/>
  <c r="AI525" i="6"/>
  <c r="AH525" i="6"/>
  <c r="AG525" i="6"/>
  <c r="AC525" i="6"/>
  <c r="AB525" i="6"/>
  <c r="AA525" i="6"/>
  <c r="Z525" i="6"/>
  <c r="Y525" i="6"/>
  <c r="X525" i="6"/>
  <c r="P525" i="6"/>
  <c r="Q525" i="6" s="1"/>
  <c r="F525" i="6"/>
  <c r="H525" i="6" s="1"/>
  <c r="AI524" i="6"/>
  <c r="AH524" i="6"/>
  <c r="AG524" i="6"/>
  <c r="AC524" i="6"/>
  <c r="AB524" i="6"/>
  <c r="AA524" i="6"/>
  <c r="Z524" i="6"/>
  <c r="Y524" i="6"/>
  <c r="X524" i="6"/>
  <c r="P524" i="6"/>
  <c r="Q524" i="6" s="1"/>
  <c r="F524" i="6"/>
  <c r="H524" i="6" s="1"/>
  <c r="AI523" i="6"/>
  <c r="AH523" i="6"/>
  <c r="AG523" i="6"/>
  <c r="AC523" i="6"/>
  <c r="AB523" i="6"/>
  <c r="AA523" i="6"/>
  <c r="Z523" i="6"/>
  <c r="Y523" i="6"/>
  <c r="X523" i="6"/>
  <c r="P523" i="6"/>
  <c r="Q523" i="6" s="1"/>
  <c r="F523" i="6"/>
  <c r="H523" i="6" s="1"/>
  <c r="AI522" i="6"/>
  <c r="AH522" i="6"/>
  <c r="AG522" i="6"/>
  <c r="AC522" i="6"/>
  <c r="AB522" i="6"/>
  <c r="AA522" i="6"/>
  <c r="Z522" i="6"/>
  <c r="Y522" i="6"/>
  <c r="X522" i="6"/>
  <c r="P522" i="6"/>
  <c r="Q522" i="6" s="1"/>
  <c r="F522" i="6"/>
  <c r="H522" i="6" s="1"/>
  <c r="AI521" i="6"/>
  <c r="AH521" i="6"/>
  <c r="AG521" i="6"/>
  <c r="AC521" i="6"/>
  <c r="AB521" i="6"/>
  <c r="AA521" i="6"/>
  <c r="Z521" i="6"/>
  <c r="Y521" i="6"/>
  <c r="X521" i="6"/>
  <c r="P521" i="6"/>
  <c r="Q521" i="6" s="1"/>
  <c r="F521" i="6"/>
  <c r="H521" i="6" s="1"/>
  <c r="AI520" i="6"/>
  <c r="AH520" i="6"/>
  <c r="AG520" i="6"/>
  <c r="AC520" i="6"/>
  <c r="AB520" i="6"/>
  <c r="AA520" i="6"/>
  <c r="Z520" i="6"/>
  <c r="Y520" i="6"/>
  <c r="X520" i="6"/>
  <c r="P520" i="6"/>
  <c r="Q520" i="6" s="1"/>
  <c r="F520" i="6"/>
  <c r="H520" i="6" s="1"/>
  <c r="AI519" i="6"/>
  <c r="AH519" i="6"/>
  <c r="AG519" i="6"/>
  <c r="AC519" i="6"/>
  <c r="AB519" i="6"/>
  <c r="AA519" i="6"/>
  <c r="Z519" i="6"/>
  <c r="Y519" i="6"/>
  <c r="X519" i="6"/>
  <c r="P519" i="6"/>
  <c r="Q519" i="6" s="1"/>
  <c r="F519" i="6"/>
  <c r="H519" i="6" s="1"/>
  <c r="AI518" i="6"/>
  <c r="AH518" i="6"/>
  <c r="AG518" i="6"/>
  <c r="AC518" i="6"/>
  <c r="AB518" i="6"/>
  <c r="AA518" i="6"/>
  <c r="Z518" i="6"/>
  <c r="Y518" i="6"/>
  <c r="X518" i="6"/>
  <c r="P518" i="6"/>
  <c r="Q518" i="6" s="1"/>
  <c r="F518" i="6"/>
  <c r="H518" i="6" s="1"/>
  <c r="AI517" i="6"/>
  <c r="AH517" i="6"/>
  <c r="AG517" i="6"/>
  <c r="AC517" i="6"/>
  <c r="AB517" i="6"/>
  <c r="AA517" i="6"/>
  <c r="Z517" i="6"/>
  <c r="Y517" i="6"/>
  <c r="X517" i="6"/>
  <c r="P517" i="6"/>
  <c r="Q517" i="6" s="1"/>
  <c r="F517" i="6"/>
  <c r="H517" i="6" s="1"/>
  <c r="AI516" i="6"/>
  <c r="AH516" i="6"/>
  <c r="AG516" i="6"/>
  <c r="AC516" i="6"/>
  <c r="AB516" i="6"/>
  <c r="AA516" i="6"/>
  <c r="Z516" i="6"/>
  <c r="Y516" i="6"/>
  <c r="X516" i="6"/>
  <c r="P516" i="6"/>
  <c r="Q516" i="6" s="1"/>
  <c r="F516" i="6"/>
  <c r="H516" i="6" s="1"/>
  <c r="AI515" i="6"/>
  <c r="AH515" i="6"/>
  <c r="AG515" i="6"/>
  <c r="AC515" i="6"/>
  <c r="AB515" i="6"/>
  <c r="AA515" i="6"/>
  <c r="Z515" i="6"/>
  <c r="Y515" i="6"/>
  <c r="X515" i="6"/>
  <c r="P515" i="6"/>
  <c r="Q515" i="6" s="1"/>
  <c r="F515" i="6"/>
  <c r="H515" i="6" s="1"/>
  <c r="AI514" i="6"/>
  <c r="AH514" i="6"/>
  <c r="AG514" i="6"/>
  <c r="AC514" i="6"/>
  <c r="AB514" i="6"/>
  <c r="AA514" i="6"/>
  <c r="Z514" i="6"/>
  <c r="Y514" i="6"/>
  <c r="X514" i="6"/>
  <c r="P514" i="6"/>
  <c r="Q514" i="6" s="1"/>
  <c r="F514" i="6"/>
  <c r="H514" i="6" s="1"/>
  <c r="AI513" i="6"/>
  <c r="AH513" i="6"/>
  <c r="AG513" i="6"/>
  <c r="AC513" i="6"/>
  <c r="AB513" i="6"/>
  <c r="AA513" i="6"/>
  <c r="Z513" i="6"/>
  <c r="Y513" i="6"/>
  <c r="X513" i="6"/>
  <c r="P513" i="6"/>
  <c r="Q513" i="6" s="1"/>
  <c r="F513" i="6"/>
  <c r="H513" i="6" s="1"/>
  <c r="AI512" i="6"/>
  <c r="AH512" i="6"/>
  <c r="AG512" i="6"/>
  <c r="AC512" i="6"/>
  <c r="AB512" i="6"/>
  <c r="AA512" i="6"/>
  <c r="Z512" i="6"/>
  <c r="Y512" i="6"/>
  <c r="X512" i="6"/>
  <c r="P512" i="6"/>
  <c r="Q512" i="6" s="1"/>
  <c r="F512" i="6"/>
  <c r="H512" i="6" s="1"/>
  <c r="AI511" i="6"/>
  <c r="AH511" i="6"/>
  <c r="AG511" i="6"/>
  <c r="AC511" i="6"/>
  <c r="AB511" i="6"/>
  <c r="AA511" i="6"/>
  <c r="Z511" i="6"/>
  <c r="Y511" i="6"/>
  <c r="X511" i="6"/>
  <c r="P511" i="6"/>
  <c r="Q511" i="6" s="1"/>
  <c r="F511" i="6"/>
  <c r="H511" i="6" s="1"/>
  <c r="AI510" i="6"/>
  <c r="AH510" i="6"/>
  <c r="AG510" i="6"/>
  <c r="AC510" i="6"/>
  <c r="AB510" i="6"/>
  <c r="AA510" i="6"/>
  <c r="Z510" i="6"/>
  <c r="Y510" i="6"/>
  <c r="X510" i="6"/>
  <c r="P510" i="6"/>
  <c r="Q510" i="6" s="1"/>
  <c r="F510" i="6"/>
  <c r="H510" i="6" s="1"/>
  <c r="AI509" i="6"/>
  <c r="AH509" i="6"/>
  <c r="AG509" i="6"/>
  <c r="AC509" i="6"/>
  <c r="AB509" i="6"/>
  <c r="AA509" i="6"/>
  <c r="Z509" i="6"/>
  <c r="Y509" i="6"/>
  <c r="X509" i="6"/>
  <c r="P509" i="6"/>
  <c r="Q509" i="6" s="1"/>
  <c r="F509" i="6"/>
  <c r="H509" i="6" s="1"/>
  <c r="AI508" i="6"/>
  <c r="AH508" i="6"/>
  <c r="AG508" i="6"/>
  <c r="AC508" i="6"/>
  <c r="AB508" i="6"/>
  <c r="AA508" i="6"/>
  <c r="Z508" i="6"/>
  <c r="Y508" i="6"/>
  <c r="X508" i="6"/>
  <c r="P508" i="6"/>
  <c r="Q508" i="6" s="1"/>
  <c r="F508" i="6"/>
  <c r="H508" i="6" s="1"/>
  <c r="AI507" i="6"/>
  <c r="AH507" i="6"/>
  <c r="AG507" i="6"/>
  <c r="AC507" i="6"/>
  <c r="AB507" i="6"/>
  <c r="AA507" i="6"/>
  <c r="Z507" i="6"/>
  <c r="Y507" i="6"/>
  <c r="X507" i="6"/>
  <c r="P507" i="6"/>
  <c r="Q507" i="6" s="1"/>
  <c r="F507" i="6"/>
  <c r="H507" i="6" s="1"/>
  <c r="AI506" i="6"/>
  <c r="AH506" i="6"/>
  <c r="AG506" i="6"/>
  <c r="AC506" i="6"/>
  <c r="AB506" i="6"/>
  <c r="AA506" i="6"/>
  <c r="Z506" i="6"/>
  <c r="Y506" i="6"/>
  <c r="X506" i="6"/>
  <c r="P506" i="6"/>
  <c r="Q506" i="6" s="1"/>
  <c r="F506" i="6"/>
  <c r="H506" i="6" s="1"/>
  <c r="AI505" i="6"/>
  <c r="AH505" i="6"/>
  <c r="AG505" i="6"/>
  <c r="AC505" i="6"/>
  <c r="AB505" i="6"/>
  <c r="AA505" i="6"/>
  <c r="Z505" i="6"/>
  <c r="Y505" i="6"/>
  <c r="X505" i="6"/>
  <c r="P505" i="6"/>
  <c r="Q505" i="6" s="1"/>
  <c r="F505" i="6"/>
  <c r="H505" i="6" s="1"/>
  <c r="AI504" i="6"/>
  <c r="AH504" i="6"/>
  <c r="AG504" i="6"/>
  <c r="AC504" i="6"/>
  <c r="AB504" i="6"/>
  <c r="AA504" i="6"/>
  <c r="Z504" i="6"/>
  <c r="Y504" i="6"/>
  <c r="X504" i="6"/>
  <c r="P504" i="6"/>
  <c r="Q504" i="6" s="1"/>
  <c r="F504" i="6"/>
  <c r="H504" i="6" s="1"/>
  <c r="AI503" i="6"/>
  <c r="AH503" i="6"/>
  <c r="AG503" i="6"/>
  <c r="AC503" i="6"/>
  <c r="AB503" i="6"/>
  <c r="AA503" i="6"/>
  <c r="Z503" i="6"/>
  <c r="Y503" i="6"/>
  <c r="X503" i="6"/>
  <c r="P503" i="6"/>
  <c r="Q503" i="6" s="1"/>
  <c r="F503" i="6"/>
  <c r="H503" i="6" s="1"/>
  <c r="AI502" i="6"/>
  <c r="AH502" i="6"/>
  <c r="AG502" i="6"/>
  <c r="AC502" i="6"/>
  <c r="AB502" i="6"/>
  <c r="AA502" i="6"/>
  <c r="Z502" i="6"/>
  <c r="Y502" i="6"/>
  <c r="X502" i="6"/>
  <c r="P502" i="6"/>
  <c r="Q502" i="6" s="1"/>
  <c r="F502" i="6"/>
  <c r="H502" i="6" s="1"/>
  <c r="AI501" i="6"/>
  <c r="AH501" i="6"/>
  <c r="AG501" i="6"/>
  <c r="AC501" i="6"/>
  <c r="AB501" i="6"/>
  <c r="AA501" i="6"/>
  <c r="Z501" i="6"/>
  <c r="Y501" i="6"/>
  <c r="X501" i="6"/>
  <c r="P501" i="6"/>
  <c r="Q501" i="6" s="1"/>
  <c r="F501" i="6"/>
  <c r="H501" i="6" s="1"/>
  <c r="AI500" i="6"/>
  <c r="AH500" i="6"/>
  <c r="AG500" i="6"/>
  <c r="AC500" i="6"/>
  <c r="AB500" i="6"/>
  <c r="AA500" i="6"/>
  <c r="Z500" i="6"/>
  <c r="Y500" i="6"/>
  <c r="X500" i="6"/>
  <c r="P500" i="6"/>
  <c r="Q500" i="6" s="1"/>
  <c r="F500" i="6"/>
  <c r="H500" i="6" s="1"/>
  <c r="AI499" i="6"/>
  <c r="AH499" i="6"/>
  <c r="AG499" i="6"/>
  <c r="AC499" i="6"/>
  <c r="AB499" i="6"/>
  <c r="AA499" i="6"/>
  <c r="Z499" i="6"/>
  <c r="Y499" i="6"/>
  <c r="X499" i="6"/>
  <c r="P499" i="6"/>
  <c r="Q499" i="6" s="1"/>
  <c r="F499" i="6"/>
  <c r="H499" i="6" s="1"/>
  <c r="AI498" i="6"/>
  <c r="AH498" i="6"/>
  <c r="AG498" i="6"/>
  <c r="AC498" i="6"/>
  <c r="AB498" i="6"/>
  <c r="AA498" i="6"/>
  <c r="Z498" i="6"/>
  <c r="Y498" i="6"/>
  <c r="X498" i="6"/>
  <c r="P498" i="6"/>
  <c r="Q498" i="6" s="1"/>
  <c r="F498" i="6"/>
  <c r="H498" i="6" s="1"/>
  <c r="AI497" i="6"/>
  <c r="AH497" i="6"/>
  <c r="AG497" i="6"/>
  <c r="AC497" i="6"/>
  <c r="AB497" i="6"/>
  <c r="AA497" i="6"/>
  <c r="Z497" i="6"/>
  <c r="Y497" i="6"/>
  <c r="X497" i="6"/>
  <c r="P497" i="6"/>
  <c r="Q497" i="6" s="1"/>
  <c r="F497" i="6"/>
  <c r="H497" i="6" s="1"/>
  <c r="AI496" i="6"/>
  <c r="AH496" i="6"/>
  <c r="AG496" i="6"/>
  <c r="AC496" i="6"/>
  <c r="AB496" i="6"/>
  <c r="AA496" i="6"/>
  <c r="Z496" i="6"/>
  <c r="Y496" i="6"/>
  <c r="X496" i="6"/>
  <c r="P496" i="6"/>
  <c r="Q496" i="6" s="1"/>
  <c r="F496" i="6"/>
  <c r="H496" i="6" s="1"/>
  <c r="AI495" i="6"/>
  <c r="AH495" i="6"/>
  <c r="AG495" i="6"/>
  <c r="AC495" i="6"/>
  <c r="AB495" i="6"/>
  <c r="AA495" i="6"/>
  <c r="Z495" i="6"/>
  <c r="Y495" i="6"/>
  <c r="X495" i="6"/>
  <c r="P495" i="6"/>
  <c r="Q495" i="6" s="1"/>
  <c r="F495" i="6"/>
  <c r="H495" i="6" s="1"/>
  <c r="AI494" i="6"/>
  <c r="AH494" i="6"/>
  <c r="AG494" i="6"/>
  <c r="AC494" i="6"/>
  <c r="AB494" i="6"/>
  <c r="AA494" i="6"/>
  <c r="Z494" i="6"/>
  <c r="Y494" i="6"/>
  <c r="X494" i="6"/>
  <c r="P494" i="6"/>
  <c r="Q494" i="6" s="1"/>
  <c r="F494" i="6"/>
  <c r="H494" i="6" s="1"/>
  <c r="AI493" i="6"/>
  <c r="AH493" i="6"/>
  <c r="AG493" i="6"/>
  <c r="AC493" i="6"/>
  <c r="AB493" i="6"/>
  <c r="AA493" i="6"/>
  <c r="Z493" i="6"/>
  <c r="Y493" i="6"/>
  <c r="X493" i="6"/>
  <c r="P493" i="6"/>
  <c r="Q493" i="6" s="1"/>
  <c r="F493" i="6"/>
  <c r="H493" i="6" s="1"/>
  <c r="AI492" i="6"/>
  <c r="AH492" i="6"/>
  <c r="AG492" i="6"/>
  <c r="AC492" i="6"/>
  <c r="AB492" i="6"/>
  <c r="AA492" i="6"/>
  <c r="Z492" i="6"/>
  <c r="Y492" i="6"/>
  <c r="X492" i="6"/>
  <c r="P492" i="6"/>
  <c r="Q492" i="6" s="1"/>
  <c r="F492" i="6"/>
  <c r="H492" i="6" s="1"/>
  <c r="AI491" i="6"/>
  <c r="AH491" i="6"/>
  <c r="AG491" i="6"/>
  <c r="AC491" i="6"/>
  <c r="AB491" i="6"/>
  <c r="AA491" i="6"/>
  <c r="Z491" i="6"/>
  <c r="Y491" i="6"/>
  <c r="X491" i="6"/>
  <c r="P491" i="6"/>
  <c r="Q491" i="6" s="1"/>
  <c r="F491" i="6"/>
  <c r="H491" i="6" s="1"/>
  <c r="AI490" i="6"/>
  <c r="AH490" i="6"/>
  <c r="AG490" i="6"/>
  <c r="AC490" i="6"/>
  <c r="AB490" i="6"/>
  <c r="AA490" i="6"/>
  <c r="Z490" i="6"/>
  <c r="Y490" i="6"/>
  <c r="X490" i="6"/>
  <c r="P490" i="6"/>
  <c r="Q490" i="6" s="1"/>
  <c r="F490" i="6"/>
  <c r="H490" i="6" s="1"/>
  <c r="AI489" i="6"/>
  <c r="AH489" i="6"/>
  <c r="AG489" i="6"/>
  <c r="AC489" i="6"/>
  <c r="AB489" i="6"/>
  <c r="AA489" i="6"/>
  <c r="Z489" i="6"/>
  <c r="Y489" i="6"/>
  <c r="X489" i="6"/>
  <c r="P489" i="6"/>
  <c r="Q489" i="6" s="1"/>
  <c r="F489" i="6"/>
  <c r="H489" i="6" s="1"/>
  <c r="AI488" i="6"/>
  <c r="AH488" i="6"/>
  <c r="AG488" i="6"/>
  <c r="AC488" i="6"/>
  <c r="AB488" i="6"/>
  <c r="AA488" i="6"/>
  <c r="Z488" i="6"/>
  <c r="Y488" i="6"/>
  <c r="X488" i="6"/>
  <c r="P488" i="6"/>
  <c r="Q488" i="6" s="1"/>
  <c r="F488" i="6"/>
  <c r="H488" i="6" s="1"/>
  <c r="AI487" i="6"/>
  <c r="AH487" i="6"/>
  <c r="AG487" i="6"/>
  <c r="AC487" i="6"/>
  <c r="AB487" i="6"/>
  <c r="AA487" i="6"/>
  <c r="Z487" i="6"/>
  <c r="Y487" i="6"/>
  <c r="X487" i="6"/>
  <c r="P487" i="6"/>
  <c r="Q487" i="6" s="1"/>
  <c r="F487" i="6"/>
  <c r="H487" i="6" s="1"/>
  <c r="AI486" i="6"/>
  <c r="AH486" i="6"/>
  <c r="AG486" i="6"/>
  <c r="AC486" i="6"/>
  <c r="AB486" i="6"/>
  <c r="AA486" i="6"/>
  <c r="Z486" i="6"/>
  <c r="Y486" i="6"/>
  <c r="X486" i="6"/>
  <c r="P486" i="6"/>
  <c r="Q486" i="6" s="1"/>
  <c r="F486" i="6"/>
  <c r="H486" i="6" s="1"/>
  <c r="AI485" i="6"/>
  <c r="AH485" i="6"/>
  <c r="AG485" i="6"/>
  <c r="AC485" i="6"/>
  <c r="AB485" i="6"/>
  <c r="AA485" i="6"/>
  <c r="Z485" i="6"/>
  <c r="Y485" i="6"/>
  <c r="X485" i="6"/>
  <c r="P485" i="6"/>
  <c r="Q485" i="6" s="1"/>
  <c r="F485" i="6"/>
  <c r="H485" i="6" s="1"/>
  <c r="AI484" i="6"/>
  <c r="AH484" i="6"/>
  <c r="AG484" i="6"/>
  <c r="AC484" i="6"/>
  <c r="AB484" i="6"/>
  <c r="AA484" i="6"/>
  <c r="Z484" i="6"/>
  <c r="Y484" i="6"/>
  <c r="X484" i="6"/>
  <c r="P484" i="6"/>
  <c r="Q484" i="6" s="1"/>
  <c r="F484" i="6"/>
  <c r="K484" i="6" s="1"/>
  <c r="AI483" i="6"/>
  <c r="AH483" i="6"/>
  <c r="AG483" i="6"/>
  <c r="AC483" i="6"/>
  <c r="AB483" i="6"/>
  <c r="AA483" i="6"/>
  <c r="Z483" i="6"/>
  <c r="Y483" i="6"/>
  <c r="X483" i="6"/>
  <c r="P483" i="6"/>
  <c r="Q483" i="6" s="1"/>
  <c r="F483" i="6"/>
  <c r="J483" i="6" s="1"/>
  <c r="AI482" i="6"/>
  <c r="AH482" i="6"/>
  <c r="AG482" i="6"/>
  <c r="AC482" i="6"/>
  <c r="AB482" i="6"/>
  <c r="AA482" i="6"/>
  <c r="Z482" i="6"/>
  <c r="Y482" i="6"/>
  <c r="X482" i="6"/>
  <c r="P482" i="6"/>
  <c r="Q482" i="6" s="1"/>
  <c r="F482" i="6"/>
  <c r="J482" i="6" s="1"/>
  <c r="AI481" i="6"/>
  <c r="AH481" i="6"/>
  <c r="AG481" i="6"/>
  <c r="AC481" i="6"/>
  <c r="AB481" i="6"/>
  <c r="AA481" i="6"/>
  <c r="Z481" i="6"/>
  <c r="Y481" i="6"/>
  <c r="X481" i="6"/>
  <c r="P481" i="6"/>
  <c r="Q481" i="6" s="1"/>
  <c r="F481" i="6"/>
  <c r="J481" i="6" s="1"/>
  <c r="AI480" i="6"/>
  <c r="AH480" i="6"/>
  <c r="AG480" i="6"/>
  <c r="AC480" i="6"/>
  <c r="AB480" i="6"/>
  <c r="AA480" i="6"/>
  <c r="Z480" i="6"/>
  <c r="Y480" i="6"/>
  <c r="X480" i="6"/>
  <c r="P480" i="6"/>
  <c r="Q480" i="6" s="1"/>
  <c r="F480" i="6"/>
  <c r="J480" i="6" s="1"/>
  <c r="AI479" i="6"/>
  <c r="AH479" i="6"/>
  <c r="AG479" i="6"/>
  <c r="AC479" i="6"/>
  <c r="AB479" i="6"/>
  <c r="AA479" i="6"/>
  <c r="Z479" i="6"/>
  <c r="Y479" i="6"/>
  <c r="X479" i="6"/>
  <c r="P479" i="6"/>
  <c r="Q479" i="6" s="1"/>
  <c r="F479" i="6"/>
  <c r="J479" i="6" s="1"/>
  <c r="AI478" i="6"/>
  <c r="AH478" i="6"/>
  <c r="AG478" i="6"/>
  <c r="AC478" i="6"/>
  <c r="AB478" i="6"/>
  <c r="AA478" i="6"/>
  <c r="Z478" i="6"/>
  <c r="Y478" i="6"/>
  <c r="X478" i="6"/>
  <c r="P478" i="6"/>
  <c r="Q478" i="6" s="1"/>
  <c r="F478" i="6"/>
  <c r="J478" i="6" s="1"/>
  <c r="AI477" i="6"/>
  <c r="AH477" i="6"/>
  <c r="AG477" i="6"/>
  <c r="AC477" i="6"/>
  <c r="AB477" i="6"/>
  <c r="AA477" i="6"/>
  <c r="Z477" i="6"/>
  <c r="Y477" i="6"/>
  <c r="X477" i="6"/>
  <c r="P477" i="6"/>
  <c r="Q477" i="6" s="1"/>
  <c r="F477" i="6"/>
  <c r="J477" i="6" s="1"/>
  <c r="AI476" i="6"/>
  <c r="AH476" i="6"/>
  <c r="AG476" i="6"/>
  <c r="AC476" i="6"/>
  <c r="AB476" i="6"/>
  <c r="AA476" i="6"/>
  <c r="Z476" i="6"/>
  <c r="Y476" i="6"/>
  <c r="X476" i="6"/>
  <c r="P476" i="6"/>
  <c r="Q476" i="6" s="1"/>
  <c r="F476" i="6"/>
  <c r="J476" i="6" s="1"/>
  <c r="AI475" i="6"/>
  <c r="AH475" i="6"/>
  <c r="AG475" i="6"/>
  <c r="AC475" i="6"/>
  <c r="AB475" i="6"/>
  <c r="AA475" i="6"/>
  <c r="Z475" i="6"/>
  <c r="Y475" i="6"/>
  <c r="X475" i="6"/>
  <c r="P475" i="6"/>
  <c r="Q475" i="6" s="1"/>
  <c r="F475" i="6"/>
  <c r="J475" i="6" s="1"/>
  <c r="AI474" i="6"/>
  <c r="AH474" i="6"/>
  <c r="AG474" i="6"/>
  <c r="AC474" i="6"/>
  <c r="AB474" i="6"/>
  <c r="AA474" i="6"/>
  <c r="Z474" i="6"/>
  <c r="Y474" i="6"/>
  <c r="X474" i="6"/>
  <c r="P474" i="6"/>
  <c r="Q474" i="6" s="1"/>
  <c r="F474" i="6"/>
  <c r="J474" i="6" s="1"/>
  <c r="AI473" i="6"/>
  <c r="AH473" i="6"/>
  <c r="AG473" i="6"/>
  <c r="AC473" i="6"/>
  <c r="AB473" i="6"/>
  <c r="AA473" i="6"/>
  <c r="Z473" i="6"/>
  <c r="Y473" i="6"/>
  <c r="X473" i="6"/>
  <c r="P473" i="6"/>
  <c r="Q473" i="6" s="1"/>
  <c r="F473" i="6"/>
  <c r="J473" i="6" s="1"/>
  <c r="AI472" i="6"/>
  <c r="AH472" i="6"/>
  <c r="AG472" i="6"/>
  <c r="AC472" i="6"/>
  <c r="AB472" i="6"/>
  <c r="AA472" i="6"/>
  <c r="Z472" i="6"/>
  <c r="Y472" i="6"/>
  <c r="X472" i="6"/>
  <c r="P472" i="6"/>
  <c r="Q472" i="6" s="1"/>
  <c r="F472" i="6"/>
  <c r="J472" i="6" s="1"/>
  <c r="AI471" i="6"/>
  <c r="AH471" i="6"/>
  <c r="AG471" i="6"/>
  <c r="AC471" i="6"/>
  <c r="AB471" i="6"/>
  <c r="AA471" i="6"/>
  <c r="Z471" i="6"/>
  <c r="Y471" i="6"/>
  <c r="X471" i="6"/>
  <c r="P471" i="6"/>
  <c r="Q471" i="6" s="1"/>
  <c r="F471" i="6"/>
  <c r="J471" i="6" s="1"/>
  <c r="AI470" i="6"/>
  <c r="AH470" i="6"/>
  <c r="AG470" i="6"/>
  <c r="AC470" i="6"/>
  <c r="AB470" i="6"/>
  <c r="AA470" i="6"/>
  <c r="Z470" i="6"/>
  <c r="Y470" i="6"/>
  <c r="X470" i="6"/>
  <c r="P470" i="6"/>
  <c r="Q470" i="6" s="1"/>
  <c r="F470" i="6"/>
  <c r="J470" i="6" s="1"/>
  <c r="AI469" i="6"/>
  <c r="AH469" i="6"/>
  <c r="AG469" i="6"/>
  <c r="AC469" i="6"/>
  <c r="AB469" i="6"/>
  <c r="AA469" i="6"/>
  <c r="Z469" i="6"/>
  <c r="Y469" i="6"/>
  <c r="X469" i="6"/>
  <c r="P469" i="6"/>
  <c r="Q469" i="6" s="1"/>
  <c r="F469" i="6"/>
  <c r="J469" i="6" s="1"/>
  <c r="AI468" i="6"/>
  <c r="AH468" i="6"/>
  <c r="AG468" i="6"/>
  <c r="AC468" i="6"/>
  <c r="AB468" i="6"/>
  <c r="AA468" i="6"/>
  <c r="Z468" i="6"/>
  <c r="Y468" i="6"/>
  <c r="X468" i="6"/>
  <c r="P468" i="6"/>
  <c r="Q468" i="6" s="1"/>
  <c r="F468" i="6"/>
  <c r="J468" i="6" s="1"/>
  <c r="AI467" i="6"/>
  <c r="AH467" i="6"/>
  <c r="AG467" i="6"/>
  <c r="AC467" i="6"/>
  <c r="AB467" i="6"/>
  <c r="AA467" i="6"/>
  <c r="Z467" i="6"/>
  <c r="Y467" i="6"/>
  <c r="X467" i="6"/>
  <c r="P467" i="6"/>
  <c r="Q467" i="6" s="1"/>
  <c r="F467" i="6"/>
  <c r="J467" i="6" s="1"/>
  <c r="AI466" i="6"/>
  <c r="AH466" i="6"/>
  <c r="AG466" i="6"/>
  <c r="AC466" i="6"/>
  <c r="AB466" i="6"/>
  <c r="AA466" i="6"/>
  <c r="Z466" i="6"/>
  <c r="Y466" i="6"/>
  <c r="X466" i="6"/>
  <c r="P466" i="6"/>
  <c r="Q466" i="6" s="1"/>
  <c r="F466" i="6"/>
  <c r="J466" i="6" s="1"/>
  <c r="AI465" i="6"/>
  <c r="AH465" i="6"/>
  <c r="AG465" i="6"/>
  <c r="AC465" i="6"/>
  <c r="AB465" i="6"/>
  <c r="AA465" i="6"/>
  <c r="Z465" i="6"/>
  <c r="Y465" i="6"/>
  <c r="X465" i="6"/>
  <c r="P465" i="6"/>
  <c r="Q465" i="6" s="1"/>
  <c r="F465" i="6"/>
  <c r="J465" i="6" s="1"/>
  <c r="AI464" i="6"/>
  <c r="AH464" i="6"/>
  <c r="AG464" i="6"/>
  <c r="AC464" i="6"/>
  <c r="AB464" i="6"/>
  <c r="AA464" i="6"/>
  <c r="Z464" i="6"/>
  <c r="Y464" i="6"/>
  <c r="X464" i="6"/>
  <c r="P464" i="6"/>
  <c r="Q464" i="6" s="1"/>
  <c r="F464" i="6"/>
  <c r="J464" i="6" s="1"/>
  <c r="AI463" i="6"/>
  <c r="AH463" i="6"/>
  <c r="AG463" i="6"/>
  <c r="AC463" i="6"/>
  <c r="AB463" i="6"/>
  <c r="AA463" i="6"/>
  <c r="Z463" i="6"/>
  <c r="Y463" i="6"/>
  <c r="X463" i="6"/>
  <c r="P463" i="6"/>
  <c r="Q463" i="6" s="1"/>
  <c r="F463" i="6"/>
  <c r="J463" i="6" s="1"/>
  <c r="AI462" i="6"/>
  <c r="AH462" i="6"/>
  <c r="AG462" i="6"/>
  <c r="AC462" i="6"/>
  <c r="AB462" i="6"/>
  <c r="AA462" i="6"/>
  <c r="Z462" i="6"/>
  <c r="Y462" i="6"/>
  <c r="X462" i="6"/>
  <c r="P462" i="6"/>
  <c r="Q462" i="6" s="1"/>
  <c r="F462" i="6"/>
  <c r="J462" i="6" s="1"/>
  <c r="AI461" i="6"/>
  <c r="AH461" i="6"/>
  <c r="AG461" i="6"/>
  <c r="AC461" i="6"/>
  <c r="AB461" i="6"/>
  <c r="AA461" i="6"/>
  <c r="Z461" i="6"/>
  <c r="Y461" i="6"/>
  <c r="X461" i="6"/>
  <c r="P461" i="6"/>
  <c r="Q461" i="6" s="1"/>
  <c r="F461" i="6"/>
  <c r="J461" i="6" s="1"/>
  <c r="AI460" i="6"/>
  <c r="AH460" i="6"/>
  <c r="AG460" i="6"/>
  <c r="AC460" i="6"/>
  <c r="AB460" i="6"/>
  <c r="AA460" i="6"/>
  <c r="Z460" i="6"/>
  <c r="Y460" i="6"/>
  <c r="X460" i="6"/>
  <c r="P460" i="6"/>
  <c r="Q460" i="6" s="1"/>
  <c r="F460" i="6"/>
  <c r="J460" i="6" s="1"/>
  <c r="AI459" i="6"/>
  <c r="AH459" i="6"/>
  <c r="AG459" i="6"/>
  <c r="AC459" i="6"/>
  <c r="AB459" i="6"/>
  <c r="AA459" i="6"/>
  <c r="Z459" i="6"/>
  <c r="Y459" i="6"/>
  <c r="X459" i="6"/>
  <c r="P459" i="6"/>
  <c r="Q459" i="6" s="1"/>
  <c r="F459" i="6"/>
  <c r="J459" i="6" s="1"/>
  <c r="AI458" i="6"/>
  <c r="AH458" i="6"/>
  <c r="AG458" i="6"/>
  <c r="AC458" i="6"/>
  <c r="AB458" i="6"/>
  <c r="AA458" i="6"/>
  <c r="Z458" i="6"/>
  <c r="Y458" i="6"/>
  <c r="X458" i="6"/>
  <c r="P458" i="6"/>
  <c r="Q458" i="6" s="1"/>
  <c r="F458" i="6"/>
  <c r="J458" i="6" s="1"/>
  <c r="AI457" i="6"/>
  <c r="AH457" i="6"/>
  <c r="AG457" i="6"/>
  <c r="AC457" i="6"/>
  <c r="AB457" i="6"/>
  <c r="AA457" i="6"/>
  <c r="Z457" i="6"/>
  <c r="Y457" i="6"/>
  <c r="X457" i="6"/>
  <c r="P457" i="6"/>
  <c r="Q457" i="6" s="1"/>
  <c r="F457" i="6"/>
  <c r="J457" i="6" s="1"/>
  <c r="AI456" i="6"/>
  <c r="AH456" i="6"/>
  <c r="AG456" i="6"/>
  <c r="AC456" i="6"/>
  <c r="AB456" i="6"/>
  <c r="AA456" i="6"/>
  <c r="Z456" i="6"/>
  <c r="Y456" i="6"/>
  <c r="X456" i="6"/>
  <c r="P456" i="6"/>
  <c r="Q456" i="6" s="1"/>
  <c r="F456" i="6"/>
  <c r="J456" i="6" s="1"/>
  <c r="AI455" i="6"/>
  <c r="AH455" i="6"/>
  <c r="AG455" i="6"/>
  <c r="AC455" i="6"/>
  <c r="AB455" i="6"/>
  <c r="AA455" i="6"/>
  <c r="Z455" i="6"/>
  <c r="Y455" i="6"/>
  <c r="X455" i="6"/>
  <c r="P455" i="6"/>
  <c r="Q455" i="6" s="1"/>
  <c r="F455" i="6"/>
  <c r="J455" i="6" s="1"/>
  <c r="AI454" i="6"/>
  <c r="AH454" i="6"/>
  <c r="AG454" i="6"/>
  <c r="AC454" i="6"/>
  <c r="AB454" i="6"/>
  <c r="AA454" i="6"/>
  <c r="Z454" i="6"/>
  <c r="Y454" i="6"/>
  <c r="X454" i="6"/>
  <c r="P454" i="6"/>
  <c r="Q454" i="6" s="1"/>
  <c r="F454" i="6"/>
  <c r="J454" i="6" s="1"/>
  <c r="AI453" i="6"/>
  <c r="AH453" i="6"/>
  <c r="AG453" i="6"/>
  <c r="AC453" i="6"/>
  <c r="AB453" i="6"/>
  <c r="AA453" i="6"/>
  <c r="Z453" i="6"/>
  <c r="Y453" i="6"/>
  <c r="X453" i="6"/>
  <c r="P453" i="6"/>
  <c r="Q453" i="6" s="1"/>
  <c r="F453" i="6"/>
  <c r="J453" i="6" s="1"/>
  <c r="AI452" i="6"/>
  <c r="AH452" i="6"/>
  <c r="AG452" i="6"/>
  <c r="AC452" i="6"/>
  <c r="AB452" i="6"/>
  <c r="AA452" i="6"/>
  <c r="Z452" i="6"/>
  <c r="Y452" i="6"/>
  <c r="X452" i="6"/>
  <c r="P452" i="6"/>
  <c r="Q452" i="6" s="1"/>
  <c r="F452" i="6"/>
  <c r="J452" i="6" s="1"/>
  <c r="AI451" i="6"/>
  <c r="AH451" i="6"/>
  <c r="AG451" i="6"/>
  <c r="AC451" i="6"/>
  <c r="AB451" i="6"/>
  <c r="AA451" i="6"/>
  <c r="Z451" i="6"/>
  <c r="Y451" i="6"/>
  <c r="X451" i="6"/>
  <c r="P451" i="6"/>
  <c r="Q451" i="6" s="1"/>
  <c r="F451" i="6"/>
  <c r="J451" i="6" s="1"/>
  <c r="AI450" i="6"/>
  <c r="AH450" i="6"/>
  <c r="AG450" i="6"/>
  <c r="AC450" i="6"/>
  <c r="AB450" i="6"/>
  <c r="AA450" i="6"/>
  <c r="Z450" i="6"/>
  <c r="Y450" i="6"/>
  <c r="X450" i="6"/>
  <c r="P450" i="6"/>
  <c r="Q450" i="6" s="1"/>
  <c r="F450" i="6"/>
  <c r="J450" i="6" s="1"/>
  <c r="AI449" i="6"/>
  <c r="AH449" i="6"/>
  <c r="AG449" i="6"/>
  <c r="AC449" i="6"/>
  <c r="AB449" i="6"/>
  <c r="AA449" i="6"/>
  <c r="Z449" i="6"/>
  <c r="Y449" i="6"/>
  <c r="X449" i="6"/>
  <c r="P449" i="6"/>
  <c r="Q449" i="6" s="1"/>
  <c r="F449" i="6"/>
  <c r="J449" i="6" s="1"/>
  <c r="AI448" i="6"/>
  <c r="AH448" i="6"/>
  <c r="AG448" i="6"/>
  <c r="AC448" i="6"/>
  <c r="AB448" i="6"/>
  <c r="AA448" i="6"/>
  <c r="Z448" i="6"/>
  <c r="Y448" i="6"/>
  <c r="X448" i="6"/>
  <c r="P448" i="6"/>
  <c r="Q448" i="6" s="1"/>
  <c r="F448" i="6"/>
  <c r="J448" i="6" s="1"/>
  <c r="AI447" i="6"/>
  <c r="AH447" i="6"/>
  <c r="AG447" i="6"/>
  <c r="AC447" i="6"/>
  <c r="AB447" i="6"/>
  <c r="AA447" i="6"/>
  <c r="Z447" i="6"/>
  <c r="Y447" i="6"/>
  <c r="X447" i="6"/>
  <c r="P447" i="6"/>
  <c r="Q447" i="6" s="1"/>
  <c r="F447" i="6"/>
  <c r="J447" i="6" s="1"/>
  <c r="AI446" i="6"/>
  <c r="AH446" i="6"/>
  <c r="AG446" i="6"/>
  <c r="AC446" i="6"/>
  <c r="AB446" i="6"/>
  <c r="AA446" i="6"/>
  <c r="Z446" i="6"/>
  <c r="Y446" i="6"/>
  <c r="X446" i="6"/>
  <c r="P446" i="6"/>
  <c r="Q446" i="6" s="1"/>
  <c r="F446" i="6"/>
  <c r="J446" i="6" s="1"/>
  <c r="AI445" i="6"/>
  <c r="AH445" i="6"/>
  <c r="AG445" i="6"/>
  <c r="AC445" i="6"/>
  <c r="AB445" i="6"/>
  <c r="AA445" i="6"/>
  <c r="Z445" i="6"/>
  <c r="Y445" i="6"/>
  <c r="X445" i="6"/>
  <c r="P445" i="6"/>
  <c r="Q445" i="6" s="1"/>
  <c r="F445" i="6"/>
  <c r="J445" i="6" s="1"/>
  <c r="AI444" i="6"/>
  <c r="AH444" i="6"/>
  <c r="AG444" i="6"/>
  <c r="AC444" i="6"/>
  <c r="AB444" i="6"/>
  <c r="AA444" i="6"/>
  <c r="Z444" i="6"/>
  <c r="Y444" i="6"/>
  <c r="X444" i="6"/>
  <c r="P444" i="6"/>
  <c r="Q444" i="6" s="1"/>
  <c r="F444" i="6"/>
  <c r="J444" i="6" s="1"/>
  <c r="AI443" i="6"/>
  <c r="AH443" i="6"/>
  <c r="AG443" i="6"/>
  <c r="AC443" i="6"/>
  <c r="AB443" i="6"/>
  <c r="AA443" i="6"/>
  <c r="Z443" i="6"/>
  <c r="Y443" i="6"/>
  <c r="X443" i="6"/>
  <c r="P443" i="6"/>
  <c r="Q443" i="6" s="1"/>
  <c r="F443" i="6"/>
  <c r="J443" i="6" s="1"/>
  <c r="AI442" i="6"/>
  <c r="AH442" i="6"/>
  <c r="AG442" i="6"/>
  <c r="AC442" i="6"/>
  <c r="AB442" i="6"/>
  <c r="AA442" i="6"/>
  <c r="Z442" i="6"/>
  <c r="Y442" i="6"/>
  <c r="X442" i="6"/>
  <c r="P442" i="6"/>
  <c r="Q442" i="6" s="1"/>
  <c r="F442" i="6"/>
  <c r="J442" i="6" s="1"/>
  <c r="AI441" i="6"/>
  <c r="AH441" i="6"/>
  <c r="AG441" i="6"/>
  <c r="AC441" i="6"/>
  <c r="AB441" i="6"/>
  <c r="AA441" i="6"/>
  <c r="Z441" i="6"/>
  <c r="Y441" i="6"/>
  <c r="X441" i="6"/>
  <c r="P441" i="6"/>
  <c r="Q441" i="6" s="1"/>
  <c r="F441" i="6"/>
  <c r="J441" i="6" s="1"/>
  <c r="AI440" i="6"/>
  <c r="AH440" i="6"/>
  <c r="AG440" i="6"/>
  <c r="AC440" i="6"/>
  <c r="AB440" i="6"/>
  <c r="AA440" i="6"/>
  <c r="Z440" i="6"/>
  <c r="Y440" i="6"/>
  <c r="X440" i="6"/>
  <c r="P440" i="6"/>
  <c r="Q440" i="6" s="1"/>
  <c r="F440" i="6"/>
  <c r="J440" i="6" s="1"/>
  <c r="AI439" i="6"/>
  <c r="AH439" i="6"/>
  <c r="AG439" i="6"/>
  <c r="AC439" i="6"/>
  <c r="AB439" i="6"/>
  <c r="AA439" i="6"/>
  <c r="Z439" i="6"/>
  <c r="Y439" i="6"/>
  <c r="X439" i="6"/>
  <c r="P439" i="6"/>
  <c r="Q439" i="6" s="1"/>
  <c r="F439" i="6"/>
  <c r="J439" i="6" s="1"/>
  <c r="AI438" i="6"/>
  <c r="AH438" i="6"/>
  <c r="AG438" i="6"/>
  <c r="AC438" i="6"/>
  <c r="AB438" i="6"/>
  <c r="AA438" i="6"/>
  <c r="Z438" i="6"/>
  <c r="Y438" i="6"/>
  <c r="X438" i="6"/>
  <c r="P438" i="6"/>
  <c r="Q438" i="6" s="1"/>
  <c r="F438" i="6"/>
  <c r="J438" i="6" s="1"/>
  <c r="AI437" i="6"/>
  <c r="AH437" i="6"/>
  <c r="AG437" i="6"/>
  <c r="AC437" i="6"/>
  <c r="AB437" i="6"/>
  <c r="AA437" i="6"/>
  <c r="Z437" i="6"/>
  <c r="Y437" i="6"/>
  <c r="X437" i="6"/>
  <c r="P437" i="6"/>
  <c r="Q437" i="6" s="1"/>
  <c r="F437" i="6"/>
  <c r="J437" i="6" s="1"/>
  <c r="AI436" i="6"/>
  <c r="AH436" i="6"/>
  <c r="AG436" i="6"/>
  <c r="AC436" i="6"/>
  <c r="AB436" i="6"/>
  <c r="AA436" i="6"/>
  <c r="Z436" i="6"/>
  <c r="Y436" i="6"/>
  <c r="X436" i="6"/>
  <c r="P436" i="6"/>
  <c r="Q436" i="6" s="1"/>
  <c r="F436" i="6"/>
  <c r="J436" i="6" s="1"/>
  <c r="AI435" i="6"/>
  <c r="AH435" i="6"/>
  <c r="AG435" i="6"/>
  <c r="AC435" i="6"/>
  <c r="AB435" i="6"/>
  <c r="AA435" i="6"/>
  <c r="Z435" i="6"/>
  <c r="Y435" i="6"/>
  <c r="X435" i="6"/>
  <c r="P435" i="6"/>
  <c r="Q435" i="6" s="1"/>
  <c r="F435" i="6"/>
  <c r="J435" i="6" s="1"/>
  <c r="AI434" i="6"/>
  <c r="AH434" i="6"/>
  <c r="AG434" i="6"/>
  <c r="AC434" i="6"/>
  <c r="AB434" i="6"/>
  <c r="AA434" i="6"/>
  <c r="Z434" i="6"/>
  <c r="Y434" i="6"/>
  <c r="X434" i="6"/>
  <c r="P434" i="6"/>
  <c r="Q434" i="6" s="1"/>
  <c r="F434" i="6"/>
  <c r="J434" i="6" s="1"/>
  <c r="AI433" i="6"/>
  <c r="AH433" i="6"/>
  <c r="AG433" i="6"/>
  <c r="AC433" i="6"/>
  <c r="AB433" i="6"/>
  <c r="AA433" i="6"/>
  <c r="Z433" i="6"/>
  <c r="Y433" i="6"/>
  <c r="X433" i="6"/>
  <c r="P433" i="6"/>
  <c r="Q433" i="6" s="1"/>
  <c r="F433" i="6"/>
  <c r="J433" i="6" s="1"/>
  <c r="AI432" i="6"/>
  <c r="AH432" i="6"/>
  <c r="AG432" i="6"/>
  <c r="AC432" i="6"/>
  <c r="AB432" i="6"/>
  <c r="AA432" i="6"/>
  <c r="Z432" i="6"/>
  <c r="Y432" i="6"/>
  <c r="X432" i="6"/>
  <c r="P432" i="6"/>
  <c r="Q432" i="6" s="1"/>
  <c r="F432" i="6"/>
  <c r="J432" i="6" s="1"/>
  <c r="AI431" i="6"/>
  <c r="AH431" i="6"/>
  <c r="AG431" i="6"/>
  <c r="AC431" i="6"/>
  <c r="AB431" i="6"/>
  <c r="AA431" i="6"/>
  <c r="Z431" i="6"/>
  <c r="Y431" i="6"/>
  <c r="X431" i="6"/>
  <c r="P431" i="6"/>
  <c r="Q431" i="6" s="1"/>
  <c r="F431" i="6"/>
  <c r="J431" i="6" s="1"/>
  <c r="AI430" i="6"/>
  <c r="AH430" i="6"/>
  <c r="AG430" i="6"/>
  <c r="AC430" i="6"/>
  <c r="AB430" i="6"/>
  <c r="AA430" i="6"/>
  <c r="Z430" i="6"/>
  <c r="Y430" i="6"/>
  <c r="X430" i="6"/>
  <c r="P430" i="6"/>
  <c r="Q430" i="6" s="1"/>
  <c r="F430" i="6"/>
  <c r="J430" i="6" s="1"/>
  <c r="AI429" i="6"/>
  <c r="AH429" i="6"/>
  <c r="AG429" i="6"/>
  <c r="AC429" i="6"/>
  <c r="AB429" i="6"/>
  <c r="AA429" i="6"/>
  <c r="Z429" i="6"/>
  <c r="Y429" i="6"/>
  <c r="X429" i="6"/>
  <c r="P429" i="6"/>
  <c r="Q429" i="6" s="1"/>
  <c r="F429" i="6"/>
  <c r="J429" i="6" s="1"/>
  <c r="AI428" i="6"/>
  <c r="AH428" i="6"/>
  <c r="AG428" i="6"/>
  <c r="AC428" i="6"/>
  <c r="AB428" i="6"/>
  <c r="AA428" i="6"/>
  <c r="Z428" i="6"/>
  <c r="Y428" i="6"/>
  <c r="X428" i="6"/>
  <c r="P428" i="6"/>
  <c r="Q428" i="6" s="1"/>
  <c r="F428" i="6"/>
  <c r="J428" i="6" s="1"/>
  <c r="AI427" i="6"/>
  <c r="AH427" i="6"/>
  <c r="AG427" i="6"/>
  <c r="AC427" i="6"/>
  <c r="AB427" i="6"/>
  <c r="AA427" i="6"/>
  <c r="Z427" i="6"/>
  <c r="Y427" i="6"/>
  <c r="X427" i="6"/>
  <c r="P427" i="6"/>
  <c r="Q427" i="6" s="1"/>
  <c r="F427" i="6"/>
  <c r="J427" i="6" s="1"/>
  <c r="AI426" i="6"/>
  <c r="AH426" i="6"/>
  <c r="AG426" i="6"/>
  <c r="AC426" i="6"/>
  <c r="AB426" i="6"/>
  <c r="AA426" i="6"/>
  <c r="Z426" i="6"/>
  <c r="Y426" i="6"/>
  <c r="X426" i="6"/>
  <c r="P426" i="6"/>
  <c r="Q426" i="6" s="1"/>
  <c r="F426" i="6"/>
  <c r="J426" i="6" s="1"/>
  <c r="AI425" i="6"/>
  <c r="AH425" i="6"/>
  <c r="AG425" i="6"/>
  <c r="AC425" i="6"/>
  <c r="AB425" i="6"/>
  <c r="AA425" i="6"/>
  <c r="Z425" i="6"/>
  <c r="Y425" i="6"/>
  <c r="X425" i="6"/>
  <c r="P425" i="6"/>
  <c r="Q425" i="6" s="1"/>
  <c r="F425" i="6"/>
  <c r="J425" i="6" s="1"/>
  <c r="AI424" i="6"/>
  <c r="AH424" i="6"/>
  <c r="AG424" i="6"/>
  <c r="AC424" i="6"/>
  <c r="AB424" i="6"/>
  <c r="AA424" i="6"/>
  <c r="Z424" i="6"/>
  <c r="Y424" i="6"/>
  <c r="X424" i="6"/>
  <c r="P424" i="6"/>
  <c r="Q424" i="6" s="1"/>
  <c r="F424" i="6"/>
  <c r="J424" i="6" s="1"/>
  <c r="AI423" i="6"/>
  <c r="AH423" i="6"/>
  <c r="AG423" i="6"/>
  <c r="AC423" i="6"/>
  <c r="AB423" i="6"/>
  <c r="AA423" i="6"/>
  <c r="Z423" i="6"/>
  <c r="Y423" i="6"/>
  <c r="X423" i="6"/>
  <c r="P423" i="6"/>
  <c r="Q423" i="6" s="1"/>
  <c r="F423" i="6"/>
  <c r="J423" i="6" s="1"/>
  <c r="AI422" i="6"/>
  <c r="AH422" i="6"/>
  <c r="AG422" i="6"/>
  <c r="AC422" i="6"/>
  <c r="AB422" i="6"/>
  <c r="AA422" i="6"/>
  <c r="Z422" i="6"/>
  <c r="Y422" i="6"/>
  <c r="X422" i="6"/>
  <c r="P422" i="6"/>
  <c r="Q422" i="6" s="1"/>
  <c r="F422" i="6"/>
  <c r="J422" i="6" s="1"/>
  <c r="AI421" i="6"/>
  <c r="AH421" i="6"/>
  <c r="AG421" i="6"/>
  <c r="AC421" i="6"/>
  <c r="AB421" i="6"/>
  <c r="AA421" i="6"/>
  <c r="Z421" i="6"/>
  <c r="Y421" i="6"/>
  <c r="X421" i="6"/>
  <c r="P421" i="6"/>
  <c r="Q421" i="6" s="1"/>
  <c r="F421" i="6"/>
  <c r="J421" i="6" s="1"/>
  <c r="AI420" i="6"/>
  <c r="AH420" i="6"/>
  <c r="AG420" i="6"/>
  <c r="AC420" i="6"/>
  <c r="AB420" i="6"/>
  <c r="AA420" i="6"/>
  <c r="Z420" i="6"/>
  <c r="Y420" i="6"/>
  <c r="X420" i="6"/>
  <c r="P420" i="6"/>
  <c r="Q420" i="6" s="1"/>
  <c r="F420" i="6"/>
  <c r="J420" i="6" s="1"/>
  <c r="AI419" i="6"/>
  <c r="AH419" i="6"/>
  <c r="AG419" i="6"/>
  <c r="AC419" i="6"/>
  <c r="AB419" i="6"/>
  <c r="AA419" i="6"/>
  <c r="Z419" i="6"/>
  <c r="Y419" i="6"/>
  <c r="X419" i="6"/>
  <c r="P419" i="6"/>
  <c r="Q419" i="6" s="1"/>
  <c r="F419" i="6"/>
  <c r="J419" i="6" s="1"/>
  <c r="AI418" i="6"/>
  <c r="AH418" i="6"/>
  <c r="AG418" i="6"/>
  <c r="AC418" i="6"/>
  <c r="AB418" i="6"/>
  <c r="AA418" i="6"/>
  <c r="Z418" i="6"/>
  <c r="Y418" i="6"/>
  <c r="X418" i="6"/>
  <c r="P418" i="6"/>
  <c r="Q418" i="6" s="1"/>
  <c r="F418" i="6"/>
  <c r="J418" i="6" s="1"/>
  <c r="AI417" i="6"/>
  <c r="AH417" i="6"/>
  <c r="AG417" i="6"/>
  <c r="AC417" i="6"/>
  <c r="AB417" i="6"/>
  <c r="AA417" i="6"/>
  <c r="Z417" i="6"/>
  <c r="Y417" i="6"/>
  <c r="X417" i="6"/>
  <c r="P417" i="6"/>
  <c r="Q417" i="6" s="1"/>
  <c r="F417" i="6"/>
  <c r="J417" i="6" s="1"/>
  <c r="AI416" i="6"/>
  <c r="AH416" i="6"/>
  <c r="AG416" i="6"/>
  <c r="AC416" i="6"/>
  <c r="AB416" i="6"/>
  <c r="AA416" i="6"/>
  <c r="Z416" i="6"/>
  <c r="Y416" i="6"/>
  <c r="X416" i="6"/>
  <c r="P416" i="6"/>
  <c r="Q416" i="6" s="1"/>
  <c r="F416" i="6"/>
  <c r="J416" i="6" s="1"/>
  <c r="AI415" i="6"/>
  <c r="AH415" i="6"/>
  <c r="AG415" i="6"/>
  <c r="AC415" i="6"/>
  <c r="AB415" i="6"/>
  <c r="AA415" i="6"/>
  <c r="Z415" i="6"/>
  <c r="Y415" i="6"/>
  <c r="X415" i="6"/>
  <c r="P415" i="6"/>
  <c r="Q415" i="6" s="1"/>
  <c r="F415" i="6"/>
  <c r="J415" i="6" s="1"/>
  <c r="AI414" i="6"/>
  <c r="AH414" i="6"/>
  <c r="AG414" i="6"/>
  <c r="AC414" i="6"/>
  <c r="AB414" i="6"/>
  <c r="AA414" i="6"/>
  <c r="Z414" i="6"/>
  <c r="Y414" i="6"/>
  <c r="X414" i="6"/>
  <c r="P414" i="6"/>
  <c r="Q414" i="6" s="1"/>
  <c r="F414" i="6"/>
  <c r="J414" i="6" s="1"/>
  <c r="AI413" i="6"/>
  <c r="AH413" i="6"/>
  <c r="AG413" i="6"/>
  <c r="AC413" i="6"/>
  <c r="AB413" i="6"/>
  <c r="AA413" i="6"/>
  <c r="Z413" i="6"/>
  <c r="Y413" i="6"/>
  <c r="X413" i="6"/>
  <c r="P413" i="6"/>
  <c r="Q413" i="6" s="1"/>
  <c r="F413" i="6"/>
  <c r="J413" i="6" s="1"/>
  <c r="AI412" i="6"/>
  <c r="AH412" i="6"/>
  <c r="AG412" i="6"/>
  <c r="AC412" i="6"/>
  <c r="AB412" i="6"/>
  <c r="AA412" i="6"/>
  <c r="Z412" i="6"/>
  <c r="Y412" i="6"/>
  <c r="X412" i="6"/>
  <c r="P412" i="6"/>
  <c r="Q412" i="6" s="1"/>
  <c r="F412" i="6"/>
  <c r="J412" i="6" s="1"/>
  <c r="AI411" i="6"/>
  <c r="AH411" i="6"/>
  <c r="AG411" i="6"/>
  <c r="AC411" i="6"/>
  <c r="AB411" i="6"/>
  <c r="AA411" i="6"/>
  <c r="Z411" i="6"/>
  <c r="Y411" i="6"/>
  <c r="X411" i="6"/>
  <c r="P411" i="6"/>
  <c r="Q411" i="6" s="1"/>
  <c r="F411" i="6"/>
  <c r="J411" i="6" s="1"/>
  <c r="AI410" i="6"/>
  <c r="AH410" i="6"/>
  <c r="AG410" i="6"/>
  <c r="AC410" i="6"/>
  <c r="AB410" i="6"/>
  <c r="AA410" i="6"/>
  <c r="Z410" i="6"/>
  <c r="Y410" i="6"/>
  <c r="X410" i="6"/>
  <c r="P410" i="6"/>
  <c r="Q410" i="6" s="1"/>
  <c r="F410" i="6"/>
  <c r="J410" i="6" s="1"/>
  <c r="AI409" i="6"/>
  <c r="AH409" i="6"/>
  <c r="AG409" i="6"/>
  <c r="AC409" i="6"/>
  <c r="AB409" i="6"/>
  <c r="AA409" i="6"/>
  <c r="Z409" i="6"/>
  <c r="Y409" i="6"/>
  <c r="X409" i="6"/>
  <c r="P409" i="6"/>
  <c r="Q409" i="6" s="1"/>
  <c r="F409" i="6"/>
  <c r="J409" i="6" s="1"/>
  <c r="AI408" i="6"/>
  <c r="AH408" i="6"/>
  <c r="AG408" i="6"/>
  <c r="AC408" i="6"/>
  <c r="AB408" i="6"/>
  <c r="AA408" i="6"/>
  <c r="Z408" i="6"/>
  <c r="Y408" i="6"/>
  <c r="X408" i="6"/>
  <c r="P408" i="6"/>
  <c r="Q408" i="6" s="1"/>
  <c r="F408" i="6"/>
  <c r="J408" i="6" s="1"/>
  <c r="AI407" i="6"/>
  <c r="AH407" i="6"/>
  <c r="AG407" i="6"/>
  <c r="AC407" i="6"/>
  <c r="AB407" i="6"/>
  <c r="AA407" i="6"/>
  <c r="Z407" i="6"/>
  <c r="Y407" i="6"/>
  <c r="X407" i="6"/>
  <c r="P407" i="6"/>
  <c r="Q407" i="6" s="1"/>
  <c r="F407" i="6"/>
  <c r="J407" i="6" s="1"/>
  <c r="AI406" i="6"/>
  <c r="AH406" i="6"/>
  <c r="AG406" i="6"/>
  <c r="AC406" i="6"/>
  <c r="AB406" i="6"/>
  <c r="AA406" i="6"/>
  <c r="Z406" i="6"/>
  <c r="Y406" i="6"/>
  <c r="X406" i="6"/>
  <c r="P406" i="6"/>
  <c r="Q406" i="6" s="1"/>
  <c r="F406" i="6"/>
  <c r="J406" i="6" s="1"/>
  <c r="AI405" i="6"/>
  <c r="AH405" i="6"/>
  <c r="AG405" i="6"/>
  <c r="AC405" i="6"/>
  <c r="AB405" i="6"/>
  <c r="AA405" i="6"/>
  <c r="Z405" i="6"/>
  <c r="Y405" i="6"/>
  <c r="X405" i="6"/>
  <c r="P405" i="6"/>
  <c r="Q405" i="6" s="1"/>
  <c r="F405" i="6"/>
  <c r="J405" i="6" s="1"/>
  <c r="AI404" i="6"/>
  <c r="AH404" i="6"/>
  <c r="AG404" i="6"/>
  <c r="AC404" i="6"/>
  <c r="AB404" i="6"/>
  <c r="AA404" i="6"/>
  <c r="Z404" i="6"/>
  <c r="Y404" i="6"/>
  <c r="X404" i="6"/>
  <c r="P404" i="6"/>
  <c r="Q404" i="6" s="1"/>
  <c r="F404" i="6"/>
  <c r="J404" i="6" s="1"/>
  <c r="AI403" i="6"/>
  <c r="AH403" i="6"/>
  <c r="AG403" i="6"/>
  <c r="AC403" i="6"/>
  <c r="AB403" i="6"/>
  <c r="AA403" i="6"/>
  <c r="Z403" i="6"/>
  <c r="Y403" i="6"/>
  <c r="X403" i="6"/>
  <c r="P403" i="6"/>
  <c r="Q403" i="6" s="1"/>
  <c r="F403" i="6"/>
  <c r="J403" i="6" s="1"/>
  <c r="AI402" i="6"/>
  <c r="AH402" i="6"/>
  <c r="AG402" i="6"/>
  <c r="AC402" i="6"/>
  <c r="AB402" i="6"/>
  <c r="AA402" i="6"/>
  <c r="Z402" i="6"/>
  <c r="Y402" i="6"/>
  <c r="X402" i="6"/>
  <c r="P402" i="6"/>
  <c r="Q402" i="6" s="1"/>
  <c r="F402" i="6"/>
  <c r="J402" i="6" s="1"/>
  <c r="AI401" i="6"/>
  <c r="AH401" i="6"/>
  <c r="AG401" i="6"/>
  <c r="AC401" i="6"/>
  <c r="AB401" i="6"/>
  <c r="AA401" i="6"/>
  <c r="Z401" i="6"/>
  <c r="Y401" i="6"/>
  <c r="X401" i="6"/>
  <c r="P401" i="6"/>
  <c r="Q401" i="6" s="1"/>
  <c r="F401" i="6"/>
  <c r="J401" i="6" s="1"/>
  <c r="AI400" i="6"/>
  <c r="AH400" i="6"/>
  <c r="AG400" i="6"/>
  <c r="AC400" i="6"/>
  <c r="AB400" i="6"/>
  <c r="AA400" i="6"/>
  <c r="Z400" i="6"/>
  <c r="Y400" i="6"/>
  <c r="X400" i="6"/>
  <c r="P400" i="6"/>
  <c r="Q400" i="6" s="1"/>
  <c r="F400" i="6"/>
  <c r="J400" i="6" s="1"/>
  <c r="AI399" i="6"/>
  <c r="AH399" i="6"/>
  <c r="AG399" i="6"/>
  <c r="AC399" i="6"/>
  <c r="AB399" i="6"/>
  <c r="AA399" i="6"/>
  <c r="Z399" i="6"/>
  <c r="Y399" i="6"/>
  <c r="X399" i="6"/>
  <c r="P399" i="6"/>
  <c r="Q399" i="6" s="1"/>
  <c r="F399" i="6"/>
  <c r="J399" i="6" s="1"/>
  <c r="AI398" i="6"/>
  <c r="AH398" i="6"/>
  <c r="AG398" i="6"/>
  <c r="AC398" i="6"/>
  <c r="AB398" i="6"/>
  <c r="AA398" i="6"/>
  <c r="Z398" i="6"/>
  <c r="Y398" i="6"/>
  <c r="X398" i="6"/>
  <c r="P398" i="6"/>
  <c r="Q398" i="6" s="1"/>
  <c r="F398" i="6"/>
  <c r="J398" i="6" s="1"/>
  <c r="AI397" i="6"/>
  <c r="AH397" i="6"/>
  <c r="AG397" i="6"/>
  <c r="AC397" i="6"/>
  <c r="AB397" i="6"/>
  <c r="AA397" i="6"/>
  <c r="Z397" i="6"/>
  <c r="Y397" i="6"/>
  <c r="X397" i="6"/>
  <c r="P397" i="6"/>
  <c r="Q397" i="6" s="1"/>
  <c r="F397" i="6"/>
  <c r="J397" i="6" s="1"/>
  <c r="AI396" i="6"/>
  <c r="AH396" i="6"/>
  <c r="AG396" i="6"/>
  <c r="AC396" i="6"/>
  <c r="AB396" i="6"/>
  <c r="AA396" i="6"/>
  <c r="Z396" i="6"/>
  <c r="Y396" i="6"/>
  <c r="X396" i="6"/>
  <c r="P396" i="6"/>
  <c r="Q396" i="6" s="1"/>
  <c r="F396" i="6"/>
  <c r="J396" i="6" s="1"/>
  <c r="AI395" i="6"/>
  <c r="AH395" i="6"/>
  <c r="AG395" i="6"/>
  <c r="AC395" i="6"/>
  <c r="AB395" i="6"/>
  <c r="AA395" i="6"/>
  <c r="Z395" i="6"/>
  <c r="Y395" i="6"/>
  <c r="X395" i="6"/>
  <c r="P395" i="6"/>
  <c r="Q395" i="6" s="1"/>
  <c r="F395" i="6"/>
  <c r="J395" i="6" s="1"/>
  <c r="AI394" i="6"/>
  <c r="AH394" i="6"/>
  <c r="AG394" i="6"/>
  <c r="AC394" i="6"/>
  <c r="AB394" i="6"/>
  <c r="AA394" i="6"/>
  <c r="Z394" i="6"/>
  <c r="Y394" i="6"/>
  <c r="X394" i="6"/>
  <c r="P394" i="6"/>
  <c r="Q394" i="6" s="1"/>
  <c r="F394" i="6"/>
  <c r="J394" i="6" s="1"/>
  <c r="AI393" i="6"/>
  <c r="AH393" i="6"/>
  <c r="AG393" i="6"/>
  <c r="AC393" i="6"/>
  <c r="AB393" i="6"/>
  <c r="AA393" i="6"/>
  <c r="Z393" i="6"/>
  <c r="Y393" i="6"/>
  <c r="X393" i="6"/>
  <c r="P393" i="6"/>
  <c r="Q393" i="6" s="1"/>
  <c r="F393" i="6"/>
  <c r="J393" i="6" s="1"/>
  <c r="AI392" i="6"/>
  <c r="AH392" i="6"/>
  <c r="AG392" i="6"/>
  <c r="AC392" i="6"/>
  <c r="AB392" i="6"/>
  <c r="AA392" i="6"/>
  <c r="Z392" i="6"/>
  <c r="Y392" i="6"/>
  <c r="X392" i="6"/>
  <c r="P392" i="6"/>
  <c r="Q392" i="6" s="1"/>
  <c r="F392" i="6"/>
  <c r="J392" i="6" s="1"/>
  <c r="AI391" i="6"/>
  <c r="AH391" i="6"/>
  <c r="AG391" i="6"/>
  <c r="AC391" i="6"/>
  <c r="AB391" i="6"/>
  <c r="AA391" i="6"/>
  <c r="Z391" i="6"/>
  <c r="Y391" i="6"/>
  <c r="X391" i="6"/>
  <c r="P391" i="6"/>
  <c r="Q391" i="6" s="1"/>
  <c r="F391" i="6"/>
  <c r="J391" i="6" s="1"/>
  <c r="AI390" i="6"/>
  <c r="AH390" i="6"/>
  <c r="AG390" i="6"/>
  <c r="AC390" i="6"/>
  <c r="AB390" i="6"/>
  <c r="AA390" i="6"/>
  <c r="Z390" i="6"/>
  <c r="Y390" i="6"/>
  <c r="X390" i="6"/>
  <c r="P390" i="6"/>
  <c r="Q390" i="6" s="1"/>
  <c r="F390" i="6"/>
  <c r="J390" i="6" s="1"/>
  <c r="AI389" i="6"/>
  <c r="AH389" i="6"/>
  <c r="AG389" i="6"/>
  <c r="AC389" i="6"/>
  <c r="AB389" i="6"/>
  <c r="AA389" i="6"/>
  <c r="Z389" i="6"/>
  <c r="Y389" i="6"/>
  <c r="X389" i="6"/>
  <c r="P389" i="6"/>
  <c r="Q389" i="6" s="1"/>
  <c r="F389" i="6"/>
  <c r="J389" i="6" s="1"/>
  <c r="AI388" i="6"/>
  <c r="AH388" i="6"/>
  <c r="AG388" i="6"/>
  <c r="AC388" i="6"/>
  <c r="AB388" i="6"/>
  <c r="AA388" i="6"/>
  <c r="Z388" i="6"/>
  <c r="Y388" i="6"/>
  <c r="X388" i="6"/>
  <c r="P388" i="6"/>
  <c r="Q388" i="6" s="1"/>
  <c r="F388" i="6"/>
  <c r="J388" i="6" s="1"/>
  <c r="AI387" i="6"/>
  <c r="AH387" i="6"/>
  <c r="AG387" i="6"/>
  <c r="AC387" i="6"/>
  <c r="AB387" i="6"/>
  <c r="AA387" i="6"/>
  <c r="Z387" i="6"/>
  <c r="Y387" i="6"/>
  <c r="X387" i="6"/>
  <c r="P387" i="6"/>
  <c r="Q387" i="6" s="1"/>
  <c r="F387" i="6"/>
  <c r="J387" i="6" s="1"/>
  <c r="AI386" i="6"/>
  <c r="AH386" i="6"/>
  <c r="AG386" i="6"/>
  <c r="AC386" i="6"/>
  <c r="AB386" i="6"/>
  <c r="AA386" i="6"/>
  <c r="Z386" i="6"/>
  <c r="Y386" i="6"/>
  <c r="X386" i="6"/>
  <c r="P386" i="6"/>
  <c r="Q386" i="6" s="1"/>
  <c r="F386" i="6"/>
  <c r="J386" i="6" s="1"/>
  <c r="AI385" i="6"/>
  <c r="AH385" i="6"/>
  <c r="AG385" i="6"/>
  <c r="AC385" i="6"/>
  <c r="AB385" i="6"/>
  <c r="AA385" i="6"/>
  <c r="Z385" i="6"/>
  <c r="Y385" i="6"/>
  <c r="X385" i="6"/>
  <c r="P385" i="6"/>
  <c r="Q385" i="6" s="1"/>
  <c r="F385" i="6"/>
  <c r="J385" i="6" s="1"/>
  <c r="AI384" i="6"/>
  <c r="AH384" i="6"/>
  <c r="AG384" i="6"/>
  <c r="AC384" i="6"/>
  <c r="AB384" i="6"/>
  <c r="AA384" i="6"/>
  <c r="Z384" i="6"/>
  <c r="Y384" i="6"/>
  <c r="X384" i="6"/>
  <c r="P384" i="6"/>
  <c r="Q384" i="6" s="1"/>
  <c r="F384" i="6"/>
  <c r="J384" i="6" s="1"/>
  <c r="AI383" i="6"/>
  <c r="AH383" i="6"/>
  <c r="AG383" i="6"/>
  <c r="AC383" i="6"/>
  <c r="AB383" i="6"/>
  <c r="AA383" i="6"/>
  <c r="Z383" i="6"/>
  <c r="Y383" i="6"/>
  <c r="X383" i="6"/>
  <c r="P383" i="6"/>
  <c r="Q383" i="6" s="1"/>
  <c r="F383" i="6"/>
  <c r="J383" i="6" s="1"/>
  <c r="AI382" i="6"/>
  <c r="AH382" i="6"/>
  <c r="AG382" i="6"/>
  <c r="AC382" i="6"/>
  <c r="AB382" i="6"/>
  <c r="AA382" i="6"/>
  <c r="Z382" i="6"/>
  <c r="Y382" i="6"/>
  <c r="X382" i="6"/>
  <c r="P382" i="6"/>
  <c r="Q382" i="6" s="1"/>
  <c r="F382" i="6"/>
  <c r="J382" i="6" s="1"/>
  <c r="AI381" i="6"/>
  <c r="AH381" i="6"/>
  <c r="AG381" i="6"/>
  <c r="AC381" i="6"/>
  <c r="AB381" i="6"/>
  <c r="AA381" i="6"/>
  <c r="Z381" i="6"/>
  <c r="Y381" i="6"/>
  <c r="X381" i="6"/>
  <c r="P381" i="6"/>
  <c r="Q381" i="6" s="1"/>
  <c r="F381" i="6"/>
  <c r="J381" i="6" s="1"/>
  <c r="AI380" i="6"/>
  <c r="AH380" i="6"/>
  <c r="AG380" i="6"/>
  <c r="AC380" i="6"/>
  <c r="AB380" i="6"/>
  <c r="AA380" i="6"/>
  <c r="Z380" i="6"/>
  <c r="Y380" i="6"/>
  <c r="X380" i="6"/>
  <c r="P380" i="6"/>
  <c r="Q380" i="6" s="1"/>
  <c r="F380" i="6"/>
  <c r="J380" i="6" s="1"/>
  <c r="AI379" i="6"/>
  <c r="AH379" i="6"/>
  <c r="AG379" i="6"/>
  <c r="AC379" i="6"/>
  <c r="AB379" i="6"/>
  <c r="AA379" i="6"/>
  <c r="Z379" i="6"/>
  <c r="Y379" i="6"/>
  <c r="X379" i="6"/>
  <c r="P379" i="6"/>
  <c r="Q379" i="6" s="1"/>
  <c r="F379" i="6"/>
  <c r="J379" i="6" s="1"/>
  <c r="AI378" i="6"/>
  <c r="AH378" i="6"/>
  <c r="AG378" i="6"/>
  <c r="AC378" i="6"/>
  <c r="AB378" i="6"/>
  <c r="AA378" i="6"/>
  <c r="Z378" i="6"/>
  <c r="Y378" i="6"/>
  <c r="X378" i="6"/>
  <c r="P378" i="6"/>
  <c r="Q378" i="6" s="1"/>
  <c r="F378" i="6"/>
  <c r="J378" i="6" s="1"/>
  <c r="AI377" i="6"/>
  <c r="AH377" i="6"/>
  <c r="AG377" i="6"/>
  <c r="AC377" i="6"/>
  <c r="AB377" i="6"/>
  <c r="AA377" i="6"/>
  <c r="Z377" i="6"/>
  <c r="Y377" i="6"/>
  <c r="X377" i="6"/>
  <c r="P377" i="6"/>
  <c r="Q377" i="6" s="1"/>
  <c r="F377" i="6"/>
  <c r="J377" i="6" s="1"/>
  <c r="AI376" i="6"/>
  <c r="AH376" i="6"/>
  <c r="AG376" i="6"/>
  <c r="AC376" i="6"/>
  <c r="AB376" i="6"/>
  <c r="AA376" i="6"/>
  <c r="Z376" i="6"/>
  <c r="Y376" i="6"/>
  <c r="X376" i="6"/>
  <c r="P376" i="6"/>
  <c r="Q376" i="6" s="1"/>
  <c r="F376" i="6"/>
  <c r="J376" i="6" s="1"/>
  <c r="AI375" i="6"/>
  <c r="AH375" i="6"/>
  <c r="AG375" i="6"/>
  <c r="AC375" i="6"/>
  <c r="AB375" i="6"/>
  <c r="AA375" i="6"/>
  <c r="Z375" i="6"/>
  <c r="Y375" i="6"/>
  <c r="X375" i="6"/>
  <c r="P375" i="6"/>
  <c r="Q375" i="6" s="1"/>
  <c r="F375" i="6"/>
  <c r="J375" i="6" s="1"/>
  <c r="AI374" i="6"/>
  <c r="AH374" i="6"/>
  <c r="AG374" i="6"/>
  <c r="AC374" i="6"/>
  <c r="AB374" i="6"/>
  <c r="AA374" i="6"/>
  <c r="Z374" i="6"/>
  <c r="Y374" i="6"/>
  <c r="X374" i="6"/>
  <c r="P374" i="6"/>
  <c r="Q374" i="6" s="1"/>
  <c r="F374" i="6"/>
  <c r="J374" i="6" s="1"/>
  <c r="AI373" i="6"/>
  <c r="AH373" i="6"/>
  <c r="AG373" i="6"/>
  <c r="AC373" i="6"/>
  <c r="AB373" i="6"/>
  <c r="AA373" i="6"/>
  <c r="Z373" i="6"/>
  <c r="Y373" i="6"/>
  <c r="X373" i="6"/>
  <c r="P373" i="6"/>
  <c r="Q373" i="6" s="1"/>
  <c r="F373" i="6"/>
  <c r="J373" i="6" s="1"/>
  <c r="AI372" i="6"/>
  <c r="AH372" i="6"/>
  <c r="AG372" i="6"/>
  <c r="AC372" i="6"/>
  <c r="AB372" i="6"/>
  <c r="AA372" i="6"/>
  <c r="Z372" i="6"/>
  <c r="Y372" i="6"/>
  <c r="X372" i="6"/>
  <c r="P372" i="6"/>
  <c r="Q372" i="6" s="1"/>
  <c r="F372" i="6"/>
  <c r="J372" i="6" s="1"/>
  <c r="AI371" i="6"/>
  <c r="AH371" i="6"/>
  <c r="AG371" i="6"/>
  <c r="AC371" i="6"/>
  <c r="AB371" i="6"/>
  <c r="AA371" i="6"/>
  <c r="Z371" i="6"/>
  <c r="Y371" i="6"/>
  <c r="X371" i="6"/>
  <c r="P371" i="6"/>
  <c r="Q371" i="6" s="1"/>
  <c r="F371" i="6"/>
  <c r="J371" i="6" s="1"/>
  <c r="AI370" i="6"/>
  <c r="AH370" i="6"/>
  <c r="AG370" i="6"/>
  <c r="AC370" i="6"/>
  <c r="AB370" i="6"/>
  <c r="AA370" i="6"/>
  <c r="Z370" i="6"/>
  <c r="Y370" i="6"/>
  <c r="X370" i="6"/>
  <c r="P370" i="6"/>
  <c r="Q370" i="6" s="1"/>
  <c r="F370" i="6"/>
  <c r="J370" i="6" s="1"/>
  <c r="AI369" i="6"/>
  <c r="AH369" i="6"/>
  <c r="AG369" i="6"/>
  <c r="AC369" i="6"/>
  <c r="AB369" i="6"/>
  <c r="AA369" i="6"/>
  <c r="Z369" i="6"/>
  <c r="Y369" i="6"/>
  <c r="X369" i="6"/>
  <c r="P369" i="6"/>
  <c r="Q369" i="6" s="1"/>
  <c r="F369" i="6"/>
  <c r="J369" i="6" s="1"/>
  <c r="AI368" i="6"/>
  <c r="AH368" i="6"/>
  <c r="AG368" i="6"/>
  <c r="AC368" i="6"/>
  <c r="AB368" i="6"/>
  <c r="AA368" i="6"/>
  <c r="Z368" i="6"/>
  <c r="Y368" i="6"/>
  <c r="X368" i="6"/>
  <c r="P368" i="6"/>
  <c r="Q368" i="6" s="1"/>
  <c r="F368" i="6"/>
  <c r="J368" i="6" s="1"/>
  <c r="AI367" i="6"/>
  <c r="AH367" i="6"/>
  <c r="AG367" i="6"/>
  <c r="AC367" i="6"/>
  <c r="AB367" i="6"/>
  <c r="AA367" i="6"/>
  <c r="Z367" i="6"/>
  <c r="Y367" i="6"/>
  <c r="X367" i="6"/>
  <c r="P367" i="6"/>
  <c r="Q367" i="6" s="1"/>
  <c r="F367" i="6"/>
  <c r="J367" i="6" s="1"/>
  <c r="AI366" i="6"/>
  <c r="AH366" i="6"/>
  <c r="AG366" i="6"/>
  <c r="AC366" i="6"/>
  <c r="AB366" i="6"/>
  <c r="AA366" i="6"/>
  <c r="Z366" i="6"/>
  <c r="Y366" i="6"/>
  <c r="X366" i="6"/>
  <c r="P366" i="6"/>
  <c r="Q366" i="6" s="1"/>
  <c r="F366" i="6"/>
  <c r="J366" i="6" s="1"/>
  <c r="AI365" i="6"/>
  <c r="AH365" i="6"/>
  <c r="AG365" i="6"/>
  <c r="AC365" i="6"/>
  <c r="AB365" i="6"/>
  <c r="AA365" i="6"/>
  <c r="Z365" i="6"/>
  <c r="Y365" i="6"/>
  <c r="X365" i="6"/>
  <c r="P365" i="6"/>
  <c r="Q365" i="6" s="1"/>
  <c r="F365" i="6"/>
  <c r="J365" i="6" s="1"/>
  <c r="AI364" i="6"/>
  <c r="AH364" i="6"/>
  <c r="AG364" i="6"/>
  <c r="AC364" i="6"/>
  <c r="AB364" i="6"/>
  <c r="AA364" i="6"/>
  <c r="Z364" i="6"/>
  <c r="Y364" i="6"/>
  <c r="X364" i="6"/>
  <c r="P364" i="6"/>
  <c r="Q364" i="6" s="1"/>
  <c r="F364" i="6"/>
  <c r="J364" i="6" s="1"/>
  <c r="AI363" i="6"/>
  <c r="AH363" i="6"/>
  <c r="AG363" i="6"/>
  <c r="AC363" i="6"/>
  <c r="AB363" i="6"/>
  <c r="AA363" i="6"/>
  <c r="Z363" i="6"/>
  <c r="Y363" i="6"/>
  <c r="X363" i="6"/>
  <c r="P363" i="6"/>
  <c r="Q363" i="6" s="1"/>
  <c r="F363" i="6"/>
  <c r="J363" i="6" s="1"/>
  <c r="AI362" i="6"/>
  <c r="AH362" i="6"/>
  <c r="AG362" i="6"/>
  <c r="AC362" i="6"/>
  <c r="AB362" i="6"/>
  <c r="AA362" i="6"/>
  <c r="Z362" i="6"/>
  <c r="Y362" i="6"/>
  <c r="X362" i="6"/>
  <c r="P362" i="6"/>
  <c r="Q362" i="6" s="1"/>
  <c r="F362" i="6"/>
  <c r="J362" i="6" s="1"/>
  <c r="AI361" i="6"/>
  <c r="AH361" i="6"/>
  <c r="AG361" i="6"/>
  <c r="AC361" i="6"/>
  <c r="AB361" i="6"/>
  <c r="AA361" i="6"/>
  <c r="Z361" i="6"/>
  <c r="Y361" i="6"/>
  <c r="X361" i="6"/>
  <c r="P361" i="6"/>
  <c r="Q361" i="6" s="1"/>
  <c r="F361" i="6"/>
  <c r="J361" i="6" s="1"/>
  <c r="AI360" i="6"/>
  <c r="AH360" i="6"/>
  <c r="AG360" i="6"/>
  <c r="AC360" i="6"/>
  <c r="AB360" i="6"/>
  <c r="AA360" i="6"/>
  <c r="Z360" i="6"/>
  <c r="Y360" i="6"/>
  <c r="X360" i="6"/>
  <c r="P360" i="6"/>
  <c r="Q360" i="6" s="1"/>
  <c r="F360" i="6"/>
  <c r="J360" i="6" s="1"/>
  <c r="AI359" i="6"/>
  <c r="AH359" i="6"/>
  <c r="AG359" i="6"/>
  <c r="AC359" i="6"/>
  <c r="AB359" i="6"/>
  <c r="AA359" i="6"/>
  <c r="Z359" i="6"/>
  <c r="Y359" i="6"/>
  <c r="X359" i="6"/>
  <c r="P359" i="6"/>
  <c r="Q359" i="6" s="1"/>
  <c r="F359" i="6"/>
  <c r="J359" i="6" s="1"/>
  <c r="AI358" i="6"/>
  <c r="AH358" i="6"/>
  <c r="AG358" i="6"/>
  <c r="AC358" i="6"/>
  <c r="AB358" i="6"/>
  <c r="AA358" i="6"/>
  <c r="Z358" i="6"/>
  <c r="Y358" i="6"/>
  <c r="X358" i="6"/>
  <c r="P358" i="6"/>
  <c r="Q358" i="6" s="1"/>
  <c r="F358" i="6"/>
  <c r="J358" i="6" s="1"/>
  <c r="AI357" i="6"/>
  <c r="AH357" i="6"/>
  <c r="AG357" i="6"/>
  <c r="AC357" i="6"/>
  <c r="AB357" i="6"/>
  <c r="AA357" i="6"/>
  <c r="Z357" i="6"/>
  <c r="Y357" i="6"/>
  <c r="X357" i="6"/>
  <c r="P357" i="6"/>
  <c r="Q357" i="6" s="1"/>
  <c r="F357" i="6"/>
  <c r="J357" i="6" s="1"/>
  <c r="AI356" i="6"/>
  <c r="AH356" i="6"/>
  <c r="AG356" i="6"/>
  <c r="AC356" i="6"/>
  <c r="AB356" i="6"/>
  <c r="AA356" i="6"/>
  <c r="Z356" i="6"/>
  <c r="Y356" i="6"/>
  <c r="X356" i="6"/>
  <c r="P356" i="6"/>
  <c r="Q356" i="6" s="1"/>
  <c r="F356" i="6"/>
  <c r="J356" i="6" s="1"/>
  <c r="AI355" i="6"/>
  <c r="AH355" i="6"/>
  <c r="AG355" i="6"/>
  <c r="AC355" i="6"/>
  <c r="AB355" i="6"/>
  <c r="AA355" i="6"/>
  <c r="Z355" i="6"/>
  <c r="Y355" i="6"/>
  <c r="X355" i="6"/>
  <c r="P355" i="6"/>
  <c r="Q355" i="6" s="1"/>
  <c r="F355" i="6"/>
  <c r="J355" i="6" s="1"/>
  <c r="AI354" i="6"/>
  <c r="AH354" i="6"/>
  <c r="AG354" i="6"/>
  <c r="AC354" i="6"/>
  <c r="AB354" i="6"/>
  <c r="AA354" i="6"/>
  <c r="Z354" i="6"/>
  <c r="Y354" i="6"/>
  <c r="X354" i="6"/>
  <c r="P354" i="6"/>
  <c r="Q354" i="6" s="1"/>
  <c r="F354" i="6"/>
  <c r="J354" i="6" s="1"/>
  <c r="AI353" i="6"/>
  <c r="AH353" i="6"/>
  <c r="AG353" i="6"/>
  <c r="AC353" i="6"/>
  <c r="AB353" i="6"/>
  <c r="AA353" i="6"/>
  <c r="Z353" i="6"/>
  <c r="Y353" i="6"/>
  <c r="X353" i="6"/>
  <c r="P353" i="6"/>
  <c r="Q353" i="6" s="1"/>
  <c r="F353" i="6"/>
  <c r="J353" i="6" s="1"/>
  <c r="AI352" i="6"/>
  <c r="AH352" i="6"/>
  <c r="AG352" i="6"/>
  <c r="AC352" i="6"/>
  <c r="AB352" i="6"/>
  <c r="AA352" i="6"/>
  <c r="Z352" i="6"/>
  <c r="Y352" i="6"/>
  <c r="X352" i="6"/>
  <c r="P352" i="6"/>
  <c r="Q352" i="6" s="1"/>
  <c r="F352" i="6"/>
  <c r="J352" i="6" s="1"/>
  <c r="AI351" i="6"/>
  <c r="AH351" i="6"/>
  <c r="AG351" i="6"/>
  <c r="AC351" i="6"/>
  <c r="AB351" i="6"/>
  <c r="AA351" i="6"/>
  <c r="Z351" i="6"/>
  <c r="Y351" i="6"/>
  <c r="X351" i="6"/>
  <c r="P351" i="6"/>
  <c r="Q351" i="6" s="1"/>
  <c r="F351" i="6"/>
  <c r="J351" i="6" s="1"/>
  <c r="AI350" i="6"/>
  <c r="AH350" i="6"/>
  <c r="AG350" i="6"/>
  <c r="AC350" i="6"/>
  <c r="AB350" i="6"/>
  <c r="AA350" i="6"/>
  <c r="Z350" i="6"/>
  <c r="Y350" i="6"/>
  <c r="X350" i="6"/>
  <c r="P350" i="6"/>
  <c r="Q350" i="6" s="1"/>
  <c r="F350" i="6"/>
  <c r="J350" i="6" s="1"/>
  <c r="AI349" i="6"/>
  <c r="AH349" i="6"/>
  <c r="AG349" i="6"/>
  <c r="AC349" i="6"/>
  <c r="AB349" i="6"/>
  <c r="AA349" i="6"/>
  <c r="Z349" i="6"/>
  <c r="Y349" i="6"/>
  <c r="X349" i="6"/>
  <c r="P349" i="6"/>
  <c r="Q349" i="6" s="1"/>
  <c r="F349" i="6"/>
  <c r="J349" i="6" s="1"/>
  <c r="AI348" i="6"/>
  <c r="AH348" i="6"/>
  <c r="AG348" i="6"/>
  <c r="AC348" i="6"/>
  <c r="AB348" i="6"/>
  <c r="AA348" i="6"/>
  <c r="Z348" i="6"/>
  <c r="Y348" i="6"/>
  <c r="X348" i="6"/>
  <c r="P348" i="6"/>
  <c r="Q348" i="6" s="1"/>
  <c r="F348" i="6"/>
  <c r="J348" i="6" s="1"/>
  <c r="AI347" i="6"/>
  <c r="AH347" i="6"/>
  <c r="AG347" i="6"/>
  <c r="AC347" i="6"/>
  <c r="AB347" i="6"/>
  <c r="AA347" i="6"/>
  <c r="Z347" i="6"/>
  <c r="Y347" i="6"/>
  <c r="X347" i="6"/>
  <c r="P347" i="6"/>
  <c r="Q347" i="6" s="1"/>
  <c r="F347" i="6"/>
  <c r="J347" i="6" s="1"/>
  <c r="AI346" i="6"/>
  <c r="AH346" i="6"/>
  <c r="AG346" i="6"/>
  <c r="AC346" i="6"/>
  <c r="AB346" i="6"/>
  <c r="AA346" i="6"/>
  <c r="Z346" i="6"/>
  <c r="Y346" i="6"/>
  <c r="X346" i="6"/>
  <c r="P346" i="6"/>
  <c r="Q346" i="6" s="1"/>
  <c r="F346" i="6"/>
  <c r="J346" i="6" s="1"/>
  <c r="AI345" i="6"/>
  <c r="AH345" i="6"/>
  <c r="AG345" i="6"/>
  <c r="AC345" i="6"/>
  <c r="AB345" i="6"/>
  <c r="AA345" i="6"/>
  <c r="Z345" i="6"/>
  <c r="Y345" i="6"/>
  <c r="X345" i="6"/>
  <c r="P345" i="6"/>
  <c r="Q345" i="6" s="1"/>
  <c r="F345" i="6"/>
  <c r="J345" i="6" s="1"/>
  <c r="AI344" i="6"/>
  <c r="AH344" i="6"/>
  <c r="AG344" i="6"/>
  <c r="AC344" i="6"/>
  <c r="AB344" i="6"/>
  <c r="AA344" i="6"/>
  <c r="Z344" i="6"/>
  <c r="Y344" i="6"/>
  <c r="X344" i="6"/>
  <c r="P344" i="6"/>
  <c r="Q344" i="6" s="1"/>
  <c r="F344" i="6"/>
  <c r="J344" i="6" s="1"/>
  <c r="AI343" i="6"/>
  <c r="AH343" i="6"/>
  <c r="AG343" i="6"/>
  <c r="AC343" i="6"/>
  <c r="AB343" i="6"/>
  <c r="AA343" i="6"/>
  <c r="Z343" i="6"/>
  <c r="Y343" i="6"/>
  <c r="X343" i="6"/>
  <c r="P343" i="6"/>
  <c r="Q343" i="6" s="1"/>
  <c r="F343" i="6"/>
  <c r="J343" i="6" s="1"/>
  <c r="AI342" i="6"/>
  <c r="AH342" i="6"/>
  <c r="AG342" i="6"/>
  <c r="AC342" i="6"/>
  <c r="AB342" i="6"/>
  <c r="AA342" i="6"/>
  <c r="Z342" i="6"/>
  <c r="Y342" i="6"/>
  <c r="X342" i="6"/>
  <c r="P342" i="6"/>
  <c r="Q342" i="6" s="1"/>
  <c r="F342" i="6"/>
  <c r="J342" i="6" s="1"/>
  <c r="AI341" i="6"/>
  <c r="AH341" i="6"/>
  <c r="AG341" i="6"/>
  <c r="AC341" i="6"/>
  <c r="AB341" i="6"/>
  <c r="AA341" i="6"/>
  <c r="Z341" i="6"/>
  <c r="Y341" i="6"/>
  <c r="X341" i="6"/>
  <c r="P341" i="6"/>
  <c r="Q341" i="6" s="1"/>
  <c r="F341" i="6"/>
  <c r="J341" i="6" s="1"/>
  <c r="AI340" i="6"/>
  <c r="AH340" i="6"/>
  <c r="AG340" i="6"/>
  <c r="AC340" i="6"/>
  <c r="AB340" i="6"/>
  <c r="AA340" i="6"/>
  <c r="Z340" i="6"/>
  <c r="Y340" i="6"/>
  <c r="X340" i="6"/>
  <c r="P340" i="6"/>
  <c r="Q340" i="6" s="1"/>
  <c r="F340" i="6"/>
  <c r="J340" i="6" s="1"/>
  <c r="AI339" i="6"/>
  <c r="AH339" i="6"/>
  <c r="AG339" i="6"/>
  <c r="AC339" i="6"/>
  <c r="AB339" i="6"/>
  <c r="AA339" i="6"/>
  <c r="Z339" i="6"/>
  <c r="Y339" i="6"/>
  <c r="X339" i="6"/>
  <c r="P339" i="6"/>
  <c r="Q339" i="6" s="1"/>
  <c r="F339" i="6"/>
  <c r="J339" i="6" s="1"/>
  <c r="AI338" i="6"/>
  <c r="AH338" i="6"/>
  <c r="AG338" i="6"/>
  <c r="AC338" i="6"/>
  <c r="AB338" i="6"/>
  <c r="AA338" i="6"/>
  <c r="Z338" i="6"/>
  <c r="Y338" i="6"/>
  <c r="X338" i="6"/>
  <c r="P338" i="6"/>
  <c r="Q338" i="6" s="1"/>
  <c r="F338" i="6"/>
  <c r="J338" i="6" s="1"/>
  <c r="AI337" i="6"/>
  <c r="AH337" i="6"/>
  <c r="AG337" i="6"/>
  <c r="AC337" i="6"/>
  <c r="AB337" i="6"/>
  <c r="AA337" i="6"/>
  <c r="Z337" i="6"/>
  <c r="Y337" i="6"/>
  <c r="X337" i="6"/>
  <c r="P337" i="6"/>
  <c r="Q337" i="6" s="1"/>
  <c r="F337" i="6"/>
  <c r="J337" i="6" s="1"/>
  <c r="AI336" i="6"/>
  <c r="AH336" i="6"/>
  <c r="AG336" i="6"/>
  <c r="AC336" i="6"/>
  <c r="AB336" i="6"/>
  <c r="AA336" i="6"/>
  <c r="Z336" i="6"/>
  <c r="Y336" i="6"/>
  <c r="X336" i="6"/>
  <c r="P336" i="6"/>
  <c r="Q336" i="6" s="1"/>
  <c r="F336" i="6"/>
  <c r="J336" i="6" s="1"/>
  <c r="AI335" i="6"/>
  <c r="AH335" i="6"/>
  <c r="AG335" i="6"/>
  <c r="AC335" i="6"/>
  <c r="AB335" i="6"/>
  <c r="AA335" i="6"/>
  <c r="Z335" i="6"/>
  <c r="Y335" i="6"/>
  <c r="X335" i="6"/>
  <c r="P335" i="6"/>
  <c r="Q335" i="6" s="1"/>
  <c r="F335" i="6"/>
  <c r="J335" i="6" s="1"/>
  <c r="AI334" i="6"/>
  <c r="AH334" i="6"/>
  <c r="AG334" i="6"/>
  <c r="AC334" i="6"/>
  <c r="AB334" i="6"/>
  <c r="AA334" i="6"/>
  <c r="Z334" i="6"/>
  <c r="Y334" i="6"/>
  <c r="X334" i="6"/>
  <c r="P334" i="6"/>
  <c r="Q334" i="6" s="1"/>
  <c r="F334" i="6"/>
  <c r="J334" i="6" s="1"/>
  <c r="AI333" i="6"/>
  <c r="AH333" i="6"/>
  <c r="AG333" i="6"/>
  <c r="AC333" i="6"/>
  <c r="AB333" i="6"/>
  <c r="AA333" i="6"/>
  <c r="Z333" i="6"/>
  <c r="Y333" i="6"/>
  <c r="X333" i="6"/>
  <c r="P333" i="6"/>
  <c r="Q333" i="6" s="1"/>
  <c r="F333" i="6"/>
  <c r="J333" i="6" s="1"/>
  <c r="AI332" i="6"/>
  <c r="AH332" i="6"/>
  <c r="AG332" i="6"/>
  <c r="AC332" i="6"/>
  <c r="AB332" i="6"/>
  <c r="AA332" i="6"/>
  <c r="Z332" i="6"/>
  <c r="Y332" i="6"/>
  <c r="X332" i="6"/>
  <c r="P332" i="6"/>
  <c r="Q332" i="6" s="1"/>
  <c r="F332" i="6"/>
  <c r="J332" i="6" s="1"/>
  <c r="AI331" i="6"/>
  <c r="AH331" i="6"/>
  <c r="AG331" i="6"/>
  <c r="AC331" i="6"/>
  <c r="AB331" i="6"/>
  <c r="AA331" i="6"/>
  <c r="Z331" i="6"/>
  <c r="Y331" i="6"/>
  <c r="X331" i="6"/>
  <c r="P331" i="6"/>
  <c r="Q331" i="6" s="1"/>
  <c r="F331" i="6"/>
  <c r="J331" i="6" s="1"/>
  <c r="AI330" i="6"/>
  <c r="AH330" i="6"/>
  <c r="AG330" i="6"/>
  <c r="AC330" i="6"/>
  <c r="AB330" i="6"/>
  <c r="AA330" i="6"/>
  <c r="Z330" i="6"/>
  <c r="Y330" i="6"/>
  <c r="X330" i="6"/>
  <c r="P330" i="6"/>
  <c r="Q330" i="6" s="1"/>
  <c r="F330" i="6"/>
  <c r="J330" i="6" s="1"/>
  <c r="AI329" i="6"/>
  <c r="AH329" i="6"/>
  <c r="AG329" i="6"/>
  <c r="AC329" i="6"/>
  <c r="AB329" i="6"/>
  <c r="AA329" i="6"/>
  <c r="Z329" i="6"/>
  <c r="Y329" i="6"/>
  <c r="X329" i="6"/>
  <c r="P329" i="6"/>
  <c r="Q329" i="6" s="1"/>
  <c r="F329" i="6"/>
  <c r="J329" i="6" s="1"/>
  <c r="AI328" i="6"/>
  <c r="AH328" i="6"/>
  <c r="AG328" i="6"/>
  <c r="AC328" i="6"/>
  <c r="AB328" i="6"/>
  <c r="AA328" i="6"/>
  <c r="Z328" i="6"/>
  <c r="Y328" i="6"/>
  <c r="X328" i="6"/>
  <c r="P328" i="6"/>
  <c r="Q328" i="6" s="1"/>
  <c r="F328" i="6"/>
  <c r="J328" i="6" s="1"/>
  <c r="AI327" i="6"/>
  <c r="AH327" i="6"/>
  <c r="AG327" i="6"/>
  <c r="AC327" i="6"/>
  <c r="AB327" i="6"/>
  <c r="AA327" i="6"/>
  <c r="Z327" i="6"/>
  <c r="Y327" i="6"/>
  <c r="X327" i="6"/>
  <c r="P327" i="6"/>
  <c r="Q327" i="6" s="1"/>
  <c r="F327" i="6"/>
  <c r="J327" i="6" s="1"/>
  <c r="AI326" i="6"/>
  <c r="AH326" i="6"/>
  <c r="AG326" i="6"/>
  <c r="AC326" i="6"/>
  <c r="AB326" i="6"/>
  <c r="AA326" i="6"/>
  <c r="Z326" i="6"/>
  <c r="Y326" i="6"/>
  <c r="X326" i="6"/>
  <c r="P326" i="6"/>
  <c r="Q326" i="6" s="1"/>
  <c r="F326" i="6"/>
  <c r="J326" i="6" s="1"/>
  <c r="AI325" i="6"/>
  <c r="AH325" i="6"/>
  <c r="AG325" i="6"/>
  <c r="AC325" i="6"/>
  <c r="AB325" i="6"/>
  <c r="AA325" i="6"/>
  <c r="Z325" i="6"/>
  <c r="Y325" i="6"/>
  <c r="X325" i="6"/>
  <c r="P325" i="6"/>
  <c r="Q325" i="6" s="1"/>
  <c r="F325" i="6"/>
  <c r="J325" i="6" s="1"/>
  <c r="AI324" i="6"/>
  <c r="AH324" i="6"/>
  <c r="AG324" i="6"/>
  <c r="AC324" i="6"/>
  <c r="AB324" i="6"/>
  <c r="AA324" i="6"/>
  <c r="Z324" i="6"/>
  <c r="Y324" i="6"/>
  <c r="X324" i="6"/>
  <c r="P324" i="6"/>
  <c r="Q324" i="6" s="1"/>
  <c r="F324" i="6"/>
  <c r="J324" i="6" s="1"/>
  <c r="AI323" i="6"/>
  <c r="AH323" i="6"/>
  <c r="AG323" i="6"/>
  <c r="AC323" i="6"/>
  <c r="AB323" i="6"/>
  <c r="AA323" i="6"/>
  <c r="Z323" i="6"/>
  <c r="Y323" i="6"/>
  <c r="X323" i="6"/>
  <c r="P323" i="6"/>
  <c r="Q323" i="6" s="1"/>
  <c r="F323" i="6"/>
  <c r="J323" i="6" s="1"/>
  <c r="AI322" i="6"/>
  <c r="AH322" i="6"/>
  <c r="AG322" i="6"/>
  <c r="AC322" i="6"/>
  <c r="AB322" i="6"/>
  <c r="AA322" i="6"/>
  <c r="Z322" i="6"/>
  <c r="Y322" i="6"/>
  <c r="X322" i="6"/>
  <c r="P322" i="6"/>
  <c r="Q322" i="6" s="1"/>
  <c r="F322" i="6"/>
  <c r="J322" i="6" s="1"/>
  <c r="AI321" i="6"/>
  <c r="AH321" i="6"/>
  <c r="AG321" i="6"/>
  <c r="AC321" i="6"/>
  <c r="AB321" i="6"/>
  <c r="AA321" i="6"/>
  <c r="Z321" i="6"/>
  <c r="Y321" i="6"/>
  <c r="X321" i="6"/>
  <c r="P321" i="6"/>
  <c r="Q321" i="6" s="1"/>
  <c r="F321" i="6"/>
  <c r="J321" i="6" s="1"/>
  <c r="AI320" i="6"/>
  <c r="AH320" i="6"/>
  <c r="AG320" i="6"/>
  <c r="AC320" i="6"/>
  <c r="AB320" i="6"/>
  <c r="AA320" i="6"/>
  <c r="Z320" i="6"/>
  <c r="Y320" i="6"/>
  <c r="X320" i="6"/>
  <c r="P320" i="6"/>
  <c r="Q320" i="6" s="1"/>
  <c r="F320" i="6"/>
  <c r="J320" i="6" s="1"/>
  <c r="AI319" i="6"/>
  <c r="AH319" i="6"/>
  <c r="AG319" i="6"/>
  <c r="AC319" i="6"/>
  <c r="AB319" i="6"/>
  <c r="AA319" i="6"/>
  <c r="Z319" i="6"/>
  <c r="Y319" i="6"/>
  <c r="X319" i="6"/>
  <c r="P319" i="6"/>
  <c r="Q319" i="6" s="1"/>
  <c r="F319" i="6"/>
  <c r="J319" i="6" s="1"/>
  <c r="AI318" i="6"/>
  <c r="AH318" i="6"/>
  <c r="AG318" i="6"/>
  <c r="AC318" i="6"/>
  <c r="AB318" i="6"/>
  <c r="AA318" i="6"/>
  <c r="Z318" i="6"/>
  <c r="Y318" i="6"/>
  <c r="X318" i="6"/>
  <c r="P318" i="6"/>
  <c r="Q318" i="6" s="1"/>
  <c r="F318" i="6"/>
  <c r="J318" i="6" s="1"/>
  <c r="AI317" i="6"/>
  <c r="AH317" i="6"/>
  <c r="AG317" i="6"/>
  <c r="AC317" i="6"/>
  <c r="AB317" i="6"/>
  <c r="AA317" i="6"/>
  <c r="Z317" i="6"/>
  <c r="Y317" i="6"/>
  <c r="X317" i="6"/>
  <c r="P317" i="6"/>
  <c r="Q317" i="6" s="1"/>
  <c r="F317" i="6"/>
  <c r="J317" i="6" s="1"/>
  <c r="AI316" i="6"/>
  <c r="AH316" i="6"/>
  <c r="AG316" i="6"/>
  <c r="AC316" i="6"/>
  <c r="AB316" i="6"/>
  <c r="AA316" i="6"/>
  <c r="Z316" i="6"/>
  <c r="Y316" i="6"/>
  <c r="X316" i="6"/>
  <c r="P316" i="6"/>
  <c r="Q316" i="6" s="1"/>
  <c r="F316" i="6"/>
  <c r="J316" i="6" s="1"/>
  <c r="AI315" i="6"/>
  <c r="AH315" i="6"/>
  <c r="AG315" i="6"/>
  <c r="AC315" i="6"/>
  <c r="AB315" i="6"/>
  <c r="AA315" i="6"/>
  <c r="Z315" i="6"/>
  <c r="Y315" i="6"/>
  <c r="X315" i="6"/>
  <c r="P315" i="6"/>
  <c r="Q315" i="6" s="1"/>
  <c r="F315" i="6"/>
  <c r="J315" i="6" s="1"/>
  <c r="AI314" i="6"/>
  <c r="AH314" i="6"/>
  <c r="AG314" i="6"/>
  <c r="AC314" i="6"/>
  <c r="AB314" i="6"/>
  <c r="AA314" i="6"/>
  <c r="Z314" i="6"/>
  <c r="Y314" i="6"/>
  <c r="X314" i="6"/>
  <c r="P314" i="6"/>
  <c r="Q314" i="6" s="1"/>
  <c r="F314" i="6"/>
  <c r="J314" i="6" s="1"/>
  <c r="AI313" i="6"/>
  <c r="AH313" i="6"/>
  <c r="AG313" i="6"/>
  <c r="AC313" i="6"/>
  <c r="AB313" i="6"/>
  <c r="AA313" i="6"/>
  <c r="Z313" i="6"/>
  <c r="Y313" i="6"/>
  <c r="X313" i="6"/>
  <c r="P313" i="6"/>
  <c r="Q313" i="6" s="1"/>
  <c r="F313" i="6"/>
  <c r="J313" i="6" s="1"/>
  <c r="AI312" i="6"/>
  <c r="AH312" i="6"/>
  <c r="AG312" i="6"/>
  <c r="AC312" i="6"/>
  <c r="AB312" i="6"/>
  <c r="AA312" i="6"/>
  <c r="Z312" i="6"/>
  <c r="Y312" i="6"/>
  <c r="X312" i="6"/>
  <c r="P312" i="6"/>
  <c r="Q312" i="6" s="1"/>
  <c r="F312" i="6"/>
  <c r="J312" i="6" s="1"/>
  <c r="AI311" i="6"/>
  <c r="AH311" i="6"/>
  <c r="AG311" i="6"/>
  <c r="AC311" i="6"/>
  <c r="AB311" i="6"/>
  <c r="AA311" i="6"/>
  <c r="Z311" i="6"/>
  <c r="Y311" i="6"/>
  <c r="X311" i="6"/>
  <c r="P311" i="6"/>
  <c r="Q311" i="6" s="1"/>
  <c r="F311" i="6"/>
  <c r="J311" i="6" s="1"/>
  <c r="AI310" i="6"/>
  <c r="AH310" i="6"/>
  <c r="AG310" i="6"/>
  <c r="AC310" i="6"/>
  <c r="AB310" i="6"/>
  <c r="AA310" i="6"/>
  <c r="Z310" i="6"/>
  <c r="Y310" i="6"/>
  <c r="X310" i="6"/>
  <c r="P310" i="6"/>
  <c r="Q310" i="6" s="1"/>
  <c r="F310" i="6"/>
  <c r="J310" i="6" s="1"/>
  <c r="AI309" i="6"/>
  <c r="AH309" i="6"/>
  <c r="AG309" i="6"/>
  <c r="AC309" i="6"/>
  <c r="AB309" i="6"/>
  <c r="AA309" i="6"/>
  <c r="Z309" i="6"/>
  <c r="Y309" i="6"/>
  <c r="X309" i="6"/>
  <c r="P309" i="6"/>
  <c r="Q309" i="6" s="1"/>
  <c r="F309" i="6"/>
  <c r="J309" i="6" s="1"/>
  <c r="AI308" i="6"/>
  <c r="AH308" i="6"/>
  <c r="AG308" i="6"/>
  <c r="AC308" i="6"/>
  <c r="AB308" i="6"/>
  <c r="AA308" i="6"/>
  <c r="Z308" i="6"/>
  <c r="Y308" i="6"/>
  <c r="X308" i="6"/>
  <c r="P308" i="6"/>
  <c r="Q308" i="6" s="1"/>
  <c r="F308" i="6"/>
  <c r="J308" i="6" s="1"/>
  <c r="AI307" i="6"/>
  <c r="AH307" i="6"/>
  <c r="AG307" i="6"/>
  <c r="AC307" i="6"/>
  <c r="AB307" i="6"/>
  <c r="AA307" i="6"/>
  <c r="Z307" i="6"/>
  <c r="Y307" i="6"/>
  <c r="X307" i="6"/>
  <c r="P307" i="6"/>
  <c r="Q307" i="6" s="1"/>
  <c r="F307" i="6"/>
  <c r="J307" i="6" s="1"/>
  <c r="AI306" i="6"/>
  <c r="AH306" i="6"/>
  <c r="AG306" i="6"/>
  <c r="AC306" i="6"/>
  <c r="AB306" i="6"/>
  <c r="AA306" i="6"/>
  <c r="Z306" i="6"/>
  <c r="Y306" i="6"/>
  <c r="X306" i="6"/>
  <c r="P306" i="6"/>
  <c r="Q306" i="6" s="1"/>
  <c r="F306" i="6"/>
  <c r="J306" i="6" s="1"/>
  <c r="AI305" i="6"/>
  <c r="AH305" i="6"/>
  <c r="AG305" i="6"/>
  <c r="AC305" i="6"/>
  <c r="AB305" i="6"/>
  <c r="AA305" i="6"/>
  <c r="Z305" i="6"/>
  <c r="Y305" i="6"/>
  <c r="X305" i="6"/>
  <c r="P305" i="6"/>
  <c r="Q305" i="6" s="1"/>
  <c r="F305" i="6"/>
  <c r="J305" i="6" s="1"/>
  <c r="AI304" i="6"/>
  <c r="AH304" i="6"/>
  <c r="AG304" i="6"/>
  <c r="AC304" i="6"/>
  <c r="AB304" i="6"/>
  <c r="AA304" i="6"/>
  <c r="Z304" i="6"/>
  <c r="Y304" i="6"/>
  <c r="X304" i="6"/>
  <c r="P304" i="6"/>
  <c r="Q304" i="6" s="1"/>
  <c r="F304" i="6"/>
  <c r="J304" i="6" s="1"/>
  <c r="AI303" i="6"/>
  <c r="AH303" i="6"/>
  <c r="AG303" i="6"/>
  <c r="AC303" i="6"/>
  <c r="AB303" i="6"/>
  <c r="AA303" i="6"/>
  <c r="Z303" i="6"/>
  <c r="Y303" i="6"/>
  <c r="X303" i="6"/>
  <c r="P303" i="6"/>
  <c r="Q303" i="6" s="1"/>
  <c r="F303" i="6"/>
  <c r="J303" i="6" s="1"/>
  <c r="AI302" i="6"/>
  <c r="AH302" i="6"/>
  <c r="AG302" i="6"/>
  <c r="AC302" i="6"/>
  <c r="AB302" i="6"/>
  <c r="AA302" i="6"/>
  <c r="Z302" i="6"/>
  <c r="Y302" i="6"/>
  <c r="X302" i="6"/>
  <c r="P302" i="6"/>
  <c r="Q302" i="6" s="1"/>
  <c r="F302" i="6"/>
  <c r="J302" i="6" s="1"/>
  <c r="AI301" i="6"/>
  <c r="AH301" i="6"/>
  <c r="AG301" i="6"/>
  <c r="AC301" i="6"/>
  <c r="AB301" i="6"/>
  <c r="AA301" i="6"/>
  <c r="Z301" i="6"/>
  <c r="Y301" i="6"/>
  <c r="X301" i="6"/>
  <c r="P301" i="6"/>
  <c r="Q301" i="6" s="1"/>
  <c r="F301" i="6"/>
  <c r="J301" i="6" s="1"/>
  <c r="AI300" i="6"/>
  <c r="AH300" i="6"/>
  <c r="AG300" i="6"/>
  <c r="AC300" i="6"/>
  <c r="AB300" i="6"/>
  <c r="AA300" i="6"/>
  <c r="Z300" i="6"/>
  <c r="Y300" i="6"/>
  <c r="X300" i="6"/>
  <c r="P300" i="6"/>
  <c r="Q300" i="6" s="1"/>
  <c r="F300" i="6"/>
  <c r="J300" i="6" s="1"/>
  <c r="AI299" i="6"/>
  <c r="AH299" i="6"/>
  <c r="AG299" i="6"/>
  <c r="AC299" i="6"/>
  <c r="AB299" i="6"/>
  <c r="AA299" i="6"/>
  <c r="Z299" i="6"/>
  <c r="Y299" i="6"/>
  <c r="X299" i="6"/>
  <c r="P299" i="6"/>
  <c r="Q299" i="6" s="1"/>
  <c r="F299" i="6"/>
  <c r="J299" i="6" s="1"/>
  <c r="AI298" i="6"/>
  <c r="AH298" i="6"/>
  <c r="AG298" i="6"/>
  <c r="AC298" i="6"/>
  <c r="AB298" i="6"/>
  <c r="AA298" i="6"/>
  <c r="Z298" i="6"/>
  <c r="Y298" i="6"/>
  <c r="X298" i="6"/>
  <c r="P298" i="6"/>
  <c r="Q298" i="6" s="1"/>
  <c r="F298" i="6"/>
  <c r="J298" i="6" s="1"/>
  <c r="AI297" i="6"/>
  <c r="AH297" i="6"/>
  <c r="AG297" i="6"/>
  <c r="AC297" i="6"/>
  <c r="AB297" i="6"/>
  <c r="AA297" i="6"/>
  <c r="Z297" i="6"/>
  <c r="Y297" i="6"/>
  <c r="X297" i="6"/>
  <c r="P297" i="6"/>
  <c r="Q297" i="6" s="1"/>
  <c r="F297" i="6"/>
  <c r="J297" i="6" s="1"/>
  <c r="AI296" i="6"/>
  <c r="AH296" i="6"/>
  <c r="AG296" i="6"/>
  <c r="AC296" i="6"/>
  <c r="AB296" i="6"/>
  <c r="AA296" i="6"/>
  <c r="Z296" i="6"/>
  <c r="Y296" i="6"/>
  <c r="X296" i="6"/>
  <c r="P296" i="6"/>
  <c r="Q296" i="6" s="1"/>
  <c r="F296" i="6"/>
  <c r="J296" i="6" s="1"/>
  <c r="AI295" i="6"/>
  <c r="AH295" i="6"/>
  <c r="AG295" i="6"/>
  <c r="AC295" i="6"/>
  <c r="AB295" i="6"/>
  <c r="AA295" i="6"/>
  <c r="Z295" i="6"/>
  <c r="Y295" i="6"/>
  <c r="X295" i="6"/>
  <c r="P295" i="6"/>
  <c r="Q295" i="6" s="1"/>
  <c r="F295" i="6"/>
  <c r="J295" i="6" s="1"/>
  <c r="AI294" i="6"/>
  <c r="AH294" i="6"/>
  <c r="AG294" i="6"/>
  <c r="AC294" i="6"/>
  <c r="AB294" i="6"/>
  <c r="AA294" i="6"/>
  <c r="Z294" i="6"/>
  <c r="Y294" i="6"/>
  <c r="X294" i="6"/>
  <c r="P294" i="6"/>
  <c r="Q294" i="6" s="1"/>
  <c r="F294" i="6"/>
  <c r="J294" i="6" s="1"/>
  <c r="AI293" i="6"/>
  <c r="AH293" i="6"/>
  <c r="AG293" i="6"/>
  <c r="AC293" i="6"/>
  <c r="AB293" i="6"/>
  <c r="AA293" i="6"/>
  <c r="Z293" i="6"/>
  <c r="Y293" i="6"/>
  <c r="X293" i="6"/>
  <c r="P293" i="6"/>
  <c r="Q293" i="6" s="1"/>
  <c r="F293" i="6"/>
  <c r="J293" i="6" s="1"/>
  <c r="AI292" i="6"/>
  <c r="AH292" i="6"/>
  <c r="AG292" i="6"/>
  <c r="AC292" i="6"/>
  <c r="AB292" i="6"/>
  <c r="AA292" i="6"/>
  <c r="Z292" i="6"/>
  <c r="Y292" i="6"/>
  <c r="X292" i="6"/>
  <c r="P292" i="6"/>
  <c r="Q292" i="6" s="1"/>
  <c r="F292" i="6"/>
  <c r="J292" i="6" s="1"/>
  <c r="AI291" i="6"/>
  <c r="AH291" i="6"/>
  <c r="AG291" i="6"/>
  <c r="AC291" i="6"/>
  <c r="AB291" i="6"/>
  <c r="AA291" i="6"/>
  <c r="Z291" i="6"/>
  <c r="Y291" i="6"/>
  <c r="X291" i="6"/>
  <c r="P291" i="6"/>
  <c r="Q291" i="6" s="1"/>
  <c r="F291" i="6"/>
  <c r="J291" i="6" s="1"/>
  <c r="AI290" i="6"/>
  <c r="AH290" i="6"/>
  <c r="AG290" i="6"/>
  <c r="AC290" i="6"/>
  <c r="AB290" i="6"/>
  <c r="AA290" i="6"/>
  <c r="Z290" i="6"/>
  <c r="Y290" i="6"/>
  <c r="X290" i="6"/>
  <c r="P290" i="6"/>
  <c r="Q290" i="6" s="1"/>
  <c r="F290" i="6"/>
  <c r="J290" i="6" s="1"/>
  <c r="AI289" i="6"/>
  <c r="AH289" i="6"/>
  <c r="AG289" i="6"/>
  <c r="AC289" i="6"/>
  <c r="AB289" i="6"/>
  <c r="AA289" i="6"/>
  <c r="Z289" i="6"/>
  <c r="Y289" i="6"/>
  <c r="X289" i="6"/>
  <c r="P289" i="6"/>
  <c r="Q289" i="6" s="1"/>
  <c r="F289" i="6"/>
  <c r="J289" i="6" s="1"/>
  <c r="AI288" i="6"/>
  <c r="AH288" i="6"/>
  <c r="AG288" i="6"/>
  <c r="AC288" i="6"/>
  <c r="AB288" i="6"/>
  <c r="AA288" i="6"/>
  <c r="Z288" i="6"/>
  <c r="Y288" i="6"/>
  <c r="X288" i="6"/>
  <c r="P288" i="6"/>
  <c r="Q288" i="6" s="1"/>
  <c r="F288" i="6"/>
  <c r="J288" i="6" s="1"/>
  <c r="AI287" i="6"/>
  <c r="AH287" i="6"/>
  <c r="AG287" i="6"/>
  <c r="AC287" i="6"/>
  <c r="AB287" i="6"/>
  <c r="AA287" i="6"/>
  <c r="Z287" i="6"/>
  <c r="Y287" i="6"/>
  <c r="X287" i="6"/>
  <c r="P287" i="6"/>
  <c r="Q287" i="6" s="1"/>
  <c r="F287" i="6"/>
  <c r="J287" i="6" s="1"/>
  <c r="AI286" i="6"/>
  <c r="AH286" i="6"/>
  <c r="AG286" i="6"/>
  <c r="AC286" i="6"/>
  <c r="AB286" i="6"/>
  <c r="AA286" i="6"/>
  <c r="Z286" i="6"/>
  <c r="Y286" i="6"/>
  <c r="X286" i="6"/>
  <c r="P286" i="6"/>
  <c r="Q286" i="6" s="1"/>
  <c r="F286" i="6"/>
  <c r="J286" i="6" s="1"/>
  <c r="AI285" i="6"/>
  <c r="AH285" i="6"/>
  <c r="AG285" i="6"/>
  <c r="AC285" i="6"/>
  <c r="AB285" i="6"/>
  <c r="AA285" i="6"/>
  <c r="Z285" i="6"/>
  <c r="Y285" i="6"/>
  <c r="X285" i="6"/>
  <c r="P285" i="6"/>
  <c r="Q285" i="6" s="1"/>
  <c r="F285" i="6"/>
  <c r="J285" i="6" s="1"/>
  <c r="AI284" i="6"/>
  <c r="AH284" i="6"/>
  <c r="AG284" i="6"/>
  <c r="AC284" i="6"/>
  <c r="AB284" i="6"/>
  <c r="AA284" i="6"/>
  <c r="Z284" i="6"/>
  <c r="Y284" i="6"/>
  <c r="X284" i="6"/>
  <c r="P284" i="6"/>
  <c r="Q284" i="6" s="1"/>
  <c r="F284" i="6"/>
  <c r="J284" i="6" s="1"/>
  <c r="AI283" i="6"/>
  <c r="AH283" i="6"/>
  <c r="AG283" i="6"/>
  <c r="AC283" i="6"/>
  <c r="AB283" i="6"/>
  <c r="AA283" i="6"/>
  <c r="Z283" i="6"/>
  <c r="Y283" i="6"/>
  <c r="X283" i="6"/>
  <c r="P283" i="6"/>
  <c r="Q283" i="6" s="1"/>
  <c r="F283" i="6"/>
  <c r="J283" i="6" s="1"/>
  <c r="AI282" i="6"/>
  <c r="AH282" i="6"/>
  <c r="AG282" i="6"/>
  <c r="AC282" i="6"/>
  <c r="AB282" i="6"/>
  <c r="AA282" i="6"/>
  <c r="Z282" i="6"/>
  <c r="Y282" i="6"/>
  <c r="X282" i="6"/>
  <c r="P282" i="6"/>
  <c r="Q282" i="6" s="1"/>
  <c r="F282" i="6"/>
  <c r="J282" i="6" s="1"/>
  <c r="AI281" i="6"/>
  <c r="AH281" i="6"/>
  <c r="AG281" i="6"/>
  <c r="AC281" i="6"/>
  <c r="AB281" i="6"/>
  <c r="AA281" i="6"/>
  <c r="Z281" i="6"/>
  <c r="Y281" i="6"/>
  <c r="X281" i="6"/>
  <c r="P281" i="6"/>
  <c r="Q281" i="6" s="1"/>
  <c r="F281" i="6"/>
  <c r="J281" i="6" s="1"/>
  <c r="AI280" i="6"/>
  <c r="AH280" i="6"/>
  <c r="AG280" i="6"/>
  <c r="AC280" i="6"/>
  <c r="AB280" i="6"/>
  <c r="AA280" i="6"/>
  <c r="Z280" i="6"/>
  <c r="Y280" i="6"/>
  <c r="X280" i="6"/>
  <c r="P280" i="6"/>
  <c r="Q280" i="6" s="1"/>
  <c r="F280" i="6"/>
  <c r="J280" i="6" s="1"/>
  <c r="AI279" i="6"/>
  <c r="AH279" i="6"/>
  <c r="AG279" i="6"/>
  <c r="AC279" i="6"/>
  <c r="AB279" i="6"/>
  <c r="AA279" i="6"/>
  <c r="Z279" i="6"/>
  <c r="Y279" i="6"/>
  <c r="X279" i="6"/>
  <c r="P279" i="6"/>
  <c r="Q279" i="6" s="1"/>
  <c r="F279" i="6"/>
  <c r="J279" i="6" s="1"/>
  <c r="AI278" i="6"/>
  <c r="AH278" i="6"/>
  <c r="AG278" i="6"/>
  <c r="AC278" i="6"/>
  <c r="AB278" i="6"/>
  <c r="AA278" i="6"/>
  <c r="Z278" i="6"/>
  <c r="Y278" i="6"/>
  <c r="X278" i="6"/>
  <c r="P278" i="6"/>
  <c r="Q278" i="6" s="1"/>
  <c r="F278" i="6"/>
  <c r="J278" i="6" s="1"/>
  <c r="AI277" i="6"/>
  <c r="AH277" i="6"/>
  <c r="AG277" i="6"/>
  <c r="AC277" i="6"/>
  <c r="AB277" i="6"/>
  <c r="AA277" i="6"/>
  <c r="Z277" i="6"/>
  <c r="Y277" i="6"/>
  <c r="X277" i="6"/>
  <c r="P277" i="6"/>
  <c r="Q277" i="6" s="1"/>
  <c r="F277" i="6"/>
  <c r="J277" i="6" s="1"/>
  <c r="AI276" i="6"/>
  <c r="AH276" i="6"/>
  <c r="AG276" i="6"/>
  <c r="AC276" i="6"/>
  <c r="AB276" i="6"/>
  <c r="AA276" i="6"/>
  <c r="Z276" i="6"/>
  <c r="Y276" i="6"/>
  <c r="X276" i="6"/>
  <c r="P276" i="6"/>
  <c r="Q276" i="6" s="1"/>
  <c r="F276" i="6"/>
  <c r="J276" i="6" s="1"/>
  <c r="AI275" i="6"/>
  <c r="AH275" i="6"/>
  <c r="AG275" i="6"/>
  <c r="AC275" i="6"/>
  <c r="AB275" i="6"/>
  <c r="AA275" i="6"/>
  <c r="Z275" i="6"/>
  <c r="Y275" i="6"/>
  <c r="X275" i="6"/>
  <c r="P275" i="6"/>
  <c r="Q275" i="6" s="1"/>
  <c r="F275" i="6"/>
  <c r="J275" i="6" s="1"/>
  <c r="AI274" i="6"/>
  <c r="AH274" i="6"/>
  <c r="AG274" i="6"/>
  <c r="AC274" i="6"/>
  <c r="AB274" i="6"/>
  <c r="AA274" i="6"/>
  <c r="Z274" i="6"/>
  <c r="Y274" i="6"/>
  <c r="X274" i="6"/>
  <c r="P274" i="6"/>
  <c r="Q274" i="6" s="1"/>
  <c r="F274" i="6"/>
  <c r="J274" i="6" s="1"/>
  <c r="AI273" i="6"/>
  <c r="AH273" i="6"/>
  <c r="AG273" i="6"/>
  <c r="AC273" i="6"/>
  <c r="AB273" i="6"/>
  <c r="AA273" i="6"/>
  <c r="Z273" i="6"/>
  <c r="Y273" i="6"/>
  <c r="X273" i="6"/>
  <c r="P273" i="6"/>
  <c r="Q273" i="6" s="1"/>
  <c r="F273" i="6"/>
  <c r="J273" i="6" s="1"/>
  <c r="AI272" i="6"/>
  <c r="AH272" i="6"/>
  <c r="AG272" i="6"/>
  <c r="AC272" i="6"/>
  <c r="AB272" i="6"/>
  <c r="AA272" i="6"/>
  <c r="Z272" i="6"/>
  <c r="Y272" i="6"/>
  <c r="X272" i="6"/>
  <c r="P272" i="6"/>
  <c r="Q272" i="6" s="1"/>
  <c r="F272" i="6"/>
  <c r="J272" i="6" s="1"/>
  <c r="AI271" i="6"/>
  <c r="AH271" i="6"/>
  <c r="AG271" i="6"/>
  <c r="AC271" i="6"/>
  <c r="AB271" i="6"/>
  <c r="AA271" i="6"/>
  <c r="Z271" i="6"/>
  <c r="Y271" i="6"/>
  <c r="X271" i="6"/>
  <c r="P271" i="6"/>
  <c r="Q271" i="6" s="1"/>
  <c r="F271" i="6"/>
  <c r="J271" i="6" s="1"/>
  <c r="AI270" i="6"/>
  <c r="AH270" i="6"/>
  <c r="AG270" i="6"/>
  <c r="AC270" i="6"/>
  <c r="AB270" i="6"/>
  <c r="AA270" i="6"/>
  <c r="Z270" i="6"/>
  <c r="Y270" i="6"/>
  <c r="X270" i="6"/>
  <c r="P270" i="6"/>
  <c r="Q270" i="6" s="1"/>
  <c r="F270" i="6"/>
  <c r="J270" i="6" s="1"/>
  <c r="AI269" i="6"/>
  <c r="AH269" i="6"/>
  <c r="AG269" i="6"/>
  <c r="AC269" i="6"/>
  <c r="AB269" i="6"/>
  <c r="AA269" i="6"/>
  <c r="Z269" i="6"/>
  <c r="Y269" i="6"/>
  <c r="X269" i="6"/>
  <c r="P269" i="6"/>
  <c r="Q269" i="6" s="1"/>
  <c r="F269" i="6"/>
  <c r="J269" i="6" s="1"/>
  <c r="AI268" i="6"/>
  <c r="AH268" i="6"/>
  <c r="AG268" i="6"/>
  <c r="AC268" i="6"/>
  <c r="AB268" i="6"/>
  <c r="AA268" i="6"/>
  <c r="Z268" i="6"/>
  <c r="Y268" i="6"/>
  <c r="X268" i="6"/>
  <c r="P268" i="6"/>
  <c r="Q268" i="6" s="1"/>
  <c r="F268" i="6"/>
  <c r="J268" i="6" s="1"/>
  <c r="AI267" i="6"/>
  <c r="AH267" i="6"/>
  <c r="AG267" i="6"/>
  <c r="AC267" i="6"/>
  <c r="AB267" i="6"/>
  <c r="AA267" i="6"/>
  <c r="Z267" i="6"/>
  <c r="Y267" i="6"/>
  <c r="X267" i="6"/>
  <c r="P267" i="6"/>
  <c r="Q267" i="6" s="1"/>
  <c r="F267" i="6"/>
  <c r="J267" i="6" s="1"/>
  <c r="AI266" i="6"/>
  <c r="AH266" i="6"/>
  <c r="AG266" i="6"/>
  <c r="AC266" i="6"/>
  <c r="AB266" i="6"/>
  <c r="AA266" i="6"/>
  <c r="Z266" i="6"/>
  <c r="Y266" i="6"/>
  <c r="X266" i="6"/>
  <c r="P266" i="6"/>
  <c r="Q266" i="6" s="1"/>
  <c r="F266" i="6"/>
  <c r="J266" i="6" s="1"/>
  <c r="AI265" i="6"/>
  <c r="AH265" i="6"/>
  <c r="AG265" i="6"/>
  <c r="AC265" i="6"/>
  <c r="AB265" i="6"/>
  <c r="AA265" i="6"/>
  <c r="Z265" i="6"/>
  <c r="Y265" i="6"/>
  <c r="X265" i="6"/>
  <c r="P265" i="6"/>
  <c r="Q265" i="6" s="1"/>
  <c r="F265" i="6"/>
  <c r="J265" i="6" s="1"/>
  <c r="AI264" i="6"/>
  <c r="AH264" i="6"/>
  <c r="AG264" i="6"/>
  <c r="AC264" i="6"/>
  <c r="AB264" i="6"/>
  <c r="AA264" i="6"/>
  <c r="Z264" i="6"/>
  <c r="Y264" i="6"/>
  <c r="X264" i="6"/>
  <c r="P264" i="6"/>
  <c r="Q264" i="6" s="1"/>
  <c r="F264" i="6"/>
  <c r="J264" i="6" s="1"/>
  <c r="AI263" i="6"/>
  <c r="AH263" i="6"/>
  <c r="AG263" i="6"/>
  <c r="AC263" i="6"/>
  <c r="AB263" i="6"/>
  <c r="AA263" i="6"/>
  <c r="Z263" i="6"/>
  <c r="Y263" i="6"/>
  <c r="X263" i="6"/>
  <c r="P263" i="6"/>
  <c r="Q263" i="6" s="1"/>
  <c r="F263" i="6"/>
  <c r="J263" i="6" s="1"/>
  <c r="AI262" i="6"/>
  <c r="AH262" i="6"/>
  <c r="AG262" i="6"/>
  <c r="AC262" i="6"/>
  <c r="AB262" i="6"/>
  <c r="AA262" i="6"/>
  <c r="Z262" i="6"/>
  <c r="Y262" i="6"/>
  <c r="X262" i="6"/>
  <c r="P262" i="6"/>
  <c r="Q262" i="6" s="1"/>
  <c r="F262" i="6"/>
  <c r="J262" i="6" s="1"/>
  <c r="AI261" i="6"/>
  <c r="AH261" i="6"/>
  <c r="AG261" i="6"/>
  <c r="AC261" i="6"/>
  <c r="AB261" i="6"/>
  <c r="AA261" i="6"/>
  <c r="Z261" i="6"/>
  <c r="Y261" i="6"/>
  <c r="X261" i="6"/>
  <c r="P261" i="6"/>
  <c r="Q261" i="6" s="1"/>
  <c r="F261" i="6"/>
  <c r="J261" i="6" s="1"/>
  <c r="AI260" i="6"/>
  <c r="AH260" i="6"/>
  <c r="AG260" i="6"/>
  <c r="AC260" i="6"/>
  <c r="AB260" i="6"/>
  <c r="AA260" i="6"/>
  <c r="Z260" i="6"/>
  <c r="Y260" i="6"/>
  <c r="X260" i="6"/>
  <c r="P260" i="6"/>
  <c r="Q260" i="6" s="1"/>
  <c r="F260" i="6"/>
  <c r="J260" i="6" s="1"/>
  <c r="AI259" i="6"/>
  <c r="AH259" i="6"/>
  <c r="AG259" i="6"/>
  <c r="AC259" i="6"/>
  <c r="AB259" i="6"/>
  <c r="AA259" i="6"/>
  <c r="Z259" i="6"/>
  <c r="Y259" i="6"/>
  <c r="X259" i="6"/>
  <c r="P259" i="6"/>
  <c r="Q259" i="6" s="1"/>
  <c r="F259" i="6"/>
  <c r="J259" i="6" s="1"/>
  <c r="AI258" i="6"/>
  <c r="AH258" i="6"/>
  <c r="AG258" i="6"/>
  <c r="AC258" i="6"/>
  <c r="AB258" i="6"/>
  <c r="AA258" i="6"/>
  <c r="Z258" i="6"/>
  <c r="Y258" i="6"/>
  <c r="X258" i="6"/>
  <c r="P258" i="6"/>
  <c r="Q258" i="6" s="1"/>
  <c r="F258" i="6"/>
  <c r="J258" i="6" s="1"/>
  <c r="AI257" i="6"/>
  <c r="AH257" i="6"/>
  <c r="AG257" i="6"/>
  <c r="AC257" i="6"/>
  <c r="AB257" i="6"/>
  <c r="AA257" i="6"/>
  <c r="Z257" i="6"/>
  <c r="Y257" i="6"/>
  <c r="X257" i="6"/>
  <c r="P257" i="6"/>
  <c r="Q257" i="6" s="1"/>
  <c r="F257" i="6"/>
  <c r="J257" i="6" s="1"/>
  <c r="AI256" i="6"/>
  <c r="AH256" i="6"/>
  <c r="AG256" i="6"/>
  <c r="AC256" i="6"/>
  <c r="AB256" i="6"/>
  <c r="AA256" i="6"/>
  <c r="Z256" i="6"/>
  <c r="Y256" i="6"/>
  <c r="X256" i="6"/>
  <c r="P256" i="6"/>
  <c r="Q256" i="6" s="1"/>
  <c r="F256" i="6"/>
  <c r="J256" i="6" s="1"/>
  <c r="AI255" i="6"/>
  <c r="AH255" i="6"/>
  <c r="AG255" i="6"/>
  <c r="AC255" i="6"/>
  <c r="AB255" i="6"/>
  <c r="AA255" i="6"/>
  <c r="Z255" i="6"/>
  <c r="Y255" i="6"/>
  <c r="X255" i="6"/>
  <c r="P255" i="6"/>
  <c r="Q255" i="6" s="1"/>
  <c r="F255" i="6"/>
  <c r="J255" i="6" s="1"/>
  <c r="AI254" i="6"/>
  <c r="AH254" i="6"/>
  <c r="AG254" i="6"/>
  <c r="AC254" i="6"/>
  <c r="AB254" i="6"/>
  <c r="AA254" i="6"/>
  <c r="Z254" i="6"/>
  <c r="Y254" i="6"/>
  <c r="X254" i="6"/>
  <c r="P254" i="6"/>
  <c r="Q254" i="6" s="1"/>
  <c r="F254" i="6"/>
  <c r="J254" i="6" s="1"/>
  <c r="AI253" i="6"/>
  <c r="AH253" i="6"/>
  <c r="AG253" i="6"/>
  <c r="AC253" i="6"/>
  <c r="AB253" i="6"/>
  <c r="AA253" i="6"/>
  <c r="Z253" i="6"/>
  <c r="Y253" i="6"/>
  <c r="X253" i="6"/>
  <c r="P253" i="6"/>
  <c r="Q253" i="6" s="1"/>
  <c r="F253" i="6"/>
  <c r="J253" i="6" s="1"/>
  <c r="AI252" i="6"/>
  <c r="AH252" i="6"/>
  <c r="AG252" i="6"/>
  <c r="AC252" i="6"/>
  <c r="AB252" i="6"/>
  <c r="AA252" i="6"/>
  <c r="Z252" i="6"/>
  <c r="Y252" i="6"/>
  <c r="X252" i="6"/>
  <c r="P252" i="6"/>
  <c r="Q252" i="6" s="1"/>
  <c r="F252" i="6"/>
  <c r="J252" i="6" s="1"/>
  <c r="AI251" i="6"/>
  <c r="AH251" i="6"/>
  <c r="AG251" i="6"/>
  <c r="AC251" i="6"/>
  <c r="AB251" i="6"/>
  <c r="AA251" i="6"/>
  <c r="Z251" i="6"/>
  <c r="Y251" i="6"/>
  <c r="X251" i="6"/>
  <c r="P251" i="6"/>
  <c r="Q251" i="6" s="1"/>
  <c r="F251" i="6"/>
  <c r="J251" i="6" s="1"/>
  <c r="AI250" i="6"/>
  <c r="AH250" i="6"/>
  <c r="AG250" i="6"/>
  <c r="AC250" i="6"/>
  <c r="AB250" i="6"/>
  <c r="AA250" i="6"/>
  <c r="Z250" i="6"/>
  <c r="Y250" i="6"/>
  <c r="X250" i="6"/>
  <c r="P250" i="6"/>
  <c r="Q250" i="6" s="1"/>
  <c r="F250" i="6"/>
  <c r="J250" i="6" s="1"/>
  <c r="AI249" i="6"/>
  <c r="AH249" i="6"/>
  <c r="AG249" i="6"/>
  <c r="AC249" i="6"/>
  <c r="AB249" i="6"/>
  <c r="AA249" i="6"/>
  <c r="Z249" i="6"/>
  <c r="Y249" i="6"/>
  <c r="X249" i="6"/>
  <c r="P249" i="6"/>
  <c r="Q249" i="6" s="1"/>
  <c r="F249" i="6"/>
  <c r="J249" i="6" s="1"/>
  <c r="AI248" i="6"/>
  <c r="AH248" i="6"/>
  <c r="AG248" i="6"/>
  <c r="AC248" i="6"/>
  <c r="AB248" i="6"/>
  <c r="AA248" i="6"/>
  <c r="Z248" i="6"/>
  <c r="Y248" i="6"/>
  <c r="X248" i="6"/>
  <c r="P248" i="6"/>
  <c r="Q248" i="6" s="1"/>
  <c r="F248" i="6"/>
  <c r="J248" i="6" s="1"/>
  <c r="AI247" i="6"/>
  <c r="AH247" i="6"/>
  <c r="AG247" i="6"/>
  <c r="AC247" i="6"/>
  <c r="AB247" i="6"/>
  <c r="AA247" i="6"/>
  <c r="Z247" i="6"/>
  <c r="Y247" i="6"/>
  <c r="X247" i="6"/>
  <c r="P247" i="6"/>
  <c r="Q247" i="6" s="1"/>
  <c r="F247" i="6"/>
  <c r="J247" i="6" s="1"/>
  <c r="AI246" i="6"/>
  <c r="AH246" i="6"/>
  <c r="AG246" i="6"/>
  <c r="AC246" i="6"/>
  <c r="AB246" i="6"/>
  <c r="AA246" i="6"/>
  <c r="Z246" i="6"/>
  <c r="Y246" i="6"/>
  <c r="X246" i="6"/>
  <c r="P246" i="6"/>
  <c r="Q246" i="6" s="1"/>
  <c r="F246" i="6"/>
  <c r="J246" i="6" s="1"/>
  <c r="AI245" i="6"/>
  <c r="AH245" i="6"/>
  <c r="AG245" i="6"/>
  <c r="AC245" i="6"/>
  <c r="AB245" i="6"/>
  <c r="AA245" i="6"/>
  <c r="Z245" i="6"/>
  <c r="Y245" i="6"/>
  <c r="X245" i="6"/>
  <c r="P245" i="6"/>
  <c r="Q245" i="6" s="1"/>
  <c r="F245" i="6"/>
  <c r="J245" i="6" s="1"/>
  <c r="AI244" i="6"/>
  <c r="AH244" i="6"/>
  <c r="AG244" i="6"/>
  <c r="AC244" i="6"/>
  <c r="AB244" i="6"/>
  <c r="AA244" i="6"/>
  <c r="Z244" i="6"/>
  <c r="Y244" i="6"/>
  <c r="X244" i="6"/>
  <c r="P244" i="6"/>
  <c r="Q244" i="6" s="1"/>
  <c r="F244" i="6"/>
  <c r="J244" i="6" s="1"/>
  <c r="AI243" i="6"/>
  <c r="AH243" i="6"/>
  <c r="AG243" i="6"/>
  <c r="AC243" i="6"/>
  <c r="AB243" i="6"/>
  <c r="AA243" i="6"/>
  <c r="Z243" i="6"/>
  <c r="Y243" i="6"/>
  <c r="X243" i="6"/>
  <c r="P243" i="6"/>
  <c r="Q243" i="6" s="1"/>
  <c r="F243" i="6"/>
  <c r="J243" i="6" s="1"/>
  <c r="AI242" i="6"/>
  <c r="AH242" i="6"/>
  <c r="AG242" i="6"/>
  <c r="AC242" i="6"/>
  <c r="AB242" i="6"/>
  <c r="AA242" i="6"/>
  <c r="Z242" i="6"/>
  <c r="Y242" i="6"/>
  <c r="X242" i="6"/>
  <c r="P242" i="6"/>
  <c r="Q242" i="6" s="1"/>
  <c r="F242" i="6"/>
  <c r="J242" i="6" s="1"/>
  <c r="AI241" i="6"/>
  <c r="AH241" i="6"/>
  <c r="AG241" i="6"/>
  <c r="AC241" i="6"/>
  <c r="AB241" i="6"/>
  <c r="AA241" i="6"/>
  <c r="Z241" i="6"/>
  <c r="Y241" i="6"/>
  <c r="X241" i="6"/>
  <c r="P241" i="6"/>
  <c r="Q241" i="6" s="1"/>
  <c r="F241" i="6"/>
  <c r="J241" i="6" s="1"/>
  <c r="AI240" i="6"/>
  <c r="AH240" i="6"/>
  <c r="AG240" i="6"/>
  <c r="AC240" i="6"/>
  <c r="AB240" i="6"/>
  <c r="AA240" i="6"/>
  <c r="Z240" i="6"/>
  <c r="Y240" i="6"/>
  <c r="X240" i="6"/>
  <c r="P240" i="6"/>
  <c r="Q240" i="6" s="1"/>
  <c r="F240" i="6"/>
  <c r="J240" i="6" s="1"/>
  <c r="AI239" i="6"/>
  <c r="AH239" i="6"/>
  <c r="AG239" i="6"/>
  <c r="AC239" i="6"/>
  <c r="AB239" i="6"/>
  <c r="AA239" i="6"/>
  <c r="Z239" i="6"/>
  <c r="Y239" i="6"/>
  <c r="X239" i="6"/>
  <c r="P239" i="6"/>
  <c r="Q239" i="6" s="1"/>
  <c r="F239" i="6"/>
  <c r="J239" i="6" s="1"/>
  <c r="AI238" i="6"/>
  <c r="AH238" i="6"/>
  <c r="AG238" i="6"/>
  <c r="AC238" i="6"/>
  <c r="AB238" i="6"/>
  <c r="AA238" i="6"/>
  <c r="Z238" i="6"/>
  <c r="Y238" i="6"/>
  <c r="X238" i="6"/>
  <c r="P238" i="6"/>
  <c r="Q238" i="6" s="1"/>
  <c r="F238" i="6"/>
  <c r="J238" i="6" s="1"/>
  <c r="AI237" i="6"/>
  <c r="AH237" i="6"/>
  <c r="AG237" i="6"/>
  <c r="AC237" i="6"/>
  <c r="AB237" i="6"/>
  <c r="AA237" i="6"/>
  <c r="Z237" i="6"/>
  <c r="Y237" i="6"/>
  <c r="X237" i="6"/>
  <c r="P237" i="6"/>
  <c r="Q237" i="6" s="1"/>
  <c r="F237" i="6"/>
  <c r="J237" i="6" s="1"/>
  <c r="AI236" i="6"/>
  <c r="AH236" i="6"/>
  <c r="AG236" i="6"/>
  <c r="AC236" i="6"/>
  <c r="AB236" i="6"/>
  <c r="AA236" i="6"/>
  <c r="Z236" i="6"/>
  <c r="Y236" i="6"/>
  <c r="X236" i="6"/>
  <c r="P236" i="6"/>
  <c r="Q236" i="6" s="1"/>
  <c r="F236" i="6"/>
  <c r="J236" i="6" s="1"/>
  <c r="AI235" i="6"/>
  <c r="AH235" i="6"/>
  <c r="AG235" i="6"/>
  <c r="AC235" i="6"/>
  <c r="AB235" i="6"/>
  <c r="AA235" i="6"/>
  <c r="Z235" i="6"/>
  <c r="Y235" i="6"/>
  <c r="X235" i="6"/>
  <c r="P235" i="6"/>
  <c r="Q235" i="6" s="1"/>
  <c r="F235" i="6"/>
  <c r="J235" i="6" s="1"/>
  <c r="AI234" i="6"/>
  <c r="AH234" i="6"/>
  <c r="AG234" i="6"/>
  <c r="AC234" i="6"/>
  <c r="AB234" i="6"/>
  <c r="AA234" i="6"/>
  <c r="Z234" i="6"/>
  <c r="Y234" i="6"/>
  <c r="X234" i="6"/>
  <c r="P234" i="6"/>
  <c r="Q234" i="6" s="1"/>
  <c r="F234" i="6"/>
  <c r="J234" i="6" s="1"/>
  <c r="AI233" i="6"/>
  <c r="AH233" i="6"/>
  <c r="AG233" i="6"/>
  <c r="AC233" i="6"/>
  <c r="AB233" i="6"/>
  <c r="AA233" i="6"/>
  <c r="Z233" i="6"/>
  <c r="Y233" i="6"/>
  <c r="X233" i="6"/>
  <c r="P233" i="6"/>
  <c r="Q233" i="6" s="1"/>
  <c r="F233" i="6"/>
  <c r="J233" i="6" s="1"/>
  <c r="AI232" i="6"/>
  <c r="AH232" i="6"/>
  <c r="AG232" i="6"/>
  <c r="AC232" i="6"/>
  <c r="AB232" i="6"/>
  <c r="AA232" i="6"/>
  <c r="Z232" i="6"/>
  <c r="Y232" i="6"/>
  <c r="X232" i="6"/>
  <c r="P232" i="6"/>
  <c r="Q232" i="6" s="1"/>
  <c r="F232" i="6"/>
  <c r="J232" i="6" s="1"/>
  <c r="AI231" i="6"/>
  <c r="AH231" i="6"/>
  <c r="AG231" i="6"/>
  <c r="AC231" i="6"/>
  <c r="AB231" i="6"/>
  <c r="AA231" i="6"/>
  <c r="Z231" i="6"/>
  <c r="Y231" i="6"/>
  <c r="X231" i="6"/>
  <c r="P231" i="6"/>
  <c r="Q231" i="6" s="1"/>
  <c r="F231" i="6"/>
  <c r="J231" i="6" s="1"/>
  <c r="AI230" i="6"/>
  <c r="AH230" i="6"/>
  <c r="AG230" i="6"/>
  <c r="AC230" i="6"/>
  <c r="AB230" i="6"/>
  <c r="AA230" i="6"/>
  <c r="Z230" i="6"/>
  <c r="Y230" i="6"/>
  <c r="X230" i="6"/>
  <c r="P230" i="6"/>
  <c r="Q230" i="6" s="1"/>
  <c r="F230" i="6"/>
  <c r="J230" i="6" s="1"/>
  <c r="AI229" i="6"/>
  <c r="AH229" i="6"/>
  <c r="AG229" i="6"/>
  <c r="AC229" i="6"/>
  <c r="AB229" i="6"/>
  <c r="AA229" i="6"/>
  <c r="Z229" i="6"/>
  <c r="Y229" i="6"/>
  <c r="X229" i="6"/>
  <c r="P229" i="6"/>
  <c r="Q229" i="6" s="1"/>
  <c r="F229" i="6"/>
  <c r="J229" i="6" s="1"/>
  <c r="AI228" i="6"/>
  <c r="AH228" i="6"/>
  <c r="AG228" i="6"/>
  <c r="AC228" i="6"/>
  <c r="AB228" i="6"/>
  <c r="AA228" i="6"/>
  <c r="Z228" i="6"/>
  <c r="Y228" i="6"/>
  <c r="X228" i="6"/>
  <c r="P228" i="6"/>
  <c r="Q228" i="6" s="1"/>
  <c r="F228" i="6"/>
  <c r="J228" i="6" s="1"/>
  <c r="AI227" i="6"/>
  <c r="AH227" i="6"/>
  <c r="AG227" i="6"/>
  <c r="AC227" i="6"/>
  <c r="AB227" i="6"/>
  <c r="AA227" i="6"/>
  <c r="Z227" i="6"/>
  <c r="Y227" i="6"/>
  <c r="X227" i="6"/>
  <c r="P227" i="6"/>
  <c r="Q227" i="6" s="1"/>
  <c r="F227" i="6"/>
  <c r="J227" i="6" s="1"/>
  <c r="AI226" i="6"/>
  <c r="AH226" i="6"/>
  <c r="AG226" i="6"/>
  <c r="AC226" i="6"/>
  <c r="AB226" i="6"/>
  <c r="AA226" i="6"/>
  <c r="Z226" i="6"/>
  <c r="Y226" i="6"/>
  <c r="X226" i="6"/>
  <c r="P226" i="6"/>
  <c r="Q226" i="6" s="1"/>
  <c r="F226" i="6"/>
  <c r="J226" i="6" s="1"/>
  <c r="AI225" i="6"/>
  <c r="AH225" i="6"/>
  <c r="AG225" i="6"/>
  <c r="AC225" i="6"/>
  <c r="AB225" i="6"/>
  <c r="AA225" i="6"/>
  <c r="Z225" i="6"/>
  <c r="Y225" i="6"/>
  <c r="X225" i="6"/>
  <c r="P225" i="6"/>
  <c r="Q225" i="6" s="1"/>
  <c r="F225" i="6"/>
  <c r="J225" i="6" s="1"/>
  <c r="AI224" i="6"/>
  <c r="AH224" i="6"/>
  <c r="AG224" i="6"/>
  <c r="AC224" i="6"/>
  <c r="AB224" i="6"/>
  <c r="AA224" i="6"/>
  <c r="Z224" i="6"/>
  <c r="Y224" i="6"/>
  <c r="X224" i="6"/>
  <c r="P224" i="6"/>
  <c r="Q224" i="6" s="1"/>
  <c r="F224" i="6"/>
  <c r="J224" i="6" s="1"/>
  <c r="AI223" i="6"/>
  <c r="AH223" i="6"/>
  <c r="AG223" i="6"/>
  <c r="AC223" i="6"/>
  <c r="AB223" i="6"/>
  <c r="AA223" i="6"/>
  <c r="Z223" i="6"/>
  <c r="Y223" i="6"/>
  <c r="X223" i="6"/>
  <c r="P223" i="6"/>
  <c r="Q223" i="6" s="1"/>
  <c r="F223" i="6"/>
  <c r="J223" i="6" s="1"/>
  <c r="AI222" i="6"/>
  <c r="AH222" i="6"/>
  <c r="AG222" i="6"/>
  <c r="AC222" i="6"/>
  <c r="AB222" i="6"/>
  <c r="AA222" i="6"/>
  <c r="Z222" i="6"/>
  <c r="Y222" i="6"/>
  <c r="X222" i="6"/>
  <c r="P222" i="6"/>
  <c r="Q222" i="6" s="1"/>
  <c r="F222" i="6"/>
  <c r="J222" i="6" s="1"/>
  <c r="AI221" i="6"/>
  <c r="AH221" i="6"/>
  <c r="AG221" i="6"/>
  <c r="AC221" i="6"/>
  <c r="AB221" i="6"/>
  <c r="AA221" i="6"/>
  <c r="Z221" i="6"/>
  <c r="Y221" i="6"/>
  <c r="X221" i="6"/>
  <c r="P221" i="6"/>
  <c r="Q221" i="6" s="1"/>
  <c r="F221" i="6"/>
  <c r="J221" i="6" s="1"/>
  <c r="AI220" i="6"/>
  <c r="AH220" i="6"/>
  <c r="AG220" i="6"/>
  <c r="AC220" i="6"/>
  <c r="AB220" i="6"/>
  <c r="AA220" i="6"/>
  <c r="Z220" i="6"/>
  <c r="Y220" i="6"/>
  <c r="X220" i="6"/>
  <c r="P220" i="6"/>
  <c r="Q220" i="6" s="1"/>
  <c r="F220" i="6"/>
  <c r="J220" i="6" s="1"/>
  <c r="AI219" i="6"/>
  <c r="AH219" i="6"/>
  <c r="AG219" i="6"/>
  <c r="AC219" i="6"/>
  <c r="AB219" i="6"/>
  <c r="AA219" i="6"/>
  <c r="Z219" i="6"/>
  <c r="Y219" i="6"/>
  <c r="X219" i="6"/>
  <c r="P219" i="6"/>
  <c r="Q219" i="6" s="1"/>
  <c r="F219" i="6"/>
  <c r="J219" i="6" s="1"/>
  <c r="AI218" i="6"/>
  <c r="AH218" i="6"/>
  <c r="AG218" i="6"/>
  <c r="AC218" i="6"/>
  <c r="AB218" i="6"/>
  <c r="AA218" i="6"/>
  <c r="Z218" i="6"/>
  <c r="Y218" i="6"/>
  <c r="X218" i="6"/>
  <c r="P218" i="6"/>
  <c r="Q218" i="6" s="1"/>
  <c r="F218" i="6"/>
  <c r="J218" i="6" s="1"/>
  <c r="AI217" i="6"/>
  <c r="AH217" i="6"/>
  <c r="AG217" i="6"/>
  <c r="AC217" i="6"/>
  <c r="AB217" i="6"/>
  <c r="AA217" i="6"/>
  <c r="Z217" i="6"/>
  <c r="Y217" i="6"/>
  <c r="X217" i="6"/>
  <c r="P217" i="6"/>
  <c r="Q217" i="6" s="1"/>
  <c r="F217" i="6"/>
  <c r="J217" i="6" s="1"/>
  <c r="AI216" i="6"/>
  <c r="AH216" i="6"/>
  <c r="AG216" i="6"/>
  <c r="AC216" i="6"/>
  <c r="AB216" i="6"/>
  <c r="AA216" i="6"/>
  <c r="Z216" i="6"/>
  <c r="Y216" i="6"/>
  <c r="X216" i="6"/>
  <c r="P216" i="6"/>
  <c r="Q216" i="6" s="1"/>
  <c r="F216" i="6"/>
  <c r="J216" i="6" s="1"/>
  <c r="AI215" i="6"/>
  <c r="AH215" i="6"/>
  <c r="AG215" i="6"/>
  <c r="AC215" i="6"/>
  <c r="AB215" i="6"/>
  <c r="AA215" i="6"/>
  <c r="Z215" i="6"/>
  <c r="Y215" i="6"/>
  <c r="X215" i="6"/>
  <c r="P215" i="6"/>
  <c r="Q215" i="6" s="1"/>
  <c r="F215" i="6"/>
  <c r="J215" i="6" s="1"/>
  <c r="AI214" i="6"/>
  <c r="AH214" i="6"/>
  <c r="AG214" i="6"/>
  <c r="AC214" i="6"/>
  <c r="AB214" i="6"/>
  <c r="AA214" i="6"/>
  <c r="Z214" i="6"/>
  <c r="Y214" i="6"/>
  <c r="X214" i="6"/>
  <c r="P214" i="6"/>
  <c r="Q214" i="6" s="1"/>
  <c r="F214" i="6"/>
  <c r="J214" i="6" s="1"/>
  <c r="AI213" i="6"/>
  <c r="AH213" i="6"/>
  <c r="AG213" i="6"/>
  <c r="AC213" i="6"/>
  <c r="AB213" i="6"/>
  <c r="AA213" i="6"/>
  <c r="Z213" i="6"/>
  <c r="Y213" i="6"/>
  <c r="X213" i="6"/>
  <c r="P213" i="6"/>
  <c r="Q213" i="6" s="1"/>
  <c r="F213" i="6"/>
  <c r="J213" i="6" s="1"/>
  <c r="AI212" i="6"/>
  <c r="AH212" i="6"/>
  <c r="AG212" i="6"/>
  <c r="AC212" i="6"/>
  <c r="AB212" i="6"/>
  <c r="AA212" i="6"/>
  <c r="Z212" i="6"/>
  <c r="Y212" i="6"/>
  <c r="X212" i="6"/>
  <c r="P212" i="6"/>
  <c r="Q212" i="6" s="1"/>
  <c r="F212" i="6"/>
  <c r="J212" i="6" s="1"/>
  <c r="AI211" i="6"/>
  <c r="AH211" i="6"/>
  <c r="AG211" i="6"/>
  <c r="AC211" i="6"/>
  <c r="AB211" i="6"/>
  <c r="AA211" i="6"/>
  <c r="Z211" i="6"/>
  <c r="Y211" i="6"/>
  <c r="X211" i="6"/>
  <c r="P211" i="6"/>
  <c r="Q211" i="6" s="1"/>
  <c r="F211" i="6"/>
  <c r="J211" i="6" s="1"/>
  <c r="AI210" i="6"/>
  <c r="AH210" i="6"/>
  <c r="AG210" i="6"/>
  <c r="AC210" i="6"/>
  <c r="AB210" i="6"/>
  <c r="AA210" i="6"/>
  <c r="Z210" i="6"/>
  <c r="Y210" i="6"/>
  <c r="X210" i="6"/>
  <c r="P210" i="6"/>
  <c r="Q210" i="6" s="1"/>
  <c r="F210" i="6"/>
  <c r="J210" i="6" s="1"/>
  <c r="AI209" i="6"/>
  <c r="AH209" i="6"/>
  <c r="AG209" i="6"/>
  <c r="AC209" i="6"/>
  <c r="AB209" i="6"/>
  <c r="AA209" i="6"/>
  <c r="Z209" i="6"/>
  <c r="Y209" i="6"/>
  <c r="X209" i="6"/>
  <c r="P209" i="6"/>
  <c r="Q209" i="6" s="1"/>
  <c r="F209" i="6"/>
  <c r="J209" i="6" s="1"/>
  <c r="AI208" i="6"/>
  <c r="AH208" i="6"/>
  <c r="AG208" i="6"/>
  <c r="AC208" i="6"/>
  <c r="AB208" i="6"/>
  <c r="AA208" i="6"/>
  <c r="Z208" i="6"/>
  <c r="Y208" i="6"/>
  <c r="X208" i="6"/>
  <c r="P208" i="6"/>
  <c r="Q208" i="6" s="1"/>
  <c r="F208" i="6"/>
  <c r="J208" i="6" s="1"/>
  <c r="AI207" i="6"/>
  <c r="AH207" i="6"/>
  <c r="AG207" i="6"/>
  <c r="AC207" i="6"/>
  <c r="AB207" i="6"/>
  <c r="AA207" i="6"/>
  <c r="Z207" i="6"/>
  <c r="Y207" i="6"/>
  <c r="X207" i="6"/>
  <c r="P207" i="6"/>
  <c r="Q207" i="6" s="1"/>
  <c r="F207" i="6"/>
  <c r="J207" i="6" s="1"/>
  <c r="AI206" i="6"/>
  <c r="AH206" i="6"/>
  <c r="AG206" i="6"/>
  <c r="AC206" i="6"/>
  <c r="AB206" i="6"/>
  <c r="AA206" i="6"/>
  <c r="Z206" i="6"/>
  <c r="Y206" i="6"/>
  <c r="X206" i="6"/>
  <c r="P206" i="6"/>
  <c r="Q206" i="6" s="1"/>
  <c r="F206" i="6"/>
  <c r="J206" i="6" s="1"/>
  <c r="AI205" i="6"/>
  <c r="AH205" i="6"/>
  <c r="AG205" i="6"/>
  <c r="AC205" i="6"/>
  <c r="AB205" i="6"/>
  <c r="AA205" i="6"/>
  <c r="Z205" i="6"/>
  <c r="Y205" i="6"/>
  <c r="X205" i="6"/>
  <c r="P205" i="6"/>
  <c r="Q205" i="6" s="1"/>
  <c r="F205" i="6"/>
  <c r="J205" i="6" s="1"/>
  <c r="AI204" i="6"/>
  <c r="AH204" i="6"/>
  <c r="AG204" i="6"/>
  <c r="AC204" i="6"/>
  <c r="AB204" i="6"/>
  <c r="AA204" i="6"/>
  <c r="Z204" i="6"/>
  <c r="Y204" i="6"/>
  <c r="X204" i="6"/>
  <c r="P204" i="6"/>
  <c r="Q204" i="6" s="1"/>
  <c r="F204" i="6"/>
  <c r="J204" i="6" s="1"/>
  <c r="AI203" i="6"/>
  <c r="AH203" i="6"/>
  <c r="AG203" i="6"/>
  <c r="AC203" i="6"/>
  <c r="AB203" i="6"/>
  <c r="AA203" i="6"/>
  <c r="Z203" i="6"/>
  <c r="Y203" i="6"/>
  <c r="X203" i="6"/>
  <c r="P203" i="6"/>
  <c r="Q203" i="6" s="1"/>
  <c r="F203" i="6"/>
  <c r="J203" i="6" s="1"/>
  <c r="AI202" i="6"/>
  <c r="AH202" i="6"/>
  <c r="AG202" i="6"/>
  <c r="AC202" i="6"/>
  <c r="AB202" i="6"/>
  <c r="AA202" i="6"/>
  <c r="Z202" i="6"/>
  <c r="Y202" i="6"/>
  <c r="X202" i="6"/>
  <c r="P202" i="6"/>
  <c r="Q202" i="6" s="1"/>
  <c r="F202" i="6"/>
  <c r="J202" i="6" s="1"/>
  <c r="AI201" i="6"/>
  <c r="AH201" i="6"/>
  <c r="AG201" i="6"/>
  <c r="AC201" i="6"/>
  <c r="AB201" i="6"/>
  <c r="AA201" i="6"/>
  <c r="Z201" i="6"/>
  <c r="Y201" i="6"/>
  <c r="X201" i="6"/>
  <c r="P201" i="6"/>
  <c r="Q201" i="6" s="1"/>
  <c r="F201" i="6"/>
  <c r="J201" i="6" s="1"/>
  <c r="AI200" i="6"/>
  <c r="AH200" i="6"/>
  <c r="AG200" i="6"/>
  <c r="AC200" i="6"/>
  <c r="AB200" i="6"/>
  <c r="AA200" i="6"/>
  <c r="Z200" i="6"/>
  <c r="Y200" i="6"/>
  <c r="X200" i="6"/>
  <c r="P200" i="6"/>
  <c r="Q200" i="6" s="1"/>
  <c r="F200" i="6"/>
  <c r="J200" i="6" s="1"/>
  <c r="AI199" i="6"/>
  <c r="AH199" i="6"/>
  <c r="AG199" i="6"/>
  <c r="AC199" i="6"/>
  <c r="AB199" i="6"/>
  <c r="AA199" i="6"/>
  <c r="Z199" i="6"/>
  <c r="Y199" i="6"/>
  <c r="X199" i="6"/>
  <c r="P199" i="6"/>
  <c r="Q199" i="6" s="1"/>
  <c r="F199" i="6"/>
  <c r="J199" i="6" s="1"/>
  <c r="AI198" i="6"/>
  <c r="AH198" i="6"/>
  <c r="AG198" i="6"/>
  <c r="AC198" i="6"/>
  <c r="AB198" i="6"/>
  <c r="AA198" i="6"/>
  <c r="Z198" i="6"/>
  <c r="Y198" i="6"/>
  <c r="X198" i="6"/>
  <c r="P198" i="6"/>
  <c r="Q198" i="6" s="1"/>
  <c r="F198" i="6"/>
  <c r="J198" i="6" s="1"/>
  <c r="AI197" i="6"/>
  <c r="AH197" i="6"/>
  <c r="AG197" i="6"/>
  <c r="AC197" i="6"/>
  <c r="AB197" i="6"/>
  <c r="AA197" i="6"/>
  <c r="Z197" i="6"/>
  <c r="Y197" i="6"/>
  <c r="X197" i="6"/>
  <c r="P197" i="6"/>
  <c r="Q197" i="6" s="1"/>
  <c r="F197" i="6"/>
  <c r="J197" i="6" s="1"/>
  <c r="AI196" i="6"/>
  <c r="AH196" i="6"/>
  <c r="AG196" i="6"/>
  <c r="AC196" i="6"/>
  <c r="AB196" i="6"/>
  <c r="AA196" i="6"/>
  <c r="Z196" i="6"/>
  <c r="Y196" i="6"/>
  <c r="X196" i="6"/>
  <c r="P196" i="6"/>
  <c r="Q196" i="6" s="1"/>
  <c r="F196" i="6"/>
  <c r="J196" i="6" s="1"/>
  <c r="AI195" i="6"/>
  <c r="AH195" i="6"/>
  <c r="AG195" i="6"/>
  <c r="AC195" i="6"/>
  <c r="AB195" i="6"/>
  <c r="AA195" i="6"/>
  <c r="Z195" i="6"/>
  <c r="Y195" i="6"/>
  <c r="X195" i="6"/>
  <c r="P195" i="6"/>
  <c r="Q195" i="6" s="1"/>
  <c r="F195" i="6"/>
  <c r="J195" i="6" s="1"/>
  <c r="AI194" i="6"/>
  <c r="AH194" i="6"/>
  <c r="AG194" i="6"/>
  <c r="AC194" i="6"/>
  <c r="AB194" i="6"/>
  <c r="AA194" i="6"/>
  <c r="Z194" i="6"/>
  <c r="Y194" i="6"/>
  <c r="X194" i="6"/>
  <c r="P194" i="6"/>
  <c r="Q194" i="6" s="1"/>
  <c r="F194" i="6"/>
  <c r="J194" i="6" s="1"/>
  <c r="AI193" i="6"/>
  <c r="AH193" i="6"/>
  <c r="AG193" i="6"/>
  <c r="AC193" i="6"/>
  <c r="AB193" i="6"/>
  <c r="AA193" i="6"/>
  <c r="Z193" i="6"/>
  <c r="Y193" i="6"/>
  <c r="X193" i="6"/>
  <c r="P193" i="6"/>
  <c r="Q193" i="6" s="1"/>
  <c r="F193" i="6"/>
  <c r="J193" i="6" s="1"/>
  <c r="AI192" i="6"/>
  <c r="AH192" i="6"/>
  <c r="AG192" i="6"/>
  <c r="AC192" i="6"/>
  <c r="AB192" i="6"/>
  <c r="AA192" i="6"/>
  <c r="Z192" i="6"/>
  <c r="Y192" i="6"/>
  <c r="X192" i="6"/>
  <c r="P192" i="6"/>
  <c r="Q192" i="6" s="1"/>
  <c r="F192" i="6"/>
  <c r="J192" i="6" s="1"/>
  <c r="AI191" i="6"/>
  <c r="AH191" i="6"/>
  <c r="AG191" i="6"/>
  <c r="AC191" i="6"/>
  <c r="AB191" i="6"/>
  <c r="AA191" i="6"/>
  <c r="Z191" i="6"/>
  <c r="Y191" i="6"/>
  <c r="X191" i="6"/>
  <c r="P191" i="6"/>
  <c r="Q191" i="6" s="1"/>
  <c r="F191" i="6"/>
  <c r="J191" i="6" s="1"/>
  <c r="AI190" i="6"/>
  <c r="AH190" i="6"/>
  <c r="AG190" i="6"/>
  <c r="AC190" i="6"/>
  <c r="AB190" i="6"/>
  <c r="AA190" i="6"/>
  <c r="Z190" i="6"/>
  <c r="Y190" i="6"/>
  <c r="X190" i="6"/>
  <c r="P190" i="6"/>
  <c r="Q190" i="6" s="1"/>
  <c r="F190" i="6"/>
  <c r="J190" i="6" s="1"/>
  <c r="AI189" i="6"/>
  <c r="AH189" i="6"/>
  <c r="AG189" i="6"/>
  <c r="AC189" i="6"/>
  <c r="AB189" i="6"/>
  <c r="AA189" i="6"/>
  <c r="Z189" i="6"/>
  <c r="Y189" i="6"/>
  <c r="X189" i="6"/>
  <c r="P189" i="6"/>
  <c r="Q189" i="6" s="1"/>
  <c r="F189" i="6"/>
  <c r="J189" i="6" s="1"/>
  <c r="AI188" i="6"/>
  <c r="AH188" i="6"/>
  <c r="AG188" i="6"/>
  <c r="AC188" i="6"/>
  <c r="AB188" i="6"/>
  <c r="AA188" i="6"/>
  <c r="Z188" i="6"/>
  <c r="Y188" i="6"/>
  <c r="X188" i="6"/>
  <c r="P188" i="6"/>
  <c r="Q188" i="6" s="1"/>
  <c r="F188" i="6"/>
  <c r="J188" i="6" s="1"/>
  <c r="AI187" i="6"/>
  <c r="AH187" i="6"/>
  <c r="AG187" i="6"/>
  <c r="AC187" i="6"/>
  <c r="AB187" i="6"/>
  <c r="AA187" i="6"/>
  <c r="Z187" i="6"/>
  <c r="Y187" i="6"/>
  <c r="X187" i="6"/>
  <c r="P187" i="6"/>
  <c r="Q187" i="6" s="1"/>
  <c r="F187" i="6"/>
  <c r="J187" i="6" s="1"/>
  <c r="AI186" i="6"/>
  <c r="AH186" i="6"/>
  <c r="AG186" i="6"/>
  <c r="AC186" i="6"/>
  <c r="AB186" i="6"/>
  <c r="AA186" i="6"/>
  <c r="Z186" i="6"/>
  <c r="Y186" i="6"/>
  <c r="X186" i="6"/>
  <c r="P186" i="6"/>
  <c r="Q186" i="6" s="1"/>
  <c r="F186" i="6"/>
  <c r="J186" i="6" s="1"/>
  <c r="AI185" i="6"/>
  <c r="AH185" i="6"/>
  <c r="AG185" i="6"/>
  <c r="AC185" i="6"/>
  <c r="AB185" i="6"/>
  <c r="AA185" i="6"/>
  <c r="Z185" i="6"/>
  <c r="Y185" i="6"/>
  <c r="X185" i="6"/>
  <c r="P185" i="6"/>
  <c r="Q185" i="6" s="1"/>
  <c r="F185" i="6"/>
  <c r="J185" i="6" s="1"/>
  <c r="AI184" i="6"/>
  <c r="AH184" i="6"/>
  <c r="AG184" i="6"/>
  <c r="AC184" i="6"/>
  <c r="AB184" i="6"/>
  <c r="AA184" i="6"/>
  <c r="Z184" i="6"/>
  <c r="Y184" i="6"/>
  <c r="X184" i="6"/>
  <c r="P184" i="6"/>
  <c r="Q184" i="6" s="1"/>
  <c r="F184" i="6"/>
  <c r="J184" i="6" s="1"/>
  <c r="AI183" i="6"/>
  <c r="AH183" i="6"/>
  <c r="AG183" i="6"/>
  <c r="AC183" i="6"/>
  <c r="AB183" i="6"/>
  <c r="AA183" i="6"/>
  <c r="Z183" i="6"/>
  <c r="Y183" i="6"/>
  <c r="X183" i="6"/>
  <c r="P183" i="6"/>
  <c r="Q183" i="6" s="1"/>
  <c r="F183" i="6"/>
  <c r="J183" i="6" s="1"/>
  <c r="AI182" i="6"/>
  <c r="AH182" i="6"/>
  <c r="AG182" i="6"/>
  <c r="AC182" i="6"/>
  <c r="AB182" i="6"/>
  <c r="AA182" i="6"/>
  <c r="Z182" i="6"/>
  <c r="Y182" i="6"/>
  <c r="X182" i="6"/>
  <c r="P182" i="6"/>
  <c r="Q182" i="6" s="1"/>
  <c r="F182" i="6"/>
  <c r="J182" i="6" s="1"/>
  <c r="AI181" i="6"/>
  <c r="AH181" i="6"/>
  <c r="AG181" i="6"/>
  <c r="AC181" i="6"/>
  <c r="AB181" i="6"/>
  <c r="AA181" i="6"/>
  <c r="Z181" i="6"/>
  <c r="Y181" i="6"/>
  <c r="X181" i="6"/>
  <c r="P181" i="6"/>
  <c r="Q181" i="6" s="1"/>
  <c r="F181" i="6"/>
  <c r="J181" i="6" s="1"/>
  <c r="AI180" i="6"/>
  <c r="AH180" i="6"/>
  <c r="AG180" i="6"/>
  <c r="AC180" i="6"/>
  <c r="AB180" i="6"/>
  <c r="AA180" i="6"/>
  <c r="Z180" i="6"/>
  <c r="Y180" i="6"/>
  <c r="X180" i="6"/>
  <c r="P180" i="6"/>
  <c r="Q180" i="6" s="1"/>
  <c r="F180" i="6"/>
  <c r="J180" i="6" s="1"/>
  <c r="AI179" i="6"/>
  <c r="AH179" i="6"/>
  <c r="AG179" i="6"/>
  <c r="AC179" i="6"/>
  <c r="AB179" i="6"/>
  <c r="AA179" i="6"/>
  <c r="Z179" i="6"/>
  <c r="Y179" i="6"/>
  <c r="X179" i="6"/>
  <c r="P179" i="6"/>
  <c r="Q179" i="6" s="1"/>
  <c r="F179" i="6"/>
  <c r="J179" i="6" s="1"/>
  <c r="AI178" i="6"/>
  <c r="AH178" i="6"/>
  <c r="AG178" i="6"/>
  <c r="AC178" i="6"/>
  <c r="AB178" i="6"/>
  <c r="AA178" i="6"/>
  <c r="Z178" i="6"/>
  <c r="Y178" i="6"/>
  <c r="X178" i="6"/>
  <c r="P178" i="6"/>
  <c r="Q178" i="6" s="1"/>
  <c r="F178" i="6"/>
  <c r="J178" i="6" s="1"/>
  <c r="AI177" i="6"/>
  <c r="AH177" i="6"/>
  <c r="AG177" i="6"/>
  <c r="AC177" i="6"/>
  <c r="AB177" i="6"/>
  <c r="AA177" i="6"/>
  <c r="Z177" i="6"/>
  <c r="Y177" i="6"/>
  <c r="X177" i="6"/>
  <c r="P177" i="6"/>
  <c r="Q177" i="6" s="1"/>
  <c r="F177" i="6"/>
  <c r="J177" i="6" s="1"/>
  <c r="AI176" i="6"/>
  <c r="AH176" i="6"/>
  <c r="AG176" i="6"/>
  <c r="AC176" i="6"/>
  <c r="AB176" i="6"/>
  <c r="AA176" i="6"/>
  <c r="Z176" i="6"/>
  <c r="Y176" i="6"/>
  <c r="X176" i="6"/>
  <c r="P176" i="6"/>
  <c r="Q176" i="6" s="1"/>
  <c r="F176" i="6"/>
  <c r="J176" i="6" s="1"/>
  <c r="AI175" i="6"/>
  <c r="AH175" i="6"/>
  <c r="AG175" i="6"/>
  <c r="AC175" i="6"/>
  <c r="AB175" i="6"/>
  <c r="AA175" i="6"/>
  <c r="Z175" i="6"/>
  <c r="Y175" i="6"/>
  <c r="X175" i="6"/>
  <c r="P175" i="6"/>
  <c r="Q175" i="6" s="1"/>
  <c r="F175" i="6"/>
  <c r="J175" i="6" s="1"/>
  <c r="AI174" i="6"/>
  <c r="AH174" i="6"/>
  <c r="AG174" i="6"/>
  <c r="AC174" i="6"/>
  <c r="AB174" i="6"/>
  <c r="AA174" i="6"/>
  <c r="Z174" i="6"/>
  <c r="Y174" i="6"/>
  <c r="X174" i="6"/>
  <c r="P174" i="6"/>
  <c r="Q174" i="6" s="1"/>
  <c r="F174" i="6"/>
  <c r="J174" i="6" s="1"/>
  <c r="AI173" i="6"/>
  <c r="AH173" i="6"/>
  <c r="AG173" i="6"/>
  <c r="AC173" i="6"/>
  <c r="AB173" i="6"/>
  <c r="AA173" i="6"/>
  <c r="Z173" i="6"/>
  <c r="Y173" i="6"/>
  <c r="X173" i="6"/>
  <c r="P173" i="6"/>
  <c r="Q173" i="6" s="1"/>
  <c r="F173" i="6"/>
  <c r="J173" i="6" s="1"/>
  <c r="AI172" i="6"/>
  <c r="AH172" i="6"/>
  <c r="AG172" i="6"/>
  <c r="AC172" i="6"/>
  <c r="AB172" i="6"/>
  <c r="AA172" i="6"/>
  <c r="Z172" i="6"/>
  <c r="Y172" i="6"/>
  <c r="X172" i="6"/>
  <c r="P172" i="6"/>
  <c r="Q172" i="6" s="1"/>
  <c r="F172" i="6"/>
  <c r="J172" i="6" s="1"/>
  <c r="AI171" i="6"/>
  <c r="AH171" i="6"/>
  <c r="AG171" i="6"/>
  <c r="AC171" i="6"/>
  <c r="AB171" i="6"/>
  <c r="AA171" i="6"/>
  <c r="Z171" i="6"/>
  <c r="Y171" i="6"/>
  <c r="X171" i="6"/>
  <c r="P171" i="6"/>
  <c r="Q171" i="6" s="1"/>
  <c r="F171" i="6"/>
  <c r="J171" i="6" s="1"/>
  <c r="AI170" i="6"/>
  <c r="AH170" i="6"/>
  <c r="AG170" i="6"/>
  <c r="AC170" i="6"/>
  <c r="AB170" i="6"/>
  <c r="AA170" i="6"/>
  <c r="Z170" i="6"/>
  <c r="Y170" i="6"/>
  <c r="X170" i="6"/>
  <c r="P170" i="6"/>
  <c r="Q170" i="6" s="1"/>
  <c r="F170" i="6"/>
  <c r="J170" i="6" s="1"/>
  <c r="AI169" i="6"/>
  <c r="AH169" i="6"/>
  <c r="AG169" i="6"/>
  <c r="AC169" i="6"/>
  <c r="AB169" i="6"/>
  <c r="AA169" i="6"/>
  <c r="Z169" i="6"/>
  <c r="Y169" i="6"/>
  <c r="X169" i="6"/>
  <c r="P169" i="6"/>
  <c r="Q169" i="6" s="1"/>
  <c r="F169" i="6"/>
  <c r="J169" i="6" s="1"/>
  <c r="AI168" i="6"/>
  <c r="AH168" i="6"/>
  <c r="AG168" i="6"/>
  <c r="AC168" i="6"/>
  <c r="AB168" i="6"/>
  <c r="AA168" i="6"/>
  <c r="Z168" i="6"/>
  <c r="Y168" i="6"/>
  <c r="X168" i="6"/>
  <c r="P168" i="6"/>
  <c r="Q168" i="6" s="1"/>
  <c r="F168" i="6"/>
  <c r="J168" i="6" s="1"/>
  <c r="AI167" i="6"/>
  <c r="AH167" i="6"/>
  <c r="AG167" i="6"/>
  <c r="AC167" i="6"/>
  <c r="AB167" i="6"/>
  <c r="AA167" i="6"/>
  <c r="Z167" i="6"/>
  <c r="Y167" i="6"/>
  <c r="X167" i="6"/>
  <c r="P167" i="6"/>
  <c r="Q167" i="6" s="1"/>
  <c r="F167" i="6"/>
  <c r="J167" i="6" s="1"/>
  <c r="AI166" i="6"/>
  <c r="AH166" i="6"/>
  <c r="AG166" i="6"/>
  <c r="AC166" i="6"/>
  <c r="AB166" i="6"/>
  <c r="AA166" i="6"/>
  <c r="Z166" i="6"/>
  <c r="Y166" i="6"/>
  <c r="X166" i="6"/>
  <c r="P166" i="6"/>
  <c r="Q166" i="6" s="1"/>
  <c r="F166" i="6"/>
  <c r="J166" i="6" s="1"/>
  <c r="AI165" i="6"/>
  <c r="AH165" i="6"/>
  <c r="AG165" i="6"/>
  <c r="AC165" i="6"/>
  <c r="AB165" i="6"/>
  <c r="AA165" i="6"/>
  <c r="Z165" i="6"/>
  <c r="Y165" i="6"/>
  <c r="X165" i="6"/>
  <c r="P165" i="6"/>
  <c r="Q165" i="6" s="1"/>
  <c r="F165" i="6"/>
  <c r="J165" i="6" s="1"/>
  <c r="AI164" i="6"/>
  <c r="AH164" i="6"/>
  <c r="AG164" i="6"/>
  <c r="AC164" i="6"/>
  <c r="AB164" i="6"/>
  <c r="AA164" i="6"/>
  <c r="Z164" i="6"/>
  <c r="Y164" i="6"/>
  <c r="X164" i="6"/>
  <c r="P164" i="6"/>
  <c r="Q164" i="6" s="1"/>
  <c r="F164" i="6"/>
  <c r="J164" i="6" s="1"/>
  <c r="AI163" i="6"/>
  <c r="AH163" i="6"/>
  <c r="AG163" i="6"/>
  <c r="AC163" i="6"/>
  <c r="AB163" i="6"/>
  <c r="AA163" i="6"/>
  <c r="Z163" i="6"/>
  <c r="Y163" i="6"/>
  <c r="X163" i="6"/>
  <c r="P163" i="6"/>
  <c r="Q163" i="6" s="1"/>
  <c r="F163" i="6"/>
  <c r="J163" i="6" s="1"/>
  <c r="AI162" i="6"/>
  <c r="AH162" i="6"/>
  <c r="AG162" i="6"/>
  <c r="AC162" i="6"/>
  <c r="AB162" i="6"/>
  <c r="AA162" i="6"/>
  <c r="Z162" i="6"/>
  <c r="Y162" i="6"/>
  <c r="X162" i="6"/>
  <c r="P162" i="6"/>
  <c r="Q162" i="6" s="1"/>
  <c r="F162" i="6"/>
  <c r="J162" i="6" s="1"/>
  <c r="AI161" i="6"/>
  <c r="AH161" i="6"/>
  <c r="AG161" i="6"/>
  <c r="AC161" i="6"/>
  <c r="AB161" i="6"/>
  <c r="AA161" i="6"/>
  <c r="Z161" i="6"/>
  <c r="Y161" i="6"/>
  <c r="X161" i="6"/>
  <c r="P161" i="6"/>
  <c r="Q161" i="6" s="1"/>
  <c r="F161" i="6"/>
  <c r="J161" i="6" s="1"/>
  <c r="AI160" i="6"/>
  <c r="AH160" i="6"/>
  <c r="AG160" i="6"/>
  <c r="AC160" i="6"/>
  <c r="AB160" i="6"/>
  <c r="AA160" i="6"/>
  <c r="Z160" i="6"/>
  <c r="Y160" i="6"/>
  <c r="X160" i="6"/>
  <c r="P160" i="6"/>
  <c r="Q160" i="6" s="1"/>
  <c r="F160" i="6"/>
  <c r="J160" i="6" s="1"/>
  <c r="AI159" i="6"/>
  <c r="AH159" i="6"/>
  <c r="AG159" i="6"/>
  <c r="AC159" i="6"/>
  <c r="AB159" i="6"/>
  <c r="AA159" i="6"/>
  <c r="Z159" i="6"/>
  <c r="Y159" i="6"/>
  <c r="X159" i="6"/>
  <c r="P159" i="6"/>
  <c r="Q159" i="6" s="1"/>
  <c r="F159" i="6"/>
  <c r="J159" i="6" s="1"/>
  <c r="AI158" i="6"/>
  <c r="AH158" i="6"/>
  <c r="AG158" i="6"/>
  <c r="AC158" i="6"/>
  <c r="AB158" i="6"/>
  <c r="AA158" i="6"/>
  <c r="Z158" i="6"/>
  <c r="Y158" i="6"/>
  <c r="X158" i="6"/>
  <c r="P158" i="6"/>
  <c r="Q158" i="6" s="1"/>
  <c r="F158" i="6"/>
  <c r="J158" i="6" s="1"/>
  <c r="AI157" i="6"/>
  <c r="AH157" i="6"/>
  <c r="AG157" i="6"/>
  <c r="AC157" i="6"/>
  <c r="AB157" i="6"/>
  <c r="AA157" i="6"/>
  <c r="Z157" i="6"/>
  <c r="Y157" i="6"/>
  <c r="X157" i="6"/>
  <c r="P157" i="6"/>
  <c r="Q157" i="6" s="1"/>
  <c r="F157" i="6"/>
  <c r="J157" i="6" s="1"/>
  <c r="AI156" i="6"/>
  <c r="AH156" i="6"/>
  <c r="AG156" i="6"/>
  <c r="AC156" i="6"/>
  <c r="AB156" i="6"/>
  <c r="AA156" i="6"/>
  <c r="Z156" i="6"/>
  <c r="Y156" i="6"/>
  <c r="X156" i="6"/>
  <c r="P156" i="6"/>
  <c r="Q156" i="6" s="1"/>
  <c r="F156" i="6"/>
  <c r="J156" i="6" s="1"/>
  <c r="AI155" i="6"/>
  <c r="AH155" i="6"/>
  <c r="AG155" i="6"/>
  <c r="AC155" i="6"/>
  <c r="AB155" i="6"/>
  <c r="AA155" i="6"/>
  <c r="Z155" i="6"/>
  <c r="Y155" i="6"/>
  <c r="X155" i="6"/>
  <c r="P155" i="6"/>
  <c r="Q155" i="6" s="1"/>
  <c r="F155" i="6"/>
  <c r="J155" i="6" s="1"/>
  <c r="AI154" i="6"/>
  <c r="AH154" i="6"/>
  <c r="AG154" i="6"/>
  <c r="AC154" i="6"/>
  <c r="AB154" i="6"/>
  <c r="AA154" i="6"/>
  <c r="Z154" i="6"/>
  <c r="Y154" i="6"/>
  <c r="X154" i="6"/>
  <c r="P154" i="6"/>
  <c r="Q154" i="6" s="1"/>
  <c r="F154" i="6"/>
  <c r="J154" i="6" s="1"/>
  <c r="AI153" i="6"/>
  <c r="AH153" i="6"/>
  <c r="AG153" i="6"/>
  <c r="AC153" i="6"/>
  <c r="AB153" i="6"/>
  <c r="AA153" i="6"/>
  <c r="Z153" i="6"/>
  <c r="Y153" i="6"/>
  <c r="X153" i="6"/>
  <c r="P153" i="6"/>
  <c r="Q153" i="6" s="1"/>
  <c r="F153" i="6"/>
  <c r="J153" i="6" s="1"/>
  <c r="AI152" i="6"/>
  <c r="AH152" i="6"/>
  <c r="AG152" i="6"/>
  <c r="AC152" i="6"/>
  <c r="AB152" i="6"/>
  <c r="AA152" i="6"/>
  <c r="Z152" i="6"/>
  <c r="Y152" i="6"/>
  <c r="X152" i="6"/>
  <c r="P152" i="6"/>
  <c r="Q152" i="6" s="1"/>
  <c r="F152" i="6"/>
  <c r="J152" i="6" s="1"/>
  <c r="AI151" i="6"/>
  <c r="AH151" i="6"/>
  <c r="AG151" i="6"/>
  <c r="AC151" i="6"/>
  <c r="AB151" i="6"/>
  <c r="AA151" i="6"/>
  <c r="Z151" i="6"/>
  <c r="Y151" i="6"/>
  <c r="X151" i="6"/>
  <c r="P151" i="6"/>
  <c r="Q151" i="6" s="1"/>
  <c r="F151" i="6"/>
  <c r="J151" i="6" s="1"/>
  <c r="AI150" i="6"/>
  <c r="AH150" i="6"/>
  <c r="AG150" i="6"/>
  <c r="AC150" i="6"/>
  <c r="AB150" i="6"/>
  <c r="AA150" i="6"/>
  <c r="Z150" i="6"/>
  <c r="Y150" i="6"/>
  <c r="X150" i="6"/>
  <c r="P150" i="6"/>
  <c r="Q150" i="6" s="1"/>
  <c r="F150" i="6"/>
  <c r="J150" i="6" s="1"/>
  <c r="AI149" i="6"/>
  <c r="AH149" i="6"/>
  <c r="AG149" i="6"/>
  <c r="AC149" i="6"/>
  <c r="AB149" i="6"/>
  <c r="AA149" i="6"/>
  <c r="Z149" i="6"/>
  <c r="Y149" i="6"/>
  <c r="X149" i="6"/>
  <c r="P149" i="6"/>
  <c r="Q149" i="6" s="1"/>
  <c r="F149" i="6"/>
  <c r="J149" i="6" s="1"/>
  <c r="AI148" i="6"/>
  <c r="AH148" i="6"/>
  <c r="AG148" i="6"/>
  <c r="AC148" i="6"/>
  <c r="AB148" i="6"/>
  <c r="AA148" i="6"/>
  <c r="Z148" i="6"/>
  <c r="Y148" i="6"/>
  <c r="X148" i="6"/>
  <c r="P148" i="6"/>
  <c r="Q148" i="6" s="1"/>
  <c r="F148" i="6"/>
  <c r="J148" i="6" s="1"/>
  <c r="AI147" i="6"/>
  <c r="AH147" i="6"/>
  <c r="AG147" i="6"/>
  <c r="AC147" i="6"/>
  <c r="AB147" i="6"/>
  <c r="AA147" i="6"/>
  <c r="Z147" i="6"/>
  <c r="Y147" i="6"/>
  <c r="X147" i="6"/>
  <c r="P147" i="6"/>
  <c r="Q147" i="6" s="1"/>
  <c r="F147" i="6"/>
  <c r="J147" i="6" s="1"/>
  <c r="AI146" i="6"/>
  <c r="AH146" i="6"/>
  <c r="AG146" i="6"/>
  <c r="AC146" i="6"/>
  <c r="AB146" i="6"/>
  <c r="AA146" i="6"/>
  <c r="Z146" i="6"/>
  <c r="Y146" i="6"/>
  <c r="X146" i="6"/>
  <c r="P146" i="6"/>
  <c r="Q146" i="6" s="1"/>
  <c r="F146" i="6"/>
  <c r="J146" i="6" s="1"/>
  <c r="AI145" i="6"/>
  <c r="AH145" i="6"/>
  <c r="AG145" i="6"/>
  <c r="AC145" i="6"/>
  <c r="AB145" i="6"/>
  <c r="AA145" i="6"/>
  <c r="Z145" i="6"/>
  <c r="Y145" i="6"/>
  <c r="X145" i="6"/>
  <c r="P145" i="6"/>
  <c r="Q145" i="6" s="1"/>
  <c r="F145" i="6"/>
  <c r="J145" i="6" s="1"/>
  <c r="AI144" i="6"/>
  <c r="AH144" i="6"/>
  <c r="AG144" i="6"/>
  <c r="AC144" i="6"/>
  <c r="AB144" i="6"/>
  <c r="AA144" i="6"/>
  <c r="Z144" i="6"/>
  <c r="Y144" i="6"/>
  <c r="X144" i="6"/>
  <c r="P144" i="6"/>
  <c r="Q144" i="6" s="1"/>
  <c r="F144" i="6"/>
  <c r="J144" i="6" s="1"/>
  <c r="AI143" i="6"/>
  <c r="AH143" i="6"/>
  <c r="AG143" i="6"/>
  <c r="AC143" i="6"/>
  <c r="AB143" i="6"/>
  <c r="AA143" i="6"/>
  <c r="Z143" i="6"/>
  <c r="Y143" i="6"/>
  <c r="X143" i="6"/>
  <c r="P143" i="6"/>
  <c r="Q143" i="6" s="1"/>
  <c r="F143" i="6"/>
  <c r="J143" i="6" s="1"/>
  <c r="AI142" i="6"/>
  <c r="AH142" i="6"/>
  <c r="AG142" i="6"/>
  <c r="AC142" i="6"/>
  <c r="AB142" i="6"/>
  <c r="AA142" i="6"/>
  <c r="Z142" i="6"/>
  <c r="Y142" i="6"/>
  <c r="X142" i="6"/>
  <c r="P142" i="6"/>
  <c r="Q142" i="6" s="1"/>
  <c r="F142" i="6"/>
  <c r="J142" i="6" s="1"/>
  <c r="AI141" i="6"/>
  <c r="AH141" i="6"/>
  <c r="AG141" i="6"/>
  <c r="AC141" i="6"/>
  <c r="AB141" i="6"/>
  <c r="AA141" i="6"/>
  <c r="Z141" i="6"/>
  <c r="Y141" i="6"/>
  <c r="X141" i="6"/>
  <c r="P141" i="6"/>
  <c r="Q141" i="6" s="1"/>
  <c r="F141" i="6"/>
  <c r="J141" i="6" s="1"/>
  <c r="AI140" i="6"/>
  <c r="AH140" i="6"/>
  <c r="AG140" i="6"/>
  <c r="AC140" i="6"/>
  <c r="AB140" i="6"/>
  <c r="AA140" i="6"/>
  <c r="Z140" i="6"/>
  <c r="Y140" i="6"/>
  <c r="X140" i="6"/>
  <c r="P140" i="6"/>
  <c r="Q140" i="6" s="1"/>
  <c r="F140" i="6"/>
  <c r="J140" i="6" s="1"/>
  <c r="AI139" i="6"/>
  <c r="AH139" i="6"/>
  <c r="AG139" i="6"/>
  <c r="AC139" i="6"/>
  <c r="AB139" i="6"/>
  <c r="AA139" i="6"/>
  <c r="Z139" i="6"/>
  <c r="Y139" i="6"/>
  <c r="X139" i="6"/>
  <c r="P139" i="6"/>
  <c r="Q139" i="6" s="1"/>
  <c r="F139" i="6"/>
  <c r="J139" i="6" s="1"/>
  <c r="AI138" i="6"/>
  <c r="AH138" i="6"/>
  <c r="AG138" i="6"/>
  <c r="AC138" i="6"/>
  <c r="AB138" i="6"/>
  <c r="AA138" i="6"/>
  <c r="Z138" i="6"/>
  <c r="Y138" i="6"/>
  <c r="X138" i="6"/>
  <c r="P138" i="6"/>
  <c r="Q138" i="6" s="1"/>
  <c r="F138" i="6"/>
  <c r="J138" i="6" s="1"/>
  <c r="AI137" i="6"/>
  <c r="AH137" i="6"/>
  <c r="AG137" i="6"/>
  <c r="AC137" i="6"/>
  <c r="AB137" i="6"/>
  <c r="AA137" i="6"/>
  <c r="Z137" i="6"/>
  <c r="Y137" i="6"/>
  <c r="X137" i="6"/>
  <c r="P137" i="6"/>
  <c r="Q137" i="6" s="1"/>
  <c r="F137" i="6"/>
  <c r="J137" i="6" s="1"/>
  <c r="AI136" i="6"/>
  <c r="AH136" i="6"/>
  <c r="AG136" i="6"/>
  <c r="AC136" i="6"/>
  <c r="AB136" i="6"/>
  <c r="AA136" i="6"/>
  <c r="Z136" i="6"/>
  <c r="Y136" i="6"/>
  <c r="X136" i="6"/>
  <c r="P136" i="6"/>
  <c r="Q136" i="6" s="1"/>
  <c r="F136" i="6"/>
  <c r="J136" i="6" s="1"/>
  <c r="AI135" i="6"/>
  <c r="AH135" i="6"/>
  <c r="AG135" i="6"/>
  <c r="AC135" i="6"/>
  <c r="AB135" i="6"/>
  <c r="AA135" i="6"/>
  <c r="Z135" i="6"/>
  <c r="Y135" i="6"/>
  <c r="X135" i="6"/>
  <c r="P135" i="6"/>
  <c r="Q135" i="6" s="1"/>
  <c r="F135" i="6"/>
  <c r="J135" i="6" s="1"/>
  <c r="AI134" i="6"/>
  <c r="AH134" i="6"/>
  <c r="AG134" i="6"/>
  <c r="AC134" i="6"/>
  <c r="AB134" i="6"/>
  <c r="AA134" i="6"/>
  <c r="Z134" i="6"/>
  <c r="Y134" i="6"/>
  <c r="X134" i="6"/>
  <c r="P134" i="6"/>
  <c r="Q134" i="6" s="1"/>
  <c r="F134" i="6"/>
  <c r="J134" i="6" s="1"/>
  <c r="AI133" i="6"/>
  <c r="AH133" i="6"/>
  <c r="AG133" i="6"/>
  <c r="AC133" i="6"/>
  <c r="AB133" i="6"/>
  <c r="AA133" i="6"/>
  <c r="Z133" i="6"/>
  <c r="Y133" i="6"/>
  <c r="X133" i="6"/>
  <c r="P133" i="6"/>
  <c r="Q133" i="6" s="1"/>
  <c r="F133" i="6"/>
  <c r="J133" i="6" s="1"/>
  <c r="AI132" i="6"/>
  <c r="AH132" i="6"/>
  <c r="AG132" i="6"/>
  <c r="AC132" i="6"/>
  <c r="AB132" i="6"/>
  <c r="AA132" i="6"/>
  <c r="Z132" i="6"/>
  <c r="Y132" i="6"/>
  <c r="X132" i="6"/>
  <c r="P132" i="6"/>
  <c r="Q132" i="6" s="1"/>
  <c r="F132" i="6"/>
  <c r="J132" i="6" s="1"/>
  <c r="AI131" i="6"/>
  <c r="AH131" i="6"/>
  <c r="AG131" i="6"/>
  <c r="AC131" i="6"/>
  <c r="AB131" i="6"/>
  <c r="AA131" i="6"/>
  <c r="Z131" i="6"/>
  <c r="Y131" i="6"/>
  <c r="X131" i="6"/>
  <c r="P131" i="6"/>
  <c r="Q131" i="6" s="1"/>
  <c r="F131" i="6"/>
  <c r="J131" i="6" s="1"/>
  <c r="AI130" i="6"/>
  <c r="AH130" i="6"/>
  <c r="AG130" i="6"/>
  <c r="AC130" i="6"/>
  <c r="AB130" i="6"/>
  <c r="AA130" i="6"/>
  <c r="Z130" i="6"/>
  <c r="Y130" i="6"/>
  <c r="X130" i="6"/>
  <c r="P130" i="6"/>
  <c r="Q130" i="6" s="1"/>
  <c r="F130" i="6"/>
  <c r="J130" i="6" s="1"/>
  <c r="AI129" i="6"/>
  <c r="AH129" i="6"/>
  <c r="AG129" i="6"/>
  <c r="AC129" i="6"/>
  <c r="AB129" i="6"/>
  <c r="AA129" i="6"/>
  <c r="Z129" i="6"/>
  <c r="Y129" i="6"/>
  <c r="X129" i="6"/>
  <c r="P129" i="6"/>
  <c r="Q129" i="6" s="1"/>
  <c r="F129" i="6"/>
  <c r="J129" i="6" s="1"/>
  <c r="AI128" i="6"/>
  <c r="AH128" i="6"/>
  <c r="AG128" i="6"/>
  <c r="AC128" i="6"/>
  <c r="AB128" i="6"/>
  <c r="AA128" i="6"/>
  <c r="Z128" i="6"/>
  <c r="Y128" i="6"/>
  <c r="X128" i="6"/>
  <c r="P128" i="6"/>
  <c r="Q128" i="6" s="1"/>
  <c r="F128" i="6"/>
  <c r="J128" i="6" s="1"/>
  <c r="AI127" i="6"/>
  <c r="AH127" i="6"/>
  <c r="AG127" i="6"/>
  <c r="AC127" i="6"/>
  <c r="AB127" i="6"/>
  <c r="AA127" i="6"/>
  <c r="Z127" i="6"/>
  <c r="Y127" i="6"/>
  <c r="X127" i="6"/>
  <c r="P127" i="6"/>
  <c r="Q127" i="6" s="1"/>
  <c r="F127" i="6"/>
  <c r="J127" i="6" s="1"/>
  <c r="AI126" i="6"/>
  <c r="AH126" i="6"/>
  <c r="AG126" i="6"/>
  <c r="AC126" i="6"/>
  <c r="AB126" i="6"/>
  <c r="AA126" i="6"/>
  <c r="Z126" i="6"/>
  <c r="Y126" i="6"/>
  <c r="X126" i="6"/>
  <c r="P126" i="6"/>
  <c r="Q126" i="6" s="1"/>
  <c r="F126" i="6"/>
  <c r="J126" i="6" s="1"/>
  <c r="AI125" i="6"/>
  <c r="AH125" i="6"/>
  <c r="AG125" i="6"/>
  <c r="AC125" i="6"/>
  <c r="AB125" i="6"/>
  <c r="AA125" i="6"/>
  <c r="Z125" i="6"/>
  <c r="Y125" i="6"/>
  <c r="X125" i="6"/>
  <c r="P125" i="6"/>
  <c r="Q125" i="6" s="1"/>
  <c r="F125" i="6"/>
  <c r="J125" i="6" s="1"/>
  <c r="AI124" i="6"/>
  <c r="AH124" i="6"/>
  <c r="AG124" i="6"/>
  <c r="AC124" i="6"/>
  <c r="AB124" i="6"/>
  <c r="AA124" i="6"/>
  <c r="Z124" i="6"/>
  <c r="Y124" i="6"/>
  <c r="X124" i="6"/>
  <c r="P124" i="6"/>
  <c r="Q124" i="6" s="1"/>
  <c r="F124" i="6"/>
  <c r="J124" i="6" s="1"/>
  <c r="AI123" i="6"/>
  <c r="AH123" i="6"/>
  <c r="AG123" i="6"/>
  <c r="AC123" i="6"/>
  <c r="AB123" i="6"/>
  <c r="AA123" i="6"/>
  <c r="Z123" i="6"/>
  <c r="Y123" i="6"/>
  <c r="X123" i="6"/>
  <c r="P123" i="6"/>
  <c r="Q123" i="6" s="1"/>
  <c r="F123" i="6"/>
  <c r="J123" i="6" s="1"/>
  <c r="AI122" i="6"/>
  <c r="AH122" i="6"/>
  <c r="AG122" i="6"/>
  <c r="AC122" i="6"/>
  <c r="AB122" i="6"/>
  <c r="AA122" i="6"/>
  <c r="Z122" i="6"/>
  <c r="Y122" i="6"/>
  <c r="X122" i="6"/>
  <c r="P122" i="6"/>
  <c r="Q122" i="6" s="1"/>
  <c r="F122" i="6"/>
  <c r="J122" i="6" s="1"/>
  <c r="AI121" i="6"/>
  <c r="AH121" i="6"/>
  <c r="AG121" i="6"/>
  <c r="AC121" i="6"/>
  <c r="AB121" i="6"/>
  <c r="AA121" i="6"/>
  <c r="Z121" i="6"/>
  <c r="Y121" i="6"/>
  <c r="X121" i="6"/>
  <c r="P121" i="6"/>
  <c r="Q121" i="6" s="1"/>
  <c r="F121" i="6"/>
  <c r="J121" i="6" s="1"/>
  <c r="AI120" i="6"/>
  <c r="AH120" i="6"/>
  <c r="AG120" i="6"/>
  <c r="AC120" i="6"/>
  <c r="AB120" i="6"/>
  <c r="AA120" i="6"/>
  <c r="Z120" i="6"/>
  <c r="Y120" i="6"/>
  <c r="X120" i="6"/>
  <c r="P120" i="6"/>
  <c r="Q120" i="6" s="1"/>
  <c r="F120" i="6"/>
  <c r="J120" i="6" s="1"/>
  <c r="AI119" i="6"/>
  <c r="AH119" i="6"/>
  <c r="AG119" i="6"/>
  <c r="AC119" i="6"/>
  <c r="AB119" i="6"/>
  <c r="AA119" i="6"/>
  <c r="Z119" i="6"/>
  <c r="Y119" i="6"/>
  <c r="X119" i="6"/>
  <c r="P119" i="6"/>
  <c r="Q119" i="6" s="1"/>
  <c r="F119" i="6"/>
  <c r="J119" i="6" s="1"/>
  <c r="AI118" i="6"/>
  <c r="AH118" i="6"/>
  <c r="AG118" i="6"/>
  <c r="AC118" i="6"/>
  <c r="AB118" i="6"/>
  <c r="AA118" i="6"/>
  <c r="Z118" i="6"/>
  <c r="Y118" i="6"/>
  <c r="X118" i="6"/>
  <c r="P118" i="6"/>
  <c r="Q118" i="6" s="1"/>
  <c r="F118" i="6"/>
  <c r="J118" i="6" s="1"/>
  <c r="AI117" i="6"/>
  <c r="AH117" i="6"/>
  <c r="AG117" i="6"/>
  <c r="AC117" i="6"/>
  <c r="AB117" i="6"/>
  <c r="AA117" i="6"/>
  <c r="Z117" i="6"/>
  <c r="Y117" i="6"/>
  <c r="X117" i="6"/>
  <c r="P117" i="6"/>
  <c r="Q117" i="6" s="1"/>
  <c r="F117" i="6"/>
  <c r="J117" i="6" s="1"/>
  <c r="AI116" i="6"/>
  <c r="AH116" i="6"/>
  <c r="AG116" i="6"/>
  <c r="AC116" i="6"/>
  <c r="AB116" i="6"/>
  <c r="AA116" i="6"/>
  <c r="Z116" i="6"/>
  <c r="Y116" i="6"/>
  <c r="X116" i="6"/>
  <c r="P116" i="6"/>
  <c r="Q116" i="6" s="1"/>
  <c r="F116" i="6"/>
  <c r="J116" i="6" s="1"/>
  <c r="AI115" i="6"/>
  <c r="AH115" i="6"/>
  <c r="AG115" i="6"/>
  <c r="AC115" i="6"/>
  <c r="AB115" i="6"/>
  <c r="AA115" i="6"/>
  <c r="Z115" i="6"/>
  <c r="Y115" i="6"/>
  <c r="X115" i="6"/>
  <c r="P115" i="6"/>
  <c r="Q115" i="6" s="1"/>
  <c r="F115" i="6"/>
  <c r="J115" i="6" s="1"/>
  <c r="AI114" i="6"/>
  <c r="AH114" i="6"/>
  <c r="AG114" i="6"/>
  <c r="AC114" i="6"/>
  <c r="AB114" i="6"/>
  <c r="AA114" i="6"/>
  <c r="Z114" i="6"/>
  <c r="Y114" i="6"/>
  <c r="X114" i="6"/>
  <c r="P114" i="6"/>
  <c r="Q114" i="6" s="1"/>
  <c r="F114" i="6"/>
  <c r="J114" i="6" s="1"/>
  <c r="AI113" i="6"/>
  <c r="AH113" i="6"/>
  <c r="AG113" i="6"/>
  <c r="AC113" i="6"/>
  <c r="AB113" i="6"/>
  <c r="AA113" i="6"/>
  <c r="Z113" i="6"/>
  <c r="Y113" i="6"/>
  <c r="X113" i="6"/>
  <c r="P113" i="6"/>
  <c r="Q113" i="6" s="1"/>
  <c r="F113" i="6"/>
  <c r="J113" i="6" s="1"/>
  <c r="AI112" i="6"/>
  <c r="AH112" i="6"/>
  <c r="AG112" i="6"/>
  <c r="AC112" i="6"/>
  <c r="AB112" i="6"/>
  <c r="AA112" i="6"/>
  <c r="Z112" i="6"/>
  <c r="Y112" i="6"/>
  <c r="X112" i="6"/>
  <c r="P112" i="6"/>
  <c r="Q112" i="6" s="1"/>
  <c r="F112" i="6"/>
  <c r="J112" i="6" s="1"/>
  <c r="AI111" i="6"/>
  <c r="AH111" i="6"/>
  <c r="AG111" i="6"/>
  <c r="AC111" i="6"/>
  <c r="AB111" i="6"/>
  <c r="AA111" i="6"/>
  <c r="Z111" i="6"/>
  <c r="Y111" i="6"/>
  <c r="X111" i="6"/>
  <c r="P111" i="6"/>
  <c r="Q111" i="6" s="1"/>
  <c r="F111" i="6"/>
  <c r="J111" i="6" s="1"/>
  <c r="AI110" i="6"/>
  <c r="AH110" i="6"/>
  <c r="AG110" i="6"/>
  <c r="AC110" i="6"/>
  <c r="AB110" i="6"/>
  <c r="AA110" i="6"/>
  <c r="Z110" i="6"/>
  <c r="Y110" i="6"/>
  <c r="X110" i="6"/>
  <c r="P110" i="6"/>
  <c r="Q110" i="6" s="1"/>
  <c r="F110" i="6"/>
  <c r="J110" i="6" s="1"/>
  <c r="AI109" i="6"/>
  <c r="AH109" i="6"/>
  <c r="AG109" i="6"/>
  <c r="AC109" i="6"/>
  <c r="AB109" i="6"/>
  <c r="AA109" i="6"/>
  <c r="Z109" i="6"/>
  <c r="Y109" i="6"/>
  <c r="X109" i="6"/>
  <c r="P109" i="6"/>
  <c r="Q109" i="6" s="1"/>
  <c r="F109" i="6"/>
  <c r="J109" i="6" s="1"/>
  <c r="AI108" i="6"/>
  <c r="AH108" i="6"/>
  <c r="AG108" i="6"/>
  <c r="AC108" i="6"/>
  <c r="AB108" i="6"/>
  <c r="AA108" i="6"/>
  <c r="Z108" i="6"/>
  <c r="Y108" i="6"/>
  <c r="X108" i="6"/>
  <c r="P108" i="6"/>
  <c r="Q108" i="6" s="1"/>
  <c r="F108" i="6"/>
  <c r="J108" i="6" s="1"/>
  <c r="AI107" i="6"/>
  <c r="AH107" i="6"/>
  <c r="AG107" i="6"/>
  <c r="AC107" i="6"/>
  <c r="AB107" i="6"/>
  <c r="AA107" i="6"/>
  <c r="Z107" i="6"/>
  <c r="Y107" i="6"/>
  <c r="X107" i="6"/>
  <c r="P107" i="6"/>
  <c r="Q107" i="6" s="1"/>
  <c r="F107" i="6"/>
  <c r="J107" i="6" s="1"/>
  <c r="AI106" i="6"/>
  <c r="AH106" i="6"/>
  <c r="AG106" i="6"/>
  <c r="AC106" i="6"/>
  <c r="AB106" i="6"/>
  <c r="AA106" i="6"/>
  <c r="Z106" i="6"/>
  <c r="Y106" i="6"/>
  <c r="X106" i="6"/>
  <c r="P106" i="6"/>
  <c r="Q106" i="6" s="1"/>
  <c r="F106" i="6"/>
  <c r="J106" i="6" s="1"/>
  <c r="AI105" i="6"/>
  <c r="AH105" i="6"/>
  <c r="AG105" i="6"/>
  <c r="AC105" i="6"/>
  <c r="AB105" i="6"/>
  <c r="AA105" i="6"/>
  <c r="Z105" i="6"/>
  <c r="Y105" i="6"/>
  <c r="X105" i="6"/>
  <c r="P105" i="6"/>
  <c r="Q105" i="6" s="1"/>
  <c r="F105" i="6"/>
  <c r="J105" i="6" s="1"/>
  <c r="AI104" i="6"/>
  <c r="AH104" i="6"/>
  <c r="AG104" i="6"/>
  <c r="AC104" i="6"/>
  <c r="AB104" i="6"/>
  <c r="AA104" i="6"/>
  <c r="Z104" i="6"/>
  <c r="Y104" i="6"/>
  <c r="X104" i="6"/>
  <c r="P104" i="6"/>
  <c r="Q104" i="6" s="1"/>
  <c r="F104" i="6"/>
  <c r="J104" i="6" s="1"/>
  <c r="AI103" i="6"/>
  <c r="AH103" i="6"/>
  <c r="AG103" i="6"/>
  <c r="AC103" i="6"/>
  <c r="AB103" i="6"/>
  <c r="AA103" i="6"/>
  <c r="Z103" i="6"/>
  <c r="Y103" i="6"/>
  <c r="X103" i="6"/>
  <c r="P103" i="6"/>
  <c r="Q103" i="6" s="1"/>
  <c r="F103" i="6"/>
  <c r="J103" i="6" s="1"/>
  <c r="AI102" i="6"/>
  <c r="AH102" i="6"/>
  <c r="AG102" i="6"/>
  <c r="AC102" i="6"/>
  <c r="AB102" i="6"/>
  <c r="AA102" i="6"/>
  <c r="Z102" i="6"/>
  <c r="Y102" i="6"/>
  <c r="X102" i="6"/>
  <c r="P102" i="6"/>
  <c r="Q102" i="6" s="1"/>
  <c r="F102" i="6"/>
  <c r="J102" i="6" s="1"/>
  <c r="AI101" i="6"/>
  <c r="AH101" i="6"/>
  <c r="AG101" i="6"/>
  <c r="AC101" i="6"/>
  <c r="AB101" i="6"/>
  <c r="AA101" i="6"/>
  <c r="Z101" i="6"/>
  <c r="Y101" i="6"/>
  <c r="X101" i="6"/>
  <c r="P101" i="6"/>
  <c r="Q101" i="6" s="1"/>
  <c r="F101" i="6"/>
  <c r="J101" i="6" s="1"/>
  <c r="AI100" i="6"/>
  <c r="AH100" i="6"/>
  <c r="AG100" i="6"/>
  <c r="AC100" i="6"/>
  <c r="AB100" i="6"/>
  <c r="AA100" i="6"/>
  <c r="Z100" i="6"/>
  <c r="Y100" i="6"/>
  <c r="X100" i="6"/>
  <c r="P100" i="6"/>
  <c r="Q100" i="6" s="1"/>
  <c r="F100" i="6"/>
  <c r="J100" i="6" s="1"/>
  <c r="AI99" i="6"/>
  <c r="AH99" i="6"/>
  <c r="AG99" i="6"/>
  <c r="AC99" i="6"/>
  <c r="AB99" i="6"/>
  <c r="AA99" i="6"/>
  <c r="Z99" i="6"/>
  <c r="Y99" i="6"/>
  <c r="X99" i="6"/>
  <c r="P99" i="6"/>
  <c r="Q99" i="6" s="1"/>
  <c r="F99" i="6"/>
  <c r="J99" i="6" s="1"/>
  <c r="AI98" i="6"/>
  <c r="AH98" i="6"/>
  <c r="AG98" i="6"/>
  <c r="AC98" i="6"/>
  <c r="AB98" i="6"/>
  <c r="AA98" i="6"/>
  <c r="Z98" i="6"/>
  <c r="Y98" i="6"/>
  <c r="X98" i="6"/>
  <c r="P98" i="6"/>
  <c r="Q98" i="6" s="1"/>
  <c r="F98" i="6"/>
  <c r="J98" i="6" s="1"/>
  <c r="AI97" i="6"/>
  <c r="AH97" i="6"/>
  <c r="AG97" i="6"/>
  <c r="AC97" i="6"/>
  <c r="AB97" i="6"/>
  <c r="AA97" i="6"/>
  <c r="Z97" i="6"/>
  <c r="Y97" i="6"/>
  <c r="X97" i="6"/>
  <c r="P97" i="6"/>
  <c r="Q97" i="6" s="1"/>
  <c r="F97" i="6"/>
  <c r="J97" i="6" s="1"/>
  <c r="AI96" i="6"/>
  <c r="AH96" i="6"/>
  <c r="AG96" i="6"/>
  <c r="AC96" i="6"/>
  <c r="AB96" i="6"/>
  <c r="AA96" i="6"/>
  <c r="Z96" i="6"/>
  <c r="Y96" i="6"/>
  <c r="X96" i="6"/>
  <c r="P96" i="6"/>
  <c r="Q96" i="6" s="1"/>
  <c r="F96" i="6"/>
  <c r="J96" i="6" s="1"/>
  <c r="AI95" i="6"/>
  <c r="AH95" i="6"/>
  <c r="AG95" i="6"/>
  <c r="AC95" i="6"/>
  <c r="AB95" i="6"/>
  <c r="AA95" i="6"/>
  <c r="Z95" i="6"/>
  <c r="Y95" i="6"/>
  <c r="X95" i="6"/>
  <c r="P95" i="6"/>
  <c r="Q95" i="6" s="1"/>
  <c r="F95" i="6"/>
  <c r="J95" i="6" s="1"/>
  <c r="AI94" i="6"/>
  <c r="AH94" i="6"/>
  <c r="AG94" i="6"/>
  <c r="AC94" i="6"/>
  <c r="AB94" i="6"/>
  <c r="AA94" i="6"/>
  <c r="Z94" i="6"/>
  <c r="Y94" i="6"/>
  <c r="X94" i="6"/>
  <c r="P94" i="6"/>
  <c r="Q94" i="6" s="1"/>
  <c r="F94" i="6"/>
  <c r="J94" i="6" s="1"/>
  <c r="AI93" i="6"/>
  <c r="AH93" i="6"/>
  <c r="AG93" i="6"/>
  <c r="AC93" i="6"/>
  <c r="AB93" i="6"/>
  <c r="AA93" i="6"/>
  <c r="Z93" i="6"/>
  <c r="Y93" i="6"/>
  <c r="X93" i="6"/>
  <c r="P93" i="6"/>
  <c r="Q93" i="6" s="1"/>
  <c r="F93" i="6"/>
  <c r="J93" i="6" s="1"/>
  <c r="AI92" i="6"/>
  <c r="AH92" i="6"/>
  <c r="AG92" i="6"/>
  <c r="AC92" i="6"/>
  <c r="AB92" i="6"/>
  <c r="AA92" i="6"/>
  <c r="Z92" i="6"/>
  <c r="Y92" i="6"/>
  <c r="X92" i="6"/>
  <c r="P92" i="6"/>
  <c r="Q92" i="6" s="1"/>
  <c r="F92" i="6"/>
  <c r="J92" i="6" s="1"/>
  <c r="AI91" i="6"/>
  <c r="AH91" i="6"/>
  <c r="AG91" i="6"/>
  <c r="AC91" i="6"/>
  <c r="AB91" i="6"/>
  <c r="AA91" i="6"/>
  <c r="Z91" i="6"/>
  <c r="Y91" i="6"/>
  <c r="X91" i="6"/>
  <c r="P91" i="6"/>
  <c r="Q91" i="6" s="1"/>
  <c r="F91" i="6"/>
  <c r="J91" i="6" s="1"/>
  <c r="AI90" i="6"/>
  <c r="AH90" i="6"/>
  <c r="AG90" i="6"/>
  <c r="AC90" i="6"/>
  <c r="AB90" i="6"/>
  <c r="AA90" i="6"/>
  <c r="Z90" i="6"/>
  <c r="Y90" i="6"/>
  <c r="X90" i="6"/>
  <c r="P90" i="6"/>
  <c r="Q90" i="6" s="1"/>
  <c r="F90" i="6"/>
  <c r="J90" i="6" s="1"/>
  <c r="AI89" i="6"/>
  <c r="AH89" i="6"/>
  <c r="AG89" i="6"/>
  <c r="AC89" i="6"/>
  <c r="AB89" i="6"/>
  <c r="AA89" i="6"/>
  <c r="Z89" i="6"/>
  <c r="Y89" i="6"/>
  <c r="X89" i="6"/>
  <c r="P89" i="6"/>
  <c r="Q89" i="6" s="1"/>
  <c r="F89" i="6"/>
  <c r="J89" i="6" s="1"/>
  <c r="AI88" i="6"/>
  <c r="AH88" i="6"/>
  <c r="AG88" i="6"/>
  <c r="AC88" i="6"/>
  <c r="AB88" i="6"/>
  <c r="AA88" i="6"/>
  <c r="Z88" i="6"/>
  <c r="Y88" i="6"/>
  <c r="X88" i="6"/>
  <c r="P88" i="6"/>
  <c r="Q88" i="6" s="1"/>
  <c r="F88" i="6"/>
  <c r="J88" i="6" s="1"/>
  <c r="AI87" i="6"/>
  <c r="AH87" i="6"/>
  <c r="AG87" i="6"/>
  <c r="AC87" i="6"/>
  <c r="AB87" i="6"/>
  <c r="AA87" i="6"/>
  <c r="Z87" i="6"/>
  <c r="Y87" i="6"/>
  <c r="X87" i="6"/>
  <c r="P87" i="6"/>
  <c r="Q87" i="6" s="1"/>
  <c r="F87" i="6"/>
  <c r="J87" i="6" s="1"/>
  <c r="AI86" i="6"/>
  <c r="AH86" i="6"/>
  <c r="AG86" i="6"/>
  <c r="AC86" i="6"/>
  <c r="AB86" i="6"/>
  <c r="AA86" i="6"/>
  <c r="Z86" i="6"/>
  <c r="Y86" i="6"/>
  <c r="X86" i="6"/>
  <c r="P86" i="6"/>
  <c r="Q86" i="6" s="1"/>
  <c r="F86" i="6"/>
  <c r="J86" i="6" s="1"/>
  <c r="AI85" i="6"/>
  <c r="AH85" i="6"/>
  <c r="AG85" i="6"/>
  <c r="AC85" i="6"/>
  <c r="AB85" i="6"/>
  <c r="AA85" i="6"/>
  <c r="Z85" i="6"/>
  <c r="Y85" i="6"/>
  <c r="X85" i="6"/>
  <c r="P85" i="6"/>
  <c r="Q85" i="6" s="1"/>
  <c r="F85" i="6"/>
  <c r="J85" i="6" s="1"/>
  <c r="AI84" i="6"/>
  <c r="AH84" i="6"/>
  <c r="AG84" i="6"/>
  <c r="AC84" i="6"/>
  <c r="AB84" i="6"/>
  <c r="AA84" i="6"/>
  <c r="Z84" i="6"/>
  <c r="Y84" i="6"/>
  <c r="X84" i="6"/>
  <c r="P84" i="6"/>
  <c r="Q84" i="6" s="1"/>
  <c r="F84" i="6"/>
  <c r="J84" i="6" s="1"/>
  <c r="AI83" i="6"/>
  <c r="AH83" i="6"/>
  <c r="AG83" i="6"/>
  <c r="AC83" i="6"/>
  <c r="AB83" i="6"/>
  <c r="AA83" i="6"/>
  <c r="Z83" i="6"/>
  <c r="Y83" i="6"/>
  <c r="X83" i="6"/>
  <c r="P83" i="6"/>
  <c r="Q83" i="6" s="1"/>
  <c r="F83" i="6"/>
  <c r="J83" i="6" s="1"/>
  <c r="AI82" i="6"/>
  <c r="AH82" i="6"/>
  <c r="AG82" i="6"/>
  <c r="AC82" i="6"/>
  <c r="AB82" i="6"/>
  <c r="AA82" i="6"/>
  <c r="Z82" i="6"/>
  <c r="Y82" i="6"/>
  <c r="X82" i="6"/>
  <c r="P82" i="6"/>
  <c r="Q82" i="6" s="1"/>
  <c r="F82" i="6"/>
  <c r="J82" i="6" s="1"/>
  <c r="AI81" i="6"/>
  <c r="AH81" i="6"/>
  <c r="AG81" i="6"/>
  <c r="AC81" i="6"/>
  <c r="AB81" i="6"/>
  <c r="AA81" i="6"/>
  <c r="Z81" i="6"/>
  <c r="Y81" i="6"/>
  <c r="X81" i="6"/>
  <c r="P81" i="6"/>
  <c r="Q81" i="6" s="1"/>
  <c r="F81" i="6"/>
  <c r="J81" i="6" s="1"/>
  <c r="AI80" i="6"/>
  <c r="AH80" i="6"/>
  <c r="AG80" i="6"/>
  <c r="AC80" i="6"/>
  <c r="AB80" i="6"/>
  <c r="AA80" i="6"/>
  <c r="Z80" i="6"/>
  <c r="Y80" i="6"/>
  <c r="X80" i="6"/>
  <c r="P80" i="6"/>
  <c r="Q80" i="6" s="1"/>
  <c r="F80" i="6"/>
  <c r="J80" i="6" s="1"/>
  <c r="AI79" i="6"/>
  <c r="AH79" i="6"/>
  <c r="AG79" i="6"/>
  <c r="AC79" i="6"/>
  <c r="AB79" i="6"/>
  <c r="AA79" i="6"/>
  <c r="Z79" i="6"/>
  <c r="Y79" i="6"/>
  <c r="X79" i="6"/>
  <c r="P79" i="6"/>
  <c r="Q79" i="6" s="1"/>
  <c r="F79" i="6"/>
  <c r="J79" i="6" s="1"/>
  <c r="AI78" i="6"/>
  <c r="AH78" i="6"/>
  <c r="AG78" i="6"/>
  <c r="AC78" i="6"/>
  <c r="AB78" i="6"/>
  <c r="AA78" i="6"/>
  <c r="Z78" i="6"/>
  <c r="Y78" i="6"/>
  <c r="X78" i="6"/>
  <c r="P78" i="6"/>
  <c r="Q78" i="6" s="1"/>
  <c r="F78" i="6"/>
  <c r="J78" i="6" s="1"/>
  <c r="AI77" i="6"/>
  <c r="AH77" i="6"/>
  <c r="AG77" i="6"/>
  <c r="AC77" i="6"/>
  <c r="AB77" i="6"/>
  <c r="AA77" i="6"/>
  <c r="Z77" i="6"/>
  <c r="Y77" i="6"/>
  <c r="X77" i="6"/>
  <c r="P77" i="6"/>
  <c r="Q77" i="6" s="1"/>
  <c r="F77" i="6"/>
  <c r="J77" i="6" s="1"/>
  <c r="AI76" i="6"/>
  <c r="AH76" i="6"/>
  <c r="AG76" i="6"/>
  <c r="AC76" i="6"/>
  <c r="AB76" i="6"/>
  <c r="AA76" i="6"/>
  <c r="Z76" i="6"/>
  <c r="Y76" i="6"/>
  <c r="X76" i="6"/>
  <c r="P76" i="6"/>
  <c r="Q76" i="6" s="1"/>
  <c r="F76" i="6"/>
  <c r="J76" i="6" s="1"/>
  <c r="AI75" i="6"/>
  <c r="AH75" i="6"/>
  <c r="AG75" i="6"/>
  <c r="AC75" i="6"/>
  <c r="AB75" i="6"/>
  <c r="AA75" i="6"/>
  <c r="Z75" i="6"/>
  <c r="Y75" i="6"/>
  <c r="X75" i="6"/>
  <c r="P75" i="6"/>
  <c r="Q75" i="6" s="1"/>
  <c r="F75" i="6"/>
  <c r="J75" i="6" s="1"/>
  <c r="AI74" i="6"/>
  <c r="AH74" i="6"/>
  <c r="AG74" i="6"/>
  <c r="AC74" i="6"/>
  <c r="AB74" i="6"/>
  <c r="AA74" i="6"/>
  <c r="Z74" i="6"/>
  <c r="Y74" i="6"/>
  <c r="X74" i="6"/>
  <c r="P74" i="6"/>
  <c r="Q74" i="6" s="1"/>
  <c r="F74" i="6"/>
  <c r="J74" i="6" s="1"/>
  <c r="AI73" i="6"/>
  <c r="AH73" i="6"/>
  <c r="AG73" i="6"/>
  <c r="AC73" i="6"/>
  <c r="AB73" i="6"/>
  <c r="AA73" i="6"/>
  <c r="Z73" i="6"/>
  <c r="Y73" i="6"/>
  <c r="X73" i="6"/>
  <c r="P73" i="6"/>
  <c r="Q73" i="6" s="1"/>
  <c r="F73" i="6"/>
  <c r="J73" i="6" s="1"/>
  <c r="AI72" i="6"/>
  <c r="AH72" i="6"/>
  <c r="AG72" i="6"/>
  <c r="AC72" i="6"/>
  <c r="AB72" i="6"/>
  <c r="AA72" i="6"/>
  <c r="Z72" i="6"/>
  <c r="Y72" i="6"/>
  <c r="X72" i="6"/>
  <c r="P72" i="6"/>
  <c r="Q72" i="6" s="1"/>
  <c r="F72" i="6"/>
  <c r="J72" i="6" s="1"/>
  <c r="AI71" i="6"/>
  <c r="AH71" i="6"/>
  <c r="AG71" i="6"/>
  <c r="AC71" i="6"/>
  <c r="AB71" i="6"/>
  <c r="AA71" i="6"/>
  <c r="Z71" i="6"/>
  <c r="Y71" i="6"/>
  <c r="X71" i="6"/>
  <c r="P71" i="6"/>
  <c r="Q71" i="6" s="1"/>
  <c r="F71" i="6"/>
  <c r="J71" i="6" s="1"/>
  <c r="AI70" i="6"/>
  <c r="AH70" i="6"/>
  <c r="AG70" i="6"/>
  <c r="AC70" i="6"/>
  <c r="AB70" i="6"/>
  <c r="AA70" i="6"/>
  <c r="Z70" i="6"/>
  <c r="Y70" i="6"/>
  <c r="X70" i="6"/>
  <c r="P70" i="6"/>
  <c r="Q70" i="6" s="1"/>
  <c r="F70" i="6"/>
  <c r="J70" i="6" s="1"/>
  <c r="AI69" i="6"/>
  <c r="AH69" i="6"/>
  <c r="AG69" i="6"/>
  <c r="AC69" i="6"/>
  <c r="AB69" i="6"/>
  <c r="AA69" i="6"/>
  <c r="Z69" i="6"/>
  <c r="Y69" i="6"/>
  <c r="X69" i="6"/>
  <c r="P69" i="6"/>
  <c r="Q69" i="6" s="1"/>
  <c r="F69" i="6"/>
  <c r="J69" i="6" s="1"/>
  <c r="AI68" i="6"/>
  <c r="AH68" i="6"/>
  <c r="AG68" i="6"/>
  <c r="AC68" i="6"/>
  <c r="AB68" i="6"/>
  <c r="AA68" i="6"/>
  <c r="Z68" i="6"/>
  <c r="Y68" i="6"/>
  <c r="X68" i="6"/>
  <c r="P68" i="6"/>
  <c r="Q68" i="6" s="1"/>
  <c r="F68" i="6"/>
  <c r="J68" i="6" s="1"/>
  <c r="AI67" i="6"/>
  <c r="AH67" i="6"/>
  <c r="AG67" i="6"/>
  <c r="AC67" i="6"/>
  <c r="AB67" i="6"/>
  <c r="AA67" i="6"/>
  <c r="Z67" i="6"/>
  <c r="Y67" i="6"/>
  <c r="X67" i="6"/>
  <c r="P67" i="6"/>
  <c r="Q67" i="6" s="1"/>
  <c r="F67" i="6"/>
  <c r="J67" i="6" s="1"/>
  <c r="AI66" i="6"/>
  <c r="AH66" i="6"/>
  <c r="AG66" i="6"/>
  <c r="AC66" i="6"/>
  <c r="AB66" i="6"/>
  <c r="AA66" i="6"/>
  <c r="Z66" i="6"/>
  <c r="Y66" i="6"/>
  <c r="X66" i="6"/>
  <c r="P66" i="6"/>
  <c r="Q66" i="6" s="1"/>
  <c r="F66" i="6"/>
  <c r="J66" i="6" s="1"/>
  <c r="AI65" i="6"/>
  <c r="AH65" i="6"/>
  <c r="AG65" i="6"/>
  <c r="AC65" i="6"/>
  <c r="AB65" i="6"/>
  <c r="AA65" i="6"/>
  <c r="Z65" i="6"/>
  <c r="Y65" i="6"/>
  <c r="X65" i="6"/>
  <c r="P65" i="6"/>
  <c r="Q65" i="6" s="1"/>
  <c r="F65" i="6"/>
  <c r="J65" i="6" s="1"/>
  <c r="AI64" i="6"/>
  <c r="AH64" i="6"/>
  <c r="AG64" i="6"/>
  <c r="AC64" i="6"/>
  <c r="AB64" i="6"/>
  <c r="AA64" i="6"/>
  <c r="Z64" i="6"/>
  <c r="Y64" i="6"/>
  <c r="X64" i="6"/>
  <c r="P64" i="6"/>
  <c r="Q64" i="6" s="1"/>
  <c r="F64" i="6"/>
  <c r="J64" i="6" s="1"/>
  <c r="AI63" i="6"/>
  <c r="AH63" i="6"/>
  <c r="AG63" i="6"/>
  <c r="AC63" i="6"/>
  <c r="AB63" i="6"/>
  <c r="AA63" i="6"/>
  <c r="Z63" i="6"/>
  <c r="Y63" i="6"/>
  <c r="X63" i="6"/>
  <c r="P63" i="6"/>
  <c r="Q63" i="6" s="1"/>
  <c r="F63" i="6"/>
  <c r="J63" i="6" s="1"/>
  <c r="AI62" i="6"/>
  <c r="AH62" i="6"/>
  <c r="AG62" i="6"/>
  <c r="AC62" i="6"/>
  <c r="AB62" i="6"/>
  <c r="AA62" i="6"/>
  <c r="Z62" i="6"/>
  <c r="Y62" i="6"/>
  <c r="X62" i="6"/>
  <c r="P62" i="6"/>
  <c r="Q62" i="6" s="1"/>
  <c r="F62" i="6"/>
  <c r="H62" i="6" s="1"/>
  <c r="AI61" i="6"/>
  <c r="AH61" i="6"/>
  <c r="AG61" i="6"/>
  <c r="AC61" i="6"/>
  <c r="AB61" i="6"/>
  <c r="AA61" i="6"/>
  <c r="Z61" i="6"/>
  <c r="Y61" i="6"/>
  <c r="X61" i="6"/>
  <c r="P61" i="6"/>
  <c r="Q61" i="6" s="1"/>
  <c r="F61" i="6"/>
  <c r="K61" i="6" s="1"/>
  <c r="AI60" i="6"/>
  <c r="AH60" i="6"/>
  <c r="AG60" i="6"/>
  <c r="AC60" i="6"/>
  <c r="AB60" i="6"/>
  <c r="AA60" i="6"/>
  <c r="Z60" i="6"/>
  <c r="Y60" i="6"/>
  <c r="X60" i="6"/>
  <c r="P60" i="6"/>
  <c r="Q60" i="6" s="1"/>
  <c r="F60" i="6"/>
  <c r="K60" i="6" s="1"/>
  <c r="AI59" i="6"/>
  <c r="AH59" i="6"/>
  <c r="AG59" i="6"/>
  <c r="AC59" i="6"/>
  <c r="AB59" i="6"/>
  <c r="AA59" i="6"/>
  <c r="Z59" i="6"/>
  <c r="Y59" i="6"/>
  <c r="X59" i="6"/>
  <c r="P59" i="6"/>
  <c r="Q59" i="6" s="1"/>
  <c r="F59" i="6"/>
  <c r="J59" i="6" s="1"/>
  <c r="AI58" i="6"/>
  <c r="AH58" i="6"/>
  <c r="AG58" i="6"/>
  <c r="AC58" i="6"/>
  <c r="AB58" i="6"/>
  <c r="AA58" i="6"/>
  <c r="Z58" i="6"/>
  <c r="Y58" i="6"/>
  <c r="X58" i="6"/>
  <c r="P58" i="6"/>
  <c r="Q58" i="6" s="1"/>
  <c r="F58" i="6"/>
  <c r="K58" i="6" s="1"/>
  <c r="AI57" i="6"/>
  <c r="AH57" i="6"/>
  <c r="AG57" i="6"/>
  <c r="AC57" i="6"/>
  <c r="AB57" i="6"/>
  <c r="AA57" i="6"/>
  <c r="Z57" i="6"/>
  <c r="Y57" i="6"/>
  <c r="X57" i="6"/>
  <c r="P57" i="6"/>
  <c r="Q57" i="6" s="1"/>
  <c r="F57" i="6"/>
  <c r="J57" i="6" s="1"/>
  <c r="AI56" i="6"/>
  <c r="AH56" i="6"/>
  <c r="AG56" i="6"/>
  <c r="AC56" i="6"/>
  <c r="AB56" i="6"/>
  <c r="AA56" i="6"/>
  <c r="Z56" i="6"/>
  <c r="Y56" i="6"/>
  <c r="X56" i="6"/>
  <c r="P56" i="6"/>
  <c r="Q56" i="6" s="1"/>
  <c r="F56" i="6"/>
  <c r="K56" i="6" s="1"/>
  <c r="AI55" i="6"/>
  <c r="AH55" i="6"/>
  <c r="AG55" i="6"/>
  <c r="AC55" i="6"/>
  <c r="AB55" i="6"/>
  <c r="AA55" i="6"/>
  <c r="Z55" i="6"/>
  <c r="Y55" i="6"/>
  <c r="X55" i="6"/>
  <c r="P55" i="6"/>
  <c r="Q55" i="6" s="1"/>
  <c r="F55" i="6"/>
  <c r="J55" i="6" s="1"/>
  <c r="AI54" i="6"/>
  <c r="AH54" i="6"/>
  <c r="AG54" i="6"/>
  <c r="AC54" i="6"/>
  <c r="AB54" i="6"/>
  <c r="AA54" i="6"/>
  <c r="Z54" i="6"/>
  <c r="Y54" i="6"/>
  <c r="X54" i="6"/>
  <c r="P54" i="6"/>
  <c r="Q54" i="6" s="1"/>
  <c r="F54" i="6"/>
  <c r="J54" i="6" s="1"/>
  <c r="AI53" i="6"/>
  <c r="AH53" i="6"/>
  <c r="AG53" i="6"/>
  <c r="AC53" i="6"/>
  <c r="AB53" i="6"/>
  <c r="AA53" i="6"/>
  <c r="Z53" i="6"/>
  <c r="Y53" i="6"/>
  <c r="X53" i="6"/>
  <c r="P53" i="6"/>
  <c r="Q53" i="6" s="1"/>
  <c r="F53" i="6"/>
  <c r="K53" i="6" s="1"/>
  <c r="AI52" i="6"/>
  <c r="AH52" i="6"/>
  <c r="AG52" i="6"/>
  <c r="AC52" i="6"/>
  <c r="AB52" i="6"/>
  <c r="AA52" i="6"/>
  <c r="Z52" i="6"/>
  <c r="Y52" i="6"/>
  <c r="X52" i="6"/>
  <c r="P52" i="6"/>
  <c r="Q52" i="6" s="1"/>
  <c r="F52" i="6"/>
  <c r="J52" i="6" s="1"/>
  <c r="AI51" i="6"/>
  <c r="AH51" i="6"/>
  <c r="AG51" i="6"/>
  <c r="AC51" i="6"/>
  <c r="AB51" i="6"/>
  <c r="AA51" i="6"/>
  <c r="Z51" i="6"/>
  <c r="Y51" i="6"/>
  <c r="X51" i="6"/>
  <c r="P51" i="6"/>
  <c r="Q51" i="6" s="1"/>
  <c r="F51" i="6"/>
  <c r="J51" i="6" s="1"/>
  <c r="AI50" i="6"/>
  <c r="AH50" i="6"/>
  <c r="AG50" i="6"/>
  <c r="AC50" i="6"/>
  <c r="AB50" i="6"/>
  <c r="AA50" i="6"/>
  <c r="Z50" i="6"/>
  <c r="Y50" i="6"/>
  <c r="X50" i="6"/>
  <c r="P50" i="6"/>
  <c r="Q50" i="6" s="1"/>
  <c r="F50" i="6"/>
  <c r="J50" i="6" s="1"/>
  <c r="AI49" i="6"/>
  <c r="AH49" i="6"/>
  <c r="AG49" i="6"/>
  <c r="AC49" i="6"/>
  <c r="AB49" i="6"/>
  <c r="AA49" i="6"/>
  <c r="Z49" i="6"/>
  <c r="Y49" i="6"/>
  <c r="X49" i="6"/>
  <c r="P49" i="6"/>
  <c r="Q49" i="6" s="1"/>
  <c r="F49" i="6"/>
  <c r="J49" i="6" s="1"/>
  <c r="AI48" i="6"/>
  <c r="AH48" i="6"/>
  <c r="AG48" i="6"/>
  <c r="AC48" i="6"/>
  <c r="AB48" i="6"/>
  <c r="AA48" i="6"/>
  <c r="Z48" i="6"/>
  <c r="Y48" i="6"/>
  <c r="X48" i="6"/>
  <c r="P48" i="6"/>
  <c r="Q48" i="6" s="1"/>
  <c r="F48" i="6"/>
  <c r="K48" i="6" s="1"/>
  <c r="AI47" i="6"/>
  <c r="AH47" i="6"/>
  <c r="AG47" i="6"/>
  <c r="AC47" i="6"/>
  <c r="AB47" i="6"/>
  <c r="AA47" i="6"/>
  <c r="Z47" i="6"/>
  <c r="Y47" i="6"/>
  <c r="X47" i="6"/>
  <c r="P47" i="6"/>
  <c r="Q47" i="6" s="1"/>
  <c r="F47" i="6"/>
  <c r="K47" i="6" s="1"/>
  <c r="AI46" i="6"/>
  <c r="AH46" i="6"/>
  <c r="AG46" i="6"/>
  <c r="AC46" i="6"/>
  <c r="AB46" i="6"/>
  <c r="AA46" i="6"/>
  <c r="Z46" i="6"/>
  <c r="Y46" i="6"/>
  <c r="X46" i="6"/>
  <c r="P46" i="6"/>
  <c r="Q46" i="6" s="1"/>
  <c r="F46" i="6"/>
  <c r="K46" i="6" s="1"/>
  <c r="AI45" i="6"/>
  <c r="AH45" i="6"/>
  <c r="AG45" i="6"/>
  <c r="AC45" i="6"/>
  <c r="AB45" i="6"/>
  <c r="AA45" i="6"/>
  <c r="Z45" i="6"/>
  <c r="Y45" i="6"/>
  <c r="X45" i="6"/>
  <c r="P45" i="6"/>
  <c r="Q45" i="6" s="1"/>
  <c r="F45" i="6"/>
  <c r="J45" i="6" s="1"/>
  <c r="AI44" i="6"/>
  <c r="AH44" i="6"/>
  <c r="AG44" i="6"/>
  <c r="AC44" i="6"/>
  <c r="AB44" i="6"/>
  <c r="AA44" i="6"/>
  <c r="Z44" i="6"/>
  <c r="Y44" i="6"/>
  <c r="X44" i="6"/>
  <c r="P44" i="6"/>
  <c r="Q44" i="6" s="1"/>
  <c r="F44" i="6"/>
  <c r="K44" i="6" s="1"/>
  <c r="AI43" i="6"/>
  <c r="AH43" i="6"/>
  <c r="AG43" i="6"/>
  <c r="AC43" i="6"/>
  <c r="AB43" i="6"/>
  <c r="AA43" i="6"/>
  <c r="Z43" i="6"/>
  <c r="Y43" i="6"/>
  <c r="X43" i="6"/>
  <c r="P43" i="6"/>
  <c r="Q43" i="6" s="1"/>
  <c r="F43" i="6"/>
  <c r="J43" i="6" s="1"/>
  <c r="AI42" i="6"/>
  <c r="AH42" i="6"/>
  <c r="AG42" i="6"/>
  <c r="AC42" i="6"/>
  <c r="AB42" i="6"/>
  <c r="AA42" i="6"/>
  <c r="Z42" i="6"/>
  <c r="Y42" i="6"/>
  <c r="X42" i="6"/>
  <c r="P42" i="6"/>
  <c r="Q42" i="6" s="1"/>
  <c r="F42" i="6"/>
  <c r="K42" i="6" s="1"/>
  <c r="AI41" i="6"/>
  <c r="AH41" i="6"/>
  <c r="AG41" i="6"/>
  <c r="AC41" i="6"/>
  <c r="AB41" i="6"/>
  <c r="AA41" i="6"/>
  <c r="Z41" i="6"/>
  <c r="Y41" i="6"/>
  <c r="X41" i="6"/>
  <c r="P41" i="6"/>
  <c r="Q41" i="6" s="1"/>
  <c r="F41" i="6"/>
  <c r="K41" i="6" s="1"/>
  <c r="AI40" i="6"/>
  <c r="AH40" i="6"/>
  <c r="AG40" i="6"/>
  <c r="AC40" i="6"/>
  <c r="AB40" i="6"/>
  <c r="AA40" i="6"/>
  <c r="Z40" i="6"/>
  <c r="Y40" i="6"/>
  <c r="X40" i="6"/>
  <c r="P40" i="6"/>
  <c r="Q40" i="6" s="1"/>
  <c r="F40" i="6"/>
  <c r="K40" i="6" s="1"/>
  <c r="AI39" i="6"/>
  <c r="AH39" i="6"/>
  <c r="AG39" i="6"/>
  <c r="AC39" i="6"/>
  <c r="AB39" i="6"/>
  <c r="AA39" i="6"/>
  <c r="Z39" i="6"/>
  <c r="Y39" i="6"/>
  <c r="X39" i="6"/>
  <c r="P39" i="6"/>
  <c r="Q39" i="6" s="1"/>
  <c r="F39" i="6"/>
  <c r="J39" i="6" s="1"/>
  <c r="AI38" i="6"/>
  <c r="AH38" i="6"/>
  <c r="AG38" i="6"/>
  <c r="AC38" i="6"/>
  <c r="AB38" i="6"/>
  <c r="AA38" i="6"/>
  <c r="Z38" i="6"/>
  <c r="Y38" i="6"/>
  <c r="X38" i="6"/>
  <c r="P38" i="6"/>
  <c r="Q38" i="6" s="1"/>
  <c r="F38" i="6"/>
  <c r="K38" i="6" s="1"/>
  <c r="AI37" i="6"/>
  <c r="AH37" i="6"/>
  <c r="AG37" i="6"/>
  <c r="AC37" i="6"/>
  <c r="AB37" i="6"/>
  <c r="AA37" i="6"/>
  <c r="Z37" i="6"/>
  <c r="Y37" i="6"/>
  <c r="X37" i="6"/>
  <c r="P37" i="6"/>
  <c r="Q37" i="6" s="1"/>
  <c r="F37" i="6"/>
  <c r="J37" i="6" s="1"/>
  <c r="AI36" i="6"/>
  <c r="AH36" i="6"/>
  <c r="AG36" i="6"/>
  <c r="AC36" i="6"/>
  <c r="AB36" i="6"/>
  <c r="AA36" i="6"/>
  <c r="Z36" i="6"/>
  <c r="Y36" i="6"/>
  <c r="X36" i="6"/>
  <c r="P36" i="6"/>
  <c r="Q36" i="6" s="1"/>
  <c r="F36" i="6"/>
  <c r="J36" i="6" s="1"/>
  <c r="AI35" i="6"/>
  <c r="AH35" i="6"/>
  <c r="AG35" i="6"/>
  <c r="AC35" i="6"/>
  <c r="AB35" i="6"/>
  <c r="AA35" i="6"/>
  <c r="Z35" i="6"/>
  <c r="Y35" i="6"/>
  <c r="X35" i="6"/>
  <c r="P35" i="6"/>
  <c r="Q35" i="6" s="1"/>
  <c r="F35" i="6"/>
  <c r="K35" i="6" s="1"/>
  <c r="AI34" i="6"/>
  <c r="AH34" i="6"/>
  <c r="AG34" i="6"/>
  <c r="AC34" i="6"/>
  <c r="AB34" i="6"/>
  <c r="AA34" i="6"/>
  <c r="Z34" i="6"/>
  <c r="Y34" i="6"/>
  <c r="X34" i="6"/>
  <c r="P34" i="6"/>
  <c r="Q34" i="6" s="1"/>
  <c r="F34" i="6"/>
  <c r="K34" i="6" s="1"/>
  <c r="AI33" i="6"/>
  <c r="AH33" i="6"/>
  <c r="AG33" i="6"/>
  <c r="AC33" i="6"/>
  <c r="AB33" i="6"/>
  <c r="AA33" i="6"/>
  <c r="Z33" i="6"/>
  <c r="Y33" i="6"/>
  <c r="X33" i="6"/>
  <c r="P33" i="6"/>
  <c r="Q33" i="6" s="1"/>
  <c r="F33" i="6"/>
  <c r="K33" i="6" s="1"/>
  <c r="AI32" i="6"/>
  <c r="AH32" i="6"/>
  <c r="AG32" i="6"/>
  <c r="AC32" i="6"/>
  <c r="AB32" i="6"/>
  <c r="AA32" i="6"/>
  <c r="Z32" i="6"/>
  <c r="Y32" i="6"/>
  <c r="X32" i="6"/>
  <c r="P32" i="6"/>
  <c r="Q32" i="6" s="1"/>
  <c r="F32" i="6"/>
  <c r="K32" i="6" s="1"/>
  <c r="AI31" i="6"/>
  <c r="AH31" i="6"/>
  <c r="AG31" i="6"/>
  <c r="AC31" i="6"/>
  <c r="AB31" i="6"/>
  <c r="AA31" i="6"/>
  <c r="Z31" i="6"/>
  <c r="Y31" i="6"/>
  <c r="X31" i="6"/>
  <c r="P31" i="6"/>
  <c r="Q31" i="6" s="1"/>
  <c r="F31" i="6"/>
  <c r="J31" i="6" s="1"/>
  <c r="AI30" i="6"/>
  <c r="AH30" i="6"/>
  <c r="AG30" i="6"/>
  <c r="AC30" i="6"/>
  <c r="AB30" i="6"/>
  <c r="AA30" i="6"/>
  <c r="Z30" i="6"/>
  <c r="Y30" i="6"/>
  <c r="X30" i="6"/>
  <c r="P30" i="6"/>
  <c r="Q30" i="6" s="1"/>
  <c r="F30" i="6"/>
  <c r="J30" i="6" s="1"/>
  <c r="AI29" i="6"/>
  <c r="AH29" i="6"/>
  <c r="AG29" i="6"/>
  <c r="AC29" i="6"/>
  <c r="AB29" i="6"/>
  <c r="AA29" i="6"/>
  <c r="Z29" i="6"/>
  <c r="Y29" i="6"/>
  <c r="X29" i="6"/>
  <c r="P29" i="6"/>
  <c r="Q29" i="6" s="1"/>
  <c r="F29" i="6"/>
  <c r="J29" i="6" s="1"/>
  <c r="AI28" i="6"/>
  <c r="AH28" i="6"/>
  <c r="AG28" i="6"/>
  <c r="AC28" i="6"/>
  <c r="AB28" i="6"/>
  <c r="AA28" i="6"/>
  <c r="Z28" i="6"/>
  <c r="Y28" i="6"/>
  <c r="X28" i="6"/>
  <c r="P28" i="6"/>
  <c r="Q28" i="6" s="1"/>
  <c r="F28" i="6"/>
  <c r="K28" i="6" s="1"/>
  <c r="AI27" i="6"/>
  <c r="AH27" i="6"/>
  <c r="AG27" i="6"/>
  <c r="AC27" i="6"/>
  <c r="AB27" i="6"/>
  <c r="AA27" i="6"/>
  <c r="Z27" i="6"/>
  <c r="Y27" i="6"/>
  <c r="X27" i="6"/>
  <c r="P27" i="6"/>
  <c r="Q27" i="6" s="1"/>
  <c r="F27" i="6"/>
  <c r="J27" i="6" s="1"/>
  <c r="AI26" i="6"/>
  <c r="AH26" i="6"/>
  <c r="AG26" i="6"/>
  <c r="AC26" i="6"/>
  <c r="AB26" i="6"/>
  <c r="AA26" i="6"/>
  <c r="Z26" i="6"/>
  <c r="Y26" i="6"/>
  <c r="X26" i="6"/>
  <c r="P26" i="6"/>
  <c r="Q26" i="6" s="1"/>
  <c r="F26" i="6"/>
  <c r="K26" i="6" s="1"/>
  <c r="AI25" i="6"/>
  <c r="AH25" i="6"/>
  <c r="AG25" i="6"/>
  <c r="AC25" i="6"/>
  <c r="AB25" i="6"/>
  <c r="AA25" i="6"/>
  <c r="Z25" i="6"/>
  <c r="Y25" i="6"/>
  <c r="X25" i="6"/>
  <c r="P25" i="6"/>
  <c r="Q25" i="6" s="1"/>
  <c r="F25" i="6"/>
  <c r="J25" i="6" s="1"/>
  <c r="AI24" i="6"/>
  <c r="AH24" i="6"/>
  <c r="AG24" i="6"/>
  <c r="AC24" i="6"/>
  <c r="AB24" i="6"/>
  <c r="AA24" i="6"/>
  <c r="Z24" i="6"/>
  <c r="Y24" i="6"/>
  <c r="X24" i="6"/>
  <c r="P24" i="6"/>
  <c r="Q24" i="6" s="1"/>
  <c r="F24" i="6"/>
  <c r="J24" i="6" s="1"/>
  <c r="AI23" i="6"/>
  <c r="AH23" i="6"/>
  <c r="AG23" i="6"/>
  <c r="AC23" i="6"/>
  <c r="AB23" i="6"/>
  <c r="AA23" i="6"/>
  <c r="Z23" i="6"/>
  <c r="Y23" i="6"/>
  <c r="X23" i="6"/>
  <c r="P23" i="6"/>
  <c r="Q23" i="6" s="1"/>
  <c r="F23" i="6"/>
  <c r="K23" i="6" s="1"/>
  <c r="AI22" i="6"/>
  <c r="AH22" i="6"/>
  <c r="AG22" i="6"/>
  <c r="AC22" i="6"/>
  <c r="AB22" i="6"/>
  <c r="AA22" i="6"/>
  <c r="Z22" i="6"/>
  <c r="Y22" i="6"/>
  <c r="X22" i="6"/>
  <c r="P22" i="6"/>
  <c r="Q22" i="6" s="1"/>
  <c r="F22" i="6"/>
  <c r="J22" i="6" s="1"/>
  <c r="AI21" i="6"/>
  <c r="AH21" i="6"/>
  <c r="AG21" i="6"/>
  <c r="AC21" i="6"/>
  <c r="AB21" i="6"/>
  <c r="AA21" i="6"/>
  <c r="Z21" i="6"/>
  <c r="Y21" i="6"/>
  <c r="X21" i="6"/>
  <c r="P21" i="6"/>
  <c r="Q21" i="6" s="1"/>
  <c r="F21" i="6"/>
  <c r="J21" i="6" s="1"/>
  <c r="AI20" i="6"/>
  <c r="AH20" i="6"/>
  <c r="AG20" i="6"/>
  <c r="AC20" i="6"/>
  <c r="AB20" i="6"/>
  <c r="AA20" i="6"/>
  <c r="Z20" i="6"/>
  <c r="Y20" i="6"/>
  <c r="X20" i="6"/>
  <c r="P20" i="6"/>
  <c r="Q20" i="6" s="1"/>
  <c r="F20" i="6"/>
  <c r="J20" i="6" s="1"/>
  <c r="AI19" i="6"/>
  <c r="AH19" i="6"/>
  <c r="AG19" i="6"/>
  <c r="AC19" i="6"/>
  <c r="AB19" i="6"/>
  <c r="AA19" i="6"/>
  <c r="Z19" i="6"/>
  <c r="Y19" i="6"/>
  <c r="X19" i="6"/>
  <c r="P19" i="6"/>
  <c r="Q19" i="6" s="1"/>
  <c r="F19" i="6"/>
  <c r="J19" i="6" s="1"/>
  <c r="AI18" i="6"/>
  <c r="AH18" i="6"/>
  <c r="AG18" i="6"/>
  <c r="AC18" i="6"/>
  <c r="AB18" i="6"/>
  <c r="AA18" i="6"/>
  <c r="Z18" i="6"/>
  <c r="Y18" i="6"/>
  <c r="X18" i="6"/>
  <c r="P18" i="6"/>
  <c r="Q18" i="6" s="1"/>
  <c r="F18" i="6"/>
  <c r="K18" i="6" s="1"/>
  <c r="AI17" i="6"/>
  <c r="AH17" i="6"/>
  <c r="AG17" i="6"/>
  <c r="AC17" i="6"/>
  <c r="AB17" i="6"/>
  <c r="AA17" i="6"/>
  <c r="Z17" i="6"/>
  <c r="Y17" i="6"/>
  <c r="X17" i="6"/>
  <c r="P17" i="6"/>
  <c r="Q17" i="6" s="1"/>
  <c r="F17" i="6"/>
  <c r="K17" i="6" s="1"/>
  <c r="AI16" i="6"/>
  <c r="AH16" i="6"/>
  <c r="AG16" i="6"/>
  <c r="AC16" i="6"/>
  <c r="AB16" i="6"/>
  <c r="AA16" i="6"/>
  <c r="Z16" i="6"/>
  <c r="Y16" i="6"/>
  <c r="X16" i="6"/>
  <c r="P16" i="6"/>
  <c r="Q16" i="6" s="1"/>
  <c r="F16" i="6"/>
  <c r="K16" i="6" s="1"/>
  <c r="AI15" i="6"/>
  <c r="AH15" i="6"/>
  <c r="AG15" i="6"/>
  <c r="AC15" i="6"/>
  <c r="AB15" i="6"/>
  <c r="AA15" i="6"/>
  <c r="Z15" i="6"/>
  <c r="Y15" i="6"/>
  <c r="X15" i="6"/>
  <c r="P15" i="6"/>
  <c r="Q15" i="6" s="1"/>
  <c r="F15" i="6"/>
  <c r="J15" i="6" s="1"/>
  <c r="AI14" i="6"/>
  <c r="AH14" i="6"/>
  <c r="AG14" i="6"/>
  <c r="AC14" i="6"/>
  <c r="AB14" i="6"/>
  <c r="AA14" i="6"/>
  <c r="Z14" i="6"/>
  <c r="Y14" i="6"/>
  <c r="X14" i="6"/>
  <c r="P14" i="6"/>
  <c r="Q14" i="6" s="1"/>
  <c r="F14" i="6"/>
  <c r="K14" i="6" s="1"/>
  <c r="AI13" i="6"/>
  <c r="AH13" i="6"/>
  <c r="AG13" i="6"/>
  <c r="AC13" i="6"/>
  <c r="AB13" i="6"/>
  <c r="AA13" i="6"/>
  <c r="Z13" i="6"/>
  <c r="Y13" i="6"/>
  <c r="P13" i="6"/>
  <c r="Q13" i="6" s="1"/>
  <c r="F13" i="6"/>
  <c r="K13" i="6" s="1"/>
  <c r="J12" i="6"/>
  <c r="P12" i="6"/>
  <c r="AB12" i="6" s="1"/>
  <c r="Y12" i="6"/>
  <c r="AC12" i="6"/>
  <c r="AI12" i="6"/>
  <c r="AH152" i="7" l="1"/>
  <c r="AG22" i="7"/>
  <c r="AF20" i="7"/>
  <c r="AH20" i="7"/>
  <c r="AF1106" i="7"/>
  <c r="AJ811" i="7"/>
  <c r="AF433" i="7"/>
  <c r="AG94" i="7"/>
  <c r="AF278" i="7"/>
  <c r="AH278" i="7"/>
  <c r="AG251" i="7"/>
  <c r="AG852" i="7"/>
  <c r="AI852" i="7"/>
  <c r="AF769" i="7"/>
  <c r="AH769" i="7"/>
  <c r="AG225" i="7"/>
  <c r="AH1955" i="7"/>
  <c r="AH202" i="7"/>
  <c r="AF265" i="7"/>
  <c r="AJ1053" i="7"/>
  <c r="AJ1155" i="7"/>
  <c r="AH36" i="7"/>
  <c r="AG46" i="7"/>
  <c r="AJ54" i="7"/>
  <c r="AJ162" i="7"/>
  <c r="AH33" i="7"/>
  <c r="AH64" i="7"/>
  <c r="AJ126" i="7"/>
  <c r="AJ219" i="7"/>
  <c r="AF1067" i="7"/>
  <c r="AF1146" i="7"/>
  <c r="AF1161" i="7"/>
  <c r="AJ1187" i="7"/>
  <c r="AJ767" i="7"/>
  <c r="AG15" i="7"/>
  <c r="AH1026" i="7"/>
  <c r="AG32" i="7"/>
  <c r="AI35" i="7"/>
  <c r="AG37" i="7"/>
  <c r="AH40" i="7"/>
  <c r="AH260" i="7"/>
  <c r="AF839" i="7"/>
  <c r="AJ891" i="7"/>
  <c r="AF1065" i="7"/>
  <c r="AF1047" i="7"/>
  <c r="AF1058" i="7"/>
  <c r="AF1075" i="7"/>
  <c r="AJ1087" i="7"/>
  <c r="AJ1122" i="7"/>
  <c r="AF1159" i="7"/>
  <c r="AJ1167" i="7"/>
  <c r="AJ1174" i="7"/>
  <c r="AJ1185" i="7"/>
  <c r="AH142" i="7"/>
  <c r="AF142" i="7"/>
  <c r="AH167" i="7"/>
  <c r="AJ167" i="7"/>
  <c r="AH181" i="7"/>
  <c r="AJ181" i="7"/>
  <c r="AH212" i="7"/>
  <c r="AJ212" i="7"/>
  <c r="AH222" i="7"/>
  <c r="AJ222" i="7"/>
  <c r="AH224" i="7"/>
  <c r="AF224" i="7"/>
  <c r="AH234" i="7"/>
  <c r="AF234" i="7"/>
  <c r="AH275" i="7"/>
  <c r="AF275" i="7"/>
  <c r="AJ884" i="7"/>
  <c r="AF884" i="7"/>
  <c r="AJ902" i="7"/>
  <c r="AF902" i="7"/>
  <c r="AJ925" i="7"/>
  <c r="AF925" i="7"/>
  <c r="AF987" i="7"/>
  <c r="AJ987" i="7"/>
  <c r="AF1051" i="7"/>
  <c r="AJ1051" i="7"/>
  <c r="AF1055" i="7"/>
  <c r="AJ1055" i="7"/>
  <c r="AJ1059" i="7"/>
  <c r="AF1059" i="7"/>
  <c r="AJ1061" i="7"/>
  <c r="AF1061" i="7"/>
  <c r="AF1062" i="7"/>
  <c r="AJ1062" i="7"/>
  <c r="AJ1077" i="7"/>
  <c r="AF1077" i="7"/>
  <c r="AF1083" i="7"/>
  <c r="AJ1083" i="7"/>
  <c r="AJ1091" i="7"/>
  <c r="AF1091" i="7"/>
  <c r="AJ1095" i="7"/>
  <c r="AF1095" i="7"/>
  <c r="AJ1108" i="7"/>
  <c r="AF1108" i="7"/>
  <c r="AF1125" i="7"/>
  <c r="AJ1125" i="7"/>
  <c r="AJ1144" i="7"/>
  <c r="AF1144" i="7"/>
  <c r="AJ1149" i="7"/>
  <c r="AF1149" i="7"/>
  <c r="AF1153" i="7"/>
  <c r="AJ1153" i="7"/>
  <c r="AJ1180" i="7"/>
  <c r="AF1180" i="7"/>
  <c r="AI1947" i="7"/>
  <c r="AJ1947" i="7"/>
  <c r="AJ1949" i="7"/>
  <c r="AG1949" i="7"/>
  <c r="AI1951" i="7"/>
  <c r="AJ1951" i="7"/>
  <c r="AF1951" i="7"/>
  <c r="AJ1953" i="7"/>
  <c r="AI1953" i="7"/>
  <c r="AI48" i="7"/>
  <c r="AF52" i="7"/>
  <c r="AF56" i="7"/>
  <c r="AI59" i="7"/>
  <c r="AF62" i="7"/>
  <c r="AJ66" i="7"/>
  <c r="AF68" i="7"/>
  <c r="AJ71" i="7"/>
  <c r="AF73" i="7"/>
  <c r="AJ174" i="7"/>
  <c r="AF248" i="7"/>
  <c r="AJ264" i="7"/>
  <c r="AF271" i="7"/>
  <c r="AJ849" i="7"/>
  <c r="AF860" i="7"/>
  <c r="AJ1049" i="7"/>
  <c r="AF1081" i="7"/>
  <c r="AF1093" i="7"/>
  <c r="AF1121" i="7"/>
  <c r="AJ1123" i="7"/>
  <c r="AJ1142" i="7"/>
  <c r="AJ1150" i="7"/>
  <c r="AJ1201" i="7"/>
  <c r="AF173" i="7"/>
  <c r="AH1951" i="7"/>
  <c r="AF1955" i="7"/>
  <c r="AJ1955" i="7"/>
  <c r="AG1957" i="7"/>
  <c r="AJ42" i="7"/>
  <c r="AF47" i="7"/>
  <c r="AI53" i="7"/>
  <c r="AG25" i="7"/>
  <c r="AH27" i="7"/>
  <c r="AI30" i="7"/>
  <c r="AG39" i="7"/>
  <c r="AI41" i="7"/>
  <c r="AG43" i="7"/>
  <c r="AJ52" i="7"/>
  <c r="AF54" i="7"/>
  <c r="AJ56" i="7"/>
  <c r="AJ62" i="7"/>
  <c r="AF66" i="7"/>
  <c r="AJ68" i="7"/>
  <c r="AF71" i="7"/>
  <c r="AJ73" i="7"/>
  <c r="AJ124" i="7"/>
  <c r="AJ160" i="7"/>
  <c r="AJ164" i="7"/>
  <c r="AJ169" i="7"/>
  <c r="AJ176" i="7"/>
  <c r="AF190" i="7"/>
  <c r="AJ217" i="7"/>
  <c r="AJ221" i="7"/>
  <c r="AF229" i="7"/>
  <c r="AF232" i="7"/>
  <c r="AF242" i="7"/>
  <c r="AJ267" i="7"/>
  <c r="AF269" i="7"/>
  <c r="AF273" i="7"/>
  <c r="AF285" i="7"/>
  <c r="AF343" i="7"/>
  <c r="AJ346" i="7"/>
  <c r="AI25" i="7"/>
  <c r="AF27" i="7"/>
  <c r="AG30" i="7"/>
  <c r="AF33" i="7"/>
  <c r="AF36" i="7"/>
  <c r="AI39" i="7"/>
  <c r="AG41" i="7"/>
  <c r="AI43" i="7"/>
  <c r="AI46" i="7"/>
  <c r="AG48" i="7"/>
  <c r="AG59" i="7"/>
  <c r="AF64" i="7"/>
  <c r="AF124" i="7"/>
  <c r="AF126" i="7"/>
  <c r="AJ142" i="7"/>
  <c r="AF160" i="7"/>
  <c r="AF162" i="7"/>
  <c r="AF164" i="7"/>
  <c r="AF167" i="7"/>
  <c r="AF169" i="7"/>
  <c r="AF174" i="7"/>
  <c r="AF176" i="7"/>
  <c r="AF181" i="7"/>
  <c r="AJ190" i="7"/>
  <c r="AF212" i="7"/>
  <c r="AF217" i="7"/>
  <c r="AF219" i="7"/>
  <c r="AF221" i="7"/>
  <c r="AF222" i="7"/>
  <c r="AJ224" i="7"/>
  <c r="AJ229" i="7"/>
  <c r="AJ265" i="7"/>
  <c r="AJ232" i="7"/>
  <c r="AJ234" i="7"/>
  <c r="AJ242" i="7"/>
  <c r="AJ248" i="7"/>
  <c r="AF264" i="7"/>
  <c r="AF267" i="7"/>
  <c r="AJ269" i="7"/>
  <c r="AJ271" i="7"/>
  <c r="AJ273" i="7"/>
  <c r="AJ275" i="7"/>
  <c r="AJ285" i="7"/>
  <c r="AF288" i="7"/>
  <c r="AJ347" i="7"/>
  <c r="AF937" i="7"/>
  <c r="AJ969" i="7"/>
  <c r="AF978" i="7"/>
  <c r="AJ1005" i="7"/>
  <c r="AF1015" i="7"/>
  <c r="AI1734" i="7"/>
  <c r="AG1734" i="7"/>
  <c r="AH1734" i="7"/>
  <c r="AJ1736" i="7"/>
  <c r="AH1736" i="7"/>
  <c r="AF1736" i="7"/>
  <c r="AG1736" i="7"/>
  <c r="AI1738" i="7"/>
  <c r="AG1738" i="7"/>
  <c r="AJ1738" i="7"/>
  <c r="AF1738" i="7"/>
  <c r="AJ1740" i="7"/>
  <c r="AH1740" i="7"/>
  <c r="AF1740" i="7"/>
  <c r="AI1740" i="7"/>
  <c r="AI1742" i="7"/>
  <c r="AG1742" i="7"/>
  <c r="AH1742" i="7"/>
  <c r="AJ1744" i="7"/>
  <c r="AH1744" i="7"/>
  <c r="AF1744" i="7"/>
  <c r="AG1744" i="7"/>
  <c r="AI1746" i="7"/>
  <c r="AG1746" i="7"/>
  <c r="AJ1746" i="7"/>
  <c r="AF1746" i="7"/>
  <c r="AJ1748" i="7"/>
  <c r="AH1748" i="7"/>
  <c r="AF1748" i="7"/>
  <c r="AI1748" i="7"/>
  <c r="AI1750" i="7"/>
  <c r="AG1750" i="7"/>
  <c r="AH1750" i="7"/>
  <c r="AJ1752" i="7"/>
  <c r="AH1752" i="7"/>
  <c r="AF1752" i="7"/>
  <c r="AG1752" i="7"/>
  <c r="AI1754" i="7"/>
  <c r="AG1754" i="7"/>
  <c r="AJ1754" i="7"/>
  <c r="AF1754" i="7"/>
  <c r="AJ1756" i="7"/>
  <c r="AH1756" i="7"/>
  <c r="AF1756" i="7"/>
  <c r="AI1756" i="7"/>
  <c r="AI1758" i="7"/>
  <c r="AG1758" i="7"/>
  <c r="AH1758" i="7"/>
  <c r="AJ1760" i="7"/>
  <c r="AH1760" i="7"/>
  <c r="AF1760" i="7"/>
  <c r="AG1760" i="7"/>
  <c r="AI1762" i="7"/>
  <c r="AG1762" i="7"/>
  <c r="AJ1762" i="7"/>
  <c r="AF1762" i="7"/>
  <c r="AJ1764" i="7"/>
  <c r="AH1764" i="7"/>
  <c r="AF1764" i="7"/>
  <c r="AI1764" i="7"/>
  <c r="AI1766" i="7"/>
  <c r="AG1766" i="7"/>
  <c r="AH1766" i="7"/>
  <c r="AJ1768" i="7"/>
  <c r="AH1768" i="7"/>
  <c r="AF1768" i="7"/>
  <c r="AG1768" i="7"/>
  <c r="AI1770" i="7"/>
  <c r="AG1770" i="7"/>
  <c r="AJ1770" i="7"/>
  <c r="AF1770" i="7"/>
  <c r="AJ1772" i="7"/>
  <c r="AH1772" i="7"/>
  <c r="AF1772" i="7"/>
  <c r="AI1772" i="7"/>
  <c r="AI1774" i="7"/>
  <c r="AG1774" i="7"/>
  <c r="AH1774" i="7"/>
  <c r="AJ1776" i="7"/>
  <c r="AH1776" i="7"/>
  <c r="AF1776" i="7"/>
  <c r="AG1776" i="7"/>
  <c r="AF1778" i="7"/>
  <c r="AF1786" i="7"/>
  <c r="AF1794" i="7"/>
  <c r="AF1802" i="7"/>
  <c r="AF1810" i="7"/>
  <c r="AF1818" i="7"/>
  <c r="AG1872" i="7"/>
  <c r="AI1884" i="7"/>
  <c r="AG1928" i="7"/>
  <c r="AI1940" i="7"/>
  <c r="AI1778" i="7"/>
  <c r="AG1778" i="7"/>
  <c r="AJ1780" i="7"/>
  <c r="AH1780" i="7"/>
  <c r="AF1780" i="7"/>
  <c r="AI1782" i="7"/>
  <c r="AG1782" i="7"/>
  <c r="AJ1784" i="7"/>
  <c r="AH1784" i="7"/>
  <c r="AF1784" i="7"/>
  <c r="AI1786" i="7"/>
  <c r="AG1786" i="7"/>
  <c r="AJ1788" i="7"/>
  <c r="AH1788" i="7"/>
  <c r="AF1788" i="7"/>
  <c r="AI1790" i="7"/>
  <c r="AG1790" i="7"/>
  <c r="AJ1792" i="7"/>
  <c r="AH1792" i="7"/>
  <c r="AF1792" i="7"/>
  <c r="AI1794" i="7"/>
  <c r="AG1794" i="7"/>
  <c r="AJ1796" i="7"/>
  <c r="AH1796" i="7"/>
  <c r="AF1796" i="7"/>
  <c r="AI1798" i="7"/>
  <c r="AG1798" i="7"/>
  <c r="AJ1800" i="7"/>
  <c r="AH1800" i="7"/>
  <c r="AF1800" i="7"/>
  <c r="AI1802" i="7"/>
  <c r="AG1802" i="7"/>
  <c r="AJ1804" i="7"/>
  <c r="AH1804" i="7"/>
  <c r="AF1804" i="7"/>
  <c r="AI1806" i="7"/>
  <c r="AG1806" i="7"/>
  <c r="AJ1808" i="7"/>
  <c r="AH1808" i="7"/>
  <c r="AF1808" i="7"/>
  <c r="AI1810" i="7"/>
  <c r="AG1810" i="7"/>
  <c r="AJ1812" i="7"/>
  <c r="AH1812" i="7"/>
  <c r="AF1812" i="7"/>
  <c r="AI1814" i="7"/>
  <c r="AG1814" i="7"/>
  <c r="AJ1816" i="7"/>
  <c r="AH1816" i="7"/>
  <c r="AF1816" i="7"/>
  <c r="AI1818" i="7"/>
  <c r="AG1818" i="7"/>
  <c r="AJ1820" i="7"/>
  <c r="AH1820" i="7"/>
  <c r="AF1820" i="7"/>
  <c r="AJ1822" i="7"/>
  <c r="AH1822" i="7"/>
  <c r="AG1822" i="7"/>
  <c r="AI1824" i="7"/>
  <c r="AG1824" i="7"/>
  <c r="AJ1824" i="7"/>
  <c r="AF1824" i="7"/>
  <c r="AJ1826" i="7"/>
  <c r="AH1826" i="7"/>
  <c r="AF1826" i="7"/>
  <c r="AI1826" i="7"/>
  <c r="AI1828" i="7"/>
  <c r="AG1828" i="7"/>
  <c r="AH1828" i="7"/>
  <c r="AJ1830" i="7"/>
  <c r="AH1830" i="7"/>
  <c r="AF1830" i="7"/>
  <c r="AG1830" i="7"/>
  <c r="AI1832" i="7"/>
  <c r="AG1832" i="7"/>
  <c r="AJ1832" i="7"/>
  <c r="AF1832" i="7"/>
  <c r="AJ1834" i="7"/>
  <c r="AH1834" i="7"/>
  <c r="AF1834" i="7"/>
  <c r="AI1834" i="7"/>
  <c r="AI1836" i="7"/>
  <c r="AG1836" i="7"/>
  <c r="AH1836" i="7"/>
  <c r="AJ1838" i="7"/>
  <c r="AH1838" i="7"/>
  <c r="AF1838" i="7"/>
  <c r="AG1838" i="7"/>
  <c r="AI1840" i="7"/>
  <c r="AG1840" i="7"/>
  <c r="AJ1840" i="7"/>
  <c r="AF1840" i="7"/>
  <c r="AJ1842" i="7"/>
  <c r="AH1842" i="7"/>
  <c r="AF1842" i="7"/>
  <c r="AI1842" i="7"/>
  <c r="AI1844" i="7"/>
  <c r="AG1844" i="7"/>
  <c r="AH1844" i="7"/>
  <c r="AJ1846" i="7"/>
  <c r="AH1846" i="7"/>
  <c r="AF1846" i="7"/>
  <c r="AG1846" i="7"/>
  <c r="AI1848" i="7"/>
  <c r="AG1848" i="7"/>
  <c r="AJ1848" i="7"/>
  <c r="AF1848" i="7"/>
  <c r="AJ1850" i="7"/>
  <c r="AH1850" i="7"/>
  <c r="AF1850" i="7"/>
  <c r="AI1850" i="7"/>
  <c r="AI1852" i="7"/>
  <c r="AG1852" i="7"/>
  <c r="AH1852" i="7"/>
  <c r="AJ1854" i="7"/>
  <c r="AH1854" i="7"/>
  <c r="AF1854" i="7"/>
  <c r="AG1854" i="7"/>
  <c r="AJ1856" i="7"/>
  <c r="AI1856" i="7"/>
  <c r="AG1856" i="7"/>
  <c r="AF1856" i="7"/>
  <c r="AH1858" i="7"/>
  <c r="AF1858" i="7"/>
  <c r="AG1860" i="7"/>
  <c r="AI1860" i="7"/>
  <c r="AJ1862" i="7"/>
  <c r="AF1862" i="7"/>
  <c r="AI1864" i="7"/>
  <c r="AG1864" i="7"/>
  <c r="AH1866" i="7"/>
  <c r="AJ1866" i="7"/>
  <c r="AJ1870" i="7"/>
  <c r="AF1870" i="7"/>
  <c r="AH1870" i="7"/>
  <c r="AH1874" i="7"/>
  <c r="AF1874" i="7"/>
  <c r="AG1876" i="7"/>
  <c r="AI1876" i="7"/>
  <c r="AJ1878" i="7"/>
  <c r="AF1878" i="7"/>
  <c r="AI1880" i="7"/>
  <c r="AG1880" i="7"/>
  <c r="AH1882" i="7"/>
  <c r="AJ1882" i="7"/>
  <c r="AJ1886" i="7"/>
  <c r="AF1886" i="7"/>
  <c r="AH1886" i="7"/>
  <c r="AH1890" i="7"/>
  <c r="AF1890" i="7"/>
  <c r="AG1892" i="7"/>
  <c r="AI1892" i="7"/>
  <c r="AH1898" i="7"/>
  <c r="AF1898" i="7"/>
  <c r="AJ1898" i="7"/>
  <c r="AG1900" i="7"/>
  <c r="AI1900" i="7"/>
  <c r="AI1904" i="7"/>
  <c r="AG1904" i="7"/>
  <c r="AH1906" i="7"/>
  <c r="AJ1906" i="7"/>
  <c r="AF1906" i="7"/>
  <c r="AI1912" i="7"/>
  <c r="AG1912" i="7"/>
  <c r="AH1914" i="7"/>
  <c r="AF1914" i="7"/>
  <c r="AG1916" i="7"/>
  <c r="AI1916" i="7"/>
  <c r="AI1920" i="7"/>
  <c r="AG1920" i="7"/>
  <c r="AH1922" i="7"/>
  <c r="AJ1922" i="7"/>
  <c r="AG1924" i="7"/>
  <c r="AI1924" i="7"/>
  <c r="AH1930" i="7"/>
  <c r="AF1930" i="7"/>
  <c r="AJ1930" i="7"/>
  <c r="AG1932" i="7"/>
  <c r="AI1932" i="7"/>
  <c r="AI1936" i="7"/>
  <c r="AG1936" i="7"/>
  <c r="AH1938" i="7"/>
  <c r="AJ1938" i="7"/>
  <c r="AF1938" i="7"/>
  <c r="AH1944" i="7"/>
  <c r="AJ1944" i="7"/>
  <c r="AF1944" i="7"/>
  <c r="AG1950" i="7"/>
  <c r="AI1950" i="7"/>
  <c r="AI1952" i="7"/>
  <c r="AG1952" i="7"/>
  <c r="AJ1156" i="7"/>
  <c r="AF1071" i="7"/>
  <c r="AH1071" i="7"/>
  <c r="AG28" i="7"/>
  <c r="AF42" i="7"/>
  <c r="AH44" i="7"/>
  <c r="AJ47" i="7"/>
  <c r="AJ77" i="7"/>
  <c r="AF79" i="7"/>
  <c r="AJ84" i="7"/>
  <c r="AG102" i="7"/>
  <c r="AI105" i="7"/>
  <c r="AI127" i="7"/>
  <c r="AH135" i="7"/>
  <c r="AH210" i="7"/>
  <c r="AH244" i="7"/>
  <c r="AH282" i="7"/>
  <c r="AJ57" i="7"/>
  <c r="AI57" i="7"/>
  <c r="AJ61" i="7"/>
  <c r="AI61" i="7"/>
  <c r="AJ63" i="7"/>
  <c r="AG63" i="7"/>
  <c r="AJ67" i="7"/>
  <c r="AG67" i="7"/>
  <c r="AJ70" i="7"/>
  <c r="AI70" i="7"/>
  <c r="AJ74" i="7"/>
  <c r="AI74" i="7"/>
  <c r="AJ81" i="7"/>
  <c r="AF81" i="7"/>
  <c r="AJ87" i="7"/>
  <c r="AG87" i="7"/>
  <c r="AJ90" i="7"/>
  <c r="AF90" i="7"/>
  <c r="AH99" i="7"/>
  <c r="AJ99" i="7"/>
  <c r="AH109" i="7"/>
  <c r="AF109" i="7"/>
  <c r="AJ115" i="7"/>
  <c r="AI115" i="7"/>
  <c r="AJ117" i="7"/>
  <c r="AG117" i="7"/>
  <c r="AJ119" i="7"/>
  <c r="AI119" i="7"/>
  <c r="AJ121" i="7"/>
  <c r="AG121" i="7"/>
  <c r="AJ125" i="7"/>
  <c r="AG125" i="7"/>
  <c r="AH129" i="7"/>
  <c r="AF129" i="7"/>
  <c r="AH133" i="7"/>
  <c r="AF133" i="7"/>
  <c r="AH137" i="7"/>
  <c r="AF137" i="7"/>
  <c r="AJ140" i="7"/>
  <c r="AI140" i="7"/>
  <c r="AH144" i="7"/>
  <c r="AJ144" i="7"/>
  <c r="AH150" i="7"/>
  <c r="AF150" i="7"/>
  <c r="AJ154" i="7"/>
  <c r="AH154" i="7"/>
  <c r="AJ156" i="7"/>
  <c r="AH156" i="7"/>
  <c r="AJ171" i="7"/>
  <c r="AH171" i="7"/>
  <c r="AJ194" i="7"/>
  <c r="AH194" i="7"/>
  <c r="AJ201" i="7"/>
  <c r="AH201" i="7"/>
  <c r="AJ204" i="7"/>
  <c r="AH204" i="7"/>
  <c r="AJ208" i="7"/>
  <c r="AH208" i="7"/>
  <c r="AJ239" i="7"/>
  <c r="AH239" i="7"/>
  <c r="AJ246" i="7"/>
  <c r="AH246" i="7"/>
  <c r="AJ252" i="7"/>
  <c r="AH252" i="7"/>
  <c r="AJ263" i="7"/>
  <c r="AH263" i="7"/>
  <c r="AJ259" i="7"/>
  <c r="AH259" i="7"/>
  <c r="AJ283" i="7"/>
  <c r="AH283" i="7"/>
  <c r="AF1026" i="7"/>
  <c r="AI28" i="7"/>
  <c r="AI32" i="7"/>
  <c r="AG35" i="7"/>
  <c r="AI37" i="7"/>
  <c r="AF40" i="7"/>
  <c r="AF44" i="7"/>
  <c r="AG53" i="7"/>
  <c r="AG61" i="7"/>
  <c r="AI63" i="7"/>
  <c r="AF77" i="7"/>
  <c r="AJ79" i="7"/>
  <c r="AF84" i="7"/>
  <c r="AI87" i="7"/>
  <c r="AF99" i="7"/>
  <c r="AJ109" i="7"/>
  <c r="AH111" i="7"/>
  <c r="AJ129" i="7"/>
  <c r="AH906" i="7"/>
  <c r="AJ137" i="7"/>
  <c r="AH139" i="7"/>
  <c r="AH146" i="7"/>
  <c r="AH206" i="7"/>
  <c r="AH254" i="7"/>
  <c r="AJ76" i="7"/>
  <c r="AI76" i="7"/>
  <c r="AJ78" i="7"/>
  <c r="AG78" i="7"/>
  <c r="AJ86" i="7"/>
  <c r="AI86" i="7"/>
  <c r="AJ89" i="7"/>
  <c r="AI89" i="7"/>
  <c r="AJ91" i="7"/>
  <c r="AG91" i="7"/>
  <c r="AJ98" i="7"/>
  <c r="AG98" i="7"/>
  <c r="AJ100" i="7"/>
  <c r="AG100" i="7"/>
  <c r="AJ104" i="7"/>
  <c r="AF104" i="7"/>
  <c r="AJ107" i="7"/>
  <c r="AI107" i="7"/>
  <c r="AJ110" i="7"/>
  <c r="AI110" i="7"/>
  <c r="AJ112" i="7"/>
  <c r="AG112" i="7"/>
  <c r="AJ116" i="7"/>
  <c r="AF116" i="7"/>
  <c r="AJ118" i="7"/>
  <c r="AF118" i="7"/>
  <c r="AJ120" i="7"/>
  <c r="AF120" i="7"/>
  <c r="AJ122" i="7"/>
  <c r="AF122" i="7"/>
  <c r="AJ147" i="7"/>
  <c r="AG147" i="7"/>
  <c r="AJ130" i="7"/>
  <c r="AG130" i="7"/>
  <c r="AJ134" i="7"/>
  <c r="AI134" i="7"/>
  <c r="AJ138" i="7"/>
  <c r="AG138" i="7"/>
  <c r="AJ143" i="7"/>
  <c r="AI143" i="7"/>
  <c r="AJ151" i="7"/>
  <c r="AI151" i="7"/>
  <c r="AJ361" i="7"/>
  <c r="AF361" i="7"/>
  <c r="AI1858" i="7"/>
  <c r="AG1858" i="7"/>
  <c r="AJ1860" i="7"/>
  <c r="AH1860" i="7"/>
  <c r="AF1860" i="7"/>
  <c r="AI1862" i="7"/>
  <c r="AG1862" i="7"/>
  <c r="AJ1864" i="7"/>
  <c r="AH1864" i="7"/>
  <c r="AF1864" i="7"/>
  <c r="AI1866" i="7"/>
  <c r="AG1866" i="7"/>
  <c r="AJ1868" i="7"/>
  <c r="AH1868" i="7"/>
  <c r="AF1868" i="7"/>
  <c r="AI1870" i="7"/>
  <c r="AG1870" i="7"/>
  <c r="AJ1872" i="7"/>
  <c r="AH1872" i="7"/>
  <c r="AF1872" i="7"/>
  <c r="AI1874" i="7"/>
  <c r="AG1874" i="7"/>
  <c r="AJ1876" i="7"/>
  <c r="AH1876" i="7"/>
  <c r="AF1876" i="7"/>
  <c r="AI1878" i="7"/>
  <c r="AG1878" i="7"/>
  <c r="AJ1880" i="7"/>
  <c r="AH1880" i="7"/>
  <c r="AF1880" i="7"/>
  <c r="AI1882" i="7"/>
  <c r="AG1882" i="7"/>
  <c r="AJ1884" i="7"/>
  <c r="AH1884" i="7"/>
  <c r="AF1884" i="7"/>
  <c r="AI1886" i="7"/>
  <c r="AG1886" i="7"/>
  <c r="AJ1888" i="7"/>
  <c r="AH1888" i="7"/>
  <c r="AF1888" i="7"/>
  <c r="AI1890" i="7"/>
  <c r="AG1890" i="7"/>
  <c r="AJ1892" i="7"/>
  <c r="AH1892" i="7"/>
  <c r="AF1892" i="7"/>
  <c r="AJ1894" i="7"/>
  <c r="AF1894" i="7"/>
  <c r="AJ1902" i="7"/>
  <c r="AF1902" i="7"/>
  <c r="AJ1910" i="7"/>
  <c r="AF1910" i="7"/>
  <c r="AJ1918" i="7"/>
  <c r="AF1918" i="7"/>
  <c r="AJ1926" i="7"/>
  <c r="AF1926" i="7"/>
  <c r="AJ1934" i="7"/>
  <c r="AF1934" i="7"/>
  <c r="AJ1942" i="7"/>
  <c r="AF1942" i="7"/>
  <c r="AJ1946" i="7"/>
  <c r="AF1946" i="7"/>
  <c r="AJ1956" i="7"/>
  <c r="AG1956" i="7"/>
  <c r="AI102" i="7"/>
  <c r="AG105" i="7"/>
  <c r="AF111" i="7"/>
  <c r="AG115" i="7"/>
  <c r="AI117" i="7"/>
  <c r="AG119" i="7"/>
  <c r="AI121" i="7"/>
  <c r="AI125" i="7"/>
  <c r="AG127" i="7"/>
  <c r="AF906" i="7"/>
  <c r="AF135" i="7"/>
  <c r="AF139" i="7"/>
  <c r="AG140" i="7"/>
  <c r="AF146" i="7"/>
  <c r="AF152" i="7"/>
  <c r="AF154" i="7"/>
  <c r="AF156" i="7"/>
  <c r="AF171" i="7"/>
  <c r="AF194" i="7"/>
  <c r="AF201" i="7"/>
  <c r="AF202" i="7"/>
  <c r="AF204" i="7"/>
  <c r="AF206" i="7"/>
  <c r="AF208" i="7"/>
  <c r="AF210" i="7"/>
  <c r="AF239" i="7"/>
  <c r="AF244" i="7"/>
  <c r="AF246" i="7"/>
  <c r="AF252" i="7"/>
  <c r="AF254" i="7"/>
  <c r="AF263" i="7"/>
  <c r="AF260" i="7"/>
  <c r="AF259" i="7"/>
  <c r="AF282" i="7"/>
  <c r="AF283" i="7"/>
  <c r="AF353" i="7"/>
  <c r="AJ355" i="7"/>
  <c r="AF357" i="7"/>
  <c r="AJ359" i="7"/>
  <c r="AJ433" i="7"/>
  <c r="AH433" i="7"/>
  <c r="AJ328" i="7"/>
  <c r="AH328" i="7"/>
  <c r="AF328" i="7"/>
  <c r="AI1201" i="7"/>
  <c r="AG1201" i="7"/>
  <c r="AJ768" i="7"/>
  <c r="AH768" i="7"/>
  <c r="AF768" i="7"/>
  <c r="AI996" i="7"/>
  <c r="AG996" i="7"/>
  <c r="AJ580" i="7"/>
  <c r="AH580" i="7"/>
  <c r="AF580" i="7"/>
  <c r="AI173" i="7"/>
  <c r="AG173" i="7"/>
  <c r="AJ591" i="7"/>
  <c r="AH591" i="7"/>
  <c r="AF591" i="7"/>
  <c r="AJ1111" i="7"/>
  <c r="AH1111" i="7"/>
  <c r="AF1111" i="7"/>
  <c r="AI767" i="7"/>
  <c r="AG767" i="7"/>
  <c r="AJ920" i="7"/>
  <c r="AH920" i="7"/>
  <c r="AF920" i="7"/>
  <c r="AJ806" i="7"/>
  <c r="AH806" i="7"/>
  <c r="AF806" i="7"/>
  <c r="AJ289" i="7"/>
  <c r="AH289" i="7"/>
  <c r="AF289" i="7"/>
  <c r="AI799" i="7"/>
  <c r="AG799" i="7"/>
  <c r="AJ926" i="7"/>
  <c r="AH926" i="7"/>
  <c r="AF926" i="7"/>
  <c r="AI816" i="7"/>
  <c r="AJ816" i="7"/>
  <c r="AF816" i="7"/>
  <c r="AF1130" i="7"/>
  <c r="AG433" i="7"/>
  <c r="AI328" i="7"/>
  <c r="AH1201" i="7"/>
  <c r="AG768" i="7"/>
  <c r="AF996" i="7"/>
  <c r="AJ996" i="7"/>
  <c r="AI580" i="7"/>
  <c r="AH173" i="7"/>
  <c r="AG591" i="7"/>
  <c r="AI1111" i="7"/>
  <c r="AH767" i="7"/>
  <c r="AG920" i="7"/>
  <c r="AI806" i="7"/>
  <c r="AG289" i="7"/>
  <c r="AF799" i="7"/>
  <c r="AJ799" i="7"/>
  <c r="AI926" i="7"/>
  <c r="AH816" i="7"/>
  <c r="AF1947" i="7"/>
  <c r="AF1949" i="7"/>
  <c r="AH1949" i="7"/>
  <c r="AG1951" i="7"/>
  <c r="AF1953" i="7"/>
  <c r="AH1953" i="7"/>
  <c r="AG1955" i="7"/>
  <c r="AF1957" i="7"/>
  <c r="AH1957" i="7"/>
  <c r="AI1894" i="7"/>
  <c r="AG1894" i="7"/>
  <c r="AJ1896" i="7"/>
  <c r="AH1896" i="7"/>
  <c r="AF1896" i="7"/>
  <c r="AI1898" i="7"/>
  <c r="AG1898" i="7"/>
  <c r="AJ1900" i="7"/>
  <c r="AH1900" i="7"/>
  <c r="AF1900" i="7"/>
  <c r="AI1902" i="7"/>
  <c r="AG1902" i="7"/>
  <c r="AJ1904" i="7"/>
  <c r="AH1904" i="7"/>
  <c r="AF1904" i="7"/>
  <c r="AI1906" i="7"/>
  <c r="AG1906" i="7"/>
  <c r="AJ1908" i="7"/>
  <c r="AH1908" i="7"/>
  <c r="AF1908" i="7"/>
  <c r="AI1910" i="7"/>
  <c r="AG1910" i="7"/>
  <c r="AJ1912" i="7"/>
  <c r="AH1912" i="7"/>
  <c r="AF1912" i="7"/>
  <c r="AI1914" i="7"/>
  <c r="AG1914" i="7"/>
  <c r="AJ1916" i="7"/>
  <c r="AH1916" i="7"/>
  <c r="AF1916" i="7"/>
  <c r="AI1918" i="7"/>
  <c r="AG1918" i="7"/>
  <c r="AJ1920" i="7"/>
  <c r="AH1920" i="7"/>
  <c r="AF1920" i="7"/>
  <c r="AI1922" i="7"/>
  <c r="AG1922" i="7"/>
  <c r="AJ1924" i="7"/>
  <c r="AH1924" i="7"/>
  <c r="AF1924" i="7"/>
  <c r="AI1926" i="7"/>
  <c r="AG1926" i="7"/>
  <c r="AJ1928" i="7"/>
  <c r="AH1928" i="7"/>
  <c r="AF1928" i="7"/>
  <c r="AI1930" i="7"/>
  <c r="AG1930" i="7"/>
  <c r="AJ1932" i="7"/>
  <c r="AH1932" i="7"/>
  <c r="AF1932" i="7"/>
  <c r="AI1934" i="7"/>
  <c r="AG1934" i="7"/>
  <c r="AJ1936" i="7"/>
  <c r="AH1936" i="7"/>
  <c r="AF1936" i="7"/>
  <c r="AI1938" i="7"/>
  <c r="AG1938" i="7"/>
  <c r="AJ1940" i="7"/>
  <c r="AH1940" i="7"/>
  <c r="AF1940" i="7"/>
  <c r="AI1942" i="7"/>
  <c r="AG1942" i="7"/>
  <c r="AI1944" i="7"/>
  <c r="AG1944" i="7"/>
  <c r="AI1946" i="7"/>
  <c r="AG1946" i="7"/>
  <c r="AJ1948" i="7"/>
  <c r="AH1948" i="7"/>
  <c r="AF1948" i="7"/>
  <c r="AJ1950" i="7"/>
  <c r="AH1950" i="7"/>
  <c r="AF1950" i="7"/>
  <c r="AJ1952" i="7"/>
  <c r="AH1952" i="7"/>
  <c r="AF1952" i="7"/>
  <c r="AJ1954" i="7"/>
  <c r="AH1954" i="7"/>
  <c r="AF1954" i="7"/>
  <c r="AF1956" i="7"/>
  <c r="AH1956" i="7"/>
  <c r="AF1958" i="7"/>
  <c r="AH1958" i="7"/>
  <c r="AG816" i="7"/>
  <c r="AD290" i="6"/>
  <c r="AD292" i="6"/>
  <c r="AD294" i="6"/>
  <c r="AD296" i="6"/>
  <c r="AD298" i="6"/>
  <c r="AD300" i="6"/>
  <c r="AD302" i="6"/>
  <c r="AD304" i="6"/>
  <c r="AD306" i="6"/>
  <c r="AD308" i="6"/>
  <c r="AD310" i="6"/>
  <c r="AD312" i="6"/>
  <c r="AD314" i="6"/>
  <c r="AD316" i="6"/>
  <c r="AD322" i="6"/>
  <c r="AD324" i="6"/>
  <c r="AD328" i="6"/>
  <c r="AD330" i="6"/>
  <c r="AD332" i="6"/>
  <c r="AD334" i="6"/>
  <c r="AD336" i="6"/>
  <c r="AD338" i="6"/>
  <c r="AD340" i="6"/>
  <c r="AD348" i="6"/>
  <c r="AD354" i="6"/>
  <c r="AD362" i="6"/>
  <c r="AD364" i="6"/>
  <c r="AD366" i="6"/>
  <c r="AD370" i="6"/>
  <c r="AD372" i="6"/>
  <c r="AD394" i="6"/>
  <c r="AD396" i="6"/>
  <c r="AD398" i="6"/>
  <c r="AD400" i="6"/>
  <c r="AD412" i="6"/>
  <c r="AD414" i="6"/>
  <c r="AD424" i="6"/>
  <c r="AD426" i="6"/>
  <c r="AD578" i="6"/>
  <c r="AD580" i="6"/>
  <c r="AD582" i="6"/>
  <c r="AD584" i="6"/>
  <c r="AD586" i="6"/>
  <c r="AD588" i="6"/>
  <c r="AD590" i="6"/>
  <c r="AD592" i="6"/>
  <c r="AD596" i="6"/>
  <c r="AD598" i="6"/>
  <c r="AD602" i="6"/>
  <c r="AD604" i="6"/>
  <c r="AD606" i="6"/>
  <c r="AD616" i="6"/>
  <c r="AD626" i="6"/>
  <c r="AD636" i="6"/>
  <c r="AD638" i="6"/>
  <c r="AD640" i="6"/>
  <c r="AD642" i="6"/>
  <c r="AD644" i="6"/>
  <c r="AD648" i="6"/>
  <c r="AD650" i="6"/>
  <c r="AD652" i="6"/>
  <c r="AD654" i="6"/>
  <c r="AD656" i="6"/>
  <c r="AD658" i="6"/>
  <c r="AD660" i="6"/>
  <c r="AD662" i="6"/>
  <c r="AD664" i="6"/>
  <c r="AD666" i="6"/>
  <c r="AD668" i="6"/>
  <c r="AD670" i="6"/>
  <c r="AD674" i="6"/>
  <c r="AD676" i="6"/>
  <c r="AD682" i="6"/>
  <c r="AD684" i="6"/>
  <c r="AD686" i="6"/>
  <c r="AD688" i="6"/>
  <c r="AD690" i="6"/>
  <c r="AD692" i="6"/>
  <c r="AD694" i="6"/>
  <c r="AD696" i="6"/>
  <c r="AD710" i="6"/>
  <c r="AD712" i="6"/>
  <c r="AD714" i="6"/>
  <c r="AD716" i="6"/>
  <c r="AD732" i="6"/>
  <c r="AD738" i="6"/>
  <c r="AD750" i="6"/>
  <c r="AD752" i="6"/>
  <c r="AD754" i="6"/>
  <c r="AD756" i="6"/>
  <c r="AD758" i="6"/>
  <c r="AD760" i="6"/>
  <c r="AD762" i="6"/>
  <c r="AD764" i="6"/>
  <c r="AD766" i="6"/>
  <c r="AD768" i="6"/>
  <c r="AD772" i="6"/>
  <c r="AD782" i="6"/>
  <c r="AD784" i="6"/>
  <c r="AD788" i="6"/>
  <c r="AD790" i="6"/>
  <c r="AD792" i="6"/>
  <c r="AD794" i="6"/>
  <c r="AD796" i="6"/>
  <c r="AD800" i="6"/>
  <c r="AD802" i="6"/>
  <c r="AD804" i="6"/>
  <c r="AD806" i="6"/>
  <c r="AD808" i="6"/>
  <c r="AD810" i="6"/>
  <c r="AD812" i="6"/>
  <c r="AD814" i="6"/>
  <c r="AD1518" i="6"/>
  <c r="AD1520" i="6"/>
  <c r="AD1522" i="6"/>
  <c r="AD1548" i="6"/>
  <c r="AD1550" i="6"/>
  <c r="AD1572" i="6"/>
  <c r="AD1574" i="6"/>
  <c r="AD1576" i="6"/>
  <c r="AD1578" i="6"/>
  <c r="AD1586" i="6"/>
  <c r="AD1588" i="6"/>
  <c r="AD1590" i="6"/>
  <c r="AD1592" i="6"/>
  <c r="AD1594" i="6"/>
  <c r="AD1596" i="6"/>
  <c r="AD1598" i="6"/>
  <c r="AD1600" i="6"/>
  <c r="AD1602" i="6"/>
  <c r="AD1604" i="6"/>
  <c r="AD1614" i="6"/>
  <c r="AD1616" i="6"/>
  <c r="AD1618" i="6"/>
  <c r="AD1620" i="6"/>
  <c r="AD1622" i="6"/>
  <c r="AD1626" i="6"/>
  <c r="AD1628" i="6"/>
  <c r="AD1636" i="6"/>
  <c r="AD1666" i="6"/>
  <c r="AD1668" i="6"/>
  <c r="AD1676" i="6"/>
  <c r="AD1684" i="6"/>
  <c r="AD1686" i="6"/>
  <c r="AD1692" i="6"/>
  <c r="AD1694" i="6"/>
  <c r="AD1696" i="6"/>
  <c r="AD1700" i="6"/>
  <c r="AD1702" i="6"/>
  <c r="AD1704" i="6"/>
  <c r="AD1706" i="6"/>
  <c r="AD1708" i="6"/>
  <c r="AD1716" i="6"/>
  <c r="AD1718" i="6"/>
  <c r="AD1720" i="6"/>
  <c r="AD1722" i="6"/>
  <c r="AD1724" i="6"/>
  <c r="AD1730" i="6"/>
  <c r="AD1732" i="6"/>
  <c r="AD1734" i="6"/>
  <c r="AD1736" i="6"/>
  <c r="AD1738" i="6"/>
  <c r="AD1740" i="6"/>
  <c r="AD1742" i="6"/>
  <c r="AD1744" i="6"/>
  <c r="AD1754" i="6"/>
  <c r="AD1756" i="6"/>
  <c r="AD1758" i="6"/>
  <c r="AD1760" i="6"/>
  <c r="AD1766" i="6"/>
  <c r="AD1768" i="6"/>
  <c r="AD1770" i="6"/>
  <c r="AD1772" i="6"/>
  <c r="AD1774" i="6"/>
  <c r="AD1776" i="6"/>
  <c r="AD1778" i="6"/>
  <c r="AD1780" i="6"/>
  <c r="AD1782" i="6"/>
  <c r="AD1784" i="6"/>
  <c r="AD1786" i="6"/>
  <c r="AD1788" i="6"/>
  <c r="AD1792" i="6"/>
  <c r="AD1794" i="6"/>
  <c r="AD1796" i="6"/>
  <c r="AD1798" i="6"/>
  <c r="AD1800" i="6"/>
  <c r="AD1802" i="6"/>
  <c r="AD1804" i="6"/>
  <c r="AD1806" i="6"/>
  <c r="AD1808" i="6"/>
  <c r="AD1810" i="6"/>
  <c r="AD1814" i="6"/>
  <c r="AD1816" i="6"/>
  <c r="AD1818" i="6"/>
  <c r="AD1820" i="6"/>
  <c r="AD1822" i="6"/>
  <c r="AD1824" i="6"/>
  <c r="AD1826" i="6"/>
  <c r="AD1828" i="6"/>
  <c r="AD1830" i="6"/>
  <c r="AD350" i="6"/>
  <c r="AJ153" i="7"/>
  <c r="AG153" i="7"/>
  <c r="AJ157" i="7"/>
  <c r="AI157" i="7"/>
  <c r="AJ161" i="7"/>
  <c r="AI161" i="7"/>
  <c r="AJ163" i="7"/>
  <c r="AG163" i="7"/>
  <c r="AJ165" i="7"/>
  <c r="AI165" i="7"/>
  <c r="AJ168" i="7"/>
  <c r="AG168" i="7"/>
  <c r="AJ170" i="7"/>
  <c r="AI170" i="7"/>
  <c r="AJ172" i="7"/>
  <c r="AG172" i="7"/>
  <c r="AJ175" i="7"/>
  <c r="AI175" i="7"/>
  <c r="AJ177" i="7"/>
  <c r="AG177" i="7"/>
  <c r="AJ892" i="7"/>
  <c r="AI892" i="7"/>
  <c r="AJ182" i="7"/>
  <c r="AG182" i="7"/>
  <c r="AJ184" i="7"/>
  <c r="AI184" i="7"/>
  <c r="AJ187" i="7"/>
  <c r="AG187" i="7"/>
  <c r="AJ189" i="7"/>
  <c r="AI189" i="7"/>
  <c r="AJ191" i="7"/>
  <c r="AG191" i="7"/>
  <c r="AJ195" i="7"/>
  <c r="AG195" i="7"/>
  <c r="AJ197" i="7"/>
  <c r="AI197" i="7"/>
  <c r="AJ200" i="7"/>
  <c r="AG200" i="7"/>
  <c r="AJ203" i="7"/>
  <c r="AG203" i="7"/>
  <c r="AJ205" i="7"/>
  <c r="AI205" i="7"/>
  <c r="AJ900" i="7"/>
  <c r="AG900" i="7"/>
  <c r="AJ209" i="7"/>
  <c r="AI209" i="7"/>
  <c r="AJ621" i="7"/>
  <c r="AG621" i="7"/>
  <c r="AJ213" i="7"/>
  <c r="AI213" i="7"/>
  <c r="AJ216" i="7"/>
  <c r="AG216" i="7"/>
  <c r="AJ218" i="7"/>
  <c r="AI218" i="7"/>
  <c r="AJ220" i="7"/>
  <c r="AG220" i="7"/>
  <c r="AJ223" i="7"/>
  <c r="AG223" i="7"/>
  <c r="AJ226" i="7"/>
  <c r="AI226" i="7"/>
  <c r="AJ228" i="7"/>
  <c r="AG228" i="7"/>
  <c r="AJ230" i="7"/>
  <c r="AI230" i="7"/>
  <c r="AJ231" i="7"/>
  <c r="AG231" i="7"/>
  <c r="AJ233" i="7"/>
  <c r="AI233" i="7"/>
  <c r="AJ236" i="7"/>
  <c r="AG236" i="7"/>
  <c r="AJ238" i="7"/>
  <c r="AI238" i="7"/>
  <c r="AJ243" i="7"/>
  <c r="AG243" i="7"/>
  <c r="AJ245" i="7"/>
  <c r="AG245" i="7"/>
  <c r="AJ247" i="7"/>
  <c r="AI247" i="7"/>
  <c r="AJ249" i="7"/>
  <c r="AG249" i="7"/>
  <c r="AJ253" i="7"/>
  <c r="AG253" i="7"/>
  <c r="AJ255" i="7"/>
  <c r="AI255" i="7"/>
  <c r="AJ257" i="7"/>
  <c r="AG257" i="7"/>
  <c r="AJ261" i="7"/>
  <c r="AI261" i="7"/>
  <c r="AJ258" i="7"/>
  <c r="AG258" i="7"/>
  <c r="AJ256" i="7"/>
  <c r="AI256" i="7"/>
  <c r="AJ266" i="7"/>
  <c r="AG266" i="7"/>
  <c r="AJ268" i="7"/>
  <c r="AI268" i="7"/>
  <c r="AJ270" i="7"/>
  <c r="AG270" i="7"/>
  <c r="AJ272" i="7"/>
  <c r="AI272" i="7"/>
  <c r="AJ274" i="7"/>
  <c r="AG274" i="7"/>
  <c r="AJ276" i="7"/>
  <c r="AI276" i="7"/>
  <c r="AJ281" i="7"/>
  <c r="AG281" i="7"/>
  <c r="AJ284" i="7"/>
  <c r="AG284" i="7"/>
  <c r="AJ287" i="7"/>
  <c r="AG287" i="7"/>
  <c r="AI293" i="7"/>
  <c r="AJ293" i="7"/>
  <c r="AF293" i="7"/>
  <c r="AI295" i="7"/>
  <c r="AJ295" i="7"/>
  <c r="AF295" i="7"/>
  <c r="AI302" i="7"/>
  <c r="AJ302" i="7"/>
  <c r="AF302" i="7"/>
  <c r="AI304" i="7"/>
  <c r="AJ304" i="7"/>
  <c r="AF304" i="7"/>
  <c r="AI306" i="7"/>
  <c r="AJ306" i="7"/>
  <c r="AF306" i="7"/>
  <c r="AI308" i="7"/>
  <c r="AJ308" i="7"/>
  <c r="AF308" i="7"/>
  <c r="AI310" i="7"/>
  <c r="AJ310" i="7"/>
  <c r="AF310" i="7"/>
  <c r="AI313" i="7"/>
  <c r="AJ313" i="7"/>
  <c r="AF313" i="7"/>
  <c r="AI315" i="7"/>
  <c r="AJ315" i="7"/>
  <c r="AF315" i="7"/>
  <c r="AI319" i="7"/>
  <c r="AJ319" i="7"/>
  <c r="AF319" i="7"/>
  <c r="AI321" i="7"/>
  <c r="AJ321" i="7"/>
  <c r="AF321" i="7"/>
  <c r="AI323" i="7"/>
  <c r="AJ323" i="7"/>
  <c r="AF323" i="7"/>
  <c r="AI325" i="7"/>
  <c r="AJ325" i="7"/>
  <c r="AF325" i="7"/>
  <c r="AI327" i="7"/>
  <c r="AJ327" i="7"/>
  <c r="AF327" i="7"/>
  <c r="AI330" i="7"/>
  <c r="AJ330" i="7"/>
  <c r="AF330" i="7"/>
  <c r="AI332" i="7"/>
  <c r="AJ332" i="7"/>
  <c r="AF332" i="7"/>
  <c r="AI335" i="7"/>
  <c r="AJ335" i="7"/>
  <c r="AF335" i="7"/>
  <c r="AI337" i="7"/>
  <c r="AJ337" i="7"/>
  <c r="AF337" i="7"/>
  <c r="AI339" i="7"/>
  <c r="AF339" i="7"/>
  <c r="AI341" i="7"/>
  <c r="AH341" i="7"/>
  <c r="AI343" i="7"/>
  <c r="AH343" i="7"/>
  <c r="AI346" i="7"/>
  <c r="AH346" i="7"/>
  <c r="AI347" i="7"/>
  <c r="AH347" i="7"/>
  <c r="AI351" i="7"/>
  <c r="AH351" i="7"/>
  <c r="AG846" i="7"/>
  <c r="AI846" i="7"/>
  <c r="AI835" i="7"/>
  <c r="AG835" i="7"/>
  <c r="AG836" i="7"/>
  <c r="AI836" i="7"/>
  <c r="AI837" i="7"/>
  <c r="AG837" i="7"/>
  <c r="AG850" i="7"/>
  <c r="AI850" i="7"/>
  <c r="AI855" i="7"/>
  <c r="AG855" i="7"/>
  <c r="AG857" i="7"/>
  <c r="AI857" i="7"/>
  <c r="AI859" i="7"/>
  <c r="AG859" i="7"/>
  <c r="AG872" i="7"/>
  <c r="AI872" i="7"/>
  <c r="AI875" i="7"/>
  <c r="AG875" i="7"/>
  <c r="AG877" i="7"/>
  <c r="AI877" i="7"/>
  <c r="AI881" i="7"/>
  <c r="AG881" i="7"/>
  <c r="AI896" i="7"/>
  <c r="AG896" i="7"/>
  <c r="AG898" i="7"/>
  <c r="AI898" i="7"/>
  <c r="AI901" i="7"/>
  <c r="AG901" i="7"/>
  <c r="AG913" i="7"/>
  <c r="AI913" i="7"/>
  <c r="AI916" i="7"/>
  <c r="AG916" i="7"/>
  <c r="AG919" i="7"/>
  <c r="AI919" i="7"/>
  <c r="AI924" i="7"/>
  <c r="AG924" i="7"/>
  <c r="AG938" i="7"/>
  <c r="AI938" i="7"/>
  <c r="AI942" i="7"/>
  <c r="AG942" i="7"/>
  <c r="AG944" i="7"/>
  <c r="AI944" i="7"/>
  <c r="AJ946" i="7"/>
  <c r="AG946" i="7"/>
  <c r="AF961" i="7"/>
  <c r="AJ961" i="7"/>
  <c r="AJ963" i="7"/>
  <c r="AF963" i="7"/>
  <c r="AF966" i="7"/>
  <c r="AJ966" i="7"/>
  <c r="AJ968" i="7"/>
  <c r="AF968" i="7"/>
  <c r="AF979" i="7"/>
  <c r="AJ979" i="7"/>
  <c r="AJ981" i="7"/>
  <c r="AF981" i="7"/>
  <c r="AF984" i="7"/>
  <c r="AJ984" i="7"/>
  <c r="AJ986" i="7"/>
  <c r="AF986" i="7"/>
  <c r="AF998" i="7"/>
  <c r="AJ998" i="7"/>
  <c r="AJ1001" i="7"/>
  <c r="AF1001" i="7"/>
  <c r="AF1006" i="7"/>
  <c r="AJ1006" i="7"/>
  <c r="AJ1004" i="7"/>
  <c r="AF1004" i="7"/>
  <c r="AF1016" i="7"/>
  <c r="AJ1016" i="7"/>
  <c r="AJ1018" i="7"/>
  <c r="AF1018" i="7"/>
  <c r="AF1021" i="7"/>
  <c r="AJ1021" i="7"/>
  <c r="AJ1025" i="7"/>
  <c r="AF1025" i="7"/>
  <c r="AF1037" i="7"/>
  <c r="AJ1037" i="7"/>
  <c r="AJ1039" i="7"/>
  <c r="AF1039" i="7"/>
  <c r="AF1041" i="7"/>
  <c r="AJ1041" i="7"/>
  <c r="AJ1063" i="7"/>
  <c r="AF1063" i="7"/>
  <c r="AF1070" i="7"/>
  <c r="AJ1070" i="7"/>
  <c r="AJ1080" i="7"/>
  <c r="AF1080" i="7"/>
  <c r="AF1048" i="7"/>
  <c r="AJ1048" i="7"/>
  <c r="AJ1114" i="7"/>
  <c r="AF1114" i="7"/>
  <c r="AF1137" i="7"/>
  <c r="AJ1137" i="7"/>
  <c r="AJ1147" i="7"/>
  <c r="AF1147" i="7"/>
  <c r="AI155" i="7"/>
  <c r="AI353" i="7"/>
  <c r="AG353" i="7"/>
  <c r="AI357" i="7"/>
  <c r="AG357" i="7"/>
  <c r="AI361" i="7"/>
  <c r="AG361" i="7"/>
  <c r="AI364" i="7"/>
  <c r="AG364" i="7"/>
  <c r="AJ368" i="7"/>
  <c r="AH368" i="7"/>
  <c r="AF368" i="7"/>
  <c r="AJ372" i="7"/>
  <c r="AH372" i="7"/>
  <c r="AF372" i="7"/>
  <c r="AJ379" i="7"/>
  <c r="AH379" i="7"/>
  <c r="AF379" i="7"/>
  <c r="AJ384" i="7"/>
  <c r="AH384" i="7"/>
  <c r="AF384" i="7"/>
  <c r="AJ391" i="7"/>
  <c r="AH391" i="7"/>
  <c r="AF391" i="7"/>
  <c r="AJ400" i="7"/>
  <c r="AH400" i="7"/>
  <c r="AF400" i="7"/>
  <c r="AJ412" i="7"/>
  <c r="AH412" i="7"/>
  <c r="AF412" i="7"/>
  <c r="AJ416" i="7"/>
  <c r="AH416" i="7"/>
  <c r="AF416" i="7"/>
  <c r="AJ421" i="7"/>
  <c r="AH421" i="7"/>
  <c r="AF421" i="7"/>
  <c r="AJ425" i="7"/>
  <c r="AH425" i="7"/>
  <c r="AF425" i="7"/>
  <c r="AJ431" i="7"/>
  <c r="AH431" i="7"/>
  <c r="AF431" i="7"/>
  <c r="AJ436" i="7"/>
  <c r="AG436" i="7"/>
  <c r="AI440" i="7"/>
  <c r="AG440" i="7"/>
  <c r="AI1034" i="7"/>
  <c r="AG1034" i="7"/>
  <c r="AI448" i="7"/>
  <c r="AG448" i="7"/>
  <c r="AI450" i="7"/>
  <c r="AG450" i="7"/>
  <c r="AI454" i="7"/>
  <c r="AG454" i="7"/>
  <c r="AI460" i="7"/>
  <c r="AG460" i="7"/>
  <c r="AI464" i="7"/>
  <c r="AG464" i="7"/>
  <c r="AI468" i="7"/>
  <c r="AG468" i="7"/>
  <c r="AI472" i="7"/>
  <c r="AG472" i="7"/>
  <c r="AI476" i="7"/>
  <c r="AG476" i="7"/>
  <c r="AI480" i="7"/>
  <c r="AG480" i="7"/>
  <c r="AI484" i="7"/>
  <c r="AG484" i="7"/>
  <c r="AI489" i="7"/>
  <c r="AG489" i="7"/>
  <c r="AI498" i="7"/>
  <c r="AG498" i="7"/>
  <c r="AI505" i="7"/>
  <c r="AG505" i="7"/>
  <c r="AI509" i="7"/>
  <c r="AG509" i="7"/>
  <c r="AI514" i="7"/>
  <c r="AG514" i="7"/>
  <c r="AI518" i="7"/>
  <c r="AG518" i="7"/>
  <c r="AI522" i="7"/>
  <c r="AG522" i="7"/>
  <c r="AI528" i="7"/>
  <c r="AG528" i="7"/>
  <c r="AI532" i="7"/>
  <c r="AG532" i="7"/>
  <c r="AI537" i="7"/>
  <c r="AG537" i="7"/>
  <c r="AI542" i="7"/>
  <c r="AG542" i="7"/>
  <c r="AI546" i="7"/>
  <c r="AG546" i="7"/>
  <c r="AI552" i="7"/>
  <c r="AG552" i="7"/>
  <c r="AI556" i="7"/>
  <c r="AG556" i="7"/>
  <c r="AI560" i="7"/>
  <c r="AG560" i="7"/>
  <c r="AI563" i="7"/>
  <c r="AG563" i="7"/>
  <c r="AI566" i="7"/>
  <c r="AG566" i="7"/>
  <c r="AI575" i="7"/>
  <c r="AG575" i="7"/>
  <c r="AI581" i="7"/>
  <c r="AG581" i="7"/>
  <c r="AI585" i="7"/>
  <c r="AG585" i="7"/>
  <c r="AI590" i="7"/>
  <c r="AG590" i="7"/>
  <c r="AI596" i="7"/>
  <c r="AG596" i="7"/>
  <c r="AI600" i="7"/>
  <c r="AG600" i="7"/>
  <c r="AI604" i="7"/>
  <c r="AG604" i="7"/>
  <c r="AI608" i="7"/>
  <c r="AG608" i="7"/>
  <c r="AI613" i="7"/>
  <c r="AG613" i="7"/>
  <c r="AI619" i="7"/>
  <c r="AG619" i="7"/>
  <c r="AI108" i="7"/>
  <c r="AG108" i="7"/>
  <c r="AI627" i="7"/>
  <c r="AG627" i="7"/>
  <c r="AI634" i="7"/>
  <c r="AG634" i="7"/>
  <c r="AI638" i="7"/>
  <c r="AG638" i="7"/>
  <c r="AI644" i="7"/>
  <c r="AG644" i="7"/>
  <c r="AI648" i="7"/>
  <c r="AG648" i="7"/>
  <c r="AI654" i="7"/>
  <c r="AG654" i="7"/>
  <c r="AI658" i="7"/>
  <c r="AG658" i="7"/>
  <c r="AI666" i="7"/>
  <c r="AG666" i="7"/>
  <c r="AI661" i="7"/>
  <c r="AG661" i="7"/>
  <c r="AI671" i="7"/>
  <c r="AG671" i="7"/>
  <c r="AI631" i="7"/>
  <c r="AG631" i="7"/>
  <c r="AI676" i="7"/>
  <c r="AG676" i="7"/>
  <c r="AI681" i="7"/>
  <c r="AG681" i="7"/>
  <c r="AI686" i="7"/>
  <c r="AG686" i="7"/>
  <c r="AI693" i="7"/>
  <c r="AG693" i="7"/>
  <c r="AI698" i="7"/>
  <c r="AG698" i="7"/>
  <c r="AI702" i="7"/>
  <c r="AG702" i="7"/>
  <c r="AI708" i="7"/>
  <c r="AG708" i="7"/>
  <c r="AI713" i="7"/>
  <c r="AG713" i="7"/>
  <c r="AI716" i="7"/>
  <c r="AG716" i="7"/>
  <c r="AI723" i="7"/>
  <c r="AG723" i="7"/>
  <c r="AI733" i="7"/>
  <c r="AG733" i="7"/>
  <c r="AI737" i="7"/>
  <c r="AG737" i="7"/>
  <c r="AI742" i="7"/>
  <c r="AG742" i="7"/>
  <c r="AI751" i="7"/>
  <c r="AG751" i="7"/>
  <c r="AI756" i="7"/>
  <c r="AG756" i="7"/>
  <c r="AI760" i="7"/>
  <c r="AG760" i="7"/>
  <c r="AI764" i="7"/>
  <c r="AG764" i="7"/>
  <c r="AI771" i="7"/>
  <c r="AG771" i="7"/>
  <c r="AI776" i="7"/>
  <c r="AG776" i="7"/>
  <c r="AI779" i="7"/>
  <c r="AG779" i="7"/>
  <c r="AI783" i="7"/>
  <c r="AG783" i="7"/>
  <c r="AI789" i="7"/>
  <c r="AG789" i="7"/>
  <c r="AI792" i="7"/>
  <c r="AG792" i="7"/>
  <c r="AI794" i="7"/>
  <c r="AG794" i="7"/>
  <c r="AI801" i="7"/>
  <c r="AG801" i="7"/>
  <c r="AI807" i="7"/>
  <c r="AG807" i="7"/>
  <c r="AI812" i="7"/>
  <c r="AG812" i="7"/>
  <c r="AI814" i="7"/>
  <c r="AG814" i="7"/>
  <c r="AI819" i="7"/>
  <c r="AG819" i="7"/>
  <c r="AI823" i="7"/>
  <c r="AG823" i="7"/>
  <c r="AI828" i="7"/>
  <c r="AG828" i="7"/>
  <c r="AI1046" i="7"/>
  <c r="AJ1046" i="7"/>
  <c r="AF1046" i="7"/>
  <c r="AJ1050" i="7"/>
  <c r="AH1050" i="7"/>
  <c r="AF1050" i="7"/>
  <c r="AJ1054" i="7"/>
  <c r="AH1054" i="7"/>
  <c r="AF1054" i="7"/>
  <c r="AJ1066" i="7"/>
  <c r="AH1066" i="7"/>
  <c r="AF1066" i="7"/>
  <c r="AJ1068" i="7"/>
  <c r="AH1068" i="7"/>
  <c r="AF1068" i="7"/>
  <c r="AJ1074" i="7"/>
  <c r="AH1074" i="7"/>
  <c r="AF1074" i="7"/>
  <c r="AJ1082" i="7"/>
  <c r="AH1082" i="7"/>
  <c r="AF1082" i="7"/>
  <c r="AJ1086" i="7"/>
  <c r="AH1086" i="7"/>
  <c r="AF1086" i="7"/>
  <c r="AJ1090" i="7"/>
  <c r="AH1090" i="7"/>
  <c r="AF1090" i="7"/>
  <c r="AI1092" i="7"/>
  <c r="AG1092" i="7"/>
  <c r="AI1095" i="7"/>
  <c r="AG1095" i="7"/>
  <c r="AI1099" i="7"/>
  <c r="AG1099" i="7"/>
  <c r="AJ1102" i="7"/>
  <c r="AH1102" i="7"/>
  <c r="AF1102" i="7"/>
  <c r="AI1048" i="7"/>
  <c r="AG1048" i="7"/>
  <c r="AJ1107" i="7"/>
  <c r="AH1107" i="7"/>
  <c r="AF1107" i="7"/>
  <c r="AJ1116" i="7"/>
  <c r="AH1116" i="7"/>
  <c r="AF1116" i="7"/>
  <c r="AJ1120" i="7"/>
  <c r="AH1120" i="7"/>
  <c r="AF1120" i="7"/>
  <c r="AJ1124" i="7"/>
  <c r="AH1124" i="7"/>
  <c r="AF1124" i="7"/>
  <c r="AJ1128" i="7"/>
  <c r="AH1128" i="7"/>
  <c r="AF1128" i="7"/>
  <c r="AJ1132" i="7"/>
  <c r="AH1132" i="7"/>
  <c r="AF1132" i="7"/>
  <c r="AJ1135" i="7"/>
  <c r="AH1135" i="7"/>
  <c r="AF1135" i="7"/>
  <c r="AJ1141" i="7"/>
  <c r="AH1141" i="7"/>
  <c r="AF1141" i="7"/>
  <c r="AJ1145" i="7"/>
  <c r="AH1145" i="7"/>
  <c r="AF1145" i="7"/>
  <c r="AJ1151" i="7"/>
  <c r="AH1151" i="7"/>
  <c r="AF1151" i="7"/>
  <c r="AJ1154" i="7"/>
  <c r="AH1154" i="7"/>
  <c r="AF1154" i="7"/>
  <c r="AJ1158" i="7"/>
  <c r="AH1158" i="7"/>
  <c r="AF1158" i="7"/>
  <c r="AJ1163" i="7"/>
  <c r="AH1163" i="7"/>
  <c r="AF1163" i="7"/>
  <c r="AI1168" i="7"/>
  <c r="AG1168" i="7"/>
  <c r="AJ1168" i="7"/>
  <c r="AF1168" i="7"/>
  <c r="AJ1173" i="7"/>
  <c r="AH1173" i="7"/>
  <c r="AF1173" i="7"/>
  <c r="AI1173" i="7"/>
  <c r="AG1173" i="7"/>
  <c r="AJ1177" i="7"/>
  <c r="AH1177" i="7"/>
  <c r="AF1177" i="7"/>
  <c r="AG1177" i="7"/>
  <c r="AJ1182" i="7"/>
  <c r="AH1182" i="7"/>
  <c r="AF1182" i="7"/>
  <c r="AI1182" i="7"/>
  <c r="AJ1186" i="7"/>
  <c r="AH1186" i="7"/>
  <c r="AF1186" i="7"/>
  <c r="AG1186" i="7"/>
  <c r="AI1186" i="7"/>
  <c r="AI1189" i="7"/>
  <c r="AG1189" i="7"/>
  <c r="AJ1189" i="7"/>
  <c r="AF1189" i="7"/>
  <c r="AI1195" i="7"/>
  <c r="AG1195" i="7"/>
  <c r="AJ1195" i="7"/>
  <c r="AF1195" i="7"/>
  <c r="AI1197" i="7"/>
  <c r="AG1197" i="7"/>
  <c r="AJ1197" i="7"/>
  <c r="AF1197" i="7"/>
  <c r="AI34" i="7"/>
  <c r="AG34" i="7"/>
  <c r="AJ34" i="7"/>
  <c r="AF34" i="7"/>
  <c r="AI1204" i="7"/>
  <c r="AG1204" i="7"/>
  <c r="AJ1204" i="7"/>
  <c r="AF1204" i="7"/>
  <c r="AI1209" i="7"/>
  <c r="AG1209" i="7"/>
  <c r="AJ1209" i="7"/>
  <c r="AF1209" i="7"/>
  <c r="AI1213" i="7"/>
  <c r="AG1213" i="7"/>
  <c r="AJ1213" i="7"/>
  <c r="AF1213" i="7"/>
  <c r="AI1218" i="7"/>
  <c r="AG1218" i="7"/>
  <c r="AJ1218" i="7"/>
  <c r="AF1218" i="7"/>
  <c r="AI1222" i="7"/>
  <c r="AG1222" i="7"/>
  <c r="AJ1222" i="7"/>
  <c r="AF1222" i="7"/>
  <c r="AI501" i="7"/>
  <c r="AG501" i="7"/>
  <c r="AJ501" i="7"/>
  <c r="AF501" i="7"/>
  <c r="AI1057" i="7"/>
  <c r="AG1057" i="7"/>
  <c r="AJ1057" i="7"/>
  <c r="AF1057" i="7"/>
  <c r="AI305" i="7"/>
  <c r="AG305" i="7"/>
  <c r="AJ305" i="7"/>
  <c r="AF305" i="7"/>
  <c r="AI93" i="7"/>
  <c r="AG93" i="7"/>
  <c r="AJ93" i="7"/>
  <c r="AF93" i="7"/>
  <c r="AI355" i="7"/>
  <c r="AG355" i="7"/>
  <c r="AI359" i="7"/>
  <c r="AG359" i="7"/>
  <c r="AI362" i="7"/>
  <c r="AG362" i="7"/>
  <c r="AI366" i="7"/>
  <c r="AG366" i="7"/>
  <c r="AJ375" i="7"/>
  <c r="AH375" i="7"/>
  <c r="AF375" i="7"/>
  <c r="AJ376" i="7"/>
  <c r="AH376" i="7"/>
  <c r="AF376" i="7"/>
  <c r="AJ382" i="7"/>
  <c r="AH382" i="7"/>
  <c r="AF382" i="7"/>
  <c r="AJ387" i="7"/>
  <c r="AH387" i="7"/>
  <c r="AF387" i="7"/>
  <c r="AJ388" i="7"/>
  <c r="AH388" i="7"/>
  <c r="AF388" i="7"/>
  <c r="AJ392" i="7"/>
  <c r="AH392" i="7"/>
  <c r="AF392" i="7"/>
  <c r="AJ394" i="7"/>
  <c r="AH394" i="7"/>
  <c r="AF394" i="7"/>
  <c r="AJ398" i="7"/>
  <c r="AH398" i="7"/>
  <c r="AF398" i="7"/>
  <c r="AJ404" i="7"/>
  <c r="AH404" i="7"/>
  <c r="AF404" i="7"/>
  <c r="AJ408" i="7"/>
  <c r="AH408" i="7"/>
  <c r="AF408" i="7"/>
  <c r="AJ1088" i="7"/>
  <c r="AH1088" i="7"/>
  <c r="AF1088" i="7"/>
  <c r="AJ418" i="7"/>
  <c r="AH418" i="7"/>
  <c r="AF418" i="7"/>
  <c r="AJ423" i="7"/>
  <c r="AH423" i="7"/>
  <c r="AF423" i="7"/>
  <c r="AJ429" i="7"/>
  <c r="AH429" i="7"/>
  <c r="AF429" i="7"/>
  <c r="AJ434" i="7"/>
  <c r="AH434" i="7"/>
  <c r="AF434" i="7"/>
  <c r="AI442" i="7"/>
  <c r="AG442" i="7"/>
  <c r="AI445" i="7"/>
  <c r="AG445" i="7"/>
  <c r="AI452" i="7"/>
  <c r="AG452" i="7"/>
  <c r="AI458" i="7"/>
  <c r="AG458" i="7"/>
  <c r="AI462" i="7"/>
  <c r="AG462" i="7"/>
  <c r="AI466" i="7"/>
  <c r="AG466" i="7"/>
  <c r="AI470" i="7"/>
  <c r="AG470" i="7"/>
  <c r="AI474" i="7"/>
  <c r="AG474" i="7"/>
  <c r="AI478" i="7"/>
  <c r="AG478" i="7"/>
  <c r="AI482" i="7"/>
  <c r="AG482" i="7"/>
  <c r="AI486" i="7"/>
  <c r="AG486" i="7"/>
  <c r="AI491" i="7"/>
  <c r="AG491" i="7"/>
  <c r="AI495" i="7"/>
  <c r="AG495" i="7"/>
  <c r="AI933" i="7"/>
  <c r="AG933" i="7"/>
  <c r="AI503" i="7"/>
  <c r="AG503" i="7"/>
  <c r="AI507" i="7"/>
  <c r="AG507" i="7"/>
  <c r="AI511" i="7"/>
  <c r="AG511" i="7"/>
  <c r="AI516" i="7"/>
  <c r="AG516" i="7"/>
  <c r="AI520" i="7"/>
  <c r="AG520" i="7"/>
  <c r="AI526" i="7"/>
  <c r="AG526" i="7"/>
  <c r="AI530" i="7"/>
  <c r="AG530" i="7"/>
  <c r="AI535" i="7"/>
  <c r="AG535" i="7"/>
  <c r="AI539" i="7"/>
  <c r="AG539" i="7"/>
  <c r="AI544" i="7"/>
  <c r="AG544" i="7"/>
  <c r="AI550" i="7"/>
  <c r="AG550" i="7"/>
  <c r="AI554" i="7"/>
  <c r="AG554" i="7"/>
  <c r="AI558" i="7"/>
  <c r="AG558" i="7"/>
  <c r="AI564" i="7"/>
  <c r="AG564" i="7"/>
  <c r="AI568" i="7"/>
  <c r="AG568" i="7"/>
  <c r="AI572" i="7"/>
  <c r="AG572" i="7"/>
  <c r="AI578" i="7"/>
  <c r="AG578" i="7"/>
  <c r="AI583" i="7"/>
  <c r="AG583" i="7"/>
  <c r="AI587" i="7"/>
  <c r="AG587" i="7"/>
  <c r="AI593" i="7"/>
  <c r="AG593" i="7"/>
  <c r="AI598" i="7"/>
  <c r="AG598" i="7"/>
  <c r="AI602" i="7"/>
  <c r="AG602" i="7"/>
  <c r="AI606" i="7"/>
  <c r="AG606" i="7"/>
  <c r="AI610" i="7"/>
  <c r="AG610" i="7"/>
  <c r="AI615" i="7"/>
  <c r="AG615" i="7"/>
  <c r="AI625" i="7"/>
  <c r="AG625" i="7"/>
  <c r="AI629" i="7"/>
  <c r="AG629" i="7"/>
  <c r="AI636" i="7"/>
  <c r="AG636" i="7"/>
  <c r="AI640" i="7"/>
  <c r="AG640" i="7"/>
  <c r="AI642" i="7"/>
  <c r="AG642" i="7"/>
  <c r="AI646" i="7"/>
  <c r="AG646" i="7"/>
  <c r="AI650" i="7"/>
  <c r="AG650" i="7"/>
  <c r="AI633" i="7"/>
  <c r="AG633" i="7"/>
  <c r="AI655" i="7"/>
  <c r="AG655" i="7"/>
  <c r="AI664" i="7"/>
  <c r="AG664" i="7"/>
  <c r="AI667" i="7"/>
  <c r="AG667" i="7"/>
  <c r="AI674" i="7"/>
  <c r="AG674" i="7"/>
  <c r="AI679" i="7"/>
  <c r="AG679" i="7"/>
  <c r="AI683" i="7"/>
  <c r="AG683" i="7"/>
  <c r="AI688" i="7"/>
  <c r="AG688" i="7"/>
  <c r="AI691" i="7"/>
  <c r="AG691" i="7"/>
  <c r="AI695" i="7"/>
  <c r="AG695" i="7"/>
  <c r="AI700" i="7"/>
  <c r="AG700" i="7"/>
  <c r="AI705" i="7"/>
  <c r="AG705" i="7"/>
  <c r="AI711" i="7"/>
  <c r="AG711" i="7"/>
  <c r="AI715" i="7"/>
  <c r="AG715" i="7"/>
  <c r="AI719" i="7"/>
  <c r="AG719" i="7"/>
  <c r="AI725" i="7"/>
  <c r="AG725" i="7"/>
  <c r="AI731" i="7"/>
  <c r="AG731" i="7"/>
  <c r="AI735" i="7"/>
  <c r="AG735" i="7"/>
  <c r="AI739" i="7"/>
  <c r="AG739" i="7"/>
  <c r="AI745" i="7"/>
  <c r="AG745" i="7"/>
  <c r="AI749" i="7"/>
  <c r="AG749" i="7"/>
  <c r="AI754" i="7"/>
  <c r="AG754" i="7"/>
  <c r="AI758" i="7"/>
  <c r="AG758" i="7"/>
  <c r="AI762" i="7"/>
  <c r="AG762" i="7"/>
  <c r="AI766" i="7"/>
  <c r="AG766" i="7"/>
  <c r="AI774" i="7"/>
  <c r="AG774" i="7"/>
  <c r="AI781" i="7"/>
  <c r="AG781" i="7"/>
  <c r="AI785" i="7"/>
  <c r="AG785" i="7"/>
  <c r="AI787" i="7"/>
  <c r="AG787" i="7"/>
  <c r="AI790" i="7"/>
  <c r="AG790" i="7"/>
  <c r="AI797" i="7"/>
  <c r="AG797" i="7"/>
  <c r="AI802" i="7"/>
  <c r="AG802" i="7"/>
  <c r="AI809" i="7"/>
  <c r="AG809" i="7"/>
  <c r="AI817" i="7"/>
  <c r="AG817" i="7"/>
  <c r="AI821" i="7"/>
  <c r="AG821" i="7"/>
  <c r="AI825" i="7"/>
  <c r="AG825" i="7"/>
  <c r="AI830" i="7"/>
  <c r="AG830" i="7"/>
  <c r="AI1043" i="7"/>
  <c r="AH1043" i="7"/>
  <c r="AI1052" i="7"/>
  <c r="AG1052" i="7"/>
  <c r="AI1058" i="7"/>
  <c r="AG1058" i="7"/>
  <c r="AI1060" i="7"/>
  <c r="AG1060" i="7"/>
  <c r="AI1070" i="7"/>
  <c r="AG1070" i="7"/>
  <c r="AI1076" i="7"/>
  <c r="AG1076" i="7"/>
  <c r="AI1080" i="7"/>
  <c r="AG1080" i="7"/>
  <c r="AI1084" i="7"/>
  <c r="AG1084" i="7"/>
  <c r="AJ1094" i="7"/>
  <c r="AH1094" i="7"/>
  <c r="AF1094" i="7"/>
  <c r="AJ389" i="7"/>
  <c r="AH389" i="7"/>
  <c r="AF389" i="7"/>
  <c r="AI1114" i="7"/>
  <c r="AG1114" i="7"/>
  <c r="AI1122" i="7"/>
  <c r="AG1122" i="7"/>
  <c r="AI1126" i="7"/>
  <c r="AG1126" i="7"/>
  <c r="AI1130" i="7"/>
  <c r="AG1130" i="7"/>
  <c r="AI1134" i="7"/>
  <c r="AG1134" i="7"/>
  <c r="AI1137" i="7"/>
  <c r="AG1137" i="7"/>
  <c r="AI1143" i="7"/>
  <c r="AG1143" i="7"/>
  <c r="AI1147" i="7"/>
  <c r="AG1147" i="7"/>
  <c r="AI1152" i="7"/>
  <c r="AG1152" i="7"/>
  <c r="AI1156" i="7"/>
  <c r="AG1156" i="7"/>
  <c r="AJ1166" i="7"/>
  <c r="AH1166" i="7"/>
  <c r="AG1166" i="7"/>
  <c r="AI1170" i="7"/>
  <c r="AG1170" i="7"/>
  <c r="AJ1170" i="7"/>
  <c r="AF1170" i="7"/>
  <c r="AI1175" i="7"/>
  <c r="AG1175" i="7"/>
  <c r="AH1175" i="7"/>
  <c r="AJ1175" i="7"/>
  <c r="AI1184" i="7"/>
  <c r="AG1184" i="7"/>
  <c r="AH1184" i="7"/>
  <c r="AF1184" i="7"/>
  <c r="AI1188" i="7"/>
  <c r="AG1188" i="7"/>
  <c r="AJ1188" i="7"/>
  <c r="AF1188" i="7"/>
  <c r="AI1193" i="7"/>
  <c r="AG1193" i="7"/>
  <c r="AJ1193" i="7"/>
  <c r="AF1193" i="7"/>
  <c r="AI1199" i="7"/>
  <c r="AG1199" i="7"/>
  <c r="AJ1199" i="7"/>
  <c r="AF1199" i="7"/>
  <c r="AI1202" i="7"/>
  <c r="AG1202" i="7"/>
  <c r="AJ1202" i="7"/>
  <c r="AF1202" i="7"/>
  <c r="AI1207" i="7"/>
  <c r="AG1207" i="7"/>
  <c r="AJ1207" i="7"/>
  <c r="AF1207" i="7"/>
  <c r="AI1211" i="7"/>
  <c r="AG1211" i="7"/>
  <c r="AJ1211" i="7"/>
  <c r="AF1211" i="7"/>
  <c r="AI1216" i="7"/>
  <c r="AG1216" i="7"/>
  <c r="AJ1216" i="7"/>
  <c r="AF1216" i="7"/>
  <c r="AI1220" i="7"/>
  <c r="AG1220" i="7"/>
  <c r="AJ1220" i="7"/>
  <c r="AF1220" i="7"/>
  <c r="AI1224" i="7"/>
  <c r="AG1224" i="7"/>
  <c r="AJ1224" i="7"/>
  <c r="AF1224" i="7"/>
  <c r="AI72" i="7"/>
  <c r="AG72" i="7"/>
  <c r="AJ72" i="7"/>
  <c r="AF72" i="7"/>
  <c r="AI1023" i="7"/>
  <c r="AG1023" i="7"/>
  <c r="AJ1023" i="7"/>
  <c r="AF1023" i="7"/>
  <c r="AI753" i="7"/>
  <c r="AG753" i="7"/>
  <c r="AJ753" i="7"/>
  <c r="AF753" i="7"/>
  <c r="AI1112" i="7"/>
  <c r="AG1112" i="7"/>
  <c r="AJ1112" i="7"/>
  <c r="AF1112" i="7"/>
  <c r="AI1078" i="7"/>
  <c r="AG1078" i="7"/>
  <c r="AJ1078" i="7"/>
  <c r="AF1078" i="7"/>
  <c r="AF23" i="7"/>
  <c r="AH23" i="7"/>
  <c r="AF25" i="7"/>
  <c r="AH25" i="7"/>
  <c r="AF26" i="7"/>
  <c r="AH26" i="7"/>
  <c r="AF28" i="7"/>
  <c r="AH28" i="7"/>
  <c r="AF30" i="7"/>
  <c r="AH30" i="7"/>
  <c r="AF32" i="7"/>
  <c r="AH32" i="7"/>
  <c r="AF35" i="7"/>
  <c r="AH35" i="7"/>
  <c r="AF37" i="7"/>
  <c r="AH37" i="7"/>
  <c r="AF39" i="7"/>
  <c r="AH39" i="7"/>
  <c r="AF41" i="7"/>
  <c r="AH41" i="7"/>
  <c r="AF43" i="7"/>
  <c r="AH43" i="7"/>
  <c r="AF46" i="7"/>
  <c r="AH46" i="7"/>
  <c r="AF48" i="7"/>
  <c r="AH48" i="7"/>
  <c r="AF51" i="7"/>
  <c r="AH51" i="7"/>
  <c r="AF53" i="7"/>
  <c r="AH53" i="7"/>
  <c r="AF57" i="7"/>
  <c r="AH57" i="7"/>
  <c r="AF59" i="7"/>
  <c r="AH59" i="7"/>
  <c r="AF61" i="7"/>
  <c r="AH61" i="7"/>
  <c r="AF63" i="7"/>
  <c r="AH63" i="7"/>
  <c r="AF65" i="7"/>
  <c r="AH65" i="7"/>
  <c r="AF67" i="7"/>
  <c r="AH67" i="7"/>
  <c r="AF70" i="7"/>
  <c r="AH70" i="7"/>
  <c r="AF74" i="7"/>
  <c r="AH74" i="7"/>
  <c r="AF76" i="7"/>
  <c r="AH76" i="7"/>
  <c r="AF78" i="7"/>
  <c r="AH78" i="7"/>
  <c r="AF80" i="7"/>
  <c r="AH80" i="7"/>
  <c r="AF86" i="7"/>
  <c r="AH86" i="7"/>
  <c r="AF87" i="7"/>
  <c r="AH87" i="7"/>
  <c r="AF89" i="7"/>
  <c r="AH89" i="7"/>
  <c r="AF91" i="7"/>
  <c r="AH91" i="7"/>
  <c r="AF96" i="7"/>
  <c r="AH96" i="7"/>
  <c r="AF98" i="7"/>
  <c r="AH98" i="7"/>
  <c r="AF100" i="7"/>
  <c r="AH100" i="7"/>
  <c r="AF102" i="7"/>
  <c r="AH102" i="7"/>
  <c r="AF105" i="7"/>
  <c r="AH105" i="7"/>
  <c r="AF107" i="7"/>
  <c r="AH107" i="7"/>
  <c r="AF110" i="7"/>
  <c r="AH110" i="7"/>
  <c r="AF112" i="7"/>
  <c r="AH112" i="7"/>
  <c r="AF115" i="7"/>
  <c r="AH115" i="7"/>
  <c r="AF117" i="7"/>
  <c r="AH117" i="7"/>
  <c r="AF119" i="7"/>
  <c r="AH119" i="7"/>
  <c r="AF121" i="7"/>
  <c r="AH121" i="7"/>
  <c r="AF123" i="7"/>
  <c r="AH123" i="7"/>
  <c r="AF125" i="7"/>
  <c r="AH125" i="7"/>
  <c r="AF127" i="7"/>
  <c r="AH127" i="7"/>
  <c r="AF147" i="7"/>
  <c r="AH147" i="7"/>
  <c r="AF130" i="7"/>
  <c r="AH130" i="7"/>
  <c r="AF132" i="7"/>
  <c r="AH132" i="7"/>
  <c r="AF134" i="7"/>
  <c r="AH134" i="7"/>
  <c r="AF136" i="7"/>
  <c r="AH136" i="7"/>
  <c r="AF138" i="7"/>
  <c r="AH138" i="7"/>
  <c r="AF143" i="7"/>
  <c r="AH143" i="7"/>
  <c r="AF140" i="7"/>
  <c r="AH140" i="7"/>
  <c r="AF145" i="7"/>
  <c r="AH145" i="7"/>
  <c r="AF826" i="7"/>
  <c r="AH826" i="7"/>
  <c r="AF151" i="7"/>
  <c r="AH151" i="7"/>
  <c r="AF153" i="7"/>
  <c r="AH153" i="7"/>
  <c r="AF155" i="7"/>
  <c r="AH155" i="7"/>
  <c r="AF157" i="7"/>
  <c r="AH157" i="7"/>
  <c r="AF161" i="7"/>
  <c r="AH161" i="7"/>
  <c r="AF163" i="7"/>
  <c r="AH163" i="7"/>
  <c r="AF165" i="7"/>
  <c r="AH165" i="7"/>
  <c r="AF168" i="7"/>
  <c r="AH168" i="7"/>
  <c r="AF170" i="7"/>
  <c r="AH170" i="7"/>
  <c r="AF172" i="7"/>
  <c r="AH172" i="7"/>
  <c r="AF175" i="7"/>
  <c r="AH175" i="7"/>
  <c r="AF177" i="7"/>
  <c r="AH177" i="7"/>
  <c r="AF892" i="7"/>
  <c r="AH892" i="7"/>
  <c r="AF182" i="7"/>
  <c r="AH182" i="7"/>
  <c r="AF184" i="7"/>
  <c r="AH184" i="7"/>
  <c r="AF187" i="7"/>
  <c r="AH187" i="7"/>
  <c r="AF189" i="7"/>
  <c r="AH189" i="7"/>
  <c r="AF191" i="7"/>
  <c r="AH191" i="7"/>
  <c r="AF195" i="7"/>
  <c r="AH195" i="7"/>
  <c r="AF197" i="7"/>
  <c r="AH197" i="7"/>
  <c r="AF200" i="7"/>
  <c r="AH200" i="7"/>
  <c r="AF203" i="7"/>
  <c r="AH203" i="7"/>
  <c r="AF205" i="7"/>
  <c r="AH205" i="7"/>
  <c r="AF900" i="7"/>
  <c r="AH900" i="7"/>
  <c r="AF209" i="7"/>
  <c r="AH209" i="7"/>
  <c r="AF621" i="7"/>
  <c r="AH621" i="7"/>
  <c r="AF213" i="7"/>
  <c r="AH213" i="7"/>
  <c r="AF216" i="7"/>
  <c r="AH216" i="7"/>
  <c r="AF218" i="7"/>
  <c r="AH218" i="7"/>
  <c r="AF220" i="7"/>
  <c r="AH220" i="7"/>
  <c r="AF223" i="7"/>
  <c r="AH223" i="7"/>
  <c r="AF226" i="7"/>
  <c r="AH226" i="7"/>
  <c r="AF228" i="7"/>
  <c r="AH228" i="7"/>
  <c r="AF230" i="7"/>
  <c r="AH230" i="7"/>
  <c r="AF231" i="7"/>
  <c r="AH231" i="7"/>
  <c r="AF233" i="7"/>
  <c r="AH233" i="7"/>
  <c r="AF236" i="7"/>
  <c r="AH236" i="7"/>
  <c r="AF238" i="7"/>
  <c r="AH238" i="7"/>
  <c r="AF243" i="7"/>
  <c r="AH243" i="7"/>
  <c r="AF245" i="7"/>
  <c r="AH245" i="7"/>
  <c r="AF247" i="7"/>
  <c r="AH247" i="7"/>
  <c r="AF249" i="7"/>
  <c r="AH249" i="7"/>
  <c r="AF253" i="7"/>
  <c r="AH253" i="7"/>
  <c r="AF255" i="7"/>
  <c r="AH255" i="7"/>
  <c r="AF257" i="7"/>
  <c r="AH257" i="7"/>
  <c r="AF261" i="7"/>
  <c r="AH261" i="7"/>
  <c r="AF258" i="7"/>
  <c r="AH258" i="7"/>
  <c r="AF256" i="7"/>
  <c r="AH256" i="7"/>
  <c r="AF266" i="7"/>
  <c r="AH266" i="7"/>
  <c r="AF268" i="7"/>
  <c r="AH268" i="7"/>
  <c r="AF270" i="7"/>
  <c r="AH270" i="7"/>
  <c r="AF272" i="7"/>
  <c r="AH272" i="7"/>
  <c r="AF274" i="7"/>
  <c r="AH274" i="7"/>
  <c r="AF276" i="7"/>
  <c r="AH276" i="7"/>
  <c r="AF281" i="7"/>
  <c r="AH281" i="7"/>
  <c r="AF284" i="7"/>
  <c r="AH284" i="7"/>
  <c r="AF287" i="7"/>
  <c r="AH287" i="7"/>
  <c r="AG293" i="7"/>
  <c r="AG295" i="7"/>
  <c r="AG302" i="7"/>
  <c r="AG304" i="7"/>
  <c r="AG306" i="7"/>
  <c r="AG308" i="7"/>
  <c r="AG310" i="7"/>
  <c r="AG313" i="7"/>
  <c r="AG315" i="7"/>
  <c r="AG319" i="7"/>
  <c r="AG321" i="7"/>
  <c r="AG323" i="7"/>
  <c r="AG325" i="7"/>
  <c r="AG327" i="7"/>
  <c r="AG330" i="7"/>
  <c r="AG332" i="7"/>
  <c r="AG335" i="7"/>
  <c r="AG337" i="7"/>
  <c r="AH339" i="7"/>
  <c r="AG341" i="7"/>
  <c r="AG343" i="7"/>
  <c r="AG346" i="7"/>
  <c r="AG347" i="7"/>
  <c r="AG351" i="7"/>
  <c r="AH353" i="7"/>
  <c r="AH355" i="7"/>
  <c r="AH357" i="7"/>
  <c r="AH359" i="7"/>
  <c r="AH361" i="7"/>
  <c r="AH362" i="7"/>
  <c r="AH364" i="7"/>
  <c r="AH366" i="7"/>
  <c r="AG368" i="7"/>
  <c r="AG372" i="7"/>
  <c r="AI375" i="7"/>
  <c r="AG376" i="7"/>
  <c r="AI379" i="7"/>
  <c r="AG382" i="7"/>
  <c r="AI384" i="7"/>
  <c r="AG387" i="7"/>
  <c r="AI388" i="7"/>
  <c r="AI392" i="7"/>
  <c r="AG391" i="7"/>
  <c r="AI394" i="7"/>
  <c r="AI398" i="7"/>
  <c r="AG400" i="7"/>
  <c r="AI404" i="7"/>
  <c r="AI408" i="7"/>
  <c r="AG412" i="7"/>
  <c r="AI1088" i="7"/>
  <c r="AG416" i="7"/>
  <c r="AI418" i="7"/>
  <c r="AG421" i="7"/>
  <c r="AI423" i="7"/>
  <c r="AG425" i="7"/>
  <c r="AI429" i="7"/>
  <c r="AG431" i="7"/>
  <c r="AI434" i="7"/>
  <c r="AI436" i="7"/>
  <c r="AF440" i="7"/>
  <c r="AJ440" i="7"/>
  <c r="AF442" i="7"/>
  <c r="AJ442" i="7"/>
  <c r="AF1034" i="7"/>
  <c r="AJ1034" i="7"/>
  <c r="AF445" i="7"/>
  <c r="AJ445" i="7"/>
  <c r="AF448" i="7"/>
  <c r="AJ448" i="7"/>
  <c r="AF450" i="7"/>
  <c r="AJ450" i="7"/>
  <c r="AF452" i="7"/>
  <c r="AJ452" i="7"/>
  <c r="AF454" i="7"/>
  <c r="AJ454" i="7"/>
  <c r="AF458" i="7"/>
  <c r="AJ458" i="7"/>
  <c r="AF460" i="7"/>
  <c r="AJ460" i="7"/>
  <c r="AF462" i="7"/>
  <c r="AJ462" i="7"/>
  <c r="AF464" i="7"/>
  <c r="AJ464" i="7"/>
  <c r="AF466" i="7"/>
  <c r="AJ466" i="7"/>
  <c r="AF468" i="7"/>
  <c r="AJ468" i="7"/>
  <c r="AF470" i="7"/>
  <c r="AJ470" i="7"/>
  <c r="AF472" i="7"/>
  <c r="AJ472" i="7"/>
  <c r="AF474" i="7"/>
  <c r="AJ474" i="7"/>
  <c r="AF476" i="7"/>
  <c r="AJ476" i="7"/>
  <c r="AF478" i="7"/>
  <c r="AJ478" i="7"/>
  <c r="AF480" i="7"/>
  <c r="AJ480" i="7"/>
  <c r="AF482" i="7"/>
  <c r="AJ482" i="7"/>
  <c r="AF484" i="7"/>
  <c r="AJ484" i="7"/>
  <c r="AF486" i="7"/>
  <c r="AJ486" i="7"/>
  <c r="AF489" i="7"/>
  <c r="AJ489" i="7"/>
  <c r="AF491" i="7"/>
  <c r="AJ491" i="7"/>
  <c r="AF495" i="7"/>
  <c r="AJ495" i="7"/>
  <c r="AF498" i="7"/>
  <c r="AJ498" i="7"/>
  <c r="AF933" i="7"/>
  <c r="AJ933" i="7"/>
  <c r="AF503" i="7"/>
  <c r="AJ503" i="7"/>
  <c r="AF505" i="7"/>
  <c r="AJ505" i="7"/>
  <c r="AF507" i="7"/>
  <c r="AJ507" i="7"/>
  <c r="AF509" i="7"/>
  <c r="AJ509" i="7"/>
  <c r="AF511" i="7"/>
  <c r="AJ511" i="7"/>
  <c r="AF514" i="7"/>
  <c r="AJ514" i="7"/>
  <c r="AF516" i="7"/>
  <c r="AJ516" i="7"/>
  <c r="AF518" i="7"/>
  <c r="AJ518" i="7"/>
  <c r="AF520" i="7"/>
  <c r="AJ520" i="7"/>
  <c r="AF522" i="7"/>
  <c r="AJ522" i="7"/>
  <c r="AF526" i="7"/>
  <c r="AJ526" i="7"/>
  <c r="AF528" i="7"/>
  <c r="AJ528" i="7"/>
  <c r="AF530" i="7"/>
  <c r="AJ530" i="7"/>
  <c r="AF532" i="7"/>
  <c r="AJ532" i="7"/>
  <c r="AF535" i="7"/>
  <c r="AJ535" i="7"/>
  <c r="AF537" i="7"/>
  <c r="AJ537" i="7"/>
  <c r="AF539" i="7"/>
  <c r="AJ539" i="7"/>
  <c r="AF542" i="7"/>
  <c r="AJ542" i="7"/>
  <c r="AF544" i="7"/>
  <c r="AJ544" i="7"/>
  <c r="AF546" i="7"/>
  <c r="AJ546" i="7"/>
  <c r="AF550" i="7"/>
  <c r="AJ550" i="7"/>
  <c r="AF552" i="7"/>
  <c r="AJ552" i="7"/>
  <c r="AF554" i="7"/>
  <c r="AJ554" i="7"/>
  <c r="AF556" i="7"/>
  <c r="AJ556" i="7"/>
  <c r="AF558" i="7"/>
  <c r="AJ558" i="7"/>
  <c r="AF560" i="7"/>
  <c r="AJ560" i="7"/>
  <c r="AF563" i="7"/>
  <c r="AJ563" i="7"/>
  <c r="AF564" i="7"/>
  <c r="AJ564" i="7"/>
  <c r="AF566" i="7"/>
  <c r="AJ566" i="7"/>
  <c r="AF568" i="7"/>
  <c r="AJ568" i="7"/>
  <c r="AF572" i="7"/>
  <c r="AJ572" i="7"/>
  <c r="AF575" i="7"/>
  <c r="AJ575" i="7"/>
  <c r="AF578" i="7"/>
  <c r="AJ578" i="7"/>
  <c r="AF581" i="7"/>
  <c r="AJ581" i="7"/>
  <c r="AF583" i="7"/>
  <c r="AJ583" i="7"/>
  <c r="AF585" i="7"/>
  <c r="AJ585" i="7"/>
  <c r="AF587" i="7"/>
  <c r="AJ587" i="7"/>
  <c r="AF590" i="7"/>
  <c r="AJ590" i="7"/>
  <c r="AF593" i="7"/>
  <c r="AJ593" i="7"/>
  <c r="AF596" i="7"/>
  <c r="AJ596" i="7"/>
  <c r="AF598" i="7"/>
  <c r="AJ598" i="7"/>
  <c r="AF600" i="7"/>
  <c r="AJ600" i="7"/>
  <c r="AF602" i="7"/>
  <c r="AJ602" i="7"/>
  <c r="AF604" i="7"/>
  <c r="AJ604" i="7"/>
  <c r="AF606" i="7"/>
  <c r="AJ606" i="7"/>
  <c r="AF608" i="7"/>
  <c r="AJ608" i="7"/>
  <c r="AF610" i="7"/>
  <c r="AJ610" i="7"/>
  <c r="AF613" i="7"/>
  <c r="AJ613" i="7"/>
  <c r="AF615" i="7"/>
  <c r="AJ615" i="7"/>
  <c r="AF619" i="7"/>
  <c r="AJ619" i="7"/>
  <c r="AF108" i="7"/>
  <c r="AJ108" i="7"/>
  <c r="AF625" i="7"/>
  <c r="AJ625" i="7"/>
  <c r="AF627" i="7"/>
  <c r="AJ627" i="7"/>
  <c r="AF629" i="7"/>
  <c r="AJ629" i="7"/>
  <c r="AF634" i="7"/>
  <c r="AJ634" i="7"/>
  <c r="AF636" i="7"/>
  <c r="AJ636" i="7"/>
  <c r="AF638" i="7"/>
  <c r="AJ638" i="7"/>
  <c r="AF640" i="7"/>
  <c r="AJ640" i="7"/>
  <c r="AF642" i="7"/>
  <c r="AJ642" i="7"/>
  <c r="AF644" i="7"/>
  <c r="AJ644" i="7"/>
  <c r="AF646" i="7"/>
  <c r="AJ646" i="7"/>
  <c r="AF648" i="7"/>
  <c r="AJ648" i="7"/>
  <c r="AF650" i="7"/>
  <c r="AJ650" i="7"/>
  <c r="AF633" i="7"/>
  <c r="AJ633" i="7"/>
  <c r="AF654" i="7"/>
  <c r="AJ654" i="7"/>
  <c r="AF655" i="7"/>
  <c r="AJ655" i="7"/>
  <c r="AF658" i="7"/>
  <c r="AJ658" i="7"/>
  <c r="AF664" i="7"/>
  <c r="AJ664" i="7"/>
  <c r="AF666" i="7"/>
  <c r="AJ666" i="7"/>
  <c r="AF667" i="7"/>
  <c r="AJ667" i="7"/>
  <c r="AF661" i="7"/>
  <c r="AJ661" i="7"/>
  <c r="AF671" i="7"/>
  <c r="AJ671" i="7"/>
  <c r="AF631" i="7"/>
  <c r="AJ631" i="7"/>
  <c r="AF674" i="7"/>
  <c r="AJ674" i="7"/>
  <c r="AF676" i="7"/>
  <c r="AJ676" i="7"/>
  <c r="AF679" i="7"/>
  <c r="AJ679" i="7"/>
  <c r="AF681" i="7"/>
  <c r="AJ681" i="7"/>
  <c r="AF683" i="7"/>
  <c r="AJ683" i="7"/>
  <c r="AF686" i="7"/>
  <c r="AJ686" i="7"/>
  <c r="AF688" i="7"/>
  <c r="AJ688" i="7"/>
  <c r="AF691" i="7"/>
  <c r="AJ691" i="7"/>
  <c r="AF693" i="7"/>
  <c r="AJ693" i="7"/>
  <c r="AF695" i="7"/>
  <c r="AJ695" i="7"/>
  <c r="AF698" i="7"/>
  <c r="AJ698" i="7"/>
  <c r="AF700" i="7"/>
  <c r="AJ700" i="7"/>
  <c r="AF702" i="7"/>
  <c r="AJ702" i="7"/>
  <c r="AF705" i="7"/>
  <c r="AJ705" i="7"/>
  <c r="AF708" i="7"/>
  <c r="AJ708" i="7"/>
  <c r="AF711" i="7"/>
  <c r="AJ711" i="7"/>
  <c r="AF713" i="7"/>
  <c r="AJ713" i="7"/>
  <c r="AF715" i="7"/>
  <c r="AJ715" i="7"/>
  <c r="AF716" i="7"/>
  <c r="AJ716" i="7"/>
  <c r="AF719" i="7"/>
  <c r="AJ719" i="7"/>
  <c r="AF723" i="7"/>
  <c r="AJ723" i="7"/>
  <c r="AF725" i="7"/>
  <c r="AJ725" i="7"/>
  <c r="AF731" i="7"/>
  <c r="AJ731" i="7"/>
  <c r="AF733" i="7"/>
  <c r="AJ733" i="7"/>
  <c r="AF735" i="7"/>
  <c r="AJ735" i="7"/>
  <c r="AF737" i="7"/>
  <c r="AJ737" i="7"/>
  <c r="AF739" i="7"/>
  <c r="AJ739" i="7"/>
  <c r="AF742" i="7"/>
  <c r="AJ742" i="7"/>
  <c r="AF745" i="7"/>
  <c r="AJ745" i="7"/>
  <c r="AF749" i="7"/>
  <c r="AJ749" i="7"/>
  <c r="AF751" i="7"/>
  <c r="AJ751" i="7"/>
  <c r="AF754" i="7"/>
  <c r="AJ754" i="7"/>
  <c r="AF756" i="7"/>
  <c r="AJ756" i="7"/>
  <c r="AF758" i="7"/>
  <c r="AJ758" i="7"/>
  <c r="AF760" i="7"/>
  <c r="AJ760" i="7"/>
  <c r="AF762" i="7"/>
  <c r="AJ762" i="7"/>
  <c r="AF764" i="7"/>
  <c r="AJ764" i="7"/>
  <c r="AF766" i="7"/>
  <c r="AJ766" i="7"/>
  <c r="AF771" i="7"/>
  <c r="AJ771" i="7"/>
  <c r="AF774" i="7"/>
  <c r="AJ774" i="7"/>
  <c r="AF776" i="7"/>
  <c r="AJ776" i="7"/>
  <c r="AF779" i="7"/>
  <c r="AJ779" i="7"/>
  <c r="AF781" i="7"/>
  <c r="AJ781" i="7"/>
  <c r="AF783" i="7"/>
  <c r="AJ783" i="7"/>
  <c r="AF785" i="7"/>
  <c r="AJ785" i="7"/>
  <c r="AF787" i="7"/>
  <c r="AJ787" i="7"/>
  <c r="AF789" i="7"/>
  <c r="AJ789" i="7"/>
  <c r="AF790" i="7"/>
  <c r="AJ790" i="7"/>
  <c r="AF792" i="7"/>
  <c r="AJ792" i="7"/>
  <c r="AF794" i="7"/>
  <c r="AJ794" i="7"/>
  <c r="AF797" i="7"/>
  <c r="AJ797" i="7"/>
  <c r="AF801" i="7"/>
  <c r="AJ801" i="7"/>
  <c r="AF802" i="7"/>
  <c r="AJ802" i="7"/>
  <c r="AF807" i="7"/>
  <c r="AJ807" i="7"/>
  <c r="AF809" i="7"/>
  <c r="AJ809" i="7"/>
  <c r="AF812" i="7"/>
  <c r="AJ812" i="7"/>
  <c r="AF814" i="7"/>
  <c r="AJ814" i="7"/>
  <c r="AF817" i="7"/>
  <c r="AJ817" i="7"/>
  <c r="AF819" i="7"/>
  <c r="AJ819" i="7"/>
  <c r="AF821" i="7"/>
  <c r="AJ821" i="7"/>
  <c r="AF823" i="7"/>
  <c r="AJ823" i="7"/>
  <c r="AF825" i="7"/>
  <c r="AJ825" i="7"/>
  <c r="AF828" i="7"/>
  <c r="AJ828" i="7"/>
  <c r="AF830" i="7"/>
  <c r="AJ830" i="7"/>
  <c r="AF846" i="7"/>
  <c r="AG841" i="7"/>
  <c r="AI843" i="7"/>
  <c r="AG845" i="7"/>
  <c r="AI848" i="7"/>
  <c r="AG862" i="7"/>
  <c r="AI864" i="7"/>
  <c r="AG290" i="7"/>
  <c r="AI868" i="7"/>
  <c r="AG882" i="7"/>
  <c r="AI885" i="7"/>
  <c r="AG887" i="7"/>
  <c r="AI890" i="7"/>
  <c r="AG903" i="7"/>
  <c r="AI905" i="7"/>
  <c r="AG908" i="7"/>
  <c r="AI911" i="7"/>
  <c r="AG927" i="7"/>
  <c r="AI930" i="7"/>
  <c r="AG932" i="7"/>
  <c r="AI936" i="7"/>
  <c r="AF950" i="7"/>
  <c r="AJ951" i="7"/>
  <c r="AF954" i="7"/>
  <c r="AJ959" i="7"/>
  <c r="AF970" i="7"/>
  <c r="AJ972" i="7"/>
  <c r="AF975" i="7"/>
  <c r="AJ977" i="7"/>
  <c r="AF988" i="7"/>
  <c r="AJ990" i="7"/>
  <c r="AF853" i="7"/>
  <c r="AJ995" i="7"/>
  <c r="AF1007" i="7"/>
  <c r="AJ1009" i="7"/>
  <c r="AF1011" i="7"/>
  <c r="AJ1014" i="7"/>
  <c r="AF1027" i="7"/>
  <c r="AJ1030" i="7"/>
  <c r="AF1031" i="7"/>
  <c r="AJ1033" i="7"/>
  <c r="AF1043" i="7"/>
  <c r="AH1046" i="7"/>
  <c r="AG1050" i="7"/>
  <c r="AF1052" i="7"/>
  <c r="AJ1052" i="7"/>
  <c r="AI1054" i="7"/>
  <c r="AH1058" i="7"/>
  <c r="AG1066" i="7"/>
  <c r="AF1060" i="7"/>
  <c r="AJ1060" i="7"/>
  <c r="AI1068" i="7"/>
  <c r="AH1070" i="7"/>
  <c r="AG1074" i="7"/>
  <c r="AF1076" i="7"/>
  <c r="AJ1076" i="7"/>
  <c r="AH1080" i="7"/>
  <c r="AG1082" i="7"/>
  <c r="AF1084" i="7"/>
  <c r="AJ1084" i="7"/>
  <c r="AI1086" i="7"/>
  <c r="AG1090" i="7"/>
  <c r="AF1092" i="7"/>
  <c r="AJ1092" i="7"/>
  <c r="AI1094" i="7"/>
  <c r="AH1095" i="7"/>
  <c r="AG389" i="7"/>
  <c r="AF1099" i="7"/>
  <c r="AJ1099" i="7"/>
  <c r="AI1102" i="7"/>
  <c r="AH1048" i="7"/>
  <c r="AG1107" i="7"/>
  <c r="AH1114" i="7"/>
  <c r="AG1116" i="7"/>
  <c r="AI1120" i="7"/>
  <c r="AH1122" i="7"/>
  <c r="AG1124" i="7"/>
  <c r="AF1126" i="7"/>
  <c r="AJ1126" i="7"/>
  <c r="AI1128" i="7"/>
  <c r="AH1130" i="7"/>
  <c r="AG1132" i="7"/>
  <c r="AF1134" i="7"/>
  <c r="AJ1134" i="7"/>
  <c r="AI1135" i="7"/>
  <c r="AH1137" i="7"/>
  <c r="AG1141" i="7"/>
  <c r="AF1143" i="7"/>
  <c r="AJ1143" i="7"/>
  <c r="AI1145" i="7"/>
  <c r="AH1147" i="7"/>
  <c r="AG1151" i="7"/>
  <c r="AF1152" i="7"/>
  <c r="AJ1152" i="7"/>
  <c r="AI1154" i="7"/>
  <c r="AH1156" i="7"/>
  <c r="AG1158" i="7"/>
  <c r="AI1163" i="7"/>
  <c r="AI1166" i="7"/>
  <c r="AH1170" i="7"/>
  <c r="AI1177" i="7"/>
  <c r="AJ1184" i="7"/>
  <c r="AH1947" i="7"/>
  <c r="AG339" i="7"/>
  <c r="AF436" i="7"/>
  <c r="AH436" i="7"/>
  <c r="AJ15" i="7"/>
  <c r="AH15" i="7"/>
  <c r="AF15" i="7"/>
  <c r="AI1026" i="7"/>
  <c r="AG1026" i="7"/>
  <c r="AI50" i="7"/>
  <c r="AG50" i="7"/>
  <c r="AI27" i="7"/>
  <c r="AG27" i="7"/>
  <c r="AI29" i="7"/>
  <c r="AG29" i="7"/>
  <c r="AI31" i="7"/>
  <c r="AG31" i="7"/>
  <c r="AI33" i="7"/>
  <c r="AG33" i="7"/>
  <c r="AI36" i="7"/>
  <c r="AG36" i="7"/>
  <c r="AI38" i="7"/>
  <c r="AG38" i="7"/>
  <c r="AI40" i="7"/>
  <c r="AG40" i="7"/>
  <c r="AI42" i="7"/>
  <c r="AG42" i="7"/>
  <c r="AI44" i="7"/>
  <c r="AG44" i="7"/>
  <c r="AI47" i="7"/>
  <c r="AG47" i="7"/>
  <c r="AI49" i="7"/>
  <c r="AG49" i="7"/>
  <c r="AI52" i="7"/>
  <c r="AG52" i="7"/>
  <c r="AI54" i="7"/>
  <c r="AG54" i="7"/>
  <c r="AI56" i="7"/>
  <c r="AG56" i="7"/>
  <c r="AI58" i="7"/>
  <c r="AG58" i="7"/>
  <c r="AI60" i="7"/>
  <c r="AG60" i="7"/>
  <c r="AI62" i="7"/>
  <c r="AG62" i="7"/>
  <c r="AI64" i="7"/>
  <c r="AG64" i="7"/>
  <c r="AI66" i="7"/>
  <c r="AG66" i="7"/>
  <c r="AI68" i="7"/>
  <c r="AG68" i="7"/>
  <c r="AI71" i="7"/>
  <c r="AG71" i="7"/>
  <c r="AI73" i="7"/>
  <c r="AG73" i="7"/>
  <c r="AI75" i="7"/>
  <c r="AG75" i="7"/>
  <c r="AI77" i="7"/>
  <c r="AG77" i="7"/>
  <c r="AI79" i="7"/>
  <c r="AG79" i="7"/>
  <c r="AI81" i="7"/>
  <c r="AG81" i="7"/>
  <c r="AI84" i="7"/>
  <c r="AG84" i="7"/>
  <c r="AI85" i="7"/>
  <c r="AG85" i="7"/>
  <c r="AI88" i="7"/>
  <c r="AG88" i="7"/>
  <c r="AI90" i="7"/>
  <c r="AG90" i="7"/>
  <c r="AI92" i="7"/>
  <c r="AG92" i="7"/>
  <c r="AI95" i="7"/>
  <c r="AG95" i="7"/>
  <c r="AI99" i="7"/>
  <c r="AG99" i="7"/>
  <c r="AI101" i="7"/>
  <c r="AG101" i="7"/>
  <c r="AI104" i="7"/>
  <c r="AG104" i="7"/>
  <c r="AI106" i="7"/>
  <c r="AG106" i="7"/>
  <c r="AI109" i="7"/>
  <c r="AG109" i="7"/>
  <c r="AI111" i="7"/>
  <c r="AG111" i="7"/>
  <c r="AI114" i="7"/>
  <c r="AG114" i="7"/>
  <c r="AI116" i="7"/>
  <c r="AG116" i="7"/>
  <c r="AI118" i="7"/>
  <c r="AG118" i="7"/>
  <c r="AI120" i="7"/>
  <c r="AG120" i="7"/>
  <c r="AI122" i="7"/>
  <c r="AG122" i="7"/>
  <c r="AI124" i="7"/>
  <c r="AG124" i="7"/>
  <c r="AI126" i="7"/>
  <c r="AG126" i="7"/>
  <c r="AI129" i="7"/>
  <c r="AG129" i="7"/>
  <c r="AI906" i="7"/>
  <c r="AG906" i="7"/>
  <c r="AI133" i="7"/>
  <c r="AG133" i="7"/>
  <c r="AI135" i="7"/>
  <c r="AG135" i="7"/>
  <c r="AI137" i="7"/>
  <c r="AG137" i="7"/>
  <c r="AI139" i="7"/>
  <c r="AG139" i="7"/>
  <c r="AI141" i="7"/>
  <c r="AG141" i="7"/>
  <c r="AI142" i="7"/>
  <c r="AG142" i="7"/>
  <c r="AI144" i="7"/>
  <c r="AG144" i="7"/>
  <c r="AI146" i="7"/>
  <c r="AG146" i="7"/>
  <c r="AI150" i="7"/>
  <c r="AG150" i="7"/>
  <c r="AI152" i="7"/>
  <c r="AG152" i="7"/>
  <c r="AI154" i="7"/>
  <c r="AG154" i="7"/>
  <c r="AI156" i="7"/>
  <c r="AG156" i="7"/>
  <c r="AI158" i="7"/>
  <c r="AG158" i="7"/>
  <c r="AI160" i="7"/>
  <c r="AG160" i="7"/>
  <c r="AI162" i="7"/>
  <c r="AG162" i="7"/>
  <c r="AI164" i="7"/>
  <c r="AG164" i="7"/>
  <c r="AI167" i="7"/>
  <c r="AG167" i="7"/>
  <c r="AI169" i="7"/>
  <c r="AG169" i="7"/>
  <c r="AI171" i="7"/>
  <c r="AG171" i="7"/>
  <c r="AI174" i="7"/>
  <c r="AG174" i="7"/>
  <c r="AI176" i="7"/>
  <c r="AG176" i="7"/>
  <c r="AI181" i="7"/>
  <c r="AG181" i="7"/>
  <c r="AI183" i="7"/>
  <c r="AG183" i="7"/>
  <c r="AI185" i="7"/>
  <c r="AG185" i="7"/>
  <c r="AI190" i="7"/>
  <c r="AG190" i="7"/>
  <c r="AI194" i="7"/>
  <c r="AG194" i="7"/>
  <c r="AI196" i="7"/>
  <c r="AG196" i="7"/>
  <c r="AI199" i="7"/>
  <c r="AG199" i="7"/>
  <c r="AI201" i="7"/>
  <c r="AG201" i="7"/>
  <c r="AI202" i="7"/>
  <c r="AG202" i="7"/>
  <c r="AI204" i="7"/>
  <c r="AG204" i="7"/>
  <c r="AI206" i="7"/>
  <c r="AG206" i="7"/>
  <c r="AI208" i="7"/>
  <c r="AG208" i="7"/>
  <c r="AI210" i="7"/>
  <c r="AG210" i="7"/>
  <c r="AI212" i="7"/>
  <c r="AG212" i="7"/>
  <c r="AI214" i="7"/>
  <c r="AG214" i="7"/>
  <c r="AI217" i="7"/>
  <c r="AG217" i="7"/>
  <c r="AI219" i="7"/>
  <c r="AG219" i="7"/>
  <c r="AI221" i="7"/>
  <c r="AG221" i="7"/>
  <c r="AI222" i="7"/>
  <c r="AG222" i="7"/>
  <c r="AI224" i="7"/>
  <c r="AG224" i="7"/>
  <c r="AI227" i="7"/>
  <c r="AG227" i="7"/>
  <c r="AI229" i="7"/>
  <c r="AG229" i="7"/>
  <c r="AI265" i="7"/>
  <c r="AG265" i="7"/>
  <c r="AI232" i="7"/>
  <c r="AG232" i="7"/>
  <c r="AI234" i="7"/>
  <c r="AG234" i="7"/>
  <c r="AI237" i="7"/>
  <c r="AG237" i="7"/>
  <c r="AI239" i="7"/>
  <c r="AG239" i="7"/>
  <c r="AI244" i="7"/>
  <c r="AG244" i="7"/>
  <c r="AI242" i="7"/>
  <c r="AG242" i="7"/>
  <c r="AI246" i="7"/>
  <c r="AG246" i="7"/>
  <c r="AI248" i="7"/>
  <c r="AG248" i="7"/>
  <c r="AI250" i="7"/>
  <c r="AG250" i="7"/>
  <c r="AI252" i="7"/>
  <c r="AG252" i="7"/>
  <c r="AI254" i="7"/>
  <c r="AG254" i="7"/>
  <c r="AI263" i="7"/>
  <c r="AG263" i="7"/>
  <c r="AI260" i="7"/>
  <c r="AG260" i="7"/>
  <c r="AI262" i="7"/>
  <c r="AG262" i="7"/>
  <c r="AI259" i="7"/>
  <c r="AG259" i="7"/>
  <c r="AI264" i="7"/>
  <c r="AG264" i="7"/>
  <c r="AI267" i="7"/>
  <c r="AG267" i="7"/>
  <c r="AI269" i="7"/>
  <c r="AG269" i="7"/>
  <c r="AI271" i="7"/>
  <c r="AG271" i="7"/>
  <c r="AI273" i="7"/>
  <c r="AG273" i="7"/>
  <c r="AI275" i="7"/>
  <c r="AG275" i="7"/>
  <c r="AI280" i="7"/>
  <c r="AG280" i="7"/>
  <c r="AI282" i="7"/>
  <c r="AG282" i="7"/>
  <c r="AI283" i="7"/>
  <c r="AG283" i="7"/>
  <c r="AI285" i="7"/>
  <c r="AG285" i="7"/>
  <c r="AI286" i="7"/>
  <c r="AG286" i="7"/>
  <c r="AJ288" i="7"/>
  <c r="AI288" i="7"/>
  <c r="AG288" i="7"/>
  <c r="AJ292" i="7"/>
  <c r="AH292" i="7"/>
  <c r="AF292" i="7"/>
  <c r="AG292" i="7"/>
  <c r="AJ294" i="7"/>
  <c r="AH294" i="7"/>
  <c r="AF294" i="7"/>
  <c r="AI294" i="7"/>
  <c r="AJ296" i="7"/>
  <c r="AH296" i="7"/>
  <c r="AF296" i="7"/>
  <c r="AG296" i="7"/>
  <c r="AJ298" i="7"/>
  <c r="AH298" i="7"/>
  <c r="AF298" i="7"/>
  <c r="AI298" i="7"/>
  <c r="AJ301" i="7"/>
  <c r="AH301" i="7"/>
  <c r="AF301" i="7"/>
  <c r="AG301" i="7"/>
  <c r="AJ303" i="7"/>
  <c r="AH303" i="7"/>
  <c r="AF303" i="7"/>
  <c r="AI303" i="7"/>
  <c r="AJ309" i="7"/>
  <c r="AH309" i="7"/>
  <c r="AF309" i="7"/>
  <c r="AG309" i="7"/>
  <c r="AJ311" i="7"/>
  <c r="AH311" i="7"/>
  <c r="AF311" i="7"/>
  <c r="AI311" i="7"/>
  <c r="AJ314" i="7"/>
  <c r="AH314" i="7"/>
  <c r="AF314" i="7"/>
  <c r="AG314" i="7"/>
  <c r="AJ317" i="7"/>
  <c r="AH317" i="7"/>
  <c r="AF317" i="7"/>
  <c r="AI317" i="7"/>
  <c r="AJ318" i="7"/>
  <c r="AH318" i="7"/>
  <c r="AF318" i="7"/>
  <c r="AG318" i="7"/>
  <c r="AJ320" i="7"/>
  <c r="AH320" i="7"/>
  <c r="AF320" i="7"/>
  <c r="AI320" i="7"/>
  <c r="AJ322" i="7"/>
  <c r="AH322" i="7"/>
  <c r="AF322" i="7"/>
  <c r="AG322" i="7"/>
  <c r="AJ324" i="7"/>
  <c r="AH324" i="7"/>
  <c r="AF324" i="7"/>
  <c r="AI324" i="7"/>
  <c r="AJ326" i="7"/>
  <c r="AH326" i="7"/>
  <c r="AF326" i="7"/>
  <c r="AG326" i="7"/>
  <c r="AJ329" i="7"/>
  <c r="AH329" i="7"/>
  <c r="AF329" i="7"/>
  <c r="AI329" i="7"/>
  <c r="AJ331" i="7"/>
  <c r="AH331" i="7"/>
  <c r="AF331" i="7"/>
  <c r="AG331" i="7"/>
  <c r="AJ333" i="7"/>
  <c r="AH333" i="7"/>
  <c r="AF333" i="7"/>
  <c r="AI333" i="7"/>
  <c r="AJ336" i="7"/>
  <c r="AH336" i="7"/>
  <c r="AF336" i="7"/>
  <c r="AG336" i="7"/>
  <c r="AJ338" i="7"/>
  <c r="AH338" i="7"/>
  <c r="AF338" i="7"/>
  <c r="AI338" i="7"/>
  <c r="AJ340" i="7"/>
  <c r="AH340" i="7"/>
  <c r="AF340" i="7"/>
  <c r="AG340" i="7"/>
  <c r="AJ342" i="7"/>
  <c r="AH342" i="7"/>
  <c r="AF342" i="7"/>
  <c r="AI342" i="7"/>
  <c r="AJ344" i="7"/>
  <c r="AH344" i="7"/>
  <c r="AF344" i="7"/>
  <c r="AG344" i="7"/>
  <c r="AJ345" i="7"/>
  <c r="AH345" i="7"/>
  <c r="AF345" i="7"/>
  <c r="AI345" i="7"/>
  <c r="AJ348" i="7"/>
  <c r="AH348" i="7"/>
  <c r="AF348" i="7"/>
  <c r="AG348" i="7"/>
  <c r="AJ350" i="7"/>
  <c r="AH350" i="7"/>
  <c r="AF350" i="7"/>
  <c r="AI350" i="7"/>
  <c r="AJ352" i="7"/>
  <c r="AH352" i="7"/>
  <c r="AF352" i="7"/>
  <c r="AG352" i="7"/>
  <c r="AJ354" i="7"/>
  <c r="AH354" i="7"/>
  <c r="AF354" i="7"/>
  <c r="AI354" i="7"/>
  <c r="AJ356" i="7"/>
  <c r="AH356" i="7"/>
  <c r="AF356" i="7"/>
  <c r="AG356" i="7"/>
  <c r="AJ358" i="7"/>
  <c r="AH358" i="7"/>
  <c r="AF358" i="7"/>
  <c r="AI358" i="7"/>
  <c r="AJ360" i="7"/>
  <c r="AH360" i="7"/>
  <c r="AF360" i="7"/>
  <c r="AG360" i="7"/>
  <c r="AJ363" i="7"/>
  <c r="AH363" i="7"/>
  <c r="AF363" i="7"/>
  <c r="AG363" i="7"/>
  <c r="AJ365" i="7"/>
  <c r="AH365" i="7"/>
  <c r="AF365" i="7"/>
  <c r="AI365" i="7"/>
  <c r="AI367" i="7"/>
  <c r="AJ367" i="7"/>
  <c r="AF367" i="7"/>
  <c r="AH367" i="7"/>
  <c r="AJ370" i="7"/>
  <c r="AH370" i="7"/>
  <c r="AF370" i="7"/>
  <c r="AG370" i="7"/>
  <c r="AJ373" i="7"/>
  <c r="AH373" i="7"/>
  <c r="AF373" i="7"/>
  <c r="AG373" i="7"/>
  <c r="AJ378" i="7"/>
  <c r="AH378" i="7"/>
  <c r="AF378" i="7"/>
  <c r="AI378" i="7"/>
  <c r="AJ377" i="7"/>
  <c r="AH377" i="7"/>
  <c r="AF377" i="7"/>
  <c r="AG377" i="7"/>
  <c r="AJ383" i="7"/>
  <c r="AH383" i="7"/>
  <c r="AF383" i="7"/>
  <c r="AG383" i="7"/>
  <c r="AJ385" i="7"/>
  <c r="AH385" i="7"/>
  <c r="AF385" i="7"/>
  <c r="AI385" i="7"/>
  <c r="AJ386" i="7"/>
  <c r="AH386" i="7"/>
  <c r="AF386" i="7"/>
  <c r="AG386" i="7"/>
  <c r="AJ641" i="7"/>
  <c r="AH641" i="7"/>
  <c r="AF641" i="7"/>
  <c r="AI641" i="7"/>
  <c r="AJ390" i="7"/>
  <c r="AH390" i="7"/>
  <c r="AF390" i="7"/>
  <c r="AG390" i="7"/>
  <c r="AJ393" i="7"/>
  <c r="AH393" i="7"/>
  <c r="AF393" i="7"/>
  <c r="AG393" i="7"/>
  <c r="AJ395" i="7"/>
  <c r="AH395" i="7"/>
  <c r="AF395" i="7"/>
  <c r="AI395" i="7"/>
  <c r="AJ397" i="7"/>
  <c r="AH397" i="7"/>
  <c r="AF397" i="7"/>
  <c r="AG397" i="7"/>
  <c r="AJ399" i="7"/>
  <c r="AH399" i="7"/>
  <c r="AF399" i="7"/>
  <c r="AI399" i="7"/>
  <c r="AJ403" i="7"/>
  <c r="AH403" i="7"/>
  <c r="AF403" i="7"/>
  <c r="AG403" i="7"/>
  <c r="AJ405" i="7"/>
  <c r="AH405" i="7"/>
  <c r="AF405" i="7"/>
  <c r="AI405" i="7"/>
  <c r="AJ406" i="7"/>
  <c r="AH406" i="7"/>
  <c r="AF406" i="7"/>
  <c r="AG406" i="7"/>
  <c r="AJ411" i="7"/>
  <c r="AH411" i="7"/>
  <c r="AF411" i="7"/>
  <c r="AI411" i="7"/>
  <c r="AJ413" i="7"/>
  <c r="AH413" i="7"/>
  <c r="AF413" i="7"/>
  <c r="AG413" i="7"/>
  <c r="AJ415" i="7"/>
  <c r="AH415" i="7"/>
  <c r="AF415" i="7"/>
  <c r="AI415" i="7"/>
  <c r="AJ417" i="7"/>
  <c r="AH417" i="7"/>
  <c r="AF417" i="7"/>
  <c r="AG417" i="7"/>
  <c r="AJ419" i="7"/>
  <c r="AH419" i="7"/>
  <c r="AF419" i="7"/>
  <c r="AI419" i="7"/>
  <c r="AJ422" i="7"/>
  <c r="AH422" i="7"/>
  <c r="AF422" i="7"/>
  <c r="AG422" i="7"/>
  <c r="AJ424" i="7"/>
  <c r="AH424" i="7"/>
  <c r="AF424" i="7"/>
  <c r="AI424" i="7"/>
  <c r="AJ426" i="7"/>
  <c r="AH426" i="7"/>
  <c r="AF426" i="7"/>
  <c r="AG426" i="7"/>
  <c r="AJ430" i="7"/>
  <c r="AH430" i="7"/>
  <c r="AF430" i="7"/>
  <c r="AI430" i="7"/>
  <c r="AJ432" i="7"/>
  <c r="AH432" i="7"/>
  <c r="AF432" i="7"/>
  <c r="AG432" i="7"/>
  <c r="AJ435" i="7"/>
  <c r="AH435" i="7"/>
  <c r="AF435" i="7"/>
  <c r="AI435" i="7"/>
  <c r="AJ437" i="7"/>
  <c r="AH437" i="7"/>
  <c r="AF437" i="7"/>
  <c r="AG437" i="7"/>
  <c r="AJ439" i="7"/>
  <c r="AH439" i="7"/>
  <c r="AF439" i="7"/>
  <c r="AI439" i="7"/>
  <c r="AJ441" i="7"/>
  <c r="AH441" i="7"/>
  <c r="AF441" i="7"/>
  <c r="AG441" i="7"/>
  <c r="AJ443" i="7"/>
  <c r="AH443" i="7"/>
  <c r="AF443" i="7"/>
  <c r="AI443" i="7"/>
  <c r="AJ444" i="7"/>
  <c r="AH444" i="7"/>
  <c r="AF444" i="7"/>
  <c r="AG444" i="7"/>
  <c r="AJ446" i="7"/>
  <c r="AH446" i="7"/>
  <c r="AF446" i="7"/>
  <c r="AI446" i="7"/>
  <c r="AJ449" i="7"/>
  <c r="AH449" i="7"/>
  <c r="AF449" i="7"/>
  <c r="AG449" i="7"/>
  <c r="AJ451" i="7"/>
  <c r="AH451" i="7"/>
  <c r="AF451" i="7"/>
  <c r="AI451" i="7"/>
  <c r="AJ453" i="7"/>
  <c r="AH453" i="7"/>
  <c r="AF453" i="7"/>
  <c r="AG453" i="7"/>
  <c r="AJ456" i="7"/>
  <c r="AH456" i="7"/>
  <c r="AF456" i="7"/>
  <c r="AI456" i="7"/>
  <c r="AJ459" i="7"/>
  <c r="AH459" i="7"/>
  <c r="AF459" i="7"/>
  <c r="AG459" i="7"/>
  <c r="AJ461" i="7"/>
  <c r="AH461" i="7"/>
  <c r="AF461" i="7"/>
  <c r="AI461" i="7"/>
  <c r="AJ463" i="7"/>
  <c r="AH463" i="7"/>
  <c r="AF463" i="7"/>
  <c r="AG463" i="7"/>
  <c r="AJ465" i="7"/>
  <c r="AH465" i="7"/>
  <c r="AF465" i="7"/>
  <c r="AI465" i="7"/>
  <c r="AJ467" i="7"/>
  <c r="AH467" i="7"/>
  <c r="AF467" i="7"/>
  <c r="AG467" i="7"/>
  <c r="AJ469" i="7"/>
  <c r="AH469" i="7"/>
  <c r="AF469" i="7"/>
  <c r="AI469" i="7"/>
  <c r="AJ471" i="7"/>
  <c r="AH471" i="7"/>
  <c r="AF471" i="7"/>
  <c r="AG471" i="7"/>
  <c r="AJ473" i="7"/>
  <c r="AH473" i="7"/>
  <c r="AF473" i="7"/>
  <c r="AI473" i="7"/>
  <c r="AJ475" i="7"/>
  <c r="AH475" i="7"/>
  <c r="AF475" i="7"/>
  <c r="AG475" i="7"/>
  <c r="AJ477" i="7"/>
  <c r="AH477" i="7"/>
  <c r="AF477" i="7"/>
  <c r="AI477" i="7"/>
  <c r="AJ479" i="7"/>
  <c r="AH479" i="7"/>
  <c r="AF479" i="7"/>
  <c r="AG479" i="7"/>
  <c r="AJ481" i="7"/>
  <c r="AH481" i="7"/>
  <c r="AF481" i="7"/>
  <c r="AI481" i="7"/>
  <c r="AJ483" i="7"/>
  <c r="AH483" i="7"/>
  <c r="AF483" i="7"/>
  <c r="AG483" i="7"/>
  <c r="AJ485" i="7"/>
  <c r="AH485" i="7"/>
  <c r="AF485" i="7"/>
  <c r="AI485" i="7"/>
  <c r="AJ487" i="7"/>
  <c r="AH487" i="7"/>
  <c r="AF487" i="7"/>
  <c r="AG487" i="7"/>
  <c r="AJ490" i="7"/>
  <c r="AH490" i="7"/>
  <c r="AF490" i="7"/>
  <c r="AI490" i="7"/>
  <c r="AJ492" i="7"/>
  <c r="AH492" i="7"/>
  <c r="AF492" i="7"/>
  <c r="AG492" i="7"/>
  <c r="AJ494" i="7"/>
  <c r="AH494" i="7"/>
  <c r="AF494" i="7"/>
  <c r="AI494" i="7"/>
  <c r="AJ496" i="7"/>
  <c r="AH496" i="7"/>
  <c r="AF496" i="7"/>
  <c r="AG496" i="7"/>
  <c r="AJ690" i="7"/>
  <c r="AH690" i="7"/>
  <c r="AF690" i="7"/>
  <c r="AI690" i="7"/>
  <c r="AJ500" i="7"/>
  <c r="AH500" i="7"/>
  <c r="AF500" i="7"/>
  <c r="AG500" i="7"/>
  <c r="AJ504" i="7"/>
  <c r="AH504" i="7"/>
  <c r="AF504" i="7"/>
  <c r="AI504" i="7"/>
  <c r="AJ506" i="7"/>
  <c r="AH506" i="7"/>
  <c r="AF506" i="7"/>
  <c r="AG506" i="7"/>
  <c r="AJ508" i="7"/>
  <c r="AH508" i="7"/>
  <c r="AF508" i="7"/>
  <c r="AI508" i="7"/>
  <c r="AJ510" i="7"/>
  <c r="AH510" i="7"/>
  <c r="AF510" i="7"/>
  <c r="AG510" i="7"/>
  <c r="AJ512" i="7"/>
  <c r="AH512" i="7"/>
  <c r="AF512" i="7"/>
  <c r="AI512" i="7"/>
  <c r="AJ515" i="7"/>
  <c r="AH515" i="7"/>
  <c r="AF515" i="7"/>
  <c r="AG515" i="7"/>
  <c r="AJ517" i="7"/>
  <c r="AH517" i="7"/>
  <c r="AF517" i="7"/>
  <c r="AI517" i="7"/>
  <c r="AJ519" i="7"/>
  <c r="AH519" i="7"/>
  <c r="AF519" i="7"/>
  <c r="AG519" i="7"/>
  <c r="AJ521" i="7"/>
  <c r="AH521" i="7"/>
  <c r="AF521" i="7"/>
  <c r="AI521" i="7"/>
  <c r="AJ524" i="7"/>
  <c r="AH524" i="7"/>
  <c r="AF524" i="7"/>
  <c r="AG524" i="7"/>
  <c r="AJ527" i="7"/>
  <c r="AH527" i="7"/>
  <c r="AF527" i="7"/>
  <c r="AI527" i="7"/>
  <c r="AJ529" i="7"/>
  <c r="AH529" i="7"/>
  <c r="AF529" i="7"/>
  <c r="AG529" i="7"/>
  <c r="AJ531" i="7"/>
  <c r="AH531" i="7"/>
  <c r="AF531" i="7"/>
  <c r="AI531" i="7"/>
  <c r="AJ534" i="7"/>
  <c r="AH534" i="7"/>
  <c r="AF534" i="7"/>
  <c r="AG534" i="7"/>
  <c r="AJ536" i="7"/>
  <c r="AH536" i="7"/>
  <c r="AF536" i="7"/>
  <c r="AI536" i="7"/>
  <c r="AJ538" i="7"/>
  <c r="AH538" i="7"/>
  <c r="AF538" i="7"/>
  <c r="AG538" i="7"/>
  <c r="AJ543" i="7"/>
  <c r="AH543" i="7"/>
  <c r="AF543" i="7"/>
  <c r="AG543" i="7"/>
  <c r="AJ545" i="7"/>
  <c r="AH545" i="7"/>
  <c r="AF545" i="7"/>
  <c r="AI545" i="7"/>
  <c r="AJ547" i="7"/>
  <c r="AH547" i="7"/>
  <c r="AF547" i="7"/>
  <c r="AG547" i="7"/>
  <c r="AJ551" i="7"/>
  <c r="AH551" i="7"/>
  <c r="AF551" i="7"/>
  <c r="AI551" i="7"/>
  <c r="AJ553" i="7"/>
  <c r="AH553" i="7"/>
  <c r="AF553" i="7"/>
  <c r="AG553" i="7"/>
  <c r="AJ555" i="7"/>
  <c r="AH555" i="7"/>
  <c r="AF555" i="7"/>
  <c r="AI555" i="7"/>
  <c r="AJ557" i="7"/>
  <c r="AH557" i="7"/>
  <c r="AF557" i="7"/>
  <c r="AG557" i="7"/>
  <c r="AJ559" i="7"/>
  <c r="AH559" i="7"/>
  <c r="AF559" i="7"/>
  <c r="AI559" i="7"/>
  <c r="AJ562" i="7"/>
  <c r="AH562" i="7"/>
  <c r="AF562" i="7"/>
  <c r="AG562" i="7"/>
  <c r="AJ334" i="7"/>
  <c r="AH334" i="7"/>
  <c r="AF334" i="7"/>
  <c r="AI334" i="7"/>
  <c r="AJ565" i="7"/>
  <c r="AH565" i="7"/>
  <c r="AF565" i="7"/>
  <c r="AG565" i="7"/>
  <c r="AJ567" i="7"/>
  <c r="AH567" i="7"/>
  <c r="AF567" i="7"/>
  <c r="AI567" i="7"/>
  <c r="AJ569" i="7"/>
  <c r="AH569" i="7"/>
  <c r="AF569" i="7"/>
  <c r="AG569" i="7"/>
  <c r="AJ571" i="7"/>
  <c r="AH571" i="7"/>
  <c r="AF571" i="7"/>
  <c r="AI571" i="7"/>
  <c r="AJ574" i="7"/>
  <c r="AH574" i="7"/>
  <c r="AF574" i="7"/>
  <c r="AG574" i="7"/>
  <c r="AJ577" i="7"/>
  <c r="AH577" i="7"/>
  <c r="AF577" i="7"/>
  <c r="AI577" i="7"/>
  <c r="AJ707" i="7"/>
  <c r="AH707" i="7"/>
  <c r="AF707" i="7"/>
  <c r="AG707" i="7"/>
  <c r="AJ582" i="7"/>
  <c r="AH582" i="7"/>
  <c r="AF582" i="7"/>
  <c r="AI582" i="7"/>
  <c r="AJ584" i="7"/>
  <c r="AH584" i="7"/>
  <c r="AF584" i="7"/>
  <c r="AG584" i="7"/>
  <c r="AJ586" i="7"/>
  <c r="AH586" i="7"/>
  <c r="AF586" i="7"/>
  <c r="AI586" i="7"/>
  <c r="AJ588" i="7"/>
  <c r="AH588" i="7"/>
  <c r="AF588" i="7"/>
  <c r="AG588" i="7"/>
  <c r="AJ592" i="7"/>
  <c r="AH592" i="7"/>
  <c r="AF592" i="7"/>
  <c r="AI592" i="7"/>
  <c r="AJ594" i="7"/>
  <c r="AH594" i="7"/>
  <c r="AF594" i="7"/>
  <c r="AG594" i="7"/>
  <c r="AJ597" i="7"/>
  <c r="AH597" i="7"/>
  <c r="AF597" i="7"/>
  <c r="AI597" i="7"/>
  <c r="AJ599" i="7"/>
  <c r="AH599" i="7"/>
  <c r="AF599" i="7"/>
  <c r="AG599" i="7"/>
  <c r="AJ601" i="7"/>
  <c r="AH601" i="7"/>
  <c r="AF601" i="7"/>
  <c r="AI601" i="7"/>
  <c r="AJ603" i="7"/>
  <c r="AH603" i="7"/>
  <c r="AF603" i="7"/>
  <c r="AG603" i="7"/>
  <c r="AJ605" i="7"/>
  <c r="AH605" i="7"/>
  <c r="AF605" i="7"/>
  <c r="AI605" i="7"/>
  <c r="AJ607" i="7"/>
  <c r="AH607" i="7"/>
  <c r="AF607" i="7"/>
  <c r="AG607" i="7"/>
  <c r="AJ609" i="7"/>
  <c r="AH609" i="7"/>
  <c r="AF609" i="7"/>
  <c r="AI609" i="7"/>
  <c r="AJ611" i="7"/>
  <c r="AH611" i="7"/>
  <c r="AF611" i="7"/>
  <c r="AG611" i="7"/>
  <c r="AJ614" i="7"/>
  <c r="AH614" i="7"/>
  <c r="AF614" i="7"/>
  <c r="AI614" i="7"/>
  <c r="AJ617" i="7"/>
  <c r="AH617" i="7"/>
  <c r="AF617" i="7"/>
  <c r="AG617" i="7"/>
  <c r="AJ620" i="7"/>
  <c r="AH620" i="7"/>
  <c r="AF620" i="7"/>
  <c r="AI620" i="7"/>
  <c r="AJ626" i="7"/>
  <c r="AH626" i="7"/>
  <c r="AF626" i="7"/>
  <c r="AG626" i="7"/>
  <c r="AJ628" i="7"/>
  <c r="AH628" i="7"/>
  <c r="AF628" i="7"/>
  <c r="AI628" i="7"/>
  <c r="AJ630" i="7"/>
  <c r="AH630" i="7"/>
  <c r="AF630" i="7"/>
  <c r="AG630" i="7"/>
  <c r="AJ635" i="7"/>
  <c r="AH635" i="7"/>
  <c r="AF635" i="7"/>
  <c r="AI635" i="7"/>
  <c r="AJ637" i="7"/>
  <c r="AH637" i="7"/>
  <c r="AF637" i="7"/>
  <c r="AG637" i="7"/>
  <c r="AJ632" i="7"/>
  <c r="AH632" i="7"/>
  <c r="AF632" i="7"/>
  <c r="AI632" i="7"/>
  <c r="AJ643" i="7"/>
  <c r="AH643" i="7"/>
  <c r="AF643" i="7"/>
  <c r="AG643" i="7"/>
  <c r="AJ645" i="7"/>
  <c r="AH645" i="7"/>
  <c r="AF645" i="7"/>
  <c r="AI645" i="7"/>
  <c r="AJ647" i="7"/>
  <c r="AH647" i="7"/>
  <c r="AF647" i="7"/>
  <c r="AG647" i="7"/>
  <c r="AJ649" i="7"/>
  <c r="AH649" i="7"/>
  <c r="AF649" i="7"/>
  <c r="AI649" i="7"/>
  <c r="AJ651" i="7"/>
  <c r="AH651" i="7"/>
  <c r="AF651" i="7"/>
  <c r="AG651" i="7"/>
  <c r="AJ652" i="7"/>
  <c r="AH652" i="7"/>
  <c r="AF652" i="7"/>
  <c r="AI652" i="7"/>
  <c r="AJ513" i="7"/>
  <c r="AH513" i="7"/>
  <c r="AF513" i="7"/>
  <c r="AG513" i="7"/>
  <c r="AJ657" i="7"/>
  <c r="AH657" i="7"/>
  <c r="AF657" i="7"/>
  <c r="AG657" i="7"/>
  <c r="AJ663" i="7"/>
  <c r="AH663" i="7"/>
  <c r="AF663" i="7"/>
  <c r="AI663" i="7"/>
  <c r="AJ665" i="7"/>
  <c r="AH665" i="7"/>
  <c r="AF665" i="7"/>
  <c r="AG665" i="7"/>
  <c r="AJ684" i="7"/>
  <c r="AH684" i="7"/>
  <c r="AF684" i="7"/>
  <c r="AI684" i="7"/>
  <c r="AJ668" i="7"/>
  <c r="AH668" i="7"/>
  <c r="AF668" i="7"/>
  <c r="AG668" i="7"/>
  <c r="AJ670" i="7"/>
  <c r="AH670" i="7"/>
  <c r="AF670" i="7"/>
  <c r="AG670" i="7"/>
  <c r="AJ673" i="7"/>
  <c r="AH673" i="7"/>
  <c r="AF673" i="7"/>
  <c r="AI673" i="7"/>
  <c r="AJ675" i="7"/>
  <c r="AH675" i="7"/>
  <c r="AF675" i="7"/>
  <c r="AI675" i="7"/>
  <c r="AJ678" i="7"/>
  <c r="AH678" i="7"/>
  <c r="AF678" i="7"/>
  <c r="AG678" i="7"/>
  <c r="AJ680" i="7"/>
  <c r="AH680" i="7"/>
  <c r="AF680" i="7"/>
  <c r="AI680" i="7"/>
  <c r="AJ682" i="7"/>
  <c r="AH682" i="7"/>
  <c r="AF682" i="7"/>
  <c r="AG682" i="7"/>
  <c r="AJ685" i="7"/>
  <c r="AH685" i="7"/>
  <c r="AF685" i="7"/>
  <c r="AI685" i="7"/>
  <c r="AJ687" i="7"/>
  <c r="AH687" i="7"/>
  <c r="AF687" i="7"/>
  <c r="AG687" i="7"/>
  <c r="AJ689" i="7"/>
  <c r="AH689" i="7"/>
  <c r="AF689" i="7"/>
  <c r="AI689" i="7"/>
  <c r="AJ692" i="7"/>
  <c r="AH692" i="7"/>
  <c r="AF692" i="7"/>
  <c r="AG692" i="7"/>
  <c r="AJ694" i="7"/>
  <c r="AH694" i="7"/>
  <c r="AF694" i="7"/>
  <c r="AI694" i="7"/>
  <c r="AJ697" i="7"/>
  <c r="AH697" i="7"/>
  <c r="AF697" i="7"/>
  <c r="AG697" i="7"/>
  <c r="AJ699" i="7"/>
  <c r="AH699" i="7"/>
  <c r="AF699" i="7"/>
  <c r="AI699" i="7"/>
  <c r="AJ701" i="7"/>
  <c r="AH701" i="7"/>
  <c r="AF701" i="7"/>
  <c r="AG701" i="7"/>
  <c r="AJ703" i="7"/>
  <c r="AH703" i="7"/>
  <c r="AF703" i="7"/>
  <c r="AI703" i="7"/>
  <c r="AJ706" i="7"/>
  <c r="AH706" i="7"/>
  <c r="AF706" i="7"/>
  <c r="AG706" i="7"/>
  <c r="AJ709" i="7"/>
  <c r="AH709" i="7"/>
  <c r="AF709" i="7"/>
  <c r="AI709" i="7"/>
  <c r="AJ712" i="7"/>
  <c r="AH712" i="7"/>
  <c r="AF712" i="7"/>
  <c r="AG712" i="7"/>
  <c r="AJ714" i="7"/>
  <c r="AH714" i="7"/>
  <c r="AF714" i="7"/>
  <c r="AI714" i="7"/>
  <c r="AJ717" i="7"/>
  <c r="AH717" i="7"/>
  <c r="AF717" i="7"/>
  <c r="AG717" i="7"/>
  <c r="AJ718" i="7"/>
  <c r="AH718" i="7"/>
  <c r="AF718" i="7"/>
  <c r="AI718" i="7"/>
  <c r="AJ721" i="7"/>
  <c r="AH721" i="7"/>
  <c r="AF721" i="7"/>
  <c r="AG721" i="7"/>
  <c r="AJ724" i="7"/>
  <c r="AH724" i="7"/>
  <c r="AF724" i="7"/>
  <c r="AI724" i="7"/>
  <c r="AJ729" i="7"/>
  <c r="AH729" i="7"/>
  <c r="AF729" i="7"/>
  <c r="AI729" i="7"/>
  <c r="AJ734" i="7"/>
  <c r="AH734" i="7"/>
  <c r="AF734" i="7"/>
  <c r="AI734" i="7"/>
  <c r="AJ736" i="7"/>
  <c r="AH736" i="7"/>
  <c r="AF736" i="7"/>
  <c r="AG736" i="7"/>
  <c r="AJ738" i="7"/>
  <c r="AH738" i="7"/>
  <c r="AF738" i="7"/>
  <c r="AI738" i="7"/>
  <c r="AJ741" i="7"/>
  <c r="AH741" i="7"/>
  <c r="AF741" i="7"/>
  <c r="AG741" i="7"/>
  <c r="AJ743" i="7"/>
  <c r="AH743" i="7"/>
  <c r="AF743" i="7"/>
  <c r="AI743" i="7"/>
  <c r="AJ746" i="7"/>
  <c r="AH746" i="7"/>
  <c r="AF746" i="7"/>
  <c r="AG746" i="7"/>
  <c r="AJ748" i="7"/>
  <c r="AH748" i="7"/>
  <c r="AF748" i="7"/>
  <c r="AI748" i="7"/>
  <c r="AJ750" i="7"/>
  <c r="AH750" i="7"/>
  <c r="AF750" i="7"/>
  <c r="AG750" i="7"/>
  <c r="AJ752" i="7"/>
  <c r="AH752" i="7"/>
  <c r="AF752" i="7"/>
  <c r="AI752" i="7"/>
  <c r="AJ755" i="7"/>
  <c r="AH755" i="7"/>
  <c r="AF755" i="7"/>
  <c r="AG755" i="7"/>
  <c r="AJ757" i="7"/>
  <c r="AH757" i="7"/>
  <c r="AF757" i="7"/>
  <c r="AI757" i="7"/>
  <c r="AJ759" i="7"/>
  <c r="AH759" i="7"/>
  <c r="AF759" i="7"/>
  <c r="AG759" i="7"/>
  <c r="AJ761" i="7"/>
  <c r="AH761" i="7"/>
  <c r="AF761" i="7"/>
  <c r="AI761" i="7"/>
  <c r="AJ763" i="7"/>
  <c r="AH763" i="7"/>
  <c r="AF763" i="7"/>
  <c r="AG763" i="7"/>
  <c r="AJ765" i="7"/>
  <c r="AH765" i="7"/>
  <c r="AF765" i="7"/>
  <c r="AI765" i="7"/>
  <c r="AJ770" i="7"/>
  <c r="AH770" i="7"/>
  <c r="AF770" i="7"/>
  <c r="AG770" i="7"/>
  <c r="AJ772" i="7"/>
  <c r="AH772" i="7"/>
  <c r="AF772" i="7"/>
  <c r="AI772" i="7"/>
  <c r="AJ775" i="7"/>
  <c r="AH775" i="7"/>
  <c r="AF775" i="7"/>
  <c r="AG775" i="7"/>
  <c r="AJ778" i="7"/>
  <c r="AH778" i="7"/>
  <c r="AF778" i="7"/>
  <c r="AI778" i="7"/>
  <c r="AJ780" i="7"/>
  <c r="AH780" i="7"/>
  <c r="AF780" i="7"/>
  <c r="AG780" i="7"/>
  <c r="AJ414" i="7"/>
  <c r="AH414" i="7"/>
  <c r="AF414" i="7"/>
  <c r="AI414" i="7"/>
  <c r="AJ784" i="7"/>
  <c r="AH784" i="7"/>
  <c r="AF784" i="7"/>
  <c r="AG784" i="7"/>
  <c r="AJ786" i="7"/>
  <c r="AH786" i="7"/>
  <c r="AF786" i="7"/>
  <c r="AI786" i="7"/>
  <c r="AJ788" i="7"/>
  <c r="AH788" i="7"/>
  <c r="AF788" i="7"/>
  <c r="AG788" i="7"/>
  <c r="AJ148" i="7"/>
  <c r="AH148" i="7"/>
  <c r="AF148" i="7"/>
  <c r="AI148" i="7"/>
  <c r="AJ791" i="7"/>
  <c r="AH791" i="7"/>
  <c r="AF791" i="7"/>
  <c r="AG791" i="7"/>
  <c r="AJ793" i="7"/>
  <c r="AH793" i="7"/>
  <c r="AF793" i="7"/>
  <c r="AI793" i="7"/>
  <c r="AJ796" i="7"/>
  <c r="AH796" i="7"/>
  <c r="AF796" i="7"/>
  <c r="AI796" i="7"/>
  <c r="AJ800" i="7"/>
  <c r="AH800" i="7"/>
  <c r="AF800" i="7"/>
  <c r="AG800" i="7"/>
  <c r="AJ798" i="7"/>
  <c r="AH798" i="7"/>
  <c r="AF798" i="7"/>
  <c r="AI798" i="7"/>
  <c r="AJ805" i="7"/>
  <c r="AH805" i="7"/>
  <c r="AF805" i="7"/>
  <c r="AG805" i="7"/>
  <c r="AJ808" i="7"/>
  <c r="AH808" i="7"/>
  <c r="AF808" i="7"/>
  <c r="AI808" i="7"/>
  <c r="AJ810" i="7"/>
  <c r="AH810" i="7"/>
  <c r="AF810" i="7"/>
  <c r="AG810" i="7"/>
  <c r="AJ813" i="7"/>
  <c r="AH813" i="7"/>
  <c r="AF813" i="7"/>
  <c r="AI813" i="7"/>
  <c r="AJ815" i="7"/>
  <c r="AH815" i="7"/>
  <c r="AF815" i="7"/>
  <c r="AG815" i="7"/>
  <c r="AJ818" i="7"/>
  <c r="AH818" i="7"/>
  <c r="AF818" i="7"/>
  <c r="AI818" i="7"/>
  <c r="AJ820" i="7"/>
  <c r="AH820" i="7"/>
  <c r="AF820" i="7"/>
  <c r="AG820" i="7"/>
  <c r="AJ822" i="7"/>
  <c r="AH822" i="7"/>
  <c r="AF822" i="7"/>
  <c r="AI822" i="7"/>
  <c r="AJ824" i="7"/>
  <c r="AH824" i="7"/>
  <c r="AF824" i="7"/>
  <c r="AG824" i="7"/>
  <c r="AJ827" i="7"/>
  <c r="AH827" i="7"/>
  <c r="AF827" i="7"/>
  <c r="AI827" i="7"/>
  <c r="AJ829" i="7"/>
  <c r="AH829" i="7"/>
  <c r="AF829" i="7"/>
  <c r="AG829" i="7"/>
  <c r="AJ831" i="7"/>
  <c r="AH831" i="7"/>
  <c r="AF831" i="7"/>
  <c r="AI831" i="7"/>
  <c r="AJ834" i="7"/>
  <c r="AH834" i="7"/>
  <c r="AF834" i="7"/>
  <c r="AG834" i="7"/>
  <c r="AI198" i="7"/>
  <c r="AG198" i="7"/>
  <c r="AJ198" i="7"/>
  <c r="AF198" i="7"/>
  <c r="AI839" i="7"/>
  <c r="AG839" i="7"/>
  <c r="AH839" i="7"/>
  <c r="AJ842" i="7"/>
  <c r="AH842" i="7"/>
  <c r="AF842" i="7"/>
  <c r="AG842" i="7"/>
  <c r="AI844" i="7"/>
  <c r="AG844" i="7"/>
  <c r="AJ844" i="7"/>
  <c r="AF844" i="7"/>
  <c r="AJ847" i="7"/>
  <c r="AH847" i="7"/>
  <c r="AF847" i="7"/>
  <c r="AI847" i="7"/>
  <c r="AI849" i="7"/>
  <c r="AG849" i="7"/>
  <c r="AH849" i="7"/>
  <c r="AJ854" i="7"/>
  <c r="AH854" i="7"/>
  <c r="AF854" i="7"/>
  <c r="AG854" i="7"/>
  <c r="AI856" i="7"/>
  <c r="AG856" i="7"/>
  <c r="AJ856" i="7"/>
  <c r="AF856" i="7"/>
  <c r="AJ858" i="7"/>
  <c r="AH858" i="7"/>
  <c r="AF858" i="7"/>
  <c r="AI858" i="7"/>
  <c r="AI860" i="7"/>
  <c r="AG860" i="7"/>
  <c r="AH860" i="7"/>
  <c r="AJ863" i="7"/>
  <c r="AH863" i="7"/>
  <c r="AF863" i="7"/>
  <c r="AG863" i="7"/>
  <c r="AI865" i="7"/>
  <c r="AG865" i="7"/>
  <c r="AJ865" i="7"/>
  <c r="AF865" i="7"/>
  <c r="AJ867" i="7"/>
  <c r="AH867" i="7"/>
  <c r="AF867" i="7"/>
  <c r="AI867" i="7"/>
  <c r="AI869" i="7"/>
  <c r="AG869" i="7"/>
  <c r="AH869" i="7"/>
  <c r="AJ873" i="7"/>
  <c r="AH873" i="7"/>
  <c r="AF873" i="7"/>
  <c r="AG873" i="7"/>
  <c r="AI876" i="7"/>
  <c r="AG876" i="7"/>
  <c r="AJ876" i="7"/>
  <c r="AF876" i="7"/>
  <c r="AJ879" i="7"/>
  <c r="AH879" i="7"/>
  <c r="AF879" i="7"/>
  <c r="AI879" i="7"/>
  <c r="AI884" i="7"/>
  <c r="AG884" i="7"/>
  <c r="AH884" i="7"/>
  <c r="AJ883" i="7"/>
  <c r="AH883" i="7"/>
  <c r="AF883" i="7"/>
  <c r="AG883" i="7"/>
  <c r="AI886" i="7"/>
  <c r="AG886" i="7"/>
  <c r="AJ886" i="7"/>
  <c r="AF886" i="7"/>
  <c r="AJ888" i="7"/>
  <c r="AH888" i="7"/>
  <c r="AF888" i="7"/>
  <c r="AI888" i="7"/>
  <c r="AI891" i="7"/>
  <c r="AG891" i="7"/>
  <c r="AH891" i="7"/>
  <c r="AJ895" i="7"/>
  <c r="AH895" i="7"/>
  <c r="AF895" i="7"/>
  <c r="AG895" i="7"/>
  <c r="AI897" i="7"/>
  <c r="AG897" i="7"/>
  <c r="AJ897" i="7"/>
  <c r="AF897" i="7"/>
  <c r="AJ899" i="7"/>
  <c r="AH899" i="7"/>
  <c r="AF899" i="7"/>
  <c r="AI899" i="7"/>
  <c r="AI902" i="7"/>
  <c r="AG902" i="7"/>
  <c r="AH902" i="7"/>
  <c r="AJ904" i="7"/>
  <c r="AH904" i="7"/>
  <c r="AF904" i="7"/>
  <c r="AG904" i="7"/>
  <c r="AI907" i="7"/>
  <c r="AG907" i="7"/>
  <c r="AJ907" i="7"/>
  <c r="AF907" i="7"/>
  <c r="AJ910" i="7"/>
  <c r="AH910" i="7"/>
  <c r="AF910" i="7"/>
  <c r="AI910" i="7"/>
  <c r="AI912" i="7"/>
  <c r="AG912" i="7"/>
  <c r="AH912" i="7"/>
  <c r="AJ914" i="7"/>
  <c r="AH914" i="7"/>
  <c r="AF914" i="7"/>
  <c r="AG914" i="7"/>
  <c r="AI917" i="7"/>
  <c r="AG917" i="7"/>
  <c r="AJ917" i="7"/>
  <c r="AF917" i="7"/>
  <c r="AJ923" i="7"/>
  <c r="AH923" i="7"/>
  <c r="AF923" i="7"/>
  <c r="AI923" i="7"/>
  <c r="AI925" i="7"/>
  <c r="AG925" i="7"/>
  <c r="AH925" i="7"/>
  <c r="AI931" i="7"/>
  <c r="AG931" i="7"/>
  <c r="AJ931" i="7"/>
  <c r="AF931" i="7"/>
  <c r="AJ935" i="7"/>
  <c r="AH935" i="7"/>
  <c r="AF935" i="7"/>
  <c r="AI935" i="7"/>
  <c r="AI937" i="7"/>
  <c r="AG937" i="7"/>
  <c r="AH937" i="7"/>
  <c r="AJ939" i="7"/>
  <c r="AH939" i="7"/>
  <c r="AF939" i="7"/>
  <c r="AG939" i="7"/>
  <c r="AI943" i="7"/>
  <c r="AG943" i="7"/>
  <c r="AJ943" i="7"/>
  <c r="AF943" i="7"/>
  <c r="AJ945" i="7"/>
  <c r="AH945" i="7"/>
  <c r="AF945" i="7"/>
  <c r="AI945" i="7"/>
  <c r="AI947" i="7"/>
  <c r="AG947" i="7"/>
  <c r="AH947" i="7"/>
  <c r="AJ948" i="7"/>
  <c r="AH948" i="7"/>
  <c r="AF948" i="7"/>
  <c r="AG948" i="7"/>
  <c r="AI953" i="7"/>
  <c r="AG953" i="7"/>
  <c r="AJ953" i="7"/>
  <c r="AF953" i="7"/>
  <c r="AJ55" i="7"/>
  <c r="AH55" i="7"/>
  <c r="AF55" i="7"/>
  <c r="AI55" i="7"/>
  <c r="AI960" i="7"/>
  <c r="AG960" i="7"/>
  <c r="AH960" i="7"/>
  <c r="AJ962" i="7"/>
  <c r="AH962" i="7"/>
  <c r="AF962" i="7"/>
  <c r="AG962" i="7"/>
  <c r="AI964" i="7"/>
  <c r="AG964" i="7"/>
  <c r="AJ964" i="7"/>
  <c r="AF964" i="7"/>
  <c r="AJ967" i="7"/>
  <c r="AH967" i="7"/>
  <c r="AF967" i="7"/>
  <c r="AI967" i="7"/>
  <c r="AI969" i="7"/>
  <c r="AG969" i="7"/>
  <c r="AH969" i="7"/>
  <c r="AJ971" i="7"/>
  <c r="AH971" i="7"/>
  <c r="AF971" i="7"/>
  <c r="AG971" i="7"/>
  <c r="AI973" i="7"/>
  <c r="AG973" i="7"/>
  <c r="AJ973" i="7"/>
  <c r="AF973" i="7"/>
  <c r="AJ976" i="7"/>
  <c r="AH976" i="7"/>
  <c r="AF976" i="7"/>
  <c r="AI976" i="7"/>
  <c r="AI978" i="7"/>
  <c r="AG978" i="7"/>
  <c r="AH978" i="7"/>
  <c r="AJ980" i="7"/>
  <c r="AH980" i="7"/>
  <c r="AF980" i="7"/>
  <c r="AG980" i="7"/>
  <c r="AI982" i="7"/>
  <c r="AG982" i="7"/>
  <c r="AJ982" i="7"/>
  <c r="AF982" i="7"/>
  <c r="AJ985" i="7"/>
  <c r="AH985" i="7"/>
  <c r="AF985" i="7"/>
  <c r="AI985" i="7"/>
  <c r="AI987" i="7"/>
  <c r="AG987" i="7"/>
  <c r="AH987" i="7"/>
  <c r="AJ989" i="7"/>
  <c r="AH989" i="7"/>
  <c r="AF989" i="7"/>
  <c r="AG989" i="7"/>
  <c r="AI991" i="7"/>
  <c r="AG991" i="7"/>
  <c r="AJ991" i="7"/>
  <c r="AF991" i="7"/>
  <c r="AJ993" i="7"/>
  <c r="AH993" i="7"/>
  <c r="AF993" i="7"/>
  <c r="AI993" i="7"/>
  <c r="AI997" i="7"/>
  <c r="AG997" i="7"/>
  <c r="AH997" i="7"/>
  <c r="AJ999" i="7"/>
  <c r="AH999" i="7"/>
  <c r="AF999" i="7"/>
  <c r="AG999" i="7"/>
  <c r="AI1002" i="7"/>
  <c r="AG1002" i="7"/>
  <c r="AJ1002" i="7"/>
  <c r="AF1002" i="7"/>
  <c r="AJ1003" i="7"/>
  <c r="AH1003" i="7"/>
  <c r="AF1003" i="7"/>
  <c r="AI1003" i="7"/>
  <c r="AI1005" i="7"/>
  <c r="AG1005" i="7"/>
  <c r="AH1005" i="7"/>
  <c r="AJ1008" i="7"/>
  <c r="AH1008" i="7"/>
  <c r="AF1008" i="7"/>
  <c r="AG1008" i="7"/>
  <c r="AI1010" i="7"/>
  <c r="AG1010" i="7"/>
  <c r="AJ1010" i="7"/>
  <c r="AF1010" i="7"/>
  <c r="AJ1012" i="7"/>
  <c r="AH1012" i="7"/>
  <c r="AF1012" i="7"/>
  <c r="AI1012" i="7"/>
  <c r="AI1015" i="7"/>
  <c r="AG1015" i="7"/>
  <c r="AH1015" i="7"/>
  <c r="AJ1017" i="7"/>
  <c r="AH1017" i="7"/>
  <c r="AF1017" i="7"/>
  <c r="AG1017" i="7"/>
  <c r="AI1020" i="7"/>
  <c r="AG1020" i="7"/>
  <c r="AJ1020" i="7"/>
  <c r="AF1020" i="7"/>
  <c r="AJ1022" i="7"/>
  <c r="AH1022" i="7"/>
  <c r="AF1022" i="7"/>
  <c r="AI1022" i="7"/>
  <c r="AI653" i="7"/>
  <c r="AG653" i="7"/>
  <c r="AH653" i="7"/>
  <c r="AJ1028" i="7"/>
  <c r="AH1028" i="7"/>
  <c r="AF1028" i="7"/>
  <c r="AG1028" i="7"/>
  <c r="AI1029" i="7"/>
  <c r="AG1029" i="7"/>
  <c r="AJ1029" i="7"/>
  <c r="AF1029" i="7"/>
  <c r="AJ1032" i="7"/>
  <c r="AH1032" i="7"/>
  <c r="AF1032" i="7"/>
  <c r="AI1032" i="7"/>
  <c r="AI1036" i="7"/>
  <c r="AG1036" i="7"/>
  <c r="AH1036" i="7"/>
  <c r="AJ1038" i="7"/>
  <c r="AH1038" i="7"/>
  <c r="AF1038" i="7"/>
  <c r="AG1038" i="7"/>
  <c r="AI1040" i="7"/>
  <c r="AG1040" i="7"/>
  <c r="AJ1040" i="7"/>
  <c r="AF1040" i="7"/>
  <c r="AJ1042" i="7"/>
  <c r="AH1042" i="7"/>
  <c r="AF1042" i="7"/>
  <c r="AI1042" i="7"/>
  <c r="AI1065" i="7"/>
  <c r="AG1065" i="7"/>
  <c r="AH1065" i="7"/>
  <c r="AI1044" i="7"/>
  <c r="AG1044" i="7"/>
  <c r="AH1044" i="7"/>
  <c r="AI1047" i="7"/>
  <c r="AG1047" i="7"/>
  <c r="AH1047" i="7"/>
  <c r="AI1049" i="7"/>
  <c r="AG1049" i="7"/>
  <c r="AH1049" i="7"/>
  <c r="AI1051" i="7"/>
  <c r="AG1051" i="7"/>
  <c r="AH1051" i="7"/>
  <c r="AI1053" i="7"/>
  <c r="AG1053" i="7"/>
  <c r="AH1053" i="7"/>
  <c r="AI1055" i="7"/>
  <c r="AG1055" i="7"/>
  <c r="AH1055" i="7"/>
  <c r="AI1059" i="7"/>
  <c r="AG1059" i="7"/>
  <c r="AH1059" i="7"/>
  <c r="AI1067" i="7"/>
  <c r="AG1067" i="7"/>
  <c r="AH1067" i="7"/>
  <c r="AI1061" i="7"/>
  <c r="AG1061" i="7"/>
  <c r="AH1061" i="7"/>
  <c r="AI1062" i="7"/>
  <c r="AG1062" i="7"/>
  <c r="AH1062" i="7"/>
  <c r="AI1072" i="7"/>
  <c r="AG1072" i="7"/>
  <c r="AH1072" i="7"/>
  <c r="AI1075" i="7"/>
  <c r="AG1075" i="7"/>
  <c r="AH1075" i="7"/>
  <c r="AI1077" i="7"/>
  <c r="AG1077" i="7"/>
  <c r="AH1077" i="7"/>
  <c r="AI1079" i="7"/>
  <c r="AG1079" i="7"/>
  <c r="AH1079" i="7"/>
  <c r="AI1081" i="7"/>
  <c r="AG1081" i="7"/>
  <c r="AH1081" i="7"/>
  <c r="AI1083" i="7"/>
  <c r="AG1083" i="7"/>
  <c r="AH1083" i="7"/>
  <c r="AI1085" i="7"/>
  <c r="AG1085" i="7"/>
  <c r="AH1085" i="7"/>
  <c r="AI1087" i="7"/>
  <c r="AG1087" i="7"/>
  <c r="AH1087" i="7"/>
  <c r="AI1089" i="7"/>
  <c r="AG1089" i="7"/>
  <c r="AH1089" i="7"/>
  <c r="AI1091" i="7"/>
  <c r="AG1091" i="7"/>
  <c r="AH1091" i="7"/>
  <c r="AI1093" i="7"/>
  <c r="AG1093" i="7"/>
  <c r="AH1093" i="7"/>
  <c r="AI1073" i="7"/>
  <c r="AG1073" i="7"/>
  <c r="AH1073" i="7"/>
  <c r="AI1096" i="7"/>
  <c r="AG1096" i="7"/>
  <c r="AH1096" i="7"/>
  <c r="AI1098" i="7"/>
  <c r="AG1098" i="7"/>
  <c r="AH1098" i="7"/>
  <c r="AI1100" i="7"/>
  <c r="AG1100" i="7"/>
  <c r="AH1100" i="7"/>
  <c r="AI1104" i="7"/>
  <c r="AG1104" i="7"/>
  <c r="AH1104" i="7"/>
  <c r="AI1106" i="7"/>
  <c r="AG1106" i="7"/>
  <c r="AH1106" i="7"/>
  <c r="AI1108" i="7"/>
  <c r="AG1108" i="7"/>
  <c r="AH1108" i="7"/>
  <c r="AI1110" i="7"/>
  <c r="AG1110" i="7"/>
  <c r="AH1110" i="7"/>
  <c r="AI1113" i="7"/>
  <c r="AG1113" i="7"/>
  <c r="AH1113" i="7"/>
  <c r="AI1117" i="7"/>
  <c r="AG1117" i="7"/>
  <c r="AH1117" i="7"/>
  <c r="AI1119" i="7"/>
  <c r="AG1119" i="7"/>
  <c r="AH1119" i="7"/>
  <c r="AI1121" i="7"/>
  <c r="AG1121" i="7"/>
  <c r="AH1121" i="7"/>
  <c r="AI1123" i="7"/>
  <c r="AG1123" i="7"/>
  <c r="AH1123" i="7"/>
  <c r="AI1125" i="7"/>
  <c r="AG1125" i="7"/>
  <c r="AH1125" i="7"/>
  <c r="AI811" i="7"/>
  <c r="AG811" i="7"/>
  <c r="AH811" i="7"/>
  <c r="AI1129" i="7"/>
  <c r="AG1129" i="7"/>
  <c r="AH1129" i="7"/>
  <c r="AI1131" i="7"/>
  <c r="AG1131" i="7"/>
  <c r="AH1131" i="7"/>
  <c r="AI1133" i="7"/>
  <c r="AG1133" i="7"/>
  <c r="AH1133" i="7"/>
  <c r="AI1136" i="7"/>
  <c r="AG1136" i="7"/>
  <c r="AH1136" i="7"/>
  <c r="AI1138" i="7"/>
  <c r="AG1138" i="7"/>
  <c r="AH1138" i="7"/>
  <c r="AI1142" i="7"/>
  <c r="AG1142" i="7"/>
  <c r="AH1142" i="7"/>
  <c r="AI1144" i="7"/>
  <c r="AG1144" i="7"/>
  <c r="AH1144" i="7"/>
  <c r="AI1146" i="7"/>
  <c r="AG1146" i="7"/>
  <c r="AH1146" i="7"/>
  <c r="AI1149" i="7"/>
  <c r="AG1149" i="7"/>
  <c r="AH1149" i="7"/>
  <c r="AI1150" i="7"/>
  <c r="AG1150" i="7"/>
  <c r="AH1150" i="7"/>
  <c r="AI1153" i="7"/>
  <c r="AG1153" i="7"/>
  <c r="AH1153" i="7"/>
  <c r="AI1155" i="7"/>
  <c r="AG1155" i="7"/>
  <c r="AH1155" i="7"/>
  <c r="AI1157" i="7"/>
  <c r="AG1157" i="7"/>
  <c r="AH1157" i="7"/>
  <c r="AI1159" i="7"/>
  <c r="AG1159" i="7"/>
  <c r="AH1159" i="7"/>
  <c r="AI1161" i="7"/>
  <c r="AG1161" i="7"/>
  <c r="AH1161" i="7"/>
  <c r="AI1164" i="7"/>
  <c r="AG1164" i="7"/>
  <c r="AH1164" i="7"/>
  <c r="AI1167" i="7"/>
  <c r="AG1167" i="7"/>
  <c r="AH1167" i="7"/>
  <c r="AI1169" i="7"/>
  <c r="AG1169" i="7"/>
  <c r="AH1169" i="7"/>
  <c r="AI1171" i="7"/>
  <c r="AG1171" i="7"/>
  <c r="AH1171" i="7"/>
  <c r="AI1174" i="7"/>
  <c r="AG1174" i="7"/>
  <c r="AH1174" i="7"/>
  <c r="AI1176" i="7"/>
  <c r="AG1176" i="7"/>
  <c r="AH1176" i="7"/>
  <c r="AI1180" i="7"/>
  <c r="AG1180" i="7"/>
  <c r="AH1180" i="7"/>
  <c r="AI1183" i="7"/>
  <c r="AG1183" i="7"/>
  <c r="AH1183" i="7"/>
  <c r="AI1185" i="7"/>
  <c r="AG1185" i="7"/>
  <c r="AH1185" i="7"/>
  <c r="AI1187" i="7"/>
  <c r="AG1187" i="7"/>
  <c r="AH1187" i="7"/>
  <c r="AI1191" i="7"/>
  <c r="AG1191" i="7"/>
  <c r="AH1191" i="7"/>
  <c r="AJ1191" i="7"/>
  <c r="AI1192" i="7"/>
  <c r="AG1192" i="7"/>
  <c r="AH1192" i="7"/>
  <c r="AF1192" i="7"/>
  <c r="AI1194" i="7"/>
  <c r="AG1194" i="7"/>
  <c r="AH1194" i="7"/>
  <c r="AJ1194" i="7"/>
  <c r="AI1196" i="7"/>
  <c r="AG1196" i="7"/>
  <c r="AH1196" i="7"/>
  <c r="AF1196" i="7"/>
  <c r="AI1198" i="7"/>
  <c r="AG1198" i="7"/>
  <c r="AH1198" i="7"/>
  <c r="AJ1198" i="7"/>
  <c r="AI1200" i="7"/>
  <c r="AG1200" i="7"/>
  <c r="AH1200" i="7"/>
  <c r="AF1200" i="7"/>
  <c r="AI1000" i="7"/>
  <c r="AG1000" i="7"/>
  <c r="AH1000" i="7"/>
  <c r="AJ1000" i="7"/>
  <c r="AI1203" i="7"/>
  <c r="AG1203" i="7"/>
  <c r="AH1203" i="7"/>
  <c r="AF1203" i="7"/>
  <c r="AI1205" i="7"/>
  <c r="AG1205" i="7"/>
  <c r="AH1205" i="7"/>
  <c r="AJ1205" i="7"/>
  <c r="AI1208" i="7"/>
  <c r="AG1208" i="7"/>
  <c r="AH1208" i="7"/>
  <c r="AF1208" i="7"/>
  <c r="AI1210" i="7"/>
  <c r="AG1210" i="7"/>
  <c r="AH1210" i="7"/>
  <c r="AJ1210" i="7"/>
  <c r="AI1212" i="7"/>
  <c r="AG1212" i="7"/>
  <c r="AH1212" i="7"/>
  <c r="AF1212" i="7"/>
  <c r="AI1214" i="7"/>
  <c r="AG1214" i="7"/>
  <c r="AH1214" i="7"/>
  <c r="AJ1214" i="7"/>
  <c r="AI1217" i="7"/>
  <c r="AG1217" i="7"/>
  <c r="AH1217" i="7"/>
  <c r="AF1217" i="7"/>
  <c r="AI1219" i="7"/>
  <c r="AG1219" i="7"/>
  <c r="AH1219" i="7"/>
  <c r="AJ1219" i="7"/>
  <c r="AI1221" i="7"/>
  <c r="AG1221" i="7"/>
  <c r="AH1221" i="7"/>
  <c r="AF1221" i="7"/>
  <c r="AI1223" i="7"/>
  <c r="AG1223" i="7"/>
  <c r="AH1223" i="7"/>
  <c r="AJ1223" i="7"/>
  <c r="AI1225" i="7"/>
  <c r="AG1225" i="7"/>
  <c r="AH1225" i="7"/>
  <c r="AF1225" i="7"/>
  <c r="AI166" i="7"/>
  <c r="AG166" i="7"/>
  <c r="AH166" i="7"/>
  <c r="AF166" i="7"/>
  <c r="AI277" i="7"/>
  <c r="AG277" i="7"/>
  <c r="AH277" i="7"/>
  <c r="AJ277" i="7"/>
  <c r="AI795" i="7"/>
  <c r="AG795" i="7"/>
  <c r="AH795" i="7"/>
  <c r="AF795" i="7"/>
  <c r="AI952" i="7"/>
  <c r="AG952" i="7"/>
  <c r="AH952" i="7"/>
  <c r="AJ952" i="7"/>
  <c r="AI1056" i="7"/>
  <c r="AG1056" i="7"/>
  <c r="AH1056" i="7"/>
  <c r="AF1056" i="7"/>
  <c r="AI1178" i="7"/>
  <c r="AG1178" i="7"/>
  <c r="AH1178" i="7"/>
  <c r="AJ1178" i="7"/>
  <c r="AI726" i="7"/>
  <c r="AG726" i="7"/>
  <c r="AH726" i="7"/>
  <c r="AF726" i="7"/>
  <c r="AI639" i="7"/>
  <c r="AG639" i="7"/>
  <c r="AH639" i="7"/>
  <c r="AJ639" i="7"/>
  <c r="AI180" i="7"/>
  <c r="AG180" i="7"/>
  <c r="AH180" i="7"/>
  <c r="AF180" i="7"/>
  <c r="AI983" i="7"/>
  <c r="AG983" i="7"/>
  <c r="AH983" i="7"/>
  <c r="AJ983" i="7"/>
  <c r="AI447" i="7"/>
  <c r="AG447" i="7"/>
  <c r="AH447" i="7"/>
  <c r="AF447" i="7"/>
  <c r="AI992" i="7"/>
  <c r="AG992" i="7"/>
  <c r="AH992" i="7"/>
  <c r="AJ992" i="7"/>
  <c r="AI832" i="7"/>
  <c r="AG832" i="7"/>
  <c r="AH832" i="7"/>
  <c r="AJ832" i="7"/>
  <c r="AI1140" i="7"/>
  <c r="AG1140" i="7"/>
  <c r="AH1140" i="7"/>
  <c r="AF1140" i="7"/>
  <c r="AI677" i="7"/>
  <c r="AG677" i="7"/>
  <c r="AH677" i="7"/>
  <c r="AJ677" i="7"/>
  <c r="AI1097" i="7"/>
  <c r="AG1097" i="7"/>
  <c r="AH1097" i="7"/>
  <c r="AF1097" i="7"/>
  <c r="AI659" i="7"/>
  <c r="AG659" i="7"/>
  <c r="AH659" i="7"/>
  <c r="AJ659" i="7"/>
  <c r="AI874" i="7"/>
  <c r="AG874" i="7"/>
  <c r="AH874" i="7"/>
  <c r="AF874" i="7"/>
  <c r="AI1035" i="7"/>
  <c r="AG1035" i="7"/>
  <c r="AH1035" i="7"/>
  <c r="AJ1035" i="7"/>
  <c r="AI380" i="7"/>
  <c r="AG380" i="7"/>
  <c r="AH380" i="7"/>
  <c r="AF380" i="7"/>
  <c r="AI291" i="7"/>
  <c r="AG291" i="7"/>
  <c r="AH291" i="7"/>
  <c r="AJ291" i="7"/>
  <c r="AI974" i="7"/>
  <c r="AG974" i="7"/>
  <c r="AH974" i="7"/>
  <c r="AF974" i="7"/>
  <c r="AI240" i="7"/>
  <c r="AG240" i="7"/>
  <c r="AH240" i="7"/>
  <c r="AJ240" i="7"/>
  <c r="AI782" i="7"/>
  <c r="AG782" i="7"/>
  <c r="AH782" i="7"/>
  <c r="AF782" i="7"/>
  <c r="AI499" i="7"/>
  <c r="AG499" i="7"/>
  <c r="AH499" i="7"/>
  <c r="AJ499" i="7"/>
  <c r="AI241" i="7"/>
  <c r="AG241" i="7"/>
  <c r="AH241" i="7"/>
  <c r="AF241" i="7"/>
  <c r="AI570" i="7"/>
  <c r="AG570" i="7"/>
  <c r="AH570" i="7"/>
  <c r="AJ570" i="7"/>
  <c r="AI497" i="7"/>
  <c r="AG497" i="7"/>
  <c r="AH497" i="7"/>
  <c r="AJ497" i="7"/>
  <c r="AI893" i="7"/>
  <c r="AG893" i="7"/>
  <c r="AH893" i="7"/>
  <c r="AF893" i="7"/>
  <c r="AI622" i="7"/>
  <c r="AG622" i="7"/>
  <c r="AH622" i="7"/>
  <c r="AF622" i="7"/>
  <c r="AI374" i="7"/>
  <c r="AG374" i="7"/>
  <c r="AH374" i="7"/>
  <c r="AJ374" i="7"/>
  <c r="AI186" i="7"/>
  <c r="AG186" i="7"/>
  <c r="AH186" i="7"/>
  <c r="AF186" i="7"/>
  <c r="AI579" i="7"/>
  <c r="AG579" i="7"/>
  <c r="AH579" i="7"/>
  <c r="AJ579" i="7"/>
  <c r="AI83" i="7"/>
  <c r="AG83" i="7"/>
  <c r="AH83" i="7"/>
  <c r="AF83" i="7"/>
  <c r="AI1105" i="7"/>
  <c r="AG1105" i="7"/>
  <c r="AH1105" i="7"/>
  <c r="AJ1105" i="7"/>
  <c r="AI965" i="7"/>
  <c r="AG965" i="7"/>
  <c r="AH965" i="7"/>
  <c r="AF965" i="7"/>
  <c r="AI493" i="7"/>
  <c r="AG493" i="7"/>
  <c r="AH493" i="7"/>
  <c r="AF493" i="7"/>
  <c r="AI851" i="7"/>
  <c r="AG851" i="7"/>
  <c r="AH851" i="7"/>
  <c r="AF851" i="7"/>
  <c r="AI297" i="7"/>
  <c r="AG297" i="7"/>
  <c r="AH297" i="7"/>
  <c r="AJ297" i="7"/>
  <c r="AI744" i="7"/>
  <c r="AG744" i="7"/>
  <c r="AH744" i="7"/>
  <c r="AF744" i="7"/>
  <c r="AI722" i="7"/>
  <c r="AG722" i="7"/>
  <c r="AH722" i="7"/>
  <c r="AJ722" i="7"/>
  <c r="AI428" i="7"/>
  <c r="AG428" i="7"/>
  <c r="AH428" i="7"/>
  <c r="AF428" i="7"/>
  <c r="AI915" i="7"/>
  <c r="AG915" i="7"/>
  <c r="AH915" i="7"/>
  <c r="AF915" i="7"/>
  <c r="AI669" i="7"/>
  <c r="AG669" i="7"/>
  <c r="AH669" i="7"/>
  <c r="AJ669" i="7"/>
  <c r="AI279" i="7"/>
  <c r="AG279" i="7"/>
  <c r="AH279" i="7"/>
  <c r="AF279" i="7"/>
  <c r="AI704" i="7"/>
  <c r="AG704" i="7"/>
  <c r="AH704" i="7"/>
  <c r="AF704" i="7"/>
  <c r="AI1019" i="7"/>
  <c r="AG1019" i="7"/>
  <c r="AH1019" i="7"/>
  <c r="AF1019" i="7"/>
  <c r="AI97" i="7"/>
  <c r="AG97" i="7"/>
  <c r="AH97" i="7"/>
  <c r="AJ97" i="7"/>
  <c r="AI541" i="7"/>
  <c r="AG541" i="7"/>
  <c r="AH541" i="7"/>
  <c r="AF541" i="7"/>
  <c r="AI1160" i="7"/>
  <c r="AG1160" i="7"/>
  <c r="AH1160" i="7"/>
  <c r="AF1160" i="7"/>
  <c r="AJ1735" i="7"/>
  <c r="AH1735" i="7"/>
  <c r="AF1735" i="7"/>
  <c r="AI1735" i="7"/>
  <c r="AJ1737" i="7"/>
  <c r="AH1737" i="7"/>
  <c r="AF1737" i="7"/>
  <c r="AG1737" i="7"/>
  <c r="AJ1739" i="7"/>
  <c r="AH1739" i="7"/>
  <c r="AF1739" i="7"/>
  <c r="AI1739" i="7"/>
  <c r="AJ1741" i="7"/>
  <c r="AH1741" i="7"/>
  <c r="AF1741" i="7"/>
  <c r="AG1741" i="7"/>
  <c r="AJ1743" i="7"/>
  <c r="AH1743" i="7"/>
  <c r="AF1743" i="7"/>
  <c r="AI1743" i="7"/>
  <c r="AJ1745" i="7"/>
  <c r="AH1745" i="7"/>
  <c r="AF1745" i="7"/>
  <c r="AG1745" i="7"/>
  <c r="AJ1747" i="7"/>
  <c r="AH1747" i="7"/>
  <c r="AF1747" i="7"/>
  <c r="AI1747" i="7"/>
  <c r="AJ1749" i="7"/>
  <c r="AH1749" i="7"/>
  <c r="AF1749" i="7"/>
  <c r="AG1749" i="7"/>
  <c r="AJ1751" i="7"/>
  <c r="AH1751" i="7"/>
  <c r="AF1751" i="7"/>
  <c r="AI1751" i="7"/>
  <c r="AJ1753" i="7"/>
  <c r="AH1753" i="7"/>
  <c r="AF1753" i="7"/>
  <c r="AG1753" i="7"/>
  <c r="AJ1755" i="7"/>
  <c r="AH1755" i="7"/>
  <c r="AF1755" i="7"/>
  <c r="AI1755" i="7"/>
  <c r="AJ1757" i="7"/>
  <c r="AH1757" i="7"/>
  <c r="AF1757" i="7"/>
  <c r="AG1757" i="7"/>
  <c r="AJ1759" i="7"/>
  <c r="AH1759" i="7"/>
  <c r="AF1759" i="7"/>
  <c r="AI1759" i="7"/>
  <c r="AJ1761" i="7"/>
  <c r="AH1761" i="7"/>
  <c r="AF1761" i="7"/>
  <c r="AG1761" i="7"/>
  <c r="AJ1763" i="7"/>
  <c r="AH1763" i="7"/>
  <c r="AF1763" i="7"/>
  <c r="AI1763" i="7"/>
  <c r="AJ1765" i="7"/>
  <c r="AH1765" i="7"/>
  <c r="AF1765" i="7"/>
  <c r="AG1765" i="7"/>
  <c r="AJ1767" i="7"/>
  <c r="AH1767" i="7"/>
  <c r="AF1767" i="7"/>
  <c r="AI1767" i="7"/>
  <c r="AJ1769" i="7"/>
  <c r="AH1769" i="7"/>
  <c r="AF1769" i="7"/>
  <c r="AG1769" i="7"/>
  <c r="AJ1771" i="7"/>
  <c r="AH1771" i="7"/>
  <c r="AF1771" i="7"/>
  <c r="AI1771" i="7"/>
  <c r="AJ1773" i="7"/>
  <c r="AH1773" i="7"/>
  <c r="AF1773" i="7"/>
  <c r="AG1773" i="7"/>
  <c r="AJ1775" i="7"/>
  <c r="AH1775" i="7"/>
  <c r="AF1775" i="7"/>
  <c r="AI1775" i="7"/>
  <c r="AJ1777" i="7"/>
  <c r="AH1777" i="7"/>
  <c r="AF1777" i="7"/>
  <c r="AG1777" i="7"/>
  <c r="AJ1779" i="7"/>
  <c r="AH1779" i="7"/>
  <c r="AF1779" i="7"/>
  <c r="AI1779" i="7"/>
  <c r="AJ1781" i="7"/>
  <c r="AH1781" i="7"/>
  <c r="AF1781" i="7"/>
  <c r="AG1781" i="7"/>
  <c r="AJ1783" i="7"/>
  <c r="AH1783" i="7"/>
  <c r="AF1783" i="7"/>
  <c r="AI1783" i="7"/>
  <c r="AJ1785" i="7"/>
  <c r="AH1785" i="7"/>
  <c r="AF1785" i="7"/>
  <c r="AG1785" i="7"/>
  <c r="AJ1787" i="7"/>
  <c r="AH1787" i="7"/>
  <c r="AF1787" i="7"/>
  <c r="AI1787" i="7"/>
  <c r="AJ1789" i="7"/>
  <c r="AH1789" i="7"/>
  <c r="AF1789" i="7"/>
  <c r="AG1789" i="7"/>
  <c r="AJ1791" i="7"/>
  <c r="AH1791" i="7"/>
  <c r="AF1791" i="7"/>
  <c r="AI1791" i="7"/>
  <c r="AJ1793" i="7"/>
  <c r="AH1793" i="7"/>
  <c r="AF1793" i="7"/>
  <c r="AG1793" i="7"/>
  <c r="AJ1795" i="7"/>
  <c r="AH1795" i="7"/>
  <c r="AF1795" i="7"/>
  <c r="AI1795" i="7"/>
  <c r="AJ1797" i="7"/>
  <c r="AH1797" i="7"/>
  <c r="AF1797" i="7"/>
  <c r="AG1797" i="7"/>
  <c r="AJ1799" i="7"/>
  <c r="AH1799" i="7"/>
  <c r="AF1799" i="7"/>
  <c r="AI1799" i="7"/>
  <c r="AJ1801" i="7"/>
  <c r="AH1801" i="7"/>
  <c r="AF1801" i="7"/>
  <c r="AG1801" i="7"/>
  <c r="AJ1803" i="7"/>
  <c r="AH1803" i="7"/>
  <c r="AF1803" i="7"/>
  <c r="AI1803" i="7"/>
  <c r="AJ1805" i="7"/>
  <c r="AH1805" i="7"/>
  <c r="AF1805" i="7"/>
  <c r="AG1805" i="7"/>
  <c r="AJ1807" i="7"/>
  <c r="AH1807" i="7"/>
  <c r="AF1807" i="7"/>
  <c r="AI1807" i="7"/>
  <c r="AJ1809" i="7"/>
  <c r="AH1809" i="7"/>
  <c r="AF1809" i="7"/>
  <c r="AG1809" i="7"/>
  <c r="AJ1811" i="7"/>
  <c r="AH1811" i="7"/>
  <c r="AF1811" i="7"/>
  <c r="AI1811" i="7"/>
  <c r="AJ1813" i="7"/>
  <c r="AH1813" i="7"/>
  <c r="AF1813" i="7"/>
  <c r="AG1813" i="7"/>
  <c r="AJ1815" i="7"/>
  <c r="AH1815" i="7"/>
  <c r="AF1815" i="7"/>
  <c r="AI1815" i="7"/>
  <c r="AJ1817" i="7"/>
  <c r="AH1817" i="7"/>
  <c r="AF1817" i="7"/>
  <c r="AG1817" i="7"/>
  <c r="AJ1819" i="7"/>
  <c r="AH1819" i="7"/>
  <c r="AF1819" i="7"/>
  <c r="AI1819" i="7"/>
  <c r="AJ1821" i="7"/>
  <c r="AH1821" i="7"/>
  <c r="AF1821" i="7"/>
  <c r="AG1821" i="7"/>
  <c r="AJ1823" i="7"/>
  <c r="AH1823" i="7"/>
  <c r="AF1823" i="7"/>
  <c r="AI1823" i="7"/>
  <c r="AJ1825" i="7"/>
  <c r="AH1825" i="7"/>
  <c r="AF1825" i="7"/>
  <c r="AG1825" i="7"/>
  <c r="AJ1827" i="7"/>
  <c r="AH1827" i="7"/>
  <c r="AF1827" i="7"/>
  <c r="AI1827" i="7"/>
  <c r="AJ1829" i="7"/>
  <c r="AH1829" i="7"/>
  <c r="AF1829" i="7"/>
  <c r="AG1829" i="7"/>
  <c r="AJ1831" i="7"/>
  <c r="AH1831" i="7"/>
  <c r="AF1831" i="7"/>
  <c r="AI1831" i="7"/>
  <c r="AJ1833" i="7"/>
  <c r="AH1833" i="7"/>
  <c r="AF1833" i="7"/>
  <c r="AG1833" i="7"/>
  <c r="AJ1835" i="7"/>
  <c r="AH1835" i="7"/>
  <c r="AF1835" i="7"/>
  <c r="AI1835" i="7"/>
  <c r="AJ1837" i="7"/>
  <c r="AH1837" i="7"/>
  <c r="AF1837" i="7"/>
  <c r="AG1837" i="7"/>
  <c r="AJ1839" i="7"/>
  <c r="AH1839" i="7"/>
  <c r="AF1839" i="7"/>
  <c r="AI1839" i="7"/>
  <c r="AJ1841" i="7"/>
  <c r="AH1841" i="7"/>
  <c r="AF1841" i="7"/>
  <c r="AG1841" i="7"/>
  <c r="AJ1843" i="7"/>
  <c r="AH1843" i="7"/>
  <c r="AF1843" i="7"/>
  <c r="AI1843" i="7"/>
  <c r="AJ1845" i="7"/>
  <c r="AH1845" i="7"/>
  <c r="AF1845" i="7"/>
  <c r="AG1845" i="7"/>
  <c r="AJ1847" i="7"/>
  <c r="AH1847" i="7"/>
  <c r="AF1847" i="7"/>
  <c r="AI1847" i="7"/>
  <c r="AJ1849" i="7"/>
  <c r="AH1849" i="7"/>
  <c r="AF1849" i="7"/>
  <c r="AG1849" i="7"/>
  <c r="AJ1851" i="7"/>
  <c r="AH1851" i="7"/>
  <c r="AF1851" i="7"/>
  <c r="AI1851" i="7"/>
  <c r="AJ1853" i="7"/>
  <c r="AH1853" i="7"/>
  <c r="AF1853" i="7"/>
  <c r="AG1853" i="7"/>
  <c r="AJ1855" i="7"/>
  <c r="AH1855" i="7"/>
  <c r="AF1855" i="7"/>
  <c r="AI1855" i="7"/>
  <c r="AJ1857" i="7"/>
  <c r="AH1857" i="7"/>
  <c r="AF1857" i="7"/>
  <c r="AG1857" i="7"/>
  <c r="AJ1859" i="7"/>
  <c r="AH1859" i="7"/>
  <c r="AF1859" i="7"/>
  <c r="AI1859" i="7"/>
  <c r="AJ1861" i="7"/>
  <c r="AH1861" i="7"/>
  <c r="AF1861" i="7"/>
  <c r="AG1861" i="7"/>
  <c r="AI1863" i="7"/>
  <c r="AH1863" i="7"/>
  <c r="AF1863" i="7"/>
  <c r="AJ1863" i="7"/>
  <c r="AI1865" i="7"/>
  <c r="AG1865" i="7"/>
  <c r="AH1865" i="7"/>
  <c r="AF1865" i="7"/>
  <c r="AI1867" i="7"/>
  <c r="AG1867" i="7"/>
  <c r="AH1867" i="7"/>
  <c r="AJ1867" i="7"/>
  <c r="AI1869" i="7"/>
  <c r="AG1869" i="7"/>
  <c r="AH1869" i="7"/>
  <c r="AF1869" i="7"/>
  <c r="AI1871" i="7"/>
  <c r="AG1871" i="7"/>
  <c r="AH1871" i="7"/>
  <c r="AJ1871" i="7"/>
  <c r="AI1873" i="7"/>
  <c r="AG1873" i="7"/>
  <c r="AH1873" i="7"/>
  <c r="AF1873" i="7"/>
  <c r="AI1875" i="7"/>
  <c r="AG1875" i="7"/>
  <c r="AH1875" i="7"/>
  <c r="AJ1875" i="7"/>
  <c r="AI1877" i="7"/>
  <c r="AG1877" i="7"/>
  <c r="AH1877" i="7"/>
  <c r="AF1877" i="7"/>
  <c r="AI1879" i="7"/>
  <c r="AG1879" i="7"/>
  <c r="AH1879" i="7"/>
  <c r="AJ1879" i="7"/>
  <c r="AI1881" i="7"/>
  <c r="AG1881" i="7"/>
  <c r="AH1881" i="7"/>
  <c r="AF1881" i="7"/>
  <c r="AI1883" i="7"/>
  <c r="AG1883" i="7"/>
  <c r="AH1883" i="7"/>
  <c r="AJ1883" i="7"/>
  <c r="AI1885" i="7"/>
  <c r="AG1885" i="7"/>
  <c r="AH1885" i="7"/>
  <c r="AF1885" i="7"/>
  <c r="AI1887" i="7"/>
  <c r="AG1887" i="7"/>
  <c r="AH1887" i="7"/>
  <c r="AJ1887" i="7"/>
  <c r="AI1889" i="7"/>
  <c r="AG1889" i="7"/>
  <c r="AH1889" i="7"/>
  <c r="AF1889" i="7"/>
  <c r="AI1891" i="7"/>
  <c r="AG1891" i="7"/>
  <c r="AH1891" i="7"/>
  <c r="AJ1891" i="7"/>
  <c r="AI1893" i="7"/>
  <c r="AG1893" i="7"/>
  <c r="AH1893" i="7"/>
  <c r="AF1893" i="7"/>
  <c r="AI1895" i="7"/>
  <c r="AG1895" i="7"/>
  <c r="AH1895" i="7"/>
  <c r="AJ1895" i="7"/>
  <c r="AI1897" i="7"/>
  <c r="AG1897" i="7"/>
  <c r="AH1897" i="7"/>
  <c r="AF1897" i="7"/>
  <c r="AI1899" i="7"/>
  <c r="AG1899" i="7"/>
  <c r="AH1899" i="7"/>
  <c r="AJ1899" i="7"/>
  <c r="AI1901" i="7"/>
  <c r="AG1901" i="7"/>
  <c r="AH1901" i="7"/>
  <c r="AF1901" i="7"/>
  <c r="AI1903" i="7"/>
  <c r="AG1903" i="7"/>
  <c r="AH1903" i="7"/>
  <c r="AJ1903" i="7"/>
  <c r="AI1905" i="7"/>
  <c r="AG1905" i="7"/>
  <c r="AH1905" i="7"/>
  <c r="AF1905" i="7"/>
  <c r="AI1907" i="7"/>
  <c r="AG1907" i="7"/>
  <c r="AH1907" i="7"/>
  <c r="AJ1907" i="7"/>
  <c r="AI1909" i="7"/>
  <c r="AG1909" i="7"/>
  <c r="AH1909" i="7"/>
  <c r="AF1909" i="7"/>
  <c r="AI1911" i="7"/>
  <c r="AG1911" i="7"/>
  <c r="AH1911" i="7"/>
  <c r="AJ1911" i="7"/>
  <c r="AI1913" i="7"/>
  <c r="AG1913" i="7"/>
  <c r="AH1913" i="7"/>
  <c r="AF1913" i="7"/>
  <c r="AI1915" i="7"/>
  <c r="AG1915" i="7"/>
  <c r="AH1915" i="7"/>
  <c r="AJ1915" i="7"/>
  <c r="AI1917" i="7"/>
  <c r="AG1917" i="7"/>
  <c r="AH1917" i="7"/>
  <c r="AF1917" i="7"/>
  <c r="AI1919" i="7"/>
  <c r="AG1919" i="7"/>
  <c r="AH1919" i="7"/>
  <c r="AJ1919" i="7"/>
  <c r="AI1921" i="7"/>
  <c r="AG1921" i="7"/>
  <c r="AH1921" i="7"/>
  <c r="AF1921" i="7"/>
  <c r="AI1923" i="7"/>
  <c r="AG1923" i="7"/>
  <c r="AH1923" i="7"/>
  <c r="AJ1923" i="7"/>
  <c r="AI1925" i="7"/>
  <c r="AG1925" i="7"/>
  <c r="AH1925" i="7"/>
  <c r="AF1925" i="7"/>
  <c r="AI1927" i="7"/>
  <c r="AG1927" i="7"/>
  <c r="AH1927" i="7"/>
  <c r="AJ1927" i="7"/>
  <c r="AI1929" i="7"/>
  <c r="AG1929" i="7"/>
  <c r="AH1929" i="7"/>
  <c r="AF1929" i="7"/>
  <c r="AI1931" i="7"/>
  <c r="AG1931" i="7"/>
  <c r="AH1931" i="7"/>
  <c r="AJ1931" i="7"/>
  <c r="AI1933" i="7"/>
  <c r="AG1933" i="7"/>
  <c r="AH1933" i="7"/>
  <c r="AF1933" i="7"/>
  <c r="AI1935" i="7"/>
  <c r="AG1935" i="7"/>
  <c r="AH1935" i="7"/>
  <c r="AJ1935" i="7"/>
  <c r="AI1937" i="7"/>
  <c r="AG1937" i="7"/>
  <c r="AH1937" i="7"/>
  <c r="AF1937" i="7"/>
  <c r="AI1939" i="7"/>
  <c r="AG1939" i="7"/>
  <c r="AH1939" i="7"/>
  <c r="AJ1939" i="7"/>
  <c r="AI1941" i="7"/>
  <c r="AG1941" i="7"/>
  <c r="AH1941" i="7"/>
  <c r="AF1941" i="7"/>
  <c r="AI1943" i="7"/>
  <c r="AG1943" i="7"/>
  <c r="AH1943" i="7"/>
  <c r="AJ1943" i="7"/>
  <c r="AI1945" i="7"/>
  <c r="AG1945" i="7"/>
  <c r="AH1945" i="7"/>
  <c r="AF1945" i="7"/>
  <c r="AG1947" i="7"/>
  <c r="AJ846" i="7"/>
  <c r="AH846" i="7"/>
  <c r="AJ835" i="7"/>
  <c r="AH835" i="7"/>
  <c r="AF835" i="7"/>
  <c r="AJ836" i="7"/>
  <c r="AH836" i="7"/>
  <c r="AF836" i="7"/>
  <c r="AJ837" i="7"/>
  <c r="AH837" i="7"/>
  <c r="AF837" i="7"/>
  <c r="AJ841" i="7"/>
  <c r="AH841" i="7"/>
  <c r="AF841" i="7"/>
  <c r="AJ843" i="7"/>
  <c r="AH843" i="7"/>
  <c r="AF843" i="7"/>
  <c r="AJ845" i="7"/>
  <c r="AH845" i="7"/>
  <c r="AF845" i="7"/>
  <c r="AJ848" i="7"/>
  <c r="AH848" i="7"/>
  <c r="AF848" i="7"/>
  <c r="AJ850" i="7"/>
  <c r="AH850" i="7"/>
  <c r="AF850" i="7"/>
  <c r="AJ855" i="7"/>
  <c r="AH855" i="7"/>
  <c r="AF855" i="7"/>
  <c r="AJ857" i="7"/>
  <c r="AH857" i="7"/>
  <c r="AF857" i="7"/>
  <c r="AJ859" i="7"/>
  <c r="AH859" i="7"/>
  <c r="AF859" i="7"/>
  <c r="AJ862" i="7"/>
  <c r="AH862" i="7"/>
  <c r="AF862" i="7"/>
  <c r="AJ864" i="7"/>
  <c r="AH864" i="7"/>
  <c r="AF864" i="7"/>
  <c r="AJ290" i="7"/>
  <c r="AH290" i="7"/>
  <c r="AF290" i="7"/>
  <c r="AJ868" i="7"/>
  <c r="AH868" i="7"/>
  <c r="AF868" i="7"/>
  <c r="AJ872" i="7"/>
  <c r="AH872" i="7"/>
  <c r="AF872" i="7"/>
  <c r="AJ875" i="7"/>
  <c r="AH875" i="7"/>
  <c r="AF875" i="7"/>
  <c r="AJ877" i="7"/>
  <c r="AH877" i="7"/>
  <c r="AF877" i="7"/>
  <c r="AJ881" i="7"/>
  <c r="AH881" i="7"/>
  <c r="AF881" i="7"/>
  <c r="AJ882" i="7"/>
  <c r="AH882" i="7"/>
  <c r="AF882" i="7"/>
  <c r="AJ885" i="7"/>
  <c r="AH885" i="7"/>
  <c r="AF885" i="7"/>
  <c r="AJ887" i="7"/>
  <c r="AH887" i="7"/>
  <c r="AF887" i="7"/>
  <c r="AJ890" i="7"/>
  <c r="AH890" i="7"/>
  <c r="AF890" i="7"/>
  <c r="AJ896" i="7"/>
  <c r="AH896" i="7"/>
  <c r="AF896" i="7"/>
  <c r="AJ898" i="7"/>
  <c r="AH898" i="7"/>
  <c r="AF898" i="7"/>
  <c r="AJ901" i="7"/>
  <c r="AH901" i="7"/>
  <c r="AF901" i="7"/>
  <c r="AJ903" i="7"/>
  <c r="AH903" i="7"/>
  <c r="AF903" i="7"/>
  <c r="AJ905" i="7"/>
  <c r="AH905" i="7"/>
  <c r="AF905" i="7"/>
  <c r="AJ908" i="7"/>
  <c r="AH908" i="7"/>
  <c r="AF908" i="7"/>
  <c r="AJ911" i="7"/>
  <c r="AH911" i="7"/>
  <c r="AF911" i="7"/>
  <c r="AJ913" i="7"/>
  <c r="AH913" i="7"/>
  <c r="AF913" i="7"/>
  <c r="AJ916" i="7"/>
  <c r="AH916" i="7"/>
  <c r="AF916" i="7"/>
  <c r="AJ919" i="7"/>
  <c r="AH919" i="7"/>
  <c r="AF919" i="7"/>
  <c r="AJ924" i="7"/>
  <c r="AH924" i="7"/>
  <c r="AF924" i="7"/>
  <c r="AJ927" i="7"/>
  <c r="AH927" i="7"/>
  <c r="AF927" i="7"/>
  <c r="AJ930" i="7"/>
  <c r="AH930" i="7"/>
  <c r="AF930" i="7"/>
  <c r="AJ932" i="7"/>
  <c r="AH932" i="7"/>
  <c r="AF932" i="7"/>
  <c r="AJ936" i="7"/>
  <c r="AH936" i="7"/>
  <c r="AF936" i="7"/>
  <c r="AJ938" i="7"/>
  <c r="AH938" i="7"/>
  <c r="AF938" i="7"/>
  <c r="AJ942" i="7"/>
  <c r="AH942" i="7"/>
  <c r="AF942" i="7"/>
  <c r="AJ944" i="7"/>
  <c r="AH944" i="7"/>
  <c r="AF944" i="7"/>
  <c r="AI946" i="7"/>
  <c r="AH946" i="7"/>
  <c r="AF946" i="7"/>
  <c r="AI950" i="7"/>
  <c r="AG950" i="7"/>
  <c r="AH950" i="7"/>
  <c r="AI951" i="7"/>
  <c r="AG951" i="7"/>
  <c r="AH951" i="7"/>
  <c r="AI954" i="7"/>
  <c r="AG954" i="7"/>
  <c r="AH954" i="7"/>
  <c r="AI959" i="7"/>
  <c r="AG959" i="7"/>
  <c r="AH959" i="7"/>
  <c r="AI961" i="7"/>
  <c r="AG961" i="7"/>
  <c r="AH961" i="7"/>
  <c r="AI963" i="7"/>
  <c r="AG963" i="7"/>
  <c r="AH963" i="7"/>
  <c r="AI966" i="7"/>
  <c r="AG966" i="7"/>
  <c r="AH966" i="7"/>
  <c r="AI968" i="7"/>
  <c r="AG968" i="7"/>
  <c r="AH968" i="7"/>
  <c r="AI970" i="7"/>
  <c r="AG970" i="7"/>
  <c r="AH970" i="7"/>
  <c r="AI972" i="7"/>
  <c r="AG972" i="7"/>
  <c r="AH972" i="7"/>
  <c r="AI975" i="7"/>
  <c r="AG975" i="7"/>
  <c r="AH975" i="7"/>
  <c r="AI977" i="7"/>
  <c r="AG977" i="7"/>
  <c r="AH977" i="7"/>
  <c r="AI979" i="7"/>
  <c r="AG979" i="7"/>
  <c r="AH979" i="7"/>
  <c r="AI981" i="7"/>
  <c r="AG981" i="7"/>
  <c r="AH981" i="7"/>
  <c r="AI984" i="7"/>
  <c r="AG984" i="7"/>
  <c r="AH984" i="7"/>
  <c r="AI986" i="7"/>
  <c r="AG986" i="7"/>
  <c r="AH986" i="7"/>
  <c r="AI988" i="7"/>
  <c r="AG988" i="7"/>
  <c r="AH988" i="7"/>
  <c r="AI990" i="7"/>
  <c r="AG990" i="7"/>
  <c r="AH990" i="7"/>
  <c r="AI853" i="7"/>
  <c r="AG853" i="7"/>
  <c r="AH853" i="7"/>
  <c r="AI995" i="7"/>
  <c r="AG995" i="7"/>
  <c r="AH995" i="7"/>
  <c r="AI998" i="7"/>
  <c r="AG998" i="7"/>
  <c r="AH998" i="7"/>
  <c r="AI1001" i="7"/>
  <c r="AG1001" i="7"/>
  <c r="AH1001" i="7"/>
  <c r="AI1006" i="7"/>
  <c r="AG1006" i="7"/>
  <c r="AH1006" i="7"/>
  <c r="AI1004" i="7"/>
  <c r="AG1004" i="7"/>
  <c r="AH1004" i="7"/>
  <c r="AI1007" i="7"/>
  <c r="AG1007" i="7"/>
  <c r="AH1007" i="7"/>
  <c r="AI1009" i="7"/>
  <c r="AG1009" i="7"/>
  <c r="AH1009" i="7"/>
  <c r="AI1011" i="7"/>
  <c r="AG1011" i="7"/>
  <c r="AH1011" i="7"/>
  <c r="AI1014" i="7"/>
  <c r="AG1014" i="7"/>
  <c r="AH1014" i="7"/>
  <c r="AI1016" i="7"/>
  <c r="AG1016" i="7"/>
  <c r="AH1016" i="7"/>
  <c r="AI1018" i="7"/>
  <c r="AG1018" i="7"/>
  <c r="AH1018" i="7"/>
  <c r="AI1021" i="7"/>
  <c r="AG1021" i="7"/>
  <c r="AH1021" i="7"/>
  <c r="AI1025" i="7"/>
  <c r="AG1025" i="7"/>
  <c r="AH1025" i="7"/>
  <c r="AI1027" i="7"/>
  <c r="AG1027" i="7"/>
  <c r="AH1027" i="7"/>
  <c r="AI1030" i="7"/>
  <c r="AG1030" i="7"/>
  <c r="AH1030" i="7"/>
  <c r="AI1031" i="7"/>
  <c r="AG1031" i="7"/>
  <c r="AH1031" i="7"/>
  <c r="AI1033" i="7"/>
  <c r="AG1033" i="7"/>
  <c r="AH1033" i="7"/>
  <c r="AI1037" i="7"/>
  <c r="AG1037" i="7"/>
  <c r="AH1037" i="7"/>
  <c r="AI1039" i="7"/>
  <c r="AG1039" i="7"/>
  <c r="AH1039" i="7"/>
  <c r="AI1041" i="7"/>
  <c r="AG1041" i="7"/>
  <c r="AH1041" i="7"/>
  <c r="AI1063" i="7"/>
  <c r="AG1063" i="7"/>
  <c r="AH1063" i="7"/>
  <c r="AG1043" i="7"/>
  <c r="AG1046" i="7"/>
  <c r="AD326" i="6"/>
  <c r="AD1812" i="6"/>
  <c r="Y1218" i="7"/>
  <c r="Y1225" i="7"/>
  <c r="Y1734" i="7"/>
  <c r="Y1735" i="7"/>
  <c r="Y1736" i="7"/>
  <c r="Y1737" i="7"/>
  <c r="Y1738" i="7"/>
  <c r="Y1739" i="7"/>
  <c r="Y1740" i="7"/>
  <c r="Y1741" i="7"/>
  <c r="Y1742" i="7"/>
  <c r="Y1743" i="7"/>
  <c r="Y1744" i="7"/>
  <c r="Y1745" i="7"/>
  <c r="Y1746" i="7"/>
  <c r="Y1747" i="7"/>
  <c r="Y1748" i="7"/>
  <c r="Y1749" i="7"/>
  <c r="Y1750" i="7"/>
  <c r="Y1751" i="7"/>
  <c r="Y1752" i="7"/>
  <c r="Y1753" i="7"/>
  <c r="Y1754" i="7"/>
  <c r="Y1755" i="7"/>
  <c r="Y1756" i="7"/>
  <c r="Y1757" i="7"/>
  <c r="Y1758" i="7"/>
  <c r="Y1759" i="7"/>
  <c r="Y1760" i="7"/>
  <c r="Y1761" i="7"/>
  <c r="Y1762" i="7"/>
  <c r="Y1763" i="7"/>
  <c r="Y1764" i="7"/>
  <c r="Y1765" i="7"/>
  <c r="Y1766" i="7"/>
  <c r="Y1767" i="7"/>
  <c r="Y1768" i="7"/>
  <c r="Y1769" i="7"/>
  <c r="Y1770" i="7"/>
  <c r="Y1771" i="7"/>
  <c r="Y1772" i="7"/>
  <c r="Y1773" i="7"/>
  <c r="Y1774" i="7"/>
  <c r="Y1775" i="7"/>
  <c r="Y1776" i="7"/>
  <c r="Y1777" i="7"/>
  <c r="Y1778" i="7"/>
  <c r="Y1779" i="7"/>
  <c r="Y1780" i="7"/>
  <c r="Y1781" i="7"/>
  <c r="Y1782" i="7"/>
  <c r="Y1783" i="7"/>
  <c r="Y1784" i="7"/>
  <c r="Y1785" i="7"/>
  <c r="Y1786" i="7"/>
  <c r="Y1787" i="7"/>
  <c r="Y1788" i="7"/>
  <c r="Y1789" i="7"/>
  <c r="Y1790" i="7"/>
  <c r="Y1791" i="7"/>
  <c r="Y1792" i="7"/>
  <c r="Y1793" i="7"/>
  <c r="Y1794" i="7"/>
  <c r="Y1795" i="7"/>
  <c r="Y1796" i="7"/>
  <c r="Y1797" i="7"/>
  <c r="Y1798" i="7"/>
  <c r="Y1799" i="7"/>
  <c r="Y1800" i="7"/>
  <c r="Y1801" i="7"/>
  <c r="Y1802" i="7"/>
  <c r="Y1803" i="7"/>
  <c r="Y1804" i="7"/>
  <c r="Y1805" i="7"/>
  <c r="Y1806" i="7"/>
  <c r="Y1807" i="7"/>
  <c r="Y1808" i="7"/>
  <c r="Y1809" i="7"/>
  <c r="Y1810" i="7"/>
  <c r="Y1811" i="7"/>
  <c r="Y1812" i="7"/>
  <c r="Y1813" i="7"/>
  <c r="Y1814" i="7"/>
  <c r="Y1815" i="7"/>
  <c r="Y1816" i="7"/>
  <c r="Y1817" i="7"/>
  <c r="Y1818" i="7"/>
  <c r="Y1819" i="7"/>
  <c r="Y1820" i="7"/>
  <c r="Y1821" i="7"/>
  <c r="Y1822" i="7"/>
  <c r="Y1823" i="7"/>
  <c r="Y1824" i="7"/>
  <c r="Y1825" i="7"/>
  <c r="Y1826" i="7"/>
  <c r="Y1827" i="7"/>
  <c r="Y1828" i="7"/>
  <c r="Y1829" i="7"/>
  <c r="Y1830" i="7"/>
  <c r="Y1831" i="7"/>
  <c r="Y1832" i="7"/>
  <c r="Y1833" i="7"/>
  <c r="Y1834" i="7"/>
  <c r="Y1835" i="7"/>
  <c r="Y1836" i="7"/>
  <c r="Y1837" i="7"/>
  <c r="Y1838" i="7"/>
  <c r="Y1839" i="7"/>
  <c r="Y1840" i="7"/>
  <c r="Y1841" i="7"/>
  <c r="Y1842" i="7"/>
  <c r="Y1843" i="7"/>
  <c r="Y1844" i="7"/>
  <c r="Y1845" i="7"/>
  <c r="Y1846" i="7"/>
  <c r="Y1847" i="7"/>
  <c r="Y1848" i="7"/>
  <c r="Y1849" i="7"/>
  <c r="Y1850" i="7"/>
  <c r="Y1851" i="7"/>
  <c r="Y1852" i="7"/>
  <c r="Y1853" i="7"/>
  <c r="Y1854" i="7"/>
  <c r="Y1855" i="7"/>
  <c r="Y1856" i="7"/>
  <c r="Y1857" i="7"/>
  <c r="Y1858" i="7"/>
  <c r="Y1859" i="7"/>
  <c r="Y1860" i="7"/>
  <c r="Y1861" i="7"/>
  <c r="Y1862" i="7"/>
  <c r="Y1863" i="7"/>
  <c r="Y1864" i="7"/>
  <c r="Y1865" i="7"/>
  <c r="Y1866" i="7"/>
  <c r="Y1867" i="7"/>
  <c r="Y1868" i="7"/>
  <c r="Y1869" i="7"/>
  <c r="Y1870" i="7"/>
  <c r="Y1871" i="7"/>
  <c r="Y1872" i="7"/>
  <c r="Y1873" i="7"/>
  <c r="Y1874" i="7"/>
  <c r="Y1875" i="7"/>
  <c r="Y1876" i="7"/>
  <c r="Y1877" i="7"/>
  <c r="Y1878" i="7"/>
  <c r="Y1879" i="7"/>
  <c r="Y1880" i="7"/>
  <c r="Y1881" i="7"/>
  <c r="Y1882" i="7"/>
  <c r="Y1883" i="7"/>
  <c r="Y1884" i="7"/>
  <c r="Y1885" i="7"/>
  <c r="Y1886" i="7"/>
  <c r="Y1887" i="7"/>
  <c r="Y1888" i="7"/>
  <c r="Y1889" i="7"/>
  <c r="Y1890" i="7"/>
  <c r="Y1891" i="7"/>
  <c r="Y1892" i="7"/>
  <c r="Y1893" i="7"/>
  <c r="Y1894" i="7"/>
  <c r="Y1895" i="7"/>
  <c r="Y1896" i="7"/>
  <c r="Y1897" i="7"/>
  <c r="Y1898" i="7"/>
  <c r="Y1899" i="7"/>
  <c r="Y1900" i="7"/>
  <c r="Y1901" i="7"/>
  <c r="Y1902" i="7"/>
  <c r="Y1903" i="7"/>
  <c r="Y1904" i="7"/>
  <c r="Y1905" i="7"/>
  <c r="Y1906" i="7"/>
  <c r="Y1907" i="7"/>
  <c r="Y1908" i="7"/>
  <c r="Y1909" i="7"/>
  <c r="Y1910" i="7"/>
  <c r="Y1911" i="7"/>
  <c r="Y1912" i="7"/>
  <c r="Y1913" i="7"/>
  <c r="Y1914" i="7"/>
  <c r="Y1915" i="7"/>
  <c r="Y1916" i="7"/>
  <c r="Y1917" i="7"/>
  <c r="Y1918" i="7"/>
  <c r="Y1919" i="7"/>
  <c r="Y1920" i="7"/>
  <c r="Y1921" i="7"/>
  <c r="Y1922" i="7"/>
  <c r="Y1923" i="7"/>
  <c r="Y1924" i="7"/>
  <c r="Y1925" i="7"/>
  <c r="Y1926" i="7"/>
  <c r="Y1927" i="7"/>
  <c r="Y1928" i="7"/>
  <c r="Y1929" i="7"/>
  <c r="Y1930" i="7"/>
  <c r="Y1931" i="7"/>
  <c r="Y1932" i="7"/>
  <c r="Y1933" i="7"/>
  <c r="Y1934" i="7"/>
  <c r="Y1935" i="7"/>
  <c r="Y1936" i="7"/>
  <c r="Y1937" i="7"/>
  <c r="Y1938" i="7"/>
  <c r="Y1939" i="7"/>
  <c r="Y1940" i="7"/>
  <c r="Y1941" i="7"/>
  <c r="Y1942" i="7"/>
  <c r="Y1943" i="7"/>
  <c r="Y1944" i="7"/>
  <c r="Y1945" i="7"/>
  <c r="Y1946" i="7"/>
  <c r="Y1947" i="7"/>
  <c r="Y1948" i="7"/>
  <c r="Y1949" i="7"/>
  <c r="Y1950" i="7"/>
  <c r="Y1951" i="7"/>
  <c r="Y1952" i="7"/>
  <c r="Y1953" i="7"/>
  <c r="Y1954" i="7"/>
  <c r="Y1955" i="7"/>
  <c r="Y1956" i="7"/>
  <c r="Y1957" i="7"/>
  <c r="Y1958" i="7"/>
  <c r="Y1959" i="7"/>
  <c r="Y1960" i="7"/>
  <c r="Y1961" i="7"/>
  <c r="Y1962" i="7"/>
  <c r="AG367" i="7"/>
  <c r="AD6" i="7"/>
  <c r="Z12" i="6"/>
  <c r="AD12" i="6" s="1"/>
  <c r="AD798" i="6"/>
  <c r="AD979" i="6"/>
  <c r="AD981" i="6"/>
  <c r="AD983" i="6"/>
  <c r="AD985" i="6"/>
  <c r="AD987" i="6"/>
  <c r="AD989" i="6"/>
  <c r="AD991" i="6"/>
  <c r="AD993" i="6"/>
  <c r="AD995" i="6"/>
  <c r="AD997" i="6"/>
  <c r="AD999" i="6"/>
  <c r="AD1001" i="6"/>
  <c r="AD1003" i="6"/>
  <c r="AD1005" i="6"/>
  <c r="AD1007" i="6"/>
  <c r="AD1009" i="6"/>
  <c r="AD1011" i="6"/>
  <c r="AD1013" i="6"/>
  <c r="AD1015" i="6"/>
  <c r="AD1017" i="6"/>
  <c r="AD1019" i="6"/>
  <c r="AD1025" i="6"/>
  <c r="AD1029" i="6"/>
  <c r="AD1031" i="6"/>
  <c r="AD1033" i="6"/>
  <c r="AD1035" i="6"/>
  <c r="AD1039" i="6"/>
  <c r="AD1077" i="6"/>
  <c r="AD1081" i="6"/>
  <c r="AD1083" i="6"/>
  <c r="AD1085" i="6"/>
  <c r="AD1087" i="6"/>
  <c r="AD1089" i="6"/>
  <c r="AD1091" i="6"/>
  <c r="AD1093" i="6"/>
  <c r="AD1095" i="6"/>
  <c r="AD1097" i="6"/>
  <c r="AD1099" i="6"/>
  <c r="AD1101" i="6"/>
  <c r="AD1103" i="6"/>
  <c r="AD1105" i="6"/>
  <c r="AD1107" i="6"/>
  <c r="AD1109" i="6"/>
  <c r="AD1111" i="6"/>
  <c r="AD1115" i="6"/>
  <c r="AD1123" i="6"/>
  <c r="AD1125" i="6"/>
  <c r="AD1127" i="6"/>
  <c r="AD1149" i="6"/>
  <c r="AD1151" i="6"/>
  <c r="AD1153" i="6"/>
  <c r="AD1157" i="6"/>
  <c r="AD1165" i="6"/>
  <c r="AD1167" i="6"/>
  <c r="AD1169" i="6"/>
  <c r="AD1171" i="6"/>
  <c r="AD1173" i="6"/>
  <c r="AD1175" i="6"/>
  <c r="AD1177" i="6"/>
  <c r="AD1179" i="6"/>
  <c r="AD1181" i="6"/>
  <c r="AD1183" i="6"/>
  <c r="AD1185" i="6"/>
  <c r="AD1187" i="6"/>
  <c r="AD1189" i="6"/>
  <c r="AD1199" i="6"/>
  <c r="AD1201" i="6"/>
  <c r="AD1203" i="6"/>
  <c r="AD1211" i="6"/>
  <c r="AD1217" i="6"/>
  <c r="AD1219" i="6"/>
  <c r="AD1221" i="6"/>
  <c r="AD1223" i="6"/>
  <c r="AD1225" i="6"/>
  <c r="AD1229" i="6"/>
  <c r="AD1233" i="6"/>
  <c r="AD1235" i="6"/>
  <c r="AD1245" i="6"/>
  <c r="AD1253" i="6"/>
  <c r="AD1367" i="6"/>
  <c r="AD1373" i="6"/>
  <c r="AD1375" i="6"/>
  <c r="AD1377" i="6"/>
  <c r="AD1379" i="6"/>
  <c r="AD1381" i="6"/>
  <c r="AD1383" i="6"/>
  <c r="AD1385" i="6"/>
  <c r="AD1387" i="6"/>
  <c r="AD1389" i="6"/>
  <c r="AD1391" i="6"/>
  <c r="AD1393" i="6"/>
  <c r="AD1395" i="6"/>
  <c r="AD1397" i="6"/>
  <c r="AD1399" i="6"/>
  <c r="AD1401" i="6"/>
  <c r="AD1403" i="6"/>
  <c r="AD1405" i="6"/>
  <c r="AD1953" i="6"/>
  <c r="AD1955" i="6"/>
  <c r="AD1957" i="6"/>
  <c r="AD1959" i="6"/>
  <c r="AD1963" i="6"/>
  <c r="AD1965" i="6"/>
  <c r="AD1969" i="6"/>
  <c r="AD1973" i="6"/>
  <c r="AD1975" i="6"/>
  <c r="AD1977" i="6"/>
  <c r="AD1979" i="6"/>
  <c r="AD1983" i="6"/>
  <c r="AD1985" i="6"/>
  <c r="AD1989" i="6"/>
  <c r="AD1991" i="6"/>
  <c r="AD1993" i="6"/>
  <c r="AD1995" i="6"/>
  <c r="AD1997" i="6"/>
  <c r="AD1999" i="6"/>
  <c r="AD2001" i="6"/>
  <c r="AD2003" i="6"/>
  <c r="AD2005" i="6"/>
  <c r="AF21" i="7"/>
  <c r="AH21" i="7"/>
  <c r="AJ21" i="7"/>
  <c r="AG21" i="7"/>
  <c r="AI13" i="7"/>
  <c r="AG13" i="7"/>
  <c r="AJ13" i="7"/>
  <c r="AH13" i="7"/>
  <c r="AF13" i="7"/>
  <c r="AD1312" i="6"/>
  <c r="AD1314" i="6"/>
  <c r="AD1316" i="6"/>
  <c r="AD1318" i="6"/>
  <c r="AD1320" i="6"/>
  <c r="AD15" i="6"/>
  <c r="AD17" i="6"/>
  <c r="AD19" i="6"/>
  <c r="AD21" i="6"/>
  <c r="AD23" i="6"/>
  <c r="AD25" i="6"/>
  <c r="AD29" i="6"/>
  <c r="AD31" i="6"/>
  <c r="AD33" i="6"/>
  <c r="AD35" i="6"/>
  <c r="AD37" i="6"/>
  <c r="AD39" i="6"/>
  <c r="AD41" i="6"/>
  <c r="AD43" i="6"/>
  <c r="AD45" i="6"/>
  <c r="AD49" i="6"/>
  <c r="AD1907" i="6"/>
  <c r="AD1909" i="6"/>
  <c r="AD1913" i="6"/>
  <c r="AD1053" i="6"/>
  <c r="AD1055" i="6"/>
  <c r="AD1057" i="6"/>
  <c r="AD1059" i="6"/>
  <c r="AD1061" i="6"/>
  <c r="AD1067" i="6"/>
  <c r="AD1069" i="6"/>
  <c r="AD1071" i="6"/>
  <c r="AD1073" i="6"/>
  <c r="AD1075" i="6"/>
  <c r="AD1407" i="6"/>
  <c r="AD1409" i="6"/>
  <c r="AD1411" i="6"/>
  <c r="AD1413" i="6"/>
  <c r="AD1915" i="6"/>
  <c r="AD1919" i="6"/>
  <c r="AD1921" i="6"/>
  <c r="AD1923" i="6"/>
  <c r="AD1925" i="6"/>
  <c r="AD1927" i="6"/>
  <c r="AD1929" i="6"/>
  <c r="AD1933" i="6"/>
  <c r="AD1935" i="6"/>
  <c r="AD1939" i="6"/>
  <c r="AD1941" i="6"/>
  <c r="AD1943" i="6"/>
  <c r="AD1945" i="6"/>
  <c r="AD1947" i="6"/>
  <c r="AD1728" i="6"/>
  <c r="AD1748" i="6"/>
  <c r="AD1265" i="6"/>
  <c r="AD51" i="6"/>
  <c r="AD53" i="6"/>
  <c r="AD57" i="6"/>
  <c r="AD59" i="6"/>
  <c r="AD63" i="6"/>
  <c r="AD65" i="6"/>
  <c r="AD67" i="6"/>
  <c r="AD69" i="6"/>
  <c r="AD71" i="6"/>
  <c r="AD73" i="6"/>
  <c r="AD83" i="6"/>
  <c r="AD85" i="6"/>
  <c r="AD91" i="6"/>
  <c r="AD93" i="6"/>
  <c r="AD95" i="6"/>
  <c r="AD97" i="6"/>
  <c r="AD99" i="6"/>
  <c r="AD101" i="6"/>
  <c r="AD103" i="6"/>
  <c r="AD119" i="6"/>
  <c r="AD125" i="6"/>
  <c r="AD127" i="6"/>
  <c r="AD131" i="6"/>
  <c r="AD133" i="6"/>
  <c r="AD139" i="6"/>
  <c r="AD141" i="6"/>
  <c r="AD143" i="6"/>
  <c r="AD145" i="6"/>
  <c r="AD147" i="6"/>
  <c r="AD149" i="6"/>
  <c r="AD151" i="6"/>
  <c r="AD153" i="6"/>
  <c r="AD155" i="6"/>
  <c r="AD157" i="6"/>
  <c r="AD159" i="6"/>
  <c r="AD161" i="6"/>
  <c r="AD163" i="6"/>
  <c r="AD1027" i="6"/>
  <c r="AD1267" i="6"/>
  <c r="AD1269" i="6"/>
  <c r="AD1271" i="6"/>
  <c r="AD1273" i="6"/>
  <c r="AD1275" i="6"/>
  <c r="AD1277" i="6"/>
  <c r="AD1279" i="6"/>
  <c r="AD1283" i="6"/>
  <c r="AD1285" i="6"/>
  <c r="AD1287" i="6"/>
  <c r="AD1887" i="6"/>
  <c r="AD1889" i="6"/>
  <c r="AD428" i="6"/>
  <c r="AD430" i="6"/>
  <c r="AD432" i="6"/>
  <c r="AD434" i="6"/>
  <c r="AD436" i="6"/>
  <c r="AD438" i="6"/>
  <c r="AD444" i="6"/>
  <c r="AD450" i="6"/>
  <c r="AD452" i="6"/>
  <c r="AD454" i="6"/>
  <c r="AD456" i="6"/>
  <c r="AD458" i="6"/>
  <c r="AD464" i="6"/>
  <c r="AD468" i="6"/>
  <c r="AD470" i="6"/>
  <c r="AD474" i="6"/>
  <c r="AD476" i="6"/>
  <c r="AD478" i="6"/>
  <c r="AD480" i="6"/>
  <c r="AD482" i="6"/>
  <c r="AD484" i="6"/>
  <c r="AD486" i="6"/>
  <c r="AD488" i="6"/>
  <c r="AD490" i="6"/>
  <c r="AD494" i="6"/>
  <c r="AD496" i="6"/>
  <c r="AD500" i="6"/>
  <c r="AD510" i="6"/>
  <c r="AD512" i="6"/>
  <c r="AD514" i="6"/>
  <c r="AD516" i="6"/>
  <c r="AD518" i="6"/>
  <c r="AD520" i="6"/>
  <c r="AD522" i="6"/>
  <c r="AD524" i="6"/>
  <c r="AD526" i="6"/>
  <c r="AD528" i="6"/>
  <c r="AD530" i="6"/>
  <c r="AD532" i="6"/>
  <c r="AD536" i="6"/>
  <c r="AD538" i="6"/>
  <c r="AD544" i="6"/>
  <c r="AD546" i="6"/>
  <c r="AD548" i="6"/>
  <c r="AD550" i="6"/>
  <c r="AD552" i="6"/>
  <c r="AD554" i="6"/>
  <c r="AD556" i="6"/>
  <c r="AD560" i="6"/>
  <c r="AD562" i="6"/>
  <c r="AD564" i="6"/>
  <c r="AD171" i="6"/>
  <c r="AD173" i="6"/>
  <c r="AD175" i="6"/>
  <c r="AD179" i="6"/>
  <c r="AD181" i="6"/>
  <c r="AD183" i="6"/>
  <c r="AD185" i="6"/>
  <c r="AD187" i="6"/>
  <c r="AD189" i="6"/>
  <c r="AD191" i="6"/>
  <c r="AD193" i="6"/>
  <c r="AD1423" i="6"/>
  <c r="AD1425" i="6"/>
  <c r="AD1427" i="6"/>
  <c r="AD1429" i="6"/>
  <c r="AD1437" i="6"/>
  <c r="AD1439" i="6"/>
  <c r="AD1441" i="6"/>
  <c r="AD1443" i="6"/>
  <c r="AD1445" i="6"/>
  <c r="AI6" i="6"/>
  <c r="AD820" i="6"/>
  <c r="AD828" i="6"/>
  <c r="AD832" i="6"/>
  <c r="AD834" i="6"/>
  <c r="AD836" i="6"/>
  <c r="AD838" i="6"/>
  <c r="AD840" i="6"/>
  <c r="X13" i="6"/>
  <c r="AD13" i="6" s="1"/>
  <c r="AD195" i="6"/>
  <c r="AD197" i="6"/>
  <c r="AD199" i="6"/>
  <c r="AD205" i="6"/>
  <c r="AD207" i="6"/>
  <c r="AD209" i="6"/>
  <c r="AD211" i="6"/>
  <c r="AD213" i="6"/>
  <c r="AD215" i="6"/>
  <c r="AD217" i="6"/>
  <c r="AD1447" i="6"/>
  <c r="AD1449" i="6"/>
  <c r="AD1453" i="6"/>
  <c r="AD1467" i="6"/>
  <c r="AD1469" i="6"/>
  <c r="AD1471" i="6"/>
  <c r="AD1473" i="6"/>
  <c r="AD1475" i="6"/>
  <c r="AD1477" i="6"/>
  <c r="AD1479" i="6"/>
  <c r="AD1481" i="6"/>
  <c r="AD1483" i="6"/>
  <c r="AD1485" i="6"/>
  <c r="AD1487" i="6"/>
  <c r="AD1489" i="6"/>
  <c r="AD1491" i="6"/>
  <c r="AD1493" i="6"/>
  <c r="AD1495" i="6"/>
  <c r="AD1497" i="6"/>
  <c r="AD844" i="6"/>
  <c r="AD846" i="6"/>
  <c r="AD848" i="6"/>
  <c r="AD850" i="6"/>
  <c r="AD852" i="6"/>
  <c r="AD854" i="6"/>
  <c r="AD856" i="6"/>
  <c r="AD862" i="6"/>
  <c r="AD864" i="6"/>
  <c r="AD866" i="6"/>
  <c r="AD868" i="6"/>
  <c r="AD870" i="6"/>
  <c r="AD874" i="6"/>
  <c r="AD876" i="6"/>
  <c r="AD880" i="6"/>
  <c r="AD882" i="6"/>
  <c r="AD884" i="6"/>
  <c r="AD892" i="6"/>
  <c r="AD894" i="6"/>
  <c r="AD896" i="6"/>
  <c r="AD898" i="6"/>
  <c r="AD900" i="6"/>
  <c r="AD902" i="6"/>
  <c r="AD904" i="6"/>
  <c r="AD906" i="6"/>
  <c r="AD908" i="6"/>
  <c r="AD912" i="6"/>
  <c r="AD914" i="6"/>
  <c r="AD1322" i="6"/>
  <c r="AD1324" i="6"/>
  <c r="AD1848" i="6"/>
  <c r="AD1850" i="6"/>
  <c r="AD1852" i="6"/>
  <c r="AD1854" i="6"/>
  <c r="AD1856" i="6"/>
  <c r="AD1860" i="6"/>
  <c r="AD1862" i="6"/>
  <c r="AD1864" i="6"/>
  <c r="AD1866" i="6"/>
  <c r="AD1868" i="6"/>
  <c r="AD1870" i="6"/>
  <c r="AD1872" i="6"/>
  <c r="Q12" i="6"/>
  <c r="AD219" i="6"/>
  <c r="AD221" i="6"/>
  <c r="AD223" i="6"/>
  <c r="AD225" i="6"/>
  <c r="AD227" i="6"/>
  <c r="AD229" i="6"/>
  <c r="AD233" i="6"/>
  <c r="AD235" i="6"/>
  <c r="AD237" i="6"/>
  <c r="AD239" i="6"/>
  <c r="AD241" i="6"/>
  <c r="AD243" i="6"/>
  <c r="AD245" i="6"/>
  <c r="AD247" i="6"/>
  <c r="AD249" i="6"/>
  <c r="AD251" i="6"/>
  <c r="AD253" i="6"/>
  <c r="AD255" i="6"/>
  <c r="AD257" i="6"/>
  <c r="AD259" i="6"/>
  <c r="AD261" i="6"/>
  <c r="AD263" i="6"/>
  <c r="AD265" i="6"/>
  <c r="AD267" i="6"/>
  <c r="AD275" i="6"/>
  <c r="AD277" i="6"/>
  <c r="AD279" i="6"/>
  <c r="AD281" i="6"/>
  <c r="AD283" i="6"/>
  <c r="AD287" i="6"/>
  <c r="AD289" i="6"/>
  <c r="AD291" i="6"/>
  <c r="AD293" i="6"/>
  <c r="AD295" i="6"/>
  <c r="AD297" i="6"/>
  <c r="AD299" i="6"/>
  <c r="AD301" i="6"/>
  <c r="AD303" i="6"/>
  <c r="AD317" i="6"/>
  <c r="AD319" i="6"/>
  <c r="AD321" i="6"/>
  <c r="AD323" i="6"/>
  <c r="AD325" i="6"/>
  <c r="AD327" i="6"/>
  <c r="AD343" i="6"/>
  <c r="AD345" i="6"/>
  <c r="AD347" i="6"/>
  <c r="AD351" i="6"/>
  <c r="AD353" i="6"/>
  <c r="AD355" i="6"/>
  <c r="AD357" i="6"/>
  <c r="AD359" i="6"/>
  <c r="AD361" i="6"/>
  <c r="AD363" i="6"/>
  <c r="AD367" i="6"/>
  <c r="AD369" i="6"/>
  <c r="AD371" i="6"/>
  <c r="AD373" i="6"/>
  <c r="AD375" i="6"/>
  <c r="AD377" i="6"/>
  <c r="AD379" i="6"/>
  <c r="AD381" i="6"/>
  <c r="AD383" i="6"/>
  <c r="AD385" i="6"/>
  <c r="AD387" i="6"/>
  <c r="AD389" i="6"/>
  <c r="AD391" i="6"/>
  <c r="AD393" i="6"/>
  <c r="AD395" i="6"/>
  <c r="AD397" i="6"/>
  <c r="AD399" i="6"/>
  <c r="AD401" i="6"/>
  <c r="AD403" i="6"/>
  <c r="AD405" i="6"/>
  <c r="AD407" i="6"/>
  <c r="AD409" i="6"/>
  <c r="AD411" i="6"/>
  <c r="AD413" i="6"/>
  <c r="AD415" i="6"/>
  <c r="AD417" i="6"/>
  <c r="AD419" i="6"/>
  <c r="AD421" i="6"/>
  <c r="AD425" i="6"/>
  <c r="AD429" i="6"/>
  <c r="AD437" i="6"/>
  <c r="AD439" i="6"/>
  <c r="AD441" i="6"/>
  <c r="AD443" i="6"/>
  <c r="AD445" i="6"/>
  <c r="AD447" i="6"/>
  <c r="AD449" i="6"/>
  <c r="AD451" i="6"/>
  <c r="AD453" i="6"/>
  <c r="AD461" i="6"/>
  <c r="AD463" i="6"/>
  <c r="AD465" i="6"/>
  <c r="AD471" i="6"/>
  <c r="AD473" i="6"/>
  <c r="AD475" i="6"/>
  <c r="AD477" i="6"/>
  <c r="AD479" i="6"/>
  <c r="AD495" i="6"/>
  <c r="AD14" i="6"/>
  <c r="AD58" i="6"/>
  <c r="AD60" i="6"/>
  <c r="AD66" i="6"/>
  <c r="AD68" i="6"/>
  <c r="AD72" i="6"/>
  <c r="AD74" i="6"/>
  <c r="AD76" i="6"/>
  <c r="AD78" i="6"/>
  <c r="AD80" i="6"/>
  <c r="AD82" i="6"/>
  <c r="AD84" i="6"/>
  <c r="AD86" i="6"/>
  <c r="AD88" i="6"/>
  <c r="AD104" i="6"/>
  <c r="AD106" i="6"/>
  <c r="AD108" i="6"/>
  <c r="AD110" i="6"/>
  <c r="AD112" i="6"/>
  <c r="AD114" i="6"/>
  <c r="AD116" i="6"/>
  <c r="AD118" i="6"/>
  <c r="AD120" i="6"/>
  <c r="AD122" i="6"/>
  <c r="AD124" i="6"/>
  <c r="AD126" i="6"/>
  <c r="AD128" i="6"/>
  <c r="AD130" i="6"/>
  <c r="AD132" i="6"/>
  <c r="AD136" i="6"/>
  <c r="AD142" i="6"/>
  <c r="AD144" i="6"/>
  <c r="AD497" i="6"/>
  <c r="AD499" i="6"/>
  <c r="AD501" i="6"/>
  <c r="AD503" i="6"/>
  <c r="AD505" i="6"/>
  <c r="AD507" i="6"/>
  <c r="AD511" i="6"/>
  <c r="AD513" i="6"/>
  <c r="AD525" i="6"/>
  <c r="AD527" i="6"/>
  <c r="AD533" i="6"/>
  <c r="AD537" i="6"/>
  <c r="AD539" i="6"/>
  <c r="AD541" i="6"/>
  <c r="AD543" i="6"/>
  <c r="AD545" i="6"/>
  <c r="AD557" i="6"/>
  <c r="AD559" i="6"/>
  <c r="AD563" i="6"/>
  <c r="AD565" i="6"/>
  <c r="AD567" i="6"/>
  <c r="AD569" i="6"/>
  <c r="AD571" i="6"/>
  <c r="AD573" i="6"/>
  <c r="AD575" i="6"/>
  <c r="AD579" i="6"/>
  <c r="AD593" i="6"/>
  <c r="AD595" i="6"/>
  <c r="AD597" i="6"/>
  <c r="AD599" i="6"/>
  <c r="AD609" i="6"/>
  <c r="AD611" i="6"/>
  <c r="AD613" i="6"/>
  <c r="AD615" i="6"/>
  <c r="AD617" i="6"/>
  <c r="AD619" i="6"/>
  <c r="AD621" i="6"/>
  <c r="AD623" i="6"/>
  <c r="AD627" i="6"/>
  <c r="AD629" i="6"/>
  <c r="AD647" i="6"/>
  <c r="AD649" i="6"/>
  <c r="AD651" i="6"/>
  <c r="AD655" i="6"/>
  <c r="AD657" i="6"/>
  <c r="AD659" i="6"/>
  <c r="AD661" i="6"/>
  <c r="AD663" i="6"/>
  <c r="AD665" i="6"/>
  <c r="AD673" i="6"/>
  <c r="AD675" i="6"/>
  <c r="AD677" i="6"/>
  <c r="AD679" i="6"/>
  <c r="AD691" i="6"/>
  <c r="AD699" i="6"/>
  <c r="AD701" i="6"/>
  <c r="AD703" i="6"/>
  <c r="AD705" i="6"/>
  <c r="AD707" i="6"/>
  <c r="AD709" i="6"/>
  <c r="AD717" i="6"/>
  <c r="AD719" i="6"/>
  <c r="AD721" i="6"/>
  <c r="AD723" i="6"/>
  <c r="AD727" i="6"/>
  <c r="AD729" i="6"/>
  <c r="AD731" i="6"/>
  <c r="AD733" i="6"/>
  <c r="AD735" i="6"/>
  <c r="AD737" i="6"/>
  <c r="AD739" i="6"/>
  <c r="AD741" i="6"/>
  <c r="AD743" i="6"/>
  <c r="AD745" i="6"/>
  <c r="AD747" i="6"/>
  <c r="AD755" i="6"/>
  <c r="AD757" i="6"/>
  <c r="AD761" i="6"/>
  <c r="AD763" i="6"/>
  <c r="AD765" i="6"/>
  <c r="AD767" i="6"/>
  <c r="AD769" i="6"/>
  <c r="AD773" i="6"/>
  <c r="AD775" i="6"/>
  <c r="AD777" i="6"/>
  <c r="AD779" i="6"/>
  <c r="AD781" i="6"/>
  <c r="AD783" i="6"/>
  <c r="AD785" i="6"/>
  <c r="AD787" i="6"/>
  <c r="AD789" i="6"/>
  <c r="AD791" i="6"/>
  <c r="AD793" i="6"/>
  <c r="AD803" i="6"/>
  <c r="AD805" i="6"/>
  <c r="AD807" i="6"/>
  <c r="AD809" i="6"/>
  <c r="AD811" i="6"/>
  <c r="AD815" i="6"/>
  <c r="AD817" i="6"/>
  <c r="AD821" i="6"/>
  <c r="AD823" i="6"/>
  <c r="AD825" i="6"/>
  <c r="AD827" i="6"/>
  <c r="AD829" i="6"/>
  <c r="AD831" i="6"/>
  <c r="AD833" i="6"/>
  <c r="AD835" i="6"/>
  <c r="AD837" i="6"/>
  <c r="AD839" i="6"/>
  <c r="AD841" i="6"/>
  <c r="AD857" i="6"/>
  <c r="AD859" i="6"/>
  <c r="AD869" i="6"/>
  <c r="AD871" i="6"/>
  <c r="AD873" i="6"/>
  <c r="AD875" i="6"/>
  <c r="AD877" i="6"/>
  <c r="AD879" i="6"/>
  <c r="AD881" i="6"/>
  <c r="AD883" i="6"/>
  <c r="AD885" i="6"/>
  <c r="AD887" i="6"/>
  <c r="AD889" i="6"/>
  <c r="AD891" i="6"/>
  <c r="AD899" i="6"/>
  <c r="AD901" i="6"/>
  <c r="AD903" i="6"/>
  <c r="AD905" i="6"/>
  <c r="AD907" i="6"/>
  <c r="AD909" i="6"/>
  <c r="AD1291" i="6"/>
  <c r="AD1295" i="6"/>
  <c r="AD1299" i="6"/>
  <c r="AD1301" i="6"/>
  <c r="AD1303" i="6"/>
  <c r="AD1305" i="6"/>
  <c r="AD1499" i="6"/>
  <c r="AD1501" i="6"/>
  <c r="AD1503" i="6"/>
  <c r="AD1505" i="6"/>
  <c r="AD1507" i="6"/>
  <c r="AD1509" i="6"/>
  <c r="AD1511" i="6"/>
  <c r="AD1513" i="6"/>
  <c r="AD1515" i="6"/>
  <c r="AD1517" i="6"/>
  <c r="AD1519" i="6"/>
  <c r="AD1521" i="6"/>
  <c r="AD1523" i="6"/>
  <c r="AD1525" i="6"/>
  <c r="AD1527" i="6"/>
  <c r="AD1529" i="6"/>
  <c r="AD1531" i="6"/>
  <c r="AD1533" i="6"/>
  <c r="AD1535" i="6"/>
  <c r="AD1537" i="6"/>
  <c r="AD1539" i="6"/>
  <c r="AD1541" i="6"/>
  <c r="AD1545" i="6"/>
  <c r="AD1547" i="6"/>
  <c r="AD1549" i="6"/>
  <c r="AD1551" i="6"/>
  <c r="AD1553" i="6"/>
  <c r="AD1555" i="6"/>
  <c r="AD1557" i="6"/>
  <c r="AD1559" i="6"/>
  <c r="AD1561" i="6"/>
  <c r="AD1563" i="6"/>
  <c r="AD1565" i="6"/>
  <c r="AD1567" i="6"/>
  <c r="AD1569" i="6"/>
  <c r="AD1571" i="6"/>
  <c r="AD1573" i="6"/>
  <c r="AD1577" i="6"/>
  <c r="AD1579" i="6"/>
  <c r="AD1581" i="6"/>
  <c r="AD1583" i="6"/>
  <c r="AD1585" i="6"/>
  <c r="AD1587" i="6"/>
  <c r="AD1589" i="6"/>
  <c r="AD1593" i="6"/>
  <c r="AD1599" i="6"/>
  <c r="AD1605" i="6"/>
  <c r="AD1607" i="6"/>
  <c r="AD1609" i="6"/>
  <c r="AD1611" i="6"/>
  <c r="AD1621" i="6"/>
  <c r="AD1623" i="6"/>
  <c r="AD1627" i="6"/>
  <c r="AD1633" i="6"/>
  <c r="AD1635" i="6"/>
  <c r="AD1637" i="6"/>
  <c r="AD1639" i="6"/>
  <c r="AD1641" i="6"/>
  <c r="AD1643" i="6"/>
  <c r="AD1645" i="6"/>
  <c r="AD1647" i="6"/>
  <c r="AD1649" i="6"/>
  <c r="AD1651" i="6"/>
  <c r="AD1653" i="6"/>
  <c r="AD1655" i="6"/>
  <c r="AD1657" i="6"/>
  <c r="AD1659" i="6"/>
  <c r="AD1661" i="6"/>
  <c r="AD1663" i="6"/>
  <c r="AD1665" i="6"/>
  <c r="AD1667" i="6"/>
  <c r="AD1669" i="6"/>
  <c r="AD1671" i="6"/>
  <c r="AD1673" i="6"/>
  <c r="AD1675" i="6"/>
  <c r="AD1677" i="6"/>
  <c r="AD1679" i="6"/>
  <c r="AD1681" i="6"/>
  <c r="AD1685" i="6"/>
  <c r="AD1689" i="6"/>
  <c r="AD1691" i="6"/>
  <c r="AD1695" i="6"/>
  <c r="AD1697" i="6"/>
  <c r="AD1711" i="6"/>
  <c r="AD1713" i="6"/>
  <c r="AD1715" i="6"/>
  <c r="AD1717" i="6"/>
  <c r="AD1723" i="6"/>
  <c r="AD1725" i="6"/>
  <c r="AD1731" i="6"/>
  <c r="AD1733" i="6"/>
  <c r="AD1735" i="6"/>
  <c r="AD1737" i="6"/>
  <c r="AD1751" i="6"/>
  <c r="AD1753" i="6"/>
  <c r="AD1755" i="6"/>
  <c r="AD1757" i="6"/>
  <c r="AD1765" i="6"/>
  <c r="AD1781" i="6"/>
  <c r="AD1783" i="6"/>
  <c r="AD1785" i="6"/>
  <c r="AD1787" i="6"/>
  <c r="AD1789" i="6"/>
  <c r="AD1791" i="6"/>
  <c r="AD1793" i="6"/>
  <c r="AD1795" i="6"/>
  <c r="AD1813" i="6"/>
  <c r="AD1827" i="6"/>
  <c r="AD1829" i="6"/>
  <c r="AD1833" i="6"/>
  <c r="AD1835" i="6"/>
  <c r="AD1837" i="6"/>
  <c r="AD1839" i="6"/>
  <c r="AD1841" i="6"/>
  <c r="AD1843" i="6"/>
  <c r="AD1845" i="6"/>
  <c r="AD1849" i="6"/>
  <c r="AD1851" i="6"/>
  <c r="AD1853" i="6"/>
  <c r="AD916" i="6"/>
  <c r="AD918" i="6"/>
  <c r="AD920" i="6"/>
  <c r="AD922" i="6"/>
  <c r="AD990" i="6"/>
  <c r="AD1022" i="6"/>
  <c r="AD1024" i="6"/>
  <c r="AD1026" i="6"/>
  <c r="AD1028" i="6"/>
  <c r="AD1036" i="6"/>
  <c r="AD1038" i="6"/>
  <c r="AD1040" i="6"/>
  <c r="AD1042" i="6"/>
  <c r="AD1044" i="6"/>
  <c r="AD1046" i="6"/>
  <c r="AD1048" i="6"/>
  <c r="AD1050" i="6"/>
  <c r="AD1052" i="6"/>
  <c r="AD1054" i="6"/>
  <c r="AD1056" i="6"/>
  <c r="AD1058" i="6"/>
  <c r="AD1060" i="6"/>
  <c r="AD1062" i="6"/>
  <c r="AD1064" i="6"/>
  <c r="AD1066" i="6"/>
  <c r="AD1068" i="6"/>
  <c r="AD1070" i="6"/>
  <c r="AD1072" i="6"/>
  <c r="AD1078" i="6"/>
  <c r="AD1080" i="6"/>
  <c r="AD1082" i="6"/>
  <c r="AD1084" i="6"/>
  <c r="AD1092" i="6"/>
  <c r="AD1094" i="6"/>
  <c r="AD1100" i="6"/>
  <c r="AD1108" i="6"/>
  <c r="AD1110" i="6"/>
  <c r="AD1112" i="6"/>
  <c r="AD1114" i="6"/>
  <c r="AD1116" i="6"/>
  <c r="AD1118" i="6"/>
  <c r="AD1120" i="6"/>
  <c r="AD1122" i="6"/>
  <c r="AD1124" i="6"/>
  <c r="AD1126" i="6"/>
  <c r="AD1128" i="6"/>
  <c r="AD1130" i="6"/>
  <c r="AD1132" i="6"/>
  <c r="AD1134" i="6"/>
  <c r="AD1136" i="6"/>
  <c r="AD1138" i="6"/>
  <c r="AD1140" i="6"/>
  <c r="AD1142" i="6"/>
  <c r="AD1144" i="6"/>
  <c r="AD1146" i="6"/>
  <c r="AD1156" i="6"/>
  <c r="AD1160" i="6"/>
  <c r="AD1162" i="6"/>
  <c r="AD1170" i="6"/>
  <c r="AD1172" i="6"/>
  <c r="AD1174" i="6"/>
  <c r="AD1188" i="6"/>
  <c r="AD1190" i="6"/>
  <c r="AD1192" i="6"/>
  <c r="AD1194" i="6"/>
  <c r="AD1326" i="6"/>
  <c r="AD1328" i="6"/>
  <c r="AD1330" i="6"/>
  <c r="AD1332" i="6"/>
  <c r="AD1334" i="6"/>
  <c r="AD1340" i="6"/>
  <c r="AD1348" i="6"/>
  <c r="AD1350" i="6"/>
  <c r="AD1352" i="6"/>
  <c r="AD1354" i="6"/>
  <c r="AD1356" i="6"/>
  <c r="AD1364" i="6"/>
  <c r="AD1368" i="6"/>
  <c r="AD1370" i="6"/>
  <c r="AD1372" i="6"/>
  <c r="AD1374" i="6"/>
  <c r="AD1376" i="6"/>
  <c r="AD1378" i="6"/>
  <c r="AD1380" i="6"/>
  <c r="AD1382" i="6"/>
  <c r="AD1384" i="6"/>
  <c r="AD1386" i="6"/>
  <c r="AD1390" i="6"/>
  <c r="AD1396" i="6"/>
  <c r="AD1404" i="6"/>
  <c r="AD1412" i="6"/>
  <c r="AD1416" i="6"/>
  <c r="AD1418" i="6"/>
  <c r="AD1432" i="6"/>
  <c r="AD1434" i="6"/>
  <c r="AD1436" i="6"/>
  <c r="AD1450" i="6"/>
  <c r="AD1452" i="6"/>
  <c r="AD1454" i="6"/>
  <c r="AD1456" i="6"/>
  <c r="AD1458" i="6"/>
  <c r="AD1460" i="6"/>
  <c r="AD1462" i="6"/>
  <c r="AD1464" i="6"/>
  <c r="AD1466" i="6"/>
  <c r="AD1468" i="6"/>
  <c r="AD1470" i="6"/>
  <c r="AD1874" i="6"/>
  <c r="AD1890" i="6"/>
  <c r="AD1892" i="6"/>
  <c r="AD1894" i="6"/>
  <c r="AD1896" i="6"/>
  <c r="AD1898" i="6"/>
  <c r="AD1900" i="6"/>
  <c r="AD1902" i="6"/>
  <c r="AD1904" i="6"/>
  <c r="AD1906" i="6"/>
  <c r="AD1908" i="6"/>
  <c r="AD1910" i="6"/>
  <c r="AD1912" i="6"/>
  <c r="AD1914" i="6"/>
  <c r="AD1916" i="6"/>
  <c r="AD1918" i="6"/>
  <c r="AD1920" i="6"/>
  <c r="AD1922" i="6"/>
  <c r="AD1924" i="6"/>
  <c r="AD1930" i="6"/>
  <c r="AD1936" i="6"/>
  <c r="AD1938" i="6"/>
  <c r="AD1940" i="6"/>
  <c r="AD1942" i="6"/>
  <c r="AD1944" i="6"/>
  <c r="AD1946" i="6"/>
  <c r="AD1948" i="6"/>
  <c r="AD1952" i="6"/>
  <c r="AD1954" i="6"/>
  <c r="AD1956" i="6"/>
  <c r="AD1958" i="6"/>
  <c r="AD1960" i="6"/>
  <c r="AD1962" i="6"/>
  <c r="AD1964" i="6"/>
  <c r="AD1966" i="6"/>
  <c r="AD1968" i="6"/>
  <c r="AD1970" i="6"/>
  <c r="AD1972" i="6"/>
  <c r="AD1974" i="6"/>
  <c r="AD1976" i="6"/>
  <c r="AD1978" i="6"/>
  <c r="AD1982" i="6"/>
  <c r="AD117" i="6"/>
  <c r="AD135" i="6"/>
  <c r="AD423" i="6"/>
  <c r="AD455" i="6"/>
  <c r="AD467" i="6"/>
  <c r="AD481" i="6"/>
  <c r="AD485" i="6"/>
  <c r="AD515" i="6"/>
  <c r="AD529" i="6"/>
  <c r="AD547" i="6"/>
  <c r="AD549" i="6"/>
  <c r="AD577" i="6"/>
  <c r="AD581" i="6"/>
  <c r="AD625" i="6"/>
  <c r="AD653" i="6"/>
  <c r="AD749" i="6"/>
  <c r="AD771" i="6"/>
  <c r="AD797" i="6"/>
  <c r="AD861" i="6"/>
  <c r="AD911" i="6"/>
  <c r="AD1037" i="6"/>
  <c r="AD1049" i="6"/>
  <c r="AD1117" i="6"/>
  <c r="AD1129" i="6"/>
  <c r="AD1131" i="6"/>
  <c r="AD1155" i="6"/>
  <c r="AD1415" i="6"/>
  <c r="AD1431" i="6"/>
  <c r="AD1455" i="6"/>
  <c r="AD1575" i="6"/>
  <c r="AD1595" i="6"/>
  <c r="AD1601" i="6"/>
  <c r="AD1683" i="6"/>
  <c r="AD1719" i="6"/>
  <c r="AD1721" i="6"/>
  <c r="AD1729" i="6"/>
  <c r="AD1771" i="6"/>
  <c r="AD1797" i="6"/>
  <c r="AD1799" i="6"/>
  <c r="AD1809" i="6"/>
  <c r="AD1819" i="6"/>
  <c r="AD1855" i="6"/>
  <c r="AD1857" i="6"/>
  <c r="AD1891" i="6"/>
  <c r="AD1937" i="6"/>
  <c r="AD1951" i="6"/>
  <c r="AD62" i="6"/>
  <c r="AD64" i="6"/>
  <c r="AD70" i="6"/>
  <c r="AD90" i="6"/>
  <c r="AD92" i="6"/>
  <c r="AD94" i="6"/>
  <c r="AD146" i="6"/>
  <c r="AD148" i="6"/>
  <c r="AD150" i="6"/>
  <c r="AD154" i="6"/>
  <c r="AD156" i="6"/>
  <c r="AD158" i="6"/>
  <c r="AD160" i="6"/>
  <c r="AD164" i="6"/>
  <c r="AD166" i="6"/>
  <c r="AD168" i="6"/>
  <c r="AD170" i="6"/>
  <c r="AD172" i="6"/>
  <c r="AD186" i="6"/>
  <c r="AD188" i="6"/>
  <c r="AD190" i="6"/>
  <c r="AD198" i="6"/>
  <c r="AD200" i="6"/>
  <c r="AD202" i="6"/>
  <c r="AD204" i="6"/>
  <c r="AD212" i="6"/>
  <c r="AD214" i="6"/>
  <c r="AD216" i="6"/>
  <c r="AD226" i="6"/>
  <c r="AD228" i="6"/>
  <c r="AD230" i="6"/>
  <c r="AD232" i="6"/>
  <c r="AD234" i="6"/>
  <c r="AD236" i="6"/>
  <c r="AD248" i="6"/>
  <c r="AD250" i="6"/>
  <c r="AD262" i="6"/>
  <c r="AD264" i="6"/>
  <c r="AD266" i="6"/>
  <c r="AD268" i="6"/>
  <c r="AD270" i="6"/>
  <c r="AD272" i="6"/>
  <c r="AD274" i="6"/>
  <c r="AD276" i="6"/>
  <c r="AD282" i="6"/>
  <c r="AD284" i="6"/>
  <c r="AD286" i="6"/>
  <c r="AD288" i="6"/>
  <c r="AD344" i="6"/>
  <c r="AD352" i="6"/>
  <c r="AD368" i="6"/>
  <c r="AD374" i="6"/>
  <c r="AD376" i="6"/>
  <c r="AD402" i="6"/>
  <c r="AD404" i="6"/>
  <c r="AD440" i="6"/>
  <c r="AD446" i="6"/>
  <c r="AD448" i="6"/>
  <c r="AD460" i="6"/>
  <c r="AD502" i="6"/>
  <c r="AD566" i="6"/>
  <c r="AD568" i="6"/>
  <c r="AD572" i="6"/>
  <c r="AD594" i="6"/>
  <c r="AD628" i="6"/>
  <c r="AD630" i="6"/>
  <c r="AD632" i="6"/>
  <c r="AD634" i="6"/>
  <c r="AD672" i="6"/>
  <c r="AD720" i="6"/>
  <c r="AD736" i="6"/>
  <c r="AD740" i="6"/>
  <c r="AD774" i="6"/>
  <c r="AD858" i="6"/>
  <c r="AD888" i="6"/>
  <c r="AD1030" i="6"/>
  <c r="AD1032" i="6"/>
  <c r="AD1074" i="6"/>
  <c r="AD1076" i="6"/>
  <c r="AD1086" i="6"/>
  <c r="AD1088" i="6"/>
  <c r="AD1096" i="6"/>
  <c r="AD1106" i="6"/>
  <c r="AD1176" i="6"/>
  <c r="AD1178" i="6"/>
  <c r="AD1180" i="6"/>
  <c r="AD1196" i="6"/>
  <c r="AD1198" i="6"/>
  <c r="AD1200" i="6"/>
  <c r="AD1202" i="6"/>
  <c r="AD1204" i="6"/>
  <c r="AD1206" i="6"/>
  <c r="AD1208" i="6"/>
  <c r="AD1210" i="6"/>
  <c r="AD1212" i="6"/>
  <c r="AD1214" i="6"/>
  <c r="AD1216" i="6"/>
  <c r="AD1218" i="6"/>
  <c r="AD1220" i="6"/>
  <c r="AD1222" i="6"/>
  <c r="AD1226" i="6"/>
  <c r="AD1228" i="6"/>
  <c r="AD1232" i="6"/>
  <c r="AD1234" i="6"/>
  <c r="AD1236" i="6"/>
  <c r="AD1238" i="6"/>
  <c r="AD1240" i="6"/>
  <c r="AD1242" i="6"/>
  <c r="AD1244" i="6"/>
  <c r="AD1246" i="6"/>
  <c r="AD1248" i="6"/>
  <c r="AD1250" i="6"/>
  <c r="AD1252" i="6"/>
  <c r="AD1254" i="6"/>
  <c r="AD1256" i="6"/>
  <c r="AD1258" i="6"/>
  <c r="AD1260" i="6"/>
  <c r="AD1262" i="6"/>
  <c r="AD1264" i="6"/>
  <c r="AD1266" i="6"/>
  <c r="AD1268" i="6"/>
  <c r="AD1272" i="6"/>
  <c r="AD1274" i="6"/>
  <c r="AD1278" i="6"/>
  <c r="AD1282" i="6"/>
  <c r="AD1284" i="6"/>
  <c r="AD1286" i="6"/>
  <c r="AD1288" i="6"/>
  <c r="AD1290" i="6"/>
  <c r="AD1292" i="6"/>
  <c r="AD1294" i="6"/>
  <c r="AD1296" i="6"/>
  <c r="AD1302" i="6"/>
  <c r="AD1304" i="6"/>
  <c r="AD1308" i="6"/>
  <c r="AD1310" i="6"/>
  <c r="AD1392" i="6"/>
  <c r="AD1402" i="6"/>
  <c r="AD1420" i="6"/>
  <c r="AD1422" i="6"/>
  <c r="AD1478" i="6"/>
  <c r="AD1482" i="6"/>
  <c r="AD1508" i="6"/>
  <c r="AD1524" i="6"/>
  <c r="AD1544" i="6"/>
  <c r="AD1546" i="6"/>
  <c r="AD1552" i="6"/>
  <c r="AD1580" i="6"/>
  <c r="AD1606" i="6"/>
  <c r="AD1608" i="6"/>
  <c r="AD1662" i="6"/>
  <c r="AD1678" i="6"/>
  <c r="AD1710" i="6"/>
  <c r="AD1926" i="6"/>
  <c r="AD16" i="6"/>
  <c r="AD18" i="6"/>
  <c r="AD22" i="6"/>
  <c r="AD26" i="6"/>
  <c r="AD28" i="6"/>
  <c r="AD32" i="6"/>
  <c r="AD34" i="6"/>
  <c r="AD36" i="6"/>
  <c r="AD40" i="6"/>
  <c r="AD42" i="6"/>
  <c r="AD44" i="6"/>
  <c r="AD46" i="6"/>
  <c r="AD48" i="6"/>
  <c r="AD50" i="6"/>
  <c r="AD52" i="6"/>
  <c r="AD56" i="6"/>
  <c r="AD96" i="6"/>
  <c r="AD98" i="6"/>
  <c r="AD134" i="6"/>
  <c r="AD138" i="6"/>
  <c r="AD140" i="6"/>
  <c r="AD152" i="6"/>
  <c r="AD178" i="6"/>
  <c r="AD182" i="6"/>
  <c r="AD184" i="6"/>
  <c r="AD192" i="6"/>
  <c r="AD206" i="6"/>
  <c r="AD210" i="6"/>
  <c r="AD220" i="6"/>
  <c r="AD224" i="6"/>
  <c r="AD240" i="6"/>
  <c r="AD242" i="6"/>
  <c r="AD244" i="6"/>
  <c r="AD252" i="6"/>
  <c r="AD256" i="6"/>
  <c r="AD278" i="6"/>
  <c r="AD280" i="6"/>
  <c r="AD342" i="6"/>
  <c r="AD356" i="6"/>
  <c r="AD358" i="6"/>
  <c r="AD378" i="6"/>
  <c r="AD382" i="6"/>
  <c r="AD384" i="6"/>
  <c r="AD386" i="6"/>
  <c r="AD388" i="6"/>
  <c r="AD390" i="6"/>
  <c r="AD392" i="6"/>
  <c r="AD442" i="6"/>
  <c r="AD462" i="6"/>
  <c r="AD466" i="6"/>
  <c r="AD472" i="6"/>
  <c r="AD570" i="6"/>
  <c r="AD608" i="6"/>
  <c r="AD614" i="6"/>
  <c r="AD620" i="6"/>
  <c r="AD646" i="6"/>
  <c r="AD704" i="6"/>
  <c r="AD718" i="6"/>
  <c r="AD722" i="6"/>
  <c r="AD724" i="6"/>
  <c r="AD726" i="6"/>
  <c r="AD728" i="6"/>
  <c r="AD730" i="6"/>
  <c r="AD770" i="6"/>
  <c r="AD816" i="6"/>
  <c r="AD824" i="6"/>
  <c r="AD830" i="6"/>
  <c r="AD860" i="6"/>
  <c r="AD878" i="6"/>
  <c r="AD890" i="6"/>
  <c r="AD992" i="6"/>
  <c r="AD994" i="6"/>
  <c r="AD996" i="6"/>
  <c r="AD998" i="6"/>
  <c r="AD1000" i="6"/>
  <c r="AD1002" i="6"/>
  <c r="AD1004" i="6"/>
  <c r="AD1006" i="6"/>
  <c r="AD1008" i="6"/>
  <c r="AD1010" i="6"/>
  <c r="AD1012" i="6"/>
  <c r="AD1014" i="6"/>
  <c r="AD1016" i="6"/>
  <c r="AD1018" i="6"/>
  <c r="AD1020" i="6"/>
  <c r="AD1034" i="6"/>
  <c r="AD1090" i="6"/>
  <c r="AD1102" i="6"/>
  <c r="AD1148" i="6"/>
  <c r="AD1164" i="6"/>
  <c r="AD1182" i="6"/>
  <c r="AD1298" i="6"/>
  <c r="AD1300" i="6"/>
  <c r="AD1406" i="6"/>
  <c r="AD1410" i="6"/>
  <c r="AD1424" i="6"/>
  <c r="AD1426" i="6"/>
  <c r="AD1428" i="6"/>
  <c r="AD1438" i="6"/>
  <c r="AD1446" i="6"/>
  <c r="AD1448" i="6"/>
  <c r="AD1472" i="6"/>
  <c r="AD1474" i="6"/>
  <c r="AD1480" i="6"/>
  <c r="AD1484" i="6"/>
  <c r="AD1502" i="6"/>
  <c r="AD1504" i="6"/>
  <c r="AD1554" i="6"/>
  <c r="AD1556" i="6"/>
  <c r="AD1562" i="6"/>
  <c r="AD1564" i="6"/>
  <c r="AD1566" i="6"/>
  <c r="AD1634" i="6"/>
  <c r="AD1638" i="6"/>
  <c r="AD1640" i="6"/>
  <c r="AD1642" i="6"/>
  <c r="AD1644" i="6"/>
  <c r="AD1680" i="6"/>
  <c r="AD1682" i="6"/>
  <c r="AD1688" i="6"/>
  <c r="AD1690" i="6"/>
  <c r="K1741" i="6"/>
  <c r="G1743" i="6"/>
  <c r="AD1746" i="6"/>
  <c r="AD1752" i="6"/>
  <c r="AD1832" i="6"/>
  <c r="AD1834" i="6"/>
  <c r="AD1893" i="6"/>
  <c r="AD1895" i="6"/>
  <c r="AD1917" i="6"/>
  <c r="AD1967" i="6"/>
  <c r="AD1981" i="6"/>
  <c r="AD75" i="6"/>
  <c r="AD87" i="6"/>
  <c r="AD89" i="6"/>
  <c r="AD121" i="6"/>
  <c r="AD123" i="6"/>
  <c r="AD165" i="6"/>
  <c r="AD203" i="6"/>
  <c r="AD269" i="6"/>
  <c r="AD285" i="6"/>
  <c r="AD305" i="6"/>
  <c r="AD315" i="6"/>
  <c r="AD349" i="6"/>
  <c r="AD427" i="6"/>
  <c r="AD431" i="6"/>
  <c r="AD457" i="6"/>
  <c r="AD487" i="6"/>
  <c r="AD493" i="6"/>
  <c r="AD509" i="6"/>
  <c r="AD517" i="6"/>
  <c r="AD531" i="6"/>
  <c r="AD535" i="6"/>
  <c r="AD551" i="6"/>
  <c r="AD553" i="6"/>
  <c r="AD587" i="6"/>
  <c r="AD589" i="6"/>
  <c r="AD591" i="6"/>
  <c r="AD601" i="6"/>
  <c r="AD603" i="6"/>
  <c r="AD667" i="6"/>
  <c r="AD669" i="6"/>
  <c r="AD681" i="6"/>
  <c r="AD683" i="6"/>
  <c r="AD685" i="6"/>
  <c r="AD711" i="6"/>
  <c r="AD713" i="6"/>
  <c r="AD715" i="6"/>
  <c r="AD799" i="6"/>
  <c r="AD813" i="6"/>
  <c r="AD819" i="6"/>
  <c r="AD843" i="6"/>
  <c r="AD863" i="6"/>
  <c r="AD865" i="6"/>
  <c r="AD867" i="6"/>
  <c r="AD893" i="6"/>
  <c r="AD913" i="6"/>
  <c r="AD915" i="6"/>
  <c r="AD917" i="6"/>
  <c r="AD919" i="6"/>
  <c r="AD923" i="6"/>
  <c r="AD925" i="6"/>
  <c r="AD927" i="6"/>
  <c r="AD929" i="6"/>
  <c r="AD1021" i="6"/>
  <c r="AD1023" i="6"/>
  <c r="AD1041" i="6"/>
  <c r="AD1051" i="6"/>
  <c r="AD1063" i="6"/>
  <c r="AD1065" i="6"/>
  <c r="AD1079" i="6"/>
  <c r="AD1133" i="6"/>
  <c r="AD1135" i="6"/>
  <c r="AD1137" i="6"/>
  <c r="AD1139" i="6"/>
  <c r="AD1141" i="6"/>
  <c r="AD1145" i="6"/>
  <c r="AD1159" i="6"/>
  <c r="AD1161" i="6"/>
  <c r="AD1205" i="6"/>
  <c r="AD1213" i="6"/>
  <c r="AD1231" i="6"/>
  <c r="AD1237" i="6"/>
  <c r="AD1247" i="6"/>
  <c r="AD1249" i="6"/>
  <c r="AD1257" i="6"/>
  <c r="AD1259" i="6"/>
  <c r="AD1281" i="6"/>
  <c r="AD1307" i="6"/>
  <c r="AD1319" i="6"/>
  <c r="AD1321" i="6"/>
  <c r="AD1323" i="6"/>
  <c r="AD1325" i="6"/>
  <c r="AD1327" i="6"/>
  <c r="AD1333" i="6"/>
  <c r="AD1335" i="6"/>
  <c r="AD1337" i="6"/>
  <c r="AD1339" i="6"/>
  <c r="AD1341" i="6"/>
  <c r="AD1343" i="6"/>
  <c r="AD1345" i="6"/>
  <c r="AD1347" i="6"/>
  <c r="AD1349" i="6"/>
  <c r="AD1351" i="6"/>
  <c r="AD1353" i="6"/>
  <c r="AD1357" i="6"/>
  <c r="AD1359" i="6"/>
  <c r="AD1361" i="6"/>
  <c r="AD1363" i="6"/>
  <c r="AD1365" i="6"/>
  <c r="AD1369" i="6"/>
  <c r="AD1371" i="6"/>
  <c r="AD1421" i="6"/>
  <c r="AD1433" i="6"/>
  <c r="AD1459" i="6"/>
  <c r="AD1461" i="6"/>
  <c r="AD1543" i="6"/>
  <c r="AD1603" i="6"/>
  <c r="AD1693" i="6"/>
  <c r="AD1699" i="6"/>
  <c r="AD1701" i="6"/>
  <c r="AD1703" i="6"/>
  <c r="AD1707" i="6"/>
  <c r="AD1709" i="6"/>
  <c r="AD1727" i="6"/>
  <c r="G1741" i="6"/>
  <c r="K1743" i="6"/>
  <c r="AD1767" i="6"/>
  <c r="AD1773" i="6"/>
  <c r="AD1775" i="6"/>
  <c r="AD1801" i="6"/>
  <c r="AD1805" i="6"/>
  <c r="AD1807" i="6"/>
  <c r="AD1811" i="6"/>
  <c r="AD1823" i="6"/>
  <c r="AD1825" i="6"/>
  <c r="AD1847" i="6"/>
  <c r="AD1859" i="6"/>
  <c r="AD1934" i="6"/>
  <c r="AD1950" i="6"/>
  <c r="AD27" i="6"/>
  <c r="AD47" i="6"/>
  <c r="AD55" i="6"/>
  <c r="AD61" i="6"/>
  <c r="AD77" i="6"/>
  <c r="AD79" i="6"/>
  <c r="AD81" i="6"/>
  <c r="AD105" i="6"/>
  <c r="AD107" i="6"/>
  <c r="AD109" i="6"/>
  <c r="AD111" i="6"/>
  <c r="AD113" i="6"/>
  <c r="AD115" i="6"/>
  <c r="AD129" i="6"/>
  <c r="AD137" i="6"/>
  <c r="AD167" i="6"/>
  <c r="AD177" i="6"/>
  <c r="AD201" i="6"/>
  <c r="AD231" i="6"/>
  <c r="AD271" i="6"/>
  <c r="AD307" i="6"/>
  <c r="AD309" i="6"/>
  <c r="AD311" i="6"/>
  <c r="AD313" i="6"/>
  <c r="AD329" i="6"/>
  <c r="AD331" i="6"/>
  <c r="AD333" i="6"/>
  <c r="AD335" i="6"/>
  <c r="AD337" i="6"/>
  <c r="AD339" i="6"/>
  <c r="AD341" i="6"/>
  <c r="AD365" i="6"/>
  <c r="AD433" i="6"/>
  <c r="AD435" i="6"/>
  <c r="AD459" i="6"/>
  <c r="AD469" i="6"/>
  <c r="AD483" i="6"/>
  <c r="AD489" i="6"/>
  <c r="AD491" i="6"/>
  <c r="AD519" i="6"/>
  <c r="AD521" i="6"/>
  <c r="AD523" i="6"/>
  <c r="AD555" i="6"/>
  <c r="AD561" i="6"/>
  <c r="AD583" i="6"/>
  <c r="AD585" i="6"/>
  <c r="AD605" i="6"/>
  <c r="AD607" i="6"/>
  <c r="AD631" i="6"/>
  <c r="AD633" i="6"/>
  <c r="AD635" i="6"/>
  <c r="AD637" i="6"/>
  <c r="AD639" i="6"/>
  <c r="AD641" i="6"/>
  <c r="AD643" i="6"/>
  <c r="AD645" i="6"/>
  <c r="AD671" i="6"/>
  <c r="AD687" i="6"/>
  <c r="AD693" i="6"/>
  <c r="AD695" i="6"/>
  <c r="AD697" i="6"/>
  <c r="AD725" i="6"/>
  <c r="AD751" i="6"/>
  <c r="AD753" i="6"/>
  <c r="AD759" i="6"/>
  <c r="AD795" i="6"/>
  <c r="AD801" i="6"/>
  <c r="AD845" i="6"/>
  <c r="AD847" i="6"/>
  <c r="AD849" i="6"/>
  <c r="AD851" i="6"/>
  <c r="AD853" i="6"/>
  <c r="AD855" i="6"/>
  <c r="AD895" i="6"/>
  <c r="AD897" i="6"/>
  <c r="AD921" i="6"/>
  <c r="AD931" i="6"/>
  <c r="AD933" i="6"/>
  <c r="AD935" i="6"/>
  <c r="AD937" i="6"/>
  <c r="AD939" i="6"/>
  <c r="AD941" i="6"/>
  <c r="AD943" i="6"/>
  <c r="AD945" i="6"/>
  <c r="AD947" i="6"/>
  <c r="AD949" i="6"/>
  <c r="AD951" i="6"/>
  <c r="AD953" i="6"/>
  <c r="AD955" i="6"/>
  <c r="AD957" i="6"/>
  <c r="AD959" i="6"/>
  <c r="AD961" i="6"/>
  <c r="AD963" i="6"/>
  <c r="AD965" i="6"/>
  <c r="AD967" i="6"/>
  <c r="AD969" i="6"/>
  <c r="AD971" i="6"/>
  <c r="AD973" i="6"/>
  <c r="AD975" i="6"/>
  <c r="AD977" i="6"/>
  <c r="AD1043" i="6"/>
  <c r="AD1045" i="6"/>
  <c r="AD1047" i="6"/>
  <c r="AD1113" i="6"/>
  <c r="AD1119" i="6"/>
  <c r="AD1121" i="6"/>
  <c r="AD1143" i="6"/>
  <c r="AD1147" i="6"/>
  <c r="AD1163" i="6"/>
  <c r="AD1191" i="6"/>
  <c r="AD1193" i="6"/>
  <c r="AD1195" i="6"/>
  <c r="AD1197" i="6"/>
  <c r="AD1207" i="6"/>
  <c r="AD1209" i="6"/>
  <c r="AD1215" i="6"/>
  <c r="AD1227" i="6"/>
  <c r="AD1239" i="6"/>
  <c r="AD1241" i="6"/>
  <c r="AD1243" i="6"/>
  <c r="AD1251" i="6"/>
  <c r="AD1255" i="6"/>
  <c r="AD1261" i="6"/>
  <c r="AD1263" i="6"/>
  <c r="AD1289" i="6"/>
  <c r="AD1293" i="6"/>
  <c r="AD1297" i="6"/>
  <c r="AD1309" i="6"/>
  <c r="AD1311" i="6"/>
  <c r="AD1313" i="6"/>
  <c r="AD1315" i="6"/>
  <c r="AD1317" i="6"/>
  <c r="AD1329" i="6"/>
  <c r="AD1331" i="6"/>
  <c r="AD1355" i="6"/>
  <c r="AD1417" i="6"/>
  <c r="AD1419" i="6"/>
  <c r="AD1435" i="6"/>
  <c r="AD1451" i="6"/>
  <c r="AD1457" i="6"/>
  <c r="AD1463" i="6"/>
  <c r="AD1465" i="6"/>
  <c r="AD1591" i="6"/>
  <c r="AD1597" i="6"/>
  <c r="AD1613" i="6"/>
  <c r="AD1615" i="6"/>
  <c r="AD1617" i="6"/>
  <c r="AD1619" i="6"/>
  <c r="AD1625" i="6"/>
  <c r="AD1646" i="6"/>
  <c r="AD1648" i="6"/>
  <c r="AD1650" i="6"/>
  <c r="AD1652" i="6"/>
  <c r="AD1654" i="6"/>
  <c r="AD1656" i="6"/>
  <c r="AD1660" i="6"/>
  <c r="AD1664" i="6"/>
  <c r="AD1670" i="6"/>
  <c r="AD1672" i="6"/>
  <c r="AD1674" i="6"/>
  <c r="AD1698" i="6"/>
  <c r="AD1712" i="6"/>
  <c r="AD1714" i="6"/>
  <c r="AD1726" i="6"/>
  <c r="I1739" i="6"/>
  <c r="AD1739" i="6"/>
  <c r="G1740" i="6"/>
  <c r="K1740" i="6"/>
  <c r="I1741" i="6"/>
  <c r="AD1741" i="6"/>
  <c r="G1742" i="6"/>
  <c r="K1742" i="6"/>
  <c r="I1743" i="6"/>
  <c r="AD1743" i="6"/>
  <c r="G1744" i="6"/>
  <c r="K1744" i="6"/>
  <c r="I1745" i="6"/>
  <c r="AD1745" i="6"/>
  <c r="G1746" i="6"/>
  <c r="K1746" i="6"/>
  <c r="I1747" i="6"/>
  <c r="AD1747" i="6"/>
  <c r="G1748" i="6"/>
  <c r="K1748" i="6"/>
  <c r="I1749" i="6"/>
  <c r="G1750" i="6"/>
  <c r="K1750" i="6"/>
  <c r="I1751" i="6"/>
  <c r="AD1762" i="6"/>
  <c r="AD1763" i="6"/>
  <c r="AD1764" i="6"/>
  <c r="AD1790" i="6"/>
  <c r="AD1836" i="6"/>
  <c r="AD1838" i="6"/>
  <c r="AD1840" i="6"/>
  <c r="AD1842" i="6"/>
  <c r="AD1844" i="6"/>
  <c r="AD1846" i="6"/>
  <c r="AD1858" i="6"/>
  <c r="AD1876" i="6"/>
  <c r="AD1878" i="6"/>
  <c r="AD1879" i="6"/>
  <c r="AD1880" i="6"/>
  <c r="AD1881" i="6"/>
  <c r="AD1882" i="6"/>
  <c r="AD1883" i="6"/>
  <c r="AD1884" i="6"/>
  <c r="AD1885" i="6"/>
  <c r="AD1886" i="6"/>
  <c r="AD1888" i="6"/>
  <c r="AD1928" i="6"/>
  <c r="AD1932" i="6"/>
  <c r="AD1961" i="6"/>
  <c r="AD1971" i="6"/>
  <c r="AD1987" i="6"/>
  <c r="AD20" i="6"/>
  <c r="AD24" i="6"/>
  <c r="AD30" i="6"/>
  <c r="AD38" i="6"/>
  <c r="AD100" i="6"/>
  <c r="AD102" i="6"/>
  <c r="AD162" i="6"/>
  <c r="AD174" i="6"/>
  <c r="AD180" i="6"/>
  <c r="AD194" i="6"/>
  <c r="AD196" i="6"/>
  <c r="AD208" i="6"/>
  <c r="AD218" i="6"/>
  <c r="AD222" i="6"/>
  <c r="AD238" i="6"/>
  <c r="AD246" i="6"/>
  <c r="AD254" i="6"/>
  <c r="AD258" i="6"/>
  <c r="AD260" i="6"/>
  <c r="AD318" i="6"/>
  <c r="AD320" i="6"/>
  <c r="AD346" i="6"/>
  <c r="AD360" i="6"/>
  <c r="AD380" i="6"/>
  <c r="AD406" i="6"/>
  <c r="AD408" i="6"/>
  <c r="AD410" i="6"/>
  <c r="AD416" i="6"/>
  <c r="AD418" i="6"/>
  <c r="AD420" i="6"/>
  <c r="AD422" i="6"/>
  <c r="AD498" i="6"/>
  <c r="AD504" i="6"/>
  <c r="AD506" i="6"/>
  <c r="AD508" i="6"/>
  <c r="AD534" i="6"/>
  <c r="AD540" i="6"/>
  <c r="AD542" i="6"/>
  <c r="AD558" i="6"/>
  <c r="AD574" i="6"/>
  <c r="AD576" i="6"/>
  <c r="AD600" i="6"/>
  <c r="AD610" i="6"/>
  <c r="AD612" i="6"/>
  <c r="AD618" i="6"/>
  <c r="AD622" i="6"/>
  <c r="AD624" i="6"/>
  <c r="AD678" i="6"/>
  <c r="AD680" i="6"/>
  <c r="AD698" i="6"/>
  <c r="AD700" i="6"/>
  <c r="AD702" i="6"/>
  <c r="AD706" i="6"/>
  <c r="AD708" i="6"/>
  <c r="AD734" i="6"/>
  <c r="AD742" i="6"/>
  <c r="AD744" i="6"/>
  <c r="AD746" i="6"/>
  <c r="AD748" i="6"/>
  <c r="AD776" i="6"/>
  <c r="AD778" i="6"/>
  <c r="AD780" i="6"/>
  <c r="AD786" i="6"/>
  <c r="AD818" i="6"/>
  <c r="AD822" i="6"/>
  <c r="AD826" i="6"/>
  <c r="AD842" i="6"/>
  <c r="AD872" i="6"/>
  <c r="AD886" i="6"/>
  <c r="AD910" i="6"/>
  <c r="AD1098" i="6"/>
  <c r="AD1104" i="6"/>
  <c r="AD1150" i="6"/>
  <c r="AD1152" i="6"/>
  <c r="AD1154" i="6"/>
  <c r="AD1158" i="6"/>
  <c r="AD1166" i="6"/>
  <c r="AD1184" i="6"/>
  <c r="AD1186" i="6"/>
  <c r="AD1224" i="6"/>
  <c r="AD1230" i="6"/>
  <c r="AD1270" i="6"/>
  <c r="AD1276" i="6"/>
  <c r="AD1280" i="6"/>
  <c r="AD1306" i="6"/>
  <c r="AD1336" i="6"/>
  <c r="AD1342" i="6"/>
  <c r="AD1344" i="6"/>
  <c r="AD1346" i="6"/>
  <c r="AD1358" i="6"/>
  <c r="AD1360" i="6"/>
  <c r="AD1362" i="6"/>
  <c r="AD1366" i="6"/>
  <c r="AD1388" i="6"/>
  <c r="AD1394" i="6"/>
  <c r="AD1398" i="6"/>
  <c r="AD1400" i="6"/>
  <c r="AD1414" i="6"/>
  <c r="AD1430" i="6"/>
  <c r="AD1440" i="6"/>
  <c r="AD1442" i="6"/>
  <c r="AD1444" i="6"/>
  <c r="AD1486" i="6"/>
  <c r="AD1488" i="6"/>
  <c r="AD1490" i="6"/>
  <c r="AD1506" i="6"/>
  <c r="AD1510" i="6"/>
  <c r="AD1512" i="6"/>
  <c r="AD1514" i="6"/>
  <c r="AD1516" i="6"/>
  <c r="AD1526" i="6"/>
  <c r="AD1528" i="6"/>
  <c r="AD1530" i="6"/>
  <c r="AD1532" i="6"/>
  <c r="AD1536" i="6"/>
  <c r="AD1538" i="6"/>
  <c r="AD1542" i="6"/>
  <c r="AD1558" i="6"/>
  <c r="AD1560" i="6"/>
  <c r="AD1568" i="6"/>
  <c r="AD1570" i="6"/>
  <c r="AD1582" i="6"/>
  <c r="AD1584" i="6"/>
  <c r="AD1610" i="6"/>
  <c r="AD1612" i="6"/>
  <c r="AD1630" i="6"/>
  <c r="AD1631" i="6"/>
  <c r="AD1632" i="6"/>
  <c r="AD1705" i="6"/>
  <c r="G1739" i="6"/>
  <c r="K1739" i="6"/>
  <c r="I1740" i="6"/>
  <c r="I1742" i="6"/>
  <c r="I1744" i="6"/>
  <c r="G1745" i="6"/>
  <c r="K1745" i="6"/>
  <c r="I1746" i="6"/>
  <c r="G1747" i="6"/>
  <c r="K1747" i="6"/>
  <c r="I1748" i="6"/>
  <c r="G1749" i="6"/>
  <c r="K1749" i="6"/>
  <c r="I1750" i="6"/>
  <c r="AD1750" i="6"/>
  <c r="G1751" i="6"/>
  <c r="K1751" i="6"/>
  <c r="AD1769" i="6"/>
  <c r="AD1777" i="6"/>
  <c r="AD1779" i="6"/>
  <c r="AD1803" i="6"/>
  <c r="AD1815" i="6"/>
  <c r="AD1817" i="6"/>
  <c r="AD1831" i="6"/>
  <c r="AD1861" i="6"/>
  <c r="AD1863" i="6"/>
  <c r="AD1867" i="6"/>
  <c r="AD1869" i="6"/>
  <c r="AD1897" i="6"/>
  <c r="AD1899" i="6"/>
  <c r="AD1901" i="6"/>
  <c r="AD1903" i="6"/>
  <c r="AD1905" i="6"/>
  <c r="AD1911" i="6"/>
  <c r="AD1931" i="6"/>
  <c r="AD1949" i="6"/>
  <c r="AD1980" i="6"/>
  <c r="AD1984" i="6"/>
  <c r="AD1986" i="6"/>
  <c r="AD1988" i="6"/>
  <c r="AD54" i="6"/>
  <c r="AD169" i="6"/>
  <c r="AD273" i="6"/>
  <c r="AD689" i="6"/>
  <c r="AD1629" i="6"/>
  <c r="AD1658" i="6"/>
  <c r="AD1749" i="6"/>
  <c r="AD176" i="6"/>
  <c r="AD492" i="6"/>
  <c r="AD924" i="6"/>
  <c r="AD926" i="6"/>
  <c r="AD928" i="6"/>
  <c r="AD930" i="6"/>
  <c r="AD932" i="6"/>
  <c r="AD934" i="6"/>
  <c r="AD936" i="6"/>
  <c r="AD938" i="6"/>
  <c r="AD940" i="6"/>
  <c r="AD942" i="6"/>
  <c r="AD944" i="6"/>
  <c r="AD946" i="6"/>
  <c r="AD948" i="6"/>
  <c r="AD950" i="6"/>
  <c r="AD952" i="6"/>
  <c r="AD954" i="6"/>
  <c r="AD956" i="6"/>
  <c r="AD958" i="6"/>
  <c r="AD960" i="6"/>
  <c r="AD962" i="6"/>
  <c r="AD964" i="6"/>
  <c r="AD966" i="6"/>
  <c r="AD968" i="6"/>
  <c r="AD970" i="6"/>
  <c r="AD972" i="6"/>
  <c r="AD974" i="6"/>
  <c r="AD976" i="6"/>
  <c r="AD978" i="6"/>
  <c r="AD980" i="6"/>
  <c r="AD982" i="6"/>
  <c r="AD984" i="6"/>
  <c r="AD986" i="6"/>
  <c r="AD988" i="6"/>
  <c r="AD1168" i="6"/>
  <c r="AD1338" i="6"/>
  <c r="AD1408" i="6"/>
  <c r="AD1476" i="6"/>
  <c r="AD1492" i="6"/>
  <c r="AD1494" i="6"/>
  <c r="AD1496" i="6"/>
  <c r="AD1498" i="6"/>
  <c r="AD1500" i="6"/>
  <c r="AD1534" i="6"/>
  <c r="AD1540" i="6"/>
  <c r="AD1624" i="6"/>
  <c r="AD1687" i="6"/>
  <c r="AD1759" i="6"/>
  <c r="AD1761" i="6"/>
  <c r="AD1821" i="6"/>
  <c r="AD1865" i="6"/>
  <c r="AD1871" i="6"/>
  <c r="AD1873" i="6"/>
  <c r="AD1875" i="6"/>
  <c r="AD1877" i="6"/>
  <c r="AD1990" i="6"/>
  <c r="AD1992" i="6"/>
  <c r="AD1994" i="6"/>
  <c r="AD1996" i="6"/>
  <c r="AD1998" i="6"/>
  <c r="AD2000" i="6"/>
  <c r="AD2002" i="6"/>
  <c r="AD2004" i="6"/>
  <c r="H13" i="6"/>
  <c r="J13" i="6"/>
  <c r="H14" i="6"/>
  <c r="J14" i="6"/>
  <c r="H16" i="6"/>
  <c r="J16" i="6"/>
  <c r="H17" i="6"/>
  <c r="J17" i="6"/>
  <c r="H18" i="6"/>
  <c r="J18" i="6"/>
  <c r="H23" i="6"/>
  <c r="J23" i="6"/>
  <c r="H26" i="6"/>
  <c r="J26" i="6"/>
  <c r="H28" i="6"/>
  <c r="J28" i="6"/>
  <c r="H32" i="6"/>
  <c r="J32" i="6"/>
  <c r="H33" i="6"/>
  <c r="J33" i="6"/>
  <c r="H34" i="6"/>
  <c r="J34" i="6"/>
  <c r="H35" i="6"/>
  <c r="J35" i="6"/>
  <c r="H38" i="6"/>
  <c r="J38" i="6"/>
  <c r="H40" i="6"/>
  <c r="J40" i="6"/>
  <c r="H41" i="6"/>
  <c r="J41" i="6"/>
  <c r="H42" i="6"/>
  <c r="J42" i="6"/>
  <c r="H44" i="6"/>
  <c r="J44" i="6"/>
  <c r="H46" i="6"/>
  <c r="J46" i="6"/>
  <c r="H47" i="6"/>
  <c r="J47" i="6"/>
  <c r="H48" i="6"/>
  <c r="J48" i="6"/>
  <c r="H53" i="6"/>
  <c r="J53" i="6"/>
  <c r="H56" i="6"/>
  <c r="J56" i="6"/>
  <c r="H57" i="6"/>
  <c r="H58" i="6"/>
  <c r="J58" i="6"/>
  <c r="H60" i="6"/>
  <c r="J60" i="6"/>
  <c r="H61" i="6"/>
  <c r="J61" i="6"/>
  <c r="J62" i="6"/>
  <c r="G13" i="6"/>
  <c r="I13" i="6"/>
  <c r="G14" i="6"/>
  <c r="I14" i="6"/>
  <c r="G15" i="6"/>
  <c r="I15" i="6"/>
  <c r="K15" i="6"/>
  <c r="G16" i="6"/>
  <c r="I16" i="6"/>
  <c r="G17" i="6"/>
  <c r="I17" i="6"/>
  <c r="G18" i="6"/>
  <c r="I18" i="6"/>
  <c r="G19" i="6"/>
  <c r="I19" i="6"/>
  <c r="K19" i="6"/>
  <c r="G20" i="6"/>
  <c r="I20" i="6"/>
  <c r="K20" i="6"/>
  <c r="G21" i="6"/>
  <c r="I21" i="6"/>
  <c r="K21" i="6"/>
  <c r="G22" i="6"/>
  <c r="I22" i="6"/>
  <c r="K22" i="6"/>
  <c r="G23" i="6"/>
  <c r="I23" i="6"/>
  <c r="G24" i="6"/>
  <c r="I24" i="6"/>
  <c r="K24" i="6"/>
  <c r="G25" i="6"/>
  <c r="I25" i="6"/>
  <c r="K25" i="6"/>
  <c r="G26" i="6"/>
  <c r="I26" i="6"/>
  <c r="G27" i="6"/>
  <c r="I27" i="6"/>
  <c r="K27" i="6"/>
  <c r="G28" i="6"/>
  <c r="I28" i="6"/>
  <c r="G29" i="6"/>
  <c r="I29" i="6"/>
  <c r="K29" i="6"/>
  <c r="G30" i="6"/>
  <c r="I30" i="6"/>
  <c r="K30" i="6"/>
  <c r="G31" i="6"/>
  <c r="I31" i="6"/>
  <c r="K31" i="6"/>
  <c r="G32" i="6"/>
  <c r="I32" i="6"/>
  <c r="G33" i="6"/>
  <c r="I33" i="6"/>
  <c r="G34" i="6"/>
  <c r="I34" i="6"/>
  <c r="G35" i="6"/>
  <c r="I35" i="6"/>
  <c r="G36" i="6"/>
  <c r="I36" i="6"/>
  <c r="K36" i="6"/>
  <c r="G37" i="6"/>
  <c r="I37" i="6"/>
  <c r="K37" i="6"/>
  <c r="G38" i="6"/>
  <c r="I38" i="6"/>
  <c r="G39" i="6"/>
  <c r="I39" i="6"/>
  <c r="K39" i="6"/>
  <c r="G40" i="6"/>
  <c r="I40" i="6"/>
  <c r="G41" i="6"/>
  <c r="I41" i="6"/>
  <c r="G42" i="6"/>
  <c r="I42" i="6"/>
  <c r="G43" i="6"/>
  <c r="I43" i="6"/>
  <c r="K43" i="6"/>
  <c r="G44" i="6"/>
  <c r="I44" i="6"/>
  <c r="G45" i="6"/>
  <c r="I45" i="6"/>
  <c r="K45" i="6"/>
  <c r="G46" i="6"/>
  <c r="I46" i="6"/>
  <c r="G47" i="6"/>
  <c r="I47" i="6"/>
  <c r="G48" i="6"/>
  <c r="I48" i="6"/>
  <c r="G49" i="6"/>
  <c r="I49" i="6"/>
  <c r="K49" i="6"/>
  <c r="G50" i="6"/>
  <c r="I50" i="6"/>
  <c r="K50" i="6"/>
  <c r="G51" i="6"/>
  <c r="I51" i="6"/>
  <c r="K51" i="6"/>
  <c r="G52" i="6"/>
  <c r="I52" i="6"/>
  <c r="K52" i="6"/>
  <c r="G53" i="6"/>
  <c r="I53" i="6"/>
  <c r="G54" i="6"/>
  <c r="I54" i="6"/>
  <c r="K54" i="6"/>
  <c r="G55" i="6"/>
  <c r="I55" i="6"/>
  <c r="K55" i="6"/>
  <c r="G56" i="6"/>
  <c r="I56" i="6"/>
  <c r="G57" i="6"/>
  <c r="I57" i="6"/>
  <c r="K57" i="6"/>
  <c r="G58" i="6"/>
  <c r="I58" i="6"/>
  <c r="G59" i="6"/>
  <c r="I59" i="6"/>
  <c r="K59" i="6"/>
  <c r="G60" i="6"/>
  <c r="I60" i="6"/>
  <c r="G61" i="6"/>
  <c r="I61" i="6"/>
  <c r="G62" i="6"/>
  <c r="I62" i="6"/>
  <c r="K62" i="6"/>
  <c r="G63" i="6"/>
  <c r="I63" i="6"/>
  <c r="K63" i="6"/>
  <c r="G64" i="6"/>
  <c r="I64" i="6"/>
  <c r="K64" i="6"/>
  <c r="G65" i="6"/>
  <c r="I65" i="6"/>
  <c r="K65" i="6"/>
  <c r="G66" i="6"/>
  <c r="I66" i="6"/>
  <c r="K66" i="6"/>
  <c r="G67" i="6"/>
  <c r="I67" i="6"/>
  <c r="K67" i="6"/>
  <c r="G68" i="6"/>
  <c r="I68" i="6"/>
  <c r="K68" i="6"/>
  <c r="G69" i="6"/>
  <c r="I69" i="6"/>
  <c r="K69" i="6"/>
  <c r="G70" i="6"/>
  <c r="I70" i="6"/>
  <c r="K70" i="6"/>
  <c r="G71" i="6"/>
  <c r="I71" i="6"/>
  <c r="K71" i="6"/>
  <c r="G72" i="6"/>
  <c r="I72" i="6"/>
  <c r="K72" i="6"/>
  <c r="G73" i="6"/>
  <c r="I73" i="6"/>
  <c r="K73" i="6"/>
  <c r="G74" i="6"/>
  <c r="I74" i="6"/>
  <c r="K74" i="6"/>
  <c r="G75" i="6"/>
  <c r="I75" i="6"/>
  <c r="K75" i="6"/>
  <c r="G76" i="6"/>
  <c r="I76" i="6"/>
  <c r="K76" i="6"/>
  <c r="G77" i="6"/>
  <c r="I77" i="6"/>
  <c r="K77" i="6"/>
  <c r="G78" i="6"/>
  <c r="I78" i="6"/>
  <c r="K78" i="6"/>
  <c r="G79" i="6"/>
  <c r="I79" i="6"/>
  <c r="K79" i="6"/>
  <c r="G80" i="6"/>
  <c r="I80" i="6"/>
  <c r="K80" i="6"/>
  <c r="G81" i="6"/>
  <c r="I81" i="6"/>
  <c r="K81" i="6"/>
  <c r="G82" i="6"/>
  <c r="I82" i="6"/>
  <c r="K82" i="6"/>
  <c r="G83" i="6"/>
  <c r="I83" i="6"/>
  <c r="K83" i="6"/>
  <c r="G84" i="6"/>
  <c r="I84" i="6"/>
  <c r="K84" i="6"/>
  <c r="G85" i="6"/>
  <c r="I85" i="6"/>
  <c r="K85" i="6"/>
  <c r="G86" i="6"/>
  <c r="I86" i="6"/>
  <c r="K86" i="6"/>
  <c r="G87" i="6"/>
  <c r="I87" i="6"/>
  <c r="K87" i="6"/>
  <c r="G88" i="6"/>
  <c r="I88" i="6"/>
  <c r="K88" i="6"/>
  <c r="G89" i="6"/>
  <c r="I89" i="6"/>
  <c r="K89" i="6"/>
  <c r="G90" i="6"/>
  <c r="I90" i="6"/>
  <c r="K90" i="6"/>
  <c r="G91" i="6"/>
  <c r="I91" i="6"/>
  <c r="K91" i="6"/>
  <c r="G92" i="6"/>
  <c r="I92" i="6"/>
  <c r="K92" i="6"/>
  <c r="G93" i="6"/>
  <c r="I93" i="6"/>
  <c r="K93" i="6"/>
  <c r="G94" i="6"/>
  <c r="I94" i="6"/>
  <c r="K94" i="6"/>
  <c r="G95" i="6"/>
  <c r="I95" i="6"/>
  <c r="K95" i="6"/>
  <c r="G96" i="6"/>
  <c r="I96" i="6"/>
  <c r="K96" i="6"/>
  <c r="G97" i="6"/>
  <c r="I97" i="6"/>
  <c r="K97" i="6"/>
  <c r="G98" i="6"/>
  <c r="I98" i="6"/>
  <c r="K98" i="6"/>
  <c r="G99" i="6"/>
  <c r="I99" i="6"/>
  <c r="K99" i="6"/>
  <c r="G100" i="6"/>
  <c r="I100" i="6"/>
  <c r="K100" i="6"/>
  <c r="G101" i="6"/>
  <c r="I101" i="6"/>
  <c r="K101" i="6"/>
  <c r="G102" i="6"/>
  <c r="I102" i="6"/>
  <c r="K102" i="6"/>
  <c r="G103" i="6"/>
  <c r="I103" i="6"/>
  <c r="K103" i="6"/>
  <c r="G104" i="6"/>
  <c r="I104" i="6"/>
  <c r="K104" i="6"/>
  <c r="G105" i="6"/>
  <c r="I105" i="6"/>
  <c r="K105" i="6"/>
  <c r="G106" i="6"/>
  <c r="I106" i="6"/>
  <c r="K106" i="6"/>
  <c r="G107" i="6"/>
  <c r="I107" i="6"/>
  <c r="K107" i="6"/>
  <c r="G108" i="6"/>
  <c r="I108" i="6"/>
  <c r="K108" i="6"/>
  <c r="G109" i="6"/>
  <c r="I109" i="6"/>
  <c r="K109" i="6"/>
  <c r="G110" i="6"/>
  <c r="I110" i="6"/>
  <c r="K110" i="6"/>
  <c r="G111" i="6"/>
  <c r="I111" i="6"/>
  <c r="K111" i="6"/>
  <c r="G112" i="6"/>
  <c r="I112" i="6"/>
  <c r="K112" i="6"/>
  <c r="G113" i="6"/>
  <c r="I113" i="6"/>
  <c r="K113" i="6"/>
  <c r="G114" i="6"/>
  <c r="I114" i="6"/>
  <c r="K114" i="6"/>
  <c r="G115" i="6"/>
  <c r="I115" i="6"/>
  <c r="K115" i="6"/>
  <c r="G116" i="6"/>
  <c r="I116" i="6"/>
  <c r="K116" i="6"/>
  <c r="G117" i="6"/>
  <c r="I117" i="6"/>
  <c r="K117" i="6"/>
  <c r="G118" i="6"/>
  <c r="I118" i="6"/>
  <c r="K118" i="6"/>
  <c r="G119" i="6"/>
  <c r="I119" i="6"/>
  <c r="K119" i="6"/>
  <c r="G120" i="6"/>
  <c r="I120" i="6"/>
  <c r="K120" i="6"/>
  <c r="G121" i="6"/>
  <c r="I121" i="6"/>
  <c r="K121" i="6"/>
  <c r="G122" i="6"/>
  <c r="I122" i="6"/>
  <c r="K122" i="6"/>
  <c r="G123" i="6"/>
  <c r="I123" i="6"/>
  <c r="K123" i="6"/>
  <c r="G124" i="6"/>
  <c r="I124" i="6"/>
  <c r="K124" i="6"/>
  <c r="G125" i="6"/>
  <c r="I125" i="6"/>
  <c r="K125" i="6"/>
  <c r="G126" i="6"/>
  <c r="I126" i="6"/>
  <c r="K126" i="6"/>
  <c r="G127" i="6"/>
  <c r="I127" i="6"/>
  <c r="K127" i="6"/>
  <c r="G128" i="6"/>
  <c r="I128" i="6"/>
  <c r="K128" i="6"/>
  <c r="G129" i="6"/>
  <c r="I129" i="6"/>
  <c r="K129" i="6"/>
  <c r="G130" i="6"/>
  <c r="I130" i="6"/>
  <c r="K130" i="6"/>
  <c r="G131" i="6"/>
  <c r="I131" i="6"/>
  <c r="K131" i="6"/>
  <c r="G132" i="6"/>
  <c r="I132" i="6"/>
  <c r="K132" i="6"/>
  <c r="G133" i="6"/>
  <c r="I133" i="6"/>
  <c r="K133" i="6"/>
  <c r="G134" i="6"/>
  <c r="I134" i="6"/>
  <c r="K134" i="6"/>
  <c r="G135" i="6"/>
  <c r="I135" i="6"/>
  <c r="K135" i="6"/>
  <c r="G136" i="6"/>
  <c r="I136" i="6"/>
  <c r="K136" i="6"/>
  <c r="G137" i="6"/>
  <c r="I137" i="6"/>
  <c r="K137" i="6"/>
  <c r="G138" i="6"/>
  <c r="I138" i="6"/>
  <c r="K138" i="6"/>
  <c r="G139" i="6"/>
  <c r="I139" i="6"/>
  <c r="K139" i="6"/>
  <c r="G140" i="6"/>
  <c r="I140" i="6"/>
  <c r="K140" i="6"/>
  <c r="G141" i="6"/>
  <c r="I141" i="6"/>
  <c r="K141" i="6"/>
  <c r="G142" i="6"/>
  <c r="I142" i="6"/>
  <c r="K142" i="6"/>
  <c r="G143" i="6"/>
  <c r="I143" i="6"/>
  <c r="K143" i="6"/>
  <c r="G144" i="6"/>
  <c r="I144" i="6"/>
  <c r="K144" i="6"/>
  <c r="G145" i="6"/>
  <c r="I145" i="6"/>
  <c r="K145" i="6"/>
  <c r="G146" i="6"/>
  <c r="I146" i="6"/>
  <c r="K146" i="6"/>
  <c r="G147" i="6"/>
  <c r="I147" i="6"/>
  <c r="K147" i="6"/>
  <c r="G148" i="6"/>
  <c r="I148" i="6"/>
  <c r="K148" i="6"/>
  <c r="G149" i="6"/>
  <c r="I149" i="6"/>
  <c r="K149" i="6"/>
  <c r="G150" i="6"/>
  <c r="I150" i="6"/>
  <c r="K150" i="6"/>
  <c r="G151" i="6"/>
  <c r="I151" i="6"/>
  <c r="K151" i="6"/>
  <c r="G152" i="6"/>
  <c r="I152" i="6"/>
  <c r="K152" i="6"/>
  <c r="G153" i="6"/>
  <c r="I153" i="6"/>
  <c r="K153" i="6"/>
  <c r="G154" i="6"/>
  <c r="I154" i="6"/>
  <c r="K154" i="6"/>
  <c r="G155" i="6"/>
  <c r="I155" i="6"/>
  <c r="K155" i="6"/>
  <c r="G156" i="6"/>
  <c r="I156" i="6"/>
  <c r="K156" i="6"/>
  <c r="G157" i="6"/>
  <c r="I157" i="6"/>
  <c r="K157" i="6"/>
  <c r="G158" i="6"/>
  <c r="I158" i="6"/>
  <c r="K158" i="6"/>
  <c r="G159" i="6"/>
  <c r="I159" i="6"/>
  <c r="K159" i="6"/>
  <c r="G160" i="6"/>
  <c r="I160" i="6"/>
  <c r="K160" i="6"/>
  <c r="G161" i="6"/>
  <c r="I161" i="6"/>
  <c r="K161" i="6"/>
  <c r="G162" i="6"/>
  <c r="I162" i="6"/>
  <c r="K162" i="6"/>
  <c r="G163" i="6"/>
  <c r="I163" i="6"/>
  <c r="K163" i="6"/>
  <c r="G164" i="6"/>
  <c r="I164" i="6"/>
  <c r="K164" i="6"/>
  <c r="G165" i="6"/>
  <c r="I165" i="6"/>
  <c r="K165" i="6"/>
  <c r="G166" i="6"/>
  <c r="I166" i="6"/>
  <c r="K166" i="6"/>
  <c r="G167" i="6"/>
  <c r="I167" i="6"/>
  <c r="K167" i="6"/>
  <c r="G168" i="6"/>
  <c r="I168" i="6"/>
  <c r="K168" i="6"/>
  <c r="G169" i="6"/>
  <c r="I169" i="6"/>
  <c r="K169" i="6"/>
  <c r="G170" i="6"/>
  <c r="I170" i="6"/>
  <c r="K170" i="6"/>
  <c r="G171" i="6"/>
  <c r="I171" i="6"/>
  <c r="K171" i="6"/>
  <c r="G172" i="6"/>
  <c r="I172" i="6"/>
  <c r="K172" i="6"/>
  <c r="G173" i="6"/>
  <c r="I173" i="6"/>
  <c r="K173" i="6"/>
  <c r="G174" i="6"/>
  <c r="I174" i="6"/>
  <c r="K174" i="6"/>
  <c r="G175" i="6"/>
  <c r="I175" i="6"/>
  <c r="K175" i="6"/>
  <c r="G176" i="6"/>
  <c r="I176" i="6"/>
  <c r="K176" i="6"/>
  <c r="G177" i="6"/>
  <c r="I177" i="6"/>
  <c r="K177" i="6"/>
  <c r="G178" i="6"/>
  <c r="I178" i="6"/>
  <c r="K178" i="6"/>
  <c r="G179" i="6"/>
  <c r="I179" i="6"/>
  <c r="K179" i="6"/>
  <c r="G180" i="6"/>
  <c r="I180" i="6"/>
  <c r="K180" i="6"/>
  <c r="G181" i="6"/>
  <c r="I181" i="6"/>
  <c r="K181" i="6"/>
  <c r="G182" i="6"/>
  <c r="I182" i="6"/>
  <c r="K182" i="6"/>
  <c r="G183" i="6"/>
  <c r="I183" i="6"/>
  <c r="K183" i="6"/>
  <c r="G184" i="6"/>
  <c r="I184" i="6"/>
  <c r="K184" i="6"/>
  <c r="G185" i="6"/>
  <c r="I185" i="6"/>
  <c r="K185" i="6"/>
  <c r="G186" i="6"/>
  <c r="I186" i="6"/>
  <c r="K186" i="6"/>
  <c r="G187" i="6"/>
  <c r="I187" i="6"/>
  <c r="K187" i="6"/>
  <c r="G188" i="6"/>
  <c r="I188" i="6"/>
  <c r="K188" i="6"/>
  <c r="G189" i="6"/>
  <c r="I189" i="6"/>
  <c r="K189" i="6"/>
  <c r="G190" i="6"/>
  <c r="I190" i="6"/>
  <c r="K190" i="6"/>
  <c r="G191" i="6"/>
  <c r="I191" i="6"/>
  <c r="K191" i="6"/>
  <c r="G192" i="6"/>
  <c r="I192" i="6"/>
  <c r="K192" i="6"/>
  <c r="G193" i="6"/>
  <c r="I193" i="6"/>
  <c r="K193" i="6"/>
  <c r="G194" i="6"/>
  <c r="I194" i="6"/>
  <c r="K194" i="6"/>
  <c r="G195" i="6"/>
  <c r="I195" i="6"/>
  <c r="K195" i="6"/>
  <c r="G196" i="6"/>
  <c r="I196" i="6"/>
  <c r="K196" i="6"/>
  <c r="G197" i="6"/>
  <c r="I197" i="6"/>
  <c r="K197" i="6"/>
  <c r="G198" i="6"/>
  <c r="I198" i="6"/>
  <c r="K198" i="6"/>
  <c r="G199" i="6"/>
  <c r="I199" i="6"/>
  <c r="K199" i="6"/>
  <c r="G200" i="6"/>
  <c r="I200" i="6"/>
  <c r="K200" i="6"/>
  <c r="G201" i="6"/>
  <c r="I201" i="6"/>
  <c r="K201" i="6"/>
  <c r="G202" i="6"/>
  <c r="I202" i="6"/>
  <c r="K202" i="6"/>
  <c r="G203" i="6"/>
  <c r="I203" i="6"/>
  <c r="K203" i="6"/>
  <c r="G204" i="6"/>
  <c r="I204" i="6"/>
  <c r="K204" i="6"/>
  <c r="G205" i="6"/>
  <c r="I205" i="6"/>
  <c r="K205" i="6"/>
  <c r="G206" i="6"/>
  <c r="I206" i="6"/>
  <c r="K206" i="6"/>
  <c r="G207" i="6"/>
  <c r="I207" i="6"/>
  <c r="K207" i="6"/>
  <c r="G208" i="6"/>
  <c r="I208" i="6"/>
  <c r="K208" i="6"/>
  <c r="G209" i="6"/>
  <c r="I209" i="6"/>
  <c r="K209" i="6"/>
  <c r="G210" i="6"/>
  <c r="I210" i="6"/>
  <c r="K210" i="6"/>
  <c r="G211" i="6"/>
  <c r="I211" i="6"/>
  <c r="K211" i="6"/>
  <c r="G212" i="6"/>
  <c r="I212" i="6"/>
  <c r="K212" i="6"/>
  <c r="G213" i="6"/>
  <c r="I213" i="6"/>
  <c r="K213" i="6"/>
  <c r="G214" i="6"/>
  <c r="I214" i="6"/>
  <c r="K214" i="6"/>
  <c r="G215" i="6"/>
  <c r="I215" i="6"/>
  <c r="K215" i="6"/>
  <c r="G216" i="6"/>
  <c r="I216" i="6"/>
  <c r="K216" i="6"/>
  <c r="G217" i="6"/>
  <c r="I217" i="6"/>
  <c r="K217" i="6"/>
  <c r="G218" i="6"/>
  <c r="I218" i="6"/>
  <c r="K218" i="6"/>
  <c r="G219" i="6"/>
  <c r="I219" i="6"/>
  <c r="K219" i="6"/>
  <c r="G220" i="6"/>
  <c r="I220" i="6"/>
  <c r="K220" i="6"/>
  <c r="G221" i="6"/>
  <c r="I221" i="6"/>
  <c r="K221" i="6"/>
  <c r="G222" i="6"/>
  <c r="I222" i="6"/>
  <c r="K222" i="6"/>
  <c r="G223" i="6"/>
  <c r="I223" i="6"/>
  <c r="K223" i="6"/>
  <c r="G224" i="6"/>
  <c r="I224" i="6"/>
  <c r="K224" i="6"/>
  <c r="G225" i="6"/>
  <c r="I225" i="6"/>
  <c r="K225" i="6"/>
  <c r="G226" i="6"/>
  <c r="I226" i="6"/>
  <c r="K226" i="6"/>
  <c r="G227" i="6"/>
  <c r="I227" i="6"/>
  <c r="K227" i="6"/>
  <c r="G228" i="6"/>
  <c r="I228" i="6"/>
  <c r="K228" i="6"/>
  <c r="G229" i="6"/>
  <c r="I229" i="6"/>
  <c r="K229" i="6"/>
  <c r="G230" i="6"/>
  <c r="I230" i="6"/>
  <c r="K230" i="6"/>
  <c r="G231" i="6"/>
  <c r="I231" i="6"/>
  <c r="K231" i="6"/>
  <c r="G232" i="6"/>
  <c r="I232" i="6"/>
  <c r="K232" i="6"/>
  <c r="G233" i="6"/>
  <c r="I233" i="6"/>
  <c r="K233" i="6"/>
  <c r="G234" i="6"/>
  <c r="I234" i="6"/>
  <c r="K234" i="6"/>
  <c r="G235" i="6"/>
  <c r="I235" i="6"/>
  <c r="K235" i="6"/>
  <c r="G236" i="6"/>
  <c r="I236" i="6"/>
  <c r="K236" i="6"/>
  <c r="G237" i="6"/>
  <c r="I237" i="6"/>
  <c r="K237" i="6"/>
  <c r="G238" i="6"/>
  <c r="I238" i="6"/>
  <c r="K238" i="6"/>
  <c r="G239" i="6"/>
  <c r="I239" i="6"/>
  <c r="K239" i="6"/>
  <c r="G240" i="6"/>
  <c r="I240" i="6"/>
  <c r="K240" i="6"/>
  <c r="G241" i="6"/>
  <c r="I241" i="6"/>
  <c r="K241" i="6"/>
  <c r="G242" i="6"/>
  <c r="I242" i="6"/>
  <c r="K242" i="6"/>
  <c r="G243" i="6"/>
  <c r="I243" i="6"/>
  <c r="K243" i="6"/>
  <c r="G244" i="6"/>
  <c r="I244" i="6"/>
  <c r="K244" i="6"/>
  <c r="G245" i="6"/>
  <c r="I245" i="6"/>
  <c r="K245" i="6"/>
  <c r="G246" i="6"/>
  <c r="I246" i="6"/>
  <c r="K246" i="6"/>
  <c r="G247" i="6"/>
  <c r="I247" i="6"/>
  <c r="K247" i="6"/>
  <c r="G248" i="6"/>
  <c r="I248" i="6"/>
  <c r="K248" i="6"/>
  <c r="G249" i="6"/>
  <c r="I249" i="6"/>
  <c r="K249" i="6"/>
  <c r="G250" i="6"/>
  <c r="I250" i="6"/>
  <c r="K250" i="6"/>
  <c r="G251" i="6"/>
  <c r="I251" i="6"/>
  <c r="K251" i="6"/>
  <c r="G252" i="6"/>
  <c r="I252" i="6"/>
  <c r="K252" i="6"/>
  <c r="G253" i="6"/>
  <c r="I253" i="6"/>
  <c r="K253" i="6"/>
  <c r="G254" i="6"/>
  <c r="I254" i="6"/>
  <c r="K254" i="6"/>
  <c r="G255" i="6"/>
  <c r="I255" i="6"/>
  <c r="K255" i="6"/>
  <c r="G256" i="6"/>
  <c r="I256" i="6"/>
  <c r="K256" i="6"/>
  <c r="G257" i="6"/>
  <c r="I257" i="6"/>
  <c r="K257" i="6"/>
  <c r="G258" i="6"/>
  <c r="I258" i="6"/>
  <c r="K258" i="6"/>
  <c r="G259" i="6"/>
  <c r="I259" i="6"/>
  <c r="K259" i="6"/>
  <c r="G260" i="6"/>
  <c r="I260" i="6"/>
  <c r="K260" i="6"/>
  <c r="G261" i="6"/>
  <c r="I261" i="6"/>
  <c r="K261" i="6"/>
  <c r="G262" i="6"/>
  <c r="I262" i="6"/>
  <c r="K262" i="6"/>
  <c r="G263" i="6"/>
  <c r="I263" i="6"/>
  <c r="K263" i="6"/>
  <c r="G264" i="6"/>
  <c r="I264" i="6"/>
  <c r="K264" i="6"/>
  <c r="G265" i="6"/>
  <c r="I265" i="6"/>
  <c r="K265" i="6"/>
  <c r="G266" i="6"/>
  <c r="I266" i="6"/>
  <c r="K266" i="6"/>
  <c r="G267" i="6"/>
  <c r="I267" i="6"/>
  <c r="K267" i="6"/>
  <c r="G268" i="6"/>
  <c r="I268" i="6"/>
  <c r="K268" i="6"/>
  <c r="G269" i="6"/>
  <c r="I269" i="6"/>
  <c r="K269" i="6"/>
  <c r="G270" i="6"/>
  <c r="I270" i="6"/>
  <c r="K270" i="6"/>
  <c r="G271" i="6"/>
  <c r="I271" i="6"/>
  <c r="K271" i="6"/>
  <c r="G272" i="6"/>
  <c r="I272" i="6"/>
  <c r="K272" i="6"/>
  <c r="G273" i="6"/>
  <c r="I273" i="6"/>
  <c r="K273" i="6"/>
  <c r="G274" i="6"/>
  <c r="I274" i="6"/>
  <c r="K274" i="6"/>
  <c r="G275" i="6"/>
  <c r="I275" i="6"/>
  <c r="K275" i="6"/>
  <c r="G276" i="6"/>
  <c r="I276" i="6"/>
  <c r="K276" i="6"/>
  <c r="G277" i="6"/>
  <c r="I277" i="6"/>
  <c r="K277" i="6"/>
  <c r="G278" i="6"/>
  <c r="I278" i="6"/>
  <c r="K278" i="6"/>
  <c r="G279" i="6"/>
  <c r="I279" i="6"/>
  <c r="K279" i="6"/>
  <c r="G280" i="6"/>
  <c r="I280" i="6"/>
  <c r="K280" i="6"/>
  <c r="G281" i="6"/>
  <c r="I281" i="6"/>
  <c r="K281" i="6"/>
  <c r="G282" i="6"/>
  <c r="I282" i="6"/>
  <c r="K282" i="6"/>
  <c r="G283" i="6"/>
  <c r="I283" i="6"/>
  <c r="K283" i="6"/>
  <c r="G284" i="6"/>
  <c r="I284" i="6"/>
  <c r="K284" i="6"/>
  <c r="G285" i="6"/>
  <c r="I285" i="6"/>
  <c r="K285" i="6"/>
  <c r="G286" i="6"/>
  <c r="I286" i="6"/>
  <c r="K286" i="6"/>
  <c r="G287" i="6"/>
  <c r="I287" i="6"/>
  <c r="K287" i="6"/>
  <c r="G288" i="6"/>
  <c r="I288" i="6"/>
  <c r="K288" i="6"/>
  <c r="G289" i="6"/>
  <c r="I289" i="6"/>
  <c r="K289" i="6"/>
  <c r="G290" i="6"/>
  <c r="I290" i="6"/>
  <c r="K290" i="6"/>
  <c r="G291" i="6"/>
  <c r="I291" i="6"/>
  <c r="K291" i="6"/>
  <c r="G292" i="6"/>
  <c r="I292" i="6"/>
  <c r="K292" i="6"/>
  <c r="G293" i="6"/>
  <c r="I293" i="6"/>
  <c r="K293" i="6"/>
  <c r="G294" i="6"/>
  <c r="I294" i="6"/>
  <c r="K294" i="6"/>
  <c r="G295" i="6"/>
  <c r="I295" i="6"/>
  <c r="K295" i="6"/>
  <c r="G296" i="6"/>
  <c r="I296" i="6"/>
  <c r="K296" i="6"/>
  <c r="G297" i="6"/>
  <c r="I297" i="6"/>
  <c r="K297" i="6"/>
  <c r="G298" i="6"/>
  <c r="I298" i="6"/>
  <c r="K298" i="6"/>
  <c r="G299" i="6"/>
  <c r="I299" i="6"/>
  <c r="K299" i="6"/>
  <c r="G300" i="6"/>
  <c r="I300" i="6"/>
  <c r="K300" i="6"/>
  <c r="G301" i="6"/>
  <c r="I301" i="6"/>
  <c r="K301" i="6"/>
  <c r="G302" i="6"/>
  <c r="I302" i="6"/>
  <c r="K302" i="6"/>
  <c r="G303" i="6"/>
  <c r="I303" i="6"/>
  <c r="K303" i="6"/>
  <c r="G304" i="6"/>
  <c r="I304" i="6"/>
  <c r="K304" i="6"/>
  <c r="G305" i="6"/>
  <c r="I305" i="6"/>
  <c r="K305" i="6"/>
  <c r="G306" i="6"/>
  <c r="I306" i="6"/>
  <c r="K306" i="6"/>
  <c r="G307" i="6"/>
  <c r="I307" i="6"/>
  <c r="K307" i="6"/>
  <c r="G308" i="6"/>
  <c r="I308" i="6"/>
  <c r="K308" i="6"/>
  <c r="G309" i="6"/>
  <c r="I309" i="6"/>
  <c r="K309" i="6"/>
  <c r="G310" i="6"/>
  <c r="I310" i="6"/>
  <c r="K310" i="6"/>
  <c r="G311" i="6"/>
  <c r="I311" i="6"/>
  <c r="K311" i="6"/>
  <c r="G312" i="6"/>
  <c r="I312" i="6"/>
  <c r="K312" i="6"/>
  <c r="G313" i="6"/>
  <c r="I313" i="6"/>
  <c r="K313" i="6"/>
  <c r="G314" i="6"/>
  <c r="I314" i="6"/>
  <c r="K314" i="6"/>
  <c r="G315" i="6"/>
  <c r="I315" i="6"/>
  <c r="K315" i="6"/>
  <c r="G316" i="6"/>
  <c r="I316" i="6"/>
  <c r="K316" i="6"/>
  <c r="G317" i="6"/>
  <c r="I317" i="6"/>
  <c r="K317" i="6"/>
  <c r="G318" i="6"/>
  <c r="I318" i="6"/>
  <c r="K318" i="6"/>
  <c r="G319" i="6"/>
  <c r="I319" i="6"/>
  <c r="K319" i="6"/>
  <c r="G320" i="6"/>
  <c r="I320" i="6"/>
  <c r="K320" i="6"/>
  <c r="G321" i="6"/>
  <c r="I321" i="6"/>
  <c r="K321" i="6"/>
  <c r="G322" i="6"/>
  <c r="I322" i="6"/>
  <c r="K322" i="6"/>
  <c r="G323" i="6"/>
  <c r="I323" i="6"/>
  <c r="K323" i="6"/>
  <c r="G324" i="6"/>
  <c r="I324" i="6"/>
  <c r="K324" i="6"/>
  <c r="G325" i="6"/>
  <c r="I325" i="6"/>
  <c r="K325" i="6"/>
  <c r="G326" i="6"/>
  <c r="I326" i="6"/>
  <c r="K326" i="6"/>
  <c r="G327" i="6"/>
  <c r="I327" i="6"/>
  <c r="K327" i="6"/>
  <c r="G328" i="6"/>
  <c r="I328" i="6"/>
  <c r="K328" i="6"/>
  <c r="G329" i="6"/>
  <c r="I329" i="6"/>
  <c r="K329" i="6"/>
  <c r="G330" i="6"/>
  <c r="I330" i="6"/>
  <c r="K330" i="6"/>
  <c r="G331" i="6"/>
  <c r="I331" i="6"/>
  <c r="K331" i="6"/>
  <c r="G332" i="6"/>
  <c r="I332" i="6"/>
  <c r="K332" i="6"/>
  <c r="G333" i="6"/>
  <c r="I333" i="6"/>
  <c r="K333" i="6"/>
  <c r="G334" i="6"/>
  <c r="I334" i="6"/>
  <c r="K334" i="6"/>
  <c r="G335" i="6"/>
  <c r="I335" i="6"/>
  <c r="K335" i="6"/>
  <c r="G336" i="6"/>
  <c r="I336" i="6"/>
  <c r="K336" i="6"/>
  <c r="G337" i="6"/>
  <c r="I337" i="6"/>
  <c r="K337" i="6"/>
  <c r="G338" i="6"/>
  <c r="I338" i="6"/>
  <c r="K338" i="6"/>
  <c r="G339" i="6"/>
  <c r="I339" i="6"/>
  <c r="K339" i="6"/>
  <c r="G340" i="6"/>
  <c r="I340" i="6"/>
  <c r="K340" i="6"/>
  <c r="G341" i="6"/>
  <c r="I341" i="6"/>
  <c r="K341" i="6"/>
  <c r="G342" i="6"/>
  <c r="I342" i="6"/>
  <c r="K342" i="6"/>
  <c r="G343" i="6"/>
  <c r="I343" i="6"/>
  <c r="K343" i="6"/>
  <c r="G344" i="6"/>
  <c r="I344" i="6"/>
  <c r="K344" i="6"/>
  <c r="G345" i="6"/>
  <c r="I345" i="6"/>
  <c r="K345" i="6"/>
  <c r="G346" i="6"/>
  <c r="I346" i="6"/>
  <c r="K346" i="6"/>
  <c r="G347" i="6"/>
  <c r="I347" i="6"/>
  <c r="K347" i="6"/>
  <c r="G348" i="6"/>
  <c r="I348" i="6"/>
  <c r="K348" i="6"/>
  <c r="G349" i="6"/>
  <c r="I349" i="6"/>
  <c r="K349" i="6"/>
  <c r="G350" i="6"/>
  <c r="I350" i="6"/>
  <c r="K350" i="6"/>
  <c r="G351" i="6"/>
  <c r="I351" i="6"/>
  <c r="K351" i="6"/>
  <c r="G352" i="6"/>
  <c r="I352" i="6"/>
  <c r="K352" i="6"/>
  <c r="G353" i="6"/>
  <c r="I353" i="6"/>
  <c r="K353" i="6"/>
  <c r="G354" i="6"/>
  <c r="I354" i="6"/>
  <c r="K354" i="6"/>
  <c r="G355" i="6"/>
  <c r="I355" i="6"/>
  <c r="K355" i="6"/>
  <c r="G356" i="6"/>
  <c r="I356" i="6"/>
  <c r="K356" i="6"/>
  <c r="G357" i="6"/>
  <c r="I357" i="6"/>
  <c r="K357" i="6"/>
  <c r="G358" i="6"/>
  <c r="I358" i="6"/>
  <c r="K358" i="6"/>
  <c r="G359" i="6"/>
  <c r="I359" i="6"/>
  <c r="K359" i="6"/>
  <c r="G360" i="6"/>
  <c r="I360" i="6"/>
  <c r="K360" i="6"/>
  <c r="G361" i="6"/>
  <c r="I361" i="6"/>
  <c r="K361" i="6"/>
  <c r="G362" i="6"/>
  <c r="I362" i="6"/>
  <c r="K362" i="6"/>
  <c r="G363" i="6"/>
  <c r="I363" i="6"/>
  <c r="K363" i="6"/>
  <c r="G364" i="6"/>
  <c r="I364" i="6"/>
  <c r="K364" i="6"/>
  <c r="G365" i="6"/>
  <c r="I365" i="6"/>
  <c r="K365" i="6"/>
  <c r="G366" i="6"/>
  <c r="I366" i="6"/>
  <c r="K366" i="6"/>
  <c r="G367" i="6"/>
  <c r="I367" i="6"/>
  <c r="K367" i="6"/>
  <c r="G368" i="6"/>
  <c r="I368" i="6"/>
  <c r="K368" i="6"/>
  <c r="G369" i="6"/>
  <c r="I369" i="6"/>
  <c r="K369" i="6"/>
  <c r="G370" i="6"/>
  <c r="I370" i="6"/>
  <c r="K370" i="6"/>
  <c r="G371" i="6"/>
  <c r="I371" i="6"/>
  <c r="K371" i="6"/>
  <c r="G372" i="6"/>
  <c r="I372" i="6"/>
  <c r="K372" i="6"/>
  <c r="G373" i="6"/>
  <c r="I373" i="6"/>
  <c r="K373" i="6"/>
  <c r="G374" i="6"/>
  <c r="I374" i="6"/>
  <c r="K374" i="6"/>
  <c r="G375" i="6"/>
  <c r="I375" i="6"/>
  <c r="K375" i="6"/>
  <c r="G376" i="6"/>
  <c r="I376" i="6"/>
  <c r="K376" i="6"/>
  <c r="G377" i="6"/>
  <c r="I377" i="6"/>
  <c r="K377" i="6"/>
  <c r="G378" i="6"/>
  <c r="I378" i="6"/>
  <c r="K378" i="6"/>
  <c r="G379" i="6"/>
  <c r="I379" i="6"/>
  <c r="K379" i="6"/>
  <c r="G380" i="6"/>
  <c r="I380" i="6"/>
  <c r="K380" i="6"/>
  <c r="G381" i="6"/>
  <c r="I381" i="6"/>
  <c r="K381" i="6"/>
  <c r="G382" i="6"/>
  <c r="I382" i="6"/>
  <c r="K382" i="6"/>
  <c r="G383" i="6"/>
  <c r="I383" i="6"/>
  <c r="K383" i="6"/>
  <c r="G384" i="6"/>
  <c r="I384" i="6"/>
  <c r="K384" i="6"/>
  <c r="G385" i="6"/>
  <c r="I385" i="6"/>
  <c r="K385" i="6"/>
  <c r="G386" i="6"/>
  <c r="I386" i="6"/>
  <c r="K386" i="6"/>
  <c r="G387" i="6"/>
  <c r="I387" i="6"/>
  <c r="K387" i="6"/>
  <c r="G388" i="6"/>
  <c r="I388" i="6"/>
  <c r="K388" i="6"/>
  <c r="G389" i="6"/>
  <c r="I389" i="6"/>
  <c r="K389" i="6"/>
  <c r="G390" i="6"/>
  <c r="I390" i="6"/>
  <c r="K390" i="6"/>
  <c r="G391" i="6"/>
  <c r="I391" i="6"/>
  <c r="K391" i="6"/>
  <c r="G392" i="6"/>
  <c r="I392" i="6"/>
  <c r="K392" i="6"/>
  <c r="G393" i="6"/>
  <c r="I393" i="6"/>
  <c r="K393" i="6"/>
  <c r="G394" i="6"/>
  <c r="I394" i="6"/>
  <c r="K394" i="6"/>
  <c r="G395" i="6"/>
  <c r="I395" i="6"/>
  <c r="K395" i="6"/>
  <c r="G396" i="6"/>
  <c r="I396" i="6"/>
  <c r="K396" i="6"/>
  <c r="G397" i="6"/>
  <c r="I397" i="6"/>
  <c r="K397" i="6"/>
  <c r="G398" i="6"/>
  <c r="I398" i="6"/>
  <c r="K398" i="6"/>
  <c r="G399" i="6"/>
  <c r="I399" i="6"/>
  <c r="K399" i="6"/>
  <c r="G400" i="6"/>
  <c r="I400" i="6"/>
  <c r="K400" i="6"/>
  <c r="G401" i="6"/>
  <c r="I401" i="6"/>
  <c r="K401" i="6"/>
  <c r="G402" i="6"/>
  <c r="I402" i="6"/>
  <c r="K402" i="6"/>
  <c r="G403" i="6"/>
  <c r="I403" i="6"/>
  <c r="K403" i="6"/>
  <c r="G404" i="6"/>
  <c r="I404" i="6"/>
  <c r="K404" i="6"/>
  <c r="G405" i="6"/>
  <c r="I405" i="6"/>
  <c r="K405" i="6"/>
  <c r="G406" i="6"/>
  <c r="I406" i="6"/>
  <c r="K406" i="6"/>
  <c r="G407" i="6"/>
  <c r="I407" i="6"/>
  <c r="K407" i="6"/>
  <c r="G408" i="6"/>
  <c r="I408" i="6"/>
  <c r="K408" i="6"/>
  <c r="G409" i="6"/>
  <c r="I409" i="6"/>
  <c r="K409" i="6"/>
  <c r="G410" i="6"/>
  <c r="I410" i="6"/>
  <c r="K410" i="6"/>
  <c r="G411" i="6"/>
  <c r="I411" i="6"/>
  <c r="K411" i="6"/>
  <c r="G412" i="6"/>
  <c r="I412" i="6"/>
  <c r="K412" i="6"/>
  <c r="G413" i="6"/>
  <c r="I413" i="6"/>
  <c r="K413" i="6"/>
  <c r="G414" i="6"/>
  <c r="I414" i="6"/>
  <c r="K414" i="6"/>
  <c r="G415" i="6"/>
  <c r="I415" i="6"/>
  <c r="K415" i="6"/>
  <c r="G416" i="6"/>
  <c r="I416" i="6"/>
  <c r="K416" i="6"/>
  <c r="G417" i="6"/>
  <c r="I417" i="6"/>
  <c r="K417" i="6"/>
  <c r="G418" i="6"/>
  <c r="I418" i="6"/>
  <c r="K418" i="6"/>
  <c r="G419" i="6"/>
  <c r="I419" i="6"/>
  <c r="K419" i="6"/>
  <c r="G420" i="6"/>
  <c r="I420" i="6"/>
  <c r="K420" i="6"/>
  <c r="G421" i="6"/>
  <c r="I421" i="6"/>
  <c r="K421" i="6"/>
  <c r="G422" i="6"/>
  <c r="I422" i="6"/>
  <c r="K422" i="6"/>
  <c r="G423" i="6"/>
  <c r="I423" i="6"/>
  <c r="K423" i="6"/>
  <c r="G424" i="6"/>
  <c r="I424" i="6"/>
  <c r="K424" i="6"/>
  <c r="G425" i="6"/>
  <c r="I425" i="6"/>
  <c r="K425" i="6"/>
  <c r="G426" i="6"/>
  <c r="I426" i="6"/>
  <c r="K426" i="6"/>
  <c r="G427" i="6"/>
  <c r="I427" i="6"/>
  <c r="K427" i="6"/>
  <c r="G428" i="6"/>
  <c r="I428" i="6"/>
  <c r="K428" i="6"/>
  <c r="G429" i="6"/>
  <c r="I429" i="6"/>
  <c r="K429" i="6"/>
  <c r="G430" i="6"/>
  <c r="I430" i="6"/>
  <c r="K430" i="6"/>
  <c r="G431" i="6"/>
  <c r="I431" i="6"/>
  <c r="K431" i="6"/>
  <c r="G432" i="6"/>
  <c r="I432" i="6"/>
  <c r="K432" i="6"/>
  <c r="G433" i="6"/>
  <c r="I433" i="6"/>
  <c r="K433" i="6"/>
  <c r="G434" i="6"/>
  <c r="I434" i="6"/>
  <c r="K434" i="6"/>
  <c r="G435" i="6"/>
  <c r="I435" i="6"/>
  <c r="K435" i="6"/>
  <c r="G436" i="6"/>
  <c r="I436" i="6"/>
  <c r="K436" i="6"/>
  <c r="G437" i="6"/>
  <c r="I437" i="6"/>
  <c r="K437" i="6"/>
  <c r="G438" i="6"/>
  <c r="I438" i="6"/>
  <c r="K438" i="6"/>
  <c r="G439" i="6"/>
  <c r="I439" i="6"/>
  <c r="K439" i="6"/>
  <c r="G440" i="6"/>
  <c r="I440" i="6"/>
  <c r="K440" i="6"/>
  <c r="G441" i="6"/>
  <c r="I441" i="6"/>
  <c r="K441" i="6"/>
  <c r="G442" i="6"/>
  <c r="I442" i="6"/>
  <c r="K442" i="6"/>
  <c r="G443" i="6"/>
  <c r="I443" i="6"/>
  <c r="K443" i="6"/>
  <c r="G444" i="6"/>
  <c r="I444" i="6"/>
  <c r="K444" i="6"/>
  <c r="G445" i="6"/>
  <c r="I445" i="6"/>
  <c r="K445" i="6"/>
  <c r="G446" i="6"/>
  <c r="I446" i="6"/>
  <c r="K446" i="6"/>
  <c r="G447" i="6"/>
  <c r="I447" i="6"/>
  <c r="K447" i="6"/>
  <c r="G448" i="6"/>
  <c r="I448" i="6"/>
  <c r="K448" i="6"/>
  <c r="G449" i="6"/>
  <c r="I449" i="6"/>
  <c r="K449" i="6"/>
  <c r="G450" i="6"/>
  <c r="I450" i="6"/>
  <c r="K450" i="6"/>
  <c r="G451" i="6"/>
  <c r="I451" i="6"/>
  <c r="K451" i="6"/>
  <c r="G452" i="6"/>
  <c r="I452" i="6"/>
  <c r="K452" i="6"/>
  <c r="G453" i="6"/>
  <c r="I453" i="6"/>
  <c r="K453" i="6"/>
  <c r="G454" i="6"/>
  <c r="I454" i="6"/>
  <c r="K454" i="6"/>
  <c r="G455" i="6"/>
  <c r="I455" i="6"/>
  <c r="K455" i="6"/>
  <c r="G456" i="6"/>
  <c r="I456" i="6"/>
  <c r="K456" i="6"/>
  <c r="G457" i="6"/>
  <c r="I457" i="6"/>
  <c r="K457" i="6"/>
  <c r="G458" i="6"/>
  <c r="I458" i="6"/>
  <c r="K458" i="6"/>
  <c r="G459" i="6"/>
  <c r="I459" i="6"/>
  <c r="K459" i="6"/>
  <c r="G460" i="6"/>
  <c r="I460" i="6"/>
  <c r="K460" i="6"/>
  <c r="G461" i="6"/>
  <c r="I461" i="6"/>
  <c r="K461" i="6"/>
  <c r="G462" i="6"/>
  <c r="I462" i="6"/>
  <c r="K462" i="6"/>
  <c r="G463" i="6"/>
  <c r="I463" i="6"/>
  <c r="K463" i="6"/>
  <c r="G464" i="6"/>
  <c r="I464" i="6"/>
  <c r="K464" i="6"/>
  <c r="G465" i="6"/>
  <c r="I465" i="6"/>
  <c r="K465" i="6"/>
  <c r="G466" i="6"/>
  <c r="I466" i="6"/>
  <c r="K466" i="6"/>
  <c r="G467" i="6"/>
  <c r="I467" i="6"/>
  <c r="K467" i="6"/>
  <c r="G468" i="6"/>
  <c r="I468" i="6"/>
  <c r="K468" i="6"/>
  <c r="G469" i="6"/>
  <c r="I469" i="6"/>
  <c r="K469" i="6"/>
  <c r="G470" i="6"/>
  <c r="I470" i="6"/>
  <c r="K470" i="6"/>
  <c r="G471" i="6"/>
  <c r="I471" i="6"/>
  <c r="K471" i="6"/>
  <c r="G472" i="6"/>
  <c r="I472" i="6"/>
  <c r="K472" i="6"/>
  <c r="G473" i="6"/>
  <c r="I473" i="6"/>
  <c r="K473" i="6"/>
  <c r="G474" i="6"/>
  <c r="I474" i="6"/>
  <c r="K474" i="6"/>
  <c r="G475" i="6"/>
  <c r="I475" i="6"/>
  <c r="K475" i="6"/>
  <c r="G476" i="6"/>
  <c r="I476" i="6"/>
  <c r="K476" i="6"/>
  <c r="G477" i="6"/>
  <c r="I477" i="6"/>
  <c r="K477" i="6"/>
  <c r="G478" i="6"/>
  <c r="I478" i="6"/>
  <c r="K478" i="6"/>
  <c r="G479" i="6"/>
  <c r="I479" i="6"/>
  <c r="K479" i="6"/>
  <c r="G480" i="6"/>
  <c r="I480" i="6"/>
  <c r="K480" i="6"/>
  <c r="G481" i="6"/>
  <c r="I481" i="6"/>
  <c r="K481" i="6"/>
  <c r="G482" i="6"/>
  <c r="I482" i="6"/>
  <c r="K482" i="6"/>
  <c r="G483" i="6"/>
  <c r="I483" i="6"/>
  <c r="K483" i="6"/>
  <c r="G484" i="6"/>
  <c r="I484" i="6"/>
  <c r="K485" i="6"/>
  <c r="I485" i="6"/>
  <c r="G485" i="6"/>
  <c r="K486" i="6"/>
  <c r="I486" i="6"/>
  <c r="G486" i="6"/>
  <c r="K487" i="6"/>
  <c r="I487" i="6"/>
  <c r="G487" i="6"/>
  <c r="K488" i="6"/>
  <c r="I488" i="6"/>
  <c r="G488" i="6"/>
  <c r="K489" i="6"/>
  <c r="I489" i="6"/>
  <c r="G489" i="6"/>
  <c r="K490" i="6"/>
  <c r="I490" i="6"/>
  <c r="G490" i="6"/>
  <c r="K491" i="6"/>
  <c r="I491" i="6"/>
  <c r="G491" i="6"/>
  <c r="K492" i="6"/>
  <c r="I492" i="6"/>
  <c r="G492" i="6"/>
  <c r="K493" i="6"/>
  <c r="I493" i="6"/>
  <c r="G493" i="6"/>
  <c r="K494" i="6"/>
  <c r="I494" i="6"/>
  <c r="G494" i="6"/>
  <c r="K495" i="6"/>
  <c r="I495" i="6"/>
  <c r="G495" i="6"/>
  <c r="K496" i="6"/>
  <c r="I496" i="6"/>
  <c r="G496" i="6"/>
  <c r="K497" i="6"/>
  <c r="I497" i="6"/>
  <c r="G497" i="6"/>
  <c r="K498" i="6"/>
  <c r="I498" i="6"/>
  <c r="G498" i="6"/>
  <c r="K499" i="6"/>
  <c r="I499" i="6"/>
  <c r="G499" i="6"/>
  <c r="K500" i="6"/>
  <c r="I500" i="6"/>
  <c r="G500" i="6"/>
  <c r="K501" i="6"/>
  <c r="I501" i="6"/>
  <c r="G501" i="6"/>
  <c r="K502" i="6"/>
  <c r="I502" i="6"/>
  <c r="G502" i="6"/>
  <c r="K503" i="6"/>
  <c r="I503" i="6"/>
  <c r="G503" i="6"/>
  <c r="K504" i="6"/>
  <c r="I504" i="6"/>
  <c r="G504" i="6"/>
  <c r="K505" i="6"/>
  <c r="I505" i="6"/>
  <c r="G505" i="6"/>
  <c r="K506" i="6"/>
  <c r="I506" i="6"/>
  <c r="G506" i="6"/>
  <c r="K507" i="6"/>
  <c r="I507" i="6"/>
  <c r="G507" i="6"/>
  <c r="K508" i="6"/>
  <c r="I508" i="6"/>
  <c r="G508" i="6"/>
  <c r="K509" i="6"/>
  <c r="I509" i="6"/>
  <c r="G509" i="6"/>
  <c r="K510" i="6"/>
  <c r="I510" i="6"/>
  <c r="G510" i="6"/>
  <c r="K511" i="6"/>
  <c r="I511" i="6"/>
  <c r="G511" i="6"/>
  <c r="K512" i="6"/>
  <c r="I512" i="6"/>
  <c r="G512" i="6"/>
  <c r="K513" i="6"/>
  <c r="I513" i="6"/>
  <c r="G513" i="6"/>
  <c r="K514" i="6"/>
  <c r="I514" i="6"/>
  <c r="G514" i="6"/>
  <c r="K515" i="6"/>
  <c r="I515" i="6"/>
  <c r="G515" i="6"/>
  <c r="K516" i="6"/>
  <c r="I516" i="6"/>
  <c r="G516" i="6"/>
  <c r="K517" i="6"/>
  <c r="I517" i="6"/>
  <c r="G517" i="6"/>
  <c r="K518" i="6"/>
  <c r="I518" i="6"/>
  <c r="G518" i="6"/>
  <c r="K519" i="6"/>
  <c r="I519" i="6"/>
  <c r="G519" i="6"/>
  <c r="K520" i="6"/>
  <c r="I520" i="6"/>
  <c r="G520" i="6"/>
  <c r="K521" i="6"/>
  <c r="I521" i="6"/>
  <c r="G521" i="6"/>
  <c r="K522" i="6"/>
  <c r="I522" i="6"/>
  <c r="G522" i="6"/>
  <c r="K523" i="6"/>
  <c r="I523" i="6"/>
  <c r="G523" i="6"/>
  <c r="K524" i="6"/>
  <c r="I524" i="6"/>
  <c r="G524" i="6"/>
  <c r="K525" i="6"/>
  <c r="I525" i="6"/>
  <c r="G525" i="6"/>
  <c r="K526" i="6"/>
  <c r="I526" i="6"/>
  <c r="G526" i="6"/>
  <c r="K527" i="6"/>
  <c r="I527" i="6"/>
  <c r="G527" i="6"/>
  <c r="K528" i="6"/>
  <c r="I528" i="6"/>
  <c r="G528" i="6"/>
  <c r="K529" i="6"/>
  <c r="I529" i="6"/>
  <c r="G529" i="6"/>
  <c r="K530" i="6"/>
  <c r="I530" i="6"/>
  <c r="G530" i="6"/>
  <c r="K531" i="6"/>
  <c r="I531" i="6"/>
  <c r="G531" i="6"/>
  <c r="K532" i="6"/>
  <c r="I532" i="6"/>
  <c r="G532" i="6"/>
  <c r="K533" i="6"/>
  <c r="I533" i="6"/>
  <c r="G533" i="6"/>
  <c r="K534" i="6"/>
  <c r="I534" i="6"/>
  <c r="G534" i="6"/>
  <c r="K535" i="6"/>
  <c r="I535" i="6"/>
  <c r="G535" i="6"/>
  <c r="K536" i="6"/>
  <c r="I536" i="6"/>
  <c r="G536" i="6"/>
  <c r="K537" i="6"/>
  <c r="I537" i="6"/>
  <c r="G537" i="6"/>
  <c r="K538" i="6"/>
  <c r="I538" i="6"/>
  <c r="G538" i="6"/>
  <c r="K539" i="6"/>
  <c r="I539" i="6"/>
  <c r="G539" i="6"/>
  <c r="K540" i="6"/>
  <c r="I540" i="6"/>
  <c r="G540" i="6"/>
  <c r="K541" i="6"/>
  <c r="I541" i="6"/>
  <c r="G541" i="6"/>
  <c r="K542" i="6"/>
  <c r="I542" i="6"/>
  <c r="G542" i="6"/>
  <c r="K543" i="6"/>
  <c r="I543" i="6"/>
  <c r="G543" i="6"/>
  <c r="K544" i="6"/>
  <c r="I544" i="6"/>
  <c r="G544" i="6"/>
  <c r="K545" i="6"/>
  <c r="I545" i="6"/>
  <c r="G545" i="6"/>
  <c r="K546" i="6"/>
  <c r="I546" i="6"/>
  <c r="G546" i="6"/>
  <c r="K547" i="6"/>
  <c r="I547" i="6"/>
  <c r="G547" i="6"/>
  <c r="K548" i="6"/>
  <c r="I548" i="6"/>
  <c r="G548" i="6"/>
  <c r="K549" i="6"/>
  <c r="I549" i="6"/>
  <c r="G549" i="6"/>
  <c r="K550" i="6"/>
  <c r="I550" i="6"/>
  <c r="G550" i="6"/>
  <c r="K551" i="6"/>
  <c r="I551" i="6"/>
  <c r="G551" i="6"/>
  <c r="K552" i="6"/>
  <c r="I552" i="6"/>
  <c r="G552" i="6"/>
  <c r="H15" i="6"/>
  <c r="H19" i="6"/>
  <c r="H20" i="6"/>
  <c r="H21" i="6"/>
  <c r="H22" i="6"/>
  <c r="H24" i="6"/>
  <c r="H25" i="6"/>
  <c r="H27" i="6"/>
  <c r="H29" i="6"/>
  <c r="H30" i="6"/>
  <c r="H31" i="6"/>
  <c r="H36" i="6"/>
  <c r="H37" i="6"/>
  <c r="H39" i="6"/>
  <c r="H43" i="6"/>
  <c r="H45" i="6"/>
  <c r="H49" i="6"/>
  <c r="H50" i="6"/>
  <c r="H51" i="6"/>
  <c r="H52" i="6"/>
  <c r="H54" i="6"/>
  <c r="H55" i="6"/>
  <c r="H59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K981" i="6"/>
  <c r="I981" i="6"/>
  <c r="G981" i="6"/>
  <c r="K982" i="6"/>
  <c r="I982" i="6"/>
  <c r="G982" i="6"/>
  <c r="K983" i="6"/>
  <c r="I983" i="6"/>
  <c r="G983" i="6"/>
  <c r="K984" i="6"/>
  <c r="I984" i="6"/>
  <c r="G984" i="6"/>
  <c r="K985" i="6"/>
  <c r="I985" i="6"/>
  <c r="G985" i="6"/>
  <c r="K986" i="6"/>
  <c r="I986" i="6"/>
  <c r="G986" i="6"/>
  <c r="K987" i="6"/>
  <c r="I987" i="6"/>
  <c r="G987" i="6"/>
  <c r="K988" i="6"/>
  <c r="I988" i="6"/>
  <c r="G988" i="6"/>
  <c r="K989" i="6"/>
  <c r="I989" i="6"/>
  <c r="G989" i="6"/>
  <c r="K990" i="6"/>
  <c r="I990" i="6"/>
  <c r="G990" i="6"/>
  <c r="K991" i="6"/>
  <c r="I991" i="6"/>
  <c r="G991" i="6"/>
  <c r="K992" i="6"/>
  <c r="I992" i="6"/>
  <c r="G992" i="6"/>
  <c r="K993" i="6"/>
  <c r="I993" i="6"/>
  <c r="G993" i="6"/>
  <c r="K994" i="6"/>
  <c r="I994" i="6"/>
  <c r="G994" i="6"/>
  <c r="K995" i="6"/>
  <c r="I995" i="6"/>
  <c r="G995" i="6"/>
  <c r="K996" i="6"/>
  <c r="I996" i="6"/>
  <c r="G996" i="6"/>
  <c r="K997" i="6"/>
  <c r="I997" i="6"/>
  <c r="G997" i="6"/>
  <c r="K998" i="6"/>
  <c r="I998" i="6"/>
  <c r="G998" i="6"/>
  <c r="K999" i="6"/>
  <c r="I999" i="6"/>
  <c r="G999" i="6"/>
  <c r="K1000" i="6"/>
  <c r="I1000" i="6"/>
  <c r="G1000" i="6"/>
  <c r="K1001" i="6"/>
  <c r="I1001" i="6"/>
  <c r="G1001" i="6"/>
  <c r="K1002" i="6"/>
  <c r="I1002" i="6"/>
  <c r="G1002" i="6"/>
  <c r="K1003" i="6"/>
  <c r="I1003" i="6"/>
  <c r="G1003" i="6"/>
  <c r="K1004" i="6"/>
  <c r="I1004" i="6"/>
  <c r="G1004" i="6"/>
  <c r="K1005" i="6"/>
  <c r="I1005" i="6"/>
  <c r="G1005" i="6"/>
  <c r="K1006" i="6"/>
  <c r="I1006" i="6"/>
  <c r="G1006" i="6"/>
  <c r="K1007" i="6"/>
  <c r="I1007" i="6"/>
  <c r="G1007" i="6"/>
  <c r="K1008" i="6"/>
  <c r="I1008" i="6"/>
  <c r="G1008" i="6"/>
  <c r="K1009" i="6"/>
  <c r="I1009" i="6"/>
  <c r="G1009" i="6"/>
  <c r="K1010" i="6"/>
  <c r="I1010" i="6"/>
  <c r="G1010" i="6"/>
  <c r="K1011" i="6"/>
  <c r="I1011" i="6"/>
  <c r="G1011" i="6"/>
  <c r="K1012" i="6"/>
  <c r="I1012" i="6"/>
  <c r="G1012" i="6"/>
  <c r="K1013" i="6"/>
  <c r="I1013" i="6"/>
  <c r="G1013" i="6"/>
  <c r="K1014" i="6"/>
  <c r="I1014" i="6"/>
  <c r="G1014" i="6"/>
  <c r="K1015" i="6"/>
  <c r="I1015" i="6"/>
  <c r="G1015" i="6"/>
  <c r="K1016" i="6"/>
  <c r="I1016" i="6"/>
  <c r="G1016" i="6"/>
  <c r="K1017" i="6"/>
  <c r="I1017" i="6"/>
  <c r="G1017" i="6"/>
  <c r="K1018" i="6"/>
  <c r="I1018" i="6"/>
  <c r="G1018" i="6"/>
  <c r="K1019" i="6"/>
  <c r="I1019" i="6"/>
  <c r="G1019" i="6"/>
  <c r="K1020" i="6"/>
  <c r="I1020" i="6"/>
  <c r="G1020" i="6"/>
  <c r="K1021" i="6"/>
  <c r="I1021" i="6"/>
  <c r="G1021" i="6"/>
  <c r="K1022" i="6"/>
  <c r="I1022" i="6"/>
  <c r="G1022" i="6"/>
  <c r="K1023" i="6"/>
  <c r="I1023" i="6"/>
  <c r="G1023" i="6"/>
  <c r="K1024" i="6"/>
  <c r="I1024" i="6"/>
  <c r="G1024" i="6"/>
  <c r="K1025" i="6"/>
  <c r="I1025" i="6"/>
  <c r="G1025" i="6"/>
  <c r="K1026" i="6"/>
  <c r="I1026" i="6"/>
  <c r="G1026" i="6"/>
  <c r="K1027" i="6"/>
  <c r="I1027" i="6"/>
  <c r="G1027" i="6"/>
  <c r="K1028" i="6"/>
  <c r="I1028" i="6"/>
  <c r="G1028" i="6"/>
  <c r="K1029" i="6"/>
  <c r="I1029" i="6"/>
  <c r="G1029" i="6"/>
  <c r="K1030" i="6"/>
  <c r="I1030" i="6"/>
  <c r="G1030" i="6"/>
  <c r="K1031" i="6"/>
  <c r="I1031" i="6"/>
  <c r="G1031" i="6"/>
  <c r="K1032" i="6"/>
  <c r="I1032" i="6"/>
  <c r="G1032" i="6"/>
  <c r="K1033" i="6"/>
  <c r="I1033" i="6"/>
  <c r="G1033" i="6"/>
  <c r="K1034" i="6"/>
  <c r="I1034" i="6"/>
  <c r="G1034" i="6"/>
  <c r="K1035" i="6"/>
  <c r="I1035" i="6"/>
  <c r="G1035" i="6"/>
  <c r="K1036" i="6"/>
  <c r="I1036" i="6"/>
  <c r="G1036" i="6"/>
  <c r="K1037" i="6"/>
  <c r="I1037" i="6"/>
  <c r="G1037" i="6"/>
  <c r="K1038" i="6"/>
  <c r="I1038" i="6"/>
  <c r="G1038" i="6"/>
  <c r="K1039" i="6"/>
  <c r="I1039" i="6"/>
  <c r="G1039" i="6"/>
  <c r="K1040" i="6"/>
  <c r="I1040" i="6"/>
  <c r="G1040" i="6"/>
  <c r="K1041" i="6"/>
  <c r="I1041" i="6"/>
  <c r="G1041" i="6"/>
  <c r="K1042" i="6"/>
  <c r="I1042" i="6"/>
  <c r="G1042" i="6"/>
  <c r="K1043" i="6"/>
  <c r="I1043" i="6"/>
  <c r="G1043" i="6"/>
  <c r="J1043" i="6"/>
  <c r="H1043" i="6"/>
  <c r="H553" i="6"/>
  <c r="J553" i="6"/>
  <c r="H554" i="6"/>
  <c r="J554" i="6"/>
  <c r="H555" i="6"/>
  <c r="J555" i="6"/>
  <c r="H556" i="6"/>
  <c r="J556" i="6"/>
  <c r="H557" i="6"/>
  <c r="J557" i="6"/>
  <c r="H558" i="6"/>
  <c r="J558" i="6"/>
  <c r="H559" i="6"/>
  <c r="J559" i="6"/>
  <c r="H560" i="6"/>
  <c r="J560" i="6"/>
  <c r="H561" i="6"/>
  <c r="J561" i="6"/>
  <c r="H562" i="6"/>
  <c r="J562" i="6"/>
  <c r="H563" i="6"/>
  <c r="J563" i="6"/>
  <c r="H564" i="6"/>
  <c r="J564" i="6"/>
  <c r="H565" i="6"/>
  <c r="J565" i="6"/>
  <c r="H566" i="6"/>
  <c r="J566" i="6"/>
  <c r="H567" i="6"/>
  <c r="J567" i="6"/>
  <c r="H568" i="6"/>
  <c r="J568" i="6"/>
  <c r="H569" i="6"/>
  <c r="J569" i="6"/>
  <c r="H570" i="6"/>
  <c r="J570" i="6"/>
  <c r="H571" i="6"/>
  <c r="J571" i="6"/>
  <c r="H572" i="6"/>
  <c r="J572" i="6"/>
  <c r="H573" i="6"/>
  <c r="J573" i="6"/>
  <c r="H574" i="6"/>
  <c r="J574" i="6"/>
  <c r="H575" i="6"/>
  <c r="J575" i="6"/>
  <c r="H576" i="6"/>
  <c r="J576" i="6"/>
  <c r="H577" i="6"/>
  <c r="J577" i="6"/>
  <c r="H578" i="6"/>
  <c r="J578" i="6"/>
  <c r="H579" i="6"/>
  <c r="J579" i="6"/>
  <c r="H580" i="6"/>
  <c r="J580" i="6"/>
  <c r="H581" i="6"/>
  <c r="J581" i="6"/>
  <c r="H582" i="6"/>
  <c r="J582" i="6"/>
  <c r="H583" i="6"/>
  <c r="J583" i="6"/>
  <c r="H584" i="6"/>
  <c r="J584" i="6"/>
  <c r="H585" i="6"/>
  <c r="J585" i="6"/>
  <c r="H586" i="6"/>
  <c r="J586" i="6"/>
  <c r="H587" i="6"/>
  <c r="J587" i="6"/>
  <c r="H588" i="6"/>
  <c r="J588" i="6"/>
  <c r="H589" i="6"/>
  <c r="J589" i="6"/>
  <c r="H590" i="6"/>
  <c r="J590" i="6"/>
  <c r="H591" i="6"/>
  <c r="J591" i="6"/>
  <c r="H592" i="6"/>
  <c r="J592" i="6"/>
  <c r="H593" i="6"/>
  <c r="J593" i="6"/>
  <c r="H594" i="6"/>
  <c r="J594" i="6"/>
  <c r="H595" i="6"/>
  <c r="J595" i="6"/>
  <c r="H596" i="6"/>
  <c r="J596" i="6"/>
  <c r="H597" i="6"/>
  <c r="J597" i="6"/>
  <c r="H598" i="6"/>
  <c r="J598" i="6"/>
  <c r="H599" i="6"/>
  <c r="J599" i="6"/>
  <c r="H600" i="6"/>
  <c r="J600" i="6"/>
  <c r="H601" i="6"/>
  <c r="J601" i="6"/>
  <c r="H602" i="6"/>
  <c r="J602" i="6"/>
  <c r="H603" i="6"/>
  <c r="J603" i="6"/>
  <c r="H604" i="6"/>
  <c r="J604" i="6"/>
  <c r="H605" i="6"/>
  <c r="J605" i="6"/>
  <c r="H606" i="6"/>
  <c r="J606" i="6"/>
  <c r="H607" i="6"/>
  <c r="J607" i="6"/>
  <c r="H608" i="6"/>
  <c r="J608" i="6"/>
  <c r="H609" i="6"/>
  <c r="J609" i="6"/>
  <c r="H610" i="6"/>
  <c r="J610" i="6"/>
  <c r="H611" i="6"/>
  <c r="J611" i="6"/>
  <c r="H612" i="6"/>
  <c r="J612" i="6"/>
  <c r="H613" i="6"/>
  <c r="J613" i="6"/>
  <c r="H614" i="6"/>
  <c r="J614" i="6"/>
  <c r="H615" i="6"/>
  <c r="J615" i="6"/>
  <c r="H616" i="6"/>
  <c r="J616" i="6"/>
  <c r="H617" i="6"/>
  <c r="J617" i="6"/>
  <c r="H618" i="6"/>
  <c r="J618" i="6"/>
  <c r="H619" i="6"/>
  <c r="J619" i="6"/>
  <c r="H620" i="6"/>
  <c r="J620" i="6"/>
  <c r="H621" i="6"/>
  <c r="J621" i="6"/>
  <c r="H622" i="6"/>
  <c r="J622" i="6"/>
  <c r="H623" i="6"/>
  <c r="J623" i="6"/>
  <c r="H624" i="6"/>
  <c r="J624" i="6"/>
  <c r="H625" i="6"/>
  <c r="J625" i="6"/>
  <c r="H626" i="6"/>
  <c r="J626" i="6"/>
  <c r="H627" i="6"/>
  <c r="J627" i="6"/>
  <c r="H628" i="6"/>
  <c r="J628" i="6"/>
  <c r="H629" i="6"/>
  <c r="J629" i="6"/>
  <c r="H630" i="6"/>
  <c r="J630" i="6"/>
  <c r="H631" i="6"/>
  <c r="J631" i="6"/>
  <c r="H632" i="6"/>
  <c r="J632" i="6"/>
  <c r="H633" i="6"/>
  <c r="J633" i="6"/>
  <c r="H634" i="6"/>
  <c r="J634" i="6"/>
  <c r="H635" i="6"/>
  <c r="J635" i="6"/>
  <c r="H636" i="6"/>
  <c r="J636" i="6"/>
  <c r="H637" i="6"/>
  <c r="J637" i="6"/>
  <c r="H638" i="6"/>
  <c r="J638" i="6"/>
  <c r="H639" i="6"/>
  <c r="J639" i="6"/>
  <c r="H640" i="6"/>
  <c r="J640" i="6"/>
  <c r="H641" i="6"/>
  <c r="J641" i="6"/>
  <c r="H642" i="6"/>
  <c r="J642" i="6"/>
  <c r="H643" i="6"/>
  <c r="J643" i="6"/>
  <c r="H644" i="6"/>
  <c r="J644" i="6"/>
  <c r="H645" i="6"/>
  <c r="J645" i="6"/>
  <c r="H646" i="6"/>
  <c r="J646" i="6"/>
  <c r="H647" i="6"/>
  <c r="J647" i="6"/>
  <c r="H648" i="6"/>
  <c r="J648" i="6"/>
  <c r="H649" i="6"/>
  <c r="J649" i="6"/>
  <c r="H650" i="6"/>
  <c r="J650" i="6"/>
  <c r="H651" i="6"/>
  <c r="J651" i="6"/>
  <c r="H652" i="6"/>
  <c r="J652" i="6"/>
  <c r="H653" i="6"/>
  <c r="J653" i="6"/>
  <c r="H654" i="6"/>
  <c r="J654" i="6"/>
  <c r="H655" i="6"/>
  <c r="J655" i="6"/>
  <c r="H656" i="6"/>
  <c r="J656" i="6"/>
  <c r="H657" i="6"/>
  <c r="J657" i="6"/>
  <c r="H658" i="6"/>
  <c r="J658" i="6"/>
  <c r="H659" i="6"/>
  <c r="J659" i="6"/>
  <c r="H660" i="6"/>
  <c r="J660" i="6"/>
  <c r="H661" i="6"/>
  <c r="J661" i="6"/>
  <c r="H662" i="6"/>
  <c r="J662" i="6"/>
  <c r="H663" i="6"/>
  <c r="J663" i="6"/>
  <c r="H664" i="6"/>
  <c r="J664" i="6"/>
  <c r="H665" i="6"/>
  <c r="J665" i="6"/>
  <c r="H666" i="6"/>
  <c r="J666" i="6"/>
  <c r="H667" i="6"/>
  <c r="J667" i="6"/>
  <c r="H668" i="6"/>
  <c r="J668" i="6"/>
  <c r="H669" i="6"/>
  <c r="J669" i="6"/>
  <c r="H670" i="6"/>
  <c r="J670" i="6"/>
  <c r="H671" i="6"/>
  <c r="J671" i="6"/>
  <c r="H672" i="6"/>
  <c r="J672" i="6"/>
  <c r="H673" i="6"/>
  <c r="J673" i="6"/>
  <c r="H674" i="6"/>
  <c r="J674" i="6"/>
  <c r="H675" i="6"/>
  <c r="J675" i="6"/>
  <c r="H676" i="6"/>
  <c r="J676" i="6"/>
  <c r="H677" i="6"/>
  <c r="J677" i="6"/>
  <c r="H678" i="6"/>
  <c r="J678" i="6"/>
  <c r="H679" i="6"/>
  <c r="J679" i="6"/>
  <c r="H680" i="6"/>
  <c r="J680" i="6"/>
  <c r="H681" i="6"/>
  <c r="J681" i="6"/>
  <c r="H682" i="6"/>
  <c r="J682" i="6"/>
  <c r="H683" i="6"/>
  <c r="J683" i="6"/>
  <c r="H684" i="6"/>
  <c r="J684" i="6"/>
  <c r="H685" i="6"/>
  <c r="J685" i="6"/>
  <c r="H686" i="6"/>
  <c r="J686" i="6"/>
  <c r="H687" i="6"/>
  <c r="J687" i="6"/>
  <c r="H688" i="6"/>
  <c r="J688" i="6"/>
  <c r="H689" i="6"/>
  <c r="J689" i="6"/>
  <c r="H690" i="6"/>
  <c r="J690" i="6"/>
  <c r="H691" i="6"/>
  <c r="J691" i="6"/>
  <c r="H692" i="6"/>
  <c r="J692" i="6"/>
  <c r="H693" i="6"/>
  <c r="J693" i="6"/>
  <c r="H694" i="6"/>
  <c r="J694" i="6"/>
  <c r="H695" i="6"/>
  <c r="J695" i="6"/>
  <c r="H696" i="6"/>
  <c r="J696" i="6"/>
  <c r="H697" i="6"/>
  <c r="J697" i="6"/>
  <c r="H698" i="6"/>
  <c r="J698" i="6"/>
  <c r="H699" i="6"/>
  <c r="J699" i="6"/>
  <c r="H700" i="6"/>
  <c r="J700" i="6"/>
  <c r="H701" i="6"/>
  <c r="J701" i="6"/>
  <c r="H702" i="6"/>
  <c r="J702" i="6"/>
  <c r="H703" i="6"/>
  <c r="J703" i="6"/>
  <c r="H704" i="6"/>
  <c r="J704" i="6"/>
  <c r="H705" i="6"/>
  <c r="J705" i="6"/>
  <c r="H706" i="6"/>
  <c r="J706" i="6"/>
  <c r="H707" i="6"/>
  <c r="J707" i="6"/>
  <c r="H708" i="6"/>
  <c r="J708" i="6"/>
  <c r="H709" i="6"/>
  <c r="J709" i="6"/>
  <c r="H710" i="6"/>
  <c r="J710" i="6"/>
  <c r="H711" i="6"/>
  <c r="J711" i="6"/>
  <c r="H712" i="6"/>
  <c r="J712" i="6"/>
  <c r="H713" i="6"/>
  <c r="J713" i="6"/>
  <c r="H714" i="6"/>
  <c r="J714" i="6"/>
  <c r="H715" i="6"/>
  <c r="J715" i="6"/>
  <c r="H716" i="6"/>
  <c r="J716" i="6"/>
  <c r="H717" i="6"/>
  <c r="J717" i="6"/>
  <c r="H718" i="6"/>
  <c r="J718" i="6"/>
  <c r="H719" i="6"/>
  <c r="J719" i="6"/>
  <c r="H720" i="6"/>
  <c r="J720" i="6"/>
  <c r="H721" i="6"/>
  <c r="J721" i="6"/>
  <c r="H722" i="6"/>
  <c r="J722" i="6"/>
  <c r="H723" i="6"/>
  <c r="J723" i="6"/>
  <c r="H724" i="6"/>
  <c r="J724" i="6"/>
  <c r="H725" i="6"/>
  <c r="J725" i="6"/>
  <c r="H726" i="6"/>
  <c r="J726" i="6"/>
  <c r="H727" i="6"/>
  <c r="J727" i="6"/>
  <c r="H728" i="6"/>
  <c r="J728" i="6"/>
  <c r="H729" i="6"/>
  <c r="J729" i="6"/>
  <c r="H730" i="6"/>
  <c r="J730" i="6"/>
  <c r="H731" i="6"/>
  <c r="J731" i="6"/>
  <c r="H732" i="6"/>
  <c r="J732" i="6"/>
  <c r="H733" i="6"/>
  <c r="J733" i="6"/>
  <c r="H734" i="6"/>
  <c r="J734" i="6"/>
  <c r="H735" i="6"/>
  <c r="J735" i="6"/>
  <c r="H736" i="6"/>
  <c r="J736" i="6"/>
  <c r="H737" i="6"/>
  <c r="J737" i="6"/>
  <c r="H738" i="6"/>
  <c r="J738" i="6"/>
  <c r="H739" i="6"/>
  <c r="J739" i="6"/>
  <c r="H740" i="6"/>
  <c r="J740" i="6"/>
  <c r="H741" i="6"/>
  <c r="J741" i="6"/>
  <c r="H742" i="6"/>
  <c r="J742" i="6"/>
  <c r="H743" i="6"/>
  <c r="J743" i="6"/>
  <c r="H744" i="6"/>
  <c r="J744" i="6"/>
  <c r="H745" i="6"/>
  <c r="J745" i="6"/>
  <c r="H746" i="6"/>
  <c r="J746" i="6"/>
  <c r="H747" i="6"/>
  <c r="J747" i="6"/>
  <c r="H748" i="6"/>
  <c r="J748" i="6"/>
  <c r="H749" i="6"/>
  <c r="J749" i="6"/>
  <c r="H750" i="6"/>
  <c r="J750" i="6"/>
  <c r="H751" i="6"/>
  <c r="J751" i="6"/>
  <c r="H752" i="6"/>
  <c r="J752" i="6"/>
  <c r="H753" i="6"/>
  <c r="J753" i="6"/>
  <c r="H754" i="6"/>
  <c r="J754" i="6"/>
  <c r="H755" i="6"/>
  <c r="J755" i="6"/>
  <c r="H756" i="6"/>
  <c r="J756" i="6"/>
  <c r="H757" i="6"/>
  <c r="J757" i="6"/>
  <c r="H758" i="6"/>
  <c r="J758" i="6"/>
  <c r="H759" i="6"/>
  <c r="J759" i="6"/>
  <c r="H760" i="6"/>
  <c r="J760" i="6"/>
  <c r="H761" i="6"/>
  <c r="J761" i="6"/>
  <c r="H762" i="6"/>
  <c r="J762" i="6"/>
  <c r="H763" i="6"/>
  <c r="J763" i="6"/>
  <c r="H764" i="6"/>
  <c r="J764" i="6"/>
  <c r="H765" i="6"/>
  <c r="J765" i="6"/>
  <c r="H766" i="6"/>
  <c r="J766" i="6"/>
  <c r="H767" i="6"/>
  <c r="J767" i="6"/>
  <c r="H768" i="6"/>
  <c r="J768" i="6"/>
  <c r="H769" i="6"/>
  <c r="J769" i="6"/>
  <c r="H770" i="6"/>
  <c r="J770" i="6"/>
  <c r="H771" i="6"/>
  <c r="J771" i="6"/>
  <c r="H772" i="6"/>
  <c r="J772" i="6"/>
  <c r="H773" i="6"/>
  <c r="J773" i="6"/>
  <c r="H774" i="6"/>
  <c r="J774" i="6"/>
  <c r="H775" i="6"/>
  <c r="J775" i="6"/>
  <c r="H776" i="6"/>
  <c r="J776" i="6"/>
  <c r="H777" i="6"/>
  <c r="J777" i="6"/>
  <c r="H778" i="6"/>
  <c r="J778" i="6"/>
  <c r="H779" i="6"/>
  <c r="J779" i="6"/>
  <c r="H780" i="6"/>
  <c r="J780" i="6"/>
  <c r="H781" i="6"/>
  <c r="J781" i="6"/>
  <c r="H782" i="6"/>
  <c r="J782" i="6"/>
  <c r="H783" i="6"/>
  <c r="J783" i="6"/>
  <c r="H784" i="6"/>
  <c r="J784" i="6"/>
  <c r="H785" i="6"/>
  <c r="J785" i="6"/>
  <c r="H786" i="6"/>
  <c r="J786" i="6"/>
  <c r="H787" i="6"/>
  <c r="J787" i="6"/>
  <c r="H788" i="6"/>
  <c r="J788" i="6"/>
  <c r="H789" i="6"/>
  <c r="J789" i="6"/>
  <c r="H790" i="6"/>
  <c r="J790" i="6"/>
  <c r="H791" i="6"/>
  <c r="J791" i="6"/>
  <c r="H792" i="6"/>
  <c r="J792" i="6"/>
  <c r="H793" i="6"/>
  <c r="J793" i="6"/>
  <c r="H794" i="6"/>
  <c r="J794" i="6"/>
  <c r="H795" i="6"/>
  <c r="J795" i="6"/>
  <c r="H796" i="6"/>
  <c r="J796" i="6"/>
  <c r="H797" i="6"/>
  <c r="J797" i="6"/>
  <c r="H798" i="6"/>
  <c r="J798" i="6"/>
  <c r="H799" i="6"/>
  <c r="J799" i="6"/>
  <c r="H800" i="6"/>
  <c r="J800" i="6"/>
  <c r="H801" i="6"/>
  <c r="J801" i="6"/>
  <c r="H802" i="6"/>
  <c r="J802" i="6"/>
  <c r="H803" i="6"/>
  <c r="J803" i="6"/>
  <c r="H804" i="6"/>
  <c r="J804" i="6"/>
  <c r="H805" i="6"/>
  <c r="J805" i="6"/>
  <c r="H806" i="6"/>
  <c r="J806" i="6"/>
  <c r="H807" i="6"/>
  <c r="J807" i="6"/>
  <c r="H808" i="6"/>
  <c r="J808" i="6"/>
  <c r="H809" i="6"/>
  <c r="J809" i="6"/>
  <c r="H810" i="6"/>
  <c r="J810" i="6"/>
  <c r="H811" i="6"/>
  <c r="J811" i="6"/>
  <c r="H812" i="6"/>
  <c r="J812" i="6"/>
  <c r="H813" i="6"/>
  <c r="J813" i="6"/>
  <c r="H814" i="6"/>
  <c r="J814" i="6"/>
  <c r="H815" i="6"/>
  <c r="J815" i="6"/>
  <c r="H816" i="6"/>
  <c r="J816" i="6"/>
  <c r="H817" i="6"/>
  <c r="J817" i="6"/>
  <c r="H818" i="6"/>
  <c r="J818" i="6"/>
  <c r="H819" i="6"/>
  <c r="J819" i="6"/>
  <c r="H820" i="6"/>
  <c r="J820" i="6"/>
  <c r="H821" i="6"/>
  <c r="J821" i="6"/>
  <c r="H822" i="6"/>
  <c r="J822" i="6"/>
  <c r="H823" i="6"/>
  <c r="J823" i="6"/>
  <c r="H824" i="6"/>
  <c r="J824" i="6"/>
  <c r="H825" i="6"/>
  <c r="J825" i="6"/>
  <c r="H826" i="6"/>
  <c r="J826" i="6"/>
  <c r="H827" i="6"/>
  <c r="J827" i="6"/>
  <c r="H828" i="6"/>
  <c r="J828" i="6"/>
  <c r="H829" i="6"/>
  <c r="J829" i="6"/>
  <c r="H830" i="6"/>
  <c r="J830" i="6"/>
  <c r="H831" i="6"/>
  <c r="J831" i="6"/>
  <c r="H832" i="6"/>
  <c r="J832" i="6"/>
  <c r="H833" i="6"/>
  <c r="J833" i="6"/>
  <c r="H834" i="6"/>
  <c r="J834" i="6"/>
  <c r="H835" i="6"/>
  <c r="J835" i="6"/>
  <c r="H836" i="6"/>
  <c r="J836" i="6"/>
  <c r="H837" i="6"/>
  <c r="J837" i="6"/>
  <c r="H838" i="6"/>
  <c r="J838" i="6"/>
  <c r="H839" i="6"/>
  <c r="J839" i="6"/>
  <c r="H840" i="6"/>
  <c r="J840" i="6"/>
  <c r="H841" i="6"/>
  <c r="J841" i="6"/>
  <c r="H842" i="6"/>
  <c r="J842" i="6"/>
  <c r="H843" i="6"/>
  <c r="J843" i="6"/>
  <c r="H844" i="6"/>
  <c r="J844" i="6"/>
  <c r="H845" i="6"/>
  <c r="J845" i="6"/>
  <c r="H846" i="6"/>
  <c r="J846" i="6"/>
  <c r="H847" i="6"/>
  <c r="J847" i="6"/>
  <c r="H848" i="6"/>
  <c r="J848" i="6"/>
  <c r="H849" i="6"/>
  <c r="J849" i="6"/>
  <c r="H850" i="6"/>
  <c r="J850" i="6"/>
  <c r="H851" i="6"/>
  <c r="J851" i="6"/>
  <c r="H852" i="6"/>
  <c r="J852" i="6"/>
  <c r="H853" i="6"/>
  <c r="J853" i="6"/>
  <c r="H854" i="6"/>
  <c r="J854" i="6"/>
  <c r="H855" i="6"/>
  <c r="J855" i="6"/>
  <c r="H856" i="6"/>
  <c r="J856" i="6"/>
  <c r="H857" i="6"/>
  <c r="J857" i="6"/>
  <c r="H858" i="6"/>
  <c r="J858" i="6"/>
  <c r="H859" i="6"/>
  <c r="J859" i="6"/>
  <c r="H860" i="6"/>
  <c r="J860" i="6"/>
  <c r="H861" i="6"/>
  <c r="J861" i="6"/>
  <c r="H862" i="6"/>
  <c r="J862" i="6"/>
  <c r="H863" i="6"/>
  <c r="J863" i="6"/>
  <c r="H864" i="6"/>
  <c r="J864" i="6"/>
  <c r="H865" i="6"/>
  <c r="J865" i="6"/>
  <c r="H866" i="6"/>
  <c r="J866" i="6"/>
  <c r="H867" i="6"/>
  <c r="J867" i="6"/>
  <c r="H868" i="6"/>
  <c r="J868" i="6"/>
  <c r="H869" i="6"/>
  <c r="J869" i="6"/>
  <c r="H870" i="6"/>
  <c r="J870" i="6"/>
  <c r="H871" i="6"/>
  <c r="J871" i="6"/>
  <c r="H872" i="6"/>
  <c r="J872" i="6"/>
  <c r="H873" i="6"/>
  <c r="J873" i="6"/>
  <c r="H874" i="6"/>
  <c r="J874" i="6"/>
  <c r="H875" i="6"/>
  <c r="J875" i="6"/>
  <c r="H876" i="6"/>
  <c r="J876" i="6"/>
  <c r="H877" i="6"/>
  <c r="J877" i="6"/>
  <c r="H878" i="6"/>
  <c r="J878" i="6"/>
  <c r="H879" i="6"/>
  <c r="J879" i="6"/>
  <c r="H880" i="6"/>
  <c r="J880" i="6"/>
  <c r="H881" i="6"/>
  <c r="J881" i="6"/>
  <c r="H882" i="6"/>
  <c r="J882" i="6"/>
  <c r="H883" i="6"/>
  <c r="J883" i="6"/>
  <c r="H884" i="6"/>
  <c r="J884" i="6"/>
  <c r="H885" i="6"/>
  <c r="J885" i="6"/>
  <c r="H886" i="6"/>
  <c r="J886" i="6"/>
  <c r="H887" i="6"/>
  <c r="J887" i="6"/>
  <c r="H888" i="6"/>
  <c r="J888" i="6"/>
  <c r="H889" i="6"/>
  <c r="J889" i="6"/>
  <c r="H890" i="6"/>
  <c r="J890" i="6"/>
  <c r="H891" i="6"/>
  <c r="J891" i="6"/>
  <c r="H892" i="6"/>
  <c r="J892" i="6"/>
  <c r="H893" i="6"/>
  <c r="J893" i="6"/>
  <c r="H894" i="6"/>
  <c r="J894" i="6"/>
  <c r="H895" i="6"/>
  <c r="J895" i="6"/>
  <c r="H896" i="6"/>
  <c r="J896" i="6"/>
  <c r="H897" i="6"/>
  <c r="J897" i="6"/>
  <c r="H898" i="6"/>
  <c r="J898" i="6"/>
  <c r="H899" i="6"/>
  <c r="J899" i="6"/>
  <c r="H900" i="6"/>
  <c r="J900" i="6"/>
  <c r="H901" i="6"/>
  <c r="J901" i="6"/>
  <c r="H902" i="6"/>
  <c r="J902" i="6"/>
  <c r="H903" i="6"/>
  <c r="J903" i="6"/>
  <c r="H904" i="6"/>
  <c r="J904" i="6"/>
  <c r="H905" i="6"/>
  <c r="J905" i="6"/>
  <c r="H906" i="6"/>
  <c r="J906" i="6"/>
  <c r="H907" i="6"/>
  <c r="J907" i="6"/>
  <c r="H908" i="6"/>
  <c r="J908" i="6"/>
  <c r="H909" i="6"/>
  <c r="J909" i="6"/>
  <c r="H910" i="6"/>
  <c r="J910" i="6"/>
  <c r="H911" i="6"/>
  <c r="J911" i="6"/>
  <c r="H912" i="6"/>
  <c r="J912" i="6"/>
  <c r="H913" i="6"/>
  <c r="J913" i="6"/>
  <c r="H914" i="6"/>
  <c r="J914" i="6"/>
  <c r="H915" i="6"/>
  <c r="J915" i="6"/>
  <c r="H916" i="6"/>
  <c r="J916" i="6"/>
  <c r="H917" i="6"/>
  <c r="J917" i="6"/>
  <c r="H918" i="6"/>
  <c r="J918" i="6"/>
  <c r="H919" i="6"/>
  <c r="J919" i="6"/>
  <c r="H920" i="6"/>
  <c r="J920" i="6"/>
  <c r="H921" i="6"/>
  <c r="J921" i="6"/>
  <c r="H922" i="6"/>
  <c r="J922" i="6"/>
  <c r="H923" i="6"/>
  <c r="J923" i="6"/>
  <c r="H924" i="6"/>
  <c r="J924" i="6"/>
  <c r="H925" i="6"/>
  <c r="J925" i="6"/>
  <c r="H926" i="6"/>
  <c r="J926" i="6"/>
  <c r="H927" i="6"/>
  <c r="J927" i="6"/>
  <c r="H928" i="6"/>
  <c r="J928" i="6"/>
  <c r="H929" i="6"/>
  <c r="J929" i="6"/>
  <c r="H930" i="6"/>
  <c r="J930" i="6"/>
  <c r="H931" i="6"/>
  <c r="J931" i="6"/>
  <c r="H932" i="6"/>
  <c r="J932" i="6"/>
  <c r="H933" i="6"/>
  <c r="J933" i="6"/>
  <c r="H934" i="6"/>
  <c r="J934" i="6"/>
  <c r="H935" i="6"/>
  <c r="J935" i="6"/>
  <c r="H936" i="6"/>
  <c r="J936" i="6"/>
  <c r="H937" i="6"/>
  <c r="J937" i="6"/>
  <c r="H938" i="6"/>
  <c r="J938" i="6"/>
  <c r="H939" i="6"/>
  <c r="J939" i="6"/>
  <c r="H940" i="6"/>
  <c r="J940" i="6"/>
  <c r="H941" i="6"/>
  <c r="J941" i="6"/>
  <c r="H942" i="6"/>
  <c r="J942" i="6"/>
  <c r="H943" i="6"/>
  <c r="J943" i="6"/>
  <c r="H944" i="6"/>
  <c r="J944" i="6"/>
  <c r="H945" i="6"/>
  <c r="J945" i="6"/>
  <c r="H946" i="6"/>
  <c r="J946" i="6"/>
  <c r="H947" i="6"/>
  <c r="J947" i="6"/>
  <c r="H948" i="6"/>
  <c r="J948" i="6"/>
  <c r="H949" i="6"/>
  <c r="J949" i="6"/>
  <c r="H950" i="6"/>
  <c r="J950" i="6"/>
  <c r="H951" i="6"/>
  <c r="J951" i="6"/>
  <c r="H952" i="6"/>
  <c r="J952" i="6"/>
  <c r="H953" i="6"/>
  <c r="J953" i="6"/>
  <c r="H954" i="6"/>
  <c r="J954" i="6"/>
  <c r="H955" i="6"/>
  <c r="J955" i="6"/>
  <c r="H956" i="6"/>
  <c r="J956" i="6"/>
  <c r="H957" i="6"/>
  <c r="J957" i="6"/>
  <c r="H958" i="6"/>
  <c r="J958" i="6"/>
  <c r="H959" i="6"/>
  <c r="J959" i="6"/>
  <c r="H960" i="6"/>
  <c r="J960" i="6"/>
  <c r="H961" i="6"/>
  <c r="J961" i="6"/>
  <c r="H962" i="6"/>
  <c r="J962" i="6"/>
  <c r="H963" i="6"/>
  <c r="J963" i="6"/>
  <c r="H964" i="6"/>
  <c r="J964" i="6"/>
  <c r="H965" i="6"/>
  <c r="J965" i="6"/>
  <c r="H966" i="6"/>
  <c r="J966" i="6"/>
  <c r="H967" i="6"/>
  <c r="J967" i="6"/>
  <c r="H968" i="6"/>
  <c r="J968" i="6"/>
  <c r="H969" i="6"/>
  <c r="J969" i="6"/>
  <c r="H970" i="6"/>
  <c r="J970" i="6"/>
  <c r="H971" i="6"/>
  <c r="J971" i="6"/>
  <c r="H972" i="6"/>
  <c r="J972" i="6"/>
  <c r="H973" i="6"/>
  <c r="J973" i="6"/>
  <c r="H974" i="6"/>
  <c r="J974" i="6"/>
  <c r="H975" i="6"/>
  <c r="J975" i="6"/>
  <c r="H976" i="6"/>
  <c r="J976" i="6"/>
  <c r="H977" i="6"/>
  <c r="J977" i="6"/>
  <c r="H978" i="6"/>
  <c r="J978" i="6"/>
  <c r="H979" i="6"/>
  <c r="J979" i="6"/>
  <c r="H980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G553" i="6"/>
  <c r="I553" i="6"/>
  <c r="G554" i="6"/>
  <c r="I554" i="6"/>
  <c r="G555" i="6"/>
  <c r="I555" i="6"/>
  <c r="G556" i="6"/>
  <c r="I556" i="6"/>
  <c r="G557" i="6"/>
  <c r="I557" i="6"/>
  <c r="G558" i="6"/>
  <c r="I558" i="6"/>
  <c r="G559" i="6"/>
  <c r="I559" i="6"/>
  <c r="G560" i="6"/>
  <c r="I560" i="6"/>
  <c r="G561" i="6"/>
  <c r="I561" i="6"/>
  <c r="G562" i="6"/>
  <c r="I562" i="6"/>
  <c r="G563" i="6"/>
  <c r="I563" i="6"/>
  <c r="G564" i="6"/>
  <c r="I564" i="6"/>
  <c r="G565" i="6"/>
  <c r="I565" i="6"/>
  <c r="G566" i="6"/>
  <c r="I566" i="6"/>
  <c r="G567" i="6"/>
  <c r="I567" i="6"/>
  <c r="G568" i="6"/>
  <c r="I568" i="6"/>
  <c r="G569" i="6"/>
  <c r="I569" i="6"/>
  <c r="G570" i="6"/>
  <c r="I570" i="6"/>
  <c r="G571" i="6"/>
  <c r="I571" i="6"/>
  <c r="G572" i="6"/>
  <c r="I572" i="6"/>
  <c r="G573" i="6"/>
  <c r="I573" i="6"/>
  <c r="G574" i="6"/>
  <c r="I574" i="6"/>
  <c r="G575" i="6"/>
  <c r="I575" i="6"/>
  <c r="G576" i="6"/>
  <c r="I576" i="6"/>
  <c r="G577" i="6"/>
  <c r="I577" i="6"/>
  <c r="G578" i="6"/>
  <c r="I578" i="6"/>
  <c r="G579" i="6"/>
  <c r="I579" i="6"/>
  <c r="G580" i="6"/>
  <c r="I580" i="6"/>
  <c r="G581" i="6"/>
  <c r="I581" i="6"/>
  <c r="G582" i="6"/>
  <c r="I582" i="6"/>
  <c r="G583" i="6"/>
  <c r="I583" i="6"/>
  <c r="G584" i="6"/>
  <c r="I584" i="6"/>
  <c r="G585" i="6"/>
  <c r="I585" i="6"/>
  <c r="G586" i="6"/>
  <c r="I586" i="6"/>
  <c r="G587" i="6"/>
  <c r="I587" i="6"/>
  <c r="G588" i="6"/>
  <c r="I588" i="6"/>
  <c r="G589" i="6"/>
  <c r="I589" i="6"/>
  <c r="G590" i="6"/>
  <c r="I590" i="6"/>
  <c r="G591" i="6"/>
  <c r="I591" i="6"/>
  <c r="G592" i="6"/>
  <c r="I592" i="6"/>
  <c r="G593" i="6"/>
  <c r="I593" i="6"/>
  <c r="G594" i="6"/>
  <c r="I594" i="6"/>
  <c r="G595" i="6"/>
  <c r="I595" i="6"/>
  <c r="G596" i="6"/>
  <c r="I596" i="6"/>
  <c r="G597" i="6"/>
  <c r="I597" i="6"/>
  <c r="G598" i="6"/>
  <c r="I598" i="6"/>
  <c r="G599" i="6"/>
  <c r="I599" i="6"/>
  <c r="G600" i="6"/>
  <c r="I600" i="6"/>
  <c r="G601" i="6"/>
  <c r="I601" i="6"/>
  <c r="G602" i="6"/>
  <c r="I602" i="6"/>
  <c r="G603" i="6"/>
  <c r="I603" i="6"/>
  <c r="G604" i="6"/>
  <c r="I604" i="6"/>
  <c r="G605" i="6"/>
  <c r="I605" i="6"/>
  <c r="G606" i="6"/>
  <c r="I606" i="6"/>
  <c r="G607" i="6"/>
  <c r="I607" i="6"/>
  <c r="G608" i="6"/>
  <c r="I608" i="6"/>
  <c r="G609" i="6"/>
  <c r="I609" i="6"/>
  <c r="G610" i="6"/>
  <c r="I610" i="6"/>
  <c r="G611" i="6"/>
  <c r="I611" i="6"/>
  <c r="G612" i="6"/>
  <c r="I612" i="6"/>
  <c r="G613" i="6"/>
  <c r="I613" i="6"/>
  <c r="G614" i="6"/>
  <c r="I614" i="6"/>
  <c r="G615" i="6"/>
  <c r="I615" i="6"/>
  <c r="G616" i="6"/>
  <c r="I616" i="6"/>
  <c r="G617" i="6"/>
  <c r="I617" i="6"/>
  <c r="G618" i="6"/>
  <c r="I618" i="6"/>
  <c r="G619" i="6"/>
  <c r="I619" i="6"/>
  <c r="G620" i="6"/>
  <c r="I620" i="6"/>
  <c r="G621" i="6"/>
  <c r="I621" i="6"/>
  <c r="G622" i="6"/>
  <c r="I622" i="6"/>
  <c r="G623" i="6"/>
  <c r="I623" i="6"/>
  <c r="G624" i="6"/>
  <c r="I624" i="6"/>
  <c r="G625" i="6"/>
  <c r="I625" i="6"/>
  <c r="G626" i="6"/>
  <c r="I626" i="6"/>
  <c r="G627" i="6"/>
  <c r="I627" i="6"/>
  <c r="G628" i="6"/>
  <c r="I628" i="6"/>
  <c r="G629" i="6"/>
  <c r="I629" i="6"/>
  <c r="G630" i="6"/>
  <c r="I630" i="6"/>
  <c r="G631" i="6"/>
  <c r="I631" i="6"/>
  <c r="G632" i="6"/>
  <c r="I632" i="6"/>
  <c r="G633" i="6"/>
  <c r="I633" i="6"/>
  <c r="G634" i="6"/>
  <c r="I634" i="6"/>
  <c r="G635" i="6"/>
  <c r="I635" i="6"/>
  <c r="G636" i="6"/>
  <c r="I636" i="6"/>
  <c r="G637" i="6"/>
  <c r="I637" i="6"/>
  <c r="G638" i="6"/>
  <c r="I638" i="6"/>
  <c r="G639" i="6"/>
  <c r="I639" i="6"/>
  <c r="G640" i="6"/>
  <c r="I640" i="6"/>
  <c r="G641" i="6"/>
  <c r="I641" i="6"/>
  <c r="G642" i="6"/>
  <c r="I642" i="6"/>
  <c r="G643" i="6"/>
  <c r="I643" i="6"/>
  <c r="G644" i="6"/>
  <c r="I644" i="6"/>
  <c r="G645" i="6"/>
  <c r="I645" i="6"/>
  <c r="G646" i="6"/>
  <c r="I646" i="6"/>
  <c r="G647" i="6"/>
  <c r="I647" i="6"/>
  <c r="G648" i="6"/>
  <c r="I648" i="6"/>
  <c r="G649" i="6"/>
  <c r="I649" i="6"/>
  <c r="G650" i="6"/>
  <c r="I650" i="6"/>
  <c r="G651" i="6"/>
  <c r="I651" i="6"/>
  <c r="G652" i="6"/>
  <c r="I652" i="6"/>
  <c r="G653" i="6"/>
  <c r="I653" i="6"/>
  <c r="G654" i="6"/>
  <c r="I654" i="6"/>
  <c r="G655" i="6"/>
  <c r="I655" i="6"/>
  <c r="G656" i="6"/>
  <c r="I656" i="6"/>
  <c r="G657" i="6"/>
  <c r="I657" i="6"/>
  <c r="G658" i="6"/>
  <c r="I658" i="6"/>
  <c r="G659" i="6"/>
  <c r="I659" i="6"/>
  <c r="G660" i="6"/>
  <c r="I660" i="6"/>
  <c r="G661" i="6"/>
  <c r="I661" i="6"/>
  <c r="G662" i="6"/>
  <c r="I662" i="6"/>
  <c r="G663" i="6"/>
  <c r="I663" i="6"/>
  <c r="G664" i="6"/>
  <c r="I664" i="6"/>
  <c r="G665" i="6"/>
  <c r="I665" i="6"/>
  <c r="G666" i="6"/>
  <c r="I666" i="6"/>
  <c r="G667" i="6"/>
  <c r="I667" i="6"/>
  <c r="G668" i="6"/>
  <c r="I668" i="6"/>
  <c r="G669" i="6"/>
  <c r="I669" i="6"/>
  <c r="G670" i="6"/>
  <c r="I670" i="6"/>
  <c r="G671" i="6"/>
  <c r="I671" i="6"/>
  <c r="G672" i="6"/>
  <c r="I672" i="6"/>
  <c r="G673" i="6"/>
  <c r="I673" i="6"/>
  <c r="G674" i="6"/>
  <c r="I674" i="6"/>
  <c r="G675" i="6"/>
  <c r="I675" i="6"/>
  <c r="G676" i="6"/>
  <c r="I676" i="6"/>
  <c r="G677" i="6"/>
  <c r="I677" i="6"/>
  <c r="G678" i="6"/>
  <c r="I678" i="6"/>
  <c r="G679" i="6"/>
  <c r="I679" i="6"/>
  <c r="G680" i="6"/>
  <c r="I680" i="6"/>
  <c r="G681" i="6"/>
  <c r="I681" i="6"/>
  <c r="G682" i="6"/>
  <c r="I682" i="6"/>
  <c r="G683" i="6"/>
  <c r="I683" i="6"/>
  <c r="G684" i="6"/>
  <c r="I684" i="6"/>
  <c r="G685" i="6"/>
  <c r="I685" i="6"/>
  <c r="G686" i="6"/>
  <c r="I686" i="6"/>
  <c r="G687" i="6"/>
  <c r="I687" i="6"/>
  <c r="G688" i="6"/>
  <c r="I688" i="6"/>
  <c r="G689" i="6"/>
  <c r="I689" i="6"/>
  <c r="G690" i="6"/>
  <c r="I690" i="6"/>
  <c r="G691" i="6"/>
  <c r="I691" i="6"/>
  <c r="G692" i="6"/>
  <c r="I692" i="6"/>
  <c r="G693" i="6"/>
  <c r="I693" i="6"/>
  <c r="G694" i="6"/>
  <c r="I694" i="6"/>
  <c r="G695" i="6"/>
  <c r="I695" i="6"/>
  <c r="G696" i="6"/>
  <c r="I696" i="6"/>
  <c r="G697" i="6"/>
  <c r="I697" i="6"/>
  <c r="G698" i="6"/>
  <c r="I698" i="6"/>
  <c r="G699" i="6"/>
  <c r="I699" i="6"/>
  <c r="G700" i="6"/>
  <c r="I700" i="6"/>
  <c r="G701" i="6"/>
  <c r="I701" i="6"/>
  <c r="G702" i="6"/>
  <c r="I702" i="6"/>
  <c r="G703" i="6"/>
  <c r="I703" i="6"/>
  <c r="G704" i="6"/>
  <c r="I704" i="6"/>
  <c r="G705" i="6"/>
  <c r="I705" i="6"/>
  <c r="G706" i="6"/>
  <c r="I706" i="6"/>
  <c r="G707" i="6"/>
  <c r="I707" i="6"/>
  <c r="G708" i="6"/>
  <c r="I708" i="6"/>
  <c r="G709" i="6"/>
  <c r="I709" i="6"/>
  <c r="G710" i="6"/>
  <c r="I710" i="6"/>
  <c r="G711" i="6"/>
  <c r="I711" i="6"/>
  <c r="G712" i="6"/>
  <c r="I712" i="6"/>
  <c r="G713" i="6"/>
  <c r="I713" i="6"/>
  <c r="G714" i="6"/>
  <c r="I714" i="6"/>
  <c r="G715" i="6"/>
  <c r="I715" i="6"/>
  <c r="G716" i="6"/>
  <c r="I716" i="6"/>
  <c r="G717" i="6"/>
  <c r="I717" i="6"/>
  <c r="G718" i="6"/>
  <c r="I718" i="6"/>
  <c r="G719" i="6"/>
  <c r="I719" i="6"/>
  <c r="G720" i="6"/>
  <c r="I720" i="6"/>
  <c r="G721" i="6"/>
  <c r="I721" i="6"/>
  <c r="G722" i="6"/>
  <c r="I722" i="6"/>
  <c r="G723" i="6"/>
  <c r="I723" i="6"/>
  <c r="G724" i="6"/>
  <c r="I724" i="6"/>
  <c r="G725" i="6"/>
  <c r="I725" i="6"/>
  <c r="G726" i="6"/>
  <c r="I726" i="6"/>
  <c r="G727" i="6"/>
  <c r="I727" i="6"/>
  <c r="G728" i="6"/>
  <c r="I728" i="6"/>
  <c r="G729" i="6"/>
  <c r="I729" i="6"/>
  <c r="G730" i="6"/>
  <c r="I730" i="6"/>
  <c r="G731" i="6"/>
  <c r="I731" i="6"/>
  <c r="G732" i="6"/>
  <c r="I732" i="6"/>
  <c r="G733" i="6"/>
  <c r="I733" i="6"/>
  <c r="G734" i="6"/>
  <c r="I734" i="6"/>
  <c r="G735" i="6"/>
  <c r="I735" i="6"/>
  <c r="G736" i="6"/>
  <c r="I736" i="6"/>
  <c r="G737" i="6"/>
  <c r="I737" i="6"/>
  <c r="G738" i="6"/>
  <c r="I738" i="6"/>
  <c r="G739" i="6"/>
  <c r="I739" i="6"/>
  <c r="G740" i="6"/>
  <c r="I740" i="6"/>
  <c r="G741" i="6"/>
  <c r="I741" i="6"/>
  <c r="G742" i="6"/>
  <c r="I742" i="6"/>
  <c r="G743" i="6"/>
  <c r="I743" i="6"/>
  <c r="G744" i="6"/>
  <c r="I744" i="6"/>
  <c r="G745" i="6"/>
  <c r="I745" i="6"/>
  <c r="G746" i="6"/>
  <c r="I746" i="6"/>
  <c r="G747" i="6"/>
  <c r="I747" i="6"/>
  <c r="G748" i="6"/>
  <c r="I748" i="6"/>
  <c r="G749" i="6"/>
  <c r="I749" i="6"/>
  <c r="G750" i="6"/>
  <c r="I750" i="6"/>
  <c r="G751" i="6"/>
  <c r="I751" i="6"/>
  <c r="G752" i="6"/>
  <c r="I752" i="6"/>
  <c r="G753" i="6"/>
  <c r="I753" i="6"/>
  <c r="G754" i="6"/>
  <c r="I754" i="6"/>
  <c r="G755" i="6"/>
  <c r="I755" i="6"/>
  <c r="G756" i="6"/>
  <c r="I756" i="6"/>
  <c r="G757" i="6"/>
  <c r="I757" i="6"/>
  <c r="G758" i="6"/>
  <c r="I758" i="6"/>
  <c r="G759" i="6"/>
  <c r="I759" i="6"/>
  <c r="G760" i="6"/>
  <c r="I760" i="6"/>
  <c r="G761" i="6"/>
  <c r="I761" i="6"/>
  <c r="G762" i="6"/>
  <c r="I762" i="6"/>
  <c r="G763" i="6"/>
  <c r="I763" i="6"/>
  <c r="G764" i="6"/>
  <c r="I764" i="6"/>
  <c r="G765" i="6"/>
  <c r="I765" i="6"/>
  <c r="G766" i="6"/>
  <c r="I766" i="6"/>
  <c r="G767" i="6"/>
  <c r="I767" i="6"/>
  <c r="G768" i="6"/>
  <c r="I768" i="6"/>
  <c r="G769" i="6"/>
  <c r="I769" i="6"/>
  <c r="G770" i="6"/>
  <c r="I770" i="6"/>
  <c r="G771" i="6"/>
  <c r="I771" i="6"/>
  <c r="G772" i="6"/>
  <c r="I772" i="6"/>
  <c r="G773" i="6"/>
  <c r="I773" i="6"/>
  <c r="G774" i="6"/>
  <c r="I774" i="6"/>
  <c r="G775" i="6"/>
  <c r="I775" i="6"/>
  <c r="G776" i="6"/>
  <c r="I776" i="6"/>
  <c r="G777" i="6"/>
  <c r="I777" i="6"/>
  <c r="G778" i="6"/>
  <c r="I778" i="6"/>
  <c r="G779" i="6"/>
  <c r="I779" i="6"/>
  <c r="G780" i="6"/>
  <c r="I780" i="6"/>
  <c r="G781" i="6"/>
  <c r="I781" i="6"/>
  <c r="G782" i="6"/>
  <c r="I782" i="6"/>
  <c r="G783" i="6"/>
  <c r="I783" i="6"/>
  <c r="G784" i="6"/>
  <c r="I784" i="6"/>
  <c r="G785" i="6"/>
  <c r="I785" i="6"/>
  <c r="G786" i="6"/>
  <c r="I786" i="6"/>
  <c r="G787" i="6"/>
  <c r="I787" i="6"/>
  <c r="G788" i="6"/>
  <c r="I788" i="6"/>
  <c r="G789" i="6"/>
  <c r="I789" i="6"/>
  <c r="G790" i="6"/>
  <c r="I790" i="6"/>
  <c r="G791" i="6"/>
  <c r="I791" i="6"/>
  <c r="G792" i="6"/>
  <c r="I792" i="6"/>
  <c r="G793" i="6"/>
  <c r="I793" i="6"/>
  <c r="G794" i="6"/>
  <c r="I794" i="6"/>
  <c r="G795" i="6"/>
  <c r="I795" i="6"/>
  <c r="G796" i="6"/>
  <c r="I796" i="6"/>
  <c r="G797" i="6"/>
  <c r="I797" i="6"/>
  <c r="G798" i="6"/>
  <c r="I798" i="6"/>
  <c r="G799" i="6"/>
  <c r="I799" i="6"/>
  <c r="G800" i="6"/>
  <c r="I800" i="6"/>
  <c r="G801" i="6"/>
  <c r="I801" i="6"/>
  <c r="G802" i="6"/>
  <c r="I802" i="6"/>
  <c r="G803" i="6"/>
  <c r="I803" i="6"/>
  <c r="G804" i="6"/>
  <c r="I804" i="6"/>
  <c r="G805" i="6"/>
  <c r="I805" i="6"/>
  <c r="G806" i="6"/>
  <c r="I806" i="6"/>
  <c r="G807" i="6"/>
  <c r="I807" i="6"/>
  <c r="G808" i="6"/>
  <c r="I808" i="6"/>
  <c r="G809" i="6"/>
  <c r="I809" i="6"/>
  <c r="G810" i="6"/>
  <c r="I810" i="6"/>
  <c r="G811" i="6"/>
  <c r="I811" i="6"/>
  <c r="G812" i="6"/>
  <c r="I812" i="6"/>
  <c r="G813" i="6"/>
  <c r="I813" i="6"/>
  <c r="G814" i="6"/>
  <c r="I814" i="6"/>
  <c r="G815" i="6"/>
  <c r="I815" i="6"/>
  <c r="G816" i="6"/>
  <c r="I816" i="6"/>
  <c r="G817" i="6"/>
  <c r="I817" i="6"/>
  <c r="G818" i="6"/>
  <c r="I818" i="6"/>
  <c r="G819" i="6"/>
  <c r="I819" i="6"/>
  <c r="G820" i="6"/>
  <c r="I820" i="6"/>
  <c r="G821" i="6"/>
  <c r="I821" i="6"/>
  <c r="G822" i="6"/>
  <c r="I822" i="6"/>
  <c r="G823" i="6"/>
  <c r="I823" i="6"/>
  <c r="G824" i="6"/>
  <c r="I824" i="6"/>
  <c r="G825" i="6"/>
  <c r="I825" i="6"/>
  <c r="G826" i="6"/>
  <c r="I826" i="6"/>
  <c r="G827" i="6"/>
  <c r="I827" i="6"/>
  <c r="G828" i="6"/>
  <c r="I828" i="6"/>
  <c r="G829" i="6"/>
  <c r="I829" i="6"/>
  <c r="G830" i="6"/>
  <c r="I830" i="6"/>
  <c r="G831" i="6"/>
  <c r="I831" i="6"/>
  <c r="G832" i="6"/>
  <c r="I832" i="6"/>
  <c r="G833" i="6"/>
  <c r="I833" i="6"/>
  <c r="G834" i="6"/>
  <c r="I834" i="6"/>
  <c r="G835" i="6"/>
  <c r="I835" i="6"/>
  <c r="G836" i="6"/>
  <c r="I836" i="6"/>
  <c r="G837" i="6"/>
  <c r="I837" i="6"/>
  <c r="G838" i="6"/>
  <c r="I838" i="6"/>
  <c r="G839" i="6"/>
  <c r="I839" i="6"/>
  <c r="G840" i="6"/>
  <c r="I840" i="6"/>
  <c r="G841" i="6"/>
  <c r="I841" i="6"/>
  <c r="G842" i="6"/>
  <c r="I842" i="6"/>
  <c r="G843" i="6"/>
  <c r="I843" i="6"/>
  <c r="G844" i="6"/>
  <c r="I844" i="6"/>
  <c r="G845" i="6"/>
  <c r="I845" i="6"/>
  <c r="G846" i="6"/>
  <c r="I846" i="6"/>
  <c r="G847" i="6"/>
  <c r="I847" i="6"/>
  <c r="G848" i="6"/>
  <c r="I848" i="6"/>
  <c r="G849" i="6"/>
  <c r="I849" i="6"/>
  <c r="G850" i="6"/>
  <c r="I850" i="6"/>
  <c r="G851" i="6"/>
  <c r="I851" i="6"/>
  <c r="G852" i="6"/>
  <c r="I852" i="6"/>
  <c r="G853" i="6"/>
  <c r="I853" i="6"/>
  <c r="G854" i="6"/>
  <c r="I854" i="6"/>
  <c r="G855" i="6"/>
  <c r="I855" i="6"/>
  <c r="G856" i="6"/>
  <c r="I856" i="6"/>
  <c r="G857" i="6"/>
  <c r="I857" i="6"/>
  <c r="G858" i="6"/>
  <c r="I858" i="6"/>
  <c r="G859" i="6"/>
  <c r="I859" i="6"/>
  <c r="G860" i="6"/>
  <c r="I860" i="6"/>
  <c r="G861" i="6"/>
  <c r="I861" i="6"/>
  <c r="G862" i="6"/>
  <c r="I862" i="6"/>
  <c r="G863" i="6"/>
  <c r="I863" i="6"/>
  <c r="G864" i="6"/>
  <c r="I864" i="6"/>
  <c r="G865" i="6"/>
  <c r="I865" i="6"/>
  <c r="G866" i="6"/>
  <c r="I866" i="6"/>
  <c r="G867" i="6"/>
  <c r="I867" i="6"/>
  <c r="G868" i="6"/>
  <c r="I868" i="6"/>
  <c r="G869" i="6"/>
  <c r="I869" i="6"/>
  <c r="G870" i="6"/>
  <c r="I870" i="6"/>
  <c r="G871" i="6"/>
  <c r="I871" i="6"/>
  <c r="G872" i="6"/>
  <c r="I872" i="6"/>
  <c r="G873" i="6"/>
  <c r="I873" i="6"/>
  <c r="G874" i="6"/>
  <c r="I874" i="6"/>
  <c r="G875" i="6"/>
  <c r="I875" i="6"/>
  <c r="G876" i="6"/>
  <c r="I876" i="6"/>
  <c r="G877" i="6"/>
  <c r="I877" i="6"/>
  <c r="G878" i="6"/>
  <c r="I878" i="6"/>
  <c r="G879" i="6"/>
  <c r="I879" i="6"/>
  <c r="G880" i="6"/>
  <c r="I880" i="6"/>
  <c r="G881" i="6"/>
  <c r="I881" i="6"/>
  <c r="G882" i="6"/>
  <c r="I882" i="6"/>
  <c r="G883" i="6"/>
  <c r="I883" i="6"/>
  <c r="G884" i="6"/>
  <c r="I884" i="6"/>
  <c r="G885" i="6"/>
  <c r="I885" i="6"/>
  <c r="G886" i="6"/>
  <c r="I886" i="6"/>
  <c r="G887" i="6"/>
  <c r="I887" i="6"/>
  <c r="G888" i="6"/>
  <c r="I888" i="6"/>
  <c r="G889" i="6"/>
  <c r="I889" i="6"/>
  <c r="G890" i="6"/>
  <c r="I890" i="6"/>
  <c r="G891" i="6"/>
  <c r="I891" i="6"/>
  <c r="G892" i="6"/>
  <c r="I892" i="6"/>
  <c r="G893" i="6"/>
  <c r="I893" i="6"/>
  <c r="G894" i="6"/>
  <c r="I894" i="6"/>
  <c r="G895" i="6"/>
  <c r="I895" i="6"/>
  <c r="G896" i="6"/>
  <c r="I896" i="6"/>
  <c r="G897" i="6"/>
  <c r="I897" i="6"/>
  <c r="G898" i="6"/>
  <c r="I898" i="6"/>
  <c r="G899" i="6"/>
  <c r="I899" i="6"/>
  <c r="G900" i="6"/>
  <c r="I900" i="6"/>
  <c r="G901" i="6"/>
  <c r="I901" i="6"/>
  <c r="G902" i="6"/>
  <c r="I902" i="6"/>
  <c r="G903" i="6"/>
  <c r="I903" i="6"/>
  <c r="G904" i="6"/>
  <c r="I904" i="6"/>
  <c r="G905" i="6"/>
  <c r="I905" i="6"/>
  <c r="G906" i="6"/>
  <c r="I906" i="6"/>
  <c r="G907" i="6"/>
  <c r="I907" i="6"/>
  <c r="G908" i="6"/>
  <c r="I908" i="6"/>
  <c r="G909" i="6"/>
  <c r="I909" i="6"/>
  <c r="G910" i="6"/>
  <c r="I910" i="6"/>
  <c r="G911" i="6"/>
  <c r="I911" i="6"/>
  <c r="G912" i="6"/>
  <c r="I912" i="6"/>
  <c r="G913" i="6"/>
  <c r="I913" i="6"/>
  <c r="G914" i="6"/>
  <c r="I914" i="6"/>
  <c r="G915" i="6"/>
  <c r="I915" i="6"/>
  <c r="G916" i="6"/>
  <c r="I916" i="6"/>
  <c r="G917" i="6"/>
  <c r="I917" i="6"/>
  <c r="G918" i="6"/>
  <c r="I918" i="6"/>
  <c r="G919" i="6"/>
  <c r="I919" i="6"/>
  <c r="G920" i="6"/>
  <c r="I920" i="6"/>
  <c r="G921" i="6"/>
  <c r="I921" i="6"/>
  <c r="G922" i="6"/>
  <c r="I922" i="6"/>
  <c r="G923" i="6"/>
  <c r="I923" i="6"/>
  <c r="G924" i="6"/>
  <c r="I924" i="6"/>
  <c r="G925" i="6"/>
  <c r="I925" i="6"/>
  <c r="G926" i="6"/>
  <c r="I926" i="6"/>
  <c r="G927" i="6"/>
  <c r="I927" i="6"/>
  <c r="G928" i="6"/>
  <c r="I928" i="6"/>
  <c r="G929" i="6"/>
  <c r="I929" i="6"/>
  <c r="G930" i="6"/>
  <c r="I930" i="6"/>
  <c r="G931" i="6"/>
  <c r="I931" i="6"/>
  <c r="G932" i="6"/>
  <c r="I932" i="6"/>
  <c r="G933" i="6"/>
  <c r="I933" i="6"/>
  <c r="G934" i="6"/>
  <c r="I934" i="6"/>
  <c r="G935" i="6"/>
  <c r="I935" i="6"/>
  <c r="G936" i="6"/>
  <c r="I936" i="6"/>
  <c r="G937" i="6"/>
  <c r="I937" i="6"/>
  <c r="G938" i="6"/>
  <c r="I938" i="6"/>
  <c r="G939" i="6"/>
  <c r="I939" i="6"/>
  <c r="G940" i="6"/>
  <c r="I940" i="6"/>
  <c r="G941" i="6"/>
  <c r="I941" i="6"/>
  <c r="G942" i="6"/>
  <c r="I942" i="6"/>
  <c r="G943" i="6"/>
  <c r="I943" i="6"/>
  <c r="G944" i="6"/>
  <c r="I944" i="6"/>
  <c r="G945" i="6"/>
  <c r="I945" i="6"/>
  <c r="G946" i="6"/>
  <c r="I946" i="6"/>
  <c r="G947" i="6"/>
  <c r="I947" i="6"/>
  <c r="G948" i="6"/>
  <c r="I948" i="6"/>
  <c r="G949" i="6"/>
  <c r="I949" i="6"/>
  <c r="G950" i="6"/>
  <c r="I950" i="6"/>
  <c r="G951" i="6"/>
  <c r="I951" i="6"/>
  <c r="G952" i="6"/>
  <c r="I952" i="6"/>
  <c r="G953" i="6"/>
  <c r="I953" i="6"/>
  <c r="G954" i="6"/>
  <c r="I954" i="6"/>
  <c r="G955" i="6"/>
  <c r="I955" i="6"/>
  <c r="G956" i="6"/>
  <c r="I956" i="6"/>
  <c r="G957" i="6"/>
  <c r="I957" i="6"/>
  <c r="G958" i="6"/>
  <c r="I958" i="6"/>
  <c r="G959" i="6"/>
  <c r="I959" i="6"/>
  <c r="G960" i="6"/>
  <c r="I960" i="6"/>
  <c r="G961" i="6"/>
  <c r="I961" i="6"/>
  <c r="G962" i="6"/>
  <c r="I962" i="6"/>
  <c r="G963" i="6"/>
  <c r="I963" i="6"/>
  <c r="G964" i="6"/>
  <c r="I964" i="6"/>
  <c r="G965" i="6"/>
  <c r="I965" i="6"/>
  <c r="G966" i="6"/>
  <c r="I966" i="6"/>
  <c r="G967" i="6"/>
  <c r="I967" i="6"/>
  <c r="G968" i="6"/>
  <c r="I968" i="6"/>
  <c r="G969" i="6"/>
  <c r="I969" i="6"/>
  <c r="G970" i="6"/>
  <c r="I970" i="6"/>
  <c r="G971" i="6"/>
  <c r="I971" i="6"/>
  <c r="G972" i="6"/>
  <c r="I972" i="6"/>
  <c r="G973" i="6"/>
  <c r="I973" i="6"/>
  <c r="G974" i="6"/>
  <c r="I974" i="6"/>
  <c r="G975" i="6"/>
  <c r="I975" i="6"/>
  <c r="G976" i="6"/>
  <c r="I976" i="6"/>
  <c r="G977" i="6"/>
  <c r="I977" i="6"/>
  <c r="G978" i="6"/>
  <c r="I978" i="6"/>
  <c r="G979" i="6"/>
  <c r="I979" i="6"/>
  <c r="G980" i="6"/>
  <c r="I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K1365" i="6"/>
  <c r="I1365" i="6"/>
  <c r="G1365" i="6"/>
  <c r="K1366" i="6"/>
  <c r="I1366" i="6"/>
  <c r="G1366" i="6"/>
  <c r="K1367" i="6"/>
  <c r="I1367" i="6"/>
  <c r="G1367" i="6"/>
  <c r="K1368" i="6"/>
  <c r="I1368" i="6"/>
  <c r="G1368" i="6"/>
  <c r="K1369" i="6"/>
  <c r="I1369" i="6"/>
  <c r="G1369" i="6"/>
  <c r="K1370" i="6"/>
  <c r="I1370" i="6"/>
  <c r="G1370" i="6"/>
  <c r="K1371" i="6"/>
  <c r="I1371" i="6"/>
  <c r="G1371" i="6"/>
  <c r="K1372" i="6"/>
  <c r="I1372" i="6"/>
  <c r="G1372" i="6"/>
  <c r="K1373" i="6"/>
  <c r="I1373" i="6"/>
  <c r="G1373" i="6"/>
  <c r="K1374" i="6"/>
  <c r="I1374" i="6"/>
  <c r="G1374" i="6"/>
  <c r="K1375" i="6"/>
  <c r="I1375" i="6"/>
  <c r="G1375" i="6"/>
  <c r="K1376" i="6"/>
  <c r="I1376" i="6"/>
  <c r="G1376" i="6"/>
  <c r="K1377" i="6"/>
  <c r="I1377" i="6"/>
  <c r="G1377" i="6"/>
  <c r="K1378" i="6"/>
  <c r="I1378" i="6"/>
  <c r="G1378" i="6"/>
  <c r="K1379" i="6"/>
  <c r="I1379" i="6"/>
  <c r="G1379" i="6"/>
  <c r="K1380" i="6"/>
  <c r="I1380" i="6"/>
  <c r="G1380" i="6"/>
  <c r="K1381" i="6"/>
  <c r="I1381" i="6"/>
  <c r="G1381" i="6"/>
  <c r="K1382" i="6"/>
  <c r="I1382" i="6"/>
  <c r="G1382" i="6"/>
  <c r="K1383" i="6"/>
  <c r="I1383" i="6"/>
  <c r="G1383" i="6"/>
  <c r="K1384" i="6"/>
  <c r="I1384" i="6"/>
  <c r="G1384" i="6"/>
  <c r="K1385" i="6"/>
  <c r="I1385" i="6"/>
  <c r="G1385" i="6"/>
  <c r="K1386" i="6"/>
  <c r="I1386" i="6"/>
  <c r="G1386" i="6"/>
  <c r="K1387" i="6"/>
  <c r="I1387" i="6"/>
  <c r="G1387" i="6"/>
  <c r="K1388" i="6"/>
  <c r="I1388" i="6"/>
  <c r="G1388" i="6"/>
  <c r="K1389" i="6"/>
  <c r="I1389" i="6"/>
  <c r="G1389" i="6"/>
  <c r="K1390" i="6"/>
  <c r="I1390" i="6"/>
  <c r="G1390" i="6"/>
  <c r="K1391" i="6"/>
  <c r="I1391" i="6"/>
  <c r="G1391" i="6"/>
  <c r="K1392" i="6"/>
  <c r="I1392" i="6"/>
  <c r="G1392" i="6"/>
  <c r="K1393" i="6"/>
  <c r="I1393" i="6"/>
  <c r="G1393" i="6"/>
  <c r="K1394" i="6"/>
  <c r="I1394" i="6"/>
  <c r="G1394" i="6"/>
  <c r="J1394" i="6"/>
  <c r="H1044" i="6"/>
  <c r="J1044" i="6"/>
  <c r="H1045" i="6"/>
  <c r="J1045" i="6"/>
  <c r="H1046" i="6"/>
  <c r="J1046" i="6"/>
  <c r="H1047" i="6"/>
  <c r="J1047" i="6"/>
  <c r="H1048" i="6"/>
  <c r="J1048" i="6"/>
  <c r="H1049" i="6"/>
  <c r="J1049" i="6"/>
  <c r="H1050" i="6"/>
  <c r="J1050" i="6"/>
  <c r="H1051" i="6"/>
  <c r="J1051" i="6"/>
  <c r="H1052" i="6"/>
  <c r="J1052" i="6"/>
  <c r="H1053" i="6"/>
  <c r="J1053" i="6"/>
  <c r="H1054" i="6"/>
  <c r="J1054" i="6"/>
  <c r="H1055" i="6"/>
  <c r="J1055" i="6"/>
  <c r="H1056" i="6"/>
  <c r="J1056" i="6"/>
  <c r="H1057" i="6"/>
  <c r="J1057" i="6"/>
  <c r="H1058" i="6"/>
  <c r="J1058" i="6"/>
  <c r="H1059" i="6"/>
  <c r="J1059" i="6"/>
  <c r="H1060" i="6"/>
  <c r="J1060" i="6"/>
  <c r="H1061" i="6"/>
  <c r="J1061" i="6"/>
  <c r="H1062" i="6"/>
  <c r="J1062" i="6"/>
  <c r="H1063" i="6"/>
  <c r="J1063" i="6"/>
  <c r="H1064" i="6"/>
  <c r="J1064" i="6"/>
  <c r="H1065" i="6"/>
  <c r="J1065" i="6"/>
  <c r="H1066" i="6"/>
  <c r="J1066" i="6"/>
  <c r="H1067" i="6"/>
  <c r="J1067" i="6"/>
  <c r="H1068" i="6"/>
  <c r="J1068" i="6"/>
  <c r="H1069" i="6"/>
  <c r="J1069" i="6"/>
  <c r="H1070" i="6"/>
  <c r="J1070" i="6"/>
  <c r="H1071" i="6"/>
  <c r="J1071" i="6"/>
  <c r="H1072" i="6"/>
  <c r="J1072" i="6"/>
  <c r="H1073" i="6"/>
  <c r="J1073" i="6"/>
  <c r="H1074" i="6"/>
  <c r="J1074" i="6"/>
  <c r="H1075" i="6"/>
  <c r="J1075" i="6"/>
  <c r="H1076" i="6"/>
  <c r="J1076" i="6"/>
  <c r="H1077" i="6"/>
  <c r="J1077" i="6"/>
  <c r="H1078" i="6"/>
  <c r="J1078" i="6"/>
  <c r="H1079" i="6"/>
  <c r="J1079" i="6"/>
  <c r="H1080" i="6"/>
  <c r="J1080" i="6"/>
  <c r="H1081" i="6"/>
  <c r="J1081" i="6"/>
  <c r="H1082" i="6"/>
  <c r="J1082" i="6"/>
  <c r="H1083" i="6"/>
  <c r="J1083" i="6"/>
  <c r="H1084" i="6"/>
  <c r="J1084" i="6"/>
  <c r="H1085" i="6"/>
  <c r="J1085" i="6"/>
  <c r="H1086" i="6"/>
  <c r="J1086" i="6"/>
  <c r="H1087" i="6"/>
  <c r="J1087" i="6"/>
  <c r="H1088" i="6"/>
  <c r="J1088" i="6"/>
  <c r="H1089" i="6"/>
  <c r="J1089" i="6"/>
  <c r="H1090" i="6"/>
  <c r="J1090" i="6"/>
  <c r="H1091" i="6"/>
  <c r="J1091" i="6"/>
  <c r="H1092" i="6"/>
  <c r="J1092" i="6"/>
  <c r="H1093" i="6"/>
  <c r="J1093" i="6"/>
  <c r="H1094" i="6"/>
  <c r="J1094" i="6"/>
  <c r="H1095" i="6"/>
  <c r="J1095" i="6"/>
  <c r="H1096" i="6"/>
  <c r="J1096" i="6"/>
  <c r="H1097" i="6"/>
  <c r="J1097" i="6"/>
  <c r="H1098" i="6"/>
  <c r="J1098" i="6"/>
  <c r="H1099" i="6"/>
  <c r="J1099" i="6"/>
  <c r="H1100" i="6"/>
  <c r="J1100" i="6"/>
  <c r="H1101" i="6"/>
  <c r="J1101" i="6"/>
  <c r="H1102" i="6"/>
  <c r="J1102" i="6"/>
  <c r="H1103" i="6"/>
  <c r="J1103" i="6"/>
  <c r="H1104" i="6"/>
  <c r="J1104" i="6"/>
  <c r="H1105" i="6"/>
  <c r="J1105" i="6"/>
  <c r="H1106" i="6"/>
  <c r="J1106" i="6"/>
  <c r="H1107" i="6"/>
  <c r="J1107" i="6"/>
  <c r="H1108" i="6"/>
  <c r="J1108" i="6"/>
  <c r="H1109" i="6"/>
  <c r="J1109" i="6"/>
  <c r="H1110" i="6"/>
  <c r="J1110" i="6"/>
  <c r="H1111" i="6"/>
  <c r="J1111" i="6"/>
  <c r="H1112" i="6"/>
  <c r="J1112" i="6"/>
  <c r="H1113" i="6"/>
  <c r="J1113" i="6"/>
  <c r="H1114" i="6"/>
  <c r="J1114" i="6"/>
  <c r="H1115" i="6"/>
  <c r="J1115" i="6"/>
  <c r="H1116" i="6"/>
  <c r="J1116" i="6"/>
  <c r="H1117" i="6"/>
  <c r="J1117" i="6"/>
  <c r="H1118" i="6"/>
  <c r="J1118" i="6"/>
  <c r="H1119" i="6"/>
  <c r="J1119" i="6"/>
  <c r="H1120" i="6"/>
  <c r="J1120" i="6"/>
  <c r="H1121" i="6"/>
  <c r="J1121" i="6"/>
  <c r="H1122" i="6"/>
  <c r="J1122" i="6"/>
  <c r="H1123" i="6"/>
  <c r="J1123" i="6"/>
  <c r="H1124" i="6"/>
  <c r="J1124" i="6"/>
  <c r="H1125" i="6"/>
  <c r="J1125" i="6"/>
  <c r="H1126" i="6"/>
  <c r="J1126" i="6"/>
  <c r="H1127" i="6"/>
  <c r="J1127" i="6"/>
  <c r="H1128" i="6"/>
  <c r="J1128" i="6"/>
  <c r="H1129" i="6"/>
  <c r="J1129" i="6"/>
  <c r="H1130" i="6"/>
  <c r="J1130" i="6"/>
  <c r="H1131" i="6"/>
  <c r="J1131" i="6"/>
  <c r="H1132" i="6"/>
  <c r="J1132" i="6"/>
  <c r="H1133" i="6"/>
  <c r="J1133" i="6"/>
  <c r="H1134" i="6"/>
  <c r="J1134" i="6"/>
  <c r="H1135" i="6"/>
  <c r="J1135" i="6"/>
  <c r="H1136" i="6"/>
  <c r="J1136" i="6"/>
  <c r="H1137" i="6"/>
  <c r="J1137" i="6"/>
  <c r="H1138" i="6"/>
  <c r="J1138" i="6"/>
  <c r="H1139" i="6"/>
  <c r="J1139" i="6"/>
  <c r="H1140" i="6"/>
  <c r="J1140" i="6"/>
  <c r="H1141" i="6"/>
  <c r="J1141" i="6"/>
  <c r="H1142" i="6"/>
  <c r="J1142" i="6"/>
  <c r="H1143" i="6"/>
  <c r="J1143" i="6"/>
  <c r="H1144" i="6"/>
  <c r="J1144" i="6"/>
  <c r="H1145" i="6"/>
  <c r="J1145" i="6"/>
  <c r="H1146" i="6"/>
  <c r="J1146" i="6"/>
  <c r="H1147" i="6"/>
  <c r="J1147" i="6"/>
  <c r="H1148" i="6"/>
  <c r="J1148" i="6"/>
  <c r="H1149" i="6"/>
  <c r="J1149" i="6"/>
  <c r="H1150" i="6"/>
  <c r="J1150" i="6"/>
  <c r="H1151" i="6"/>
  <c r="J1151" i="6"/>
  <c r="H1152" i="6"/>
  <c r="J1152" i="6"/>
  <c r="H1153" i="6"/>
  <c r="J1153" i="6"/>
  <c r="H1154" i="6"/>
  <c r="J1154" i="6"/>
  <c r="H1155" i="6"/>
  <c r="J1155" i="6"/>
  <c r="H1156" i="6"/>
  <c r="J1156" i="6"/>
  <c r="H1157" i="6"/>
  <c r="J1157" i="6"/>
  <c r="H1158" i="6"/>
  <c r="J1158" i="6"/>
  <c r="H1159" i="6"/>
  <c r="J1159" i="6"/>
  <c r="H1160" i="6"/>
  <c r="J1160" i="6"/>
  <c r="H1161" i="6"/>
  <c r="J1161" i="6"/>
  <c r="H1162" i="6"/>
  <c r="J1162" i="6"/>
  <c r="H1163" i="6"/>
  <c r="J1163" i="6"/>
  <c r="H1164" i="6"/>
  <c r="J1164" i="6"/>
  <c r="H1165" i="6"/>
  <c r="J1165" i="6"/>
  <c r="H1166" i="6"/>
  <c r="J1166" i="6"/>
  <c r="H1167" i="6"/>
  <c r="J1167" i="6"/>
  <c r="H1168" i="6"/>
  <c r="J1168" i="6"/>
  <c r="H1169" i="6"/>
  <c r="J1169" i="6"/>
  <c r="H1170" i="6"/>
  <c r="J1170" i="6"/>
  <c r="H1171" i="6"/>
  <c r="J1171" i="6"/>
  <c r="H1172" i="6"/>
  <c r="J1172" i="6"/>
  <c r="H1173" i="6"/>
  <c r="J1173" i="6"/>
  <c r="H1174" i="6"/>
  <c r="J1174" i="6"/>
  <c r="H1175" i="6"/>
  <c r="J1175" i="6"/>
  <c r="H1176" i="6"/>
  <c r="J1176" i="6"/>
  <c r="H1177" i="6"/>
  <c r="J1177" i="6"/>
  <c r="H1178" i="6"/>
  <c r="J1178" i="6"/>
  <c r="H1179" i="6"/>
  <c r="J1179" i="6"/>
  <c r="H1180" i="6"/>
  <c r="J1180" i="6"/>
  <c r="H1181" i="6"/>
  <c r="J1181" i="6"/>
  <c r="H1182" i="6"/>
  <c r="J1182" i="6"/>
  <c r="H1183" i="6"/>
  <c r="J1183" i="6"/>
  <c r="H1184" i="6"/>
  <c r="J1184" i="6"/>
  <c r="H1185" i="6"/>
  <c r="J1185" i="6"/>
  <c r="H1186" i="6"/>
  <c r="J1186" i="6"/>
  <c r="H1187" i="6"/>
  <c r="J1187" i="6"/>
  <c r="H1188" i="6"/>
  <c r="J1188" i="6"/>
  <c r="H1189" i="6"/>
  <c r="J1189" i="6"/>
  <c r="H1190" i="6"/>
  <c r="J1190" i="6"/>
  <c r="H1191" i="6"/>
  <c r="J1191" i="6"/>
  <c r="H1192" i="6"/>
  <c r="J1192" i="6"/>
  <c r="H1193" i="6"/>
  <c r="J1193" i="6"/>
  <c r="H1194" i="6"/>
  <c r="J1194" i="6"/>
  <c r="H1195" i="6"/>
  <c r="J1195" i="6"/>
  <c r="H1196" i="6"/>
  <c r="J1196" i="6"/>
  <c r="H1197" i="6"/>
  <c r="J1197" i="6"/>
  <c r="H1198" i="6"/>
  <c r="J1198" i="6"/>
  <c r="H1199" i="6"/>
  <c r="J1199" i="6"/>
  <c r="H1200" i="6"/>
  <c r="J1200" i="6"/>
  <c r="H1201" i="6"/>
  <c r="J1201" i="6"/>
  <c r="H1202" i="6"/>
  <c r="J1202" i="6"/>
  <c r="H1203" i="6"/>
  <c r="J1203" i="6"/>
  <c r="H1204" i="6"/>
  <c r="J1204" i="6"/>
  <c r="H1205" i="6"/>
  <c r="J1205" i="6"/>
  <c r="H1206" i="6"/>
  <c r="J1206" i="6"/>
  <c r="H1207" i="6"/>
  <c r="J1207" i="6"/>
  <c r="H1208" i="6"/>
  <c r="J1208" i="6"/>
  <c r="H1209" i="6"/>
  <c r="J1209" i="6"/>
  <c r="H1210" i="6"/>
  <c r="J1210" i="6"/>
  <c r="H1211" i="6"/>
  <c r="J1211" i="6"/>
  <c r="H1212" i="6"/>
  <c r="J1212" i="6"/>
  <c r="H1213" i="6"/>
  <c r="J1213" i="6"/>
  <c r="H1214" i="6"/>
  <c r="J1214" i="6"/>
  <c r="H1215" i="6"/>
  <c r="J1215" i="6"/>
  <c r="H1216" i="6"/>
  <c r="J1216" i="6"/>
  <c r="H1217" i="6"/>
  <c r="J1217" i="6"/>
  <c r="H1218" i="6"/>
  <c r="J1218" i="6"/>
  <c r="H1219" i="6"/>
  <c r="J1219" i="6"/>
  <c r="H1220" i="6"/>
  <c r="J1220" i="6"/>
  <c r="H1221" i="6"/>
  <c r="J1221" i="6"/>
  <c r="H1222" i="6"/>
  <c r="J1222" i="6"/>
  <c r="H1223" i="6"/>
  <c r="J1223" i="6"/>
  <c r="H1224" i="6"/>
  <c r="J1224" i="6"/>
  <c r="H1225" i="6"/>
  <c r="J1225" i="6"/>
  <c r="H1226" i="6"/>
  <c r="J1226" i="6"/>
  <c r="H1227" i="6"/>
  <c r="J1227" i="6"/>
  <c r="H1228" i="6"/>
  <c r="J1228" i="6"/>
  <c r="H1229" i="6"/>
  <c r="J1229" i="6"/>
  <c r="H1230" i="6"/>
  <c r="J1230" i="6"/>
  <c r="H1231" i="6"/>
  <c r="J1231" i="6"/>
  <c r="H1232" i="6"/>
  <c r="J1232" i="6"/>
  <c r="H1233" i="6"/>
  <c r="J1233" i="6"/>
  <c r="H1234" i="6"/>
  <c r="J1234" i="6"/>
  <c r="H1235" i="6"/>
  <c r="J1235" i="6"/>
  <c r="H1236" i="6"/>
  <c r="J1236" i="6"/>
  <c r="H1237" i="6"/>
  <c r="J1237" i="6"/>
  <c r="H1238" i="6"/>
  <c r="J1238" i="6"/>
  <c r="H1239" i="6"/>
  <c r="J1239" i="6"/>
  <c r="H1240" i="6"/>
  <c r="J1240" i="6"/>
  <c r="H1241" i="6"/>
  <c r="J1241" i="6"/>
  <c r="H1242" i="6"/>
  <c r="J1242" i="6"/>
  <c r="H1243" i="6"/>
  <c r="J1243" i="6"/>
  <c r="H1244" i="6"/>
  <c r="J1244" i="6"/>
  <c r="H1245" i="6"/>
  <c r="J1245" i="6"/>
  <c r="H1246" i="6"/>
  <c r="J1246" i="6"/>
  <c r="H1247" i="6"/>
  <c r="J1247" i="6"/>
  <c r="H1248" i="6"/>
  <c r="J1248" i="6"/>
  <c r="H1249" i="6"/>
  <c r="J1249" i="6"/>
  <c r="H1250" i="6"/>
  <c r="J1250" i="6"/>
  <c r="H1251" i="6"/>
  <c r="J1251" i="6"/>
  <c r="H1252" i="6"/>
  <c r="J1252" i="6"/>
  <c r="H1253" i="6"/>
  <c r="J1253" i="6"/>
  <c r="H1254" i="6"/>
  <c r="J1254" i="6"/>
  <c r="H1255" i="6"/>
  <c r="J1255" i="6"/>
  <c r="H1256" i="6"/>
  <c r="J1256" i="6"/>
  <c r="H1257" i="6"/>
  <c r="J1257" i="6"/>
  <c r="H1258" i="6"/>
  <c r="J1258" i="6"/>
  <c r="H1259" i="6"/>
  <c r="J1259" i="6"/>
  <c r="H1260" i="6"/>
  <c r="J1260" i="6"/>
  <c r="H1261" i="6"/>
  <c r="J1261" i="6"/>
  <c r="H1262" i="6"/>
  <c r="J1262" i="6"/>
  <c r="H1263" i="6"/>
  <c r="J1263" i="6"/>
  <c r="H1264" i="6"/>
  <c r="J1264" i="6"/>
  <c r="H1265" i="6"/>
  <c r="J1265" i="6"/>
  <c r="H1266" i="6"/>
  <c r="J1266" i="6"/>
  <c r="H1267" i="6"/>
  <c r="J1267" i="6"/>
  <c r="H1268" i="6"/>
  <c r="J1268" i="6"/>
  <c r="H1269" i="6"/>
  <c r="J1269" i="6"/>
  <c r="H1270" i="6"/>
  <c r="J1270" i="6"/>
  <c r="H1271" i="6"/>
  <c r="J1271" i="6"/>
  <c r="H1272" i="6"/>
  <c r="J1272" i="6"/>
  <c r="H1273" i="6"/>
  <c r="J1273" i="6"/>
  <c r="H1274" i="6"/>
  <c r="J1274" i="6"/>
  <c r="H1275" i="6"/>
  <c r="J1275" i="6"/>
  <c r="H1276" i="6"/>
  <c r="J1276" i="6"/>
  <c r="H1277" i="6"/>
  <c r="J1277" i="6"/>
  <c r="H1278" i="6"/>
  <c r="J1278" i="6"/>
  <c r="H1279" i="6"/>
  <c r="J1279" i="6"/>
  <c r="H1280" i="6"/>
  <c r="J1280" i="6"/>
  <c r="H1281" i="6"/>
  <c r="J1281" i="6"/>
  <c r="H1282" i="6"/>
  <c r="J1282" i="6"/>
  <c r="H1283" i="6"/>
  <c r="J1283" i="6"/>
  <c r="H1284" i="6"/>
  <c r="J1284" i="6"/>
  <c r="H1285" i="6"/>
  <c r="J1285" i="6"/>
  <c r="H1286" i="6"/>
  <c r="J1286" i="6"/>
  <c r="H1287" i="6"/>
  <c r="J1287" i="6"/>
  <c r="H1288" i="6"/>
  <c r="J1288" i="6"/>
  <c r="H1289" i="6"/>
  <c r="J1289" i="6"/>
  <c r="H1290" i="6"/>
  <c r="J1290" i="6"/>
  <c r="H1291" i="6"/>
  <c r="J1291" i="6"/>
  <c r="H1292" i="6"/>
  <c r="J1292" i="6"/>
  <c r="H1293" i="6"/>
  <c r="J1293" i="6"/>
  <c r="H1294" i="6"/>
  <c r="J1294" i="6"/>
  <c r="H1295" i="6"/>
  <c r="J1295" i="6"/>
  <c r="H1296" i="6"/>
  <c r="J1296" i="6"/>
  <c r="H1297" i="6"/>
  <c r="J1297" i="6"/>
  <c r="H1298" i="6"/>
  <c r="J1298" i="6"/>
  <c r="H1299" i="6"/>
  <c r="J1299" i="6"/>
  <c r="H1300" i="6"/>
  <c r="J1300" i="6"/>
  <c r="H1301" i="6"/>
  <c r="J1301" i="6"/>
  <c r="H1302" i="6"/>
  <c r="J1302" i="6"/>
  <c r="H1303" i="6"/>
  <c r="J1303" i="6"/>
  <c r="H1304" i="6"/>
  <c r="J1304" i="6"/>
  <c r="H1305" i="6"/>
  <c r="J1305" i="6"/>
  <c r="H1306" i="6"/>
  <c r="J1306" i="6"/>
  <c r="H1307" i="6"/>
  <c r="J1307" i="6"/>
  <c r="H1308" i="6"/>
  <c r="J1308" i="6"/>
  <c r="H1309" i="6"/>
  <c r="J1309" i="6"/>
  <c r="H1310" i="6"/>
  <c r="J1310" i="6"/>
  <c r="H1311" i="6"/>
  <c r="J1311" i="6"/>
  <c r="H1312" i="6"/>
  <c r="J1312" i="6"/>
  <c r="H1313" i="6"/>
  <c r="J1313" i="6"/>
  <c r="H1314" i="6"/>
  <c r="J1314" i="6"/>
  <c r="H1315" i="6"/>
  <c r="J1315" i="6"/>
  <c r="H1316" i="6"/>
  <c r="J1316" i="6"/>
  <c r="H1317" i="6"/>
  <c r="J1317" i="6"/>
  <c r="H1318" i="6"/>
  <c r="J1318" i="6"/>
  <c r="H1319" i="6"/>
  <c r="J1319" i="6"/>
  <c r="H1320" i="6"/>
  <c r="J1320" i="6"/>
  <c r="H1321" i="6"/>
  <c r="J1321" i="6"/>
  <c r="H1322" i="6"/>
  <c r="J1322" i="6"/>
  <c r="H1323" i="6"/>
  <c r="J1323" i="6"/>
  <c r="H1324" i="6"/>
  <c r="J1324" i="6"/>
  <c r="H1325" i="6"/>
  <c r="J1325" i="6"/>
  <c r="H1326" i="6"/>
  <c r="J1326" i="6"/>
  <c r="H1327" i="6"/>
  <c r="J1327" i="6"/>
  <c r="H1328" i="6"/>
  <c r="J1328" i="6"/>
  <c r="H1329" i="6"/>
  <c r="J1329" i="6"/>
  <c r="H1330" i="6"/>
  <c r="J1330" i="6"/>
  <c r="H1331" i="6"/>
  <c r="J1331" i="6"/>
  <c r="H1332" i="6"/>
  <c r="J1332" i="6"/>
  <c r="H1333" i="6"/>
  <c r="J1333" i="6"/>
  <c r="H1334" i="6"/>
  <c r="J1334" i="6"/>
  <c r="H1335" i="6"/>
  <c r="J1335" i="6"/>
  <c r="H1336" i="6"/>
  <c r="J1336" i="6"/>
  <c r="H1337" i="6"/>
  <c r="J1337" i="6"/>
  <c r="H1338" i="6"/>
  <c r="J1338" i="6"/>
  <c r="H1339" i="6"/>
  <c r="J1339" i="6"/>
  <c r="H1340" i="6"/>
  <c r="J1340" i="6"/>
  <c r="H1341" i="6"/>
  <c r="J1341" i="6"/>
  <c r="H1342" i="6"/>
  <c r="J1342" i="6"/>
  <c r="H1343" i="6"/>
  <c r="J1343" i="6"/>
  <c r="H1344" i="6"/>
  <c r="J1344" i="6"/>
  <c r="H1345" i="6"/>
  <c r="J1345" i="6"/>
  <c r="H1346" i="6"/>
  <c r="J1346" i="6"/>
  <c r="H1347" i="6"/>
  <c r="J1347" i="6"/>
  <c r="H1348" i="6"/>
  <c r="J1348" i="6"/>
  <c r="H1349" i="6"/>
  <c r="J1349" i="6"/>
  <c r="H1350" i="6"/>
  <c r="J1350" i="6"/>
  <c r="H1351" i="6"/>
  <c r="J1351" i="6"/>
  <c r="H1352" i="6"/>
  <c r="J1352" i="6"/>
  <c r="H1353" i="6"/>
  <c r="J1353" i="6"/>
  <c r="H1354" i="6"/>
  <c r="J1354" i="6"/>
  <c r="H1355" i="6"/>
  <c r="J1355" i="6"/>
  <c r="H1356" i="6"/>
  <c r="J1356" i="6"/>
  <c r="H1357" i="6"/>
  <c r="J1357" i="6"/>
  <c r="H1358" i="6"/>
  <c r="J1358" i="6"/>
  <c r="H1359" i="6"/>
  <c r="J1359" i="6"/>
  <c r="H1360" i="6"/>
  <c r="J1360" i="6"/>
  <c r="H1361" i="6"/>
  <c r="J1361" i="6"/>
  <c r="H1362" i="6"/>
  <c r="J1362" i="6"/>
  <c r="H1363" i="6"/>
  <c r="J1363" i="6"/>
  <c r="H1364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G1044" i="6"/>
  <c r="I1044" i="6"/>
  <c r="G1045" i="6"/>
  <c r="I1045" i="6"/>
  <c r="G1046" i="6"/>
  <c r="I1046" i="6"/>
  <c r="G1047" i="6"/>
  <c r="I1047" i="6"/>
  <c r="G1048" i="6"/>
  <c r="I1048" i="6"/>
  <c r="G1049" i="6"/>
  <c r="I1049" i="6"/>
  <c r="G1050" i="6"/>
  <c r="I1050" i="6"/>
  <c r="G1051" i="6"/>
  <c r="I1051" i="6"/>
  <c r="G1052" i="6"/>
  <c r="I1052" i="6"/>
  <c r="G1053" i="6"/>
  <c r="I1053" i="6"/>
  <c r="G1054" i="6"/>
  <c r="I1054" i="6"/>
  <c r="G1055" i="6"/>
  <c r="I1055" i="6"/>
  <c r="G1056" i="6"/>
  <c r="I1056" i="6"/>
  <c r="G1057" i="6"/>
  <c r="I1057" i="6"/>
  <c r="G1058" i="6"/>
  <c r="I1058" i="6"/>
  <c r="G1059" i="6"/>
  <c r="I1059" i="6"/>
  <c r="G1060" i="6"/>
  <c r="I1060" i="6"/>
  <c r="G1061" i="6"/>
  <c r="I1061" i="6"/>
  <c r="G1062" i="6"/>
  <c r="I1062" i="6"/>
  <c r="G1063" i="6"/>
  <c r="I1063" i="6"/>
  <c r="G1064" i="6"/>
  <c r="I1064" i="6"/>
  <c r="G1065" i="6"/>
  <c r="I1065" i="6"/>
  <c r="G1066" i="6"/>
  <c r="I1066" i="6"/>
  <c r="G1067" i="6"/>
  <c r="I1067" i="6"/>
  <c r="G1068" i="6"/>
  <c r="I1068" i="6"/>
  <c r="G1069" i="6"/>
  <c r="I1069" i="6"/>
  <c r="G1070" i="6"/>
  <c r="I1070" i="6"/>
  <c r="G1071" i="6"/>
  <c r="I1071" i="6"/>
  <c r="G1072" i="6"/>
  <c r="I1072" i="6"/>
  <c r="G1073" i="6"/>
  <c r="I1073" i="6"/>
  <c r="G1074" i="6"/>
  <c r="I1074" i="6"/>
  <c r="G1075" i="6"/>
  <c r="I1075" i="6"/>
  <c r="G1076" i="6"/>
  <c r="I1076" i="6"/>
  <c r="G1077" i="6"/>
  <c r="I1077" i="6"/>
  <c r="G1078" i="6"/>
  <c r="I1078" i="6"/>
  <c r="G1079" i="6"/>
  <c r="I1079" i="6"/>
  <c r="G1080" i="6"/>
  <c r="I1080" i="6"/>
  <c r="G1081" i="6"/>
  <c r="I1081" i="6"/>
  <c r="G1082" i="6"/>
  <c r="I1082" i="6"/>
  <c r="G1083" i="6"/>
  <c r="I1083" i="6"/>
  <c r="G1084" i="6"/>
  <c r="I1084" i="6"/>
  <c r="G1085" i="6"/>
  <c r="I1085" i="6"/>
  <c r="G1086" i="6"/>
  <c r="I1086" i="6"/>
  <c r="G1087" i="6"/>
  <c r="I1087" i="6"/>
  <c r="G1088" i="6"/>
  <c r="I1088" i="6"/>
  <c r="G1089" i="6"/>
  <c r="I1089" i="6"/>
  <c r="G1090" i="6"/>
  <c r="I1090" i="6"/>
  <c r="G1091" i="6"/>
  <c r="I1091" i="6"/>
  <c r="G1092" i="6"/>
  <c r="I1092" i="6"/>
  <c r="G1093" i="6"/>
  <c r="I1093" i="6"/>
  <c r="G1094" i="6"/>
  <c r="I1094" i="6"/>
  <c r="G1095" i="6"/>
  <c r="I1095" i="6"/>
  <c r="G1096" i="6"/>
  <c r="I1096" i="6"/>
  <c r="G1097" i="6"/>
  <c r="I1097" i="6"/>
  <c r="G1098" i="6"/>
  <c r="I1098" i="6"/>
  <c r="G1099" i="6"/>
  <c r="I1099" i="6"/>
  <c r="G1100" i="6"/>
  <c r="I1100" i="6"/>
  <c r="G1101" i="6"/>
  <c r="I1101" i="6"/>
  <c r="G1102" i="6"/>
  <c r="I1102" i="6"/>
  <c r="G1103" i="6"/>
  <c r="I1103" i="6"/>
  <c r="G1104" i="6"/>
  <c r="I1104" i="6"/>
  <c r="G1105" i="6"/>
  <c r="I1105" i="6"/>
  <c r="G1106" i="6"/>
  <c r="I1106" i="6"/>
  <c r="G1107" i="6"/>
  <c r="I1107" i="6"/>
  <c r="G1108" i="6"/>
  <c r="I1108" i="6"/>
  <c r="G1109" i="6"/>
  <c r="I1109" i="6"/>
  <c r="G1110" i="6"/>
  <c r="I1110" i="6"/>
  <c r="G1111" i="6"/>
  <c r="I1111" i="6"/>
  <c r="G1112" i="6"/>
  <c r="I1112" i="6"/>
  <c r="G1113" i="6"/>
  <c r="I1113" i="6"/>
  <c r="G1114" i="6"/>
  <c r="I1114" i="6"/>
  <c r="G1115" i="6"/>
  <c r="I1115" i="6"/>
  <c r="G1116" i="6"/>
  <c r="I1116" i="6"/>
  <c r="G1117" i="6"/>
  <c r="I1117" i="6"/>
  <c r="G1118" i="6"/>
  <c r="I1118" i="6"/>
  <c r="G1119" i="6"/>
  <c r="I1119" i="6"/>
  <c r="G1120" i="6"/>
  <c r="I1120" i="6"/>
  <c r="G1121" i="6"/>
  <c r="I1121" i="6"/>
  <c r="G1122" i="6"/>
  <c r="I1122" i="6"/>
  <c r="G1123" i="6"/>
  <c r="I1123" i="6"/>
  <c r="G1124" i="6"/>
  <c r="I1124" i="6"/>
  <c r="G1125" i="6"/>
  <c r="I1125" i="6"/>
  <c r="G1126" i="6"/>
  <c r="I1126" i="6"/>
  <c r="G1127" i="6"/>
  <c r="I1127" i="6"/>
  <c r="G1128" i="6"/>
  <c r="I1128" i="6"/>
  <c r="G1129" i="6"/>
  <c r="I1129" i="6"/>
  <c r="G1130" i="6"/>
  <c r="I1130" i="6"/>
  <c r="G1131" i="6"/>
  <c r="I1131" i="6"/>
  <c r="G1132" i="6"/>
  <c r="I1132" i="6"/>
  <c r="G1133" i="6"/>
  <c r="I1133" i="6"/>
  <c r="G1134" i="6"/>
  <c r="I1134" i="6"/>
  <c r="G1135" i="6"/>
  <c r="I1135" i="6"/>
  <c r="G1136" i="6"/>
  <c r="I1136" i="6"/>
  <c r="G1137" i="6"/>
  <c r="I1137" i="6"/>
  <c r="G1138" i="6"/>
  <c r="I1138" i="6"/>
  <c r="G1139" i="6"/>
  <c r="I1139" i="6"/>
  <c r="G1140" i="6"/>
  <c r="I1140" i="6"/>
  <c r="G1141" i="6"/>
  <c r="I1141" i="6"/>
  <c r="G1142" i="6"/>
  <c r="I1142" i="6"/>
  <c r="G1143" i="6"/>
  <c r="I1143" i="6"/>
  <c r="G1144" i="6"/>
  <c r="I1144" i="6"/>
  <c r="G1145" i="6"/>
  <c r="I1145" i="6"/>
  <c r="G1146" i="6"/>
  <c r="I1146" i="6"/>
  <c r="G1147" i="6"/>
  <c r="I1147" i="6"/>
  <c r="G1148" i="6"/>
  <c r="I1148" i="6"/>
  <c r="G1149" i="6"/>
  <c r="I1149" i="6"/>
  <c r="G1150" i="6"/>
  <c r="I1150" i="6"/>
  <c r="G1151" i="6"/>
  <c r="I1151" i="6"/>
  <c r="G1152" i="6"/>
  <c r="I1152" i="6"/>
  <c r="G1153" i="6"/>
  <c r="I1153" i="6"/>
  <c r="G1154" i="6"/>
  <c r="I1154" i="6"/>
  <c r="G1155" i="6"/>
  <c r="I1155" i="6"/>
  <c r="G1156" i="6"/>
  <c r="I1156" i="6"/>
  <c r="G1157" i="6"/>
  <c r="I1157" i="6"/>
  <c r="G1158" i="6"/>
  <c r="I1158" i="6"/>
  <c r="G1159" i="6"/>
  <c r="I1159" i="6"/>
  <c r="G1160" i="6"/>
  <c r="I1160" i="6"/>
  <c r="G1161" i="6"/>
  <c r="I1161" i="6"/>
  <c r="G1162" i="6"/>
  <c r="I1162" i="6"/>
  <c r="G1163" i="6"/>
  <c r="I1163" i="6"/>
  <c r="G1164" i="6"/>
  <c r="I1164" i="6"/>
  <c r="G1165" i="6"/>
  <c r="I1165" i="6"/>
  <c r="G1166" i="6"/>
  <c r="I1166" i="6"/>
  <c r="G1167" i="6"/>
  <c r="I1167" i="6"/>
  <c r="G1168" i="6"/>
  <c r="I1168" i="6"/>
  <c r="G1169" i="6"/>
  <c r="I1169" i="6"/>
  <c r="G1170" i="6"/>
  <c r="I1170" i="6"/>
  <c r="G1171" i="6"/>
  <c r="I1171" i="6"/>
  <c r="G1172" i="6"/>
  <c r="I1172" i="6"/>
  <c r="G1173" i="6"/>
  <c r="I1173" i="6"/>
  <c r="G1174" i="6"/>
  <c r="I1174" i="6"/>
  <c r="G1175" i="6"/>
  <c r="I1175" i="6"/>
  <c r="G1176" i="6"/>
  <c r="I1176" i="6"/>
  <c r="G1177" i="6"/>
  <c r="I1177" i="6"/>
  <c r="G1178" i="6"/>
  <c r="I1178" i="6"/>
  <c r="G1179" i="6"/>
  <c r="I1179" i="6"/>
  <c r="G1180" i="6"/>
  <c r="I1180" i="6"/>
  <c r="G1181" i="6"/>
  <c r="I1181" i="6"/>
  <c r="G1182" i="6"/>
  <c r="I1182" i="6"/>
  <c r="G1183" i="6"/>
  <c r="I1183" i="6"/>
  <c r="G1184" i="6"/>
  <c r="I1184" i="6"/>
  <c r="G1185" i="6"/>
  <c r="I1185" i="6"/>
  <c r="G1186" i="6"/>
  <c r="I1186" i="6"/>
  <c r="G1187" i="6"/>
  <c r="I1187" i="6"/>
  <c r="G1188" i="6"/>
  <c r="I1188" i="6"/>
  <c r="G1189" i="6"/>
  <c r="I1189" i="6"/>
  <c r="G1190" i="6"/>
  <c r="I1190" i="6"/>
  <c r="G1191" i="6"/>
  <c r="I1191" i="6"/>
  <c r="G1192" i="6"/>
  <c r="I1192" i="6"/>
  <c r="G1193" i="6"/>
  <c r="I1193" i="6"/>
  <c r="G1194" i="6"/>
  <c r="I1194" i="6"/>
  <c r="G1195" i="6"/>
  <c r="I1195" i="6"/>
  <c r="G1196" i="6"/>
  <c r="I1196" i="6"/>
  <c r="G1197" i="6"/>
  <c r="I1197" i="6"/>
  <c r="G1198" i="6"/>
  <c r="I1198" i="6"/>
  <c r="G1199" i="6"/>
  <c r="I1199" i="6"/>
  <c r="G1200" i="6"/>
  <c r="I1200" i="6"/>
  <c r="G1201" i="6"/>
  <c r="I1201" i="6"/>
  <c r="G1202" i="6"/>
  <c r="I1202" i="6"/>
  <c r="G1203" i="6"/>
  <c r="I1203" i="6"/>
  <c r="G1204" i="6"/>
  <c r="I1204" i="6"/>
  <c r="G1205" i="6"/>
  <c r="I1205" i="6"/>
  <c r="G1206" i="6"/>
  <c r="I1206" i="6"/>
  <c r="G1207" i="6"/>
  <c r="I1207" i="6"/>
  <c r="G1208" i="6"/>
  <c r="I1208" i="6"/>
  <c r="G1209" i="6"/>
  <c r="I1209" i="6"/>
  <c r="G1210" i="6"/>
  <c r="I1210" i="6"/>
  <c r="G1211" i="6"/>
  <c r="I1211" i="6"/>
  <c r="G1212" i="6"/>
  <c r="I1212" i="6"/>
  <c r="G1213" i="6"/>
  <c r="I1213" i="6"/>
  <c r="G1214" i="6"/>
  <c r="I1214" i="6"/>
  <c r="G1215" i="6"/>
  <c r="I1215" i="6"/>
  <c r="G1216" i="6"/>
  <c r="I1216" i="6"/>
  <c r="G1217" i="6"/>
  <c r="I1217" i="6"/>
  <c r="G1218" i="6"/>
  <c r="I1218" i="6"/>
  <c r="G1219" i="6"/>
  <c r="I1219" i="6"/>
  <c r="G1220" i="6"/>
  <c r="I1220" i="6"/>
  <c r="G1221" i="6"/>
  <c r="I1221" i="6"/>
  <c r="G1222" i="6"/>
  <c r="I1222" i="6"/>
  <c r="G1223" i="6"/>
  <c r="I1223" i="6"/>
  <c r="G1224" i="6"/>
  <c r="I1224" i="6"/>
  <c r="G1225" i="6"/>
  <c r="I1225" i="6"/>
  <c r="G1226" i="6"/>
  <c r="I1226" i="6"/>
  <c r="G1227" i="6"/>
  <c r="I1227" i="6"/>
  <c r="G1228" i="6"/>
  <c r="I1228" i="6"/>
  <c r="G1229" i="6"/>
  <c r="I1229" i="6"/>
  <c r="G1230" i="6"/>
  <c r="I1230" i="6"/>
  <c r="G1231" i="6"/>
  <c r="I1231" i="6"/>
  <c r="G1232" i="6"/>
  <c r="I1232" i="6"/>
  <c r="G1233" i="6"/>
  <c r="I1233" i="6"/>
  <c r="G1234" i="6"/>
  <c r="I1234" i="6"/>
  <c r="G1235" i="6"/>
  <c r="I1235" i="6"/>
  <c r="G1236" i="6"/>
  <c r="I1236" i="6"/>
  <c r="G1237" i="6"/>
  <c r="I1237" i="6"/>
  <c r="G1238" i="6"/>
  <c r="I1238" i="6"/>
  <c r="G1239" i="6"/>
  <c r="I1239" i="6"/>
  <c r="G1240" i="6"/>
  <c r="I1240" i="6"/>
  <c r="G1241" i="6"/>
  <c r="I1241" i="6"/>
  <c r="G1242" i="6"/>
  <c r="I1242" i="6"/>
  <c r="G1243" i="6"/>
  <c r="I1243" i="6"/>
  <c r="G1244" i="6"/>
  <c r="I1244" i="6"/>
  <c r="G1245" i="6"/>
  <c r="I1245" i="6"/>
  <c r="G1246" i="6"/>
  <c r="I1246" i="6"/>
  <c r="G1247" i="6"/>
  <c r="I1247" i="6"/>
  <c r="G1248" i="6"/>
  <c r="I1248" i="6"/>
  <c r="G1249" i="6"/>
  <c r="I1249" i="6"/>
  <c r="G1250" i="6"/>
  <c r="I1250" i="6"/>
  <c r="G1251" i="6"/>
  <c r="I1251" i="6"/>
  <c r="G1252" i="6"/>
  <c r="I1252" i="6"/>
  <c r="G1253" i="6"/>
  <c r="I1253" i="6"/>
  <c r="G1254" i="6"/>
  <c r="I1254" i="6"/>
  <c r="G1255" i="6"/>
  <c r="I1255" i="6"/>
  <c r="G1256" i="6"/>
  <c r="I1256" i="6"/>
  <c r="G1257" i="6"/>
  <c r="I1257" i="6"/>
  <c r="G1258" i="6"/>
  <c r="I1258" i="6"/>
  <c r="G1259" i="6"/>
  <c r="I1259" i="6"/>
  <c r="G1260" i="6"/>
  <c r="I1260" i="6"/>
  <c r="G1261" i="6"/>
  <c r="I1261" i="6"/>
  <c r="G1262" i="6"/>
  <c r="I1262" i="6"/>
  <c r="G1263" i="6"/>
  <c r="I1263" i="6"/>
  <c r="G1264" i="6"/>
  <c r="I1264" i="6"/>
  <c r="G1265" i="6"/>
  <c r="I1265" i="6"/>
  <c r="G1266" i="6"/>
  <c r="I1266" i="6"/>
  <c r="G1267" i="6"/>
  <c r="I1267" i="6"/>
  <c r="G1268" i="6"/>
  <c r="I1268" i="6"/>
  <c r="G1269" i="6"/>
  <c r="I1269" i="6"/>
  <c r="G1270" i="6"/>
  <c r="I1270" i="6"/>
  <c r="G1271" i="6"/>
  <c r="I1271" i="6"/>
  <c r="G1272" i="6"/>
  <c r="I1272" i="6"/>
  <c r="G1273" i="6"/>
  <c r="I1273" i="6"/>
  <c r="G1274" i="6"/>
  <c r="I1274" i="6"/>
  <c r="G1275" i="6"/>
  <c r="I1275" i="6"/>
  <c r="G1276" i="6"/>
  <c r="I1276" i="6"/>
  <c r="G1277" i="6"/>
  <c r="I1277" i="6"/>
  <c r="G1278" i="6"/>
  <c r="I1278" i="6"/>
  <c r="G1279" i="6"/>
  <c r="I1279" i="6"/>
  <c r="G1280" i="6"/>
  <c r="I1280" i="6"/>
  <c r="G1281" i="6"/>
  <c r="I1281" i="6"/>
  <c r="G1282" i="6"/>
  <c r="I1282" i="6"/>
  <c r="G1283" i="6"/>
  <c r="I1283" i="6"/>
  <c r="G1284" i="6"/>
  <c r="I1284" i="6"/>
  <c r="G1285" i="6"/>
  <c r="I1285" i="6"/>
  <c r="G1286" i="6"/>
  <c r="I1286" i="6"/>
  <c r="G1287" i="6"/>
  <c r="I1287" i="6"/>
  <c r="G1288" i="6"/>
  <c r="I1288" i="6"/>
  <c r="G1289" i="6"/>
  <c r="I1289" i="6"/>
  <c r="G1290" i="6"/>
  <c r="I1290" i="6"/>
  <c r="G1291" i="6"/>
  <c r="I1291" i="6"/>
  <c r="G1292" i="6"/>
  <c r="I1292" i="6"/>
  <c r="G1293" i="6"/>
  <c r="I1293" i="6"/>
  <c r="G1294" i="6"/>
  <c r="I1294" i="6"/>
  <c r="G1295" i="6"/>
  <c r="I1295" i="6"/>
  <c r="G1296" i="6"/>
  <c r="I1296" i="6"/>
  <c r="G1297" i="6"/>
  <c r="I1297" i="6"/>
  <c r="G1298" i="6"/>
  <c r="I1298" i="6"/>
  <c r="G1299" i="6"/>
  <c r="I1299" i="6"/>
  <c r="G1300" i="6"/>
  <c r="I1300" i="6"/>
  <c r="G1301" i="6"/>
  <c r="I1301" i="6"/>
  <c r="G1302" i="6"/>
  <c r="I1302" i="6"/>
  <c r="G1303" i="6"/>
  <c r="I1303" i="6"/>
  <c r="G1304" i="6"/>
  <c r="I1304" i="6"/>
  <c r="G1305" i="6"/>
  <c r="I1305" i="6"/>
  <c r="G1306" i="6"/>
  <c r="I1306" i="6"/>
  <c r="G1307" i="6"/>
  <c r="I1307" i="6"/>
  <c r="G1308" i="6"/>
  <c r="I1308" i="6"/>
  <c r="G1309" i="6"/>
  <c r="I1309" i="6"/>
  <c r="G1310" i="6"/>
  <c r="I1310" i="6"/>
  <c r="G1311" i="6"/>
  <c r="I1311" i="6"/>
  <c r="G1312" i="6"/>
  <c r="I1312" i="6"/>
  <c r="G1313" i="6"/>
  <c r="I1313" i="6"/>
  <c r="G1314" i="6"/>
  <c r="I1314" i="6"/>
  <c r="G1315" i="6"/>
  <c r="I1315" i="6"/>
  <c r="G1316" i="6"/>
  <c r="I1316" i="6"/>
  <c r="G1317" i="6"/>
  <c r="I1317" i="6"/>
  <c r="G1318" i="6"/>
  <c r="I1318" i="6"/>
  <c r="G1319" i="6"/>
  <c r="I1319" i="6"/>
  <c r="G1320" i="6"/>
  <c r="I1320" i="6"/>
  <c r="G1321" i="6"/>
  <c r="I1321" i="6"/>
  <c r="G1322" i="6"/>
  <c r="I1322" i="6"/>
  <c r="G1323" i="6"/>
  <c r="I1323" i="6"/>
  <c r="G1324" i="6"/>
  <c r="I1324" i="6"/>
  <c r="G1325" i="6"/>
  <c r="I1325" i="6"/>
  <c r="G1326" i="6"/>
  <c r="I1326" i="6"/>
  <c r="G1327" i="6"/>
  <c r="I1327" i="6"/>
  <c r="G1328" i="6"/>
  <c r="I1328" i="6"/>
  <c r="G1329" i="6"/>
  <c r="I1329" i="6"/>
  <c r="G1330" i="6"/>
  <c r="I1330" i="6"/>
  <c r="G1331" i="6"/>
  <c r="I1331" i="6"/>
  <c r="G1332" i="6"/>
  <c r="I1332" i="6"/>
  <c r="G1333" i="6"/>
  <c r="I1333" i="6"/>
  <c r="G1334" i="6"/>
  <c r="I1334" i="6"/>
  <c r="G1335" i="6"/>
  <c r="I1335" i="6"/>
  <c r="G1336" i="6"/>
  <c r="I1336" i="6"/>
  <c r="G1337" i="6"/>
  <c r="I1337" i="6"/>
  <c r="G1338" i="6"/>
  <c r="I1338" i="6"/>
  <c r="G1339" i="6"/>
  <c r="I1339" i="6"/>
  <c r="G1340" i="6"/>
  <c r="I1340" i="6"/>
  <c r="G1341" i="6"/>
  <c r="I1341" i="6"/>
  <c r="G1342" i="6"/>
  <c r="I1342" i="6"/>
  <c r="G1343" i="6"/>
  <c r="I1343" i="6"/>
  <c r="G1344" i="6"/>
  <c r="I1344" i="6"/>
  <c r="G1345" i="6"/>
  <c r="I1345" i="6"/>
  <c r="G1346" i="6"/>
  <c r="I1346" i="6"/>
  <c r="G1347" i="6"/>
  <c r="I1347" i="6"/>
  <c r="G1348" i="6"/>
  <c r="I1348" i="6"/>
  <c r="G1349" i="6"/>
  <c r="I1349" i="6"/>
  <c r="G1350" i="6"/>
  <c r="I1350" i="6"/>
  <c r="G1351" i="6"/>
  <c r="I1351" i="6"/>
  <c r="G1352" i="6"/>
  <c r="I1352" i="6"/>
  <c r="G1353" i="6"/>
  <c r="I1353" i="6"/>
  <c r="G1354" i="6"/>
  <c r="I1354" i="6"/>
  <c r="G1355" i="6"/>
  <c r="I1355" i="6"/>
  <c r="G1356" i="6"/>
  <c r="I1356" i="6"/>
  <c r="G1357" i="6"/>
  <c r="I1357" i="6"/>
  <c r="G1358" i="6"/>
  <c r="I1358" i="6"/>
  <c r="G1359" i="6"/>
  <c r="I1359" i="6"/>
  <c r="G1360" i="6"/>
  <c r="I1360" i="6"/>
  <c r="G1361" i="6"/>
  <c r="I1361" i="6"/>
  <c r="G1362" i="6"/>
  <c r="I1362" i="6"/>
  <c r="G1363" i="6"/>
  <c r="I1363" i="6"/>
  <c r="G1364" i="6"/>
  <c r="I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K1619" i="6"/>
  <c r="I1619" i="6"/>
  <c r="G1619" i="6"/>
  <c r="K1620" i="6"/>
  <c r="I1620" i="6"/>
  <c r="G1620" i="6"/>
  <c r="K1621" i="6"/>
  <c r="I1621" i="6"/>
  <c r="G1621" i="6"/>
  <c r="K1622" i="6"/>
  <c r="I1622" i="6"/>
  <c r="G1622" i="6"/>
  <c r="K1623" i="6"/>
  <c r="I1623" i="6"/>
  <c r="G1623" i="6"/>
  <c r="K1624" i="6"/>
  <c r="I1624" i="6"/>
  <c r="G1624" i="6"/>
  <c r="K1625" i="6"/>
  <c r="I1625" i="6"/>
  <c r="G1625" i="6"/>
  <c r="K1626" i="6"/>
  <c r="I1626" i="6"/>
  <c r="G1626" i="6"/>
  <c r="K1627" i="6"/>
  <c r="I1627" i="6"/>
  <c r="G1627" i="6"/>
  <c r="K1628" i="6"/>
  <c r="I1628" i="6"/>
  <c r="G1628" i="6"/>
  <c r="K1629" i="6"/>
  <c r="I1629" i="6"/>
  <c r="G1629" i="6"/>
  <c r="K1630" i="6"/>
  <c r="I1630" i="6"/>
  <c r="G1630" i="6"/>
  <c r="K1631" i="6"/>
  <c r="I1631" i="6"/>
  <c r="G1631" i="6"/>
  <c r="K1632" i="6"/>
  <c r="I1632" i="6"/>
  <c r="G1632" i="6"/>
  <c r="K1633" i="6"/>
  <c r="I1633" i="6"/>
  <c r="G1633" i="6"/>
  <c r="H1395" i="6"/>
  <c r="J1395" i="6"/>
  <c r="H1396" i="6"/>
  <c r="J1396" i="6"/>
  <c r="H1397" i="6"/>
  <c r="J1397" i="6"/>
  <c r="H1398" i="6"/>
  <c r="J1398" i="6"/>
  <c r="H1399" i="6"/>
  <c r="J1399" i="6"/>
  <c r="H1400" i="6"/>
  <c r="J1400" i="6"/>
  <c r="H1401" i="6"/>
  <c r="J1401" i="6"/>
  <c r="H1402" i="6"/>
  <c r="J1402" i="6"/>
  <c r="H1403" i="6"/>
  <c r="J1403" i="6"/>
  <c r="H1404" i="6"/>
  <c r="J1404" i="6"/>
  <c r="H1405" i="6"/>
  <c r="J1405" i="6"/>
  <c r="H1406" i="6"/>
  <c r="J1406" i="6"/>
  <c r="H1407" i="6"/>
  <c r="J1407" i="6"/>
  <c r="H1408" i="6"/>
  <c r="J1408" i="6"/>
  <c r="H1409" i="6"/>
  <c r="J1409" i="6"/>
  <c r="H1410" i="6"/>
  <c r="J1410" i="6"/>
  <c r="H1411" i="6"/>
  <c r="J1411" i="6"/>
  <c r="H1412" i="6"/>
  <c r="J1412" i="6"/>
  <c r="H1413" i="6"/>
  <c r="J1413" i="6"/>
  <c r="H1414" i="6"/>
  <c r="J1414" i="6"/>
  <c r="H1415" i="6"/>
  <c r="J1415" i="6"/>
  <c r="H1416" i="6"/>
  <c r="J1416" i="6"/>
  <c r="H1417" i="6"/>
  <c r="J1417" i="6"/>
  <c r="H1418" i="6"/>
  <c r="J1418" i="6"/>
  <c r="H1419" i="6"/>
  <c r="J1419" i="6"/>
  <c r="H1420" i="6"/>
  <c r="J1420" i="6"/>
  <c r="H1421" i="6"/>
  <c r="J1421" i="6"/>
  <c r="H1422" i="6"/>
  <c r="J1422" i="6"/>
  <c r="H1423" i="6"/>
  <c r="J1423" i="6"/>
  <c r="H1424" i="6"/>
  <c r="J1424" i="6"/>
  <c r="H1425" i="6"/>
  <c r="J1425" i="6"/>
  <c r="H1426" i="6"/>
  <c r="J1426" i="6"/>
  <c r="H1427" i="6"/>
  <c r="J1427" i="6"/>
  <c r="H1428" i="6"/>
  <c r="J1428" i="6"/>
  <c r="H1429" i="6"/>
  <c r="J1429" i="6"/>
  <c r="H1430" i="6"/>
  <c r="J1430" i="6"/>
  <c r="H1431" i="6"/>
  <c r="J1431" i="6"/>
  <c r="H1432" i="6"/>
  <c r="J1432" i="6"/>
  <c r="H1433" i="6"/>
  <c r="J1433" i="6"/>
  <c r="H1434" i="6"/>
  <c r="J1434" i="6"/>
  <c r="H1435" i="6"/>
  <c r="J1435" i="6"/>
  <c r="H1436" i="6"/>
  <c r="J1436" i="6"/>
  <c r="H1437" i="6"/>
  <c r="J1437" i="6"/>
  <c r="H1438" i="6"/>
  <c r="J1438" i="6"/>
  <c r="H1439" i="6"/>
  <c r="J1439" i="6"/>
  <c r="H1440" i="6"/>
  <c r="J1440" i="6"/>
  <c r="H1441" i="6"/>
  <c r="J1441" i="6"/>
  <c r="H1442" i="6"/>
  <c r="J1442" i="6"/>
  <c r="H1443" i="6"/>
  <c r="J1443" i="6"/>
  <c r="H1444" i="6"/>
  <c r="J1444" i="6"/>
  <c r="H1445" i="6"/>
  <c r="J1445" i="6"/>
  <c r="H1446" i="6"/>
  <c r="J1446" i="6"/>
  <c r="H1447" i="6"/>
  <c r="J1447" i="6"/>
  <c r="H1448" i="6"/>
  <c r="J1448" i="6"/>
  <c r="H1449" i="6"/>
  <c r="J1449" i="6"/>
  <c r="H1450" i="6"/>
  <c r="J1450" i="6"/>
  <c r="H1451" i="6"/>
  <c r="J1451" i="6"/>
  <c r="H1452" i="6"/>
  <c r="J1452" i="6"/>
  <c r="H1453" i="6"/>
  <c r="J1453" i="6"/>
  <c r="H1454" i="6"/>
  <c r="J1454" i="6"/>
  <c r="H1455" i="6"/>
  <c r="J1455" i="6"/>
  <c r="H1456" i="6"/>
  <c r="J1456" i="6"/>
  <c r="H1457" i="6"/>
  <c r="J1457" i="6"/>
  <c r="H1458" i="6"/>
  <c r="J1458" i="6"/>
  <c r="H1459" i="6"/>
  <c r="J1459" i="6"/>
  <c r="H1460" i="6"/>
  <c r="J1460" i="6"/>
  <c r="H1461" i="6"/>
  <c r="J1461" i="6"/>
  <c r="H1462" i="6"/>
  <c r="J1462" i="6"/>
  <c r="H1463" i="6"/>
  <c r="J1463" i="6"/>
  <c r="H1464" i="6"/>
  <c r="J1464" i="6"/>
  <c r="H1465" i="6"/>
  <c r="J1465" i="6"/>
  <c r="H1466" i="6"/>
  <c r="J1466" i="6"/>
  <c r="H1467" i="6"/>
  <c r="J1467" i="6"/>
  <c r="H1468" i="6"/>
  <c r="J1468" i="6"/>
  <c r="H1469" i="6"/>
  <c r="J1469" i="6"/>
  <c r="H1470" i="6"/>
  <c r="J1470" i="6"/>
  <c r="H1471" i="6"/>
  <c r="J1471" i="6"/>
  <c r="H1472" i="6"/>
  <c r="J1472" i="6"/>
  <c r="H1473" i="6"/>
  <c r="J1473" i="6"/>
  <c r="H1474" i="6"/>
  <c r="J1474" i="6"/>
  <c r="H1475" i="6"/>
  <c r="J1475" i="6"/>
  <c r="H1476" i="6"/>
  <c r="J1476" i="6"/>
  <c r="H1477" i="6"/>
  <c r="J1477" i="6"/>
  <c r="H1478" i="6"/>
  <c r="J1478" i="6"/>
  <c r="H1479" i="6"/>
  <c r="J1479" i="6"/>
  <c r="H1480" i="6"/>
  <c r="J1480" i="6"/>
  <c r="H1481" i="6"/>
  <c r="J1481" i="6"/>
  <c r="H1482" i="6"/>
  <c r="J1482" i="6"/>
  <c r="H1483" i="6"/>
  <c r="J1483" i="6"/>
  <c r="H1484" i="6"/>
  <c r="J1484" i="6"/>
  <c r="H1485" i="6"/>
  <c r="J1485" i="6"/>
  <c r="H1486" i="6"/>
  <c r="J1486" i="6"/>
  <c r="H1487" i="6"/>
  <c r="J1487" i="6"/>
  <c r="H1488" i="6"/>
  <c r="J1488" i="6"/>
  <c r="H1489" i="6"/>
  <c r="J1489" i="6"/>
  <c r="H1490" i="6"/>
  <c r="J1490" i="6"/>
  <c r="H1491" i="6"/>
  <c r="J1491" i="6"/>
  <c r="H1492" i="6"/>
  <c r="J1492" i="6"/>
  <c r="H1493" i="6"/>
  <c r="J1493" i="6"/>
  <c r="H1494" i="6"/>
  <c r="J1494" i="6"/>
  <c r="H1495" i="6"/>
  <c r="J1495" i="6"/>
  <c r="H1496" i="6"/>
  <c r="J1496" i="6"/>
  <c r="H1497" i="6"/>
  <c r="J1497" i="6"/>
  <c r="H1498" i="6"/>
  <c r="J1498" i="6"/>
  <c r="H1499" i="6"/>
  <c r="J1499" i="6"/>
  <c r="H1500" i="6"/>
  <c r="J1500" i="6"/>
  <c r="H1501" i="6"/>
  <c r="J1501" i="6"/>
  <c r="H1502" i="6"/>
  <c r="J1502" i="6"/>
  <c r="H1503" i="6"/>
  <c r="J1503" i="6"/>
  <c r="H1504" i="6"/>
  <c r="J1504" i="6"/>
  <c r="H1505" i="6"/>
  <c r="J1505" i="6"/>
  <c r="H1506" i="6"/>
  <c r="J1506" i="6"/>
  <c r="H1507" i="6"/>
  <c r="J1507" i="6"/>
  <c r="H1508" i="6"/>
  <c r="J1508" i="6"/>
  <c r="H1509" i="6"/>
  <c r="J1509" i="6"/>
  <c r="H1510" i="6"/>
  <c r="J1510" i="6"/>
  <c r="H1511" i="6"/>
  <c r="J1511" i="6"/>
  <c r="H1512" i="6"/>
  <c r="J1512" i="6"/>
  <c r="H1513" i="6"/>
  <c r="J1513" i="6"/>
  <c r="H1514" i="6"/>
  <c r="J1514" i="6"/>
  <c r="H1515" i="6"/>
  <c r="J1515" i="6"/>
  <c r="H1516" i="6"/>
  <c r="J1516" i="6"/>
  <c r="H1517" i="6"/>
  <c r="J1517" i="6"/>
  <c r="H1518" i="6"/>
  <c r="J1518" i="6"/>
  <c r="H1519" i="6"/>
  <c r="J1519" i="6"/>
  <c r="H1520" i="6"/>
  <c r="J1520" i="6"/>
  <c r="H1521" i="6"/>
  <c r="J1521" i="6"/>
  <c r="H1522" i="6"/>
  <c r="J1522" i="6"/>
  <c r="H1523" i="6"/>
  <c r="J1523" i="6"/>
  <c r="H1524" i="6"/>
  <c r="J1524" i="6"/>
  <c r="H1525" i="6"/>
  <c r="J1525" i="6"/>
  <c r="H1526" i="6"/>
  <c r="J1526" i="6"/>
  <c r="H1527" i="6"/>
  <c r="J1527" i="6"/>
  <c r="H1528" i="6"/>
  <c r="J1528" i="6"/>
  <c r="H1529" i="6"/>
  <c r="J1529" i="6"/>
  <c r="H1530" i="6"/>
  <c r="J1530" i="6"/>
  <c r="H1531" i="6"/>
  <c r="J1531" i="6"/>
  <c r="H1532" i="6"/>
  <c r="J1532" i="6"/>
  <c r="H1533" i="6"/>
  <c r="J1533" i="6"/>
  <c r="H1534" i="6"/>
  <c r="J1534" i="6"/>
  <c r="H1535" i="6"/>
  <c r="J1535" i="6"/>
  <c r="H1536" i="6"/>
  <c r="J1536" i="6"/>
  <c r="H1537" i="6"/>
  <c r="J1537" i="6"/>
  <c r="H1538" i="6"/>
  <c r="J1538" i="6"/>
  <c r="H1539" i="6"/>
  <c r="J1539" i="6"/>
  <c r="H1540" i="6"/>
  <c r="J1540" i="6"/>
  <c r="H1541" i="6"/>
  <c r="J1541" i="6"/>
  <c r="H1542" i="6"/>
  <c r="J1542" i="6"/>
  <c r="H1543" i="6"/>
  <c r="J1543" i="6"/>
  <c r="H1544" i="6"/>
  <c r="J1544" i="6"/>
  <c r="H1545" i="6"/>
  <c r="J1545" i="6"/>
  <c r="H1546" i="6"/>
  <c r="J1546" i="6"/>
  <c r="H1547" i="6"/>
  <c r="J1547" i="6"/>
  <c r="H1548" i="6"/>
  <c r="J1548" i="6"/>
  <c r="H1549" i="6"/>
  <c r="J1549" i="6"/>
  <c r="H1550" i="6"/>
  <c r="J1550" i="6"/>
  <c r="H1551" i="6"/>
  <c r="J1551" i="6"/>
  <c r="H1552" i="6"/>
  <c r="J1552" i="6"/>
  <c r="H1553" i="6"/>
  <c r="J1553" i="6"/>
  <c r="H1554" i="6"/>
  <c r="J1554" i="6"/>
  <c r="H1555" i="6"/>
  <c r="J1555" i="6"/>
  <c r="H1556" i="6"/>
  <c r="J1556" i="6"/>
  <c r="H1557" i="6"/>
  <c r="J1557" i="6"/>
  <c r="H1558" i="6"/>
  <c r="J1558" i="6"/>
  <c r="H1559" i="6"/>
  <c r="J1559" i="6"/>
  <c r="H1560" i="6"/>
  <c r="J1560" i="6"/>
  <c r="H1561" i="6"/>
  <c r="J1561" i="6"/>
  <c r="H1562" i="6"/>
  <c r="J1562" i="6"/>
  <c r="H1563" i="6"/>
  <c r="J1563" i="6"/>
  <c r="H1564" i="6"/>
  <c r="J1564" i="6"/>
  <c r="H1565" i="6"/>
  <c r="J1565" i="6"/>
  <c r="H1566" i="6"/>
  <c r="J1566" i="6"/>
  <c r="H1567" i="6"/>
  <c r="J1567" i="6"/>
  <c r="H1568" i="6"/>
  <c r="J1568" i="6"/>
  <c r="H1569" i="6"/>
  <c r="J1569" i="6"/>
  <c r="H1570" i="6"/>
  <c r="J1570" i="6"/>
  <c r="H1571" i="6"/>
  <c r="J1571" i="6"/>
  <c r="H1572" i="6"/>
  <c r="J1572" i="6"/>
  <c r="H1573" i="6"/>
  <c r="J1573" i="6"/>
  <c r="H1574" i="6"/>
  <c r="J1574" i="6"/>
  <c r="H1575" i="6"/>
  <c r="J1575" i="6"/>
  <c r="H1576" i="6"/>
  <c r="J1576" i="6"/>
  <c r="H1577" i="6"/>
  <c r="J1577" i="6"/>
  <c r="H1578" i="6"/>
  <c r="J1578" i="6"/>
  <c r="H1579" i="6"/>
  <c r="J1579" i="6"/>
  <c r="H1580" i="6"/>
  <c r="J1580" i="6"/>
  <c r="H1581" i="6"/>
  <c r="J1581" i="6"/>
  <c r="H1582" i="6"/>
  <c r="J1582" i="6"/>
  <c r="H1583" i="6"/>
  <c r="J1583" i="6"/>
  <c r="H1584" i="6"/>
  <c r="J1584" i="6"/>
  <c r="H1585" i="6"/>
  <c r="J1585" i="6"/>
  <c r="H1586" i="6"/>
  <c r="J1586" i="6"/>
  <c r="H1587" i="6"/>
  <c r="J1587" i="6"/>
  <c r="H1588" i="6"/>
  <c r="J1588" i="6"/>
  <c r="H1589" i="6"/>
  <c r="J1589" i="6"/>
  <c r="H1590" i="6"/>
  <c r="J1590" i="6"/>
  <c r="H1591" i="6"/>
  <c r="J1591" i="6"/>
  <c r="H1592" i="6"/>
  <c r="J1592" i="6"/>
  <c r="H1593" i="6"/>
  <c r="J1593" i="6"/>
  <c r="H1594" i="6"/>
  <c r="J1594" i="6"/>
  <c r="H1595" i="6"/>
  <c r="J1595" i="6"/>
  <c r="H1596" i="6"/>
  <c r="J1596" i="6"/>
  <c r="H1597" i="6"/>
  <c r="J1597" i="6"/>
  <c r="H1598" i="6"/>
  <c r="J1598" i="6"/>
  <c r="H1599" i="6"/>
  <c r="J1599" i="6"/>
  <c r="H1600" i="6"/>
  <c r="J1600" i="6"/>
  <c r="H1601" i="6"/>
  <c r="J1601" i="6"/>
  <c r="H1602" i="6"/>
  <c r="J1602" i="6"/>
  <c r="H1603" i="6"/>
  <c r="J1603" i="6"/>
  <c r="H1604" i="6"/>
  <c r="J1604" i="6"/>
  <c r="H1605" i="6"/>
  <c r="J1605" i="6"/>
  <c r="H1606" i="6"/>
  <c r="J1606" i="6"/>
  <c r="H1607" i="6"/>
  <c r="J1607" i="6"/>
  <c r="H1608" i="6"/>
  <c r="J1608" i="6"/>
  <c r="H1609" i="6"/>
  <c r="J1609" i="6"/>
  <c r="H1610" i="6"/>
  <c r="J1610" i="6"/>
  <c r="H1611" i="6"/>
  <c r="J1611" i="6"/>
  <c r="H1612" i="6"/>
  <c r="J1612" i="6"/>
  <c r="H1613" i="6"/>
  <c r="J1613" i="6"/>
  <c r="H1614" i="6"/>
  <c r="J1614" i="6"/>
  <c r="H1615" i="6"/>
  <c r="J1615" i="6"/>
  <c r="H1616" i="6"/>
  <c r="J1616" i="6"/>
  <c r="H1617" i="6"/>
  <c r="J1617" i="6"/>
  <c r="H1618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G1395" i="6"/>
  <c r="I1395" i="6"/>
  <c r="G1396" i="6"/>
  <c r="I1396" i="6"/>
  <c r="G1397" i="6"/>
  <c r="I1397" i="6"/>
  <c r="G1398" i="6"/>
  <c r="I1398" i="6"/>
  <c r="G1399" i="6"/>
  <c r="I1399" i="6"/>
  <c r="G1400" i="6"/>
  <c r="I1400" i="6"/>
  <c r="G1401" i="6"/>
  <c r="I1401" i="6"/>
  <c r="G1402" i="6"/>
  <c r="I1402" i="6"/>
  <c r="G1403" i="6"/>
  <c r="I1403" i="6"/>
  <c r="G1404" i="6"/>
  <c r="I1404" i="6"/>
  <c r="G1405" i="6"/>
  <c r="I1405" i="6"/>
  <c r="G1406" i="6"/>
  <c r="I1406" i="6"/>
  <c r="G1407" i="6"/>
  <c r="I1407" i="6"/>
  <c r="G1408" i="6"/>
  <c r="I1408" i="6"/>
  <c r="G1409" i="6"/>
  <c r="I1409" i="6"/>
  <c r="G1410" i="6"/>
  <c r="I1410" i="6"/>
  <c r="G1411" i="6"/>
  <c r="I1411" i="6"/>
  <c r="G1412" i="6"/>
  <c r="I1412" i="6"/>
  <c r="G1413" i="6"/>
  <c r="I1413" i="6"/>
  <c r="G1414" i="6"/>
  <c r="I1414" i="6"/>
  <c r="G1415" i="6"/>
  <c r="I1415" i="6"/>
  <c r="G1416" i="6"/>
  <c r="I1416" i="6"/>
  <c r="G1417" i="6"/>
  <c r="I1417" i="6"/>
  <c r="G1418" i="6"/>
  <c r="I1418" i="6"/>
  <c r="G1419" i="6"/>
  <c r="I1419" i="6"/>
  <c r="G1420" i="6"/>
  <c r="I1420" i="6"/>
  <c r="G1421" i="6"/>
  <c r="I1421" i="6"/>
  <c r="G1422" i="6"/>
  <c r="I1422" i="6"/>
  <c r="G1423" i="6"/>
  <c r="I1423" i="6"/>
  <c r="G1424" i="6"/>
  <c r="I1424" i="6"/>
  <c r="G1425" i="6"/>
  <c r="I1425" i="6"/>
  <c r="G1426" i="6"/>
  <c r="I1426" i="6"/>
  <c r="G1427" i="6"/>
  <c r="I1427" i="6"/>
  <c r="G1428" i="6"/>
  <c r="I1428" i="6"/>
  <c r="G1429" i="6"/>
  <c r="I1429" i="6"/>
  <c r="G1430" i="6"/>
  <c r="I1430" i="6"/>
  <c r="G1431" i="6"/>
  <c r="I1431" i="6"/>
  <c r="G1432" i="6"/>
  <c r="I1432" i="6"/>
  <c r="G1433" i="6"/>
  <c r="I1433" i="6"/>
  <c r="G1434" i="6"/>
  <c r="I1434" i="6"/>
  <c r="G1435" i="6"/>
  <c r="I1435" i="6"/>
  <c r="G1436" i="6"/>
  <c r="I1436" i="6"/>
  <c r="G1437" i="6"/>
  <c r="I1437" i="6"/>
  <c r="G1438" i="6"/>
  <c r="I1438" i="6"/>
  <c r="G1439" i="6"/>
  <c r="I1439" i="6"/>
  <c r="G1440" i="6"/>
  <c r="I1440" i="6"/>
  <c r="G1441" i="6"/>
  <c r="I1441" i="6"/>
  <c r="G1442" i="6"/>
  <c r="I1442" i="6"/>
  <c r="G1443" i="6"/>
  <c r="I1443" i="6"/>
  <c r="G1444" i="6"/>
  <c r="I1444" i="6"/>
  <c r="G1445" i="6"/>
  <c r="I1445" i="6"/>
  <c r="G1446" i="6"/>
  <c r="I1446" i="6"/>
  <c r="G1447" i="6"/>
  <c r="I1447" i="6"/>
  <c r="G1448" i="6"/>
  <c r="I1448" i="6"/>
  <c r="G1449" i="6"/>
  <c r="I1449" i="6"/>
  <c r="G1450" i="6"/>
  <c r="I1450" i="6"/>
  <c r="G1451" i="6"/>
  <c r="I1451" i="6"/>
  <c r="G1452" i="6"/>
  <c r="I1452" i="6"/>
  <c r="G1453" i="6"/>
  <c r="I1453" i="6"/>
  <c r="G1454" i="6"/>
  <c r="I1454" i="6"/>
  <c r="G1455" i="6"/>
  <c r="I1455" i="6"/>
  <c r="G1456" i="6"/>
  <c r="I1456" i="6"/>
  <c r="G1457" i="6"/>
  <c r="I1457" i="6"/>
  <c r="G1458" i="6"/>
  <c r="I1458" i="6"/>
  <c r="G1459" i="6"/>
  <c r="I1459" i="6"/>
  <c r="G1460" i="6"/>
  <c r="I1460" i="6"/>
  <c r="G1461" i="6"/>
  <c r="I1461" i="6"/>
  <c r="G1462" i="6"/>
  <c r="I1462" i="6"/>
  <c r="G1463" i="6"/>
  <c r="I1463" i="6"/>
  <c r="G1464" i="6"/>
  <c r="I1464" i="6"/>
  <c r="G1465" i="6"/>
  <c r="I1465" i="6"/>
  <c r="G1466" i="6"/>
  <c r="I1466" i="6"/>
  <c r="G1467" i="6"/>
  <c r="I1467" i="6"/>
  <c r="G1468" i="6"/>
  <c r="I1468" i="6"/>
  <c r="G1469" i="6"/>
  <c r="I1469" i="6"/>
  <c r="G1470" i="6"/>
  <c r="I1470" i="6"/>
  <c r="G1471" i="6"/>
  <c r="I1471" i="6"/>
  <c r="G1472" i="6"/>
  <c r="I1472" i="6"/>
  <c r="G1473" i="6"/>
  <c r="I1473" i="6"/>
  <c r="G1474" i="6"/>
  <c r="I1474" i="6"/>
  <c r="G1475" i="6"/>
  <c r="I1475" i="6"/>
  <c r="G1476" i="6"/>
  <c r="I1476" i="6"/>
  <c r="G1477" i="6"/>
  <c r="I1477" i="6"/>
  <c r="G1478" i="6"/>
  <c r="I1478" i="6"/>
  <c r="G1479" i="6"/>
  <c r="I1479" i="6"/>
  <c r="G1480" i="6"/>
  <c r="I1480" i="6"/>
  <c r="G1481" i="6"/>
  <c r="I1481" i="6"/>
  <c r="G1482" i="6"/>
  <c r="I1482" i="6"/>
  <c r="G1483" i="6"/>
  <c r="I1483" i="6"/>
  <c r="G1484" i="6"/>
  <c r="I1484" i="6"/>
  <c r="G1485" i="6"/>
  <c r="I1485" i="6"/>
  <c r="G1486" i="6"/>
  <c r="I1486" i="6"/>
  <c r="G1487" i="6"/>
  <c r="I1487" i="6"/>
  <c r="G1488" i="6"/>
  <c r="I1488" i="6"/>
  <c r="G1489" i="6"/>
  <c r="I1489" i="6"/>
  <c r="G1490" i="6"/>
  <c r="I1490" i="6"/>
  <c r="G1491" i="6"/>
  <c r="I1491" i="6"/>
  <c r="G1492" i="6"/>
  <c r="I1492" i="6"/>
  <c r="G1493" i="6"/>
  <c r="I1493" i="6"/>
  <c r="G1494" i="6"/>
  <c r="I1494" i="6"/>
  <c r="G1495" i="6"/>
  <c r="I1495" i="6"/>
  <c r="G1496" i="6"/>
  <c r="I1496" i="6"/>
  <c r="G1497" i="6"/>
  <c r="I1497" i="6"/>
  <c r="G1498" i="6"/>
  <c r="I1498" i="6"/>
  <c r="G1499" i="6"/>
  <c r="I1499" i="6"/>
  <c r="G1500" i="6"/>
  <c r="I1500" i="6"/>
  <c r="G1501" i="6"/>
  <c r="I1501" i="6"/>
  <c r="G1502" i="6"/>
  <c r="I1502" i="6"/>
  <c r="G1503" i="6"/>
  <c r="I1503" i="6"/>
  <c r="G1504" i="6"/>
  <c r="I1504" i="6"/>
  <c r="G1505" i="6"/>
  <c r="I1505" i="6"/>
  <c r="G1506" i="6"/>
  <c r="I1506" i="6"/>
  <c r="G1507" i="6"/>
  <c r="I1507" i="6"/>
  <c r="G1508" i="6"/>
  <c r="I1508" i="6"/>
  <c r="G1509" i="6"/>
  <c r="I1509" i="6"/>
  <c r="G1510" i="6"/>
  <c r="I1510" i="6"/>
  <c r="G1511" i="6"/>
  <c r="I1511" i="6"/>
  <c r="G1512" i="6"/>
  <c r="I1512" i="6"/>
  <c r="G1513" i="6"/>
  <c r="I1513" i="6"/>
  <c r="G1514" i="6"/>
  <c r="I1514" i="6"/>
  <c r="G1515" i="6"/>
  <c r="I1515" i="6"/>
  <c r="G1516" i="6"/>
  <c r="I1516" i="6"/>
  <c r="G1517" i="6"/>
  <c r="I1517" i="6"/>
  <c r="G1518" i="6"/>
  <c r="I1518" i="6"/>
  <c r="G1519" i="6"/>
  <c r="I1519" i="6"/>
  <c r="G1520" i="6"/>
  <c r="I1520" i="6"/>
  <c r="G1521" i="6"/>
  <c r="I1521" i="6"/>
  <c r="G1522" i="6"/>
  <c r="I1522" i="6"/>
  <c r="G1523" i="6"/>
  <c r="I1523" i="6"/>
  <c r="G1524" i="6"/>
  <c r="I1524" i="6"/>
  <c r="G1525" i="6"/>
  <c r="I1525" i="6"/>
  <c r="G1526" i="6"/>
  <c r="I1526" i="6"/>
  <c r="G1527" i="6"/>
  <c r="I1527" i="6"/>
  <c r="G1528" i="6"/>
  <c r="I1528" i="6"/>
  <c r="G1529" i="6"/>
  <c r="I1529" i="6"/>
  <c r="G1530" i="6"/>
  <c r="I1530" i="6"/>
  <c r="G1531" i="6"/>
  <c r="I1531" i="6"/>
  <c r="G1532" i="6"/>
  <c r="I1532" i="6"/>
  <c r="G1533" i="6"/>
  <c r="I1533" i="6"/>
  <c r="G1534" i="6"/>
  <c r="I1534" i="6"/>
  <c r="G1535" i="6"/>
  <c r="I1535" i="6"/>
  <c r="G1536" i="6"/>
  <c r="I1536" i="6"/>
  <c r="G1537" i="6"/>
  <c r="I1537" i="6"/>
  <c r="G1538" i="6"/>
  <c r="I1538" i="6"/>
  <c r="G1539" i="6"/>
  <c r="I1539" i="6"/>
  <c r="G1540" i="6"/>
  <c r="I1540" i="6"/>
  <c r="G1541" i="6"/>
  <c r="I1541" i="6"/>
  <c r="G1542" i="6"/>
  <c r="I1542" i="6"/>
  <c r="G1543" i="6"/>
  <c r="I1543" i="6"/>
  <c r="G1544" i="6"/>
  <c r="I1544" i="6"/>
  <c r="G1545" i="6"/>
  <c r="I1545" i="6"/>
  <c r="G1546" i="6"/>
  <c r="I1546" i="6"/>
  <c r="G1547" i="6"/>
  <c r="I1547" i="6"/>
  <c r="G1548" i="6"/>
  <c r="I1548" i="6"/>
  <c r="G1549" i="6"/>
  <c r="I1549" i="6"/>
  <c r="G1550" i="6"/>
  <c r="I1550" i="6"/>
  <c r="G1551" i="6"/>
  <c r="I1551" i="6"/>
  <c r="G1552" i="6"/>
  <c r="I1552" i="6"/>
  <c r="G1553" i="6"/>
  <c r="I1553" i="6"/>
  <c r="G1554" i="6"/>
  <c r="I1554" i="6"/>
  <c r="G1555" i="6"/>
  <c r="I1555" i="6"/>
  <c r="G1556" i="6"/>
  <c r="I1556" i="6"/>
  <c r="G1557" i="6"/>
  <c r="I1557" i="6"/>
  <c r="G1558" i="6"/>
  <c r="I1558" i="6"/>
  <c r="G1559" i="6"/>
  <c r="I1559" i="6"/>
  <c r="G1560" i="6"/>
  <c r="I1560" i="6"/>
  <c r="G1561" i="6"/>
  <c r="I1561" i="6"/>
  <c r="G1562" i="6"/>
  <c r="I1562" i="6"/>
  <c r="G1563" i="6"/>
  <c r="I1563" i="6"/>
  <c r="G1564" i="6"/>
  <c r="I1564" i="6"/>
  <c r="G1565" i="6"/>
  <c r="I1565" i="6"/>
  <c r="G1566" i="6"/>
  <c r="I1566" i="6"/>
  <c r="G1567" i="6"/>
  <c r="I1567" i="6"/>
  <c r="G1568" i="6"/>
  <c r="I1568" i="6"/>
  <c r="G1569" i="6"/>
  <c r="I1569" i="6"/>
  <c r="G1570" i="6"/>
  <c r="I1570" i="6"/>
  <c r="G1571" i="6"/>
  <c r="I1571" i="6"/>
  <c r="G1572" i="6"/>
  <c r="I1572" i="6"/>
  <c r="G1573" i="6"/>
  <c r="I1573" i="6"/>
  <c r="G1574" i="6"/>
  <c r="I1574" i="6"/>
  <c r="G1575" i="6"/>
  <c r="I1575" i="6"/>
  <c r="G1576" i="6"/>
  <c r="I1576" i="6"/>
  <c r="G1577" i="6"/>
  <c r="I1577" i="6"/>
  <c r="G1578" i="6"/>
  <c r="I1578" i="6"/>
  <c r="G1579" i="6"/>
  <c r="I1579" i="6"/>
  <c r="G1580" i="6"/>
  <c r="I1580" i="6"/>
  <c r="G1581" i="6"/>
  <c r="I1581" i="6"/>
  <c r="G1582" i="6"/>
  <c r="I1582" i="6"/>
  <c r="G1583" i="6"/>
  <c r="I1583" i="6"/>
  <c r="G1584" i="6"/>
  <c r="I1584" i="6"/>
  <c r="G1585" i="6"/>
  <c r="I1585" i="6"/>
  <c r="G1586" i="6"/>
  <c r="I1586" i="6"/>
  <c r="G1587" i="6"/>
  <c r="I1587" i="6"/>
  <c r="G1588" i="6"/>
  <c r="I1588" i="6"/>
  <c r="G1589" i="6"/>
  <c r="I1589" i="6"/>
  <c r="G1590" i="6"/>
  <c r="I1590" i="6"/>
  <c r="G1591" i="6"/>
  <c r="I1591" i="6"/>
  <c r="G1592" i="6"/>
  <c r="I1592" i="6"/>
  <c r="G1593" i="6"/>
  <c r="I1593" i="6"/>
  <c r="G1594" i="6"/>
  <c r="I1594" i="6"/>
  <c r="G1595" i="6"/>
  <c r="I1595" i="6"/>
  <c r="G1596" i="6"/>
  <c r="I1596" i="6"/>
  <c r="G1597" i="6"/>
  <c r="I1597" i="6"/>
  <c r="G1598" i="6"/>
  <c r="I1598" i="6"/>
  <c r="G1599" i="6"/>
  <c r="I1599" i="6"/>
  <c r="G1600" i="6"/>
  <c r="I1600" i="6"/>
  <c r="G1601" i="6"/>
  <c r="I1601" i="6"/>
  <c r="G1602" i="6"/>
  <c r="I1602" i="6"/>
  <c r="G1603" i="6"/>
  <c r="I1603" i="6"/>
  <c r="G1604" i="6"/>
  <c r="I1604" i="6"/>
  <c r="G1605" i="6"/>
  <c r="I1605" i="6"/>
  <c r="G1606" i="6"/>
  <c r="I1606" i="6"/>
  <c r="G1607" i="6"/>
  <c r="I1607" i="6"/>
  <c r="G1608" i="6"/>
  <c r="I1608" i="6"/>
  <c r="G1609" i="6"/>
  <c r="I1609" i="6"/>
  <c r="G1610" i="6"/>
  <c r="I1610" i="6"/>
  <c r="G1611" i="6"/>
  <c r="I1611" i="6"/>
  <c r="G1612" i="6"/>
  <c r="I1612" i="6"/>
  <c r="G1613" i="6"/>
  <c r="I1613" i="6"/>
  <c r="G1614" i="6"/>
  <c r="I1614" i="6"/>
  <c r="G1615" i="6"/>
  <c r="I1615" i="6"/>
  <c r="G1616" i="6"/>
  <c r="I1616" i="6"/>
  <c r="G1617" i="6"/>
  <c r="I1617" i="6"/>
  <c r="G1618" i="6"/>
  <c r="I1618" i="6"/>
  <c r="H1619" i="6"/>
  <c r="H1620" i="6"/>
  <c r="H1621" i="6"/>
  <c r="H1622" i="6"/>
  <c r="H1623" i="6"/>
  <c r="H1624" i="6"/>
  <c r="H1625" i="6"/>
  <c r="H1630" i="6"/>
  <c r="H1634" i="6"/>
  <c r="J1634" i="6"/>
  <c r="H1635" i="6"/>
  <c r="J1635" i="6"/>
  <c r="H1636" i="6"/>
  <c r="J1636" i="6"/>
  <c r="H1637" i="6"/>
  <c r="J1637" i="6"/>
  <c r="H1638" i="6"/>
  <c r="J1638" i="6"/>
  <c r="H1639" i="6"/>
  <c r="J1639" i="6"/>
  <c r="H1640" i="6"/>
  <c r="J1640" i="6"/>
  <c r="H1641" i="6"/>
  <c r="J1641" i="6"/>
  <c r="H1642" i="6"/>
  <c r="J1642" i="6"/>
  <c r="H1643" i="6"/>
  <c r="J1643" i="6"/>
  <c r="H1644" i="6"/>
  <c r="J1644" i="6"/>
  <c r="H1645" i="6"/>
  <c r="J1645" i="6"/>
  <c r="H1646" i="6"/>
  <c r="J1646" i="6"/>
  <c r="H1647" i="6"/>
  <c r="J1647" i="6"/>
  <c r="H1648" i="6"/>
  <c r="J1648" i="6"/>
  <c r="H1649" i="6"/>
  <c r="J1649" i="6"/>
  <c r="H1650" i="6"/>
  <c r="J1650" i="6"/>
  <c r="H1651" i="6"/>
  <c r="J1651" i="6"/>
  <c r="H1652" i="6"/>
  <c r="J1652" i="6"/>
  <c r="H1653" i="6"/>
  <c r="J1653" i="6"/>
  <c r="H1654" i="6"/>
  <c r="J1654" i="6"/>
  <c r="H1655" i="6"/>
  <c r="J1655" i="6"/>
  <c r="H1656" i="6"/>
  <c r="J1656" i="6"/>
  <c r="H1657" i="6"/>
  <c r="J1657" i="6"/>
  <c r="H1658" i="6"/>
  <c r="J1658" i="6"/>
  <c r="H1659" i="6"/>
  <c r="J1659" i="6"/>
  <c r="H1660" i="6"/>
  <c r="J1660" i="6"/>
  <c r="H1661" i="6"/>
  <c r="J1661" i="6"/>
  <c r="H1662" i="6"/>
  <c r="J1662" i="6"/>
  <c r="H1663" i="6"/>
  <c r="J1663" i="6"/>
  <c r="H1664" i="6"/>
  <c r="J1664" i="6"/>
  <c r="H1665" i="6"/>
  <c r="J1665" i="6"/>
  <c r="H1666" i="6"/>
  <c r="J1666" i="6"/>
  <c r="H1667" i="6"/>
  <c r="J1667" i="6"/>
  <c r="H1668" i="6"/>
  <c r="J1668" i="6"/>
  <c r="H1669" i="6"/>
  <c r="J1669" i="6"/>
  <c r="H1670" i="6"/>
  <c r="J1670" i="6"/>
  <c r="H1671" i="6"/>
  <c r="J1671" i="6"/>
  <c r="H1672" i="6"/>
  <c r="J1672" i="6"/>
  <c r="H1673" i="6"/>
  <c r="J1673" i="6"/>
  <c r="H1674" i="6"/>
  <c r="J1674" i="6"/>
  <c r="H1675" i="6"/>
  <c r="J1675" i="6"/>
  <c r="H1676" i="6"/>
  <c r="J1676" i="6"/>
  <c r="H1677" i="6"/>
  <c r="J1677" i="6"/>
  <c r="H1678" i="6"/>
  <c r="J1678" i="6"/>
  <c r="H1679" i="6"/>
  <c r="J1679" i="6"/>
  <c r="H1680" i="6"/>
  <c r="J1680" i="6"/>
  <c r="H1681" i="6"/>
  <c r="J1681" i="6"/>
  <c r="H1682" i="6"/>
  <c r="J1682" i="6"/>
  <c r="H1683" i="6"/>
  <c r="J1683" i="6"/>
  <c r="H1684" i="6"/>
  <c r="J1684" i="6"/>
  <c r="H1685" i="6"/>
  <c r="J1685" i="6"/>
  <c r="H1686" i="6"/>
  <c r="J1686" i="6"/>
  <c r="H1687" i="6"/>
  <c r="J1687" i="6"/>
  <c r="H1688" i="6"/>
  <c r="J1688" i="6"/>
  <c r="H1689" i="6"/>
  <c r="J1689" i="6"/>
  <c r="H1690" i="6"/>
  <c r="J1690" i="6"/>
  <c r="H1691" i="6"/>
  <c r="J1691" i="6"/>
  <c r="H1692" i="6"/>
  <c r="J1692" i="6"/>
  <c r="H1693" i="6"/>
  <c r="J1693" i="6"/>
  <c r="H1694" i="6"/>
  <c r="J1694" i="6"/>
  <c r="H1695" i="6"/>
  <c r="J1695" i="6"/>
  <c r="H1696" i="6"/>
  <c r="J1696" i="6"/>
  <c r="H1697" i="6"/>
  <c r="J1697" i="6"/>
  <c r="H1698" i="6"/>
  <c r="J1698" i="6"/>
  <c r="H1699" i="6"/>
  <c r="J1699" i="6"/>
  <c r="H1700" i="6"/>
  <c r="J1700" i="6"/>
  <c r="H1701" i="6"/>
  <c r="J1701" i="6"/>
  <c r="H1702" i="6"/>
  <c r="J1702" i="6"/>
  <c r="H1703" i="6"/>
  <c r="J1703" i="6"/>
  <c r="H1704" i="6"/>
  <c r="J1704" i="6"/>
  <c r="H1705" i="6"/>
  <c r="J1705" i="6"/>
  <c r="H1706" i="6"/>
  <c r="J1706" i="6"/>
  <c r="H1707" i="6"/>
  <c r="J1707" i="6"/>
  <c r="H1708" i="6"/>
  <c r="J1708" i="6"/>
  <c r="H1709" i="6"/>
  <c r="J1709" i="6"/>
  <c r="H1710" i="6"/>
  <c r="J1710" i="6"/>
  <c r="H1711" i="6"/>
  <c r="J1711" i="6"/>
  <c r="H1712" i="6"/>
  <c r="J1712" i="6"/>
  <c r="H1713" i="6"/>
  <c r="J1713" i="6"/>
  <c r="H1714" i="6"/>
  <c r="J1714" i="6"/>
  <c r="H1715" i="6"/>
  <c r="J1715" i="6"/>
  <c r="H1716" i="6"/>
  <c r="J1716" i="6"/>
  <c r="H1717" i="6"/>
  <c r="J1717" i="6"/>
  <c r="H1718" i="6"/>
  <c r="J1718" i="6"/>
  <c r="H1719" i="6"/>
  <c r="J1719" i="6"/>
  <c r="H1720" i="6"/>
  <c r="J1720" i="6"/>
  <c r="H1721" i="6"/>
  <c r="J1721" i="6"/>
  <c r="H1722" i="6"/>
  <c r="J1722" i="6"/>
  <c r="H1723" i="6"/>
  <c r="J1723" i="6"/>
  <c r="H1724" i="6"/>
  <c r="J1724" i="6"/>
  <c r="H1725" i="6"/>
  <c r="J1725" i="6"/>
  <c r="H1726" i="6"/>
  <c r="J1726" i="6"/>
  <c r="H1727" i="6"/>
  <c r="J1727" i="6"/>
  <c r="H1728" i="6"/>
  <c r="J1728" i="6"/>
  <c r="H1729" i="6"/>
  <c r="J1729" i="6"/>
  <c r="H1730" i="6"/>
  <c r="J1730" i="6"/>
  <c r="H1731" i="6"/>
  <c r="J1731" i="6"/>
  <c r="H1732" i="6"/>
  <c r="J1732" i="6"/>
  <c r="H1733" i="6"/>
  <c r="J1733" i="6"/>
  <c r="H1734" i="6"/>
  <c r="J1734" i="6"/>
  <c r="H1735" i="6"/>
  <c r="J1735" i="6"/>
  <c r="H1736" i="6"/>
  <c r="J1736" i="6"/>
  <c r="H1737" i="6"/>
  <c r="J1737" i="6"/>
  <c r="H1738" i="6"/>
  <c r="J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K1752" i="6"/>
  <c r="I1752" i="6"/>
  <c r="G1752" i="6"/>
  <c r="K1753" i="6"/>
  <c r="I1753" i="6"/>
  <c r="G1753" i="6"/>
  <c r="K1754" i="6"/>
  <c r="I1754" i="6"/>
  <c r="G1754" i="6"/>
  <c r="K1755" i="6"/>
  <c r="I1755" i="6"/>
  <c r="G1755" i="6"/>
  <c r="K1756" i="6"/>
  <c r="I1756" i="6"/>
  <c r="G1756" i="6"/>
  <c r="K1757" i="6"/>
  <c r="I1757" i="6"/>
  <c r="G1757" i="6"/>
  <c r="K1758" i="6"/>
  <c r="I1758" i="6"/>
  <c r="G1758" i="6"/>
  <c r="K1759" i="6"/>
  <c r="I1759" i="6"/>
  <c r="G1759" i="6"/>
  <c r="K1760" i="6"/>
  <c r="I1760" i="6"/>
  <c r="G1760" i="6"/>
  <c r="K1761" i="6"/>
  <c r="I1761" i="6"/>
  <c r="G1761" i="6"/>
  <c r="K1762" i="6"/>
  <c r="I1762" i="6"/>
  <c r="G1762" i="6"/>
  <c r="K1763" i="6"/>
  <c r="I1763" i="6"/>
  <c r="G1763" i="6"/>
  <c r="K1764" i="6"/>
  <c r="I1764" i="6"/>
  <c r="G1764" i="6"/>
  <c r="K1765" i="6"/>
  <c r="I1765" i="6"/>
  <c r="G1765" i="6"/>
  <c r="K1766" i="6"/>
  <c r="I1766" i="6"/>
  <c r="G1766" i="6"/>
  <c r="G1634" i="6"/>
  <c r="I1634" i="6"/>
  <c r="G1635" i="6"/>
  <c r="I1635" i="6"/>
  <c r="G1636" i="6"/>
  <c r="I1636" i="6"/>
  <c r="G1637" i="6"/>
  <c r="I1637" i="6"/>
  <c r="G1638" i="6"/>
  <c r="I1638" i="6"/>
  <c r="G1639" i="6"/>
  <c r="I1639" i="6"/>
  <c r="G1640" i="6"/>
  <c r="I1640" i="6"/>
  <c r="G1641" i="6"/>
  <c r="I1641" i="6"/>
  <c r="G1642" i="6"/>
  <c r="I1642" i="6"/>
  <c r="G1643" i="6"/>
  <c r="I1643" i="6"/>
  <c r="G1644" i="6"/>
  <c r="I1644" i="6"/>
  <c r="G1645" i="6"/>
  <c r="I1645" i="6"/>
  <c r="G1646" i="6"/>
  <c r="I1646" i="6"/>
  <c r="G1647" i="6"/>
  <c r="I1647" i="6"/>
  <c r="G1648" i="6"/>
  <c r="I1648" i="6"/>
  <c r="G1649" i="6"/>
  <c r="I1649" i="6"/>
  <c r="G1650" i="6"/>
  <c r="I1650" i="6"/>
  <c r="G1651" i="6"/>
  <c r="I1651" i="6"/>
  <c r="G1652" i="6"/>
  <c r="I1652" i="6"/>
  <c r="G1653" i="6"/>
  <c r="I1653" i="6"/>
  <c r="G1654" i="6"/>
  <c r="I1654" i="6"/>
  <c r="G1655" i="6"/>
  <c r="I1655" i="6"/>
  <c r="G1656" i="6"/>
  <c r="I1656" i="6"/>
  <c r="G1657" i="6"/>
  <c r="I1657" i="6"/>
  <c r="G1658" i="6"/>
  <c r="I1658" i="6"/>
  <c r="G1659" i="6"/>
  <c r="I1659" i="6"/>
  <c r="G1660" i="6"/>
  <c r="I1660" i="6"/>
  <c r="G1661" i="6"/>
  <c r="I1661" i="6"/>
  <c r="G1662" i="6"/>
  <c r="I1662" i="6"/>
  <c r="G1663" i="6"/>
  <c r="I1663" i="6"/>
  <c r="G1664" i="6"/>
  <c r="I1664" i="6"/>
  <c r="G1665" i="6"/>
  <c r="I1665" i="6"/>
  <c r="G1666" i="6"/>
  <c r="I1666" i="6"/>
  <c r="G1667" i="6"/>
  <c r="I1667" i="6"/>
  <c r="G1668" i="6"/>
  <c r="I1668" i="6"/>
  <c r="G1669" i="6"/>
  <c r="I1669" i="6"/>
  <c r="G1670" i="6"/>
  <c r="I1670" i="6"/>
  <c r="G1671" i="6"/>
  <c r="I1671" i="6"/>
  <c r="G1672" i="6"/>
  <c r="I1672" i="6"/>
  <c r="G1673" i="6"/>
  <c r="I1673" i="6"/>
  <c r="G1674" i="6"/>
  <c r="I1674" i="6"/>
  <c r="G1675" i="6"/>
  <c r="I1675" i="6"/>
  <c r="G1676" i="6"/>
  <c r="I1676" i="6"/>
  <c r="G1677" i="6"/>
  <c r="I1677" i="6"/>
  <c r="G1678" i="6"/>
  <c r="I1678" i="6"/>
  <c r="G1679" i="6"/>
  <c r="I1679" i="6"/>
  <c r="G1680" i="6"/>
  <c r="I1680" i="6"/>
  <c r="G1681" i="6"/>
  <c r="I1681" i="6"/>
  <c r="G1682" i="6"/>
  <c r="I1682" i="6"/>
  <c r="G1683" i="6"/>
  <c r="I1683" i="6"/>
  <c r="G1684" i="6"/>
  <c r="I1684" i="6"/>
  <c r="G1685" i="6"/>
  <c r="I1685" i="6"/>
  <c r="G1686" i="6"/>
  <c r="I1686" i="6"/>
  <c r="G1687" i="6"/>
  <c r="I1687" i="6"/>
  <c r="G1688" i="6"/>
  <c r="I1688" i="6"/>
  <c r="G1689" i="6"/>
  <c r="I1689" i="6"/>
  <c r="G1690" i="6"/>
  <c r="I1690" i="6"/>
  <c r="G1691" i="6"/>
  <c r="I1691" i="6"/>
  <c r="G1692" i="6"/>
  <c r="I1692" i="6"/>
  <c r="G1693" i="6"/>
  <c r="I1693" i="6"/>
  <c r="G1694" i="6"/>
  <c r="I1694" i="6"/>
  <c r="G1695" i="6"/>
  <c r="I1695" i="6"/>
  <c r="G1696" i="6"/>
  <c r="I1696" i="6"/>
  <c r="G1697" i="6"/>
  <c r="I1697" i="6"/>
  <c r="G1698" i="6"/>
  <c r="I1698" i="6"/>
  <c r="G1699" i="6"/>
  <c r="I1699" i="6"/>
  <c r="G1700" i="6"/>
  <c r="I1700" i="6"/>
  <c r="G1701" i="6"/>
  <c r="I1701" i="6"/>
  <c r="G1702" i="6"/>
  <c r="I1702" i="6"/>
  <c r="G1703" i="6"/>
  <c r="I1703" i="6"/>
  <c r="G1704" i="6"/>
  <c r="I1704" i="6"/>
  <c r="G1705" i="6"/>
  <c r="I1705" i="6"/>
  <c r="G1706" i="6"/>
  <c r="I1706" i="6"/>
  <c r="G1707" i="6"/>
  <c r="I1707" i="6"/>
  <c r="G1708" i="6"/>
  <c r="I1708" i="6"/>
  <c r="G1709" i="6"/>
  <c r="I1709" i="6"/>
  <c r="G1710" i="6"/>
  <c r="I1710" i="6"/>
  <c r="G1711" i="6"/>
  <c r="I1711" i="6"/>
  <c r="G1712" i="6"/>
  <c r="I1712" i="6"/>
  <c r="G1713" i="6"/>
  <c r="I1713" i="6"/>
  <c r="G1714" i="6"/>
  <c r="I1714" i="6"/>
  <c r="G1715" i="6"/>
  <c r="I1715" i="6"/>
  <c r="G1716" i="6"/>
  <c r="I1716" i="6"/>
  <c r="G1717" i="6"/>
  <c r="I1717" i="6"/>
  <c r="G1718" i="6"/>
  <c r="I1718" i="6"/>
  <c r="G1719" i="6"/>
  <c r="I1719" i="6"/>
  <c r="G1720" i="6"/>
  <c r="I1720" i="6"/>
  <c r="G1721" i="6"/>
  <c r="I1721" i="6"/>
  <c r="G1722" i="6"/>
  <c r="I1722" i="6"/>
  <c r="G1723" i="6"/>
  <c r="I1723" i="6"/>
  <c r="G1724" i="6"/>
  <c r="I1724" i="6"/>
  <c r="G1725" i="6"/>
  <c r="I1725" i="6"/>
  <c r="G1726" i="6"/>
  <c r="I1726" i="6"/>
  <c r="G1727" i="6"/>
  <c r="I1727" i="6"/>
  <c r="G1728" i="6"/>
  <c r="I1728" i="6"/>
  <c r="G1729" i="6"/>
  <c r="I1729" i="6"/>
  <c r="G1730" i="6"/>
  <c r="I1730" i="6"/>
  <c r="G1731" i="6"/>
  <c r="I1731" i="6"/>
  <c r="G1732" i="6"/>
  <c r="I1732" i="6"/>
  <c r="G1733" i="6"/>
  <c r="I1733" i="6"/>
  <c r="G1734" i="6"/>
  <c r="I1734" i="6"/>
  <c r="G1735" i="6"/>
  <c r="I1735" i="6"/>
  <c r="G1736" i="6"/>
  <c r="I1736" i="6"/>
  <c r="G1737" i="6"/>
  <c r="I1737" i="6"/>
  <c r="G1738" i="6"/>
  <c r="I1738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G1767" i="6"/>
  <c r="I1767" i="6"/>
  <c r="K1767" i="6"/>
  <c r="G1768" i="6"/>
  <c r="I1768" i="6"/>
  <c r="K1768" i="6"/>
  <c r="G1769" i="6"/>
  <c r="I1769" i="6"/>
  <c r="K1769" i="6"/>
  <c r="G1770" i="6"/>
  <c r="I1770" i="6"/>
  <c r="K1770" i="6"/>
  <c r="G1771" i="6"/>
  <c r="I1771" i="6"/>
  <c r="K1771" i="6"/>
  <c r="G1772" i="6"/>
  <c r="I1772" i="6"/>
  <c r="K1772" i="6"/>
  <c r="G1773" i="6"/>
  <c r="I1773" i="6"/>
  <c r="K1773" i="6"/>
  <c r="G1774" i="6"/>
  <c r="I1774" i="6"/>
  <c r="K1774" i="6"/>
  <c r="G1775" i="6"/>
  <c r="I1775" i="6"/>
  <c r="K1775" i="6"/>
  <c r="G1776" i="6"/>
  <c r="I1776" i="6"/>
  <c r="K1776" i="6"/>
  <c r="G1777" i="6"/>
  <c r="I1777" i="6"/>
  <c r="K1777" i="6"/>
  <c r="G1778" i="6"/>
  <c r="I1778" i="6"/>
  <c r="K1778" i="6"/>
  <c r="G1779" i="6"/>
  <c r="I1779" i="6"/>
  <c r="K1779" i="6"/>
  <c r="G1780" i="6"/>
  <c r="I1780" i="6"/>
  <c r="K1780" i="6"/>
  <c r="G1781" i="6"/>
  <c r="I1781" i="6"/>
  <c r="K1781" i="6"/>
  <c r="G1782" i="6"/>
  <c r="I1782" i="6"/>
  <c r="K1782" i="6"/>
  <c r="G1783" i="6"/>
  <c r="I1783" i="6"/>
  <c r="K1783" i="6"/>
  <c r="G1784" i="6"/>
  <c r="I1784" i="6"/>
  <c r="K1784" i="6"/>
  <c r="G1785" i="6"/>
  <c r="I1785" i="6"/>
  <c r="K1785" i="6"/>
  <c r="G1786" i="6"/>
  <c r="I1786" i="6"/>
  <c r="K1786" i="6"/>
  <c r="G1787" i="6"/>
  <c r="I1787" i="6"/>
  <c r="K1787" i="6"/>
  <c r="G1788" i="6"/>
  <c r="I1788" i="6"/>
  <c r="K1788" i="6"/>
  <c r="G1789" i="6"/>
  <c r="I1789" i="6"/>
  <c r="K1789" i="6"/>
  <c r="G1790" i="6"/>
  <c r="I1790" i="6"/>
  <c r="K1790" i="6"/>
  <c r="G1791" i="6"/>
  <c r="I1791" i="6"/>
  <c r="K1791" i="6"/>
  <c r="G1792" i="6"/>
  <c r="I1792" i="6"/>
  <c r="K1792" i="6"/>
  <c r="G1793" i="6"/>
  <c r="I1793" i="6"/>
  <c r="K1793" i="6"/>
  <c r="G1794" i="6"/>
  <c r="I1794" i="6"/>
  <c r="K1794" i="6"/>
  <c r="G1795" i="6"/>
  <c r="I1795" i="6"/>
  <c r="K1795" i="6"/>
  <c r="G1796" i="6"/>
  <c r="I1796" i="6"/>
  <c r="K1796" i="6"/>
  <c r="G1797" i="6"/>
  <c r="I1797" i="6"/>
  <c r="K1797" i="6"/>
  <c r="G1798" i="6"/>
  <c r="I1798" i="6"/>
  <c r="K1798" i="6"/>
  <c r="G1799" i="6"/>
  <c r="I1799" i="6"/>
  <c r="K1799" i="6"/>
  <c r="G1800" i="6"/>
  <c r="I1800" i="6"/>
  <c r="K1800" i="6"/>
  <c r="G1801" i="6"/>
  <c r="I1801" i="6"/>
  <c r="K1801" i="6"/>
  <c r="G1802" i="6"/>
  <c r="I1802" i="6"/>
  <c r="K1802" i="6"/>
  <c r="G1803" i="6"/>
  <c r="I1803" i="6"/>
  <c r="K1803" i="6"/>
  <c r="G1804" i="6"/>
  <c r="I1804" i="6"/>
  <c r="K1804" i="6"/>
  <c r="G1805" i="6"/>
  <c r="I1805" i="6"/>
  <c r="K1805" i="6"/>
  <c r="G1806" i="6"/>
  <c r="I1806" i="6"/>
  <c r="K1806" i="6"/>
  <c r="G1807" i="6"/>
  <c r="I1807" i="6"/>
  <c r="K1807" i="6"/>
  <c r="G1808" i="6"/>
  <c r="I1808" i="6"/>
  <c r="K1808" i="6"/>
  <c r="G1809" i="6"/>
  <c r="I1809" i="6"/>
  <c r="K1809" i="6"/>
  <c r="G1810" i="6"/>
  <c r="I1810" i="6"/>
  <c r="K1810" i="6"/>
  <c r="G1811" i="6"/>
  <c r="I1811" i="6"/>
  <c r="K1811" i="6"/>
  <c r="G1812" i="6"/>
  <c r="I1812" i="6"/>
  <c r="K1812" i="6"/>
  <c r="G1813" i="6"/>
  <c r="I1813" i="6"/>
  <c r="K1813" i="6"/>
  <c r="G1814" i="6"/>
  <c r="I1814" i="6"/>
  <c r="K1814" i="6"/>
  <c r="G1815" i="6"/>
  <c r="I1815" i="6"/>
  <c r="K1815" i="6"/>
  <c r="G1816" i="6"/>
  <c r="I1816" i="6"/>
  <c r="K1816" i="6"/>
  <c r="G1817" i="6"/>
  <c r="I1817" i="6"/>
  <c r="K1817" i="6"/>
  <c r="G1818" i="6"/>
  <c r="I1818" i="6"/>
  <c r="K1818" i="6"/>
  <c r="G1819" i="6"/>
  <c r="I1819" i="6"/>
  <c r="K1819" i="6"/>
  <c r="G1820" i="6"/>
  <c r="I1820" i="6"/>
  <c r="K1820" i="6"/>
  <c r="G1821" i="6"/>
  <c r="I1821" i="6"/>
  <c r="K1821" i="6"/>
  <c r="G1822" i="6"/>
  <c r="I1822" i="6"/>
  <c r="K1822" i="6"/>
  <c r="G1823" i="6"/>
  <c r="I1823" i="6"/>
  <c r="K1823" i="6"/>
  <c r="G1824" i="6"/>
  <c r="I1824" i="6"/>
  <c r="K1824" i="6"/>
  <c r="G1825" i="6"/>
  <c r="I1825" i="6"/>
  <c r="K1825" i="6"/>
  <c r="G1826" i="6"/>
  <c r="I1826" i="6"/>
  <c r="K1826" i="6"/>
  <c r="G1827" i="6"/>
  <c r="I1827" i="6"/>
  <c r="K1827" i="6"/>
  <c r="G1828" i="6"/>
  <c r="I1828" i="6"/>
  <c r="K1828" i="6"/>
  <c r="G1829" i="6"/>
  <c r="I1829" i="6"/>
  <c r="K1829" i="6"/>
  <c r="G1830" i="6"/>
  <c r="I1830" i="6"/>
  <c r="K1830" i="6"/>
  <c r="G1831" i="6"/>
  <c r="I1831" i="6"/>
  <c r="K1831" i="6"/>
  <c r="G1832" i="6"/>
  <c r="I1832" i="6"/>
  <c r="K1832" i="6"/>
  <c r="G1833" i="6"/>
  <c r="I1833" i="6"/>
  <c r="K1833" i="6"/>
  <c r="G1834" i="6"/>
  <c r="I1834" i="6"/>
  <c r="K1834" i="6"/>
  <c r="G1835" i="6"/>
  <c r="I1835" i="6"/>
  <c r="K1835" i="6"/>
  <c r="G1836" i="6"/>
  <c r="I1836" i="6"/>
  <c r="K1836" i="6"/>
  <c r="G1837" i="6"/>
  <c r="I1837" i="6"/>
  <c r="K1837" i="6"/>
  <c r="G1838" i="6"/>
  <c r="I1838" i="6"/>
  <c r="K1838" i="6"/>
  <c r="G1839" i="6"/>
  <c r="I1839" i="6"/>
  <c r="K1839" i="6"/>
  <c r="G1840" i="6"/>
  <c r="I1840" i="6"/>
  <c r="K1840" i="6"/>
  <c r="G1841" i="6"/>
  <c r="I1841" i="6"/>
  <c r="K1841" i="6"/>
  <c r="G1842" i="6"/>
  <c r="I1842" i="6"/>
  <c r="K1842" i="6"/>
  <c r="G1843" i="6"/>
  <c r="I1843" i="6"/>
  <c r="K1843" i="6"/>
  <c r="G1844" i="6"/>
  <c r="I1844" i="6"/>
  <c r="K1844" i="6"/>
  <c r="G1845" i="6"/>
  <c r="I1845" i="6"/>
  <c r="K1845" i="6"/>
  <c r="G1846" i="6"/>
  <c r="I1846" i="6"/>
  <c r="K1846" i="6"/>
  <c r="G1847" i="6"/>
  <c r="I1847" i="6"/>
  <c r="K1847" i="6"/>
  <c r="G1848" i="6"/>
  <c r="I1848" i="6"/>
  <c r="K1848" i="6"/>
  <c r="G1849" i="6"/>
  <c r="I1849" i="6"/>
  <c r="K1849" i="6"/>
  <c r="G1850" i="6"/>
  <c r="I1850" i="6"/>
  <c r="K1850" i="6"/>
  <c r="G1851" i="6"/>
  <c r="I1851" i="6"/>
  <c r="K1851" i="6"/>
  <c r="G1852" i="6"/>
  <c r="I1852" i="6"/>
  <c r="K1852" i="6"/>
  <c r="G1853" i="6"/>
  <c r="I1853" i="6"/>
  <c r="K1853" i="6"/>
  <c r="G1854" i="6"/>
  <c r="I1854" i="6"/>
  <c r="K1854" i="6"/>
  <c r="G1855" i="6"/>
  <c r="I1855" i="6"/>
  <c r="K1855" i="6"/>
  <c r="G1856" i="6"/>
  <c r="I1856" i="6"/>
  <c r="K1856" i="6"/>
  <c r="G1857" i="6"/>
  <c r="I1857" i="6"/>
  <c r="K1857" i="6"/>
  <c r="G1858" i="6"/>
  <c r="I1858" i="6"/>
  <c r="K1858" i="6"/>
  <c r="G1859" i="6"/>
  <c r="I1859" i="6"/>
  <c r="K1859" i="6"/>
  <c r="G1860" i="6"/>
  <c r="I1860" i="6"/>
  <c r="K1860" i="6"/>
  <c r="G1861" i="6"/>
  <c r="I1861" i="6"/>
  <c r="K1861" i="6"/>
  <c r="G1862" i="6"/>
  <c r="I1862" i="6"/>
  <c r="K1862" i="6"/>
  <c r="G1863" i="6"/>
  <c r="I1863" i="6"/>
  <c r="K1863" i="6"/>
  <c r="G1864" i="6"/>
  <c r="I1864" i="6"/>
  <c r="K1864" i="6"/>
  <c r="G1865" i="6"/>
  <c r="I1865" i="6"/>
  <c r="K1865" i="6"/>
  <c r="G1866" i="6"/>
  <c r="I1866" i="6"/>
  <c r="K1866" i="6"/>
  <c r="G1867" i="6"/>
  <c r="I1867" i="6"/>
  <c r="K1867" i="6"/>
  <c r="G1868" i="6"/>
  <c r="I1868" i="6"/>
  <c r="K1868" i="6"/>
  <c r="G1869" i="6"/>
  <c r="I1869" i="6"/>
  <c r="K1869" i="6"/>
  <c r="G1870" i="6"/>
  <c r="I1870" i="6"/>
  <c r="K1870" i="6"/>
  <c r="G1871" i="6"/>
  <c r="I1871" i="6"/>
  <c r="K1871" i="6"/>
  <c r="G1872" i="6"/>
  <c r="I1872" i="6"/>
  <c r="K1872" i="6"/>
  <c r="G1873" i="6"/>
  <c r="I1873" i="6"/>
  <c r="K1873" i="6"/>
  <c r="G1874" i="6"/>
  <c r="I1874" i="6"/>
  <c r="K1874" i="6"/>
  <c r="G1875" i="6"/>
  <c r="I1875" i="6"/>
  <c r="K1875" i="6"/>
  <c r="G1876" i="6"/>
  <c r="I1876" i="6"/>
  <c r="K1876" i="6"/>
  <c r="G1877" i="6"/>
  <c r="I1877" i="6"/>
  <c r="K1877" i="6"/>
  <c r="G1878" i="6"/>
  <c r="I1878" i="6"/>
  <c r="K1878" i="6"/>
  <c r="G1879" i="6"/>
  <c r="I1879" i="6"/>
  <c r="K1879" i="6"/>
  <c r="K1880" i="6"/>
  <c r="I1880" i="6"/>
  <c r="G1880" i="6"/>
  <c r="K1881" i="6"/>
  <c r="I1881" i="6"/>
  <c r="G1881" i="6"/>
  <c r="K1882" i="6"/>
  <c r="I1882" i="6"/>
  <c r="G1882" i="6"/>
  <c r="K1883" i="6"/>
  <c r="I1883" i="6"/>
  <c r="G1883" i="6"/>
  <c r="K1884" i="6"/>
  <c r="I1884" i="6"/>
  <c r="G1884" i="6"/>
  <c r="K1885" i="6"/>
  <c r="I1885" i="6"/>
  <c r="G1885" i="6"/>
  <c r="K1886" i="6"/>
  <c r="I1886" i="6"/>
  <c r="G1886" i="6"/>
  <c r="K1887" i="6"/>
  <c r="I1887" i="6"/>
  <c r="G1887" i="6"/>
  <c r="K1888" i="6"/>
  <c r="I1888" i="6"/>
  <c r="G1888" i="6"/>
  <c r="K1889" i="6"/>
  <c r="I1889" i="6"/>
  <c r="G1889" i="6"/>
  <c r="K1890" i="6"/>
  <c r="I1890" i="6"/>
  <c r="G1890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J1880" i="6"/>
  <c r="J1881" i="6"/>
  <c r="J1882" i="6"/>
  <c r="J1883" i="6"/>
  <c r="J1884" i="6"/>
  <c r="J1885" i="6"/>
  <c r="J1886" i="6"/>
  <c r="J1887" i="6"/>
  <c r="J1888" i="6"/>
  <c r="J1889" i="6"/>
  <c r="J1890" i="6"/>
  <c r="K1942" i="6"/>
  <c r="I1942" i="6"/>
  <c r="G1942" i="6"/>
  <c r="K1943" i="6"/>
  <c r="I1943" i="6"/>
  <c r="G1943" i="6"/>
  <c r="K1944" i="6"/>
  <c r="I1944" i="6"/>
  <c r="G1944" i="6"/>
  <c r="K1945" i="6"/>
  <c r="I1945" i="6"/>
  <c r="G1945" i="6"/>
  <c r="K1946" i="6"/>
  <c r="I1946" i="6"/>
  <c r="G1946" i="6"/>
  <c r="K1947" i="6"/>
  <c r="I1947" i="6"/>
  <c r="G1947" i="6"/>
  <c r="K1948" i="6"/>
  <c r="I1948" i="6"/>
  <c r="G1948" i="6"/>
  <c r="K1949" i="6"/>
  <c r="I1949" i="6"/>
  <c r="G1949" i="6"/>
  <c r="K1950" i="6"/>
  <c r="I1950" i="6"/>
  <c r="G1950" i="6"/>
  <c r="H1891" i="6"/>
  <c r="J1891" i="6"/>
  <c r="H1892" i="6"/>
  <c r="J1892" i="6"/>
  <c r="H1893" i="6"/>
  <c r="J1893" i="6"/>
  <c r="H1894" i="6"/>
  <c r="J1894" i="6"/>
  <c r="H1895" i="6"/>
  <c r="J1895" i="6"/>
  <c r="H1896" i="6"/>
  <c r="J1896" i="6"/>
  <c r="H1897" i="6"/>
  <c r="J1897" i="6"/>
  <c r="H1898" i="6"/>
  <c r="J1898" i="6"/>
  <c r="H1899" i="6"/>
  <c r="J1899" i="6"/>
  <c r="H1900" i="6"/>
  <c r="J1900" i="6"/>
  <c r="H1901" i="6"/>
  <c r="J1901" i="6"/>
  <c r="H1902" i="6"/>
  <c r="J1902" i="6"/>
  <c r="H1903" i="6"/>
  <c r="J1903" i="6"/>
  <c r="H1904" i="6"/>
  <c r="J1904" i="6"/>
  <c r="H1905" i="6"/>
  <c r="J1905" i="6"/>
  <c r="H1906" i="6"/>
  <c r="J1906" i="6"/>
  <c r="H1907" i="6"/>
  <c r="J1907" i="6"/>
  <c r="H1908" i="6"/>
  <c r="J1908" i="6"/>
  <c r="H1909" i="6"/>
  <c r="J1909" i="6"/>
  <c r="H1910" i="6"/>
  <c r="J1910" i="6"/>
  <c r="H1911" i="6"/>
  <c r="J1911" i="6"/>
  <c r="H1912" i="6"/>
  <c r="J1912" i="6"/>
  <c r="H1913" i="6"/>
  <c r="J1913" i="6"/>
  <c r="H1914" i="6"/>
  <c r="J1914" i="6"/>
  <c r="H1915" i="6"/>
  <c r="J1915" i="6"/>
  <c r="H1916" i="6"/>
  <c r="J1916" i="6"/>
  <c r="H1917" i="6"/>
  <c r="J1917" i="6"/>
  <c r="H1918" i="6"/>
  <c r="J1918" i="6"/>
  <c r="H1919" i="6"/>
  <c r="J1919" i="6"/>
  <c r="H1920" i="6"/>
  <c r="J1920" i="6"/>
  <c r="H1921" i="6"/>
  <c r="J1921" i="6"/>
  <c r="H1922" i="6"/>
  <c r="J1922" i="6"/>
  <c r="H1923" i="6"/>
  <c r="J1923" i="6"/>
  <c r="H1924" i="6"/>
  <c r="J1924" i="6"/>
  <c r="H1925" i="6"/>
  <c r="J1925" i="6"/>
  <c r="H1926" i="6"/>
  <c r="J1926" i="6"/>
  <c r="H1927" i="6"/>
  <c r="J1927" i="6"/>
  <c r="H1928" i="6"/>
  <c r="J1928" i="6"/>
  <c r="H1929" i="6"/>
  <c r="J1929" i="6"/>
  <c r="H1930" i="6"/>
  <c r="J1930" i="6"/>
  <c r="H1931" i="6"/>
  <c r="J1931" i="6"/>
  <c r="H1932" i="6"/>
  <c r="J1932" i="6"/>
  <c r="H1933" i="6"/>
  <c r="J1933" i="6"/>
  <c r="H1934" i="6"/>
  <c r="J1934" i="6"/>
  <c r="H1935" i="6"/>
  <c r="J1935" i="6"/>
  <c r="H1936" i="6"/>
  <c r="J1936" i="6"/>
  <c r="H1937" i="6"/>
  <c r="J1937" i="6"/>
  <c r="H1938" i="6"/>
  <c r="J1938" i="6"/>
  <c r="H1939" i="6"/>
  <c r="J1939" i="6"/>
  <c r="H1940" i="6"/>
  <c r="J1940" i="6"/>
  <c r="H1941" i="6"/>
  <c r="J1941" i="6"/>
  <c r="J1942" i="6"/>
  <c r="J1943" i="6"/>
  <c r="J1944" i="6"/>
  <c r="J1945" i="6"/>
  <c r="J1946" i="6"/>
  <c r="J1947" i="6"/>
  <c r="J1948" i="6"/>
  <c r="J1949" i="6"/>
  <c r="J1950" i="6"/>
  <c r="G1891" i="6"/>
  <c r="I1891" i="6"/>
  <c r="G1892" i="6"/>
  <c r="I1892" i="6"/>
  <c r="G1893" i="6"/>
  <c r="I1893" i="6"/>
  <c r="G1894" i="6"/>
  <c r="I1894" i="6"/>
  <c r="G1895" i="6"/>
  <c r="I1895" i="6"/>
  <c r="G1896" i="6"/>
  <c r="I1896" i="6"/>
  <c r="G1897" i="6"/>
  <c r="I1897" i="6"/>
  <c r="G1898" i="6"/>
  <c r="I1898" i="6"/>
  <c r="G1899" i="6"/>
  <c r="I1899" i="6"/>
  <c r="G1900" i="6"/>
  <c r="I1900" i="6"/>
  <c r="G1901" i="6"/>
  <c r="I1901" i="6"/>
  <c r="G1902" i="6"/>
  <c r="I1902" i="6"/>
  <c r="G1903" i="6"/>
  <c r="I1903" i="6"/>
  <c r="G1904" i="6"/>
  <c r="I1904" i="6"/>
  <c r="G1905" i="6"/>
  <c r="I1905" i="6"/>
  <c r="G1906" i="6"/>
  <c r="I1906" i="6"/>
  <c r="G1907" i="6"/>
  <c r="I1907" i="6"/>
  <c r="G1908" i="6"/>
  <c r="I1908" i="6"/>
  <c r="G1909" i="6"/>
  <c r="I1909" i="6"/>
  <c r="G1910" i="6"/>
  <c r="I1910" i="6"/>
  <c r="G1911" i="6"/>
  <c r="I1911" i="6"/>
  <c r="G1912" i="6"/>
  <c r="I1912" i="6"/>
  <c r="G1913" i="6"/>
  <c r="I1913" i="6"/>
  <c r="G1914" i="6"/>
  <c r="I1914" i="6"/>
  <c r="G1915" i="6"/>
  <c r="I1915" i="6"/>
  <c r="G1916" i="6"/>
  <c r="I1916" i="6"/>
  <c r="G1917" i="6"/>
  <c r="I1917" i="6"/>
  <c r="G1918" i="6"/>
  <c r="I1918" i="6"/>
  <c r="G1919" i="6"/>
  <c r="I1919" i="6"/>
  <c r="G1920" i="6"/>
  <c r="I1920" i="6"/>
  <c r="G1921" i="6"/>
  <c r="I1921" i="6"/>
  <c r="G1922" i="6"/>
  <c r="I1922" i="6"/>
  <c r="G1923" i="6"/>
  <c r="I1923" i="6"/>
  <c r="G1924" i="6"/>
  <c r="I1924" i="6"/>
  <c r="G1925" i="6"/>
  <c r="I1925" i="6"/>
  <c r="G1926" i="6"/>
  <c r="I1926" i="6"/>
  <c r="G1927" i="6"/>
  <c r="I1927" i="6"/>
  <c r="G1928" i="6"/>
  <c r="I1928" i="6"/>
  <c r="G1929" i="6"/>
  <c r="I1929" i="6"/>
  <c r="G1930" i="6"/>
  <c r="I1930" i="6"/>
  <c r="G1931" i="6"/>
  <c r="I1931" i="6"/>
  <c r="G1932" i="6"/>
  <c r="I1932" i="6"/>
  <c r="G1933" i="6"/>
  <c r="I1933" i="6"/>
  <c r="G1934" i="6"/>
  <c r="I1934" i="6"/>
  <c r="G1935" i="6"/>
  <c r="I1935" i="6"/>
  <c r="G1936" i="6"/>
  <c r="I1936" i="6"/>
  <c r="G1937" i="6"/>
  <c r="I1937" i="6"/>
  <c r="G1938" i="6"/>
  <c r="I1938" i="6"/>
  <c r="G1939" i="6"/>
  <c r="I1939" i="6"/>
  <c r="G1940" i="6"/>
  <c r="I1940" i="6"/>
  <c r="G1941" i="6"/>
  <c r="I1941" i="6"/>
  <c r="H1942" i="6"/>
  <c r="H1943" i="6"/>
  <c r="H1944" i="6"/>
  <c r="H1945" i="6"/>
  <c r="H1946" i="6"/>
  <c r="H1947" i="6"/>
  <c r="H1948" i="6"/>
  <c r="H1949" i="6"/>
  <c r="G1951" i="6"/>
  <c r="I1951" i="6"/>
  <c r="K1951" i="6"/>
  <c r="G1952" i="6"/>
  <c r="I1952" i="6"/>
  <c r="K1952" i="6"/>
  <c r="G1953" i="6"/>
  <c r="I1953" i="6"/>
  <c r="K1953" i="6"/>
  <c r="G1954" i="6"/>
  <c r="I1954" i="6"/>
  <c r="K1954" i="6"/>
  <c r="G1955" i="6"/>
  <c r="I1955" i="6"/>
  <c r="K1955" i="6"/>
  <c r="G1956" i="6"/>
  <c r="I1956" i="6"/>
  <c r="K1956" i="6"/>
  <c r="G1957" i="6"/>
  <c r="I1957" i="6"/>
  <c r="K1957" i="6"/>
  <c r="G1958" i="6"/>
  <c r="I1958" i="6"/>
  <c r="K1958" i="6"/>
  <c r="G1959" i="6"/>
  <c r="I1959" i="6"/>
  <c r="K1959" i="6"/>
  <c r="G1960" i="6"/>
  <c r="I1960" i="6"/>
  <c r="K1960" i="6"/>
  <c r="G1961" i="6"/>
  <c r="I1961" i="6"/>
  <c r="K1961" i="6"/>
  <c r="G1962" i="6"/>
  <c r="I1962" i="6"/>
  <c r="K1962" i="6"/>
  <c r="G1963" i="6"/>
  <c r="I1963" i="6"/>
  <c r="K1963" i="6"/>
  <c r="G1964" i="6"/>
  <c r="I1964" i="6"/>
  <c r="K1964" i="6"/>
  <c r="G1965" i="6"/>
  <c r="I1965" i="6"/>
  <c r="K1965" i="6"/>
  <c r="G1966" i="6"/>
  <c r="I1966" i="6"/>
  <c r="K1966" i="6"/>
  <c r="G1967" i="6"/>
  <c r="I1967" i="6"/>
  <c r="K1967" i="6"/>
  <c r="G1968" i="6"/>
  <c r="I1968" i="6"/>
  <c r="K1968" i="6"/>
  <c r="G1969" i="6"/>
  <c r="I1969" i="6"/>
  <c r="K1969" i="6"/>
  <c r="G1970" i="6"/>
  <c r="I1970" i="6"/>
  <c r="K1970" i="6"/>
  <c r="G1971" i="6"/>
  <c r="I1971" i="6"/>
  <c r="K1971" i="6"/>
  <c r="G1972" i="6"/>
  <c r="I1972" i="6"/>
  <c r="K1972" i="6"/>
  <c r="G1973" i="6"/>
  <c r="I1973" i="6"/>
  <c r="K1973" i="6"/>
  <c r="G1974" i="6"/>
  <c r="I1974" i="6"/>
  <c r="K1974" i="6"/>
  <c r="G1975" i="6"/>
  <c r="I1975" i="6"/>
  <c r="K1975" i="6"/>
  <c r="G1976" i="6"/>
  <c r="I1976" i="6"/>
  <c r="K1976" i="6"/>
  <c r="G1977" i="6"/>
  <c r="I1977" i="6"/>
  <c r="K1977" i="6"/>
  <c r="G1978" i="6"/>
  <c r="I1978" i="6"/>
  <c r="K1978" i="6"/>
  <c r="G1979" i="6"/>
  <c r="I1979" i="6"/>
  <c r="K1979" i="6"/>
  <c r="G1980" i="6"/>
  <c r="I1980" i="6"/>
  <c r="K1980" i="6"/>
  <c r="G1981" i="6"/>
  <c r="I1981" i="6"/>
  <c r="K1981" i="6"/>
  <c r="G1982" i="6"/>
  <c r="I1982" i="6"/>
  <c r="K1982" i="6"/>
  <c r="G1983" i="6"/>
  <c r="I1983" i="6"/>
  <c r="K1983" i="6"/>
  <c r="G1984" i="6"/>
  <c r="I1984" i="6"/>
  <c r="K1984" i="6"/>
  <c r="G1985" i="6"/>
  <c r="I1985" i="6"/>
  <c r="K1985" i="6"/>
  <c r="G1986" i="6"/>
  <c r="I1986" i="6"/>
  <c r="K1986" i="6"/>
  <c r="G1987" i="6"/>
  <c r="I1987" i="6"/>
  <c r="K1987" i="6"/>
  <c r="G1988" i="6"/>
  <c r="I1988" i="6"/>
  <c r="K1988" i="6"/>
  <c r="G1989" i="6"/>
  <c r="I1989" i="6"/>
  <c r="K1989" i="6"/>
  <c r="G1990" i="6"/>
  <c r="I1990" i="6"/>
  <c r="K1990" i="6"/>
  <c r="G1991" i="6"/>
  <c r="I1991" i="6"/>
  <c r="K1991" i="6"/>
  <c r="G1992" i="6"/>
  <c r="I1992" i="6"/>
  <c r="K1992" i="6"/>
  <c r="G1993" i="6"/>
  <c r="I1993" i="6"/>
  <c r="K1993" i="6"/>
  <c r="G1994" i="6"/>
  <c r="I1994" i="6"/>
  <c r="K1994" i="6"/>
  <c r="G1995" i="6"/>
  <c r="I1995" i="6"/>
  <c r="K1995" i="6"/>
  <c r="G1996" i="6"/>
  <c r="I1996" i="6"/>
  <c r="K1996" i="6"/>
  <c r="G1997" i="6"/>
  <c r="I1997" i="6"/>
  <c r="K1997" i="6"/>
  <c r="G1998" i="6"/>
  <c r="I1998" i="6"/>
  <c r="K1998" i="6"/>
  <c r="G1999" i="6"/>
  <c r="I1999" i="6"/>
  <c r="K1999" i="6"/>
  <c r="G2000" i="6"/>
  <c r="I2000" i="6"/>
  <c r="K2000" i="6"/>
  <c r="G2001" i="6"/>
  <c r="I2001" i="6"/>
  <c r="K2001" i="6"/>
  <c r="G2002" i="6"/>
  <c r="I2002" i="6"/>
  <c r="K2002" i="6"/>
  <c r="G2003" i="6"/>
  <c r="I2003" i="6"/>
  <c r="K2003" i="6"/>
  <c r="G2004" i="6"/>
  <c r="I2004" i="6"/>
  <c r="K2004" i="6"/>
  <c r="G2005" i="6"/>
  <c r="I2005" i="6"/>
  <c r="K2005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G12" i="6"/>
  <c r="I12" i="6"/>
  <c r="K12" i="6"/>
  <c r="H12" i="6"/>
  <c r="J11" i="6" l="1"/>
  <c r="AG11" i="7"/>
  <c r="AF11" i="7"/>
  <c r="AJ11" i="7"/>
  <c r="AI11" i="7"/>
  <c r="AH11" i="7"/>
  <c r="AB13" i="7"/>
  <c r="AB14" i="7"/>
  <c r="AC14" i="7"/>
  <c r="AC13" i="7"/>
  <c r="AG12" i="6"/>
  <c r="AG6" i="6" s="1"/>
  <c r="AH12" i="6"/>
  <c r="AH6" i="6" s="1"/>
  <c r="H11" i="6"/>
  <c r="I11" i="6"/>
  <c r="K11" i="6"/>
  <c r="G11" i="6"/>
  <c r="AC6" i="7" l="1"/>
  <c r="AB6" i="7"/>
  <c r="AF9" i="7"/>
  <c r="H5" i="7" s="1"/>
  <c r="G9" i="6"/>
  <c r="AK9" i="6" s="1"/>
  <c r="D5" i="7" l="1"/>
  <c r="G5" i="7"/>
  <c r="F5" i="7"/>
  <c r="E5" i="7"/>
  <c r="AM9" i="6"/>
  <c r="AO9" i="6"/>
  <c r="AL9" i="6"/>
  <c r="AN9" i="6"/>
</calcChain>
</file>

<file path=xl/sharedStrings.xml><?xml version="1.0" encoding="utf-8"?>
<sst xmlns="http://schemas.openxmlformats.org/spreadsheetml/2006/main" count="9311" uniqueCount="2133">
  <si>
    <t>Rue</t>
  </si>
  <si>
    <t>Avenue</t>
  </si>
  <si>
    <t>Boulev.</t>
  </si>
  <si>
    <t>Quai</t>
  </si>
  <si>
    <t xml:space="preserve">Place </t>
  </si>
  <si>
    <t>Square</t>
  </si>
  <si>
    <t>Cours</t>
  </si>
  <si>
    <t>Impasse</t>
  </si>
  <si>
    <t>Pont</t>
  </si>
  <si>
    <t>Rd-point</t>
  </si>
  <si>
    <t>Allée</t>
  </si>
  <si>
    <t>C-allée</t>
  </si>
  <si>
    <t>Chaussée</t>
  </si>
  <si>
    <t>Chemin</t>
  </si>
  <si>
    <t>Esplan.</t>
  </si>
  <si>
    <t>parc</t>
  </si>
  <si>
    <t>Passage</t>
  </si>
  <si>
    <t>Pte rue</t>
  </si>
  <si>
    <t>Promon.</t>
  </si>
  <si>
    <t>Venelle</t>
  </si>
  <si>
    <t>.</t>
  </si>
  <si>
    <t>voie</t>
  </si>
  <si>
    <t>secteur</t>
  </si>
  <si>
    <t>01-La Préfecture</t>
  </si>
  <si>
    <t>03-Verdun/Ste Claire</t>
  </si>
  <si>
    <t>04-Notre Dame/Arsenal</t>
  </si>
  <si>
    <t>05-La Genette</t>
  </si>
  <si>
    <t>07-Fétilly</t>
  </si>
  <si>
    <t>08-Le Prieuré</t>
  </si>
  <si>
    <t>10-St Eloi</t>
  </si>
  <si>
    <t>12-Port Neuf</t>
  </si>
  <si>
    <t>13-Mireuil</t>
  </si>
  <si>
    <t>14-St Maurice</t>
  </si>
  <si>
    <t>15-Les Hauts de Bel Air</t>
  </si>
  <si>
    <t>16-Petit Marseilles</t>
  </si>
  <si>
    <t>17-Villeneuve les Salines</t>
  </si>
  <si>
    <t>18-Les Minimes</t>
  </si>
  <si>
    <t>19-Tasdon</t>
  </si>
  <si>
    <t>20-Bongraine</t>
  </si>
  <si>
    <t>Ablois</t>
  </si>
  <si>
    <t>Abreuvoir</t>
  </si>
  <si>
    <t>Arcadie</t>
  </si>
  <si>
    <t>Ader</t>
  </si>
  <si>
    <t>Admyrault</t>
  </si>
  <si>
    <t>Adour</t>
  </si>
  <si>
    <t>Aigrefeuille</t>
  </si>
  <si>
    <t>Aimable Nanette</t>
  </si>
  <si>
    <t>Albert Ier</t>
  </si>
  <si>
    <t>Albret</t>
  </si>
  <si>
    <t>Alembert</t>
  </si>
  <si>
    <t>Alger</t>
  </si>
  <si>
    <t>Aliénor d'Aquitaine</t>
  </si>
  <si>
    <t>Allende</t>
  </si>
  <si>
    <t>Alouettes</t>
  </si>
  <si>
    <t>Alquier</t>
  </si>
  <si>
    <t>Alsace Lorraine</t>
  </si>
  <si>
    <t>Altéas</t>
  </si>
  <si>
    <t>Amade</t>
  </si>
  <si>
    <t>Amboise</t>
  </si>
  <si>
    <t>Amelot</t>
  </si>
  <si>
    <t>Amériques</t>
  </si>
  <si>
    <t>Ampère</t>
  </si>
  <si>
    <t>Amsterdam</t>
  </si>
  <si>
    <t>Ancelin</t>
  </si>
  <si>
    <t>Anémones</t>
  </si>
  <si>
    <t>Ange Gardien</t>
  </si>
  <si>
    <t>Anglais</t>
  </si>
  <si>
    <t>Angoumois</t>
  </si>
  <si>
    <t>Anjou</t>
  </si>
  <si>
    <t>Antilles</t>
  </si>
  <si>
    <t>Antioche</t>
  </si>
  <si>
    <t>Antoine</t>
  </si>
  <si>
    <t>Appert</t>
  </si>
  <si>
    <t>Aqueduc</t>
  </si>
  <si>
    <t>Arago</t>
  </si>
  <si>
    <t>Aragon</t>
  </si>
  <si>
    <t>Arcère</t>
  </si>
  <si>
    <t>Archimède</t>
  </si>
  <si>
    <t>Ardennes</t>
  </si>
  <si>
    <t>Armant</t>
  </si>
  <si>
    <t>Armide</t>
  </si>
  <si>
    <t>Arras</t>
  </si>
  <si>
    <t>Arsenal</t>
  </si>
  <si>
    <t>Artillerie</t>
  </si>
  <si>
    <t>Artimon</t>
  </si>
  <si>
    <t>Artois</t>
  </si>
  <si>
    <t>Arvède Baride</t>
  </si>
  <si>
    <t>Athènes</t>
  </si>
  <si>
    <t>Aubigné</t>
  </si>
  <si>
    <t>Audran</t>
  </si>
  <si>
    <t>Aufrédy</t>
  </si>
  <si>
    <t>Augustins</t>
  </si>
  <si>
    <t>Aunis</t>
  </si>
  <si>
    <t>Auvergne</t>
  </si>
  <si>
    <t>Avignon</t>
  </si>
  <si>
    <t>Babut</t>
  </si>
  <si>
    <t>Badier</t>
  </si>
  <si>
    <t>Bailly</t>
  </si>
  <si>
    <t>Balande</t>
  </si>
  <si>
    <t>Ballangerie</t>
  </si>
  <si>
    <t>Balzac</t>
  </si>
  <si>
    <t>Barbade</t>
  </si>
  <si>
    <t>Barbaroux</t>
  </si>
  <si>
    <t>Barbot</t>
  </si>
  <si>
    <t>Barbusse</t>
  </si>
  <si>
    <t>Barentin</t>
  </si>
  <si>
    <t>Barreau</t>
  </si>
  <si>
    <t>Barrère</t>
  </si>
  <si>
    <t>Barrès</t>
  </si>
  <si>
    <t>Barroère</t>
  </si>
  <si>
    <t>Bart</t>
  </si>
  <si>
    <t>Bassé</t>
  </si>
  <si>
    <t>Basse de St Eloi</t>
  </si>
  <si>
    <t>Bastion de l'Evangile</t>
  </si>
  <si>
    <t>Bastion St Nicolas</t>
  </si>
  <si>
    <t>Baudelaire</t>
  </si>
  <si>
    <t>Baudin</t>
  </si>
  <si>
    <t>Bazeilles</t>
  </si>
  <si>
    <t>Bazin</t>
  </si>
  <si>
    <t>Bazoges</t>
  </si>
  <si>
    <t>Béarnaise</t>
  </si>
  <si>
    <t>Beauregard</t>
  </si>
  <si>
    <t>Beaussant</t>
  </si>
  <si>
    <t>Béchereau</t>
  </si>
  <si>
    <t>Becquerel</t>
  </si>
  <si>
    <t>Bégon</t>
  </si>
  <si>
    <t>Bel Air</t>
  </si>
  <si>
    <t>Bel Amy</t>
  </si>
  <si>
    <t>Belette</t>
  </si>
  <si>
    <t>Belgrade</t>
  </si>
  <si>
    <t>Bélier</t>
  </si>
  <si>
    <t>Belle de mai</t>
  </si>
  <si>
    <t>Beltremieux</t>
  </si>
  <si>
    <t>Benoit</t>
  </si>
  <si>
    <t>Béraud</t>
  </si>
  <si>
    <t>Bérégovoy</t>
  </si>
  <si>
    <t>Bergerie</t>
  </si>
  <si>
    <t>Bergeronnettes</t>
  </si>
  <si>
    <t>Berlin</t>
  </si>
  <si>
    <t>Berlioz</t>
  </si>
  <si>
    <t>Bernard</t>
  </si>
  <si>
    <t>Berne</t>
  </si>
  <si>
    <t>Bernier</t>
  </si>
  <si>
    <t>Berry</t>
  </si>
  <si>
    <t>Berthelot</t>
  </si>
  <si>
    <t>Beslay</t>
  </si>
  <si>
    <t>Besselue</t>
  </si>
  <si>
    <t>Béthencourt</t>
  </si>
  <si>
    <t>Beurre</t>
  </si>
  <si>
    <t>Bigois</t>
  </si>
  <si>
    <t>Billaud Varenne</t>
  </si>
  <si>
    <t>Bizet</t>
  </si>
  <si>
    <t>Blanc</t>
  </si>
  <si>
    <t>Blanchard</t>
  </si>
  <si>
    <t>Blanqui</t>
  </si>
  <si>
    <t>Blériot</t>
  </si>
  <si>
    <t>Bletterie</t>
  </si>
  <si>
    <t>Bleuets</t>
  </si>
  <si>
    <t>Blois</t>
  </si>
  <si>
    <t>Blum</t>
  </si>
  <si>
    <t>Blondel</t>
  </si>
  <si>
    <t>Bloieldieu</t>
  </si>
  <si>
    <t>Boileau</t>
  </si>
  <si>
    <t>Bois fleuri</t>
  </si>
  <si>
    <t>Bois l'Epine</t>
  </si>
  <si>
    <t>Bonette</t>
  </si>
  <si>
    <t>Bongraine</t>
  </si>
  <si>
    <t>Bonnes Femmes</t>
  </si>
  <si>
    <t>Bonpland</t>
  </si>
  <si>
    <t>Bordeaux</t>
  </si>
  <si>
    <t>Bossuet</t>
  </si>
  <si>
    <t>Bouchardon</t>
  </si>
  <si>
    <t>Bouche</t>
  </si>
  <si>
    <t>Boucher</t>
  </si>
  <si>
    <t>Bougainville</t>
  </si>
  <si>
    <t>Bouguereau</t>
  </si>
  <si>
    <t>Bouquet de la Grye</t>
  </si>
  <si>
    <t>Bourbonnais</t>
  </si>
  <si>
    <t>Bourget</t>
  </si>
  <si>
    <t>Bourgogne</t>
  </si>
  <si>
    <t>Bout Blanc</t>
  </si>
  <si>
    <t>Bout dehors</t>
  </si>
  <si>
    <t>Bouvreuils</t>
  </si>
  <si>
    <t>Bracq</t>
  </si>
  <si>
    <t>Braille</t>
  </si>
  <si>
    <t>Brandes</t>
  </si>
  <si>
    <t>Branly</t>
  </si>
  <si>
    <t>Braque</t>
  </si>
  <si>
    <t>Braquemond</t>
  </si>
  <si>
    <t>Brave Rondeau</t>
  </si>
  <si>
    <t>Brest</t>
  </si>
  <si>
    <t>Bretagne</t>
  </si>
  <si>
    <t>Bretignère</t>
  </si>
  <si>
    <t>Briand</t>
  </si>
  <si>
    <t>Bridault</t>
  </si>
  <si>
    <t>Brigantine</t>
  </si>
  <si>
    <t>Briquetterie</t>
  </si>
  <si>
    <t>Brises</t>
  </si>
  <si>
    <t>Brissot</t>
  </si>
  <si>
    <t>Britanniques</t>
  </si>
  <si>
    <t>Brongniard</t>
  </si>
  <si>
    <t>Brun</t>
  </si>
  <si>
    <t>Bruxelles</t>
  </si>
  <si>
    <t>Bucarest</t>
  </si>
  <si>
    <t>Budapest</t>
  </si>
  <si>
    <t>Buffeterie</t>
  </si>
  <si>
    <t>Buisson</t>
  </si>
  <si>
    <t>Bujaud</t>
  </si>
  <si>
    <t>Bureau</t>
  </si>
  <si>
    <t>Burgaud des Marets</t>
  </si>
  <si>
    <t>Cabanon</t>
  </si>
  <si>
    <t>Cabet</t>
  </si>
  <si>
    <t>Cacaud</t>
  </si>
  <si>
    <t>Caen</t>
  </si>
  <si>
    <t>Cahors</t>
  </si>
  <si>
    <t>Caille</t>
  </si>
  <si>
    <t>Caillé</t>
  </si>
  <si>
    <t>Calais</t>
  </si>
  <si>
    <t>Callot</t>
  </si>
  <si>
    <t>Calmette</t>
  </si>
  <si>
    <t>Camaret</t>
  </si>
  <si>
    <t>Camélias</t>
  </si>
  <si>
    <t>Camus</t>
  </si>
  <si>
    <t>Canada</t>
  </si>
  <si>
    <t>Canards</t>
  </si>
  <si>
    <t>Canebière</t>
  </si>
  <si>
    <t>Canton</t>
  </si>
  <si>
    <t>Capitainerie</t>
  </si>
  <si>
    <t>Capricorne</t>
  </si>
  <si>
    <t>Cardinal</t>
  </si>
  <si>
    <t>Carénage</t>
  </si>
  <si>
    <t>Carmes</t>
  </si>
  <si>
    <t>Carnot</t>
  </si>
  <si>
    <t>Carpeaux</t>
  </si>
  <si>
    <t>Cartier</t>
  </si>
  <si>
    <t>Cassard</t>
  </si>
  <si>
    <t>Cassin</t>
  </si>
  <si>
    <t>Cassis</t>
  </si>
  <si>
    <t>Castelnau</t>
  </si>
  <si>
    <t>Caudron</t>
  </si>
  <si>
    <t>Cavalier de la Salle</t>
  </si>
  <si>
    <t>Ceinture nord</t>
  </si>
  <si>
    <t>Cendrars</t>
  </si>
  <si>
    <t>Cent vingt troisième RI</t>
  </si>
  <si>
    <t>Cerveau</t>
  </si>
  <si>
    <t>Cerf volant</t>
  </si>
  <si>
    <t>Cézanne</t>
  </si>
  <si>
    <t>Chabaneix</t>
  </si>
  <si>
    <t>Chaine</t>
  </si>
  <si>
    <t>Chalgrin</t>
  </si>
  <si>
    <t>Champagne</t>
  </si>
  <si>
    <t>Champlain</t>
  </si>
  <si>
    <t>Champs de Mars</t>
  </si>
  <si>
    <t>Champs des Ardennes</t>
  </si>
  <si>
    <t>Champs</t>
  </si>
  <si>
    <t>Chapelle</t>
  </si>
  <si>
    <t>Charcot</t>
  </si>
  <si>
    <t>Chardin</t>
  </si>
  <si>
    <t>Chardonnerets</t>
  </si>
  <si>
    <t>Charente</t>
  </si>
  <si>
    <t>Charles</t>
  </si>
  <si>
    <t>Charleville Mézières</t>
  </si>
  <si>
    <t>Charlopeau</t>
  </si>
  <si>
    <t>Chasseloups Laubat</t>
  </si>
  <si>
    <t>Chasseriaux</t>
  </si>
  <si>
    <t>Chateaubriand</t>
  </si>
  <si>
    <t>Château</t>
  </si>
  <si>
    <t>Château d'eau</t>
  </si>
  <si>
    <t>Château d'If</t>
  </si>
  <si>
    <t>Château de Gaillard</t>
  </si>
  <si>
    <t>Château de la Clochetterie</t>
  </si>
  <si>
    <t>Château de Vauclerc</t>
  </si>
  <si>
    <t>Chat qui dort</t>
  </si>
  <si>
    <t>Chaudrier</t>
  </si>
  <si>
    <t>Chef de Baie</t>
  </si>
  <si>
    <t>Chef de Ville</t>
  </si>
  <si>
    <t>Chemin Vert</t>
  </si>
  <si>
    <t>Chénier</t>
  </si>
  <si>
    <t>Chéret</t>
  </si>
  <si>
    <t>Chevotet</t>
  </si>
  <si>
    <t>Chirons Grenier</t>
  </si>
  <si>
    <t>Chirons longs</t>
  </si>
  <si>
    <t>Chrysanthèmes</t>
  </si>
  <si>
    <t>Churchill</t>
  </si>
  <si>
    <t>Cimetière</t>
  </si>
  <si>
    <t>Ciotat</t>
  </si>
  <si>
    <t>Cité</t>
  </si>
  <si>
    <t>Clarisses</t>
  </si>
  <si>
    <t>Clavier</t>
  </si>
  <si>
    <t>Clémenceau</t>
  </si>
  <si>
    <t>Clément</t>
  </si>
  <si>
    <t>Cloche</t>
  </si>
  <si>
    <t>Clos de Manon</t>
  </si>
  <si>
    <t>Clos Margat</t>
  </si>
  <si>
    <t>Cloutiers</t>
  </si>
  <si>
    <t>Cocteau</t>
  </si>
  <si>
    <t>Cognehors</t>
  </si>
  <si>
    <t>Cohades</t>
  </si>
  <si>
    <t>Colbert</t>
  </si>
  <si>
    <t>Colibris</t>
  </si>
  <si>
    <t>Coligny</t>
  </si>
  <si>
    <t>Collège</t>
  </si>
  <si>
    <t>Collot d'Herbois</t>
  </si>
  <si>
    <t>Colmar</t>
  </si>
  <si>
    <t>Colombier</t>
  </si>
  <si>
    <t>Commanderie</t>
  </si>
  <si>
    <t>Commune</t>
  </si>
  <si>
    <t>Comté de Foix</t>
  </si>
  <si>
    <t>Comté de Nice</t>
  </si>
  <si>
    <t>Comtesse</t>
  </si>
  <si>
    <t>Concurrence</t>
  </si>
  <si>
    <t>Condé</t>
  </si>
  <si>
    <t>Condorcet</t>
  </si>
  <si>
    <t>Congo</t>
  </si>
  <si>
    <t>Considérant</t>
  </si>
  <si>
    <t>Constant</t>
  </si>
  <si>
    <t>Convention</t>
  </si>
  <si>
    <t>Copenhague</t>
  </si>
  <si>
    <t>Coquelicots</t>
  </si>
  <si>
    <t>Cordeliers</t>
  </si>
  <si>
    <t>Corderies</t>
  </si>
  <si>
    <t>Cordouan</t>
  </si>
  <si>
    <t>Corneille</t>
  </si>
  <si>
    <t>Corot</t>
  </si>
  <si>
    <t>Corsaires</t>
  </si>
  <si>
    <t>Côte d'Ivoire</t>
  </si>
  <si>
    <t>Cotte</t>
  </si>
  <si>
    <t>Coubertin</t>
  </si>
  <si>
    <t>Couneau</t>
  </si>
  <si>
    <t>Courbet</t>
  </si>
  <si>
    <t>Coureilles</t>
  </si>
  <si>
    <t>Couroleurs</t>
  </si>
  <si>
    <t>Courteline</t>
  </si>
  <si>
    <t>Cousse</t>
  </si>
  <si>
    <t>Coustou</t>
  </si>
  <si>
    <t>Couthon</t>
  </si>
  <si>
    <t>Crapaudières</t>
  </si>
  <si>
    <t>Crèche</t>
  </si>
  <si>
    <t>Crépeau</t>
  </si>
  <si>
    <t>Crespin</t>
  </si>
  <si>
    <t>Creuses</t>
  </si>
  <si>
    <t>Crocus</t>
  </si>
  <si>
    <t>Croisette</t>
  </si>
  <si>
    <t>Cueil</t>
  </si>
  <si>
    <t>Curie</t>
  </si>
  <si>
    <t>Cyprès</t>
  </si>
  <si>
    <t>Dahomey</t>
  </si>
  <si>
    <t>Dalhias</t>
  </si>
  <si>
    <t>Dalmon</t>
  </si>
  <si>
    <t>Dalou</t>
  </si>
  <si>
    <t>Dame Hilaire</t>
  </si>
  <si>
    <t>Dames</t>
  </si>
  <si>
    <t>Danemark</t>
  </si>
  <si>
    <t>Danton</t>
  </si>
  <si>
    <t>Daudet</t>
  </si>
  <si>
    <t>Daumier</t>
  </si>
  <si>
    <t>Dauphiné</t>
  </si>
  <si>
    <t>David</t>
  </si>
  <si>
    <t>Davioud</t>
  </si>
  <si>
    <t>Debussy</t>
  </si>
  <si>
    <t>Dechezeaux</t>
  </si>
  <si>
    <t>Decout</t>
  </si>
  <si>
    <t>Deflandre</t>
  </si>
  <si>
    <t>De Gaulle</t>
  </si>
  <si>
    <t>Degeyter</t>
  </si>
  <si>
    <t>Delabarre</t>
  </si>
  <si>
    <t>Delacroix</t>
  </si>
  <si>
    <t>Delayant</t>
  </si>
  <si>
    <t>Delescluze</t>
  </si>
  <si>
    <t>Delétant</t>
  </si>
  <si>
    <t>Delibes</t>
  </si>
  <si>
    <t>Delmas E</t>
  </si>
  <si>
    <t>Delmas M</t>
  </si>
  <si>
    <t>Delmas F</t>
  </si>
  <si>
    <t>Delorme</t>
  </si>
  <si>
    <t>Dely</t>
  </si>
  <si>
    <t>Denfert Rochereau</t>
  </si>
  <si>
    <t>Derain</t>
  </si>
  <si>
    <t>Denys</t>
  </si>
  <si>
    <t>Deperdussin</t>
  </si>
  <si>
    <t>Desaguliers</t>
  </si>
  <si>
    <t>Descenderie</t>
  </si>
  <si>
    <t>Desgranges</t>
  </si>
  <si>
    <t>Désirade</t>
  </si>
  <si>
    <t>Désirée</t>
  </si>
  <si>
    <t>Desmoulins</t>
  </si>
  <si>
    <t>Desoyer</t>
  </si>
  <si>
    <t>Desnos</t>
  </si>
  <si>
    <t>Deux Moulins</t>
  </si>
  <si>
    <t>Diable</t>
  </si>
  <si>
    <t>Diderot</t>
  </si>
  <si>
    <t>Digue</t>
  </si>
  <si>
    <t>Digue Richelieu</t>
  </si>
  <si>
    <t>Dinan</t>
  </si>
  <si>
    <t>Dix neuf mars 1962</t>
  </si>
  <si>
    <t>Dolto</t>
  </si>
  <si>
    <t>Dompierre</t>
  </si>
  <si>
    <t>Dor</t>
  </si>
  <si>
    <t>Dorbay</t>
  </si>
  <si>
    <t>Doriole</t>
  </si>
  <si>
    <t>Douane</t>
  </si>
  <si>
    <t>Douanier Rousseau</t>
  </si>
  <si>
    <t>Doumer</t>
  </si>
  <si>
    <t>Drouineau</t>
  </si>
  <si>
    <t>Duban</t>
  </si>
  <si>
    <t>Dublin</t>
  </si>
  <si>
    <t>Duc</t>
  </si>
  <si>
    <t>Duclos</t>
  </si>
  <si>
    <t>Dufresse</t>
  </si>
  <si>
    <t>Dulin</t>
  </si>
  <si>
    <t>Dumas</t>
  </si>
  <si>
    <t>Dumont</t>
  </si>
  <si>
    <t>Dumont d'Urville</t>
  </si>
  <si>
    <t>Dunant</t>
  </si>
  <si>
    <t>Dunkerque</t>
  </si>
  <si>
    <t>Dupaty</t>
  </si>
  <si>
    <t>Duperré</t>
  </si>
  <si>
    <t>Dupetit Thouars</t>
  </si>
  <si>
    <t>Dupleix</t>
  </si>
  <si>
    <t>Dupouy</t>
  </si>
  <si>
    <t>Dupuytren</t>
  </si>
  <si>
    <t>Duquesne</t>
  </si>
  <si>
    <t>Durand</t>
  </si>
  <si>
    <t>Echelle Chauvin</t>
  </si>
  <si>
    <t>Echelle de la Couronne</t>
  </si>
  <si>
    <t>Ecoles</t>
  </si>
  <si>
    <t>Edison</t>
  </si>
  <si>
    <t>Eglantiers</t>
  </si>
  <si>
    <t>Eglise</t>
  </si>
  <si>
    <t>Einstein</t>
  </si>
  <si>
    <t>Electricité</t>
  </si>
  <si>
    <t>Emonin</t>
  </si>
  <si>
    <t>Entrepot</t>
  </si>
  <si>
    <t>Epaud</t>
  </si>
  <si>
    <t>Ermitage</t>
  </si>
  <si>
    <t>Escale</t>
  </si>
  <si>
    <t>Espoir</t>
  </si>
  <si>
    <t>Esprinchard</t>
  </si>
  <si>
    <t>Eudes</t>
  </si>
  <si>
    <t>Europe</t>
  </si>
  <si>
    <t>Evescot</t>
  </si>
  <si>
    <t>Fabre d'Eglantine</t>
  </si>
  <si>
    <t>Fabrique</t>
  </si>
  <si>
    <t>Fagots</t>
  </si>
  <si>
    <t>Faisan</t>
  </si>
  <si>
    <t>Falaise</t>
  </si>
  <si>
    <t>Farman</t>
  </si>
  <si>
    <t>Fauvettes</t>
  </si>
  <si>
    <t>Fée</t>
  </si>
  <si>
    <t>Félibien</t>
  </si>
  <si>
    <t>Felibrige</t>
  </si>
  <si>
    <t>Fermi</t>
  </si>
  <si>
    <t>Ferré</t>
  </si>
  <si>
    <t>Ferrières</t>
  </si>
  <si>
    <t>Ferry</t>
  </si>
  <si>
    <t>Ferté</t>
  </si>
  <si>
    <t>Fétilly</t>
  </si>
  <si>
    <t>Feuilles</t>
  </si>
  <si>
    <t>Février</t>
  </si>
  <si>
    <t>Fief des Ardennes</t>
  </si>
  <si>
    <t>Filature</t>
  </si>
  <si>
    <t>Fillol</t>
  </si>
  <si>
    <t>Filluzeau</t>
  </si>
  <si>
    <t>Flaubert</t>
  </si>
  <si>
    <t>Fleming</t>
  </si>
  <si>
    <t>Fleuriau</t>
  </si>
  <si>
    <t>Fleurs</t>
  </si>
  <si>
    <t>Florian</t>
  </si>
  <si>
    <t>Flourens</t>
  </si>
  <si>
    <t>Foc</t>
  </si>
  <si>
    <t>Foch</t>
  </si>
  <si>
    <t>Fonderies</t>
  </si>
  <si>
    <t>Fontenelle</t>
  </si>
  <si>
    <t>Foran</t>
  </si>
  <si>
    <t>Forbin</t>
  </si>
  <si>
    <t>Forestier</t>
  </si>
  <si>
    <t>Forme</t>
  </si>
  <si>
    <t>Fort Louis</t>
  </si>
  <si>
    <t>Fourche</t>
  </si>
  <si>
    <t>Fourier</t>
  </si>
  <si>
    <t>Fourneaux</t>
  </si>
  <si>
    <t>Fragonard</t>
  </si>
  <si>
    <t>France</t>
  </si>
  <si>
    <t>Franche Comté</t>
  </si>
  <si>
    <t>Francine</t>
  </si>
  <si>
    <t>Frênes</t>
  </si>
  <si>
    <t>Frenet</t>
  </si>
  <si>
    <t>Frères Lumière</t>
  </si>
  <si>
    <t>Frères Prêcheurs</t>
  </si>
  <si>
    <t>Fromentin</t>
  </si>
  <si>
    <t>Gabaret</t>
  </si>
  <si>
    <t>Gabriel</t>
  </si>
  <si>
    <t>Gabut</t>
  </si>
  <si>
    <t>Gallante</t>
  </si>
  <si>
    <t>Galissonnière</t>
  </si>
  <si>
    <t>Galliéni</t>
  </si>
  <si>
    <t>Gambetta</t>
  </si>
  <si>
    <t>Garde</t>
  </si>
  <si>
    <t>Garesche</t>
  </si>
  <si>
    <t>Gargot</t>
  </si>
  <si>
    <t>Gargoulleau</t>
  </si>
  <si>
    <t>Garnault</t>
  </si>
  <si>
    <t>Garnemin</t>
  </si>
  <si>
    <t>Garnier</t>
  </si>
  <si>
    <t>Garonne</t>
  </si>
  <si>
    <t>Garreau</t>
  </si>
  <si>
    <t>Garros</t>
  </si>
  <si>
    <t>Gascogne</t>
  </si>
  <si>
    <t>Gauguin</t>
  </si>
  <si>
    <t>Gautier</t>
  </si>
  <si>
    <t>Gavarni</t>
  </si>
  <si>
    <t>Geffré</t>
  </si>
  <si>
    <t>Genêts</t>
  </si>
  <si>
    <t>Genette</t>
  </si>
  <si>
    <t>Gentilhommes</t>
  </si>
  <si>
    <t>Georgette</t>
  </si>
  <si>
    <t>Géraniums</t>
  </si>
  <si>
    <t>Gil</t>
  </si>
  <si>
    <t>Giono</t>
  </si>
  <si>
    <t>Girard</t>
  </si>
  <si>
    <t>Giraudeau</t>
  </si>
  <si>
    <t>Giraudoux</t>
  </si>
  <si>
    <t>Girondins</t>
  </si>
  <si>
    <t>Givet</t>
  </si>
  <si>
    <t>Glacis</t>
  </si>
  <si>
    <t>Glaieuls</t>
  </si>
  <si>
    <t>Gloire</t>
  </si>
  <si>
    <t>Godefroy</t>
  </si>
  <si>
    <t>Goncourt (Frères)</t>
  </si>
  <si>
    <t>Gonthières</t>
  </si>
  <si>
    <t>Gounod</t>
  </si>
  <si>
    <t>Granger</t>
  </si>
  <si>
    <t>Grandes Varennes</t>
  </si>
  <si>
    <t>Grasset</t>
  </si>
  <si>
    <t>Grégoire</t>
  </si>
  <si>
    <t>Grenadines</t>
  </si>
  <si>
    <t>Greuze</t>
  </si>
  <si>
    <t>Griffon de Romagne</t>
  </si>
  <si>
    <t>Grignard</t>
  </si>
  <si>
    <t>Grille</t>
  </si>
  <si>
    <t>Grives</t>
  </si>
  <si>
    <t>Grosse Horloge</t>
  </si>
  <si>
    <t>Gué</t>
  </si>
  <si>
    <t>Gué Crampette</t>
  </si>
  <si>
    <t>Guérit</t>
  </si>
  <si>
    <t>Guiardes</t>
  </si>
  <si>
    <t>Guignette</t>
  </si>
  <si>
    <t>Guilbaud</t>
  </si>
  <si>
    <t>Guillaumat</t>
  </si>
  <si>
    <t>Guillet</t>
  </si>
  <si>
    <t>Guillon</t>
  </si>
  <si>
    <t>Guinée</t>
  </si>
  <si>
    <t>Guiton</t>
  </si>
  <si>
    <t>Guyenne</t>
  </si>
  <si>
    <t>Guynemer</t>
  </si>
  <si>
    <t>Hahn</t>
  </si>
  <si>
    <t>Halles</t>
  </si>
  <si>
    <t>Hardouin Mansart</t>
  </si>
  <si>
    <t>Haultin</t>
  </si>
  <si>
    <t>Haultier</t>
  </si>
  <si>
    <t>Havre</t>
  </si>
  <si>
    <t>Hay</t>
  </si>
  <si>
    <t>Helsinki</t>
  </si>
  <si>
    <t>Henri IV</t>
  </si>
  <si>
    <t>Henry</t>
  </si>
  <si>
    <t>Herbiers</t>
  </si>
  <si>
    <t>Hirondelles</t>
  </si>
  <si>
    <t>Hoche</t>
  </si>
  <si>
    <t>Hotel de Ville</t>
  </si>
  <si>
    <t>Hugo</t>
  </si>
  <si>
    <t>Huguenotte</t>
  </si>
  <si>
    <t>Huit mai1945</t>
  </si>
  <si>
    <t>Humbert</t>
  </si>
  <si>
    <t>Ile Bouchard</t>
  </si>
  <si>
    <t>Ile de France</t>
  </si>
  <si>
    <t>Ile de Ré</t>
  </si>
  <si>
    <t>Ilôt du Château</t>
  </si>
  <si>
    <t>Indekeu</t>
  </si>
  <si>
    <t>Infanterie</t>
  </si>
  <si>
    <t>Ingres</t>
  </si>
  <si>
    <t>Iris</t>
  </si>
  <si>
    <t>Jacquard</t>
  </si>
  <si>
    <t>Jaillot</t>
  </si>
  <si>
    <t>Jamot</t>
  </si>
  <si>
    <t>Jars</t>
  </si>
  <si>
    <t>Jaurès</t>
  </si>
  <si>
    <t>Jeanne d'Arc</t>
  </si>
  <si>
    <t>Jéricho</t>
  </si>
  <si>
    <t>Joffre</t>
  </si>
  <si>
    <t>Joliette</t>
  </si>
  <si>
    <t>Jollivet</t>
  </si>
  <si>
    <t>Joncs</t>
  </si>
  <si>
    <t>Jouhaux</t>
  </si>
  <si>
    <t>Jourdan</t>
  </si>
  <si>
    <t>Jousseaume</t>
  </si>
  <si>
    <t>Jugan</t>
  </si>
  <si>
    <t>Juin</t>
  </si>
  <si>
    <t>Jura</t>
  </si>
  <si>
    <t>Kastler</t>
  </si>
  <si>
    <t>Kenedy</t>
  </si>
  <si>
    <t>Klébert</t>
  </si>
  <si>
    <t>Labiche</t>
  </si>
  <si>
    <t>Labrouste</t>
  </si>
  <si>
    <t>Laclos</t>
  </si>
  <si>
    <t>Lacombe</t>
  </si>
  <si>
    <t>Lacroix</t>
  </si>
  <si>
    <t>Ladauge</t>
  </si>
  <si>
    <t>Lafaille</t>
  </si>
  <si>
    <t>Lafayette</t>
  </si>
  <si>
    <t>Lafond</t>
  </si>
  <si>
    <t>La Fontaine</t>
  </si>
  <si>
    <t>Lagrange</t>
  </si>
  <si>
    <t>Lagrave</t>
  </si>
  <si>
    <t>Lakanal</t>
  </si>
  <si>
    <t>Lalo</t>
  </si>
  <si>
    <t>Lamartine</t>
  </si>
  <si>
    <t>Lambertz</t>
  </si>
  <si>
    <t>Lamenais</t>
  </si>
  <si>
    <t>Lancret</t>
  </si>
  <si>
    <t>Langlade</t>
  </si>
  <si>
    <t>Languedoc</t>
  </si>
  <si>
    <t>La Noue</t>
  </si>
  <si>
    <t>Lapeyre</t>
  </si>
  <si>
    <t>La Pérouse</t>
  </si>
  <si>
    <t>Laplace</t>
  </si>
  <si>
    <t>Larguillière</t>
  </si>
  <si>
    <t>La Rochelle</t>
  </si>
  <si>
    <t>Lattre de Tassigny</t>
  </si>
  <si>
    <t>Lavoisier</t>
  </si>
  <si>
    <t>Lazaret</t>
  </si>
  <si>
    <t>Leclerc</t>
  </si>
  <si>
    <t>Ledoux</t>
  </si>
  <si>
    <t>Ledru Rollin</t>
  </si>
  <si>
    <t>Lefèbvre</t>
  </si>
  <si>
    <t>Le Lorrain</t>
  </si>
  <si>
    <t>Lemanissier</t>
  </si>
  <si>
    <t>Lemel</t>
  </si>
  <si>
    <t>Lemoyne d'Iberville</t>
  </si>
  <si>
    <t>Le Nain</t>
  </si>
  <si>
    <t>Le Platin</t>
  </si>
  <si>
    <t>Lesage</t>
  </si>
  <si>
    <t>Lescot</t>
  </si>
  <si>
    <t>Leverrier</t>
  </si>
  <si>
    <t>L'Herminier</t>
  </si>
  <si>
    <t>L'Houmeau</t>
  </si>
  <si>
    <t>Libot</t>
  </si>
  <si>
    <t>Lignon</t>
  </si>
  <si>
    <t>Limousin</t>
  </si>
  <si>
    <t>Lisbonne</t>
  </si>
  <si>
    <t>Liserons</t>
  </si>
  <si>
    <t>Loire</t>
  </si>
  <si>
    <t>Lombard</t>
  </si>
  <si>
    <t>Loppé</t>
  </si>
  <si>
    <t>Lorient</t>
  </si>
  <si>
    <t>Loti</t>
  </si>
  <si>
    <t>Louis</t>
  </si>
  <si>
    <t>Loup Marin</t>
  </si>
  <si>
    <t>Lucile</t>
  </si>
  <si>
    <t>Lulli</t>
  </si>
  <si>
    <t>Luxembourg</t>
  </si>
  <si>
    <t>Lwoff</t>
  </si>
  <si>
    <t>Lyautey</t>
  </si>
  <si>
    <t>Lyonnais</t>
  </si>
  <si>
    <t>Lys</t>
  </si>
  <si>
    <t>Madagascar</t>
  </si>
  <si>
    <t>Madeleine</t>
  </si>
  <si>
    <t>Madrid</t>
  </si>
  <si>
    <t>Maffeis</t>
  </si>
  <si>
    <t>Mail</t>
  </si>
  <si>
    <t>Mailho</t>
  </si>
  <si>
    <t>Maine</t>
  </si>
  <si>
    <t>Manet</t>
  </si>
  <si>
    <t>Mangin</t>
  </si>
  <si>
    <t>Mansart</t>
  </si>
  <si>
    <t>Maquis Bir Hakeim Foch</t>
  </si>
  <si>
    <t>Marais</t>
  </si>
  <si>
    <t>Marans</t>
  </si>
  <si>
    <t>Marat</t>
  </si>
  <si>
    <t>Marceau</t>
  </si>
  <si>
    <t>Marcet</t>
  </si>
  <si>
    <t>Marché</t>
  </si>
  <si>
    <t>Marche</t>
  </si>
  <si>
    <t>Mare à la Besse</t>
  </si>
  <si>
    <t>Maréchale</t>
  </si>
  <si>
    <t>Margat</t>
  </si>
  <si>
    <t>Marguerites</t>
  </si>
  <si>
    <t>Mariettes</t>
  </si>
  <si>
    <t>Marillac</t>
  </si>
  <si>
    <t>Marionnettes</t>
  </si>
  <si>
    <t>Marne</t>
  </si>
  <si>
    <t>Marot</t>
  </si>
  <si>
    <t>Martins Pêcheurs</t>
  </si>
  <si>
    <t>Masse</t>
  </si>
  <si>
    <t>Massenet</t>
  </si>
  <si>
    <t>Massiou</t>
  </si>
  <si>
    <t>Mathias</t>
  </si>
  <si>
    <t>Matisse</t>
  </si>
  <si>
    <t>Maubec</t>
  </si>
  <si>
    <t>Maupassant</t>
  </si>
  <si>
    <t>Meissonier</t>
  </si>
  <si>
    <t>Ménard</t>
  </si>
  <si>
    <t>Merciers</t>
  </si>
  <si>
    <t>Mérichon</t>
  </si>
  <si>
    <t>Mérimée</t>
  </si>
  <si>
    <t>Merles</t>
  </si>
  <si>
    <t>Merlin</t>
  </si>
  <si>
    <t>Mermoz</t>
  </si>
  <si>
    <t>Mervault</t>
  </si>
  <si>
    <t>Mésange</t>
  </si>
  <si>
    <t>Meschinet de Richemont</t>
  </si>
  <si>
    <t>Metz</t>
  </si>
  <si>
    <t>Meyer</t>
  </si>
  <si>
    <t>Michel</t>
  </si>
  <si>
    <t>Michelet</t>
  </si>
  <si>
    <t>Migeon</t>
  </si>
  <si>
    <t>Millet</t>
  </si>
  <si>
    <t>Mimosas</t>
  </si>
  <si>
    <t>Minage</t>
  </si>
  <si>
    <t>Minimes</t>
  </si>
  <si>
    <t>Mirabeau</t>
  </si>
  <si>
    <t>Mireuil</t>
  </si>
  <si>
    <t>Misaine</t>
  </si>
  <si>
    <t>Missy</t>
  </si>
  <si>
    <t>Mistral</t>
  </si>
  <si>
    <t>Moinard</t>
  </si>
  <si>
    <t>Moitessier</t>
  </si>
  <si>
    <t>Molière</t>
  </si>
  <si>
    <t>Monet</t>
  </si>
  <si>
    <t>Monge</t>
  </si>
  <si>
    <t>Monnaie</t>
  </si>
  <si>
    <t>Monnet</t>
  </si>
  <si>
    <t>Monod</t>
  </si>
  <si>
    <t>Montaigne</t>
  </si>
  <si>
    <t>Montcalm</t>
  </si>
  <si>
    <t>Montesquieu</t>
  </si>
  <si>
    <t>Montgolfier</t>
  </si>
  <si>
    <t>Montmirail</t>
  </si>
  <si>
    <t>Montréal</t>
  </si>
  <si>
    <t>Montyon</t>
  </si>
  <si>
    <t>Morane</t>
  </si>
  <si>
    <t>Mörch</t>
  </si>
  <si>
    <t>Morin</t>
  </si>
  <si>
    <t>Morvan</t>
  </si>
  <si>
    <t>Moscou</t>
  </si>
  <si>
    <t>Moselle</t>
  </si>
  <si>
    <t>Motte rouge</t>
  </si>
  <si>
    <t>Moulin</t>
  </si>
  <si>
    <t>Moulin d'Amour</t>
  </si>
  <si>
    <t>Moulin de Bel Air</t>
  </si>
  <si>
    <t>Moulin de la Bouchardière</t>
  </si>
  <si>
    <t>Moulin des Justices</t>
  </si>
  <si>
    <t>Moulin Diligent</t>
  </si>
  <si>
    <t>Moulin de la Mosay</t>
  </si>
  <si>
    <t>Moulin Rouge</t>
  </si>
  <si>
    <t>Moureilles</t>
  </si>
  <si>
    <t>Muguet</t>
  </si>
  <si>
    <t>Mulhouse</t>
  </si>
  <si>
    <t>Murailles</t>
  </si>
  <si>
    <t>Mûrier</t>
  </si>
  <si>
    <t>Muse</t>
  </si>
  <si>
    <t>Musset</t>
  </si>
  <si>
    <t>Myosotis</t>
  </si>
  <si>
    <t>Nadar</t>
  </si>
  <si>
    <t>Neruda</t>
  </si>
  <si>
    <t>New Rochelle</t>
  </si>
  <si>
    <t>Newton</t>
  </si>
  <si>
    <t>Niamey</t>
  </si>
  <si>
    <t>Nieuport</t>
  </si>
  <si>
    <t>Niger</t>
  </si>
  <si>
    <t>Nivernais</t>
  </si>
  <si>
    <t>Noir</t>
  </si>
  <si>
    <t>Normandie</t>
  </si>
  <si>
    <t>Normandin</t>
  </si>
  <si>
    <t>Norvège</t>
  </si>
  <si>
    <t>Notre Dame</t>
  </si>
  <si>
    <t>Noue</t>
  </si>
  <si>
    <t>Nungesser et Coli</t>
  </si>
  <si>
    <t>Œillets</t>
  </si>
  <si>
    <t>Oise</t>
  </si>
  <si>
    <t>Onze Novembre 1</t>
  </si>
  <si>
    <t>Onze Novembre 2</t>
  </si>
  <si>
    <t>Onze Novembre 3</t>
  </si>
  <si>
    <t>Onze Novembre 4</t>
  </si>
  <si>
    <t>Oradour sur Glane</t>
  </si>
  <si>
    <t>Orbigny</t>
  </si>
  <si>
    <t>Orléanais</t>
  </si>
  <si>
    <t>Orphée</t>
  </si>
  <si>
    <t>Oslo</t>
  </si>
  <si>
    <t>Ottawa</t>
  </si>
  <si>
    <t>Ouvrage à Cornes</t>
  </si>
  <si>
    <t>Pagnol</t>
  </si>
  <si>
    <t>Paine</t>
  </si>
  <si>
    <t>Palais</t>
  </si>
  <si>
    <t>Palissy</t>
  </si>
  <si>
    <t>Papin</t>
  </si>
  <si>
    <t>Paradis</t>
  </si>
  <si>
    <t>Parc</t>
  </si>
  <si>
    <t>Parc des Pères</t>
  </si>
  <si>
    <t>Paris</t>
  </si>
  <si>
    <t>Pas des Laquais</t>
  </si>
  <si>
    <t>Pas du Minage</t>
  </si>
  <si>
    <t>Passy</t>
  </si>
  <si>
    <t>Pasteur</t>
  </si>
  <si>
    <t>Paul</t>
  </si>
  <si>
    <t>Pauléon</t>
  </si>
  <si>
    <t>Péchon</t>
  </si>
  <si>
    <t>Péguy</t>
  </si>
  <si>
    <t>Pellereau</t>
  </si>
  <si>
    <t>Pépinière</t>
  </si>
  <si>
    <t>Perdrix</t>
  </si>
  <si>
    <t>Périer</t>
  </si>
  <si>
    <t>Périgny</t>
  </si>
  <si>
    <t>Pernelle</t>
  </si>
  <si>
    <t>Pernet</t>
  </si>
  <si>
    <t>Perreau</t>
  </si>
  <si>
    <t>Perrin</t>
  </si>
  <si>
    <t>Pervenches</t>
  </si>
  <si>
    <t>Perronneau</t>
  </si>
  <si>
    <t>Perruche</t>
  </si>
  <si>
    <t>Petion</t>
  </si>
  <si>
    <t>Petit Hunier</t>
  </si>
  <si>
    <t>Petit Marseille</t>
  </si>
  <si>
    <t>Petite Courbe</t>
  </si>
  <si>
    <t>Petits Bancs</t>
  </si>
  <si>
    <t>Petrozavodsk</t>
  </si>
  <si>
    <t>Peupliers</t>
  </si>
  <si>
    <t>Pharo</t>
  </si>
  <si>
    <t>Picard</t>
  </si>
  <si>
    <t>Picardie</t>
  </si>
  <si>
    <t>Pierre Noire</t>
  </si>
  <si>
    <t>Pilâtre de Rozier</t>
  </si>
  <si>
    <t>Pinchon</t>
  </si>
  <si>
    <t>Pissaro</t>
  </si>
  <si>
    <t>Piverts</t>
  </si>
  <si>
    <t>Pivoines</t>
  </si>
  <si>
    <t>Planet</t>
  </si>
  <si>
    <t>Planquette</t>
  </si>
  <si>
    <t>Plessis</t>
  </si>
  <si>
    <t>Poincaré</t>
  </si>
  <si>
    <t>Point du Jour</t>
  </si>
  <si>
    <t>Poirier</t>
  </si>
  <si>
    <t>Poissons</t>
  </si>
  <si>
    <t>Poitou</t>
  </si>
  <si>
    <t>Pont des Salines</t>
  </si>
  <si>
    <t>Port</t>
  </si>
  <si>
    <t>Porte Dauphine</t>
  </si>
  <si>
    <t>Porte Neuve</t>
  </si>
  <si>
    <t>Porte Océane</t>
  </si>
  <si>
    <t>Porte Royale</t>
  </si>
  <si>
    <t>Porteaux</t>
  </si>
  <si>
    <t>Potier</t>
  </si>
  <si>
    <t>Prado</t>
  </si>
  <si>
    <t>Prague</t>
  </si>
  <si>
    <t>Prêche</t>
  </si>
  <si>
    <t>Prévert</t>
  </si>
  <si>
    <t>Prieuré</t>
  </si>
  <si>
    <t>Primauguet</t>
  </si>
  <si>
    <t>Primevères</t>
  </si>
  <si>
    <t>Privé</t>
  </si>
  <si>
    <t>Proudhon</t>
  </si>
  <si>
    <t>Provence</t>
  </si>
  <si>
    <t>Prudhomme</t>
  </si>
  <si>
    <t>Prunier</t>
  </si>
  <si>
    <t>Pyat</t>
  </si>
  <si>
    <t xml:space="preserve">Quatorze juillet </t>
  </si>
  <si>
    <t>Quatrefages</t>
  </si>
  <si>
    <t>Quatre Sergents</t>
  </si>
  <si>
    <t>Québec</t>
  </si>
  <si>
    <t>Queneau</t>
  </si>
  <si>
    <t>Quentin de la Tour</t>
  </si>
  <si>
    <t>Quinet</t>
  </si>
  <si>
    <t>Rabelais</t>
  </si>
  <si>
    <t>Racaud</t>
  </si>
  <si>
    <t>Racine</t>
  </si>
  <si>
    <t>Raimu</t>
  </si>
  <si>
    <t>Raisin</t>
  </si>
  <si>
    <t>Rambaud</t>
  </si>
  <si>
    <t>Rambouillet</t>
  </si>
  <si>
    <t>Rameau</t>
  </si>
  <si>
    <t>Rasteau</t>
  </si>
  <si>
    <t>Ravel</t>
  </si>
  <si>
    <t>Réaumur</t>
  </si>
  <si>
    <t>Regnault</t>
  </si>
  <si>
    <t>Reims</t>
  </si>
  <si>
    <t>Remblais</t>
  </si>
  <si>
    <t>Remparts</t>
  </si>
  <si>
    <t>Rempart des Voiliers</t>
  </si>
  <si>
    <t>Rempart Saint Claude</t>
  </si>
  <si>
    <t>Renan</t>
  </si>
  <si>
    <t>Renaudot</t>
  </si>
  <si>
    <t>Renoir</t>
  </si>
  <si>
    <t>Repentie</t>
  </si>
  <si>
    <t>République</t>
  </si>
  <si>
    <t>Réservoir</t>
  </si>
  <si>
    <t>Résistance</t>
  </si>
  <si>
    <t>Rethel</t>
  </si>
  <si>
    <t>Revin</t>
  </si>
  <si>
    <t>Rhin</t>
  </si>
  <si>
    <t>Rhododendrons</t>
  </si>
  <si>
    <t>Rhône</t>
  </si>
  <si>
    <t>Ribot</t>
  </si>
  <si>
    <t>Richard</t>
  </si>
  <si>
    <t>Richard Cœur de Lion</t>
  </si>
  <si>
    <t>Richelieu</t>
  </si>
  <si>
    <t>Rimbaud</t>
  </si>
  <si>
    <t>Rivauds</t>
  </si>
  <si>
    <t>Robespierre</t>
  </si>
  <si>
    <t>Robinet</t>
  </si>
  <si>
    <t>Roche</t>
  </si>
  <si>
    <t>Roches</t>
  </si>
  <si>
    <t>Rochefort</t>
  </si>
  <si>
    <t>Rochelle</t>
  </si>
  <si>
    <t>Rochepierres</t>
  </si>
  <si>
    <t>Rocroi</t>
  </si>
  <si>
    <t>Rodin</t>
  </si>
  <si>
    <t>Rohan</t>
  </si>
  <si>
    <t>Roitelets</t>
  </si>
  <si>
    <t>Rolland</t>
  </si>
  <si>
    <t>Rome</t>
  </si>
  <si>
    <t>Rompsay</t>
  </si>
  <si>
    <t>Rondeau</t>
  </si>
  <si>
    <t>Roseaux</t>
  </si>
  <si>
    <t>Roses</t>
  </si>
  <si>
    <t>Rossel</t>
  </si>
  <si>
    <t>Rossignols</t>
  </si>
  <si>
    <t>Rostand</t>
  </si>
  <si>
    <t>Rougemont</t>
  </si>
  <si>
    <t>Rouget de Lisle</t>
  </si>
  <si>
    <t>Rousseau</t>
  </si>
  <si>
    <t>Roussillon</t>
  </si>
  <si>
    <t>Roux</t>
  </si>
  <si>
    <t>Royan</t>
  </si>
  <si>
    <t>Roy Rochet</t>
  </si>
  <si>
    <t>Rubens</t>
  </si>
  <si>
    <t>Rude</t>
  </si>
  <si>
    <t>Ruibet et Claude Gatineau</t>
  </si>
  <si>
    <t>Sablons</t>
  </si>
  <si>
    <t>Sacré</t>
  </si>
  <si>
    <t>Sagot</t>
  </si>
  <si>
    <t>Saint Claude</t>
  </si>
  <si>
    <t>Saint Côme</t>
  </si>
  <si>
    <t>Saint Domingue</t>
  </si>
  <si>
    <t>Saint Dominique</t>
  </si>
  <si>
    <t>Sainte Beuve</t>
  </si>
  <si>
    <t>Saintes Claires</t>
  </si>
  <si>
    <t>Saint Exupéry</t>
  </si>
  <si>
    <t>Saint François</t>
  </si>
  <si>
    <t>Saint Jean d'Acre</t>
  </si>
  <si>
    <t>Saint Jean du Pérot</t>
  </si>
  <si>
    <t>Saint Just</t>
  </si>
  <si>
    <t>Saint Léonard</t>
  </si>
  <si>
    <t>Saint Lô</t>
  </si>
  <si>
    <t>Saint Louis</t>
  </si>
  <si>
    <t>Saint Malo</t>
  </si>
  <si>
    <t>Saint Marsault</t>
  </si>
  <si>
    <t>Saint Maurice</t>
  </si>
  <si>
    <t>Saint Michel</t>
  </si>
  <si>
    <t>Saint Nazaire</t>
  </si>
  <si>
    <t>Saint Nicolas</t>
  </si>
  <si>
    <t>Saintonge</t>
  </si>
  <si>
    <t>Saints</t>
  </si>
  <si>
    <t>Saint Saëns</t>
  </si>
  <si>
    <t>Saint Sauveur</t>
  </si>
  <si>
    <t>Saints Pères</t>
  </si>
  <si>
    <t>Saint Yon</t>
  </si>
  <si>
    <t>Salines</t>
  </si>
  <si>
    <t>Sand</t>
  </si>
  <si>
    <t>Sangnier</t>
  </si>
  <si>
    <t>Santos Dumont</t>
  </si>
  <si>
    <t>Saône</t>
  </si>
  <si>
    <t>Saphir</t>
  </si>
  <si>
    <t>Sardinerie</t>
  </si>
  <si>
    <t>Sarrail</t>
  </si>
  <si>
    <t>Sartre</t>
  </si>
  <si>
    <t>Sauges</t>
  </si>
  <si>
    <t>Sauniers</t>
  </si>
  <si>
    <t>Sautel</t>
  </si>
  <si>
    <t>Sauvagère</t>
  </si>
  <si>
    <t>Savary</t>
  </si>
  <si>
    <t>Savoie</t>
  </si>
  <si>
    <t>Savorgnan de Brazza</t>
  </si>
  <si>
    <t>Say</t>
  </si>
  <si>
    <t>Schoelcher</t>
  </si>
  <si>
    <t>Schuman</t>
  </si>
  <si>
    <t>Schweitzer</t>
  </si>
  <si>
    <t>Scierie</t>
  </si>
  <si>
    <t>Scotto</t>
  </si>
  <si>
    <t>Sechelles</t>
  </si>
  <si>
    <t>Sedan</t>
  </si>
  <si>
    <t>Seguin</t>
  </si>
  <si>
    <t>Seignette</t>
  </si>
  <si>
    <t>Seine</t>
  </si>
  <si>
    <t>Semard</t>
  </si>
  <si>
    <t>Sénac de Meilhan</t>
  </si>
  <si>
    <t>Sénégal</t>
  </si>
  <si>
    <t>Siegfried</t>
  </si>
  <si>
    <t>Sieyès</t>
  </si>
  <si>
    <t>Simenon</t>
  </si>
  <si>
    <t>Sisley</t>
  </si>
  <si>
    <t>Sofia</t>
  </si>
  <si>
    <t>Soissons</t>
  </si>
  <si>
    <t>Sole</t>
  </si>
  <si>
    <t>Solette</t>
  </si>
  <si>
    <t>Solférino</t>
  </si>
  <si>
    <t>Somme</t>
  </si>
  <si>
    <t>Soudan</t>
  </si>
  <si>
    <t>Souffot</t>
  </si>
  <si>
    <t>Soulard</t>
  </si>
  <si>
    <t>Source</t>
  </si>
  <si>
    <t>Sports</t>
  </si>
  <si>
    <t>Stade</t>
  </si>
  <si>
    <t>Station</t>
  </si>
  <si>
    <t>Stendhal</t>
  </si>
  <si>
    <t>Stockholm</t>
  </si>
  <si>
    <t>Suède</t>
  </si>
  <si>
    <t>Suffren</t>
  </si>
  <si>
    <t>Surcouf</t>
  </si>
  <si>
    <t>Sur les Murs</t>
  </si>
  <si>
    <t>Tallemand des Réaux</t>
  </si>
  <si>
    <t>Talleyrand</t>
  </si>
  <si>
    <t>Tamaris</t>
  </si>
  <si>
    <t>Tanqueret</t>
  </si>
  <si>
    <t>Tasdon</t>
  </si>
  <si>
    <t>Tassel</t>
  </si>
  <si>
    <t>Tavera</t>
  </si>
  <si>
    <t>Tchad</t>
  </si>
  <si>
    <t>Tellier</t>
  </si>
  <si>
    <t>Temple</t>
  </si>
  <si>
    <t>Templiers</t>
  </si>
  <si>
    <t>Tessereau</t>
  </si>
  <si>
    <t>Thiers</t>
  </si>
  <si>
    <t>Thomas</t>
  </si>
  <si>
    <t>Tible</t>
  </si>
  <si>
    <t>Tirana</t>
  </si>
  <si>
    <t>Tocqueville</t>
  </si>
  <si>
    <t>Toiras</t>
  </si>
  <si>
    <t>Toulouse Lautrec</t>
  </si>
  <si>
    <t>Touraine</t>
  </si>
  <si>
    <t>Tour Carré</t>
  </si>
  <si>
    <t>Tourmentin</t>
  </si>
  <si>
    <t>Tournade</t>
  </si>
  <si>
    <t>Tourterelles</t>
  </si>
  <si>
    <t>Tourville</t>
  </si>
  <si>
    <t>Tout-y-faut</t>
  </si>
  <si>
    <t>Traversière</t>
  </si>
  <si>
    <t>Treich Laplène</t>
  </si>
  <si>
    <t>Trembles</t>
  </si>
  <si>
    <t>Treuil des Noyers</t>
  </si>
  <si>
    <t>Trinquette</t>
  </si>
  <si>
    <t>Trois fuseaux</t>
  </si>
  <si>
    <t>Trompette</t>
  </si>
  <si>
    <t>Troussier</t>
  </si>
  <si>
    <t>Trudaine</t>
  </si>
  <si>
    <t>Truffault</t>
  </si>
  <si>
    <t>Tulipes</t>
  </si>
  <si>
    <t>Tunis</t>
  </si>
  <si>
    <t>Turenne</t>
  </si>
  <si>
    <t>Utrillo</t>
  </si>
  <si>
    <t>Vacher de la Caze</t>
  </si>
  <si>
    <t>Vaillant</t>
  </si>
  <si>
    <t>Valéry</t>
  </si>
  <si>
    <t>Valin</t>
  </si>
  <si>
    <t>Vallée de Chevreuse</t>
  </si>
  <si>
    <t>Vallès</t>
  </si>
  <si>
    <t>Van Gogh</t>
  </si>
  <si>
    <t>Varlin</t>
  </si>
  <si>
    <t>Varsovie</t>
  </si>
  <si>
    <t>Vauban</t>
  </si>
  <si>
    <t>Vaugouin</t>
  </si>
  <si>
    <t>Vautreuil</t>
  </si>
  <si>
    <t>Vaux le Foletier</t>
  </si>
  <si>
    <t>Vélodrome</t>
  </si>
  <si>
    <t>Vendôme</t>
  </si>
  <si>
    <t>Vendée</t>
  </si>
  <si>
    <t>Venette</t>
  </si>
  <si>
    <t>Verdier</t>
  </si>
  <si>
    <t>Verdière</t>
  </si>
  <si>
    <t>Verdun</t>
  </si>
  <si>
    <t>Vergnaud</t>
  </si>
  <si>
    <t>Verhaeren</t>
  </si>
  <si>
    <t>Verlaine</t>
  </si>
  <si>
    <t>Vernet</t>
  </si>
  <si>
    <t>Verrerie</t>
  </si>
  <si>
    <t>Vespucci</t>
  </si>
  <si>
    <t>Victor</t>
  </si>
  <si>
    <t>Vieljeux</t>
  </si>
  <si>
    <t>Vienne</t>
  </si>
  <si>
    <t>Vierge</t>
  </si>
  <si>
    <t>Viète</t>
  </si>
  <si>
    <t>Vigny</t>
  </si>
  <si>
    <t>Villeneuve</t>
  </si>
  <si>
    <t>Villon</t>
  </si>
  <si>
    <t>Villy la Ferté</t>
  </si>
  <si>
    <t>Vinaigrier</t>
  </si>
  <si>
    <t>Vincent</t>
  </si>
  <si>
    <t>Violettes</t>
  </si>
  <si>
    <t>Viollet le Duc</t>
  </si>
  <si>
    <t>Vlaminck</t>
  </si>
  <si>
    <t>Voiliers</t>
  </si>
  <si>
    <t>Voltaire</t>
  </si>
  <si>
    <t>Vosges</t>
  </si>
  <si>
    <t>Watteau</t>
  </si>
  <si>
    <t>Wilson</t>
  </si>
  <si>
    <t>Yser</t>
  </si>
  <si>
    <t>Yves</t>
  </si>
  <si>
    <t>Yvon</t>
  </si>
  <si>
    <t>Zola</t>
  </si>
  <si>
    <t>nom</t>
  </si>
  <si>
    <t>niveau</t>
  </si>
  <si>
    <t>catégorie</t>
  </si>
  <si>
    <t>bus</t>
  </si>
  <si>
    <t>oui</t>
  </si>
  <si>
    <t>non</t>
  </si>
  <si>
    <t>06-La Trompette/Jéricho  /Bel Air/F.Espoir</t>
  </si>
  <si>
    <t>09-Cognehors/Lafond  /Beauregard</t>
  </si>
  <si>
    <t>02-St Nicolas/La Gare /Le Gabut</t>
  </si>
  <si>
    <t>11-Laleu/La Pallice      /La Rossignolette</t>
  </si>
  <si>
    <t>Béton bitumineux</t>
  </si>
  <si>
    <t>S</t>
  </si>
  <si>
    <t>ECF</t>
  </si>
  <si>
    <t>Enrobé à froid</t>
  </si>
  <si>
    <t>Indéfini</t>
  </si>
  <si>
    <t>Enrobé projeté</t>
  </si>
  <si>
    <t>Année N</t>
  </si>
  <si>
    <t>N+1</t>
  </si>
  <si>
    <t>ESU</t>
  </si>
  <si>
    <t>Voie piétonne</t>
  </si>
  <si>
    <t>Autres</t>
  </si>
  <si>
    <t>Situation</t>
  </si>
  <si>
    <t>Secteur</t>
  </si>
  <si>
    <t>Revêtement existant</t>
  </si>
  <si>
    <t>Trafic RTCR</t>
  </si>
  <si>
    <t>Surface à traiter</t>
  </si>
  <si>
    <t>Type revêtement</t>
  </si>
  <si>
    <t>Trafic intense</t>
  </si>
  <si>
    <t>Trafic modéré</t>
  </si>
  <si>
    <t>Trafic faible</t>
  </si>
  <si>
    <t>Année de réalisation</t>
  </si>
  <si>
    <t>Voirie</t>
  </si>
  <si>
    <t>Signalisation</t>
  </si>
  <si>
    <t>&gt; 2016</t>
  </si>
  <si>
    <t>Evaluation % des état de chaussée / niveaux</t>
  </si>
  <si>
    <t>Pluvial</t>
  </si>
  <si>
    <t>rtcr</t>
  </si>
  <si>
    <t>OUI</t>
  </si>
  <si>
    <t>NON</t>
  </si>
  <si>
    <t>L (m)</t>
  </si>
  <si>
    <t>l (m)</t>
  </si>
  <si>
    <t>rev</t>
  </si>
  <si>
    <t>&gt; N+1</t>
  </si>
  <si>
    <t>année</t>
  </si>
  <si>
    <t>PU 2015</t>
  </si>
  <si>
    <t>Grave émulsion</t>
  </si>
  <si>
    <t>Montants  / année</t>
  </si>
  <si>
    <t>Catégorie de chaussée</t>
  </si>
  <si>
    <t>Etat de la chaussée</t>
  </si>
  <si>
    <t>Case commentaires ?</t>
  </si>
  <si>
    <t>Voie</t>
  </si>
  <si>
    <t>Délai de réalisation</t>
  </si>
  <si>
    <t>Estimatif / programmation</t>
  </si>
  <si>
    <t>Montants des travaux</t>
  </si>
  <si>
    <t>Nature intervention</t>
  </si>
  <si>
    <t>Entretien préventif</t>
  </si>
  <si>
    <t>Entretien curatif</t>
  </si>
  <si>
    <t>Niveau 1</t>
  </si>
  <si>
    <t>Niveau 2</t>
  </si>
  <si>
    <t>Niveau 3</t>
  </si>
  <si>
    <t>Niveau 4</t>
  </si>
  <si>
    <t>Niveau 5</t>
  </si>
  <si>
    <t>Bicouche</t>
  </si>
  <si>
    <t>PAT</t>
  </si>
  <si>
    <t>RAS</t>
  </si>
  <si>
    <t xml:space="preserve"> Fouille               Q en m²</t>
  </si>
  <si>
    <t>Purge               Q en m²</t>
  </si>
  <si>
    <t>Pontage               Q en m²</t>
  </si>
  <si>
    <t>PU au m²</t>
  </si>
  <si>
    <t>Estimation</t>
  </si>
  <si>
    <t>Observations</t>
  </si>
  <si>
    <t>Neuve</t>
  </si>
  <si>
    <t>Faïencée</t>
  </si>
  <si>
    <t>Fortement faïencée</t>
  </si>
  <si>
    <t>Orniérée</t>
  </si>
  <si>
    <t>Affaissée ou quasi détruite</t>
  </si>
  <si>
    <t>Estimation des coûts / programmation</t>
  </si>
  <si>
    <t>Total montant  / année</t>
  </si>
  <si>
    <t>Catégorie</t>
  </si>
  <si>
    <t>Indications structure</t>
  </si>
  <si>
    <t>Prévision d'intervention</t>
  </si>
  <si>
    <t xml:space="preserve">                      Situation</t>
  </si>
  <si>
    <t xml:space="preserve">                   ETAT DES CHAUSSÉES / PREVISION DE TRAVAUX </t>
  </si>
  <si>
    <t xml:space="preserve">Intervention revêtement </t>
  </si>
  <si>
    <t>parvis</t>
  </si>
  <si>
    <t>Rieupeyrout</t>
  </si>
  <si>
    <t>Gill</t>
  </si>
  <si>
    <t>Pontage</t>
  </si>
  <si>
    <t>PU le ml</t>
  </si>
  <si>
    <t>Kléber</t>
  </si>
  <si>
    <t>2017</t>
  </si>
  <si>
    <t>&gt; 2017</t>
  </si>
  <si>
    <t>Régie</t>
  </si>
  <si>
    <t>&lt;2017</t>
  </si>
  <si>
    <t>X</t>
  </si>
  <si>
    <t>Section ?? Régie</t>
  </si>
  <si>
    <t>Evaluation % des états de chaussée / niveaux</t>
  </si>
  <si>
    <t>Section Rue Diderot - Rue Emile Normandin</t>
  </si>
  <si>
    <t>PATA - Régie</t>
  </si>
  <si>
    <t>Travaux préparatoires / Entretien Préventif</t>
  </si>
  <si>
    <t xml:space="preserve">Pontage
ML               </t>
  </si>
  <si>
    <t>PATA
M²</t>
  </si>
  <si>
    <t>Enrobé Projeté M²</t>
  </si>
  <si>
    <t xml:space="preserve">Enrobé Neuf </t>
  </si>
  <si>
    <t xml:space="preserve"> Fouille
M²</t>
  </si>
  <si>
    <t>Purge
M²</t>
  </si>
  <si>
    <t>Voie Privée</t>
  </si>
  <si>
    <t>Enrobé 2005</t>
  </si>
  <si>
    <t>ECF Aout 2016</t>
  </si>
  <si>
    <t>Allée Béton Monard</t>
  </si>
  <si>
    <t>50% Bicouche, 50% Enrobé</t>
  </si>
  <si>
    <t>Raquette Enrobé/Pavés</t>
  </si>
  <si>
    <t>PATA 2015</t>
  </si>
  <si>
    <t>Enrobé Projeté Juin 2017</t>
  </si>
  <si>
    <t>Réparation Affaissement Juin 2017</t>
  </si>
  <si>
    <t>Flaches</t>
  </si>
  <si>
    <t>40 ml CC1 descellés / chaussée affaissée</t>
  </si>
  <si>
    <t xml:space="preserve">CC1 a reprendre  / flashs </t>
  </si>
  <si>
    <t>CC1 descellés</t>
  </si>
  <si>
    <t xml:space="preserve">CC1 a reprendre/Flaches </t>
  </si>
  <si>
    <t>Affaissements localisés</t>
  </si>
  <si>
    <t xml:space="preserve">trottoirs / chaussée a refaire </t>
  </si>
  <si>
    <t>ECF 2013</t>
  </si>
  <si>
    <t>fouille angle sauvagere (cassis : bus)</t>
  </si>
  <si>
    <t xml:space="preserve">25 ml CC1 descellés </t>
  </si>
  <si>
    <t>Enrobé Projeté 2015</t>
  </si>
  <si>
    <t xml:space="preserve">35 ml CC1 affaissés / chaussée </t>
  </si>
  <si>
    <t>en beton calcaire /dioritique  ; CC 1 descellés ( parking )</t>
  </si>
  <si>
    <t>PATA 2015 / Enrobé Projeté 2017</t>
  </si>
  <si>
    <t>tampons hauts + 35 ml cc1</t>
  </si>
  <si>
    <t>gros affaissements / bordures</t>
  </si>
  <si>
    <t xml:space="preserve"> racines ( 3 gros pins )</t>
  </si>
  <si>
    <t>50% enrobé neuf</t>
  </si>
  <si>
    <t>Odette Gorin</t>
  </si>
  <si>
    <t>Peupliers (coté aytré )</t>
  </si>
  <si>
    <t>Savorgnan De Brazza</t>
  </si>
  <si>
    <t>Hervé</t>
  </si>
  <si>
    <t>Mitterrand</t>
  </si>
  <si>
    <t>Sabatier</t>
  </si>
  <si>
    <t>Sieyes</t>
  </si>
  <si>
    <t>Section Stade Rochelais</t>
  </si>
  <si>
    <t>Mericourt</t>
  </si>
  <si>
    <t xml:space="preserve"> env 100 ml  (construction au fond de raquette )</t>
  </si>
  <si>
    <t>racines -  nombreux ndp</t>
  </si>
  <si>
    <t>Section ?? + Fouilles</t>
  </si>
  <si>
    <t>Marronniers</t>
  </si>
  <si>
    <t>Joffre ( perigny/rompsay )</t>
  </si>
  <si>
    <t>Freizillere</t>
  </si>
  <si>
    <t xml:space="preserve">Champ de Mars </t>
  </si>
  <si>
    <t>Cimetiere prolongée</t>
  </si>
  <si>
    <t>Cimetiere prolongée 1/2 chaussée</t>
  </si>
  <si>
    <t>Cerisiers</t>
  </si>
  <si>
    <t>Ablois (d')</t>
  </si>
  <si>
    <t>Abreuvoir (de l')</t>
  </si>
  <si>
    <t>Arvède Barine</t>
  </si>
  <si>
    <t>Ader (Clément)</t>
  </si>
  <si>
    <t>Acadie (de l')</t>
  </si>
  <si>
    <t>Salomon (Yvonne)</t>
  </si>
  <si>
    <t>Yvon (Paul)</t>
  </si>
  <si>
    <t>Yser (de l')</t>
  </si>
  <si>
    <t>Yves (d')</t>
  </si>
  <si>
    <t>Watteau (Antoine)</t>
  </si>
  <si>
    <t>Wilson (Président)</t>
  </si>
  <si>
    <t>Bicouche à prévoir ?</t>
  </si>
  <si>
    <t>Vaillant (Edouard)</t>
  </si>
  <si>
    <t>Valéry (Paul)</t>
  </si>
  <si>
    <t>Vallès (Jules)</t>
  </si>
  <si>
    <t>Van Gogh (Vincent)</t>
  </si>
  <si>
    <t>Varlin (Henri)</t>
  </si>
  <si>
    <t>Varsovie (de)</t>
  </si>
  <si>
    <t>Vaux de Folletier (François de)</t>
  </si>
  <si>
    <t>Vaugouin (de)</t>
  </si>
  <si>
    <t>Vélodrome (du)</t>
  </si>
  <si>
    <t>Vendée (de la)</t>
  </si>
  <si>
    <t>Vendôme (de)</t>
  </si>
  <si>
    <t>Venette (Nicolas)</t>
  </si>
  <si>
    <t>Verdier (Arthur)</t>
  </si>
  <si>
    <t>Verdières</t>
  </si>
  <si>
    <t>Duval (Emile Victor)</t>
  </si>
  <si>
    <t>Americo Vespucci</t>
  </si>
  <si>
    <t>Vierge (de la)</t>
  </si>
  <si>
    <t>Vieljeux (Léonce)</t>
  </si>
  <si>
    <t>Vienne (de)</t>
  </si>
  <si>
    <t>Vernet (Joseph)</t>
  </si>
  <si>
    <t>Verrerie (de la)</t>
  </si>
  <si>
    <t>Victor (Paul Emile)</t>
  </si>
  <si>
    <t>Verhaeren (Emile)</t>
  </si>
  <si>
    <t>Verdun (de)</t>
  </si>
  <si>
    <t>Viète (François)</t>
  </si>
  <si>
    <t>Vigny (Alfred de)</t>
  </si>
  <si>
    <t>Villon (François)</t>
  </si>
  <si>
    <t>Villy la Fèvre (de)</t>
  </si>
  <si>
    <t>Vinaigrier (du)</t>
  </si>
  <si>
    <t>Vincent (Philippe)</t>
  </si>
  <si>
    <t>Violettes (des)</t>
  </si>
  <si>
    <t>Viollet le Duc (Eugène)</t>
  </si>
  <si>
    <t>Vlaminck (Maurice de)</t>
  </si>
  <si>
    <t>Voiliers (des)</t>
  </si>
  <si>
    <t>Vosges (des)</t>
  </si>
  <si>
    <t>Vanneaux (des)</t>
  </si>
  <si>
    <t>Vignes (des)</t>
  </si>
  <si>
    <t>Vivarais (du)</t>
  </si>
  <si>
    <t>Tunis (de)</t>
  </si>
  <si>
    <t xml:space="preserve">Tulipes (des) </t>
  </si>
  <si>
    <t>Truffault (François)</t>
  </si>
  <si>
    <t>Trompette (de la)</t>
  </si>
  <si>
    <t>Trois Fuseaux (des)</t>
  </si>
  <si>
    <t>Tristan (Flora)</t>
  </si>
  <si>
    <t>Treuil des Noyers (du)</t>
  </si>
  <si>
    <t>Trembles (des)</t>
  </si>
  <si>
    <t>Tourville (de)</t>
  </si>
  <si>
    <t>Tourterelles (des)</t>
  </si>
  <si>
    <t>Tournade (du Professeur André)</t>
  </si>
  <si>
    <t>Tourmentin (du)</t>
  </si>
  <si>
    <t>Touraine (de)</t>
  </si>
  <si>
    <t>Tour Carrée (de la)</t>
  </si>
  <si>
    <t>Toulouse Lautrec (Henri de)</t>
  </si>
  <si>
    <t>Torlais (Jean)</t>
  </si>
  <si>
    <t>Toiras (Maréchal de)</t>
  </si>
  <si>
    <t>Tirana (de)</t>
  </si>
  <si>
    <t>Tible (Elisabeth)</t>
  </si>
  <si>
    <t>Thomas (Eugène)</t>
  </si>
  <si>
    <t>Thibaud (Jean)</t>
  </si>
  <si>
    <t>Théroigne de Méricourt</t>
  </si>
  <si>
    <t>Templiers (des)</t>
  </si>
  <si>
    <t>Temple (du)</t>
  </si>
  <si>
    <t>Tellier (Charles)</t>
  </si>
  <si>
    <t>Tavera (du Docteur Roger)</t>
  </si>
  <si>
    <t>Tasdon (de)</t>
  </si>
  <si>
    <t>Tanquerey (Georges)</t>
  </si>
  <si>
    <t>Tamaris (des)</t>
  </si>
  <si>
    <t>Taine (Hyppolyte)</t>
  </si>
  <si>
    <t>Bon état</t>
  </si>
  <si>
    <t>17-VilleBon état les Salines</t>
  </si>
  <si>
    <t>Porte Bon état</t>
  </si>
  <si>
    <t>VilleBon état</t>
  </si>
  <si>
    <t>Murs (sur les)</t>
  </si>
  <si>
    <t>Suède (de)</t>
  </si>
  <si>
    <t>Stockholm (de)</t>
  </si>
  <si>
    <t>Station (de la)</t>
  </si>
  <si>
    <t>Stade (du)</t>
  </si>
  <si>
    <t>Sports (des)</t>
  </si>
  <si>
    <t>Source (de la)</t>
  </si>
  <si>
    <t>Somme (de la)</t>
  </si>
  <si>
    <t>Soudan (du)</t>
  </si>
  <si>
    <t>Soissons (de)</t>
  </si>
  <si>
    <t>Sofia (de)</t>
  </si>
  <si>
    <t>Sisley (Alfred)</t>
  </si>
  <si>
    <t>Sole (de la)</t>
  </si>
  <si>
    <t>Soleil Levant (du)</t>
  </si>
  <si>
    <t>Solette (de la)</t>
  </si>
  <si>
    <t>Simenon (Georges)</t>
  </si>
  <si>
    <t>Siegfried (Jules)</t>
  </si>
  <si>
    <t>Septentrion (du)</t>
  </si>
  <si>
    <t>Sénégal (du)</t>
  </si>
  <si>
    <t>Sénèctère</t>
  </si>
  <si>
    <t>Semard (Pierre)</t>
  </si>
  <si>
    <t>Seine (de la)</t>
  </si>
  <si>
    <t>Seguin (Marc)</t>
  </si>
  <si>
    <t>Sedan (de)</t>
  </si>
  <si>
    <t>Scotto (Vincent)</t>
  </si>
  <si>
    <t>Scierie (de la)</t>
  </si>
  <si>
    <t>Schweitzer (du Docteur)</t>
  </si>
  <si>
    <t>Schuman (Robert)</t>
  </si>
  <si>
    <t>Schoelcher (Victor)</t>
  </si>
  <si>
    <t>Say (Jean-Baptiste)</t>
  </si>
  <si>
    <t>Savoie (de)</t>
  </si>
  <si>
    <t>Sartre (Jean-Paul)</t>
  </si>
  <si>
    <t>Sauvagère (de la)</t>
  </si>
  <si>
    <t>Sautel (André)</t>
  </si>
  <si>
    <t>Sauniers (des)</t>
  </si>
  <si>
    <t>Sauges (des)</t>
  </si>
  <si>
    <t>Sarrail (du Général)</t>
  </si>
  <si>
    <t>Saphir (le)</t>
  </si>
  <si>
    <t>Saône (de la)</t>
  </si>
  <si>
    <t>Santos Dumont (Alberto)</t>
  </si>
  <si>
    <t>Sangnier (Marc)</t>
  </si>
  <si>
    <t>Seychelles</t>
  </si>
  <si>
    <t>Sand (George)</t>
  </si>
  <si>
    <t>Salines (des)</t>
  </si>
  <si>
    <t>Salardaine (André)</t>
  </si>
  <si>
    <t>Saints (des)</t>
  </si>
  <si>
    <t>Saintonge (Alphonse de)</t>
  </si>
  <si>
    <t>Saintes Claires (des)</t>
  </si>
  <si>
    <t>Sainte Lucie</t>
  </si>
  <si>
    <t>Saint Nazaire (de)</t>
  </si>
  <si>
    <t>Saint Malo (de)</t>
  </si>
  <si>
    <t>Saint Lô (de)</t>
  </si>
  <si>
    <t xml:space="preserve">Saint Just </t>
  </si>
  <si>
    <t>Saint Hélier (du Père)</t>
  </si>
  <si>
    <t>Saint Exupéry (Antoine de)</t>
  </si>
  <si>
    <t>Enrobé 2014</t>
  </si>
  <si>
    <t>Quatre Vents</t>
  </si>
  <si>
    <t>Québec (de)</t>
  </si>
  <si>
    <t>Québec (Petite Rue de)</t>
  </si>
  <si>
    <t>Quentin de la Tour (Maurice)</t>
  </si>
  <si>
    <t>Quercy (du)</t>
  </si>
  <si>
    <t>Queyras (du)</t>
  </si>
  <si>
    <t>Quinet (Edgar)</t>
  </si>
  <si>
    <t>Quintinie (de la)</t>
  </si>
  <si>
    <t>Ouvrage à Cornes (de l')</t>
  </si>
  <si>
    <t>Ottawa (d')</t>
  </si>
  <si>
    <t>Oslo (d')</t>
  </si>
  <si>
    <t>Orphée (l')</t>
  </si>
  <si>
    <t>Orléanais (de l')</t>
  </si>
  <si>
    <t>Orbigny (Alcide d')</t>
  </si>
  <si>
    <t>Orbay (François d')</t>
  </si>
  <si>
    <t>Oradour sur Glane (d')</t>
  </si>
  <si>
    <t>Onze Novembre 1918</t>
  </si>
  <si>
    <t>Oise (de l')</t>
  </si>
  <si>
    <t>Ordre National du Mérite (de l')</t>
  </si>
  <si>
    <t>Océan (de l')</t>
  </si>
  <si>
    <t>ECF 2016</t>
  </si>
  <si>
    <t>Enrobé 2016</t>
  </si>
  <si>
    <t>Noue (de la)</t>
  </si>
  <si>
    <t>Norvège (de)</t>
  </si>
  <si>
    <t>Normandin (Emile)</t>
  </si>
  <si>
    <t>Normandin (Emile) - Aytré</t>
  </si>
  <si>
    <t>Normandie (de)</t>
  </si>
  <si>
    <t>Noir (Victor)</t>
  </si>
  <si>
    <t>Nivernais (du)</t>
  </si>
  <si>
    <t>Niger (du)</t>
  </si>
  <si>
    <t>Neruda (Pablo)</t>
  </si>
  <si>
    <t>Niamey (de)</t>
  </si>
  <si>
    <t>Nieuport (Edouard)</t>
  </si>
  <si>
    <t>Ile Bouchard (de l')</t>
  </si>
  <si>
    <t>Ile de France (de l')</t>
  </si>
  <si>
    <t>Ile de Ré (de l')</t>
  </si>
  <si>
    <t>Indekeu (Jean)</t>
  </si>
  <si>
    <t>Infanterie (de l')</t>
  </si>
  <si>
    <t>Ingres (Dominique)</t>
  </si>
  <si>
    <t>Iris (des)</t>
  </si>
  <si>
    <t>Bicouche 2014</t>
  </si>
  <si>
    <t>Kastler (Alfred)</t>
  </si>
  <si>
    <t>Kenedy (du Président JF)</t>
  </si>
  <si>
    <t>Augustins (des)</t>
  </si>
  <si>
    <t>Aunis (Fernand)</t>
  </si>
  <si>
    <t>Auvergne (d')</t>
  </si>
  <si>
    <t>Avit (Rémy)</t>
  </si>
  <si>
    <t>Athènes (d')</t>
  </si>
  <si>
    <t>Artois (de l')</t>
  </si>
  <si>
    <t>Artimon (d')</t>
  </si>
  <si>
    <t>Artillerie (de l')</t>
  </si>
  <si>
    <t>Arsenal (de l')</t>
  </si>
  <si>
    <t>Arras (d')</t>
  </si>
  <si>
    <t>Armide (de l')</t>
  </si>
  <si>
    <t>Armant (Sophie)</t>
  </si>
  <si>
    <t>Ardennes (des)</t>
  </si>
  <si>
    <t>Archimède (de l')</t>
  </si>
  <si>
    <t>Aragon (Louis)</t>
  </si>
  <si>
    <t>Arago (François)</t>
  </si>
  <si>
    <t>Aquitaine (Aliénor d')</t>
  </si>
  <si>
    <t>Appert (Nicolas)</t>
  </si>
  <si>
    <t>Aqueduc (de l')</t>
  </si>
  <si>
    <t>Antoine (Jacques)</t>
  </si>
  <si>
    <t>Antioche (d')</t>
  </si>
  <si>
    <t>Poitkovsaia (Anna)</t>
  </si>
  <si>
    <t>Antilles (des)</t>
  </si>
  <si>
    <t>Antilles (Petites rue des)</t>
  </si>
  <si>
    <t>Anjou (de l')</t>
  </si>
  <si>
    <t>Conti (Anita)</t>
  </si>
  <si>
    <t>Angoumois (de l')</t>
  </si>
  <si>
    <t>Anglais (des)</t>
  </si>
  <si>
    <t>Ange Gardien (de l')</t>
  </si>
  <si>
    <t>Anémones (des)</t>
  </si>
  <si>
    <t>Malraux (André)</t>
  </si>
  <si>
    <t>Ancelin (Franck)</t>
  </si>
  <si>
    <t>Amsterdam (d')</t>
  </si>
  <si>
    <t>France (Anatole)</t>
  </si>
  <si>
    <t>Amériques (des)</t>
  </si>
  <si>
    <t>Amboise (d')</t>
  </si>
  <si>
    <t>Amade (du Général d')</t>
  </si>
  <si>
    <t>Altéas (des)</t>
  </si>
  <si>
    <t>Alquier (Charles)</t>
  </si>
  <si>
    <t>Alouettes (des)</t>
  </si>
  <si>
    <t>Allende (Salvador)</t>
  </si>
  <si>
    <t>Alger (d')</t>
  </si>
  <si>
    <t>Alembert (d')</t>
  </si>
  <si>
    <t>Albret (Jeanne d')</t>
  </si>
  <si>
    <t>Aimable Nanette (de l')</t>
  </si>
  <si>
    <t>Aigrefeuille (d')</t>
  </si>
  <si>
    <t>Adour (de l')</t>
  </si>
  <si>
    <t>Agrippa d'Aubigné</t>
  </si>
  <si>
    <t>Babut (Théophile)</t>
  </si>
  <si>
    <t>Badier (Raymond)</t>
  </si>
  <si>
    <t>Balande (Gaston)</t>
  </si>
  <si>
    <t>Balzac (Honoré de)</t>
  </si>
  <si>
    <t>Barbade (de la)</t>
  </si>
  <si>
    <t>Barbusse (Henri)</t>
  </si>
  <si>
    <t>Barreau (Elie)</t>
  </si>
  <si>
    <t>Barrès (Maurice)</t>
  </si>
  <si>
    <t>Barroère (de la)</t>
  </si>
  <si>
    <t>Bart (Jean)</t>
  </si>
  <si>
    <t>Bassé (Henri)</t>
  </si>
  <si>
    <t>Basse de Saint Eloi</t>
  </si>
  <si>
    <t>Bastion de l'Evangile (du)</t>
  </si>
  <si>
    <t>Bastion St Nicolas (du)</t>
  </si>
  <si>
    <t>Bathiat dit Arletty (Leoni)</t>
  </si>
  <si>
    <t>Baudin (Alphonse)</t>
  </si>
  <si>
    <t>Bazeilles (de)</t>
  </si>
  <si>
    <t>Bazin (René)</t>
  </si>
  <si>
    <t>Béarnoise (de la)</t>
  </si>
  <si>
    <t>Beauregard (de)</t>
  </si>
  <si>
    <t>Beaussant (Adolphe)</t>
  </si>
  <si>
    <t>Juin 2017 Section Cognehors - Armée</t>
  </si>
  <si>
    <t>Beauvoir (Simone de)</t>
  </si>
  <si>
    <t>Becquerel (Henri)</t>
  </si>
  <si>
    <t>Bégon (Michel)</t>
  </si>
  <si>
    <t>Bel Air (de)</t>
  </si>
  <si>
    <t>Bel Amy (de)</t>
  </si>
  <si>
    <t>Belette (de la)</t>
  </si>
  <si>
    <t>Belgrade (de)</t>
  </si>
  <si>
    <t>Bélier (du)</t>
  </si>
  <si>
    <t>Bellay (Joachim du)</t>
  </si>
  <si>
    <t>Belle de Mai (de la)</t>
  </si>
  <si>
    <t>Benoit (Pierre)</t>
  </si>
  <si>
    <t>Béraud (Philippe)</t>
  </si>
  <si>
    <t>Bérégovoy (Pierre)</t>
  </si>
  <si>
    <t>Bergerie (de la)</t>
  </si>
  <si>
    <t>Bergeronnettes (des)</t>
  </si>
  <si>
    <t>Berlin (de)</t>
  </si>
  <si>
    <t>Berne (de)</t>
  </si>
  <si>
    <t>Bernard (Tristan)</t>
  </si>
  <si>
    <t>Berry (du)</t>
  </si>
  <si>
    <t>Bernier (du Lieutenant Colonel)</t>
  </si>
  <si>
    <t>Berthelot (Marcelin)</t>
  </si>
  <si>
    <t>Beslay (Charles)</t>
  </si>
  <si>
    <t>Béthencourt (de)</t>
  </si>
  <si>
    <t>Beurre (du)</t>
  </si>
  <si>
    <t>Bigois (du Docteur)</t>
  </si>
  <si>
    <t>Blanc (Louis)</t>
  </si>
  <si>
    <t>Blanchard (Jean-Pierre)</t>
  </si>
  <si>
    <t>Blanqui (Auguste)</t>
  </si>
  <si>
    <t>Blériot (Louis)</t>
  </si>
  <si>
    <t>Bleuets (des)</t>
  </si>
  <si>
    <t>Blondel (François)</t>
  </si>
  <si>
    <t>Blum (Léon)</t>
  </si>
  <si>
    <t>Bois Fleuri (du)</t>
  </si>
  <si>
    <t>Bonette (de la)</t>
  </si>
  <si>
    <t>Bongraine (de)</t>
  </si>
  <si>
    <t>Bonnarme (Paul)</t>
  </si>
  <si>
    <t>Bonnes Femmes (des)</t>
  </si>
  <si>
    <t>Bordeaux (Henry)</t>
  </si>
  <si>
    <t>Bouchardon (Edmée)</t>
  </si>
  <si>
    <t>Bouche (Jean)</t>
  </si>
  <si>
    <t>Boucher (François)</t>
  </si>
  <si>
    <t>Bourbonnais (du)</t>
  </si>
  <si>
    <t>Bourget (Paul)</t>
  </si>
  <si>
    <t>Bourgogne (de)</t>
  </si>
  <si>
    <t>Bout Blanc (du)</t>
  </si>
  <si>
    <t>Bouvreuils (des)</t>
  </si>
  <si>
    <t>Bouyer (Jean)</t>
  </si>
  <si>
    <t>Bracq (Andre)</t>
  </si>
  <si>
    <t>Brandes (des)</t>
  </si>
  <si>
    <t>Branly (Edouard)</t>
  </si>
  <si>
    <t>Braque (George)</t>
  </si>
  <si>
    <t>Braquemond (Félix)</t>
  </si>
  <si>
    <t>Braudel (Fernand)</t>
  </si>
  <si>
    <t>Brave Rondeau (du)</t>
  </si>
  <si>
    <t>Brest (de)</t>
  </si>
  <si>
    <t>Bretagne (de)</t>
  </si>
  <si>
    <t>Bout Dehors (du)</t>
  </si>
  <si>
    <t>Accès limité (barrière)</t>
  </si>
  <si>
    <t>Briand (Aristide)</t>
  </si>
  <si>
    <t>Bridault (Félix)</t>
  </si>
  <si>
    <t>Brigantine (de la)</t>
  </si>
  <si>
    <t>Briquetterie (de la)</t>
  </si>
  <si>
    <t>Brises (des)</t>
  </si>
  <si>
    <t>Brongniard (Alexandre)</t>
  </si>
  <si>
    <t>Brossard de Beaulieu</t>
  </si>
  <si>
    <t>Bucarest (de)</t>
  </si>
  <si>
    <t>Budapest (de)</t>
  </si>
  <si>
    <t>Cabanon (du)</t>
  </si>
  <si>
    <t>Cabestan (du)</t>
  </si>
  <si>
    <t>Cabet (Etienne)</t>
  </si>
  <si>
    <t>Caen (de)</t>
  </si>
  <si>
    <t>Caille (de la)</t>
  </si>
  <si>
    <t>Caillé (René)</t>
  </si>
  <si>
    <t>Calais (de)</t>
  </si>
  <si>
    <t>Callot (du Commandant)</t>
  </si>
  <si>
    <t>Calmette (du Docteur)</t>
  </si>
  <si>
    <t>Camélias (des)</t>
  </si>
  <si>
    <t>Camus (Albert)</t>
  </si>
  <si>
    <t>Canards (des)</t>
  </si>
  <si>
    <t>Canada (du)</t>
  </si>
  <si>
    <t>Canebière (de la)</t>
  </si>
  <si>
    <t>Canton (du)</t>
  </si>
  <si>
    <t>Capitainerie (de la)</t>
  </si>
  <si>
    <t>Cap Ouest</t>
  </si>
  <si>
    <t>Capricorne (du)</t>
  </si>
  <si>
    <t>Carénage (du)</t>
  </si>
  <si>
    <t>Carmes (des)</t>
  </si>
  <si>
    <t>Carpeaux (Jean Baptiste)</t>
  </si>
  <si>
    <t>Cartier (Jacques)</t>
  </si>
  <si>
    <t>Cassin (René)</t>
  </si>
  <si>
    <t>Cassis (de)</t>
  </si>
  <si>
    <t>Castelnau (Général de)</t>
  </si>
  <si>
    <t>Caudron (Gaston)</t>
  </si>
  <si>
    <t>Cendrars (Blaise)</t>
  </si>
  <si>
    <t>Chaussée Ceinture nord</t>
  </si>
  <si>
    <t>Cent vingt troisième RI (du)</t>
  </si>
  <si>
    <t>Cerceau (du)</t>
  </si>
  <si>
    <t>Cerf volant (du)</t>
  </si>
  <si>
    <t>Cézanne (Paul)</t>
  </si>
  <si>
    <t>Chabaneix (Philippe)</t>
  </si>
  <si>
    <t>Chaine (de la)</t>
  </si>
  <si>
    <t>Chalgrin (Jean-François)</t>
  </si>
  <si>
    <t>Champs de Mars (du)</t>
  </si>
  <si>
    <t>Champs des Ardennes (du)</t>
  </si>
  <si>
    <t>Champlain (Samuel de)</t>
  </si>
  <si>
    <t>Champs (des)</t>
  </si>
  <si>
    <t>Chapelle (de la)</t>
  </si>
  <si>
    <t>Charcot (Jean Baptiste)</t>
  </si>
  <si>
    <t>Chardin (Jean Baptiste)</t>
  </si>
  <si>
    <t>Chardonnerets (des)</t>
  </si>
  <si>
    <t>Charente (de la)</t>
  </si>
  <si>
    <t>Charleville Mézières (de)</t>
  </si>
  <si>
    <t>Charlopeau (Gabriel)</t>
  </si>
  <si>
    <t>Chasseloup Laubat</t>
  </si>
  <si>
    <t>Chasseriaux (Théodore)</t>
  </si>
  <si>
    <t>Chat qui dort (du)</t>
  </si>
  <si>
    <t>Château (du)</t>
  </si>
  <si>
    <t>Château de Vauclerc (du)</t>
  </si>
  <si>
    <t>Chateaubriand (René de)</t>
  </si>
  <si>
    <t>Chef de Baie (de)</t>
  </si>
  <si>
    <t>Chef de Ville (de)</t>
  </si>
  <si>
    <t>Chemin Vert (du)</t>
  </si>
  <si>
    <t>Chénier (André)</t>
  </si>
  <si>
    <t>Chéret (Jules)</t>
  </si>
  <si>
    <t>Mizrahi (César)</t>
  </si>
  <si>
    <t>Chevotet (Jean Michel)</t>
  </si>
  <si>
    <t>Chirons Grenier (des)</t>
  </si>
  <si>
    <t>Chirons Longs (des)</t>
  </si>
  <si>
    <t>Chrysanthèmes (des)</t>
  </si>
  <si>
    <t>Churchill (Winston)</t>
  </si>
  <si>
    <t>Cimetière (du)</t>
  </si>
  <si>
    <t>Ciotat (de la)</t>
  </si>
  <si>
    <t>Cité (de la)</t>
  </si>
  <si>
    <t>Clarisses (des)</t>
  </si>
  <si>
    <t>Clémenceau (George)</t>
  </si>
  <si>
    <t>Clément (Jean Baptiste)</t>
  </si>
  <si>
    <t>Cloche (de la)</t>
  </si>
  <si>
    <t>Clos Margat (du)</t>
  </si>
  <si>
    <t>Cloutiers (des)</t>
  </si>
  <si>
    <t>Cocteau (Jean)</t>
  </si>
  <si>
    <t>Cognehors (de)</t>
  </si>
  <si>
    <t>Cohades (de l'Abbé Yves)</t>
  </si>
  <si>
    <t>Colibris (des)</t>
  </si>
  <si>
    <t>Collège (du)</t>
  </si>
  <si>
    <t>Cols Verts (des)</t>
  </si>
  <si>
    <t>Commanderie (de la)</t>
  </si>
  <si>
    <t>Commune (de la)</t>
  </si>
  <si>
    <t>Comté de Foix (du)</t>
  </si>
  <si>
    <t>Comté de Nice (du)</t>
  </si>
  <si>
    <t>Condé (Henri de)</t>
  </si>
  <si>
    <t>Concurrence (de la)</t>
  </si>
  <si>
    <t>Congo (du)</t>
  </si>
  <si>
    <t>Considérant (Victor)</t>
  </si>
  <si>
    <t>Constant (Benjamin)</t>
  </si>
  <si>
    <t>Convention (de la)</t>
  </si>
  <si>
    <t>Copenhague (de)</t>
  </si>
  <si>
    <t>Coquelicots (des)</t>
  </si>
  <si>
    <t>Corbières (des)</t>
  </si>
  <si>
    <t>Cordeliers (des)</t>
  </si>
  <si>
    <t>Cordouan (du)</t>
  </si>
  <si>
    <t>2017 - Régie</t>
  </si>
  <si>
    <t>Hahn (Reynaldo)</t>
  </si>
  <si>
    <t>Halles (des)</t>
  </si>
  <si>
    <t>Harlé (Philippe)</t>
  </si>
  <si>
    <t>Mansart (Jules Hardoin)</t>
  </si>
  <si>
    <t>Haultin (des Frères)</t>
  </si>
  <si>
    <t>Haultier (Henri)</t>
  </si>
  <si>
    <t>Henry (Jacques)</t>
  </si>
  <si>
    <t>Hay (Jean)</t>
  </si>
  <si>
    <t>Havre (du)</t>
  </si>
  <si>
    <t>Hérault de Sechelles</t>
  </si>
  <si>
    <t>Herbiers (Richard des)</t>
  </si>
  <si>
    <t>Huit mai1945 (du)</t>
  </si>
  <si>
    <t>Humbert (Alphonse)</t>
  </si>
  <si>
    <t>Houmeau (de l')</t>
  </si>
  <si>
    <t>Hugo (Victor)</t>
  </si>
  <si>
    <t>Huguenotte (de la)</t>
  </si>
  <si>
    <t>Juin (du Maréchal)</t>
  </si>
  <si>
    <t>Jura (du)</t>
  </si>
  <si>
    <t>Jugan (Jeanne)</t>
  </si>
  <si>
    <t>Jousseaume (des Frères)</t>
  </si>
  <si>
    <t>Jouhaux (Leon)</t>
  </si>
  <si>
    <t>Joncs (des)</t>
  </si>
  <si>
    <t>Jamot (du Docteur)</t>
  </si>
  <si>
    <t>Jaurès (Jean)</t>
  </si>
  <si>
    <t>Joliette (de la)</t>
  </si>
  <si>
    <t>Jéricho (de)</t>
  </si>
  <si>
    <t>Guyenne (de)</t>
  </si>
  <si>
    <t>Guiton (Jean)</t>
  </si>
  <si>
    <t>Guillon (Fernand)</t>
  </si>
  <si>
    <t>Guillet (Louis)</t>
  </si>
  <si>
    <t>Guignette (de la)</t>
  </si>
  <si>
    <t>Guérit (Paul)</t>
  </si>
  <si>
    <t>Gué (du)</t>
  </si>
  <si>
    <t>Grosse Horloge (de la)</t>
  </si>
  <si>
    <t>Grives (des)</t>
  </si>
  <si>
    <t>Grille (de la)</t>
  </si>
  <si>
    <t>Grolles (des)</t>
  </si>
  <si>
    <t>Grignard (Victor)</t>
  </si>
  <si>
    <t>Gabaret (André)</t>
  </si>
  <si>
    <t>Gabriel (Ange Jacques)</t>
  </si>
  <si>
    <t>Gabut (du)</t>
  </si>
  <si>
    <t>Gallante (Marie)</t>
  </si>
  <si>
    <t>Galissonnière (de la)</t>
  </si>
  <si>
    <t>Galliéni (du Général)</t>
  </si>
  <si>
    <t>Garde (Franck)</t>
  </si>
  <si>
    <t>Gargot (Nicolas)</t>
  </si>
  <si>
    <t>Garnerin (André)</t>
  </si>
  <si>
    <t>Garnier (Charles)</t>
  </si>
  <si>
    <t>Garonne (de la)</t>
  </si>
  <si>
    <t>Garnault (Amiral)</t>
  </si>
  <si>
    <t>Garreau (Paul)</t>
  </si>
  <si>
    <t>Garros (Rolland)</t>
  </si>
  <si>
    <t>Gascogne (de)</t>
  </si>
  <si>
    <t>Gauguin (Paul)</t>
  </si>
  <si>
    <t>Gaulle (du Général de)</t>
  </si>
  <si>
    <t>Gautier (René)</t>
  </si>
  <si>
    <t>Gautier (Théophile)</t>
  </si>
  <si>
    <t>Geffré (Robert)</t>
  </si>
  <si>
    <t>Genêts (des)</t>
  </si>
  <si>
    <t>Genette (de la)</t>
  </si>
  <si>
    <t>Gentilhommes (des)</t>
  </si>
  <si>
    <t>Georgette (de la)</t>
  </si>
  <si>
    <t xml:space="preserve">Géraniums (des) </t>
  </si>
  <si>
    <t>Germinal</t>
  </si>
  <si>
    <t>Giono (Jean)</t>
  </si>
  <si>
    <t>Girard (Etienne)</t>
  </si>
  <si>
    <t>Giraudeau (Louis)</t>
  </si>
  <si>
    <t>Giraudoux (Jean)</t>
  </si>
  <si>
    <t>Girondins (des)</t>
  </si>
  <si>
    <t>Giroud (Françoise)</t>
  </si>
  <si>
    <t>Givet (de)</t>
  </si>
  <si>
    <t>Glacis (des)</t>
  </si>
  <si>
    <t>Glaieuls (des)</t>
  </si>
  <si>
    <t>Gloire (de la)</t>
  </si>
  <si>
    <t>Godefroy (Jean)</t>
  </si>
  <si>
    <t>Goncourt (des Frères)</t>
  </si>
  <si>
    <t>Gonthières (des)</t>
  </si>
  <si>
    <t>Gosnat (Georges)</t>
  </si>
  <si>
    <t>Gouges (Olympe de)</t>
  </si>
  <si>
    <t>Gounod (Charles)</t>
  </si>
  <si>
    <t>Grancher (du Docteur)</t>
  </si>
  <si>
    <t>Grandes Varennes (des)</t>
  </si>
  <si>
    <t>Grasset (Edmond)</t>
  </si>
  <si>
    <t>Grégoire (Abbé)</t>
  </si>
  <si>
    <t>Grenadines (des)</t>
  </si>
  <si>
    <t>Crampette (du Curé)</t>
  </si>
  <si>
    <t>Echelle Chauvin (de l')</t>
  </si>
  <si>
    <t>Ecoles (des)</t>
  </si>
  <si>
    <t>Effel (Jean)</t>
  </si>
  <si>
    <t>Eglantiers (des)</t>
  </si>
  <si>
    <t>Edison (Thomas)</t>
  </si>
  <si>
    <t>Emonin (George)</t>
  </si>
  <si>
    <t>Electricité (de l')</t>
  </si>
  <si>
    <t>Eglise (de l')</t>
  </si>
  <si>
    <t>Einstein (Albert)</t>
  </si>
  <si>
    <t>Entrepot (de l')</t>
  </si>
  <si>
    <t>Epaud (Annette)</t>
  </si>
  <si>
    <t>Ermitage (de l')</t>
  </si>
  <si>
    <t>Escale (de l')</t>
  </si>
  <si>
    <t>Eudes (Emile)</t>
  </si>
  <si>
    <t>Europe (de l')</t>
  </si>
  <si>
    <t>Evescot (de l')</t>
  </si>
  <si>
    <t>Rosenberg (Ethel et Julius )</t>
  </si>
  <si>
    <t xml:space="preserve">Charles (Jacques) </t>
  </si>
  <si>
    <t>Aumonnier (Jean)</t>
  </si>
  <si>
    <t>Cyprès (des)</t>
  </si>
  <si>
    <t>Curie  (Pierre et Marie)</t>
  </si>
  <si>
    <t>Crespin (Henri)</t>
  </si>
  <si>
    <t>Crocus (des)</t>
  </si>
  <si>
    <t>Croisette (de la)</t>
  </si>
  <si>
    <t>Cueil (de)</t>
  </si>
  <si>
    <t>Creuses (des)</t>
  </si>
  <si>
    <t>Crèche (de la)</t>
  </si>
  <si>
    <t>Crépeau (Michel)</t>
  </si>
  <si>
    <t>Crapaudières (des)</t>
  </si>
  <si>
    <t>Coustou (Nicolas)</t>
  </si>
  <si>
    <t>Coureilles (de)</t>
  </si>
  <si>
    <t>Cousse (du Général)</t>
  </si>
  <si>
    <t>Courbet (Gustave)</t>
  </si>
  <si>
    <t>Couneau (Emile)</t>
  </si>
  <si>
    <t>Coubertin (Pierre de)</t>
  </si>
  <si>
    <t>Cotte (de)</t>
  </si>
  <si>
    <t>Côte d'Ivoire (de la)</t>
  </si>
  <si>
    <t>Corsaires (des)</t>
  </si>
  <si>
    <t>Corneille (Pierre)</t>
  </si>
  <si>
    <t>Corot (Jean-Baptiste)</t>
  </si>
  <si>
    <t>Fromentin (Charles)</t>
  </si>
  <si>
    <t>Fromentin (Eugène)</t>
  </si>
  <si>
    <t>Frenet (Célestin)</t>
  </si>
  <si>
    <t>Frênes (des)</t>
  </si>
  <si>
    <t>Francine (de la)</t>
  </si>
  <si>
    <t>Franche Comté (de la)</t>
  </si>
  <si>
    <t>Fragonard (Jean Honoré)</t>
  </si>
  <si>
    <t>Fourneaux (des)</t>
  </si>
  <si>
    <t>Fourche (de la)</t>
  </si>
  <si>
    <t>Fourrier (Charles)</t>
  </si>
  <si>
    <t>Fortune (la)</t>
  </si>
  <si>
    <t>Fort Louis (du)</t>
  </si>
  <si>
    <t>Forme (de la)</t>
  </si>
  <si>
    <t>Forestier (Anne)</t>
  </si>
  <si>
    <t>Fontenelle (de)</t>
  </si>
  <si>
    <t>Fonderies (des)</t>
  </si>
  <si>
    <t>Foch (Maréchal)</t>
  </si>
  <si>
    <t>Foc (du)</t>
  </si>
  <si>
    <t>Flourens (Gustave)</t>
  </si>
  <si>
    <t>Fleurs (des)</t>
  </si>
  <si>
    <t>Flaubert (Gustave)</t>
  </si>
  <si>
    <t>Filluzeau (Marcel)</t>
  </si>
  <si>
    <t>Fillol (du Commandant)</t>
  </si>
  <si>
    <t>Filature (de la)</t>
  </si>
  <si>
    <t>Fief des Ardennes (du)</t>
  </si>
  <si>
    <t>Feuilles (des)</t>
  </si>
  <si>
    <t>Fétilly (de)</t>
  </si>
  <si>
    <t>Ferté (de la)</t>
  </si>
  <si>
    <t>Ferry (Jules)</t>
  </si>
  <si>
    <t>Ferrières (de)</t>
  </si>
  <si>
    <t>Fermi (Enrico)</t>
  </si>
  <si>
    <t>Félibien (André)</t>
  </si>
  <si>
    <t>Fée (de la)</t>
  </si>
  <si>
    <t>Fauvettes (des)</t>
  </si>
  <si>
    <t>Fayette (La)</t>
  </si>
  <si>
    <t>Farrère (Claude)</t>
  </si>
  <si>
    <t>Farman (Henri)</t>
  </si>
  <si>
    <t>Falaise (de)</t>
  </si>
  <si>
    <t>Faisan (du)</t>
  </si>
  <si>
    <t>Fagots (des)</t>
  </si>
  <si>
    <t>Fabrique (de la)</t>
  </si>
  <si>
    <t>Lumière (des Frères)</t>
  </si>
  <si>
    <t>Prêcheurs (des Frères)</t>
  </si>
  <si>
    <t>Dalhias (des)</t>
  </si>
  <si>
    <t>Dahomey (du)</t>
  </si>
  <si>
    <t>Dalmon (Docteur Henri)</t>
  </si>
  <si>
    <t>Dalou (Jules)</t>
  </si>
  <si>
    <t>Dames (des)</t>
  </si>
  <si>
    <t>Danemark (du)</t>
  </si>
  <si>
    <t>Daudet (Alphonse)</t>
  </si>
  <si>
    <t>Dauphiné (du)</t>
  </si>
  <si>
    <t>David (Louis)</t>
  </si>
  <si>
    <t>Davioud (Gabriel)</t>
  </si>
  <si>
    <t>Dechezeaux (Gustave)</t>
  </si>
  <si>
    <t>Decout (Eugène)</t>
  </si>
  <si>
    <t>Deflandre (Marcel)</t>
  </si>
  <si>
    <t>Degeyter (Pierre)</t>
  </si>
  <si>
    <t>Delacroix (Eugène)</t>
  </si>
  <si>
    <t>Delescluze (Charles)</t>
  </si>
  <si>
    <t>Delétant (du Docteur)</t>
  </si>
  <si>
    <t>Delmas (Emile)</t>
  </si>
  <si>
    <t>Delmas (Maurice)</t>
  </si>
  <si>
    <t>Delmas (Franck)</t>
  </si>
  <si>
    <t>Delorme (Philibert)</t>
  </si>
  <si>
    <t>Demeocq (Jean)</t>
  </si>
  <si>
    <t>Denys (Nicolas)</t>
  </si>
  <si>
    <t>Derain (André)</t>
  </si>
  <si>
    <t>Desgranges (Henri)</t>
  </si>
  <si>
    <t>Désirade (de la)</t>
  </si>
  <si>
    <t>Désirée (de la)</t>
  </si>
  <si>
    <t>Desmoulins (Camille)</t>
  </si>
  <si>
    <t>Desnos (Robert)</t>
  </si>
  <si>
    <t>Desoyer (Lucien)</t>
  </si>
  <si>
    <t>Deux Moulins (des)</t>
  </si>
  <si>
    <t>Digue (de la)</t>
  </si>
  <si>
    <t>Digue Richelieu (de la)</t>
  </si>
  <si>
    <t>Dolto (Françoise)</t>
  </si>
  <si>
    <t>Dompierre (de)</t>
  </si>
  <si>
    <t>Dor (Eugène)</t>
  </si>
  <si>
    <t>Dorin (René)</t>
  </si>
  <si>
    <t>Douane (de la)</t>
  </si>
  <si>
    <t>Douanier Rousseau (du)</t>
  </si>
  <si>
    <t>Doumer (Paul)</t>
  </si>
  <si>
    <t>Dreyfus (Alfred)</t>
  </si>
  <si>
    <t>Droits de l'Homme (des)</t>
  </si>
  <si>
    <t>Drouineau (Gustave)</t>
  </si>
  <si>
    <t>Duban (Jacques)</t>
  </si>
  <si>
    <t>Dublin (de)</t>
  </si>
  <si>
    <t>Duclos (Emile)</t>
  </si>
  <si>
    <t>Duc (du)</t>
  </si>
  <si>
    <t>Dufresse (du Général)</t>
  </si>
  <si>
    <t>Dugué (Perrine)</t>
  </si>
  <si>
    <t>Dulin (André)</t>
  </si>
  <si>
    <t>Dumas (Alexandre)</t>
  </si>
  <si>
    <t>Durand (Louis)</t>
  </si>
  <si>
    <t>Duquesne (Abraham)</t>
  </si>
  <si>
    <t>Dupuytren (Guillaume)</t>
  </si>
  <si>
    <t>Dupouy (Georges)</t>
  </si>
  <si>
    <t>Dunkerque (de)</t>
  </si>
  <si>
    <t>Dumont (du Général)</t>
  </si>
  <si>
    <t>Roux (du Docteur)</t>
  </si>
  <si>
    <t>Planet (du Docteur Daniel)</t>
  </si>
  <si>
    <t>Planet (du Docteur)</t>
  </si>
  <si>
    <t>Harel (Pierre)</t>
  </si>
  <si>
    <t>Dusseau (Marie Aline)</t>
  </si>
  <si>
    <t>Denfert Rochereau (Section Carnot - Saintonge)</t>
  </si>
  <si>
    <t>Descenderie (de la) SECTION ?</t>
  </si>
  <si>
    <t>Section Papin - Ampère - 2017</t>
  </si>
  <si>
    <t>Racaud (Emile)</t>
  </si>
  <si>
    <t>Ribot (Alexandre)</t>
  </si>
  <si>
    <t>Rhin (du)</t>
  </si>
  <si>
    <t>Rhône (du)</t>
  </si>
  <si>
    <t>Rhododendrons (des)</t>
  </si>
  <si>
    <t>Revin (de)</t>
  </si>
  <si>
    <t>Résistance (de la)</t>
  </si>
  <si>
    <t>Réservoir (du)</t>
  </si>
  <si>
    <t>République (de la)</t>
  </si>
  <si>
    <t>Repentie (de la)</t>
  </si>
  <si>
    <t>Renoir (Auguste)</t>
  </si>
  <si>
    <t>Renan (Théophraste)</t>
  </si>
  <si>
    <t>Rempart Saint Claude (du)</t>
  </si>
  <si>
    <t>Rempart des Voiliers (du)</t>
  </si>
  <si>
    <t>Remparts (des)</t>
  </si>
  <si>
    <t>Remblais (des)</t>
  </si>
  <si>
    <t>Reims (de)</t>
  </si>
  <si>
    <t>Ravel (Maurice)</t>
  </si>
  <si>
    <t>Rambouillet (de)</t>
  </si>
  <si>
    <t>Raisin (du)</t>
  </si>
  <si>
    <t>Raimu (Jules)</t>
  </si>
  <si>
    <t>Richard (Elie)</t>
  </si>
  <si>
    <t>Robinet (Leopold)</t>
  </si>
  <si>
    <t>Rimbaud (Arthur)</t>
  </si>
  <si>
    <t>Rivauds (des)</t>
  </si>
  <si>
    <t>Roche (Pierre)</t>
  </si>
  <si>
    <t>Rochefort (Henri)</t>
  </si>
  <si>
    <t>Rochelle (de la)</t>
  </si>
  <si>
    <t>Rochepierres (des)</t>
  </si>
  <si>
    <t>Roches (des)</t>
  </si>
  <si>
    <t>Rompsay (pte royale  )</t>
  </si>
  <si>
    <t>Rompsay (toreau )</t>
  </si>
  <si>
    <t>Rondeau (Aristide)</t>
  </si>
  <si>
    <t>Rocroi (de)</t>
  </si>
  <si>
    <t>Rodin (Auguste)</t>
  </si>
  <si>
    <t>Rohan (de)</t>
  </si>
  <si>
    <t>Roitelets (des)</t>
  </si>
  <si>
    <t>Rolland (Romain)</t>
  </si>
  <si>
    <t>Rome (de)</t>
  </si>
  <si>
    <t>Rostand (Edmond)</t>
  </si>
  <si>
    <t>Rossignols (des)</t>
  </si>
  <si>
    <t>Rouges Gorges (des)</t>
  </si>
  <si>
    <t>Royan (de)</t>
  </si>
  <si>
    <t>Projet Immo - Enrobé Projeté ? PATA ?</t>
  </si>
  <si>
    <t>Ruibet et Claude Gatineau (Pierre)</t>
  </si>
  <si>
    <t>Ruisseau (du)</t>
  </si>
  <si>
    <t>Rude (François)</t>
  </si>
  <si>
    <t>Roussillon (du)</t>
  </si>
  <si>
    <t>Rousseau (Jean Jacques)</t>
  </si>
  <si>
    <t>Pyat (Félix)</t>
  </si>
  <si>
    <t>Prunier (Louis)</t>
  </si>
  <si>
    <t>Provence (de)</t>
  </si>
  <si>
    <t>Prudhomme (George)</t>
  </si>
  <si>
    <t>Prou (Charles)</t>
  </si>
  <si>
    <t>Proudhon (Pierre Joseph)</t>
  </si>
  <si>
    <t>Prieuré (du)</t>
  </si>
  <si>
    <t>Primevères (des)</t>
  </si>
  <si>
    <t>Privé (Adolphe)</t>
  </si>
  <si>
    <t>Prévert (Jacques)</t>
  </si>
  <si>
    <t>Prés (des)</t>
  </si>
  <si>
    <t>Prêche (du)</t>
  </si>
  <si>
    <t>Prague (de)</t>
  </si>
  <si>
    <t>Prado (du)</t>
  </si>
  <si>
    <t>Poussin (Nicolas)</t>
  </si>
  <si>
    <t>Potier (Eugène)</t>
  </si>
  <si>
    <t>Portreaux (des)</t>
  </si>
  <si>
    <t>Porte Dauphine (de la)</t>
  </si>
  <si>
    <t>Porte Neuve (de la)</t>
  </si>
  <si>
    <t>Porte Océane (de la)</t>
  </si>
  <si>
    <t>Porte Royale (de la)</t>
  </si>
  <si>
    <t>Port (du)</t>
  </si>
  <si>
    <t>Port (Petite Rue du)</t>
  </si>
  <si>
    <t>Poissons (des)</t>
  </si>
  <si>
    <t>Poitou (du)</t>
  </si>
  <si>
    <t>Poirier (Sophie)</t>
  </si>
  <si>
    <t>Point du Jour (du)</t>
  </si>
  <si>
    <t>Poincaré (Raymond)</t>
  </si>
  <si>
    <t>Pluviers (des)</t>
  </si>
  <si>
    <t>Plessis (du)</t>
  </si>
  <si>
    <t>Pivoines (des)</t>
  </si>
  <si>
    <t>Pierre Noire (de la)</t>
  </si>
  <si>
    <t>Picardie (de)</t>
  </si>
  <si>
    <t>Picard (Emile)</t>
  </si>
  <si>
    <t>Pharo (du)</t>
  </si>
  <si>
    <t>Peupliers (coté jars )</t>
  </si>
  <si>
    <t>Peupliers (aytré )</t>
  </si>
  <si>
    <t>Petits Bancs (des)</t>
  </si>
  <si>
    <t>Petites Piscines (des)</t>
  </si>
  <si>
    <t>Petite Courbe (de la)</t>
  </si>
  <si>
    <t>Petit Marseille (du)</t>
  </si>
  <si>
    <t>Petit Hunier (du)</t>
  </si>
  <si>
    <t>Pervenches (des)</t>
  </si>
  <si>
    <t>Perruche (de la)</t>
  </si>
  <si>
    <t>Perronneau (Jean-Baptiste)</t>
  </si>
  <si>
    <t>Perrin (Jean)</t>
  </si>
  <si>
    <t>Perreau (Gustave)</t>
  </si>
  <si>
    <t>Peron (François)</t>
  </si>
  <si>
    <t>Pernet (Etienne)</t>
  </si>
  <si>
    <t>Palm d'Aelders (Etta)</t>
  </si>
  <si>
    <t>Palissy (Bernard)</t>
  </si>
  <si>
    <t>Palais (du)</t>
  </si>
  <si>
    <t>Pagnol (Marcel)</t>
  </si>
  <si>
    <t>Paine (Thomas)</t>
  </si>
  <si>
    <t>Paris (de)</t>
  </si>
  <si>
    <t>Parc des Pères (du)</t>
  </si>
  <si>
    <t>Parc (du)</t>
  </si>
  <si>
    <t>Papin (Denis)</t>
  </si>
  <si>
    <t>Paradis (du)</t>
  </si>
  <si>
    <t>Paludiers (des)</t>
  </si>
  <si>
    <t>Passy (de)</t>
  </si>
  <si>
    <t>Leon (Pauline)</t>
  </si>
  <si>
    <t>Péchon (Victor)</t>
  </si>
  <si>
    <t>Pépinière (de la)</t>
  </si>
  <si>
    <t>Percier (Charles)</t>
  </si>
  <si>
    <t>Perdrix (des)</t>
  </si>
  <si>
    <t>Périer (Gaston)</t>
  </si>
  <si>
    <t>Périgny (de)</t>
  </si>
  <si>
    <t>Palme (Olof)</t>
  </si>
  <si>
    <t>La Pérouse (Jean François de)</t>
  </si>
  <si>
    <t>Labiche (Eugène)</t>
  </si>
  <si>
    <t>Labrouste (Henri)</t>
  </si>
  <si>
    <t>Lacombe (Claire)</t>
  </si>
  <si>
    <t>Lacroix (Marius)</t>
  </si>
  <si>
    <t>Lattre de Tassigny (Maréchal de)</t>
  </si>
  <si>
    <t>Lavenue (Raymond)</t>
  </si>
  <si>
    <t>Le Brun (Charles)</t>
  </si>
  <si>
    <t>Lazaret (du)</t>
  </si>
  <si>
    <t>Lwoff (André)</t>
  </si>
  <si>
    <t>Louis (Victor)</t>
  </si>
  <si>
    <t>Cassens (Louise)</t>
  </si>
  <si>
    <t>Loup Marin (du)</t>
  </si>
  <si>
    <t>Loti (Pierre)</t>
  </si>
  <si>
    <t>Lorient (de)</t>
  </si>
  <si>
    <t>Loppé (du Docteur)</t>
  </si>
  <si>
    <t>Lombard (Modéré)</t>
  </si>
  <si>
    <t>Loire (de la)</t>
  </si>
  <si>
    <t>Liserons (des)</t>
  </si>
  <si>
    <t>Lisbonne (de)</t>
  </si>
  <si>
    <t>Lippman (Gabriel)</t>
  </si>
  <si>
    <t>Libot (Jean)</t>
  </si>
  <si>
    <t>Lignon (du)</t>
  </si>
  <si>
    <t>Limousin (du)</t>
  </si>
  <si>
    <t>Levant (du)</t>
  </si>
  <si>
    <t>Lescot (Pierre)</t>
  </si>
  <si>
    <t>Lesage (Alain René)</t>
  </si>
  <si>
    <t>Le Moyne d'Iberville</t>
  </si>
  <si>
    <t>Lemel (Nathalie)</t>
  </si>
  <si>
    <t>Lemanissier (Charles)</t>
  </si>
  <si>
    <t>Ledoux (Claude Nicolas)</t>
  </si>
  <si>
    <t>Leclerc (du Général)</t>
  </si>
  <si>
    <t>Le Notre</t>
  </si>
  <si>
    <t>Lagrange (Léo)</t>
  </si>
  <si>
    <t>Madagascar (de)</t>
  </si>
  <si>
    <t>Macareux (des)</t>
  </si>
  <si>
    <t>Mail (du)</t>
  </si>
  <si>
    <t>Mailho (Léonce)</t>
  </si>
  <si>
    <t>Maine (du)</t>
  </si>
  <si>
    <t>Mangin (du Général)</t>
  </si>
  <si>
    <t>Marais (du)</t>
  </si>
  <si>
    <t>Marais (des)</t>
  </si>
  <si>
    <t>Mansart (François)</t>
  </si>
  <si>
    <t>Marans (de)</t>
  </si>
  <si>
    <t>Marot (Clément)</t>
  </si>
  <si>
    <t>Marne (de la)</t>
  </si>
  <si>
    <t>Maris (Stella)</t>
  </si>
  <si>
    <t>Marionnettes (des)</t>
  </si>
  <si>
    <t>Mariettes (des)</t>
  </si>
  <si>
    <t>Marguerites (des)</t>
  </si>
  <si>
    <t>Margat (du)</t>
  </si>
  <si>
    <t>Maréchale (de la)</t>
  </si>
  <si>
    <t>Marée (de la)</t>
  </si>
  <si>
    <t>Marche (de la)</t>
  </si>
  <si>
    <t>Marché (du)</t>
  </si>
  <si>
    <t>Marcet (Baptiste)</t>
  </si>
  <si>
    <t>Masse (Claude)</t>
  </si>
  <si>
    <t>Maupassant (Guy de)</t>
  </si>
  <si>
    <t>Menon (Marie-Claude)</t>
  </si>
  <si>
    <t>Mermoz (Jean)</t>
  </si>
  <si>
    <t>Mésange (des)</t>
  </si>
  <si>
    <t>Myosotis (des)</t>
  </si>
  <si>
    <t>Musset (Alfred de)</t>
  </si>
  <si>
    <t>Muse (de)</t>
  </si>
  <si>
    <t>Moulin des Justices (du)</t>
  </si>
  <si>
    <t>Moulin Diligent (du)</t>
  </si>
  <si>
    <t>Moulin Rouge (du)</t>
  </si>
  <si>
    <t>Moulinette (de la)</t>
  </si>
  <si>
    <t>Moureilles (de)</t>
  </si>
  <si>
    <t>Mozay (de la)</t>
  </si>
  <si>
    <t>Muguet (du)</t>
  </si>
  <si>
    <t>Mulhouse (de)</t>
  </si>
  <si>
    <t>Murailles (des)</t>
  </si>
  <si>
    <t>Mûrier (du)</t>
  </si>
  <si>
    <t>Moulin de la Vieille Monney (du)</t>
  </si>
  <si>
    <t>Moulin de la Mosay (du)</t>
  </si>
  <si>
    <t>Moulin de la Bouchardière (du)</t>
  </si>
  <si>
    <t>Moulin (Jean)</t>
  </si>
  <si>
    <t>Moulin d'Amour (du)</t>
  </si>
  <si>
    <t>Morvan (Georges)</t>
  </si>
  <si>
    <t>Monet (Claude)</t>
  </si>
  <si>
    <t>Monge (Gaspard)</t>
  </si>
  <si>
    <t>Monnaie (de la)</t>
  </si>
  <si>
    <t>Monnet (Jean)</t>
  </si>
  <si>
    <t>Monod (Jacques)</t>
  </si>
  <si>
    <t>Montréal (de)</t>
  </si>
  <si>
    <t>Morane (Léon)</t>
  </si>
  <si>
    <t>Mörch (Wladimir)</t>
  </si>
  <si>
    <t>Moscou (de)</t>
  </si>
  <si>
    <t>Moselle (de)</t>
  </si>
  <si>
    <t>Motte rouge (de la)</t>
  </si>
  <si>
    <t>Moitessier (Bernard)</t>
  </si>
  <si>
    <t>Moinard (Auguste)</t>
  </si>
  <si>
    <t>Duperré (de l'Amiral)</t>
  </si>
  <si>
    <t>Barbot (Amos)</t>
  </si>
  <si>
    <t>Voie Privée ?</t>
  </si>
  <si>
    <t>En travaux</t>
  </si>
  <si>
    <t>Duguay Trouin (René)</t>
  </si>
  <si>
    <t>Voie Privée ? Plusieurs tronçons !</t>
  </si>
  <si>
    <t>Route Départementale</t>
  </si>
  <si>
    <t>Passerrelle (de la)</t>
  </si>
  <si>
    <t>Prolongement rue Marcel Paul</t>
  </si>
  <si>
    <t>PARC</t>
  </si>
  <si>
    <t>Voie Privée ? CDA ?</t>
  </si>
  <si>
    <t>Turpain (Albert)</t>
  </si>
  <si>
    <t>Soufflot (Germain)</t>
  </si>
  <si>
    <t>v</t>
  </si>
  <si>
    <t>Enrobé projet + ECF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</si>
</sst>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€&quot;_-;\-* #,##0\ &quot;€&quot;_-;_-* &quot;-&quot;\ &quot;€&quot;_-;_-@_-"/>
    <numFmt numFmtId="164" formatCode="#,##0\ &quot;€&quot;"/>
    <numFmt numFmtId="165" formatCode="0.0"/>
    <numFmt numFmtId="166" formatCode="#,##0.0"/>
    <numFmt numFmtId="167" formatCode="[$-40C]mmmm\-yy;@"/>
  </numFmts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b/>
      <sz val="9"/>
      <color theme="0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Down"/>
    </fill>
    <fill>
      <patternFill patternType="solid">
        <fgColor rgb="FFFFCCFF"/>
        <bgColor indexed="64"/>
      </patternFill>
    </fill>
    <fill>
      <patternFill patternType="lightDown">
        <bgColor theme="2" tint="-9.9978637043366805E-2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35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ont="1" applyFill="1" applyAlignment="1">
      <alignment horizontal="center" vertical="center" wrapText="1"/>
    </xf>
    <xf numFmtId="0" fontId="4" fillId="0" borderId="0" xfId="1" applyFont="1" applyFill="1" applyAlignment="1">
      <alignment horizontal="left" vertical="center" wrapText="1"/>
    </xf>
    <xf numFmtId="0" fontId="0" fillId="0" borderId="0" xfId="0" applyFont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4" fillId="0" borderId="0" xfId="1" applyFont="1" applyAlignment="1">
      <alignment vertical="center" wrapText="1"/>
    </xf>
    <xf numFmtId="0" fontId="4" fillId="0" borderId="0" xfId="1" applyFont="1" applyBorder="1" applyAlignment="1">
      <alignment vertical="center" wrapText="1"/>
    </xf>
    <xf numFmtId="0" fontId="3" fillId="0" borderId="0" xfId="1" applyFont="1" applyAlignment="1">
      <alignment horizontal="left" vertical="center" wrapText="1"/>
    </xf>
    <xf numFmtId="0" fontId="4" fillId="0" borderId="0" xfId="1" applyFont="1" applyAlignment="1">
      <alignment horizontal="left" vertical="center" wrapText="1"/>
    </xf>
    <xf numFmtId="0" fontId="4" fillId="0" borderId="0" xfId="1" applyFont="1" applyFill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 wrapText="1"/>
    </xf>
    <xf numFmtId="42" fontId="0" fillId="0" borderId="0" xfId="0" applyNumberFormat="1" applyAlignment="1">
      <alignment horizontal="center" vertical="center" wrapText="1"/>
    </xf>
    <xf numFmtId="42" fontId="0" fillId="0" borderId="2" xfId="0" applyNumberForma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3" borderId="2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2" fontId="0" fillId="0" borderId="2" xfId="0" applyNumberFormat="1" applyBorder="1" applyAlignment="1">
      <alignment horizontal="right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3" borderId="0" xfId="0" applyFill="1" applyAlignment="1">
      <alignment horizontal="left" vertical="center" wrapText="1"/>
    </xf>
    <xf numFmtId="0" fontId="0" fillId="3" borderId="12" xfId="0" applyFill="1" applyBorder="1" applyAlignment="1">
      <alignment horizontal="center" vertical="center" wrapText="1"/>
    </xf>
    <xf numFmtId="42" fontId="0" fillId="0" borderId="6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9" fontId="0" fillId="0" borderId="2" xfId="0" applyNumberFormat="1" applyBorder="1" applyAlignment="1">
      <alignment horizontal="center" vertical="center" wrapText="1"/>
    </xf>
    <xf numFmtId="3" fontId="0" fillId="0" borderId="2" xfId="0" applyNumberFormat="1" applyBorder="1" applyAlignment="1" applyProtection="1">
      <alignment horizontal="center" vertical="center" wrapText="1"/>
      <protection locked="0"/>
    </xf>
    <xf numFmtId="42" fontId="0" fillId="0" borderId="2" xfId="0" quotePrefix="1" applyNumberFormat="1" applyBorder="1" applyAlignment="1" applyProtection="1">
      <alignment horizontal="right" vertical="center" wrapText="1"/>
      <protection locked="0"/>
    </xf>
    <xf numFmtId="0" fontId="5" fillId="3" borderId="2" xfId="0" applyFont="1" applyFill="1" applyBorder="1" applyAlignment="1">
      <alignment horizontal="center" vertical="center" wrapText="1"/>
    </xf>
    <xf numFmtId="42" fontId="5" fillId="3" borderId="2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49" fontId="5" fillId="3" borderId="2" xfId="0" applyNumberFormat="1" applyFont="1" applyFill="1" applyBorder="1" applyAlignment="1">
      <alignment horizontal="center" vertical="center" wrapText="1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0" fontId="0" fillId="3" borderId="3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3" fontId="0" fillId="0" borderId="5" xfId="0" applyNumberFormat="1" applyBorder="1" applyAlignment="1">
      <alignment horizontal="left" vertical="center" wrapText="1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3" borderId="19" xfId="0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7" fillId="0" borderId="13" xfId="0" applyFont="1" applyBorder="1" applyAlignment="1" applyProtection="1">
      <alignment horizontal="center" vertical="center" wrapText="1"/>
      <protection locked="0"/>
    </xf>
    <xf numFmtId="0" fontId="4" fillId="0" borderId="23" xfId="1" applyFont="1" applyBorder="1" applyAlignment="1">
      <alignment vertical="center" wrapText="1"/>
    </xf>
    <xf numFmtId="0" fontId="3" fillId="0" borderId="23" xfId="1" applyFont="1" applyBorder="1" applyAlignment="1">
      <alignment horizontal="left" vertical="center" wrapText="1"/>
    </xf>
    <xf numFmtId="0" fontId="4" fillId="0" borderId="23" xfId="1" applyFont="1" applyBorder="1" applyAlignment="1">
      <alignment horizontal="left" vertical="center" wrapText="1"/>
    </xf>
    <xf numFmtId="0" fontId="4" fillId="0" borderId="23" xfId="1" applyFont="1" applyFill="1" applyBorder="1" applyAlignment="1">
      <alignment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9" fontId="5" fillId="0" borderId="2" xfId="0" applyNumberFormat="1" applyFont="1" applyBorder="1" applyAlignment="1">
      <alignment horizontal="center" vertical="center" wrapText="1"/>
    </xf>
    <xf numFmtId="42" fontId="5" fillId="0" borderId="2" xfId="0" applyNumberFormat="1" applyFont="1" applyBorder="1" applyAlignment="1">
      <alignment horizontal="center" vertical="center" wrapText="1"/>
    </xf>
    <xf numFmtId="3" fontId="0" fillId="0" borderId="3" xfId="0" applyNumberFormat="1" applyBorder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5" fillId="9" borderId="2" xfId="0" applyFont="1" applyFill="1" applyBorder="1" applyAlignment="1">
      <alignment horizontal="center" vertical="center" wrapText="1"/>
    </xf>
    <xf numFmtId="42" fontId="5" fillId="9" borderId="2" xfId="0" applyNumberFormat="1" applyFont="1" applyFill="1" applyBorder="1" applyAlignment="1">
      <alignment horizontal="center" vertical="center" wrapText="1"/>
    </xf>
    <xf numFmtId="49" fontId="5" fillId="9" borderId="2" xfId="0" applyNumberFormat="1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5" fillId="9" borderId="6" xfId="0" applyFont="1" applyFill="1" applyBorder="1" applyAlignment="1">
      <alignment vertical="center" wrapText="1"/>
    </xf>
    <xf numFmtId="3" fontId="0" fillId="0" borderId="14" xfId="0" applyNumberFormat="1" applyBorder="1" applyAlignment="1" applyProtection="1">
      <alignment horizontal="center" vertical="center" wrapText="1"/>
      <protection locked="0"/>
    </xf>
    <xf numFmtId="3" fontId="7" fillId="0" borderId="2" xfId="0" applyNumberFormat="1" applyFont="1" applyBorder="1" applyAlignment="1" applyProtection="1">
      <alignment horizontal="left" vertical="center" wrapText="1"/>
      <protection locked="0"/>
    </xf>
    <xf numFmtId="0" fontId="7" fillId="0" borderId="0" xfId="0" applyFont="1" applyAlignment="1">
      <alignment horizontal="left" vertical="center" wrapText="1"/>
    </xf>
    <xf numFmtId="0" fontId="5" fillId="8" borderId="3" xfId="0" applyFont="1" applyFill="1" applyBorder="1" applyAlignment="1" applyProtection="1">
      <alignment horizontal="center" vertical="center" wrapText="1"/>
      <protection locked="0"/>
    </xf>
    <xf numFmtId="0" fontId="0" fillId="8" borderId="25" xfId="0" applyFill="1" applyBorder="1" applyProtection="1">
      <protection locked="0"/>
    </xf>
    <xf numFmtId="0" fontId="0" fillId="8" borderId="12" xfId="0" applyFill="1" applyBorder="1" applyProtection="1">
      <protection locked="0"/>
    </xf>
    <xf numFmtId="0" fontId="5" fillId="8" borderId="8" xfId="0" applyFont="1" applyFill="1" applyBorder="1" applyAlignment="1" applyProtection="1">
      <alignment horizontal="center" vertical="center" wrapText="1"/>
      <protection locked="0"/>
    </xf>
    <xf numFmtId="0" fontId="5" fillId="8" borderId="2" xfId="0" applyFont="1" applyFill="1" applyBorder="1" applyAlignment="1" applyProtection="1">
      <alignment horizontal="center" vertical="center" wrapText="1"/>
      <protection locked="0"/>
    </xf>
    <xf numFmtId="0" fontId="8" fillId="8" borderId="2" xfId="0" applyFont="1" applyFill="1" applyBorder="1" applyAlignment="1" applyProtection="1">
      <alignment horizontal="left" vertical="center" wrapText="1"/>
      <protection locked="0"/>
    </xf>
    <xf numFmtId="0" fontId="5" fillId="8" borderId="15" xfId="0" applyFont="1" applyFill="1" applyBorder="1" applyAlignment="1" applyProtection="1">
      <alignment horizontal="center" vertical="center" wrapText="1"/>
      <protection locked="0"/>
    </xf>
    <xf numFmtId="0" fontId="0" fillId="10" borderId="5" xfId="0" applyFill="1" applyBorder="1" applyAlignment="1" applyProtection="1">
      <alignment horizontal="center" vertical="center" wrapText="1"/>
      <protection locked="0"/>
    </xf>
    <xf numFmtId="0" fontId="0" fillId="10" borderId="2" xfId="0" applyFill="1" applyBorder="1" applyAlignment="1" applyProtection="1">
      <alignment horizontal="center" vertical="center" wrapText="1"/>
      <protection locked="0"/>
    </xf>
    <xf numFmtId="42" fontId="5" fillId="8" borderId="2" xfId="0" applyNumberFormat="1" applyFont="1" applyFill="1" applyBorder="1" applyAlignment="1" applyProtection="1">
      <alignment horizontal="center" vertical="center" wrapText="1"/>
      <protection locked="0"/>
    </xf>
    <xf numFmtId="49" fontId="5" fillId="8" borderId="2" xfId="0" applyNumberFormat="1" applyFont="1" applyFill="1" applyBorder="1" applyAlignment="1" applyProtection="1">
      <alignment horizontal="center" vertical="center" wrapText="1"/>
      <protection locked="0"/>
    </xf>
    <xf numFmtId="42" fontId="5" fillId="0" borderId="0" xfId="0" applyNumberFormat="1" applyFont="1" applyAlignment="1">
      <alignment horizontal="center" vertical="center" wrapText="1"/>
    </xf>
    <xf numFmtId="42" fontId="5" fillId="0" borderId="2" xfId="0" applyNumberFormat="1" applyFont="1" applyBorder="1" applyAlignment="1">
      <alignment horizontal="right" vertical="center" wrapText="1"/>
    </xf>
    <xf numFmtId="42" fontId="5" fillId="0" borderId="2" xfId="0" quotePrefix="1" applyNumberFormat="1" applyFont="1" applyBorder="1" applyAlignment="1" applyProtection="1">
      <alignment horizontal="right" vertical="center" wrapText="1"/>
      <protection locked="0"/>
    </xf>
    <xf numFmtId="0" fontId="5" fillId="0" borderId="5" xfId="0" applyFont="1" applyFill="1" applyBorder="1" applyAlignment="1">
      <alignment horizontal="center" vertical="center" wrapText="1"/>
    </xf>
    <xf numFmtId="3" fontId="0" fillId="0" borderId="3" xfId="0" applyNumberFormat="1" applyFont="1" applyFill="1" applyBorder="1" applyAlignment="1">
      <alignment horizontal="right" vertical="center" wrapText="1"/>
    </xf>
    <xf numFmtId="42" fontId="5" fillId="9" borderId="2" xfId="0" applyNumberFormat="1" applyFont="1" applyFill="1" applyBorder="1" applyAlignment="1">
      <alignment horizontal="center" vertical="center" wrapText="1"/>
    </xf>
    <xf numFmtId="0" fontId="5" fillId="8" borderId="5" xfId="0" applyFont="1" applyFill="1" applyBorder="1" applyAlignment="1" applyProtection="1">
      <alignment horizontal="left" vertical="center" wrapText="1"/>
      <protection locked="0"/>
    </xf>
    <xf numFmtId="0" fontId="4" fillId="0" borderId="5" xfId="1" applyFont="1" applyBorder="1" applyAlignment="1">
      <alignment horizontal="left" vertical="center" wrapText="1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 vertical="center" wrapText="1"/>
    </xf>
    <xf numFmtId="165" fontId="5" fillId="5" borderId="2" xfId="0" applyNumberFormat="1" applyFont="1" applyFill="1" applyBorder="1" applyAlignment="1">
      <alignment horizontal="center" vertical="center" wrapText="1"/>
    </xf>
    <xf numFmtId="165" fontId="5" fillId="9" borderId="14" xfId="0" applyNumberFormat="1" applyFont="1" applyFill="1" applyBorder="1" applyAlignment="1">
      <alignment horizontal="center" vertical="center" wrapText="1"/>
    </xf>
    <xf numFmtId="165" fontId="5" fillId="8" borderId="14" xfId="0" applyNumberFormat="1" applyFont="1" applyFill="1" applyBorder="1" applyAlignment="1" applyProtection="1">
      <alignment horizontal="center" vertical="center" wrapText="1"/>
      <protection locked="0"/>
    </xf>
    <xf numFmtId="165" fontId="0" fillId="0" borderId="14" xfId="0" applyNumberFormat="1" applyBorder="1" applyAlignment="1" applyProtection="1">
      <alignment horizontal="center" vertical="center" wrapText="1"/>
      <protection locked="0"/>
    </xf>
    <xf numFmtId="165" fontId="5" fillId="9" borderId="2" xfId="0" applyNumberFormat="1" applyFont="1" applyFill="1" applyBorder="1" applyAlignment="1">
      <alignment horizontal="center" vertical="center" wrapText="1"/>
    </xf>
    <xf numFmtId="165" fontId="5" fillId="8" borderId="2" xfId="0" applyNumberFormat="1" applyFont="1" applyFill="1" applyBorder="1" applyAlignment="1" applyProtection="1">
      <alignment horizontal="center" vertical="center" wrapText="1"/>
      <protection locked="0"/>
    </xf>
    <xf numFmtId="165" fontId="0" fillId="8" borderId="3" xfId="0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Font="1" applyAlignment="1">
      <alignment horizontal="right" vertical="center" wrapText="1"/>
    </xf>
    <xf numFmtId="2" fontId="0" fillId="0" borderId="2" xfId="0" applyNumberFormat="1" applyBorder="1" applyAlignment="1" applyProtection="1">
      <alignment horizontal="center" vertical="center" wrapText="1"/>
      <protection locked="0"/>
    </xf>
    <xf numFmtId="0" fontId="4" fillId="0" borderId="0" xfId="1" applyFont="1" applyBorder="1" applyAlignment="1">
      <alignment horizontal="left" vertical="center" wrapText="1"/>
    </xf>
    <xf numFmtId="42" fontId="5" fillId="0" borderId="2" xfId="0" applyNumberFormat="1" applyFont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165" fontId="5" fillId="9" borderId="3" xfId="0" applyNumberFormat="1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166" fontId="0" fillId="0" borderId="14" xfId="0" applyNumberFormat="1" applyBorder="1" applyAlignment="1" applyProtection="1">
      <alignment horizontal="center" vertical="center" wrapText="1"/>
      <protection locked="0"/>
    </xf>
    <xf numFmtId="166" fontId="0" fillId="0" borderId="2" xfId="0" applyNumberFormat="1" applyBorder="1" applyAlignment="1" applyProtection="1">
      <alignment horizontal="center" vertical="center" wrapText="1"/>
      <protection locked="0"/>
    </xf>
    <xf numFmtId="1" fontId="7" fillId="0" borderId="2" xfId="0" applyNumberFormat="1" applyFont="1" applyBorder="1" applyAlignment="1" applyProtection="1">
      <alignment horizontal="left" vertical="center" wrapText="1"/>
      <protection locked="0"/>
    </xf>
    <xf numFmtId="166" fontId="0" fillId="0" borderId="0" xfId="0" applyNumberFormat="1" applyBorder="1" applyAlignment="1" applyProtection="1">
      <alignment horizontal="center" vertical="center" wrapText="1"/>
      <protection locked="0"/>
    </xf>
    <xf numFmtId="17" fontId="0" fillId="0" borderId="2" xfId="0" applyNumberFormat="1" applyBorder="1" applyAlignment="1" applyProtection="1">
      <alignment horizontal="center" vertical="center" wrapText="1"/>
      <protection locked="0"/>
    </xf>
    <xf numFmtId="42" fontId="5" fillId="0" borderId="2" xfId="0" applyNumberFormat="1" applyFont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42" fontId="5" fillId="0" borderId="2" xfId="0" applyNumberFormat="1" applyFont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23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4" fillId="0" borderId="10" xfId="1" applyFont="1" applyBorder="1" applyAlignment="1">
      <alignment horizontal="left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7" fillId="0" borderId="31" xfId="0" applyFont="1" applyBorder="1" applyAlignment="1" applyProtection="1">
      <alignment horizontal="center" vertical="center" wrapText="1"/>
      <protection locked="0"/>
    </xf>
    <xf numFmtId="0" fontId="5" fillId="0" borderId="10" xfId="0" applyFont="1" applyFill="1" applyBorder="1" applyAlignment="1">
      <alignment horizontal="center" vertical="center" wrapText="1"/>
    </xf>
    <xf numFmtId="0" fontId="0" fillId="0" borderId="7" xfId="0" applyBorder="1" applyAlignment="1" applyProtection="1">
      <alignment horizontal="center" vertical="center" wrapText="1"/>
      <protection locked="0"/>
    </xf>
    <xf numFmtId="3" fontId="0" fillId="0" borderId="32" xfId="0" applyNumberFormat="1" applyBorder="1" applyAlignment="1" applyProtection="1">
      <alignment horizontal="center" vertical="center" wrapText="1"/>
      <protection locked="0"/>
    </xf>
    <xf numFmtId="2" fontId="0" fillId="0" borderId="7" xfId="0" applyNumberFormat="1" applyBorder="1" applyAlignment="1" applyProtection="1">
      <alignment horizontal="center" vertical="center" wrapText="1"/>
      <protection locked="0"/>
    </xf>
    <xf numFmtId="3" fontId="0" fillId="0" borderId="9" xfId="0" applyNumberFormat="1" applyFont="1" applyFill="1" applyBorder="1" applyAlignment="1">
      <alignment horizontal="right" vertical="center" wrapText="1"/>
    </xf>
    <xf numFmtId="3" fontId="7" fillId="0" borderId="7" xfId="0" applyNumberFormat="1" applyFont="1" applyBorder="1" applyAlignment="1" applyProtection="1">
      <alignment horizontal="left" vertical="center" wrapText="1"/>
      <protection locked="0"/>
    </xf>
    <xf numFmtId="0" fontId="0" fillId="0" borderId="27" xfId="0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42" fontId="5" fillId="0" borderId="7" xfId="0" applyNumberFormat="1" applyFont="1" applyBorder="1" applyAlignment="1">
      <alignment horizontal="right" vertical="center" wrapText="1"/>
    </xf>
    <xf numFmtId="42" fontId="5" fillId="0" borderId="7" xfId="0" quotePrefix="1" applyNumberFormat="1" applyFont="1" applyBorder="1" applyAlignment="1" applyProtection="1">
      <alignment horizontal="right" vertical="center" wrapText="1"/>
      <protection locked="0"/>
    </xf>
    <xf numFmtId="42" fontId="5" fillId="0" borderId="7" xfId="0" applyNumberFormat="1" applyFont="1" applyBorder="1" applyAlignment="1">
      <alignment horizontal="center" vertical="center" wrapText="1"/>
    </xf>
    <xf numFmtId="0" fontId="0" fillId="0" borderId="33" xfId="0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0" fontId="7" fillId="0" borderId="34" xfId="0" applyFont="1" applyBorder="1" applyAlignment="1" applyProtection="1">
      <alignment horizontal="center" vertical="center" wrapText="1"/>
      <protection locked="0"/>
    </xf>
    <xf numFmtId="0" fontId="5" fillId="0" borderId="12" xfId="0" applyFont="1" applyFill="1" applyBorder="1" applyAlignment="1">
      <alignment horizontal="center" vertical="center" wrapText="1"/>
    </xf>
    <xf numFmtId="0" fontId="0" fillId="0" borderId="8" xfId="0" applyBorder="1" applyAlignment="1" applyProtection="1">
      <alignment horizontal="center" vertical="center" wrapText="1"/>
      <protection locked="0"/>
    </xf>
    <xf numFmtId="3" fontId="0" fillId="0" borderId="35" xfId="0" applyNumberFormat="1" applyBorder="1" applyAlignment="1" applyProtection="1">
      <alignment horizontal="center" vertical="center" wrapText="1"/>
      <protection locked="0"/>
    </xf>
    <xf numFmtId="2" fontId="0" fillId="0" borderId="8" xfId="0" applyNumberFormat="1" applyBorder="1" applyAlignment="1" applyProtection="1">
      <alignment horizontal="center" vertical="center" wrapText="1"/>
      <protection locked="0"/>
    </xf>
    <xf numFmtId="3" fontId="0" fillId="0" borderId="11" xfId="0" applyNumberFormat="1" applyFont="1" applyFill="1" applyBorder="1" applyAlignment="1">
      <alignment horizontal="right" vertical="center" wrapText="1"/>
    </xf>
    <xf numFmtId="3" fontId="7" fillId="0" borderId="8" xfId="0" applyNumberFormat="1" applyFont="1" applyBorder="1" applyAlignment="1" applyProtection="1">
      <alignment horizontal="left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0" fontId="0" fillId="3" borderId="8" xfId="0" applyFill="1" applyBorder="1" applyAlignment="1">
      <alignment horizontal="center" vertical="center" wrapText="1"/>
    </xf>
    <xf numFmtId="42" fontId="5" fillId="0" borderId="8" xfId="0" applyNumberFormat="1" applyFont="1" applyBorder="1" applyAlignment="1">
      <alignment horizontal="right" vertical="center" wrapText="1"/>
    </xf>
    <xf numFmtId="42" fontId="5" fillId="0" borderId="8" xfId="0" quotePrefix="1" applyNumberFormat="1" applyFont="1" applyBorder="1" applyAlignment="1" applyProtection="1">
      <alignment horizontal="right" vertical="center" wrapText="1"/>
      <protection locked="0"/>
    </xf>
    <xf numFmtId="42" fontId="5" fillId="0" borderId="8" xfId="0" applyNumberFormat="1" applyFont="1" applyBorder="1" applyAlignment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>
      <alignment horizontal="center" vertical="center" wrapText="1"/>
    </xf>
    <xf numFmtId="3" fontId="0" fillId="0" borderId="0" xfId="0" applyNumberFormat="1" applyBorder="1" applyAlignment="1" applyProtection="1">
      <alignment horizontal="center" vertical="center" wrapText="1"/>
      <protection locked="0"/>
    </xf>
    <xf numFmtId="2" fontId="0" fillId="0" borderId="0" xfId="0" applyNumberFormat="1" applyBorder="1" applyAlignment="1" applyProtection="1">
      <alignment horizontal="center" vertical="center" wrapText="1"/>
      <protection locked="0"/>
    </xf>
    <xf numFmtId="3" fontId="0" fillId="0" borderId="0" xfId="0" applyNumberFormat="1" applyFont="1" applyFill="1" applyBorder="1" applyAlignment="1">
      <alignment horizontal="right" vertical="center" wrapText="1"/>
    </xf>
    <xf numFmtId="3" fontId="7" fillId="0" borderId="0" xfId="0" applyNumberFormat="1" applyFont="1" applyBorder="1" applyAlignment="1" applyProtection="1">
      <alignment horizontal="left" vertical="center" wrapText="1"/>
      <protection locked="0"/>
    </xf>
    <xf numFmtId="0" fontId="0" fillId="3" borderId="0" xfId="0" applyFill="1" applyBorder="1" applyAlignment="1">
      <alignment horizontal="center" vertical="center" wrapText="1"/>
    </xf>
    <xf numFmtId="42" fontId="5" fillId="0" borderId="0" xfId="0" applyNumberFormat="1" applyFont="1" applyBorder="1" applyAlignment="1">
      <alignment horizontal="right" vertical="center" wrapText="1"/>
    </xf>
    <xf numFmtId="42" fontId="5" fillId="0" borderId="0" xfId="0" quotePrefix="1" applyNumberFormat="1" applyFont="1" applyBorder="1" applyAlignment="1" applyProtection="1">
      <alignment horizontal="right" vertical="center" wrapText="1"/>
      <protection locked="0"/>
    </xf>
    <xf numFmtId="42" fontId="5" fillId="0" borderId="0" xfId="0" applyNumberFormat="1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2" xfId="1" applyFont="1" applyBorder="1" applyAlignment="1">
      <alignment horizontal="left" vertical="center" wrapText="1"/>
    </xf>
    <xf numFmtId="0" fontId="7" fillId="0" borderId="2" xfId="0" applyFont="1" applyBorder="1" applyAlignment="1" applyProtection="1">
      <alignment horizontal="center" vertical="center" wrapText="1"/>
      <protection locked="0"/>
    </xf>
    <xf numFmtId="3" fontId="0" fillId="0" borderId="2" xfId="0" applyNumberFormat="1" applyFont="1" applyFill="1" applyBorder="1" applyAlignment="1">
      <alignment horizontal="right" vertical="center" wrapText="1"/>
    </xf>
    <xf numFmtId="0" fontId="0" fillId="0" borderId="2" xfId="0" applyBorder="1" applyAlignment="1">
      <alignment horizontal="center" vertical="center" wrapText="1"/>
    </xf>
    <xf numFmtId="0" fontId="4" fillId="11" borderId="13" xfId="0" applyFont="1" applyFill="1" applyBorder="1" applyAlignment="1" applyProtection="1">
      <alignment horizontal="center" vertical="center" wrapText="1"/>
      <protection locked="0"/>
    </xf>
    <xf numFmtId="0" fontId="4" fillId="11" borderId="5" xfId="1" applyFont="1" applyFill="1" applyBorder="1" applyAlignment="1">
      <alignment horizontal="left" vertical="center" wrapText="1"/>
    </xf>
    <xf numFmtId="0" fontId="0" fillId="11" borderId="3" xfId="0" applyFill="1" applyBorder="1" applyAlignment="1" applyProtection="1">
      <alignment horizontal="center" vertical="center" wrapText="1"/>
      <protection locked="0"/>
    </xf>
    <xf numFmtId="0" fontId="4" fillId="11" borderId="3" xfId="0" applyFont="1" applyFill="1" applyBorder="1" applyAlignment="1" applyProtection="1">
      <alignment horizontal="center" vertical="center" wrapText="1"/>
      <protection locked="0"/>
    </xf>
    <xf numFmtId="0" fontId="4" fillId="11" borderId="23" xfId="1" applyFont="1" applyFill="1" applyBorder="1" applyAlignment="1">
      <alignment horizontal="left" vertical="center" wrapText="1"/>
    </xf>
    <xf numFmtId="0" fontId="4" fillId="12" borderId="13" xfId="0" applyFont="1" applyFill="1" applyBorder="1" applyAlignment="1" applyProtection="1">
      <alignment horizontal="center" vertical="center" wrapText="1"/>
      <protection locked="0"/>
    </xf>
    <xf numFmtId="0" fontId="4" fillId="12" borderId="23" xfId="1" applyFont="1" applyFill="1" applyBorder="1" applyAlignment="1">
      <alignment horizontal="left" vertical="center" wrapText="1"/>
    </xf>
    <xf numFmtId="0" fontId="4" fillId="12" borderId="3" xfId="0" applyFont="1" applyFill="1" applyBorder="1" applyAlignment="1" applyProtection="1">
      <alignment horizontal="center" vertical="center" wrapText="1"/>
      <protection locked="0"/>
    </xf>
    <xf numFmtId="0" fontId="4" fillId="11" borderId="23" xfId="0" applyFont="1" applyFill="1" applyBorder="1" applyAlignment="1" applyProtection="1">
      <alignment horizontal="left" vertical="center" wrapText="1"/>
      <protection locked="0"/>
    </xf>
    <xf numFmtId="0" fontId="0" fillId="12" borderId="3" xfId="0" applyFill="1" applyBorder="1" applyAlignment="1" applyProtection="1">
      <alignment horizontal="center" vertical="center" wrapText="1"/>
      <protection locked="0"/>
    </xf>
    <xf numFmtId="0" fontId="4" fillId="0" borderId="23" xfId="0" applyFont="1" applyBorder="1" applyAlignment="1">
      <alignment horizontal="left" vertical="center" wrapText="1"/>
    </xf>
    <xf numFmtId="42" fontId="5" fillId="0" borderId="2" xfId="0" applyNumberFormat="1" applyFont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9" fontId="0" fillId="0" borderId="3" xfId="3" applyFont="1" applyBorder="1" applyAlignment="1" applyProtection="1">
      <alignment horizontal="center" vertical="center" wrapText="1"/>
      <protection locked="0"/>
    </xf>
    <xf numFmtId="9" fontId="7" fillId="0" borderId="26" xfId="3" applyFont="1" applyBorder="1" applyAlignment="1" applyProtection="1">
      <alignment horizontal="center" vertical="center" wrapText="1"/>
      <protection locked="0"/>
    </xf>
    <xf numFmtId="9" fontId="5" fillId="0" borderId="5" xfId="3" applyFont="1" applyFill="1" applyBorder="1" applyAlignment="1">
      <alignment horizontal="center" vertical="center" wrapText="1"/>
    </xf>
    <xf numFmtId="9" fontId="0" fillId="0" borderId="2" xfId="3" applyFont="1" applyBorder="1" applyAlignment="1" applyProtection="1">
      <alignment horizontal="center" vertical="center" wrapText="1"/>
      <protection locked="0"/>
    </xf>
    <xf numFmtId="9" fontId="7" fillId="0" borderId="2" xfId="3" applyFont="1" applyBorder="1" applyAlignment="1" applyProtection="1">
      <alignment horizontal="left" vertical="center" wrapText="1"/>
      <protection locked="0"/>
    </xf>
    <xf numFmtId="9" fontId="0" fillId="0" borderId="15" xfId="3" applyFont="1" applyBorder="1" applyAlignment="1" applyProtection="1">
      <alignment horizontal="center" vertical="center" wrapText="1"/>
      <protection locked="0"/>
    </xf>
    <xf numFmtId="9" fontId="0" fillId="3" borderId="5" xfId="3" applyFont="1" applyFill="1" applyBorder="1" applyAlignment="1">
      <alignment horizontal="center" vertical="center" wrapText="1"/>
    </xf>
    <xf numFmtId="9" fontId="0" fillId="3" borderId="2" xfId="3" applyFont="1" applyFill="1" applyBorder="1" applyAlignment="1">
      <alignment horizontal="center" vertical="center" wrapText="1"/>
    </xf>
    <xf numFmtId="9" fontId="5" fillId="0" borderId="2" xfId="3" applyFont="1" applyBorder="1" applyAlignment="1">
      <alignment horizontal="right" vertical="center" wrapText="1"/>
    </xf>
    <xf numFmtId="9" fontId="5" fillId="0" borderId="2" xfId="3" quotePrefix="1" applyFont="1" applyBorder="1" applyAlignment="1" applyProtection="1">
      <alignment horizontal="right" vertical="center" wrapText="1"/>
      <protection locked="0"/>
    </xf>
    <xf numFmtId="9" fontId="5" fillId="0" borderId="2" xfId="3" applyFont="1" applyBorder="1" applyAlignment="1">
      <alignment horizontal="center" vertical="center" wrapText="1"/>
    </xf>
    <xf numFmtId="9" fontId="0" fillId="0" borderId="6" xfId="3" applyFont="1" applyBorder="1" applyAlignment="1">
      <alignment horizontal="center" vertical="center" wrapText="1"/>
    </xf>
    <xf numFmtId="9" fontId="0" fillId="0" borderId="0" xfId="3" applyFont="1" applyAlignment="1">
      <alignment horizontal="center" vertical="center" wrapText="1"/>
    </xf>
    <xf numFmtId="9" fontId="4" fillId="0" borderId="13" xfId="3" applyFont="1" applyBorder="1" applyAlignment="1" applyProtection="1">
      <alignment horizontal="center" vertical="center" wrapText="1"/>
      <protection locked="0"/>
    </xf>
    <xf numFmtId="9" fontId="4" fillId="0" borderId="23" xfId="3" applyFont="1" applyBorder="1" applyAlignment="1">
      <alignment horizontal="left" vertical="center" wrapText="1"/>
    </xf>
    <xf numFmtId="42" fontId="5" fillId="0" borderId="2" xfId="0" applyNumberFormat="1" applyFont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2" fontId="5" fillId="0" borderId="2" xfId="0" applyNumberFormat="1" applyFont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4" fillId="0" borderId="23" xfId="1" applyFont="1" applyFill="1" applyBorder="1" applyAlignment="1">
      <alignment horizontal="left" vertical="center" wrapText="1"/>
    </xf>
    <xf numFmtId="42" fontId="5" fillId="0" borderId="2" xfId="0" applyNumberFormat="1" applyFont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4" fillId="0" borderId="13" xfId="0" applyFont="1" applyFill="1" applyBorder="1" applyAlignment="1" applyProtection="1">
      <alignment horizontal="center" vertical="center" wrapText="1"/>
      <protection locked="0"/>
    </xf>
    <xf numFmtId="0" fontId="4" fillId="0" borderId="23" xfId="0" applyFont="1" applyFill="1" applyBorder="1" applyAlignment="1" applyProtection="1">
      <alignment horizontal="left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3" xfId="0" applyFill="1" applyBorder="1" applyAlignment="1" applyProtection="1">
      <alignment horizontal="center" vertical="center" wrapText="1"/>
      <protection locked="0"/>
    </xf>
    <xf numFmtId="42" fontId="5" fillId="0" borderId="2" xfId="0" applyNumberFormat="1" applyFont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167" fontId="7" fillId="0" borderId="2" xfId="0" applyNumberFormat="1" applyFont="1" applyBorder="1" applyAlignment="1" applyProtection="1">
      <alignment horizontal="left" vertical="center" wrapText="1"/>
      <protection locked="0"/>
    </xf>
    <xf numFmtId="42" fontId="5" fillId="0" borderId="2" xfId="0" applyNumberFormat="1" applyFont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2" fillId="0" borderId="13" xfId="0" applyFont="1" applyFill="1" applyBorder="1" applyAlignment="1" applyProtection="1">
      <alignment horizontal="center" vertical="center" wrapText="1"/>
      <protection locked="0"/>
    </xf>
    <xf numFmtId="0" fontId="2" fillId="0" borderId="23" xfId="1" applyFont="1" applyFill="1" applyBorder="1" applyAlignment="1">
      <alignment horizontal="left" vertical="center" wrapText="1"/>
    </xf>
    <xf numFmtId="0" fontId="2" fillId="0" borderId="23" xfId="0" applyFont="1" applyFill="1" applyBorder="1" applyAlignment="1" applyProtection="1">
      <alignment horizontal="left" vertical="center" wrapText="1"/>
      <protection locked="0"/>
    </xf>
    <xf numFmtId="1" fontId="0" fillId="0" borderId="5" xfId="0" applyNumberFormat="1" applyFont="1" applyFill="1" applyBorder="1" applyAlignment="1">
      <alignment horizontal="center" vertical="center" wrapText="1"/>
    </xf>
    <xf numFmtId="0" fontId="2" fillId="0" borderId="13" xfId="0" applyFont="1" applyBorder="1" applyAlignment="1" applyProtection="1">
      <alignment horizontal="center" vertical="center" wrapText="1"/>
      <protection locked="0"/>
    </xf>
    <xf numFmtId="0" fontId="2" fillId="0" borderId="23" xfId="1" applyFont="1" applyBorder="1" applyAlignment="1">
      <alignment horizontal="left" vertical="center" wrapText="1"/>
    </xf>
    <xf numFmtId="0" fontId="2" fillId="0" borderId="23" xfId="0" applyFont="1" applyBorder="1" applyAlignment="1" applyProtection="1">
      <alignment horizontal="left" vertical="center" wrapText="1"/>
      <protection locked="0"/>
    </xf>
    <xf numFmtId="0" fontId="2" fillId="11" borderId="13" xfId="0" applyFont="1" applyFill="1" applyBorder="1" applyAlignment="1" applyProtection="1">
      <alignment horizontal="center" vertical="center" wrapText="1"/>
      <protection locked="0"/>
    </xf>
    <xf numFmtId="0" fontId="2" fillId="11" borderId="23" xfId="1" applyFont="1" applyFill="1" applyBorder="1" applyAlignment="1">
      <alignment horizontal="left" vertical="center" wrapText="1"/>
    </xf>
    <xf numFmtId="3" fontId="0" fillId="0" borderId="14" xfId="0" applyNumberFormat="1" applyFill="1" applyBorder="1" applyAlignment="1" applyProtection="1">
      <alignment horizontal="center" vertical="center" wrapText="1"/>
      <protection locked="0"/>
    </xf>
    <xf numFmtId="2" fontId="0" fillId="0" borderId="2" xfId="0" applyNumberFormat="1" applyFill="1" applyBorder="1" applyAlignment="1" applyProtection="1">
      <alignment horizontal="center" vertical="center" wrapText="1"/>
      <protection locked="0"/>
    </xf>
    <xf numFmtId="0" fontId="2" fillId="0" borderId="5" xfId="1" applyFont="1" applyBorder="1" applyAlignment="1">
      <alignment horizontal="left" vertical="center" wrapText="1"/>
    </xf>
    <xf numFmtId="0" fontId="2" fillId="0" borderId="5" xfId="0" applyFont="1" applyBorder="1" applyAlignment="1" applyProtection="1">
      <alignment horizontal="left" vertical="center" wrapText="1"/>
      <protection locked="0"/>
    </xf>
    <xf numFmtId="0" fontId="2" fillId="11" borderId="5" xfId="0" applyFont="1" applyFill="1" applyBorder="1" applyAlignment="1" applyProtection="1">
      <alignment horizontal="left" vertical="center" wrapText="1"/>
      <protection locked="0"/>
    </xf>
    <xf numFmtId="0" fontId="2" fillId="11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11" borderId="23" xfId="0" applyFont="1" applyFill="1" applyBorder="1" applyAlignment="1" applyProtection="1">
      <alignment horizontal="left" vertical="center" wrapText="1"/>
      <protection locked="0"/>
    </xf>
    <xf numFmtId="0" fontId="3" fillId="11" borderId="23" xfId="1" applyFont="1" applyFill="1" applyBorder="1" applyAlignment="1">
      <alignment horizontal="left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42" fontId="5" fillId="11" borderId="2" xfId="0" applyNumberFormat="1" applyFont="1" applyFill="1" applyBorder="1" applyAlignment="1">
      <alignment horizontal="right" vertical="center" wrapText="1"/>
    </xf>
    <xf numFmtId="42" fontId="5" fillId="11" borderId="2" xfId="0" quotePrefix="1" applyNumberFormat="1" applyFont="1" applyFill="1" applyBorder="1" applyAlignment="1" applyProtection="1">
      <alignment horizontal="right" vertical="center" wrapText="1"/>
      <protection locked="0"/>
    </xf>
    <xf numFmtId="42" fontId="5" fillId="11" borderId="2" xfId="0" applyNumberFormat="1" applyFont="1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" fontId="10" fillId="11" borderId="2" xfId="0" applyNumberFormat="1" applyFont="1" applyFill="1" applyBorder="1" applyAlignment="1" applyProtection="1">
      <alignment horizontal="left" vertical="center" wrapText="1"/>
      <protection locked="0"/>
    </xf>
    <xf numFmtId="0" fontId="11" fillId="11" borderId="5" xfId="0" applyFont="1" applyFill="1" applyBorder="1" applyAlignment="1">
      <alignment horizontal="center" vertical="center" wrapText="1"/>
    </xf>
    <xf numFmtId="0" fontId="11" fillId="11" borderId="13" xfId="0" applyFont="1" applyFill="1" applyBorder="1" applyAlignment="1" applyProtection="1">
      <alignment horizontal="center" vertical="center" wrapText="1"/>
      <protection locked="0"/>
    </xf>
    <xf numFmtId="0" fontId="11" fillId="11" borderId="23" xfId="1" applyFont="1" applyFill="1" applyBorder="1" applyAlignment="1">
      <alignment horizontal="left" vertical="center" wrapText="1"/>
    </xf>
    <xf numFmtId="0" fontId="11" fillId="11" borderId="3" xfId="0" applyFont="1" applyFill="1" applyBorder="1" applyAlignment="1" applyProtection="1">
      <alignment horizontal="center" vertical="center" wrapText="1"/>
      <protection locked="0"/>
    </xf>
    <xf numFmtId="0" fontId="10" fillId="11" borderId="26" xfId="0" applyFont="1" applyFill="1" applyBorder="1" applyAlignment="1" applyProtection="1">
      <alignment horizontal="center" vertical="center" wrapText="1"/>
      <protection locked="0"/>
    </xf>
    <xf numFmtId="0" fontId="11" fillId="11" borderId="2" xfId="0" applyFont="1" applyFill="1" applyBorder="1" applyAlignment="1" applyProtection="1">
      <alignment horizontal="center" vertical="center" wrapText="1"/>
      <protection locked="0"/>
    </xf>
    <xf numFmtId="3" fontId="11" fillId="11" borderId="14" xfId="0" applyNumberFormat="1" applyFont="1" applyFill="1" applyBorder="1" applyAlignment="1" applyProtection="1">
      <alignment horizontal="center" vertical="center" wrapText="1"/>
      <protection locked="0"/>
    </xf>
    <xf numFmtId="2" fontId="11" fillId="11" borderId="2" xfId="0" applyNumberFormat="1" applyFont="1" applyFill="1" applyBorder="1" applyAlignment="1" applyProtection="1">
      <alignment horizontal="center" vertical="center" wrapText="1"/>
      <protection locked="0"/>
    </xf>
    <xf numFmtId="3" fontId="11" fillId="11" borderId="3" xfId="0" applyNumberFormat="1" applyFont="1" applyFill="1" applyBorder="1" applyAlignment="1">
      <alignment horizontal="right" vertical="center" wrapText="1"/>
    </xf>
    <xf numFmtId="0" fontId="11" fillId="11" borderId="15" xfId="0" applyFont="1" applyFill="1" applyBorder="1" applyAlignment="1" applyProtection="1">
      <alignment horizontal="center" vertical="center" wrapText="1"/>
      <protection locked="0"/>
    </xf>
    <xf numFmtId="42" fontId="11" fillId="11" borderId="2" xfId="0" applyNumberFormat="1" applyFont="1" applyFill="1" applyBorder="1" applyAlignment="1">
      <alignment horizontal="right" vertical="center" wrapText="1"/>
    </xf>
    <xf numFmtId="42" fontId="11" fillId="11" borderId="2" xfId="0" quotePrefix="1" applyNumberFormat="1" applyFont="1" applyFill="1" applyBorder="1" applyAlignment="1" applyProtection="1">
      <alignment horizontal="right" vertical="center" wrapText="1"/>
      <protection locked="0"/>
    </xf>
    <xf numFmtId="42" fontId="11" fillId="11" borderId="2" xfId="0" applyNumberFormat="1" applyFont="1" applyFill="1" applyBorder="1" applyAlignment="1">
      <alignment horizontal="center" vertical="center" wrapText="1"/>
    </xf>
    <xf numFmtId="0" fontId="11" fillId="11" borderId="23" xfId="0" applyFont="1" applyFill="1" applyBorder="1" applyAlignment="1" applyProtection="1">
      <alignment horizontal="left" vertical="center" wrapText="1"/>
      <protection locked="0"/>
    </xf>
    <xf numFmtId="0" fontId="11" fillId="11" borderId="2" xfId="0" applyFont="1" applyFill="1" applyBorder="1" applyAlignment="1">
      <alignment horizontal="center" vertical="center" wrapText="1"/>
    </xf>
    <xf numFmtId="0" fontId="11" fillId="11" borderId="6" xfId="0" applyFont="1" applyFill="1" applyBorder="1" applyAlignment="1">
      <alignment horizontal="center" vertical="center" wrapText="1"/>
    </xf>
    <xf numFmtId="0" fontId="11" fillId="11" borderId="0" xfId="0" applyFont="1" applyFill="1" applyAlignment="1">
      <alignment horizontal="center" vertical="center" wrapText="1"/>
    </xf>
    <xf numFmtId="3" fontId="10" fillId="11" borderId="2" xfId="0" applyNumberFormat="1" applyFont="1" applyFill="1" applyBorder="1" applyAlignment="1" applyProtection="1">
      <alignment horizontal="left" vertical="center" wrapText="1"/>
      <protection locked="0"/>
    </xf>
    <xf numFmtId="0" fontId="11" fillId="11" borderId="5" xfId="1" applyFont="1" applyFill="1" applyBorder="1" applyAlignment="1">
      <alignment horizontal="left" vertical="center" wrapText="1"/>
    </xf>
    <xf numFmtId="2" fontId="7" fillId="0" borderId="2" xfId="0" applyNumberFormat="1" applyFont="1" applyBorder="1" applyAlignment="1" applyProtection="1">
      <alignment horizontal="left" vertical="center" wrapText="1"/>
      <protection locked="0"/>
    </xf>
    <xf numFmtId="2" fontId="10" fillId="11" borderId="2" xfId="0" applyNumberFormat="1" applyFont="1" applyFill="1" applyBorder="1" applyAlignment="1" applyProtection="1">
      <alignment horizontal="left" vertical="center" wrapText="1"/>
      <protection locked="0"/>
    </xf>
    <xf numFmtId="2" fontId="10" fillId="0" borderId="2" xfId="0" applyNumberFormat="1" applyFont="1" applyFill="1" applyBorder="1" applyAlignment="1" applyProtection="1">
      <alignment horizontal="left" vertical="center" wrapText="1"/>
      <protection locked="0"/>
    </xf>
    <xf numFmtId="0" fontId="12" fillId="11" borderId="5" xfId="0" applyFont="1" applyFill="1" applyBorder="1" applyAlignment="1">
      <alignment horizontal="center" vertical="center" wrapText="1"/>
    </xf>
    <xf numFmtId="166" fontId="11" fillId="11" borderId="14" xfId="0" applyNumberFormat="1" applyFont="1" applyFill="1" applyBorder="1" applyAlignment="1" applyProtection="1">
      <alignment horizontal="center" vertical="center" wrapText="1"/>
      <protection locked="0"/>
    </xf>
    <xf numFmtId="166" fontId="11" fillId="11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Font="1" applyFill="1" applyBorder="1" applyAlignment="1" applyProtection="1">
      <alignment horizontal="left" vertical="center" wrapText="1"/>
      <protection locked="0"/>
    </xf>
    <xf numFmtId="0" fontId="5" fillId="3" borderId="2" xfId="0" applyFont="1" applyFill="1" applyBorder="1" applyAlignment="1">
      <alignment horizontal="center" vertical="center" wrapText="1"/>
    </xf>
    <xf numFmtId="42" fontId="5" fillId="3" borderId="21" xfId="0" applyNumberFormat="1" applyFont="1" applyFill="1" applyBorder="1" applyAlignment="1">
      <alignment horizontal="center" vertical="center" wrapText="1"/>
    </xf>
    <xf numFmtId="42" fontId="5" fillId="3" borderId="4" xfId="0" applyNumberFormat="1" applyFont="1" applyFill="1" applyBorder="1" applyAlignment="1">
      <alignment horizontal="center" vertical="center" wrapText="1"/>
    </xf>
    <xf numFmtId="42" fontId="5" fillId="3" borderId="5" xfId="0" applyNumberFormat="1" applyFont="1" applyFill="1" applyBorder="1" applyAlignment="1">
      <alignment horizontal="center" vertical="center" wrapText="1"/>
    </xf>
    <xf numFmtId="42" fontId="5" fillId="3" borderId="3" xfId="0" applyNumberFormat="1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16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19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 wrapText="1"/>
    </xf>
    <xf numFmtId="0" fontId="5" fillId="3" borderId="2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42" fontId="5" fillId="0" borderId="2" xfId="0" applyNumberFormat="1" applyFont="1" applyBorder="1" applyAlignment="1">
      <alignment horizontal="center" vertical="center" wrapText="1"/>
    </xf>
    <xf numFmtId="42" fontId="5" fillId="3" borderId="9" xfId="0" applyNumberFormat="1" applyFont="1" applyFill="1" applyBorder="1" applyAlignment="1">
      <alignment horizontal="center" vertical="center" wrapText="1"/>
    </xf>
    <xf numFmtId="42" fontId="5" fillId="3" borderId="10" xfId="0" applyNumberFormat="1" applyFont="1" applyFill="1" applyBorder="1" applyAlignment="1">
      <alignment horizontal="center" vertical="center" wrapText="1"/>
    </xf>
    <xf numFmtId="42" fontId="5" fillId="3" borderId="11" xfId="0" applyNumberFormat="1" applyFont="1" applyFill="1" applyBorder="1" applyAlignment="1">
      <alignment horizontal="center" vertical="center" wrapText="1"/>
    </xf>
    <xf numFmtId="42" fontId="5" fillId="3" borderId="12" xfId="0" applyNumberFormat="1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10" xfId="0" applyBorder="1"/>
    <xf numFmtId="0" fontId="5" fillId="3" borderId="6" xfId="0" applyFont="1" applyFill="1" applyBorder="1" applyAlignment="1">
      <alignment horizontal="center" vertical="center" wrapText="1"/>
    </xf>
    <xf numFmtId="0" fontId="0" fillId="0" borderId="18" xfId="0" applyBorder="1"/>
    <xf numFmtId="0" fontId="0" fillId="0" borderId="11" xfId="0" applyBorder="1"/>
    <xf numFmtId="0" fontId="0" fillId="0" borderId="12" xfId="0" applyBorder="1"/>
    <xf numFmtId="42" fontId="5" fillId="3" borderId="2" xfId="0" applyNumberFormat="1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65" fontId="9" fillId="0" borderId="19" xfId="0" applyNumberFormat="1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5" fillId="9" borderId="21" xfId="0" applyFont="1" applyFill="1" applyBorder="1" applyAlignment="1">
      <alignment horizontal="center" vertical="center" wrapText="1"/>
    </xf>
    <xf numFmtId="0" fontId="5" fillId="9" borderId="5" xfId="0" applyFont="1" applyFill="1" applyBorder="1" applyAlignment="1">
      <alignment horizontal="center" vertical="center" wrapText="1"/>
    </xf>
    <xf numFmtId="0" fontId="5" fillId="9" borderId="24" xfId="0" applyFont="1" applyFill="1" applyBorder="1" applyAlignment="1">
      <alignment horizontal="center" vertical="center" wrapText="1"/>
    </xf>
    <xf numFmtId="0" fontId="5" fillId="9" borderId="16" xfId="0" applyFont="1" applyFill="1" applyBorder="1" applyAlignment="1">
      <alignment horizontal="center" vertical="center" wrapText="1"/>
    </xf>
    <xf numFmtId="0" fontId="5" fillId="9" borderId="25" xfId="0" applyFont="1" applyFill="1" applyBorder="1" applyAlignment="1">
      <alignment horizontal="center" vertical="center" wrapText="1"/>
    </xf>
    <xf numFmtId="0" fontId="5" fillId="9" borderId="19" xfId="0" applyFont="1" applyFill="1" applyBorder="1" applyAlignment="1">
      <alignment horizontal="center" vertical="center" wrapText="1"/>
    </xf>
    <xf numFmtId="165" fontId="5" fillId="9" borderId="25" xfId="0" applyNumberFormat="1" applyFont="1" applyFill="1" applyBorder="1" applyAlignment="1">
      <alignment horizontal="center" vertical="center" wrapText="1"/>
    </xf>
    <xf numFmtId="165" fontId="5" fillId="9" borderId="19" xfId="0" applyNumberFormat="1" applyFont="1" applyFill="1" applyBorder="1" applyAlignment="1">
      <alignment horizontal="center" vertical="center" wrapText="1"/>
    </xf>
    <xf numFmtId="0" fontId="8" fillId="9" borderId="27" xfId="0" applyFont="1" applyFill="1" applyBorder="1" applyAlignment="1">
      <alignment horizontal="center" vertical="center" wrapText="1"/>
    </xf>
    <xf numFmtId="0" fontId="8" fillId="9" borderId="28" xfId="0" applyFont="1" applyFill="1" applyBorder="1" applyAlignment="1">
      <alignment horizontal="center" vertical="center" wrapText="1"/>
    </xf>
    <xf numFmtId="165" fontId="5" fillId="9" borderId="21" xfId="0" applyNumberFormat="1" applyFont="1" applyFill="1" applyBorder="1" applyAlignment="1">
      <alignment horizontal="center" vertical="center" wrapText="1"/>
    </xf>
    <xf numFmtId="165" fontId="5" fillId="9" borderId="4" xfId="0" applyNumberFormat="1" applyFont="1" applyFill="1" applyBorder="1" applyAlignment="1">
      <alignment horizontal="center" vertical="center" wrapText="1"/>
    </xf>
    <xf numFmtId="0" fontId="5" fillId="9" borderId="4" xfId="0" applyFont="1" applyFill="1" applyBorder="1" applyAlignment="1">
      <alignment horizontal="center" vertical="center" wrapText="1"/>
    </xf>
    <xf numFmtId="0" fontId="5" fillId="9" borderId="29" xfId="0" applyFont="1" applyFill="1" applyBorder="1" applyAlignment="1">
      <alignment horizontal="center" vertical="center" wrapText="1"/>
    </xf>
    <xf numFmtId="0" fontId="5" fillId="9" borderId="9" xfId="0" applyFont="1" applyFill="1" applyBorder="1" applyAlignment="1">
      <alignment horizontal="left" vertical="center" wrapText="1"/>
    </xf>
    <xf numFmtId="0" fontId="5" fillId="9" borderId="16" xfId="0" applyFont="1" applyFill="1" applyBorder="1" applyAlignment="1">
      <alignment horizontal="left" vertical="center" wrapText="1"/>
    </xf>
    <xf numFmtId="0" fontId="5" fillId="9" borderId="17" xfId="0" applyFont="1" applyFill="1" applyBorder="1" applyAlignment="1">
      <alignment horizontal="left" vertical="center" wrapText="1"/>
    </xf>
    <xf numFmtId="0" fontId="5" fillId="9" borderId="11" xfId="0" applyFont="1" applyFill="1" applyBorder="1" applyAlignment="1">
      <alignment horizontal="left" vertical="center" wrapText="1"/>
    </xf>
    <xf numFmtId="0" fontId="5" fillId="9" borderId="19" xfId="0" applyFont="1" applyFill="1" applyBorder="1" applyAlignment="1">
      <alignment horizontal="left" vertical="center" wrapText="1"/>
    </xf>
    <xf numFmtId="0" fontId="5" fillId="9" borderId="22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165" fontId="5" fillId="9" borderId="2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165" fontId="5" fillId="0" borderId="2" xfId="0" applyNumberFormat="1" applyFont="1" applyFill="1" applyBorder="1" applyAlignment="1">
      <alignment horizontal="center" vertical="center" wrapText="1"/>
    </xf>
    <xf numFmtId="0" fontId="5" fillId="9" borderId="11" xfId="0" applyFont="1" applyFill="1" applyBorder="1" applyAlignment="1">
      <alignment horizontal="center" vertical="center" wrapText="1"/>
    </xf>
    <xf numFmtId="0" fontId="5" fillId="9" borderId="12" xfId="0" applyFont="1" applyFill="1" applyBorder="1" applyAlignment="1">
      <alignment horizontal="center" vertical="center" wrapText="1"/>
    </xf>
    <xf numFmtId="0" fontId="5" fillId="9" borderId="20" xfId="0" applyFont="1" applyFill="1" applyBorder="1" applyAlignment="1">
      <alignment horizontal="center" vertical="center" wrapText="1"/>
    </xf>
    <xf numFmtId="0" fontId="5" fillId="9" borderId="8" xfId="0" applyFont="1" applyFill="1" applyBorder="1" applyAlignment="1">
      <alignment horizontal="center" vertical="center" wrapText="1"/>
    </xf>
    <xf numFmtId="42" fontId="5" fillId="9" borderId="2" xfId="0" applyNumberFormat="1" applyFont="1" applyFill="1" applyBorder="1" applyAlignment="1">
      <alignment horizontal="center" vertical="center" wrapText="1"/>
    </xf>
    <xf numFmtId="42" fontId="5" fillId="9" borderId="21" xfId="0" applyNumberFormat="1" applyFont="1" applyFill="1" applyBorder="1" applyAlignment="1">
      <alignment horizontal="center" vertical="center" wrapText="1"/>
    </xf>
    <xf numFmtId="42" fontId="5" fillId="9" borderId="4" xfId="0" applyNumberFormat="1" applyFont="1" applyFill="1" applyBorder="1" applyAlignment="1">
      <alignment horizontal="center" vertical="center" wrapText="1"/>
    </xf>
    <xf numFmtId="42" fontId="5" fillId="9" borderId="5" xfId="0" applyNumberFormat="1" applyFont="1" applyFill="1" applyBorder="1" applyAlignment="1">
      <alignment horizontal="center" vertical="center" wrapText="1"/>
    </xf>
    <xf numFmtId="42" fontId="5" fillId="9" borderId="3" xfId="0" applyNumberFormat="1" applyFont="1" applyFill="1" applyBorder="1" applyAlignment="1">
      <alignment horizontal="center" vertical="center" wrapText="1"/>
    </xf>
    <xf numFmtId="42" fontId="5" fillId="9" borderId="9" xfId="0" applyNumberFormat="1" applyFont="1" applyFill="1" applyBorder="1" applyAlignment="1">
      <alignment horizontal="center" vertical="center" wrapText="1"/>
    </xf>
    <xf numFmtId="42" fontId="5" fillId="9" borderId="10" xfId="0" applyNumberFormat="1" applyFont="1" applyFill="1" applyBorder="1" applyAlignment="1">
      <alignment horizontal="center" vertical="center" wrapText="1"/>
    </xf>
    <xf numFmtId="42" fontId="5" fillId="9" borderId="11" xfId="0" applyNumberFormat="1" applyFont="1" applyFill="1" applyBorder="1" applyAlignment="1">
      <alignment horizontal="center" vertical="center" wrapText="1"/>
    </xf>
    <xf numFmtId="42" fontId="5" fillId="9" borderId="12" xfId="0" applyNumberFormat="1" applyFont="1" applyFill="1" applyBorder="1" applyAlignment="1">
      <alignment horizontal="center" vertical="center" wrapText="1"/>
    </xf>
  </cellXfs>
  <cellStyles count="4">
    <cellStyle name="Normal" xfId="0" builtinId="0"/>
    <cellStyle name="Normal 2" xfId="1"/>
    <cellStyle name="Normal 3" xfId="2"/>
    <cellStyle name="Pourcentage" xfId="3" builtinId="5"/>
  </cellStyles>
  <dxfs count="17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5050"/>
      <color rgb="FFFF3300"/>
      <color rgb="FFFFCCFF"/>
      <color rgb="FFFF99CC"/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5</xdr:row>
      <xdr:rowOff>152400</xdr:rowOff>
    </xdr:from>
    <xdr:to>
      <xdr:col>1</xdr:col>
      <xdr:colOff>830400</xdr:colOff>
      <xdr:row>7</xdr:row>
      <xdr:rowOff>8550</xdr:rowOff>
    </xdr:to>
    <xdr:sp macro="[0]!triA" textlink="">
      <xdr:nvSpPr>
        <xdr:cNvPr id="2" name="Rectangle à coins arrondis 1"/>
        <xdr:cNvSpPr/>
      </xdr:nvSpPr>
      <xdr:spPr>
        <a:xfrm>
          <a:off x="28575" y="962025"/>
          <a:ext cx="1440000" cy="180000"/>
        </a:xfrm>
        <a:prstGeom prst="roundRect">
          <a:avLst/>
        </a:prstGeom>
        <a:solidFill>
          <a:srgbClr val="FFCC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750" b="1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TRI  par ordre alphabétique </a:t>
          </a:r>
        </a:p>
      </xdr:txBody>
    </xdr:sp>
    <xdr:clientData/>
  </xdr:twoCellAnchor>
  <xdr:twoCellAnchor>
    <xdr:from>
      <xdr:col>2</xdr:col>
      <xdr:colOff>28209</xdr:colOff>
      <xdr:row>5</xdr:row>
      <xdr:rowOff>152400</xdr:rowOff>
    </xdr:from>
    <xdr:to>
      <xdr:col>2</xdr:col>
      <xdr:colOff>1468209</xdr:colOff>
      <xdr:row>7</xdr:row>
      <xdr:rowOff>8550</xdr:rowOff>
    </xdr:to>
    <xdr:sp macro="[0]!triB" textlink="">
      <xdr:nvSpPr>
        <xdr:cNvPr id="3" name="Rectangle à coins arrondis 2"/>
        <xdr:cNvSpPr/>
      </xdr:nvSpPr>
      <xdr:spPr>
        <a:xfrm>
          <a:off x="1511911" y="953782"/>
          <a:ext cx="1440000" cy="176703"/>
        </a:xfrm>
        <a:prstGeom prst="roundRect">
          <a:avLst/>
        </a:prstGeom>
        <a:solidFill>
          <a:srgbClr val="FFCC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750" b="1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TRI  par secteurs</a:t>
          </a:r>
        </a:p>
      </xdr:txBody>
    </xdr:sp>
    <xdr:clientData/>
  </xdr:twoCellAnchor>
  <xdr:twoCellAnchor>
    <xdr:from>
      <xdr:col>0</xdr:col>
      <xdr:colOff>28575</xdr:colOff>
      <xdr:row>4</xdr:row>
      <xdr:rowOff>0</xdr:rowOff>
    </xdr:from>
    <xdr:to>
      <xdr:col>1</xdr:col>
      <xdr:colOff>830400</xdr:colOff>
      <xdr:row>5</xdr:row>
      <xdr:rowOff>18075</xdr:rowOff>
    </xdr:to>
    <xdr:sp macro="[0]!entréelibre" textlink="">
      <xdr:nvSpPr>
        <xdr:cNvPr id="4" name="Rectangle à coins arrondis 3"/>
        <xdr:cNvSpPr/>
      </xdr:nvSpPr>
      <xdr:spPr>
        <a:xfrm>
          <a:off x="28575" y="647700"/>
          <a:ext cx="1440000" cy="180000"/>
        </a:xfrm>
        <a:prstGeom prst="roundRect">
          <a:avLst/>
        </a:prstGeom>
        <a:solidFill>
          <a:srgbClr val="FFCC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750" b="1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Entrée libre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2</xdr:col>
          <xdr:colOff>0</xdr:colOff>
          <xdr:row>3</xdr:row>
          <xdr:rowOff>85725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tien_des_chauss&#233;es_03_05_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s chaussée"/>
      <sheetName val="Entretien des chaussées1"/>
      <sheetName val="PU"/>
      <sheetName val="Entretien des chaussées"/>
    </sheetNames>
    <sheetDataSet>
      <sheetData sheetId="0">
        <row r="2">
          <cell r="A2" t="str">
            <v>Rue</v>
          </cell>
        </row>
        <row r="3">
          <cell r="A3" t="str">
            <v>Avenue</v>
          </cell>
          <cell r="K3" t="str">
            <v>Trafic intense</v>
          </cell>
        </row>
        <row r="4">
          <cell r="A4" t="str">
            <v>Boulev.</v>
          </cell>
          <cell r="K4" t="str">
            <v>Trafic modéré</v>
          </cell>
        </row>
        <row r="5">
          <cell r="A5" t="str">
            <v>Quai</v>
          </cell>
          <cell r="K5" t="str">
            <v>Trafic faible</v>
          </cell>
        </row>
        <row r="6">
          <cell r="A6" t="str">
            <v xml:space="preserve">Place </v>
          </cell>
          <cell r="K6" t="str">
            <v>Voie piétonne</v>
          </cell>
        </row>
        <row r="7">
          <cell r="A7" t="str">
            <v>Square</v>
          </cell>
          <cell r="K7" t="str">
            <v>Autres</v>
          </cell>
        </row>
        <row r="8">
          <cell r="A8" t="str">
            <v>Cours</v>
          </cell>
        </row>
        <row r="9">
          <cell r="A9" t="str">
            <v>Impasse</v>
          </cell>
        </row>
        <row r="10">
          <cell r="A10" t="str">
            <v>Pont</v>
          </cell>
        </row>
        <row r="11">
          <cell r="A11" t="str">
            <v>Rd-point</v>
          </cell>
        </row>
        <row r="12">
          <cell r="A12" t="str">
            <v>Allée</v>
          </cell>
        </row>
        <row r="13">
          <cell r="A13" t="str">
            <v>C-allée</v>
          </cell>
        </row>
        <row r="14">
          <cell r="A14" t="str">
            <v>Chaussée</v>
          </cell>
        </row>
        <row r="15">
          <cell r="A15" t="str">
            <v>Chemin</v>
          </cell>
        </row>
        <row r="16">
          <cell r="A16" t="str">
            <v>Esplan.</v>
          </cell>
        </row>
        <row r="17">
          <cell r="A17" t="str">
            <v>parc</v>
          </cell>
        </row>
        <row r="18">
          <cell r="A18" t="str">
            <v>Passage</v>
          </cell>
        </row>
        <row r="19">
          <cell r="A19" t="str">
            <v>Pte rue</v>
          </cell>
        </row>
        <row r="20">
          <cell r="A20" t="str">
            <v>Promon.</v>
          </cell>
        </row>
        <row r="21">
          <cell r="A21" t="str">
            <v>Venelle</v>
          </cell>
        </row>
        <row r="22">
          <cell r="A22" t="str">
            <v>.</v>
          </cell>
        </row>
        <row r="23">
          <cell r="A23" t="str">
            <v>.</v>
          </cell>
        </row>
        <row r="24">
          <cell r="A24" t="str">
            <v>.</v>
          </cell>
        </row>
        <row r="25">
          <cell r="A25" t="str">
            <v>.</v>
          </cell>
        </row>
        <row r="26">
          <cell r="A26" t="str">
            <v>.</v>
          </cell>
        </row>
        <row r="27">
          <cell r="A27" t="str">
            <v>.</v>
          </cell>
        </row>
        <row r="28">
          <cell r="A28" t="str">
            <v>.</v>
          </cell>
        </row>
        <row r="29">
          <cell r="A29" t="str">
            <v>.</v>
          </cell>
        </row>
        <row r="30">
          <cell r="A30" t="str">
            <v>.</v>
          </cell>
        </row>
        <row r="31">
          <cell r="A31" t="str">
            <v>.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125"/>
  <sheetViews>
    <sheetView workbookViewId="0">
      <selection activeCell="F23" sqref="F23"/>
    </sheetView>
  </sheetViews>
  <sheetFormatPr baseColWidth="10" defaultColWidth="11.42578125" defaultRowHeight="12.75" x14ac:dyDescent="0.2"/>
  <cols>
    <col min="1" max="1" width="11.42578125" style="4"/>
    <col min="2" max="2" width="16" style="9" customWidth="1"/>
    <col min="3" max="3" width="21.5703125" style="5" customWidth="1"/>
    <col min="4" max="4" width="8.85546875" style="1" customWidth="1"/>
    <col min="5" max="5" width="5.85546875" style="1" customWidth="1"/>
    <col min="6" max="6" width="23.28515625" style="17" customWidth="1"/>
    <col min="7" max="7" width="8" style="1" customWidth="1"/>
    <col min="8" max="8" width="6.7109375" style="1" customWidth="1"/>
    <col min="9" max="9" width="11.42578125" style="1"/>
    <col min="10" max="10" width="11.5703125" style="17" customWidth="1"/>
    <col min="11" max="16384" width="11.42578125" style="1"/>
  </cols>
  <sheetData>
    <row r="1" spans="1:12" x14ac:dyDescent="0.2">
      <c r="A1" s="2" t="s">
        <v>21</v>
      </c>
      <c r="B1" s="7" t="s">
        <v>1107</v>
      </c>
      <c r="C1" s="6" t="s">
        <v>22</v>
      </c>
      <c r="D1" s="2" t="s">
        <v>1109</v>
      </c>
      <c r="E1" s="2" t="s">
        <v>1110</v>
      </c>
      <c r="F1" s="6" t="s">
        <v>1108</v>
      </c>
      <c r="G1" s="2"/>
      <c r="I1" s="1" t="s">
        <v>1150</v>
      </c>
      <c r="J1" s="17" t="s">
        <v>1148</v>
      </c>
      <c r="K1" s="1" t="s">
        <v>1109</v>
      </c>
      <c r="L1" s="1" t="s">
        <v>1143</v>
      </c>
    </row>
    <row r="2" spans="1:12" x14ac:dyDescent="0.2">
      <c r="A2" s="3" t="s">
        <v>0</v>
      </c>
      <c r="B2" s="10" t="s">
        <v>39</v>
      </c>
      <c r="C2" s="5" t="s">
        <v>23</v>
      </c>
      <c r="D2" s="1">
        <v>1</v>
      </c>
      <c r="E2" s="1" t="s">
        <v>1111</v>
      </c>
      <c r="F2" s="5" t="s">
        <v>1178</v>
      </c>
      <c r="H2" s="1">
        <v>2015</v>
      </c>
      <c r="I2" s="1" t="s">
        <v>1123</v>
      </c>
    </row>
    <row r="3" spans="1:12" ht="25.5" x14ac:dyDescent="0.2">
      <c r="A3" s="3" t="s">
        <v>1</v>
      </c>
      <c r="B3" s="11" t="s">
        <v>40</v>
      </c>
      <c r="C3" s="5" t="s">
        <v>1115</v>
      </c>
      <c r="D3" s="1">
        <v>2</v>
      </c>
      <c r="E3" s="1" t="s">
        <v>1112</v>
      </c>
      <c r="F3" s="5" t="s">
        <v>1179</v>
      </c>
      <c r="H3" s="1">
        <v>2016</v>
      </c>
      <c r="I3" s="1" t="s">
        <v>1124</v>
      </c>
      <c r="J3" s="17" t="s">
        <v>1117</v>
      </c>
      <c r="K3" s="1" t="s">
        <v>1134</v>
      </c>
      <c r="L3" s="1" t="s">
        <v>1144</v>
      </c>
    </row>
    <row r="4" spans="1:12" x14ac:dyDescent="0.2">
      <c r="A4" s="3" t="s">
        <v>2</v>
      </c>
      <c r="B4" s="11" t="s">
        <v>41</v>
      </c>
      <c r="C4" s="5" t="s">
        <v>24</v>
      </c>
      <c r="D4" s="1">
        <v>3</v>
      </c>
      <c r="F4" s="5" t="s">
        <v>1180</v>
      </c>
      <c r="H4" s="1">
        <v>2017</v>
      </c>
      <c r="I4" s="16" t="s">
        <v>1149</v>
      </c>
      <c r="J4" s="17" t="s">
        <v>1169</v>
      </c>
      <c r="K4" s="1" t="s">
        <v>1135</v>
      </c>
      <c r="L4" s="1" t="s">
        <v>1145</v>
      </c>
    </row>
    <row r="5" spans="1:12" x14ac:dyDescent="0.2">
      <c r="A5" s="3" t="s">
        <v>3</v>
      </c>
      <c r="B5" s="11" t="s">
        <v>42</v>
      </c>
      <c r="C5" s="5" t="s">
        <v>25</v>
      </c>
      <c r="F5" s="5" t="s">
        <v>1181</v>
      </c>
      <c r="H5" s="1">
        <v>2018</v>
      </c>
      <c r="I5" s="1" t="s">
        <v>1121</v>
      </c>
      <c r="J5" s="17" t="s">
        <v>1170</v>
      </c>
      <c r="K5" s="1" t="s">
        <v>1136</v>
      </c>
    </row>
    <row r="6" spans="1:12" x14ac:dyDescent="0.2">
      <c r="A6" s="3" t="s">
        <v>4</v>
      </c>
      <c r="B6" s="11" t="s">
        <v>43</v>
      </c>
      <c r="C6" s="5" t="s">
        <v>26</v>
      </c>
      <c r="F6" s="5" t="s">
        <v>1182</v>
      </c>
      <c r="H6" s="1">
        <v>2019</v>
      </c>
      <c r="J6" s="17" t="s">
        <v>1119</v>
      </c>
      <c r="K6" s="1" t="s">
        <v>1126</v>
      </c>
    </row>
    <row r="7" spans="1:12" ht="25.5" x14ac:dyDescent="0.2">
      <c r="A7" s="3" t="s">
        <v>5</v>
      </c>
      <c r="B7" s="11" t="s">
        <v>44</v>
      </c>
      <c r="C7" s="5" t="s">
        <v>1113</v>
      </c>
      <c r="F7" s="5"/>
      <c r="G7" s="5"/>
      <c r="H7" s="1">
        <v>2020</v>
      </c>
      <c r="J7" s="17" t="s">
        <v>1122</v>
      </c>
      <c r="K7" s="1" t="s">
        <v>1127</v>
      </c>
    </row>
    <row r="8" spans="1:12" x14ac:dyDescent="0.2">
      <c r="A8" s="3" t="s">
        <v>6</v>
      </c>
      <c r="B8" s="11" t="s">
        <v>45</v>
      </c>
      <c r="C8" s="5" t="s">
        <v>27</v>
      </c>
      <c r="H8" s="1">
        <v>2021</v>
      </c>
      <c r="J8" s="17" t="s">
        <v>1171</v>
      </c>
    </row>
    <row r="9" spans="1:12" x14ac:dyDescent="0.2">
      <c r="A9" s="3" t="s">
        <v>7</v>
      </c>
      <c r="B9" s="11" t="s">
        <v>46</v>
      </c>
      <c r="C9" s="5" t="s">
        <v>28</v>
      </c>
      <c r="H9" s="1">
        <v>2022</v>
      </c>
      <c r="J9" s="5" t="s">
        <v>20</v>
      </c>
    </row>
    <row r="10" spans="1:12" ht="25.5" x14ac:dyDescent="0.2">
      <c r="A10" s="3" t="s">
        <v>8</v>
      </c>
      <c r="B10" s="11" t="s">
        <v>47</v>
      </c>
      <c r="C10" s="5" t="s">
        <v>1114</v>
      </c>
      <c r="H10" s="1">
        <v>2023</v>
      </c>
      <c r="J10" s="5" t="s">
        <v>20</v>
      </c>
    </row>
    <row r="11" spans="1:12" x14ac:dyDescent="0.2">
      <c r="A11" s="3" t="s">
        <v>9</v>
      </c>
      <c r="B11" s="11" t="s">
        <v>48</v>
      </c>
      <c r="C11" s="5" t="s">
        <v>29</v>
      </c>
      <c r="H11" s="1">
        <v>2024</v>
      </c>
      <c r="J11" s="5" t="s">
        <v>20</v>
      </c>
    </row>
    <row r="12" spans="1:12" ht="25.5" x14ac:dyDescent="0.2">
      <c r="A12" s="3" t="s">
        <v>10</v>
      </c>
      <c r="B12" s="11" t="s">
        <v>49</v>
      </c>
      <c r="C12" s="5" t="s">
        <v>1116</v>
      </c>
      <c r="H12" s="1">
        <v>2025</v>
      </c>
    </row>
    <row r="13" spans="1:12" x14ac:dyDescent="0.2">
      <c r="A13" s="3" t="s">
        <v>11</v>
      </c>
      <c r="B13" s="11" t="s">
        <v>50</v>
      </c>
      <c r="C13" s="5" t="s">
        <v>30</v>
      </c>
      <c r="H13" s="1" t="s">
        <v>1121</v>
      </c>
    </row>
    <row r="14" spans="1:12" ht="25.5" x14ac:dyDescent="0.2">
      <c r="A14" s="3" t="s">
        <v>12</v>
      </c>
      <c r="B14" s="11" t="s">
        <v>51</v>
      </c>
      <c r="C14" s="5" t="s">
        <v>31</v>
      </c>
    </row>
    <row r="15" spans="1:12" x14ac:dyDescent="0.2">
      <c r="A15" s="3" t="s">
        <v>13</v>
      </c>
      <c r="B15" s="11" t="s">
        <v>52</v>
      </c>
      <c r="C15" s="5" t="s">
        <v>32</v>
      </c>
    </row>
    <row r="16" spans="1:12" x14ac:dyDescent="0.2">
      <c r="A16" s="3" t="s">
        <v>14</v>
      </c>
      <c r="B16" s="11" t="s">
        <v>53</v>
      </c>
      <c r="C16" s="5" t="s">
        <v>33</v>
      </c>
    </row>
    <row r="17" spans="1:10" x14ac:dyDescent="0.2">
      <c r="A17" s="3" t="s">
        <v>15</v>
      </c>
      <c r="B17" s="11" t="s">
        <v>54</v>
      </c>
      <c r="C17" s="5" t="s">
        <v>34</v>
      </c>
    </row>
    <row r="18" spans="1:10" ht="25.5" x14ac:dyDescent="0.2">
      <c r="A18" s="3" t="s">
        <v>16</v>
      </c>
      <c r="B18" s="11" t="s">
        <v>55</v>
      </c>
      <c r="C18" s="5" t="s">
        <v>35</v>
      </c>
    </row>
    <row r="19" spans="1:10" x14ac:dyDescent="0.2">
      <c r="A19" s="3" t="s">
        <v>17</v>
      </c>
      <c r="B19" s="11" t="s">
        <v>56</v>
      </c>
      <c r="C19" s="5" t="s">
        <v>36</v>
      </c>
      <c r="J19" s="17" t="s">
        <v>1125</v>
      </c>
    </row>
    <row r="20" spans="1:10" x14ac:dyDescent="0.2">
      <c r="A20" s="3" t="s">
        <v>18</v>
      </c>
      <c r="B20" s="11" t="s">
        <v>57</v>
      </c>
      <c r="C20" s="5" t="s">
        <v>37</v>
      </c>
      <c r="J20" s="17" t="s">
        <v>1119</v>
      </c>
    </row>
    <row r="21" spans="1:10" ht="25.5" x14ac:dyDescent="0.2">
      <c r="A21" s="3" t="s">
        <v>19</v>
      </c>
      <c r="B21" s="11" t="s">
        <v>58</v>
      </c>
      <c r="C21" s="5" t="s">
        <v>38</v>
      </c>
      <c r="J21" s="17" t="s">
        <v>1122</v>
      </c>
    </row>
    <row r="22" spans="1:10" ht="25.5" x14ac:dyDescent="0.2">
      <c r="A22" s="3" t="s">
        <v>20</v>
      </c>
      <c r="B22" s="11" t="s">
        <v>59</v>
      </c>
      <c r="J22" s="17" t="s">
        <v>1120</v>
      </c>
    </row>
    <row r="23" spans="1:10" ht="25.5" x14ac:dyDescent="0.2">
      <c r="A23" s="3" t="s">
        <v>20</v>
      </c>
      <c r="B23" s="11" t="s">
        <v>60</v>
      </c>
      <c r="J23" s="17" t="s">
        <v>1117</v>
      </c>
    </row>
    <row r="24" spans="1:10" ht="25.5" x14ac:dyDescent="0.2">
      <c r="A24" s="3" t="s">
        <v>20</v>
      </c>
      <c r="B24" s="11" t="s">
        <v>61</v>
      </c>
      <c r="J24" s="17" t="s">
        <v>1152</v>
      </c>
    </row>
    <row r="25" spans="1:10" x14ac:dyDescent="0.2">
      <c r="A25" s="3" t="s">
        <v>20</v>
      </c>
      <c r="B25" s="11" t="s">
        <v>62</v>
      </c>
    </row>
    <row r="26" spans="1:10" x14ac:dyDescent="0.2">
      <c r="A26" s="3" t="s">
        <v>20</v>
      </c>
      <c r="B26" s="11" t="s">
        <v>63</v>
      </c>
    </row>
    <row r="27" spans="1:10" x14ac:dyDescent="0.2">
      <c r="A27" s="3" t="s">
        <v>20</v>
      </c>
      <c r="B27" s="11" t="s">
        <v>64</v>
      </c>
    </row>
    <row r="28" spans="1:10" x14ac:dyDescent="0.2">
      <c r="A28" s="3" t="s">
        <v>20</v>
      </c>
      <c r="B28" s="11" t="s">
        <v>65</v>
      </c>
    </row>
    <row r="29" spans="1:10" x14ac:dyDescent="0.2">
      <c r="A29" s="3" t="s">
        <v>20</v>
      </c>
      <c r="B29" s="11" t="s">
        <v>66</v>
      </c>
    </row>
    <row r="30" spans="1:10" x14ac:dyDescent="0.2">
      <c r="A30" s="3" t="s">
        <v>20</v>
      </c>
      <c r="B30" s="11" t="s">
        <v>67</v>
      </c>
    </row>
    <row r="31" spans="1:10" x14ac:dyDescent="0.2">
      <c r="A31" s="3" t="s">
        <v>20</v>
      </c>
      <c r="B31" s="11" t="s">
        <v>68</v>
      </c>
    </row>
    <row r="32" spans="1:10" x14ac:dyDescent="0.2">
      <c r="B32" s="11" t="s">
        <v>69</v>
      </c>
    </row>
    <row r="33" spans="2:2" x14ac:dyDescent="0.2">
      <c r="B33" s="11" t="s">
        <v>70</v>
      </c>
    </row>
    <row r="34" spans="2:2" x14ac:dyDescent="0.2">
      <c r="B34" s="11" t="s">
        <v>71</v>
      </c>
    </row>
    <row r="35" spans="2:2" x14ac:dyDescent="0.2">
      <c r="B35" s="11" t="s">
        <v>72</v>
      </c>
    </row>
    <row r="36" spans="2:2" x14ac:dyDescent="0.2">
      <c r="B36" s="11" t="s">
        <v>73</v>
      </c>
    </row>
    <row r="37" spans="2:2" x14ac:dyDescent="0.2">
      <c r="B37" s="11" t="s">
        <v>74</v>
      </c>
    </row>
    <row r="38" spans="2:2" x14ac:dyDescent="0.2">
      <c r="B38" s="11" t="s">
        <v>75</v>
      </c>
    </row>
    <row r="39" spans="2:2" x14ac:dyDescent="0.2">
      <c r="B39" s="11" t="s">
        <v>76</v>
      </c>
    </row>
    <row r="40" spans="2:2" x14ac:dyDescent="0.2">
      <c r="B40" s="11" t="s">
        <v>77</v>
      </c>
    </row>
    <row r="41" spans="2:2" x14ac:dyDescent="0.2">
      <c r="B41" s="11" t="s">
        <v>78</v>
      </c>
    </row>
    <row r="42" spans="2:2" x14ac:dyDescent="0.2">
      <c r="B42" s="11" t="s">
        <v>79</v>
      </c>
    </row>
    <row r="43" spans="2:2" x14ac:dyDescent="0.2">
      <c r="B43" s="11" t="s">
        <v>80</v>
      </c>
    </row>
    <row r="44" spans="2:2" x14ac:dyDescent="0.2">
      <c r="B44" s="11" t="s">
        <v>81</v>
      </c>
    </row>
    <row r="45" spans="2:2" x14ac:dyDescent="0.2">
      <c r="B45" s="11" t="s">
        <v>82</v>
      </c>
    </row>
    <row r="46" spans="2:2" x14ac:dyDescent="0.2">
      <c r="B46" s="11" t="s">
        <v>83</v>
      </c>
    </row>
    <row r="47" spans="2:2" x14ac:dyDescent="0.2">
      <c r="B47" s="11" t="s">
        <v>84</v>
      </c>
    </row>
    <row r="48" spans="2:2" x14ac:dyDescent="0.2">
      <c r="B48" s="11" t="s">
        <v>85</v>
      </c>
    </row>
    <row r="49" spans="2:2" x14ac:dyDescent="0.2">
      <c r="B49" s="11" t="s">
        <v>86</v>
      </c>
    </row>
    <row r="50" spans="2:2" x14ac:dyDescent="0.2">
      <c r="B50" s="11" t="s">
        <v>87</v>
      </c>
    </row>
    <row r="51" spans="2:2" x14ac:dyDescent="0.2">
      <c r="B51" s="11" t="s">
        <v>88</v>
      </c>
    </row>
    <row r="52" spans="2:2" x14ac:dyDescent="0.2">
      <c r="B52" s="11" t="s">
        <v>89</v>
      </c>
    </row>
    <row r="53" spans="2:2" x14ac:dyDescent="0.2">
      <c r="B53" s="11" t="s">
        <v>90</v>
      </c>
    </row>
    <row r="54" spans="2:2" x14ac:dyDescent="0.2">
      <c r="B54" s="11" t="s">
        <v>91</v>
      </c>
    </row>
    <row r="55" spans="2:2" x14ac:dyDescent="0.2">
      <c r="B55" s="11" t="s">
        <v>92</v>
      </c>
    </row>
    <row r="56" spans="2:2" x14ac:dyDescent="0.2">
      <c r="B56" s="11" t="s">
        <v>93</v>
      </c>
    </row>
    <row r="57" spans="2:2" x14ac:dyDescent="0.2">
      <c r="B57" s="11" t="s">
        <v>94</v>
      </c>
    </row>
    <row r="58" spans="2:2" x14ac:dyDescent="0.2">
      <c r="B58" s="11" t="s">
        <v>95</v>
      </c>
    </row>
    <row r="59" spans="2:2" x14ac:dyDescent="0.2">
      <c r="B59" s="11" t="s">
        <v>96</v>
      </c>
    </row>
    <row r="60" spans="2:2" x14ac:dyDescent="0.2">
      <c r="B60" s="11" t="s">
        <v>97</v>
      </c>
    </row>
    <row r="61" spans="2:2" x14ac:dyDescent="0.2">
      <c r="B61" s="11" t="s">
        <v>98</v>
      </c>
    </row>
    <row r="62" spans="2:2" x14ac:dyDescent="0.2">
      <c r="B62" s="11" t="s">
        <v>99</v>
      </c>
    </row>
    <row r="63" spans="2:2" x14ac:dyDescent="0.2">
      <c r="B63" s="11" t="s">
        <v>100</v>
      </c>
    </row>
    <row r="64" spans="2:2" x14ac:dyDescent="0.2">
      <c r="B64" s="11" t="s">
        <v>101</v>
      </c>
    </row>
    <row r="65" spans="2:2" x14ac:dyDescent="0.2">
      <c r="B65" s="11" t="s">
        <v>102</v>
      </c>
    </row>
    <row r="66" spans="2:2" x14ac:dyDescent="0.2">
      <c r="B66" s="11" t="s">
        <v>103</v>
      </c>
    </row>
    <row r="67" spans="2:2" x14ac:dyDescent="0.2">
      <c r="B67" s="11" t="s">
        <v>104</v>
      </c>
    </row>
    <row r="68" spans="2:2" x14ac:dyDescent="0.2">
      <c r="B68" s="11" t="s">
        <v>105</v>
      </c>
    </row>
    <row r="69" spans="2:2" x14ac:dyDescent="0.2">
      <c r="B69" s="11" t="s">
        <v>106</v>
      </c>
    </row>
    <row r="70" spans="2:2" x14ac:dyDescent="0.2">
      <c r="B70" s="11" t="s">
        <v>107</v>
      </c>
    </row>
    <row r="71" spans="2:2" x14ac:dyDescent="0.2">
      <c r="B71" s="11" t="s">
        <v>108</v>
      </c>
    </row>
    <row r="72" spans="2:2" x14ac:dyDescent="0.2">
      <c r="B72" s="11" t="s">
        <v>109</v>
      </c>
    </row>
    <row r="73" spans="2:2" x14ac:dyDescent="0.2">
      <c r="B73" s="11" t="s">
        <v>110</v>
      </c>
    </row>
    <row r="74" spans="2:2" x14ac:dyDescent="0.2">
      <c r="B74" s="11" t="s">
        <v>111</v>
      </c>
    </row>
    <row r="75" spans="2:2" x14ac:dyDescent="0.2">
      <c r="B75" s="11" t="s">
        <v>112</v>
      </c>
    </row>
    <row r="76" spans="2:2" ht="25.5" x14ac:dyDescent="0.2">
      <c r="B76" s="11" t="s">
        <v>113</v>
      </c>
    </row>
    <row r="77" spans="2:2" ht="25.5" x14ac:dyDescent="0.2">
      <c r="B77" s="11" t="s">
        <v>114</v>
      </c>
    </row>
    <row r="78" spans="2:2" x14ac:dyDescent="0.2">
      <c r="B78" s="11" t="s">
        <v>115</v>
      </c>
    </row>
    <row r="79" spans="2:2" x14ac:dyDescent="0.2">
      <c r="B79" s="11" t="s">
        <v>116</v>
      </c>
    </row>
    <row r="80" spans="2:2" x14ac:dyDescent="0.2">
      <c r="B80" s="12" t="s">
        <v>117</v>
      </c>
    </row>
    <row r="81" spans="2:2" x14ac:dyDescent="0.2">
      <c r="B81" s="12" t="s">
        <v>118</v>
      </c>
    </row>
    <row r="82" spans="2:2" x14ac:dyDescent="0.2">
      <c r="B82" s="12" t="s">
        <v>119</v>
      </c>
    </row>
    <row r="83" spans="2:2" x14ac:dyDescent="0.2">
      <c r="B83" s="12" t="s">
        <v>120</v>
      </c>
    </row>
    <row r="84" spans="2:2" x14ac:dyDescent="0.2">
      <c r="B84" s="11" t="s">
        <v>121</v>
      </c>
    </row>
    <row r="85" spans="2:2" x14ac:dyDescent="0.2">
      <c r="B85" s="11" t="s">
        <v>122</v>
      </c>
    </row>
    <row r="86" spans="2:2" x14ac:dyDescent="0.2">
      <c r="B86" s="11" t="s">
        <v>123</v>
      </c>
    </row>
    <row r="87" spans="2:2" x14ac:dyDescent="0.2">
      <c r="B87" s="11" t="s">
        <v>124</v>
      </c>
    </row>
    <row r="88" spans="2:2" x14ac:dyDescent="0.2">
      <c r="B88" s="11" t="s">
        <v>125</v>
      </c>
    </row>
    <row r="89" spans="2:2" x14ac:dyDescent="0.2">
      <c r="B89" s="11" t="s">
        <v>126</v>
      </c>
    </row>
    <row r="90" spans="2:2" x14ac:dyDescent="0.2">
      <c r="B90" s="11" t="s">
        <v>127</v>
      </c>
    </row>
    <row r="91" spans="2:2" x14ac:dyDescent="0.2">
      <c r="B91" s="11" t="s">
        <v>128</v>
      </c>
    </row>
    <row r="92" spans="2:2" x14ac:dyDescent="0.2">
      <c r="B92" s="11" t="s">
        <v>129</v>
      </c>
    </row>
    <row r="93" spans="2:2" x14ac:dyDescent="0.2">
      <c r="B93" s="11" t="s">
        <v>130</v>
      </c>
    </row>
    <row r="94" spans="2:2" x14ac:dyDescent="0.2">
      <c r="B94" s="11" t="s">
        <v>131</v>
      </c>
    </row>
    <row r="95" spans="2:2" x14ac:dyDescent="0.2">
      <c r="B95" s="11" t="s">
        <v>132</v>
      </c>
    </row>
    <row r="96" spans="2:2" x14ac:dyDescent="0.2">
      <c r="B96" s="11" t="s">
        <v>133</v>
      </c>
    </row>
    <row r="97" spans="2:2" x14ac:dyDescent="0.2">
      <c r="B97" s="11" t="s">
        <v>134</v>
      </c>
    </row>
    <row r="98" spans="2:2" x14ac:dyDescent="0.2">
      <c r="B98" s="11" t="s">
        <v>135</v>
      </c>
    </row>
    <row r="99" spans="2:2" x14ac:dyDescent="0.2">
      <c r="B99" s="11" t="s">
        <v>136</v>
      </c>
    </row>
    <row r="100" spans="2:2" x14ac:dyDescent="0.2">
      <c r="B100" s="11" t="s">
        <v>137</v>
      </c>
    </row>
    <row r="101" spans="2:2" x14ac:dyDescent="0.2">
      <c r="B101" s="11" t="s">
        <v>138</v>
      </c>
    </row>
    <row r="102" spans="2:2" x14ac:dyDescent="0.2">
      <c r="B102" s="13" t="s">
        <v>139</v>
      </c>
    </row>
    <row r="103" spans="2:2" x14ac:dyDescent="0.2">
      <c r="B103" s="11" t="s">
        <v>140</v>
      </c>
    </row>
    <row r="104" spans="2:2" x14ac:dyDescent="0.2">
      <c r="B104" s="11" t="s">
        <v>141</v>
      </c>
    </row>
    <row r="105" spans="2:2" x14ac:dyDescent="0.2">
      <c r="B105" s="11" t="s">
        <v>142</v>
      </c>
    </row>
    <row r="106" spans="2:2" x14ac:dyDescent="0.2">
      <c r="B106" s="11" t="s">
        <v>143</v>
      </c>
    </row>
    <row r="107" spans="2:2" x14ac:dyDescent="0.2">
      <c r="B107" s="11" t="s">
        <v>144</v>
      </c>
    </row>
    <row r="108" spans="2:2" x14ac:dyDescent="0.2">
      <c r="B108" s="11" t="s">
        <v>145</v>
      </c>
    </row>
    <row r="109" spans="2:2" x14ac:dyDescent="0.2">
      <c r="B109" s="11" t="s">
        <v>146</v>
      </c>
    </row>
    <row r="110" spans="2:2" x14ac:dyDescent="0.2">
      <c r="B110" s="11" t="s">
        <v>147</v>
      </c>
    </row>
    <row r="111" spans="2:2" x14ac:dyDescent="0.2">
      <c r="B111" s="11" t="s">
        <v>148</v>
      </c>
    </row>
    <row r="112" spans="2:2" x14ac:dyDescent="0.2">
      <c r="B112" s="11" t="s">
        <v>149</v>
      </c>
    </row>
    <row r="113" spans="2:2" x14ac:dyDescent="0.2">
      <c r="B113" s="11" t="s">
        <v>150</v>
      </c>
    </row>
    <row r="114" spans="2:2" x14ac:dyDescent="0.2">
      <c r="B114" s="11" t="s">
        <v>151</v>
      </c>
    </row>
    <row r="115" spans="2:2" x14ac:dyDescent="0.2">
      <c r="B115" s="11" t="s">
        <v>152</v>
      </c>
    </row>
    <row r="116" spans="2:2" x14ac:dyDescent="0.2">
      <c r="B116" s="11" t="s">
        <v>153</v>
      </c>
    </row>
    <row r="117" spans="2:2" x14ac:dyDescent="0.2">
      <c r="B117" s="11" t="s">
        <v>154</v>
      </c>
    </row>
    <row r="118" spans="2:2" x14ac:dyDescent="0.2">
      <c r="B118" s="11" t="s">
        <v>155</v>
      </c>
    </row>
    <row r="119" spans="2:2" x14ac:dyDescent="0.2">
      <c r="B119" s="11" t="s">
        <v>156</v>
      </c>
    </row>
    <row r="120" spans="2:2" x14ac:dyDescent="0.2">
      <c r="B120" s="11" t="s">
        <v>157</v>
      </c>
    </row>
    <row r="121" spans="2:2" x14ac:dyDescent="0.2">
      <c r="B121" s="11" t="s">
        <v>158</v>
      </c>
    </row>
    <row r="122" spans="2:2" x14ac:dyDescent="0.2">
      <c r="B122" s="11" t="s">
        <v>159</v>
      </c>
    </row>
    <row r="123" spans="2:2" x14ac:dyDescent="0.2">
      <c r="B123" s="11" t="s">
        <v>160</v>
      </c>
    </row>
    <row r="124" spans="2:2" x14ac:dyDescent="0.2">
      <c r="B124" s="11" t="s">
        <v>161</v>
      </c>
    </row>
    <row r="125" spans="2:2" x14ac:dyDescent="0.2">
      <c r="B125" s="11" t="s">
        <v>162</v>
      </c>
    </row>
    <row r="126" spans="2:2" x14ac:dyDescent="0.2">
      <c r="B126" s="11" t="s">
        <v>163</v>
      </c>
    </row>
    <row r="127" spans="2:2" x14ac:dyDescent="0.2">
      <c r="B127" s="11" t="s">
        <v>164</v>
      </c>
    </row>
    <row r="128" spans="2:2" x14ac:dyDescent="0.2">
      <c r="B128" s="11" t="s">
        <v>165</v>
      </c>
    </row>
    <row r="129" spans="2:2" x14ac:dyDescent="0.2">
      <c r="B129" s="11" t="s">
        <v>166</v>
      </c>
    </row>
    <row r="130" spans="2:2" x14ac:dyDescent="0.2">
      <c r="B130" s="11" t="s">
        <v>167</v>
      </c>
    </row>
    <row r="131" spans="2:2" x14ac:dyDescent="0.2">
      <c r="B131" s="11" t="s">
        <v>168</v>
      </c>
    </row>
    <row r="132" spans="2:2" x14ac:dyDescent="0.2">
      <c r="B132" s="11" t="s">
        <v>169</v>
      </c>
    </row>
    <row r="133" spans="2:2" x14ac:dyDescent="0.2">
      <c r="B133" s="11" t="s">
        <v>170</v>
      </c>
    </row>
    <row r="134" spans="2:2" x14ac:dyDescent="0.2">
      <c r="B134" s="11" t="s">
        <v>171</v>
      </c>
    </row>
    <row r="135" spans="2:2" x14ac:dyDescent="0.2">
      <c r="B135" s="11" t="s">
        <v>172</v>
      </c>
    </row>
    <row r="136" spans="2:2" x14ac:dyDescent="0.2">
      <c r="B136" s="11" t="s">
        <v>173</v>
      </c>
    </row>
    <row r="137" spans="2:2" x14ac:dyDescent="0.2">
      <c r="B137" s="11" t="s">
        <v>174</v>
      </c>
    </row>
    <row r="138" spans="2:2" x14ac:dyDescent="0.2">
      <c r="B138" s="11" t="s">
        <v>175</v>
      </c>
    </row>
    <row r="139" spans="2:2" ht="25.5" x14ac:dyDescent="0.2">
      <c r="B139" s="11" t="s">
        <v>176</v>
      </c>
    </row>
    <row r="140" spans="2:2" x14ac:dyDescent="0.2">
      <c r="B140" s="11" t="s">
        <v>177</v>
      </c>
    </row>
    <row r="141" spans="2:2" x14ac:dyDescent="0.2">
      <c r="B141" s="11" t="s">
        <v>178</v>
      </c>
    </row>
    <row r="142" spans="2:2" x14ac:dyDescent="0.2">
      <c r="B142" s="11" t="s">
        <v>179</v>
      </c>
    </row>
    <row r="143" spans="2:2" x14ac:dyDescent="0.2">
      <c r="B143" s="11" t="s">
        <v>180</v>
      </c>
    </row>
    <row r="144" spans="2:2" x14ac:dyDescent="0.2">
      <c r="B144" s="11" t="s">
        <v>181</v>
      </c>
    </row>
    <row r="145" spans="2:2" x14ac:dyDescent="0.2">
      <c r="B145" s="11" t="s">
        <v>182</v>
      </c>
    </row>
    <row r="146" spans="2:2" x14ac:dyDescent="0.2">
      <c r="B146" s="11" t="s">
        <v>183</v>
      </c>
    </row>
    <row r="147" spans="2:2" x14ac:dyDescent="0.2">
      <c r="B147" s="11" t="s">
        <v>184</v>
      </c>
    </row>
    <row r="148" spans="2:2" x14ac:dyDescent="0.2">
      <c r="B148" s="11" t="s">
        <v>185</v>
      </c>
    </row>
    <row r="149" spans="2:2" x14ac:dyDescent="0.2">
      <c r="B149" s="11" t="s">
        <v>186</v>
      </c>
    </row>
    <row r="150" spans="2:2" x14ac:dyDescent="0.2">
      <c r="B150" s="11" t="s">
        <v>187</v>
      </c>
    </row>
    <row r="151" spans="2:2" x14ac:dyDescent="0.2">
      <c r="B151" s="11" t="s">
        <v>188</v>
      </c>
    </row>
    <row r="152" spans="2:2" x14ac:dyDescent="0.2">
      <c r="B152" s="11" t="s">
        <v>189</v>
      </c>
    </row>
    <row r="153" spans="2:2" x14ac:dyDescent="0.2">
      <c r="B153" s="11" t="s">
        <v>190</v>
      </c>
    </row>
    <row r="154" spans="2:2" x14ac:dyDescent="0.2">
      <c r="B154" s="11" t="s">
        <v>191</v>
      </c>
    </row>
    <row r="155" spans="2:2" x14ac:dyDescent="0.2">
      <c r="B155" s="11" t="s">
        <v>192</v>
      </c>
    </row>
    <row r="156" spans="2:2" x14ac:dyDescent="0.2">
      <c r="B156" s="11" t="s">
        <v>193</v>
      </c>
    </row>
    <row r="157" spans="2:2" x14ac:dyDescent="0.2">
      <c r="B157" s="11" t="s">
        <v>194</v>
      </c>
    </row>
    <row r="158" spans="2:2" x14ac:dyDescent="0.2">
      <c r="B158" s="11" t="s">
        <v>195</v>
      </c>
    </row>
    <row r="159" spans="2:2" x14ac:dyDescent="0.2">
      <c r="B159" s="11" t="s">
        <v>196</v>
      </c>
    </row>
    <row r="160" spans="2:2" x14ac:dyDescent="0.2">
      <c r="B160" s="11" t="s">
        <v>197</v>
      </c>
    </row>
    <row r="161" spans="2:2" x14ac:dyDescent="0.2">
      <c r="B161" s="11" t="s">
        <v>198</v>
      </c>
    </row>
    <row r="162" spans="2:2" x14ac:dyDescent="0.2">
      <c r="B162" s="11" t="s">
        <v>199</v>
      </c>
    </row>
    <row r="163" spans="2:2" x14ac:dyDescent="0.2">
      <c r="B163" s="11" t="s">
        <v>200</v>
      </c>
    </row>
    <row r="164" spans="2:2" x14ac:dyDescent="0.2">
      <c r="B164" s="11" t="s">
        <v>201</v>
      </c>
    </row>
    <row r="165" spans="2:2" x14ac:dyDescent="0.2">
      <c r="B165" s="11" t="s">
        <v>202</v>
      </c>
    </row>
    <row r="166" spans="2:2" x14ac:dyDescent="0.2">
      <c r="B166" s="11" t="s">
        <v>203</v>
      </c>
    </row>
    <row r="167" spans="2:2" x14ac:dyDescent="0.2">
      <c r="B167" s="11" t="s">
        <v>204</v>
      </c>
    </row>
    <row r="168" spans="2:2" x14ac:dyDescent="0.2">
      <c r="B168" s="11" t="s">
        <v>205</v>
      </c>
    </row>
    <row r="169" spans="2:2" x14ac:dyDescent="0.2">
      <c r="B169" s="11" t="s">
        <v>206</v>
      </c>
    </row>
    <row r="170" spans="2:2" x14ac:dyDescent="0.2">
      <c r="B170" s="11" t="s">
        <v>207</v>
      </c>
    </row>
    <row r="171" spans="2:2" x14ac:dyDescent="0.2">
      <c r="B171" s="11" t="s">
        <v>208</v>
      </c>
    </row>
    <row r="172" spans="2:2" ht="25.5" x14ac:dyDescent="0.2">
      <c r="B172" s="11" t="s">
        <v>209</v>
      </c>
    </row>
    <row r="173" spans="2:2" x14ac:dyDescent="0.2">
      <c r="B173" s="11" t="s">
        <v>210</v>
      </c>
    </row>
    <row r="174" spans="2:2" x14ac:dyDescent="0.2">
      <c r="B174" s="11" t="s">
        <v>211</v>
      </c>
    </row>
    <row r="175" spans="2:2" x14ac:dyDescent="0.2">
      <c r="B175" s="11" t="s">
        <v>212</v>
      </c>
    </row>
    <row r="176" spans="2:2" x14ac:dyDescent="0.2">
      <c r="B176" s="11" t="s">
        <v>213</v>
      </c>
    </row>
    <row r="177" spans="2:2" x14ac:dyDescent="0.2">
      <c r="B177" s="11" t="s">
        <v>214</v>
      </c>
    </row>
    <row r="178" spans="2:2" x14ac:dyDescent="0.2">
      <c r="B178" s="11" t="s">
        <v>215</v>
      </c>
    </row>
    <row r="179" spans="2:2" x14ac:dyDescent="0.2">
      <c r="B179" s="11" t="s">
        <v>216</v>
      </c>
    </row>
    <row r="180" spans="2:2" x14ac:dyDescent="0.2">
      <c r="B180" s="11" t="s">
        <v>217</v>
      </c>
    </row>
    <row r="181" spans="2:2" x14ac:dyDescent="0.2">
      <c r="B181" s="11" t="s">
        <v>217</v>
      </c>
    </row>
    <row r="182" spans="2:2" x14ac:dyDescent="0.2">
      <c r="B182" s="11" t="s">
        <v>218</v>
      </c>
    </row>
    <row r="183" spans="2:2" x14ac:dyDescent="0.2">
      <c r="B183" s="11" t="s">
        <v>219</v>
      </c>
    </row>
    <row r="184" spans="2:2" x14ac:dyDescent="0.2">
      <c r="B184" s="11" t="s">
        <v>220</v>
      </c>
    </row>
    <row r="185" spans="2:2" x14ac:dyDescent="0.2">
      <c r="B185" s="11" t="s">
        <v>221</v>
      </c>
    </row>
    <row r="186" spans="2:2" x14ac:dyDescent="0.2">
      <c r="B186" s="11" t="s">
        <v>222</v>
      </c>
    </row>
    <row r="187" spans="2:2" x14ac:dyDescent="0.2">
      <c r="B187" s="11" t="s">
        <v>223</v>
      </c>
    </row>
    <row r="188" spans="2:2" x14ac:dyDescent="0.2">
      <c r="B188" s="11" t="s">
        <v>224</v>
      </c>
    </row>
    <row r="189" spans="2:2" x14ac:dyDescent="0.2">
      <c r="B189" s="11" t="s">
        <v>225</v>
      </c>
    </row>
    <row r="190" spans="2:2" x14ac:dyDescent="0.2">
      <c r="B190" s="11" t="s">
        <v>226</v>
      </c>
    </row>
    <row r="191" spans="2:2" x14ac:dyDescent="0.2">
      <c r="B191" s="11" t="s">
        <v>227</v>
      </c>
    </row>
    <row r="192" spans="2:2" x14ac:dyDescent="0.2">
      <c r="B192" s="11" t="s">
        <v>228</v>
      </c>
    </row>
    <row r="193" spans="2:2" x14ac:dyDescent="0.2">
      <c r="B193" s="11" t="s">
        <v>229</v>
      </c>
    </row>
    <row r="194" spans="2:2" x14ac:dyDescent="0.2">
      <c r="B194" s="11" t="s">
        <v>230</v>
      </c>
    </row>
    <row r="195" spans="2:2" x14ac:dyDescent="0.2">
      <c r="B195" s="11" t="s">
        <v>231</v>
      </c>
    </row>
    <row r="196" spans="2:2" x14ac:dyDescent="0.2">
      <c r="B196" s="11" t="s">
        <v>232</v>
      </c>
    </row>
    <row r="197" spans="2:2" x14ac:dyDescent="0.2">
      <c r="B197" s="11" t="s">
        <v>232</v>
      </c>
    </row>
    <row r="198" spans="2:2" x14ac:dyDescent="0.2">
      <c r="B198" s="11" t="s">
        <v>233</v>
      </c>
    </row>
    <row r="199" spans="2:2" x14ac:dyDescent="0.2">
      <c r="B199" s="11" t="s">
        <v>234</v>
      </c>
    </row>
    <row r="200" spans="2:2" x14ac:dyDescent="0.2">
      <c r="B200" s="11" t="s">
        <v>235</v>
      </c>
    </row>
    <row r="201" spans="2:2" x14ac:dyDescent="0.2">
      <c r="B201" s="11" t="s">
        <v>236</v>
      </c>
    </row>
    <row r="202" spans="2:2" x14ac:dyDescent="0.2">
      <c r="B202" s="11" t="s">
        <v>237</v>
      </c>
    </row>
    <row r="203" spans="2:2" x14ac:dyDescent="0.2">
      <c r="B203" s="11" t="s">
        <v>238</v>
      </c>
    </row>
    <row r="204" spans="2:2" x14ac:dyDescent="0.2">
      <c r="B204" s="11" t="s">
        <v>239</v>
      </c>
    </row>
    <row r="205" spans="2:2" ht="25.5" x14ac:dyDescent="0.2">
      <c r="B205" s="11" t="s">
        <v>240</v>
      </c>
    </row>
    <row r="206" spans="2:2" x14ac:dyDescent="0.2">
      <c r="B206" s="11" t="s">
        <v>241</v>
      </c>
    </row>
    <row r="207" spans="2:2" x14ac:dyDescent="0.2">
      <c r="B207" s="11" t="s">
        <v>242</v>
      </c>
    </row>
    <row r="208" spans="2:2" ht="25.5" x14ac:dyDescent="0.2">
      <c r="B208" s="11" t="s">
        <v>243</v>
      </c>
    </row>
    <row r="209" spans="2:2" x14ac:dyDescent="0.2">
      <c r="B209" s="11" t="s">
        <v>244</v>
      </c>
    </row>
    <row r="210" spans="2:2" x14ac:dyDescent="0.2">
      <c r="B210" s="11" t="s">
        <v>245</v>
      </c>
    </row>
    <row r="211" spans="2:2" x14ac:dyDescent="0.2">
      <c r="B211" s="11" t="s">
        <v>246</v>
      </c>
    </row>
    <row r="212" spans="2:2" x14ac:dyDescent="0.2">
      <c r="B212" s="11" t="s">
        <v>247</v>
      </c>
    </row>
    <row r="213" spans="2:2" x14ac:dyDescent="0.2">
      <c r="B213" s="14" t="s">
        <v>248</v>
      </c>
    </row>
    <row r="214" spans="2:2" x14ac:dyDescent="0.2">
      <c r="B214" s="11" t="s">
        <v>249</v>
      </c>
    </row>
    <row r="215" spans="2:2" x14ac:dyDescent="0.2">
      <c r="B215" s="11" t="s">
        <v>250</v>
      </c>
    </row>
    <row r="216" spans="2:2" x14ac:dyDescent="0.2">
      <c r="B216" s="11" t="s">
        <v>251</v>
      </c>
    </row>
    <row r="217" spans="2:2" x14ac:dyDescent="0.2">
      <c r="B217" s="11" t="s">
        <v>252</v>
      </c>
    </row>
    <row r="218" spans="2:2" ht="25.5" x14ac:dyDescent="0.2">
      <c r="B218" s="11" t="s">
        <v>253</v>
      </c>
    </row>
    <row r="219" spans="2:2" x14ac:dyDescent="0.2">
      <c r="B219" s="11" t="s">
        <v>254</v>
      </c>
    </row>
    <row r="220" spans="2:2" x14ac:dyDescent="0.2">
      <c r="B220" s="11" t="s">
        <v>255</v>
      </c>
    </row>
    <row r="221" spans="2:2" x14ac:dyDescent="0.2">
      <c r="B221" s="11" t="s">
        <v>256</v>
      </c>
    </row>
    <row r="222" spans="2:2" x14ac:dyDescent="0.2">
      <c r="B222" s="11" t="s">
        <v>257</v>
      </c>
    </row>
    <row r="223" spans="2:2" x14ac:dyDescent="0.2">
      <c r="B223" s="11" t="s">
        <v>258</v>
      </c>
    </row>
    <row r="224" spans="2:2" x14ac:dyDescent="0.2">
      <c r="B224" s="11" t="s">
        <v>259</v>
      </c>
    </row>
    <row r="225" spans="2:2" x14ac:dyDescent="0.2">
      <c r="B225" s="11" t="s">
        <v>260</v>
      </c>
    </row>
    <row r="226" spans="2:2" ht="25.5" x14ac:dyDescent="0.2">
      <c r="B226" s="11" t="s">
        <v>261</v>
      </c>
    </row>
    <row r="227" spans="2:2" x14ac:dyDescent="0.2">
      <c r="B227" s="11" t="s">
        <v>262</v>
      </c>
    </row>
    <row r="228" spans="2:2" ht="25.5" x14ac:dyDescent="0.2">
      <c r="B228" s="11" t="s">
        <v>263</v>
      </c>
    </row>
    <row r="229" spans="2:2" x14ac:dyDescent="0.2">
      <c r="B229" s="11" t="s">
        <v>264</v>
      </c>
    </row>
    <row r="230" spans="2:2" x14ac:dyDescent="0.2">
      <c r="B230" s="11" t="s">
        <v>265</v>
      </c>
    </row>
    <row r="231" spans="2:2" x14ac:dyDescent="0.2">
      <c r="B231" s="11" t="s">
        <v>266</v>
      </c>
    </row>
    <row r="232" spans="2:2" x14ac:dyDescent="0.2">
      <c r="B232" s="11" t="s">
        <v>267</v>
      </c>
    </row>
    <row r="233" spans="2:2" x14ac:dyDescent="0.2">
      <c r="B233" s="11" t="s">
        <v>268</v>
      </c>
    </row>
    <row r="234" spans="2:2" ht="25.5" x14ac:dyDescent="0.2">
      <c r="B234" s="11" t="s">
        <v>269</v>
      </c>
    </row>
    <row r="235" spans="2:2" ht="25.5" x14ac:dyDescent="0.2">
      <c r="B235" s="11" t="s">
        <v>270</v>
      </c>
    </row>
    <row r="236" spans="2:2" ht="25.5" x14ac:dyDescent="0.2">
      <c r="B236" s="11" t="s">
        <v>271</v>
      </c>
    </row>
    <row r="237" spans="2:2" x14ac:dyDescent="0.2">
      <c r="B237" s="11" t="s">
        <v>272</v>
      </c>
    </row>
    <row r="238" spans="2:2" x14ac:dyDescent="0.2">
      <c r="B238" s="11" t="s">
        <v>273</v>
      </c>
    </row>
    <row r="239" spans="2:2" x14ac:dyDescent="0.2">
      <c r="B239" s="11" t="s">
        <v>274</v>
      </c>
    </row>
    <row r="240" spans="2:2" x14ac:dyDescent="0.2">
      <c r="B240" s="11" t="s">
        <v>275</v>
      </c>
    </row>
    <row r="241" spans="2:2" x14ac:dyDescent="0.2">
      <c r="B241" s="11" t="s">
        <v>276</v>
      </c>
    </row>
    <row r="242" spans="2:2" x14ac:dyDescent="0.2">
      <c r="B242" s="11" t="s">
        <v>277</v>
      </c>
    </row>
    <row r="243" spans="2:2" x14ac:dyDescent="0.2">
      <c r="B243" s="11" t="s">
        <v>278</v>
      </c>
    </row>
    <row r="244" spans="2:2" x14ac:dyDescent="0.2">
      <c r="B244" s="11" t="s">
        <v>279</v>
      </c>
    </row>
    <row r="245" spans="2:2" x14ac:dyDescent="0.2">
      <c r="B245" s="11" t="s">
        <v>280</v>
      </c>
    </row>
    <row r="246" spans="2:2" x14ac:dyDescent="0.2">
      <c r="B246" s="11" t="s">
        <v>281</v>
      </c>
    </row>
    <row r="247" spans="2:2" x14ac:dyDescent="0.2">
      <c r="B247" s="11" t="s">
        <v>282</v>
      </c>
    </row>
    <row r="248" spans="2:2" x14ac:dyDescent="0.2">
      <c r="B248" s="11" t="s">
        <v>283</v>
      </c>
    </row>
    <row r="249" spans="2:2" x14ac:dyDescent="0.2">
      <c r="B249" s="11" t="s">
        <v>284</v>
      </c>
    </row>
    <row r="250" spans="2:2" x14ac:dyDescent="0.2">
      <c r="B250" s="11" t="s">
        <v>285</v>
      </c>
    </row>
    <row r="251" spans="2:2" x14ac:dyDescent="0.2">
      <c r="B251" s="11" t="s">
        <v>286</v>
      </c>
    </row>
    <row r="252" spans="2:2" x14ac:dyDescent="0.2">
      <c r="B252" s="11" t="s">
        <v>287</v>
      </c>
    </row>
    <row r="253" spans="2:2" x14ac:dyDescent="0.2">
      <c r="B253" s="11" t="s">
        <v>288</v>
      </c>
    </row>
    <row r="254" spans="2:2" x14ac:dyDescent="0.2">
      <c r="B254" s="11" t="s">
        <v>289</v>
      </c>
    </row>
    <row r="255" spans="2:2" x14ac:dyDescent="0.2">
      <c r="B255" s="11" t="s">
        <v>290</v>
      </c>
    </row>
    <row r="256" spans="2:2" x14ac:dyDescent="0.2">
      <c r="B256" s="11" t="s">
        <v>291</v>
      </c>
    </row>
    <row r="257" spans="2:2" x14ac:dyDescent="0.2">
      <c r="B257" s="11" t="s">
        <v>292</v>
      </c>
    </row>
    <row r="258" spans="2:2" x14ac:dyDescent="0.2">
      <c r="B258" s="11" t="s">
        <v>293</v>
      </c>
    </row>
    <row r="259" spans="2:2" x14ac:dyDescent="0.2">
      <c r="B259" s="11" t="s">
        <v>294</v>
      </c>
    </row>
    <row r="260" spans="2:2" x14ac:dyDescent="0.2">
      <c r="B260" s="11" t="s">
        <v>295</v>
      </c>
    </row>
    <row r="261" spans="2:2" x14ac:dyDescent="0.2">
      <c r="B261" s="11" t="s">
        <v>296</v>
      </c>
    </row>
    <row r="262" spans="2:2" x14ac:dyDescent="0.2">
      <c r="B262" s="11" t="s">
        <v>297</v>
      </c>
    </row>
    <row r="263" spans="2:2" x14ac:dyDescent="0.2">
      <c r="B263" s="11" t="s">
        <v>298</v>
      </c>
    </row>
    <row r="264" spans="2:2" x14ac:dyDescent="0.2">
      <c r="B264" s="11" t="s">
        <v>299</v>
      </c>
    </row>
    <row r="265" spans="2:2" x14ac:dyDescent="0.2">
      <c r="B265" s="11" t="s">
        <v>300</v>
      </c>
    </row>
    <row r="266" spans="2:2" x14ac:dyDescent="0.2">
      <c r="B266" s="11" t="s">
        <v>301</v>
      </c>
    </row>
    <row r="267" spans="2:2" x14ac:dyDescent="0.2">
      <c r="B267" s="11" t="s">
        <v>302</v>
      </c>
    </row>
    <row r="268" spans="2:2" x14ac:dyDescent="0.2">
      <c r="B268" s="11" t="s">
        <v>303</v>
      </c>
    </row>
    <row r="269" spans="2:2" x14ac:dyDescent="0.2">
      <c r="B269" s="11" t="s">
        <v>304</v>
      </c>
    </row>
    <row r="270" spans="2:2" x14ac:dyDescent="0.2">
      <c r="B270" s="11" t="s">
        <v>305</v>
      </c>
    </row>
    <row r="271" spans="2:2" x14ac:dyDescent="0.2">
      <c r="B271" s="11" t="s">
        <v>306</v>
      </c>
    </row>
    <row r="272" spans="2:2" x14ac:dyDescent="0.2">
      <c r="B272" s="11" t="s">
        <v>307</v>
      </c>
    </row>
    <row r="273" spans="2:2" x14ac:dyDescent="0.2">
      <c r="B273" s="11" t="s">
        <v>308</v>
      </c>
    </row>
    <row r="274" spans="2:2" x14ac:dyDescent="0.2">
      <c r="B274" s="11" t="s">
        <v>309</v>
      </c>
    </row>
    <row r="275" spans="2:2" x14ac:dyDescent="0.2">
      <c r="B275" s="11" t="s">
        <v>310</v>
      </c>
    </row>
    <row r="276" spans="2:2" x14ac:dyDescent="0.2">
      <c r="B276" s="11" t="s">
        <v>311</v>
      </c>
    </row>
    <row r="277" spans="2:2" x14ac:dyDescent="0.2">
      <c r="B277" s="11" t="s">
        <v>312</v>
      </c>
    </row>
    <row r="278" spans="2:2" x14ac:dyDescent="0.2">
      <c r="B278" s="11" t="s">
        <v>313</v>
      </c>
    </row>
    <row r="279" spans="2:2" x14ac:dyDescent="0.2">
      <c r="B279" s="11" t="s">
        <v>314</v>
      </c>
    </row>
    <row r="280" spans="2:2" x14ac:dyDescent="0.2">
      <c r="B280" s="11" t="s">
        <v>315</v>
      </c>
    </row>
    <row r="281" spans="2:2" x14ac:dyDescent="0.2">
      <c r="B281" s="11" t="s">
        <v>316</v>
      </c>
    </row>
    <row r="282" spans="2:2" x14ac:dyDescent="0.2">
      <c r="B282" s="11" t="s">
        <v>317</v>
      </c>
    </row>
    <row r="283" spans="2:2" x14ac:dyDescent="0.2">
      <c r="B283" s="11" t="s">
        <v>318</v>
      </c>
    </row>
    <row r="284" spans="2:2" x14ac:dyDescent="0.2">
      <c r="B284" s="11" t="s">
        <v>319</v>
      </c>
    </row>
    <row r="285" spans="2:2" x14ac:dyDescent="0.2">
      <c r="B285" s="11" t="s">
        <v>320</v>
      </c>
    </row>
    <row r="286" spans="2:2" x14ac:dyDescent="0.2">
      <c r="B286" s="11" t="s">
        <v>321</v>
      </c>
    </row>
    <row r="287" spans="2:2" x14ac:dyDescent="0.2">
      <c r="B287" s="11" t="s">
        <v>322</v>
      </c>
    </row>
    <row r="288" spans="2:2" x14ac:dyDescent="0.2">
      <c r="B288" s="11" t="s">
        <v>323</v>
      </c>
    </row>
    <row r="289" spans="2:2" x14ac:dyDescent="0.2">
      <c r="B289" s="11" t="s">
        <v>324</v>
      </c>
    </row>
    <row r="290" spans="2:2" x14ac:dyDescent="0.2">
      <c r="B290" s="11" t="s">
        <v>325</v>
      </c>
    </row>
    <row r="291" spans="2:2" x14ac:dyDescent="0.2">
      <c r="B291" s="11" t="s">
        <v>326</v>
      </c>
    </row>
    <row r="292" spans="2:2" x14ac:dyDescent="0.2">
      <c r="B292" s="11" t="s">
        <v>327</v>
      </c>
    </row>
    <row r="293" spans="2:2" x14ac:dyDescent="0.2">
      <c r="B293" s="11" t="s">
        <v>328</v>
      </c>
    </row>
    <row r="294" spans="2:2" x14ac:dyDescent="0.2">
      <c r="B294" s="11" t="s">
        <v>329</v>
      </c>
    </row>
    <row r="295" spans="2:2" x14ac:dyDescent="0.2">
      <c r="B295" s="11" t="s">
        <v>330</v>
      </c>
    </row>
    <row r="296" spans="2:2" x14ac:dyDescent="0.2">
      <c r="B296" s="15" t="s">
        <v>331</v>
      </c>
    </row>
    <row r="297" spans="2:2" x14ac:dyDescent="0.2">
      <c r="B297" s="11" t="s">
        <v>332</v>
      </c>
    </row>
    <row r="298" spans="2:2" x14ac:dyDescent="0.2">
      <c r="B298" s="11" t="s">
        <v>333</v>
      </c>
    </row>
    <row r="299" spans="2:2" x14ac:dyDescent="0.2">
      <c r="B299" s="11" t="s">
        <v>334</v>
      </c>
    </row>
    <row r="300" spans="2:2" x14ac:dyDescent="0.2">
      <c r="B300" s="11" t="s">
        <v>335</v>
      </c>
    </row>
    <row r="301" spans="2:2" x14ac:dyDescent="0.2">
      <c r="B301" s="11" t="s">
        <v>336</v>
      </c>
    </row>
    <row r="302" spans="2:2" x14ac:dyDescent="0.2">
      <c r="B302" s="11" t="s">
        <v>337</v>
      </c>
    </row>
    <row r="303" spans="2:2" x14ac:dyDescent="0.2">
      <c r="B303" s="11" t="s">
        <v>338</v>
      </c>
    </row>
    <row r="304" spans="2:2" x14ac:dyDescent="0.2">
      <c r="B304" s="11" t="s">
        <v>339</v>
      </c>
    </row>
    <row r="305" spans="2:2" x14ac:dyDescent="0.2">
      <c r="B305" s="11" t="s">
        <v>340</v>
      </c>
    </row>
    <row r="306" spans="2:2" x14ac:dyDescent="0.2">
      <c r="B306" s="11" t="s">
        <v>341</v>
      </c>
    </row>
    <row r="307" spans="2:2" x14ac:dyDescent="0.2">
      <c r="B307" s="11" t="s">
        <v>342</v>
      </c>
    </row>
    <row r="308" spans="2:2" x14ac:dyDescent="0.2">
      <c r="B308" s="11" t="s">
        <v>343</v>
      </c>
    </row>
    <row r="309" spans="2:2" x14ac:dyDescent="0.2">
      <c r="B309" s="11" t="s">
        <v>344</v>
      </c>
    </row>
    <row r="310" spans="2:2" x14ac:dyDescent="0.2">
      <c r="B310" s="11" t="s">
        <v>345</v>
      </c>
    </row>
    <row r="311" spans="2:2" x14ac:dyDescent="0.2">
      <c r="B311" s="11" t="s">
        <v>346</v>
      </c>
    </row>
    <row r="312" spans="2:2" x14ac:dyDescent="0.2">
      <c r="B312" s="11" t="s">
        <v>347</v>
      </c>
    </row>
    <row r="313" spans="2:2" x14ac:dyDescent="0.2">
      <c r="B313" s="15" t="s">
        <v>348</v>
      </c>
    </row>
    <row r="314" spans="2:2" x14ac:dyDescent="0.2">
      <c r="B314" s="11" t="s">
        <v>349</v>
      </c>
    </row>
    <row r="315" spans="2:2" x14ac:dyDescent="0.2">
      <c r="B315" s="11" t="s">
        <v>350</v>
      </c>
    </row>
    <row r="316" spans="2:2" x14ac:dyDescent="0.2">
      <c r="B316" s="11" t="s">
        <v>351</v>
      </c>
    </row>
    <row r="317" spans="2:2" x14ac:dyDescent="0.2">
      <c r="B317" s="11" t="s">
        <v>352</v>
      </c>
    </row>
    <row r="318" spans="2:2" x14ac:dyDescent="0.2">
      <c r="B318" s="11" t="s">
        <v>353</v>
      </c>
    </row>
    <row r="319" spans="2:2" x14ac:dyDescent="0.2">
      <c r="B319" s="11" t="s">
        <v>354</v>
      </c>
    </row>
    <row r="320" spans="2:2" x14ac:dyDescent="0.2">
      <c r="B320" s="11" t="s">
        <v>355</v>
      </c>
    </row>
    <row r="321" spans="2:2" x14ac:dyDescent="0.2">
      <c r="B321" s="11" t="s">
        <v>356</v>
      </c>
    </row>
    <row r="322" spans="2:2" x14ac:dyDescent="0.2">
      <c r="B322" s="11" t="s">
        <v>357</v>
      </c>
    </row>
    <row r="323" spans="2:2" x14ac:dyDescent="0.2">
      <c r="B323" s="11" t="s">
        <v>358</v>
      </c>
    </row>
    <row r="324" spans="2:2" x14ac:dyDescent="0.2">
      <c r="B324" s="11" t="s">
        <v>359</v>
      </c>
    </row>
    <row r="325" spans="2:2" x14ac:dyDescent="0.2">
      <c r="B325" s="11" t="s">
        <v>360</v>
      </c>
    </row>
    <row r="326" spans="2:2" x14ac:dyDescent="0.2">
      <c r="B326" s="11" t="s">
        <v>361</v>
      </c>
    </row>
    <row r="327" spans="2:2" x14ac:dyDescent="0.2">
      <c r="B327" s="11" t="s">
        <v>362</v>
      </c>
    </row>
    <row r="328" spans="2:2" x14ac:dyDescent="0.2">
      <c r="B328" s="11" t="s">
        <v>363</v>
      </c>
    </row>
    <row r="329" spans="2:2" x14ac:dyDescent="0.2">
      <c r="B329" s="11" t="s">
        <v>364</v>
      </c>
    </row>
    <row r="330" spans="2:2" x14ac:dyDescent="0.2">
      <c r="B330" s="11" t="s">
        <v>365</v>
      </c>
    </row>
    <row r="331" spans="2:2" x14ac:dyDescent="0.2">
      <c r="B331" s="11" t="s">
        <v>366</v>
      </c>
    </row>
    <row r="332" spans="2:2" x14ac:dyDescent="0.2">
      <c r="B332" s="11" t="s">
        <v>367</v>
      </c>
    </row>
    <row r="333" spans="2:2" x14ac:dyDescent="0.2">
      <c r="B333" s="11" t="s">
        <v>368</v>
      </c>
    </row>
    <row r="334" spans="2:2" x14ac:dyDescent="0.2">
      <c r="B334" s="11" t="s">
        <v>369</v>
      </c>
    </row>
    <row r="335" spans="2:2" x14ac:dyDescent="0.2">
      <c r="B335" s="11" t="s">
        <v>370</v>
      </c>
    </row>
    <row r="336" spans="2:2" x14ac:dyDescent="0.2">
      <c r="B336" s="11" t="s">
        <v>371</v>
      </c>
    </row>
    <row r="337" spans="2:2" x14ac:dyDescent="0.2">
      <c r="B337" s="11" t="s">
        <v>372</v>
      </c>
    </row>
    <row r="338" spans="2:2" x14ac:dyDescent="0.2">
      <c r="B338" s="11" t="s">
        <v>373</v>
      </c>
    </row>
    <row r="339" spans="2:2" x14ac:dyDescent="0.2">
      <c r="B339" s="11" t="s">
        <v>374</v>
      </c>
    </row>
    <row r="340" spans="2:2" x14ac:dyDescent="0.2">
      <c r="B340" s="11" t="s">
        <v>375</v>
      </c>
    </row>
    <row r="341" spans="2:2" ht="25.5" x14ac:dyDescent="0.2">
      <c r="B341" s="11" t="s">
        <v>376</v>
      </c>
    </row>
    <row r="342" spans="2:2" x14ac:dyDescent="0.2">
      <c r="B342" s="11" t="s">
        <v>377</v>
      </c>
    </row>
    <row r="343" spans="2:2" x14ac:dyDescent="0.2">
      <c r="B343" s="11" t="s">
        <v>378</v>
      </c>
    </row>
    <row r="344" spans="2:2" x14ac:dyDescent="0.2">
      <c r="B344" s="11" t="s">
        <v>379</v>
      </c>
    </row>
    <row r="345" spans="2:2" x14ac:dyDescent="0.2">
      <c r="B345" s="11" t="s">
        <v>380</v>
      </c>
    </row>
    <row r="346" spans="2:2" x14ac:dyDescent="0.2">
      <c r="B346" s="11" t="s">
        <v>381</v>
      </c>
    </row>
    <row r="347" spans="2:2" x14ac:dyDescent="0.2">
      <c r="B347" s="11" t="s">
        <v>382</v>
      </c>
    </row>
    <row r="348" spans="2:2" x14ac:dyDescent="0.2">
      <c r="B348" s="11" t="s">
        <v>383</v>
      </c>
    </row>
    <row r="349" spans="2:2" x14ac:dyDescent="0.2">
      <c r="B349" s="11" t="s">
        <v>384</v>
      </c>
    </row>
    <row r="350" spans="2:2" x14ac:dyDescent="0.2">
      <c r="B350" s="11" t="s">
        <v>385</v>
      </c>
    </row>
    <row r="351" spans="2:2" x14ac:dyDescent="0.2">
      <c r="B351" s="11" t="s">
        <v>386</v>
      </c>
    </row>
    <row r="352" spans="2:2" x14ac:dyDescent="0.2">
      <c r="B352" s="11" t="s">
        <v>387</v>
      </c>
    </row>
    <row r="353" spans="2:2" x14ac:dyDescent="0.2">
      <c r="B353" s="11" t="s">
        <v>388</v>
      </c>
    </row>
    <row r="354" spans="2:2" x14ac:dyDescent="0.2">
      <c r="B354" s="11" t="s">
        <v>389</v>
      </c>
    </row>
    <row r="355" spans="2:2" x14ac:dyDescent="0.2">
      <c r="B355" s="11" t="s">
        <v>390</v>
      </c>
    </row>
    <row r="356" spans="2:2" x14ac:dyDescent="0.2">
      <c r="B356" s="11" t="s">
        <v>391</v>
      </c>
    </row>
    <row r="357" spans="2:2" x14ac:dyDescent="0.2">
      <c r="B357" s="11" t="s">
        <v>392</v>
      </c>
    </row>
    <row r="358" spans="2:2" x14ac:dyDescent="0.2">
      <c r="B358" s="11" t="s">
        <v>393</v>
      </c>
    </row>
    <row r="359" spans="2:2" ht="25.5" x14ac:dyDescent="0.2">
      <c r="B359" s="11" t="s">
        <v>394</v>
      </c>
    </row>
    <row r="360" spans="2:2" x14ac:dyDescent="0.2">
      <c r="B360" s="11" t="s">
        <v>395</v>
      </c>
    </row>
    <row r="361" spans="2:2" x14ac:dyDescent="0.2">
      <c r="B361" s="11" t="s">
        <v>396</v>
      </c>
    </row>
    <row r="362" spans="2:2" x14ac:dyDescent="0.2">
      <c r="B362" s="11" t="s">
        <v>397</v>
      </c>
    </row>
    <row r="363" spans="2:2" x14ac:dyDescent="0.2">
      <c r="B363" s="11" t="s">
        <v>398</v>
      </c>
    </row>
    <row r="364" spans="2:2" x14ac:dyDescent="0.2">
      <c r="B364" s="11" t="s">
        <v>399</v>
      </c>
    </row>
    <row r="365" spans="2:2" x14ac:dyDescent="0.2">
      <c r="B365" s="11" t="s">
        <v>400</v>
      </c>
    </row>
    <row r="366" spans="2:2" ht="25.5" x14ac:dyDescent="0.2">
      <c r="B366" s="15" t="s">
        <v>401</v>
      </c>
    </row>
    <row r="367" spans="2:2" x14ac:dyDescent="0.2">
      <c r="B367" s="11" t="s">
        <v>402</v>
      </c>
    </row>
    <row r="368" spans="2:2" x14ac:dyDescent="0.2">
      <c r="B368" s="11" t="s">
        <v>403</v>
      </c>
    </row>
    <row r="369" spans="2:2" x14ac:dyDescent="0.2">
      <c r="B369" s="11" t="s">
        <v>404</v>
      </c>
    </row>
    <row r="370" spans="2:2" x14ac:dyDescent="0.2">
      <c r="B370" s="11" t="s">
        <v>405</v>
      </c>
    </row>
    <row r="371" spans="2:2" x14ac:dyDescent="0.2">
      <c r="B371" s="11" t="s">
        <v>406</v>
      </c>
    </row>
    <row r="372" spans="2:2" x14ac:dyDescent="0.2">
      <c r="B372" s="11" t="s">
        <v>407</v>
      </c>
    </row>
    <row r="373" spans="2:2" x14ac:dyDescent="0.2">
      <c r="B373" s="11" t="s">
        <v>408</v>
      </c>
    </row>
    <row r="374" spans="2:2" x14ac:dyDescent="0.2">
      <c r="B374" s="11" t="s">
        <v>409</v>
      </c>
    </row>
    <row r="375" spans="2:2" x14ac:dyDescent="0.2">
      <c r="B375" s="11" t="s">
        <v>410</v>
      </c>
    </row>
    <row r="376" spans="2:2" x14ac:dyDescent="0.2">
      <c r="B376" s="14" t="s">
        <v>411</v>
      </c>
    </row>
    <row r="377" spans="2:2" x14ac:dyDescent="0.2">
      <c r="B377" s="11" t="s">
        <v>412</v>
      </c>
    </row>
    <row r="378" spans="2:2" x14ac:dyDescent="0.2">
      <c r="B378" s="11" t="s">
        <v>413</v>
      </c>
    </row>
    <row r="379" spans="2:2" x14ac:dyDescent="0.2">
      <c r="B379" s="11" t="s">
        <v>414</v>
      </c>
    </row>
    <row r="380" spans="2:2" x14ac:dyDescent="0.2">
      <c r="B380" s="11" t="s">
        <v>415</v>
      </c>
    </row>
    <row r="381" spans="2:2" x14ac:dyDescent="0.2">
      <c r="B381" s="11" t="s">
        <v>416</v>
      </c>
    </row>
    <row r="382" spans="2:2" x14ac:dyDescent="0.2">
      <c r="B382" s="11" t="s">
        <v>416</v>
      </c>
    </row>
    <row r="383" spans="2:2" x14ac:dyDescent="0.2">
      <c r="B383" s="11" t="s">
        <v>417</v>
      </c>
    </row>
    <row r="384" spans="2:2" x14ac:dyDescent="0.2">
      <c r="B384" s="11" t="s">
        <v>418</v>
      </c>
    </row>
    <row r="385" spans="2:2" x14ac:dyDescent="0.2">
      <c r="B385" s="11" t="s">
        <v>419</v>
      </c>
    </row>
    <row r="386" spans="2:2" x14ac:dyDescent="0.2">
      <c r="B386" s="11" t="s">
        <v>420</v>
      </c>
    </row>
    <row r="387" spans="2:2" x14ac:dyDescent="0.2">
      <c r="B387" s="11" t="s">
        <v>421</v>
      </c>
    </row>
    <row r="388" spans="2:2" x14ac:dyDescent="0.2">
      <c r="B388" s="11" t="s">
        <v>422</v>
      </c>
    </row>
    <row r="389" spans="2:2" x14ac:dyDescent="0.2">
      <c r="B389" s="11" t="s">
        <v>423</v>
      </c>
    </row>
    <row r="390" spans="2:2" ht="25.5" x14ac:dyDescent="0.2">
      <c r="B390" s="11" t="s">
        <v>424</v>
      </c>
    </row>
    <row r="391" spans="2:2" x14ac:dyDescent="0.2">
      <c r="B391" s="11" t="s">
        <v>425</v>
      </c>
    </row>
    <row r="392" spans="2:2" x14ac:dyDescent="0.2">
      <c r="B392" s="11" t="s">
        <v>426</v>
      </c>
    </row>
    <row r="393" spans="2:2" x14ac:dyDescent="0.2">
      <c r="B393" s="11" t="s">
        <v>427</v>
      </c>
    </row>
    <row r="394" spans="2:2" x14ac:dyDescent="0.2">
      <c r="B394" s="11" t="s">
        <v>428</v>
      </c>
    </row>
    <row r="395" spans="2:2" x14ac:dyDescent="0.2">
      <c r="B395" s="11" t="s">
        <v>429</v>
      </c>
    </row>
    <row r="396" spans="2:2" x14ac:dyDescent="0.2">
      <c r="B396" s="11" t="s">
        <v>430</v>
      </c>
    </row>
    <row r="397" spans="2:2" x14ac:dyDescent="0.2">
      <c r="B397" s="11" t="s">
        <v>431</v>
      </c>
    </row>
    <row r="398" spans="2:2" x14ac:dyDescent="0.2">
      <c r="B398" s="11" t="s">
        <v>432</v>
      </c>
    </row>
    <row r="399" spans="2:2" x14ac:dyDescent="0.2">
      <c r="B399" s="11" t="s">
        <v>433</v>
      </c>
    </row>
    <row r="400" spans="2:2" x14ac:dyDescent="0.2">
      <c r="B400" s="11" t="s">
        <v>434</v>
      </c>
    </row>
    <row r="401" spans="2:2" x14ac:dyDescent="0.2">
      <c r="B401" s="11" t="s">
        <v>434</v>
      </c>
    </row>
    <row r="402" spans="2:2" x14ac:dyDescent="0.2">
      <c r="B402" s="11" t="s">
        <v>435</v>
      </c>
    </row>
    <row r="403" spans="2:2" x14ac:dyDescent="0.2">
      <c r="B403" s="11" t="s">
        <v>436</v>
      </c>
    </row>
    <row r="404" spans="2:2" x14ac:dyDescent="0.2">
      <c r="B404" s="11" t="s">
        <v>437</v>
      </c>
    </row>
    <row r="405" spans="2:2" x14ac:dyDescent="0.2">
      <c r="B405" s="11" t="s">
        <v>438</v>
      </c>
    </row>
    <row r="406" spans="2:2" x14ac:dyDescent="0.2">
      <c r="B406" s="11" t="s">
        <v>439</v>
      </c>
    </row>
    <row r="407" spans="2:2" x14ac:dyDescent="0.2">
      <c r="B407" s="11" t="s">
        <v>440</v>
      </c>
    </row>
    <row r="408" spans="2:2" x14ac:dyDescent="0.2">
      <c r="B408" s="11" t="s">
        <v>441</v>
      </c>
    </row>
    <row r="409" spans="2:2" x14ac:dyDescent="0.2">
      <c r="B409" s="11" t="s">
        <v>442</v>
      </c>
    </row>
    <row r="410" spans="2:2" x14ac:dyDescent="0.2">
      <c r="B410" s="11" t="s">
        <v>443</v>
      </c>
    </row>
    <row r="411" spans="2:2" x14ac:dyDescent="0.2">
      <c r="B411" s="11" t="s">
        <v>444</v>
      </c>
    </row>
    <row r="412" spans="2:2" x14ac:dyDescent="0.2">
      <c r="B412" s="11" t="s">
        <v>445</v>
      </c>
    </row>
    <row r="413" spans="2:2" x14ac:dyDescent="0.2">
      <c r="B413" s="11" t="s">
        <v>446</v>
      </c>
    </row>
    <row r="414" spans="2:2" x14ac:dyDescent="0.2">
      <c r="B414" s="11" t="s">
        <v>447</v>
      </c>
    </row>
    <row r="415" spans="2:2" x14ac:dyDescent="0.2">
      <c r="B415" s="11" t="s">
        <v>448</v>
      </c>
    </row>
    <row r="416" spans="2:2" x14ac:dyDescent="0.2">
      <c r="B416" s="11" t="s">
        <v>449</v>
      </c>
    </row>
    <row r="417" spans="2:2" x14ac:dyDescent="0.2">
      <c r="B417" s="11" t="s">
        <v>450</v>
      </c>
    </row>
    <row r="418" spans="2:2" x14ac:dyDescent="0.2">
      <c r="B418" s="11" t="s">
        <v>451</v>
      </c>
    </row>
    <row r="419" spans="2:2" x14ac:dyDescent="0.2">
      <c r="B419" s="11" t="s">
        <v>452</v>
      </c>
    </row>
    <row r="420" spans="2:2" x14ac:dyDescent="0.2">
      <c r="B420" s="11" t="s">
        <v>453</v>
      </c>
    </row>
    <row r="421" spans="2:2" x14ac:dyDescent="0.2">
      <c r="B421" s="11" t="s">
        <v>454</v>
      </c>
    </row>
    <row r="422" spans="2:2" x14ac:dyDescent="0.2">
      <c r="B422" s="11" t="s">
        <v>455</v>
      </c>
    </row>
    <row r="423" spans="2:2" x14ac:dyDescent="0.2">
      <c r="B423" s="11" t="s">
        <v>456</v>
      </c>
    </row>
    <row r="424" spans="2:2" x14ac:dyDescent="0.2">
      <c r="B424" s="11" t="s">
        <v>457</v>
      </c>
    </row>
    <row r="425" spans="2:2" x14ac:dyDescent="0.2">
      <c r="B425" s="11" t="s">
        <v>458</v>
      </c>
    </row>
    <row r="426" spans="2:2" x14ac:dyDescent="0.2">
      <c r="B426" s="11" t="s">
        <v>459</v>
      </c>
    </row>
    <row r="427" spans="2:2" x14ac:dyDescent="0.2">
      <c r="B427" s="11" t="s">
        <v>460</v>
      </c>
    </row>
    <row r="428" spans="2:2" x14ac:dyDescent="0.2">
      <c r="B428" s="11" t="s">
        <v>461</v>
      </c>
    </row>
    <row r="429" spans="2:2" x14ac:dyDescent="0.2">
      <c r="B429" s="11" t="s">
        <v>462</v>
      </c>
    </row>
    <row r="430" spans="2:2" x14ac:dyDescent="0.2">
      <c r="B430" s="11" t="s">
        <v>463</v>
      </c>
    </row>
    <row r="431" spans="2:2" x14ac:dyDescent="0.2">
      <c r="B431" s="11" t="s">
        <v>464</v>
      </c>
    </row>
    <row r="432" spans="2:2" x14ac:dyDescent="0.2">
      <c r="B432" s="11" t="s">
        <v>465</v>
      </c>
    </row>
    <row r="433" spans="2:2" x14ac:dyDescent="0.2">
      <c r="B433" s="11" t="s">
        <v>466</v>
      </c>
    </row>
    <row r="434" spans="2:2" x14ac:dyDescent="0.2">
      <c r="B434" s="11" t="s">
        <v>467</v>
      </c>
    </row>
    <row r="435" spans="2:2" x14ac:dyDescent="0.2">
      <c r="B435" s="11" t="s">
        <v>468</v>
      </c>
    </row>
    <row r="436" spans="2:2" x14ac:dyDescent="0.2">
      <c r="B436" s="11" t="s">
        <v>469</v>
      </c>
    </row>
    <row r="437" spans="2:2" x14ac:dyDescent="0.2">
      <c r="B437" s="11" t="s">
        <v>470</v>
      </c>
    </row>
    <row r="438" spans="2:2" x14ac:dyDescent="0.2">
      <c r="B438" s="11" t="s">
        <v>471</v>
      </c>
    </row>
    <row r="439" spans="2:2" x14ac:dyDescent="0.2">
      <c r="B439" s="11" t="s">
        <v>472</v>
      </c>
    </row>
    <row r="440" spans="2:2" x14ac:dyDescent="0.2">
      <c r="B440" s="11" t="s">
        <v>473</v>
      </c>
    </row>
    <row r="441" spans="2:2" x14ac:dyDescent="0.2">
      <c r="B441" s="11" t="s">
        <v>474</v>
      </c>
    </row>
    <row r="442" spans="2:2" x14ac:dyDescent="0.2">
      <c r="B442" s="11" t="s">
        <v>475</v>
      </c>
    </row>
    <row r="443" spans="2:2" x14ac:dyDescent="0.2">
      <c r="B443" s="11" t="s">
        <v>476</v>
      </c>
    </row>
    <row r="444" spans="2:2" x14ac:dyDescent="0.2">
      <c r="B444" s="11" t="s">
        <v>477</v>
      </c>
    </row>
    <row r="445" spans="2:2" x14ac:dyDescent="0.2">
      <c r="B445" s="11" t="s">
        <v>478</v>
      </c>
    </row>
    <row r="446" spans="2:2" x14ac:dyDescent="0.2">
      <c r="B446" s="11" t="s">
        <v>479</v>
      </c>
    </row>
    <row r="447" spans="2:2" x14ac:dyDescent="0.2">
      <c r="B447" s="11" t="s">
        <v>480</v>
      </c>
    </row>
    <row r="448" spans="2:2" x14ac:dyDescent="0.2">
      <c r="B448" s="11" t="s">
        <v>481</v>
      </c>
    </row>
    <row r="449" spans="2:2" x14ac:dyDescent="0.2">
      <c r="B449" s="11" t="s">
        <v>482</v>
      </c>
    </row>
    <row r="450" spans="2:2" x14ac:dyDescent="0.2">
      <c r="B450" s="11" t="s">
        <v>483</v>
      </c>
    </row>
    <row r="451" spans="2:2" x14ac:dyDescent="0.2">
      <c r="B451" s="11" t="s">
        <v>484</v>
      </c>
    </row>
    <row r="452" spans="2:2" x14ac:dyDescent="0.2">
      <c r="B452" s="11" t="s">
        <v>485</v>
      </c>
    </row>
    <row r="453" spans="2:2" x14ac:dyDescent="0.2">
      <c r="B453" s="15" t="s">
        <v>486</v>
      </c>
    </row>
    <row r="454" spans="2:2" x14ac:dyDescent="0.2">
      <c r="B454" s="15" t="s">
        <v>487</v>
      </c>
    </row>
    <row r="455" spans="2:2" x14ac:dyDescent="0.2">
      <c r="B455" s="11" t="s">
        <v>488</v>
      </c>
    </row>
    <row r="456" spans="2:2" x14ac:dyDescent="0.2">
      <c r="B456" s="11" t="s">
        <v>489</v>
      </c>
    </row>
    <row r="457" spans="2:2" x14ac:dyDescent="0.2">
      <c r="B457" s="11" t="s">
        <v>490</v>
      </c>
    </row>
    <row r="458" spans="2:2" x14ac:dyDescent="0.2">
      <c r="B458" s="11" t="s">
        <v>491</v>
      </c>
    </row>
    <row r="459" spans="2:2" x14ac:dyDescent="0.2">
      <c r="B459" s="11" t="s">
        <v>492</v>
      </c>
    </row>
    <row r="460" spans="2:2" x14ac:dyDescent="0.2">
      <c r="B460" s="11" t="s">
        <v>493</v>
      </c>
    </row>
    <row r="461" spans="2:2" x14ac:dyDescent="0.2">
      <c r="B461" s="11" t="s">
        <v>494</v>
      </c>
    </row>
    <row r="462" spans="2:2" x14ac:dyDescent="0.2">
      <c r="B462" s="11" t="s">
        <v>495</v>
      </c>
    </row>
    <row r="463" spans="2:2" x14ac:dyDescent="0.2">
      <c r="B463" s="11" t="s">
        <v>496</v>
      </c>
    </row>
    <row r="464" spans="2:2" x14ac:dyDescent="0.2">
      <c r="B464" s="11" t="s">
        <v>497</v>
      </c>
    </row>
    <row r="465" spans="2:2" x14ac:dyDescent="0.2">
      <c r="B465" s="11" t="s">
        <v>498</v>
      </c>
    </row>
    <row r="466" spans="2:2" x14ac:dyDescent="0.2">
      <c r="B466" s="11" t="s">
        <v>499</v>
      </c>
    </row>
    <row r="467" spans="2:2" x14ac:dyDescent="0.2">
      <c r="B467" s="11" t="s">
        <v>500</v>
      </c>
    </row>
    <row r="468" spans="2:2" x14ac:dyDescent="0.2">
      <c r="B468" s="11" t="s">
        <v>501</v>
      </c>
    </row>
    <row r="469" spans="2:2" x14ac:dyDescent="0.2">
      <c r="B469" s="11" t="s">
        <v>502</v>
      </c>
    </row>
    <row r="470" spans="2:2" x14ac:dyDescent="0.2">
      <c r="B470" s="11" t="s">
        <v>503</v>
      </c>
    </row>
    <row r="471" spans="2:2" x14ac:dyDescent="0.2">
      <c r="B471" s="11" t="s">
        <v>504</v>
      </c>
    </row>
    <row r="472" spans="2:2" x14ac:dyDescent="0.2">
      <c r="B472" s="11" t="s">
        <v>505</v>
      </c>
    </row>
    <row r="473" spans="2:2" x14ac:dyDescent="0.2">
      <c r="B473" s="11" t="s">
        <v>506</v>
      </c>
    </row>
    <row r="474" spans="2:2" x14ac:dyDescent="0.2">
      <c r="B474" s="11" t="s">
        <v>507</v>
      </c>
    </row>
    <row r="475" spans="2:2" x14ac:dyDescent="0.2">
      <c r="B475" s="11" t="s">
        <v>508</v>
      </c>
    </row>
    <row r="476" spans="2:2" x14ac:dyDescent="0.2">
      <c r="B476" s="11" t="s">
        <v>509</v>
      </c>
    </row>
    <row r="477" spans="2:2" x14ac:dyDescent="0.2">
      <c r="B477" s="11" t="s">
        <v>510</v>
      </c>
    </row>
    <row r="478" spans="2:2" x14ac:dyDescent="0.2">
      <c r="B478" s="11" t="s">
        <v>511</v>
      </c>
    </row>
    <row r="479" spans="2:2" x14ac:dyDescent="0.2">
      <c r="B479" s="11" t="s">
        <v>512</v>
      </c>
    </row>
    <row r="480" spans="2:2" x14ac:dyDescent="0.2">
      <c r="B480" s="11" t="s">
        <v>513</v>
      </c>
    </row>
    <row r="481" spans="2:2" x14ac:dyDescent="0.2">
      <c r="B481" s="11" t="s">
        <v>514</v>
      </c>
    </row>
    <row r="482" spans="2:2" x14ac:dyDescent="0.2">
      <c r="B482" s="11" t="s">
        <v>515</v>
      </c>
    </row>
    <row r="483" spans="2:2" x14ac:dyDescent="0.2">
      <c r="B483" s="11" t="s">
        <v>516</v>
      </c>
    </row>
    <row r="484" spans="2:2" x14ac:dyDescent="0.2">
      <c r="B484" s="11" t="s">
        <v>517</v>
      </c>
    </row>
    <row r="485" spans="2:2" x14ac:dyDescent="0.2">
      <c r="B485" s="11" t="s">
        <v>518</v>
      </c>
    </row>
    <row r="486" spans="2:2" x14ac:dyDescent="0.2">
      <c r="B486" s="11" t="s">
        <v>519</v>
      </c>
    </row>
    <row r="487" spans="2:2" x14ac:dyDescent="0.2">
      <c r="B487" s="11" t="s">
        <v>520</v>
      </c>
    </row>
    <row r="488" spans="2:2" x14ac:dyDescent="0.2">
      <c r="B488" s="11" t="s">
        <v>521</v>
      </c>
    </row>
    <row r="489" spans="2:2" x14ac:dyDescent="0.2">
      <c r="B489" s="11" t="s">
        <v>522</v>
      </c>
    </row>
    <row r="490" spans="2:2" x14ac:dyDescent="0.2">
      <c r="B490" s="11" t="s">
        <v>523</v>
      </c>
    </row>
    <row r="491" spans="2:2" x14ac:dyDescent="0.2">
      <c r="B491" s="11" t="s">
        <v>524</v>
      </c>
    </row>
    <row r="492" spans="2:2" x14ac:dyDescent="0.2">
      <c r="B492" s="11" t="s">
        <v>525</v>
      </c>
    </row>
    <row r="493" spans="2:2" x14ac:dyDescent="0.2">
      <c r="B493" s="11" t="s">
        <v>526</v>
      </c>
    </row>
    <row r="494" spans="2:2" x14ac:dyDescent="0.2">
      <c r="B494" s="11" t="s">
        <v>527</v>
      </c>
    </row>
    <row r="495" spans="2:2" x14ac:dyDescent="0.2">
      <c r="B495" s="15" t="s">
        <v>528</v>
      </c>
    </row>
    <row r="496" spans="2:2" x14ac:dyDescent="0.2">
      <c r="B496" s="11" t="s">
        <v>529</v>
      </c>
    </row>
    <row r="497" spans="2:2" x14ac:dyDescent="0.2">
      <c r="B497" s="11" t="s">
        <v>530</v>
      </c>
    </row>
    <row r="498" spans="2:2" x14ac:dyDescent="0.2">
      <c r="B498" s="11" t="s">
        <v>531</v>
      </c>
    </row>
    <row r="499" spans="2:2" ht="25.5" x14ac:dyDescent="0.2">
      <c r="B499" s="11" t="s">
        <v>532</v>
      </c>
    </row>
    <row r="500" spans="2:2" x14ac:dyDescent="0.2">
      <c r="B500" s="11" t="s">
        <v>533</v>
      </c>
    </row>
    <row r="501" spans="2:2" x14ac:dyDescent="0.2">
      <c r="B501" s="11" t="s">
        <v>534</v>
      </c>
    </row>
    <row r="502" spans="2:2" x14ac:dyDescent="0.2">
      <c r="B502" s="11" t="s">
        <v>535</v>
      </c>
    </row>
    <row r="503" spans="2:2" x14ac:dyDescent="0.2">
      <c r="B503" s="11" t="s">
        <v>536</v>
      </c>
    </row>
    <row r="504" spans="2:2" ht="25.5" x14ac:dyDescent="0.2">
      <c r="B504" s="11" t="s">
        <v>537</v>
      </c>
    </row>
    <row r="505" spans="2:2" x14ac:dyDescent="0.2">
      <c r="B505" s="11" t="s">
        <v>538</v>
      </c>
    </row>
    <row r="506" spans="2:2" x14ac:dyDescent="0.2">
      <c r="B506" s="11" t="s">
        <v>539</v>
      </c>
    </row>
    <row r="507" spans="2:2" x14ac:dyDescent="0.2">
      <c r="B507" s="11" t="s">
        <v>540</v>
      </c>
    </row>
    <row r="508" spans="2:2" x14ac:dyDescent="0.2">
      <c r="B508" s="11" t="s">
        <v>541</v>
      </c>
    </row>
    <row r="509" spans="2:2" x14ac:dyDescent="0.2">
      <c r="B509" s="11" t="s">
        <v>542</v>
      </c>
    </row>
    <row r="510" spans="2:2" x14ac:dyDescent="0.2">
      <c r="B510" s="11" t="s">
        <v>543</v>
      </c>
    </row>
    <row r="511" spans="2:2" x14ac:dyDescent="0.2">
      <c r="B511" s="11" t="s">
        <v>544</v>
      </c>
    </row>
    <row r="512" spans="2:2" x14ac:dyDescent="0.2">
      <c r="B512" s="11" t="s">
        <v>545</v>
      </c>
    </row>
    <row r="513" spans="2:2" x14ac:dyDescent="0.2">
      <c r="B513" s="11" t="s">
        <v>546</v>
      </c>
    </row>
    <row r="514" spans="2:2" x14ac:dyDescent="0.2">
      <c r="B514" s="11" t="s">
        <v>547</v>
      </c>
    </row>
    <row r="515" spans="2:2" x14ac:dyDescent="0.2">
      <c r="B515" s="11" t="s">
        <v>548</v>
      </c>
    </row>
    <row r="516" spans="2:2" x14ac:dyDescent="0.2">
      <c r="B516" s="11" t="s">
        <v>549</v>
      </c>
    </row>
    <row r="517" spans="2:2" x14ac:dyDescent="0.2">
      <c r="B517" s="11" t="s">
        <v>550</v>
      </c>
    </row>
    <row r="518" spans="2:2" x14ac:dyDescent="0.2">
      <c r="B518" s="11" t="s">
        <v>551</v>
      </c>
    </row>
    <row r="519" spans="2:2" x14ac:dyDescent="0.2">
      <c r="B519" s="11" t="s">
        <v>552</v>
      </c>
    </row>
    <row r="520" spans="2:2" x14ac:dyDescent="0.2">
      <c r="B520" s="11" t="s">
        <v>553</v>
      </c>
    </row>
    <row r="521" spans="2:2" x14ac:dyDescent="0.2">
      <c r="B521" s="11" t="s">
        <v>554</v>
      </c>
    </row>
    <row r="522" spans="2:2" x14ac:dyDescent="0.2">
      <c r="B522" s="11" t="s">
        <v>555</v>
      </c>
    </row>
    <row r="523" spans="2:2" x14ac:dyDescent="0.2">
      <c r="B523" s="11" t="s">
        <v>556</v>
      </c>
    </row>
    <row r="524" spans="2:2" x14ac:dyDescent="0.2">
      <c r="B524" s="15" t="s">
        <v>557</v>
      </c>
    </row>
    <row r="525" spans="2:2" x14ac:dyDescent="0.2">
      <c r="B525" s="15" t="s">
        <v>558</v>
      </c>
    </row>
    <row r="526" spans="2:2" x14ac:dyDescent="0.2">
      <c r="B526" s="11" t="s">
        <v>559</v>
      </c>
    </row>
    <row r="527" spans="2:2" x14ac:dyDescent="0.2">
      <c r="B527" s="11" t="s">
        <v>560</v>
      </c>
    </row>
    <row r="528" spans="2:2" x14ac:dyDescent="0.2">
      <c r="B528" s="11" t="s">
        <v>561</v>
      </c>
    </row>
    <row r="529" spans="2:2" x14ac:dyDescent="0.2">
      <c r="B529" s="11" t="s">
        <v>562</v>
      </c>
    </row>
    <row r="530" spans="2:2" x14ac:dyDescent="0.2">
      <c r="B530" s="11" t="s">
        <v>563</v>
      </c>
    </row>
    <row r="531" spans="2:2" x14ac:dyDescent="0.2">
      <c r="B531" s="11" t="s">
        <v>564</v>
      </c>
    </row>
    <row r="532" spans="2:2" x14ac:dyDescent="0.2">
      <c r="B532" s="11" t="s">
        <v>564</v>
      </c>
    </row>
    <row r="533" spans="2:2" x14ac:dyDescent="0.2">
      <c r="B533" s="11" t="s">
        <v>565</v>
      </c>
    </row>
    <row r="534" spans="2:2" x14ac:dyDescent="0.2">
      <c r="B534" s="11" t="s">
        <v>566</v>
      </c>
    </row>
    <row r="535" spans="2:2" x14ac:dyDescent="0.2">
      <c r="B535" s="11" t="s">
        <v>567</v>
      </c>
    </row>
    <row r="536" spans="2:2" x14ac:dyDescent="0.2">
      <c r="B536" s="11" t="s">
        <v>568</v>
      </c>
    </row>
    <row r="537" spans="2:2" x14ac:dyDescent="0.2">
      <c r="B537" s="11" t="s">
        <v>569</v>
      </c>
    </row>
    <row r="538" spans="2:2" x14ac:dyDescent="0.2">
      <c r="B538" s="11" t="s">
        <v>570</v>
      </c>
    </row>
    <row r="539" spans="2:2" x14ac:dyDescent="0.2">
      <c r="B539" s="11" t="s">
        <v>571</v>
      </c>
    </row>
    <row r="540" spans="2:2" x14ac:dyDescent="0.2">
      <c r="B540" s="11" t="s">
        <v>572</v>
      </c>
    </row>
    <row r="541" spans="2:2" x14ac:dyDescent="0.2">
      <c r="B541" s="11" t="s">
        <v>573</v>
      </c>
    </row>
    <row r="542" spans="2:2" x14ac:dyDescent="0.2">
      <c r="B542" s="11" t="s">
        <v>574</v>
      </c>
    </row>
    <row r="543" spans="2:2" x14ac:dyDescent="0.2">
      <c r="B543" s="11" t="s">
        <v>575</v>
      </c>
    </row>
    <row r="544" spans="2:2" x14ac:dyDescent="0.2">
      <c r="B544" s="11" t="s">
        <v>576</v>
      </c>
    </row>
    <row r="545" spans="2:2" x14ac:dyDescent="0.2">
      <c r="B545" s="11" t="s">
        <v>577</v>
      </c>
    </row>
    <row r="546" spans="2:2" x14ac:dyDescent="0.2">
      <c r="B546" s="11" t="s">
        <v>578</v>
      </c>
    </row>
    <row r="547" spans="2:2" x14ac:dyDescent="0.2">
      <c r="B547" s="11" t="s">
        <v>579</v>
      </c>
    </row>
    <row r="548" spans="2:2" x14ac:dyDescent="0.2">
      <c r="B548" s="11" t="s">
        <v>580</v>
      </c>
    </row>
    <row r="549" spans="2:2" x14ac:dyDescent="0.2">
      <c r="B549" s="11" t="s">
        <v>581</v>
      </c>
    </row>
    <row r="550" spans="2:2" x14ac:dyDescent="0.2">
      <c r="B550" s="11" t="s">
        <v>582</v>
      </c>
    </row>
    <row r="551" spans="2:2" x14ac:dyDescent="0.2">
      <c r="B551" s="11" t="s">
        <v>583</v>
      </c>
    </row>
    <row r="552" spans="2:2" x14ac:dyDescent="0.2">
      <c r="B552" s="11" t="s">
        <v>584</v>
      </c>
    </row>
    <row r="553" spans="2:2" x14ac:dyDescent="0.2">
      <c r="B553" s="11" t="s">
        <v>585</v>
      </c>
    </row>
    <row r="554" spans="2:2" x14ac:dyDescent="0.2">
      <c r="B554" s="11" t="s">
        <v>586</v>
      </c>
    </row>
    <row r="555" spans="2:2" x14ac:dyDescent="0.2">
      <c r="B555" s="11" t="s">
        <v>587</v>
      </c>
    </row>
    <row r="556" spans="2:2" x14ac:dyDescent="0.2">
      <c r="B556" s="11" t="s">
        <v>588</v>
      </c>
    </row>
    <row r="557" spans="2:2" x14ac:dyDescent="0.2">
      <c r="B557" s="11" t="s">
        <v>589</v>
      </c>
    </row>
    <row r="558" spans="2:2" x14ac:dyDescent="0.2">
      <c r="B558" s="11" t="s">
        <v>590</v>
      </c>
    </row>
    <row r="559" spans="2:2" x14ac:dyDescent="0.2">
      <c r="B559" s="11" t="s">
        <v>591</v>
      </c>
    </row>
    <row r="560" spans="2:2" x14ac:dyDescent="0.2">
      <c r="B560" s="11" t="s">
        <v>592</v>
      </c>
    </row>
    <row r="561" spans="2:2" x14ac:dyDescent="0.2">
      <c r="B561" s="11" t="s">
        <v>593</v>
      </c>
    </row>
    <row r="562" spans="2:2" x14ac:dyDescent="0.2">
      <c r="B562" s="15" t="s">
        <v>594</v>
      </c>
    </row>
    <row r="563" spans="2:2" x14ac:dyDescent="0.2">
      <c r="B563" s="15" t="s">
        <v>595</v>
      </c>
    </row>
    <row r="564" spans="2:2" x14ac:dyDescent="0.2">
      <c r="B564" s="11" t="s">
        <v>596</v>
      </c>
    </row>
    <row r="565" spans="2:2" x14ac:dyDescent="0.2">
      <c r="B565" s="11" t="s">
        <v>597</v>
      </c>
    </row>
    <row r="566" spans="2:2" x14ac:dyDescent="0.2">
      <c r="B566" s="11" t="s">
        <v>598</v>
      </c>
    </row>
    <row r="567" spans="2:2" x14ac:dyDescent="0.2">
      <c r="B567" s="11" t="s">
        <v>599</v>
      </c>
    </row>
    <row r="568" spans="2:2" x14ac:dyDescent="0.2">
      <c r="B568" s="11" t="s">
        <v>600</v>
      </c>
    </row>
    <row r="569" spans="2:2" x14ac:dyDescent="0.2">
      <c r="B569" s="11" t="s">
        <v>601</v>
      </c>
    </row>
    <row r="570" spans="2:2" x14ac:dyDescent="0.2">
      <c r="B570" s="11" t="s">
        <v>602</v>
      </c>
    </row>
    <row r="571" spans="2:2" x14ac:dyDescent="0.2">
      <c r="B571" s="11" t="s">
        <v>603</v>
      </c>
    </row>
    <row r="572" spans="2:2" x14ac:dyDescent="0.2">
      <c r="B572" s="11" t="s">
        <v>604</v>
      </c>
    </row>
    <row r="573" spans="2:2" x14ac:dyDescent="0.2">
      <c r="B573" s="11" t="s">
        <v>605</v>
      </c>
    </row>
    <row r="574" spans="2:2" x14ac:dyDescent="0.2">
      <c r="B574" s="11" t="s">
        <v>606</v>
      </c>
    </row>
    <row r="575" spans="2:2" x14ac:dyDescent="0.2">
      <c r="B575" s="11" t="s">
        <v>607</v>
      </c>
    </row>
    <row r="576" spans="2:2" x14ac:dyDescent="0.2">
      <c r="B576" s="11" t="s">
        <v>608</v>
      </c>
    </row>
    <row r="577" spans="2:2" x14ac:dyDescent="0.2">
      <c r="B577" s="11" t="s">
        <v>609</v>
      </c>
    </row>
    <row r="578" spans="2:2" x14ac:dyDescent="0.2">
      <c r="B578" s="11" t="s">
        <v>610</v>
      </c>
    </row>
    <row r="579" spans="2:2" x14ac:dyDescent="0.2">
      <c r="B579" s="11" t="s">
        <v>611</v>
      </c>
    </row>
    <row r="580" spans="2:2" x14ac:dyDescent="0.2">
      <c r="B580" s="11" t="s">
        <v>612</v>
      </c>
    </row>
    <row r="581" spans="2:2" x14ac:dyDescent="0.2">
      <c r="B581" s="11" t="s">
        <v>613</v>
      </c>
    </row>
    <row r="582" spans="2:2" x14ac:dyDescent="0.2">
      <c r="B582" s="11" t="s">
        <v>614</v>
      </c>
    </row>
    <row r="583" spans="2:2" x14ac:dyDescent="0.2">
      <c r="B583" s="11" t="s">
        <v>615</v>
      </c>
    </row>
    <row r="584" spans="2:2" x14ac:dyDescent="0.2">
      <c r="B584" s="11" t="s">
        <v>616</v>
      </c>
    </row>
    <row r="585" spans="2:2" x14ac:dyDescent="0.2">
      <c r="B585" s="11" t="s">
        <v>617</v>
      </c>
    </row>
    <row r="586" spans="2:2" x14ac:dyDescent="0.2">
      <c r="B586" s="11" t="s">
        <v>618</v>
      </c>
    </row>
    <row r="587" spans="2:2" x14ac:dyDescent="0.2">
      <c r="B587" s="11" t="s">
        <v>619</v>
      </c>
    </row>
    <row r="588" spans="2:2" x14ac:dyDescent="0.2">
      <c r="B588" s="11" t="s">
        <v>620</v>
      </c>
    </row>
    <row r="589" spans="2:2" x14ac:dyDescent="0.2">
      <c r="B589" s="11" t="s">
        <v>621</v>
      </c>
    </row>
    <row r="590" spans="2:2" x14ac:dyDescent="0.2">
      <c r="B590" s="11" t="s">
        <v>622</v>
      </c>
    </row>
    <row r="591" spans="2:2" x14ac:dyDescent="0.2">
      <c r="B591" s="11" t="s">
        <v>623</v>
      </c>
    </row>
    <row r="592" spans="2:2" x14ac:dyDescent="0.2">
      <c r="B592" s="11" t="s">
        <v>624</v>
      </c>
    </row>
    <row r="593" spans="2:2" x14ac:dyDescent="0.2">
      <c r="B593" s="11" t="s">
        <v>625</v>
      </c>
    </row>
    <row r="594" spans="2:2" x14ac:dyDescent="0.2">
      <c r="B594" s="11" t="s">
        <v>626</v>
      </c>
    </row>
    <row r="595" spans="2:2" ht="25.5" x14ac:dyDescent="0.2">
      <c r="B595" s="11" t="s">
        <v>627</v>
      </c>
    </row>
    <row r="596" spans="2:2" x14ac:dyDescent="0.2">
      <c r="B596" s="11" t="s">
        <v>628</v>
      </c>
    </row>
    <row r="597" spans="2:2" x14ac:dyDescent="0.2">
      <c r="B597" s="11" t="s">
        <v>629</v>
      </c>
    </row>
    <row r="598" spans="2:2" x14ac:dyDescent="0.2">
      <c r="B598" s="11" t="s">
        <v>630</v>
      </c>
    </row>
    <row r="599" spans="2:2" x14ac:dyDescent="0.2">
      <c r="B599" s="11" t="s">
        <v>631</v>
      </c>
    </row>
    <row r="600" spans="2:2" x14ac:dyDescent="0.2">
      <c r="B600" s="11" t="s">
        <v>632</v>
      </c>
    </row>
    <row r="601" spans="2:2" x14ac:dyDescent="0.2">
      <c r="B601" s="11" t="s">
        <v>633</v>
      </c>
    </row>
    <row r="602" spans="2:2" x14ac:dyDescent="0.2">
      <c r="B602" s="11" t="s">
        <v>634</v>
      </c>
    </row>
    <row r="603" spans="2:2" x14ac:dyDescent="0.2">
      <c r="B603" s="11" t="s">
        <v>635</v>
      </c>
    </row>
    <row r="604" spans="2:2" x14ac:dyDescent="0.2">
      <c r="B604" s="11" t="s">
        <v>636</v>
      </c>
    </row>
    <row r="605" spans="2:2" ht="25.5" x14ac:dyDescent="0.2">
      <c r="B605" s="11" t="s">
        <v>637</v>
      </c>
    </row>
    <row r="606" spans="2:2" x14ac:dyDescent="0.2">
      <c r="B606" s="11" t="s">
        <v>638</v>
      </c>
    </row>
    <row r="607" spans="2:2" x14ac:dyDescent="0.2">
      <c r="B607" s="11" t="s">
        <v>639</v>
      </c>
    </row>
    <row r="608" spans="2:2" x14ac:dyDescent="0.2">
      <c r="B608" s="11" t="s">
        <v>640</v>
      </c>
    </row>
    <row r="609" spans="2:2" x14ac:dyDescent="0.2">
      <c r="B609" s="11" t="s">
        <v>641</v>
      </c>
    </row>
    <row r="610" spans="2:2" x14ac:dyDescent="0.2">
      <c r="B610" s="11" t="s">
        <v>642</v>
      </c>
    </row>
    <row r="611" spans="2:2" x14ac:dyDescent="0.2">
      <c r="B611" s="11" t="s">
        <v>643</v>
      </c>
    </row>
    <row r="612" spans="2:2" x14ac:dyDescent="0.2">
      <c r="B612" s="11" t="s">
        <v>644</v>
      </c>
    </row>
    <row r="613" spans="2:2" x14ac:dyDescent="0.2">
      <c r="B613" s="11" t="s">
        <v>645</v>
      </c>
    </row>
    <row r="614" spans="2:2" x14ac:dyDescent="0.2">
      <c r="B614" s="11" t="s">
        <v>646</v>
      </c>
    </row>
    <row r="615" spans="2:2" x14ac:dyDescent="0.2">
      <c r="B615" s="11" t="s">
        <v>647</v>
      </c>
    </row>
    <row r="616" spans="2:2" x14ac:dyDescent="0.2">
      <c r="B616" s="11" t="s">
        <v>648</v>
      </c>
    </row>
    <row r="617" spans="2:2" x14ac:dyDescent="0.2">
      <c r="B617" s="11" t="s">
        <v>649</v>
      </c>
    </row>
    <row r="618" spans="2:2" x14ac:dyDescent="0.2">
      <c r="B618" s="11" t="s">
        <v>650</v>
      </c>
    </row>
    <row r="619" spans="2:2" x14ac:dyDescent="0.2">
      <c r="B619" s="11" t="s">
        <v>651</v>
      </c>
    </row>
    <row r="620" spans="2:2" x14ac:dyDescent="0.2">
      <c r="B620" s="11" t="s">
        <v>652</v>
      </c>
    </row>
    <row r="621" spans="2:2" x14ac:dyDescent="0.2">
      <c r="B621" s="14" t="s">
        <v>653</v>
      </c>
    </row>
    <row r="622" spans="2:2" x14ac:dyDescent="0.2">
      <c r="B622" s="13" t="s">
        <v>654</v>
      </c>
    </row>
    <row r="623" spans="2:2" x14ac:dyDescent="0.2">
      <c r="B623" s="11" t="s">
        <v>655</v>
      </c>
    </row>
    <row r="624" spans="2:2" x14ac:dyDescent="0.2">
      <c r="B624" s="11" t="s">
        <v>656</v>
      </c>
    </row>
    <row r="625" spans="2:2" x14ac:dyDescent="0.2">
      <c r="B625" s="11" t="s">
        <v>657</v>
      </c>
    </row>
    <row r="626" spans="2:2" x14ac:dyDescent="0.2">
      <c r="B626" s="11" t="s">
        <v>658</v>
      </c>
    </row>
    <row r="627" spans="2:2" x14ac:dyDescent="0.2">
      <c r="B627" s="11" t="s">
        <v>659</v>
      </c>
    </row>
    <row r="628" spans="2:2" x14ac:dyDescent="0.2">
      <c r="B628" s="11" t="s">
        <v>660</v>
      </c>
    </row>
    <row r="629" spans="2:2" x14ac:dyDescent="0.2">
      <c r="B629" s="11" t="s">
        <v>661</v>
      </c>
    </row>
    <row r="630" spans="2:2" x14ac:dyDescent="0.2">
      <c r="B630" s="11" t="s">
        <v>662</v>
      </c>
    </row>
    <row r="631" spans="2:2" x14ac:dyDescent="0.2">
      <c r="B631" s="11" t="s">
        <v>663</v>
      </c>
    </row>
    <row r="632" spans="2:2" x14ac:dyDescent="0.2">
      <c r="B632" s="11" t="s">
        <v>664</v>
      </c>
    </row>
    <row r="633" spans="2:2" x14ac:dyDescent="0.2">
      <c r="B633" s="11" t="s">
        <v>665</v>
      </c>
    </row>
    <row r="634" spans="2:2" x14ac:dyDescent="0.2">
      <c r="B634" s="11" t="s">
        <v>666</v>
      </c>
    </row>
    <row r="635" spans="2:2" x14ac:dyDescent="0.2">
      <c r="B635" s="11" t="s">
        <v>667</v>
      </c>
    </row>
    <row r="636" spans="2:2" x14ac:dyDescent="0.2">
      <c r="B636" s="11" t="s">
        <v>668</v>
      </c>
    </row>
    <row r="637" spans="2:2" x14ac:dyDescent="0.2">
      <c r="B637" s="11" t="s">
        <v>669</v>
      </c>
    </row>
    <row r="638" spans="2:2" x14ac:dyDescent="0.2">
      <c r="B638" s="11" t="s">
        <v>670</v>
      </c>
    </row>
    <row r="639" spans="2:2" x14ac:dyDescent="0.2">
      <c r="B639" s="11" t="s">
        <v>671</v>
      </c>
    </row>
    <row r="640" spans="2:2" x14ac:dyDescent="0.2">
      <c r="B640" s="11" t="s">
        <v>672</v>
      </c>
    </row>
    <row r="641" spans="2:2" x14ac:dyDescent="0.2">
      <c r="B641" s="11" t="s">
        <v>673</v>
      </c>
    </row>
    <row r="642" spans="2:2" ht="25.5" x14ac:dyDescent="0.2">
      <c r="B642" s="11" t="s">
        <v>674</v>
      </c>
    </row>
    <row r="643" spans="2:2" x14ac:dyDescent="0.2">
      <c r="B643" s="11" t="s">
        <v>675</v>
      </c>
    </row>
    <row r="644" spans="2:2" x14ac:dyDescent="0.2">
      <c r="B644" s="11" t="s">
        <v>676</v>
      </c>
    </row>
    <row r="645" spans="2:2" x14ac:dyDescent="0.2">
      <c r="B645" s="11" t="s">
        <v>677</v>
      </c>
    </row>
    <row r="646" spans="2:2" x14ac:dyDescent="0.2">
      <c r="B646" s="11" t="s">
        <v>678</v>
      </c>
    </row>
    <row r="647" spans="2:2" x14ac:dyDescent="0.2">
      <c r="B647" s="11" t="s">
        <v>679</v>
      </c>
    </row>
    <row r="648" spans="2:2" x14ac:dyDescent="0.2">
      <c r="B648" s="11" t="s">
        <v>680</v>
      </c>
    </row>
    <row r="649" spans="2:2" x14ac:dyDescent="0.2">
      <c r="B649" s="11" t="s">
        <v>681</v>
      </c>
    </row>
    <row r="650" spans="2:2" x14ac:dyDescent="0.2">
      <c r="B650" s="11" t="s">
        <v>682</v>
      </c>
    </row>
    <row r="651" spans="2:2" x14ac:dyDescent="0.2">
      <c r="B651" s="11" t="s">
        <v>683</v>
      </c>
    </row>
    <row r="652" spans="2:2" x14ac:dyDescent="0.2">
      <c r="B652" s="11" t="s">
        <v>684</v>
      </c>
    </row>
    <row r="653" spans="2:2" x14ac:dyDescent="0.2">
      <c r="B653" s="11" t="s">
        <v>685</v>
      </c>
    </row>
    <row r="654" spans="2:2" x14ac:dyDescent="0.2">
      <c r="B654" s="11" t="s">
        <v>686</v>
      </c>
    </row>
    <row r="655" spans="2:2" x14ac:dyDescent="0.2">
      <c r="B655" s="11" t="s">
        <v>687</v>
      </c>
    </row>
    <row r="656" spans="2:2" x14ac:dyDescent="0.2">
      <c r="B656" s="11" t="s">
        <v>688</v>
      </c>
    </row>
    <row r="657" spans="2:2" x14ac:dyDescent="0.2">
      <c r="B657" s="11" t="s">
        <v>689</v>
      </c>
    </row>
    <row r="658" spans="2:2" x14ac:dyDescent="0.2">
      <c r="B658" s="11" t="s">
        <v>690</v>
      </c>
    </row>
    <row r="659" spans="2:2" x14ac:dyDescent="0.2">
      <c r="B659" s="11" t="s">
        <v>691</v>
      </c>
    </row>
    <row r="660" spans="2:2" x14ac:dyDescent="0.2">
      <c r="B660" s="11" t="s">
        <v>692</v>
      </c>
    </row>
    <row r="661" spans="2:2" x14ac:dyDescent="0.2">
      <c r="B661" s="11" t="s">
        <v>693</v>
      </c>
    </row>
    <row r="662" spans="2:2" x14ac:dyDescent="0.2">
      <c r="B662" s="11" t="s">
        <v>694</v>
      </c>
    </row>
    <row r="663" spans="2:2" x14ac:dyDescent="0.2">
      <c r="B663" s="11" t="s">
        <v>695</v>
      </c>
    </row>
    <row r="664" spans="2:2" x14ac:dyDescent="0.2">
      <c r="B664" s="11" t="s">
        <v>696</v>
      </c>
    </row>
    <row r="665" spans="2:2" x14ac:dyDescent="0.2">
      <c r="B665" s="11" t="s">
        <v>697</v>
      </c>
    </row>
    <row r="666" spans="2:2" x14ac:dyDescent="0.2">
      <c r="B666" s="11" t="s">
        <v>698</v>
      </c>
    </row>
    <row r="667" spans="2:2" x14ac:dyDescent="0.2">
      <c r="B667" s="11" t="s">
        <v>699</v>
      </c>
    </row>
    <row r="668" spans="2:2" x14ac:dyDescent="0.2">
      <c r="B668" s="11" t="s">
        <v>700</v>
      </c>
    </row>
    <row r="669" spans="2:2" x14ac:dyDescent="0.2">
      <c r="B669" s="11" t="s">
        <v>701</v>
      </c>
    </row>
    <row r="670" spans="2:2" x14ac:dyDescent="0.2">
      <c r="B670" s="11" t="s">
        <v>702</v>
      </c>
    </row>
    <row r="671" spans="2:2" x14ac:dyDescent="0.2">
      <c r="B671" s="11" t="s">
        <v>703</v>
      </c>
    </row>
    <row r="672" spans="2:2" x14ac:dyDescent="0.2">
      <c r="B672" s="11" t="s">
        <v>704</v>
      </c>
    </row>
    <row r="673" spans="2:2" x14ac:dyDescent="0.2">
      <c r="B673" s="11" t="s">
        <v>705</v>
      </c>
    </row>
    <row r="674" spans="2:2" x14ac:dyDescent="0.2">
      <c r="B674" s="11" t="s">
        <v>706</v>
      </c>
    </row>
    <row r="675" spans="2:2" x14ac:dyDescent="0.2">
      <c r="B675" s="11" t="s">
        <v>707</v>
      </c>
    </row>
    <row r="676" spans="2:2" x14ac:dyDescent="0.2">
      <c r="B676" s="11" t="s">
        <v>708</v>
      </c>
    </row>
    <row r="677" spans="2:2" ht="25.5" x14ac:dyDescent="0.2">
      <c r="B677" s="11" t="s">
        <v>709</v>
      </c>
    </row>
    <row r="678" spans="2:2" x14ac:dyDescent="0.2">
      <c r="B678" s="11" t="s">
        <v>710</v>
      </c>
    </row>
    <row r="679" spans="2:2" x14ac:dyDescent="0.2">
      <c r="B679" s="11" t="s">
        <v>711</v>
      </c>
    </row>
    <row r="680" spans="2:2" x14ac:dyDescent="0.2">
      <c r="B680" s="11" t="s">
        <v>712</v>
      </c>
    </row>
    <row r="681" spans="2:2" x14ac:dyDescent="0.2">
      <c r="B681" s="11" t="s">
        <v>713</v>
      </c>
    </row>
    <row r="682" spans="2:2" x14ac:dyDescent="0.2">
      <c r="B682" s="11" t="s">
        <v>714</v>
      </c>
    </row>
    <row r="683" spans="2:2" x14ac:dyDescent="0.2">
      <c r="B683" s="11" t="s">
        <v>715</v>
      </c>
    </row>
    <row r="684" spans="2:2" x14ac:dyDescent="0.2">
      <c r="B684" s="11" t="s">
        <v>716</v>
      </c>
    </row>
    <row r="685" spans="2:2" x14ac:dyDescent="0.2">
      <c r="B685" s="11" t="s">
        <v>717</v>
      </c>
    </row>
    <row r="686" spans="2:2" x14ac:dyDescent="0.2">
      <c r="B686" s="11" t="s">
        <v>718</v>
      </c>
    </row>
    <row r="687" spans="2:2" x14ac:dyDescent="0.2">
      <c r="B687" s="11" t="s">
        <v>719</v>
      </c>
    </row>
    <row r="688" spans="2:2" x14ac:dyDescent="0.2">
      <c r="B688" s="11" t="s">
        <v>720</v>
      </c>
    </row>
    <row r="689" spans="2:2" x14ac:dyDescent="0.2">
      <c r="B689" s="11" t="s">
        <v>721</v>
      </c>
    </row>
    <row r="690" spans="2:2" x14ac:dyDescent="0.2">
      <c r="B690" s="11" t="s">
        <v>722</v>
      </c>
    </row>
    <row r="691" spans="2:2" x14ac:dyDescent="0.2">
      <c r="B691" s="11" t="s">
        <v>723</v>
      </c>
    </row>
    <row r="692" spans="2:2" x14ac:dyDescent="0.2">
      <c r="B692" s="11" t="s">
        <v>724</v>
      </c>
    </row>
    <row r="693" spans="2:2" x14ac:dyDescent="0.2">
      <c r="B693" s="11" t="s">
        <v>725</v>
      </c>
    </row>
    <row r="694" spans="2:2" x14ac:dyDescent="0.2">
      <c r="B694" s="11" t="s">
        <v>726</v>
      </c>
    </row>
    <row r="695" spans="2:2" x14ac:dyDescent="0.2">
      <c r="B695" s="11" t="s">
        <v>727</v>
      </c>
    </row>
    <row r="696" spans="2:2" x14ac:dyDescent="0.2">
      <c r="B696" s="11" t="s">
        <v>728</v>
      </c>
    </row>
    <row r="697" spans="2:2" x14ac:dyDescent="0.2">
      <c r="B697" s="11" t="s">
        <v>729</v>
      </c>
    </row>
    <row r="698" spans="2:2" x14ac:dyDescent="0.2">
      <c r="B698" s="11" t="s">
        <v>730</v>
      </c>
    </row>
    <row r="699" spans="2:2" x14ac:dyDescent="0.2">
      <c r="B699" s="11" t="s">
        <v>731</v>
      </c>
    </row>
    <row r="700" spans="2:2" x14ac:dyDescent="0.2">
      <c r="B700" s="11" t="s">
        <v>732</v>
      </c>
    </row>
    <row r="701" spans="2:2" x14ac:dyDescent="0.2">
      <c r="B701" s="11" t="s">
        <v>733</v>
      </c>
    </row>
    <row r="702" spans="2:2" x14ac:dyDescent="0.2">
      <c r="B702" s="11" t="s">
        <v>734</v>
      </c>
    </row>
    <row r="703" spans="2:2" x14ac:dyDescent="0.2">
      <c r="B703" s="11" t="s">
        <v>735</v>
      </c>
    </row>
    <row r="704" spans="2:2" x14ac:dyDescent="0.2">
      <c r="B704" s="11" t="s">
        <v>736</v>
      </c>
    </row>
    <row r="705" spans="2:2" x14ac:dyDescent="0.2">
      <c r="B705" s="11" t="s">
        <v>737</v>
      </c>
    </row>
    <row r="706" spans="2:2" x14ac:dyDescent="0.2">
      <c r="B706" s="11" t="s">
        <v>738</v>
      </c>
    </row>
    <row r="707" spans="2:2" x14ac:dyDescent="0.2">
      <c r="B707" s="11" t="s">
        <v>739</v>
      </c>
    </row>
    <row r="708" spans="2:2" x14ac:dyDescent="0.2">
      <c r="B708" s="11" t="s">
        <v>740</v>
      </c>
    </row>
    <row r="709" spans="2:2" x14ac:dyDescent="0.2">
      <c r="B709" s="11" t="s">
        <v>741</v>
      </c>
    </row>
    <row r="710" spans="2:2" x14ac:dyDescent="0.2">
      <c r="B710" s="11" t="s">
        <v>742</v>
      </c>
    </row>
    <row r="711" spans="2:2" x14ac:dyDescent="0.2">
      <c r="B711" s="11" t="s">
        <v>743</v>
      </c>
    </row>
    <row r="712" spans="2:2" x14ac:dyDescent="0.2">
      <c r="B712" s="11" t="s">
        <v>744</v>
      </c>
    </row>
    <row r="713" spans="2:2" x14ac:dyDescent="0.2">
      <c r="B713" s="11" t="s">
        <v>745</v>
      </c>
    </row>
    <row r="714" spans="2:2" x14ac:dyDescent="0.2">
      <c r="B714" s="11" t="s">
        <v>746</v>
      </c>
    </row>
    <row r="715" spans="2:2" x14ac:dyDescent="0.2">
      <c r="B715" s="11" t="s">
        <v>746</v>
      </c>
    </row>
    <row r="716" spans="2:2" x14ac:dyDescent="0.2">
      <c r="B716" s="11" t="s">
        <v>746</v>
      </c>
    </row>
    <row r="717" spans="2:2" x14ac:dyDescent="0.2">
      <c r="B717" s="11" t="s">
        <v>747</v>
      </c>
    </row>
    <row r="718" spans="2:2" x14ac:dyDescent="0.2">
      <c r="B718" s="11" t="s">
        <v>748</v>
      </c>
    </row>
    <row r="719" spans="2:2" ht="25.5" x14ac:dyDescent="0.2">
      <c r="B719" s="11" t="s">
        <v>749</v>
      </c>
    </row>
    <row r="720" spans="2:2" ht="25.5" x14ac:dyDescent="0.2">
      <c r="B720" s="11" t="s">
        <v>750</v>
      </c>
    </row>
    <row r="721" spans="2:2" x14ac:dyDescent="0.2">
      <c r="B721" s="11" t="s">
        <v>751</v>
      </c>
    </row>
    <row r="722" spans="2:2" ht="25.5" x14ac:dyDescent="0.2">
      <c r="B722" s="11" t="s">
        <v>752</v>
      </c>
    </row>
    <row r="723" spans="2:2" x14ac:dyDescent="0.2">
      <c r="B723" s="11" t="s">
        <v>753</v>
      </c>
    </row>
    <row r="724" spans="2:2" x14ac:dyDescent="0.2">
      <c r="B724" s="11" t="s">
        <v>754</v>
      </c>
    </row>
    <row r="725" spans="2:2" x14ac:dyDescent="0.2">
      <c r="B725" s="11" t="s">
        <v>755</v>
      </c>
    </row>
    <row r="726" spans="2:2" x14ac:dyDescent="0.2">
      <c r="B726" s="11" t="s">
        <v>756</v>
      </c>
    </row>
    <row r="727" spans="2:2" x14ac:dyDescent="0.2">
      <c r="B727" s="11" t="s">
        <v>757</v>
      </c>
    </row>
    <row r="728" spans="2:2" x14ac:dyDescent="0.2">
      <c r="B728" s="11" t="s">
        <v>758</v>
      </c>
    </row>
    <row r="729" spans="2:2" x14ac:dyDescent="0.2">
      <c r="B729" s="11" t="s">
        <v>759</v>
      </c>
    </row>
    <row r="730" spans="2:2" x14ac:dyDescent="0.2">
      <c r="B730" s="11" t="s">
        <v>760</v>
      </c>
    </row>
    <row r="731" spans="2:2" x14ac:dyDescent="0.2">
      <c r="B731" s="11" t="s">
        <v>761</v>
      </c>
    </row>
    <row r="732" spans="2:2" x14ac:dyDescent="0.2">
      <c r="B732" s="11" t="s">
        <v>762</v>
      </c>
    </row>
    <row r="733" spans="2:2" x14ac:dyDescent="0.2">
      <c r="B733" s="11" t="s">
        <v>763</v>
      </c>
    </row>
    <row r="734" spans="2:2" x14ac:dyDescent="0.2">
      <c r="B734" s="11" t="s">
        <v>764</v>
      </c>
    </row>
    <row r="735" spans="2:2" x14ac:dyDescent="0.2">
      <c r="B735" s="11" t="s">
        <v>765</v>
      </c>
    </row>
    <row r="736" spans="2:2" x14ac:dyDescent="0.2">
      <c r="B736" s="11" t="s">
        <v>766</v>
      </c>
    </row>
    <row r="737" spans="2:2" x14ac:dyDescent="0.2">
      <c r="B737" s="11" t="s">
        <v>767</v>
      </c>
    </row>
    <row r="738" spans="2:2" x14ac:dyDescent="0.2">
      <c r="B738" s="11" t="s">
        <v>768</v>
      </c>
    </row>
    <row r="739" spans="2:2" x14ac:dyDescent="0.2">
      <c r="B739" s="11" t="s">
        <v>769</v>
      </c>
    </row>
    <row r="740" spans="2:2" x14ac:dyDescent="0.2">
      <c r="B740" s="11" t="s">
        <v>770</v>
      </c>
    </row>
    <row r="741" spans="2:2" x14ac:dyDescent="0.2">
      <c r="B741" s="11" t="s">
        <v>771</v>
      </c>
    </row>
    <row r="742" spans="2:2" x14ac:dyDescent="0.2">
      <c r="B742" s="11" t="s">
        <v>772</v>
      </c>
    </row>
    <row r="743" spans="2:2" x14ac:dyDescent="0.2">
      <c r="B743" s="11" t="s">
        <v>773</v>
      </c>
    </row>
    <row r="744" spans="2:2" x14ac:dyDescent="0.2">
      <c r="B744" s="11" t="s">
        <v>774</v>
      </c>
    </row>
    <row r="745" spans="2:2" x14ac:dyDescent="0.2">
      <c r="B745" s="11" t="s">
        <v>775</v>
      </c>
    </row>
    <row r="746" spans="2:2" x14ac:dyDescent="0.2">
      <c r="B746" s="11" t="s">
        <v>776</v>
      </c>
    </row>
    <row r="747" spans="2:2" x14ac:dyDescent="0.2">
      <c r="B747" s="11" t="s">
        <v>777</v>
      </c>
    </row>
    <row r="748" spans="2:2" x14ac:dyDescent="0.2">
      <c r="B748" s="11" t="s">
        <v>778</v>
      </c>
    </row>
    <row r="749" spans="2:2" x14ac:dyDescent="0.2">
      <c r="B749" s="14" t="s">
        <v>779</v>
      </c>
    </row>
    <row r="750" spans="2:2" x14ac:dyDescent="0.2">
      <c r="B750" s="14" t="s">
        <v>780</v>
      </c>
    </row>
    <row r="751" spans="2:2" x14ac:dyDescent="0.2">
      <c r="B751" s="14" t="s">
        <v>781</v>
      </c>
    </row>
    <row r="752" spans="2:2" x14ac:dyDescent="0.2">
      <c r="B752" s="14" t="s">
        <v>782</v>
      </c>
    </row>
    <row r="753" spans="2:2" ht="25.5" x14ac:dyDescent="0.2">
      <c r="B753" s="14" t="s">
        <v>783</v>
      </c>
    </row>
    <row r="754" spans="2:2" x14ac:dyDescent="0.2">
      <c r="B754" s="14" t="s">
        <v>784</v>
      </c>
    </row>
    <row r="755" spans="2:2" x14ac:dyDescent="0.2">
      <c r="B755" s="11" t="s">
        <v>785</v>
      </c>
    </row>
    <row r="756" spans="2:2" x14ac:dyDescent="0.2">
      <c r="B756" s="11" t="s">
        <v>786</v>
      </c>
    </row>
    <row r="757" spans="2:2" x14ac:dyDescent="0.2">
      <c r="B757" s="11" t="s">
        <v>787</v>
      </c>
    </row>
    <row r="758" spans="2:2" x14ac:dyDescent="0.2">
      <c r="B758" s="11" t="s">
        <v>788</v>
      </c>
    </row>
    <row r="759" spans="2:2" x14ac:dyDescent="0.2">
      <c r="B759" s="11" t="s">
        <v>789</v>
      </c>
    </row>
    <row r="760" spans="2:2" x14ac:dyDescent="0.2">
      <c r="B760" s="11" t="s">
        <v>790</v>
      </c>
    </row>
    <row r="761" spans="2:2" x14ac:dyDescent="0.2">
      <c r="B761" s="11" t="s">
        <v>791</v>
      </c>
    </row>
    <row r="762" spans="2:2" x14ac:dyDescent="0.2">
      <c r="B762" s="11" t="s">
        <v>792</v>
      </c>
    </row>
    <row r="763" spans="2:2" x14ac:dyDescent="0.2">
      <c r="B763" s="11" t="s">
        <v>793</v>
      </c>
    </row>
    <row r="764" spans="2:2" x14ac:dyDescent="0.2">
      <c r="B764" s="11" t="s">
        <v>794</v>
      </c>
    </row>
    <row r="765" spans="2:2" x14ac:dyDescent="0.2">
      <c r="B765" s="11" t="s">
        <v>795</v>
      </c>
    </row>
    <row r="766" spans="2:2" x14ac:dyDescent="0.2">
      <c r="B766" s="11" t="s">
        <v>796</v>
      </c>
    </row>
    <row r="767" spans="2:2" x14ac:dyDescent="0.2">
      <c r="B767" s="11" t="s">
        <v>797</v>
      </c>
    </row>
    <row r="768" spans="2:2" x14ac:dyDescent="0.2">
      <c r="B768" s="11" t="s">
        <v>798</v>
      </c>
    </row>
    <row r="769" spans="2:2" x14ac:dyDescent="0.2">
      <c r="B769" s="11" t="s">
        <v>799</v>
      </c>
    </row>
    <row r="770" spans="2:2" x14ac:dyDescent="0.2">
      <c r="B770" s="11" t="s">
        <v>800</v>
      </c>
    </row>
    <row r="771" spans="2:2" x14ac:dyDescent="0.2">
      <c r="B771" s="11" t="s">
        <v>801</v>
      </c>
    </row>
    <row r="772" spans="2:2" x14ac:dyDescent="0.2">
      <c r="B772" s="11" t="s">
        <v>802</v>
      </c>
    </row>
    <row r="773" spans="2:2" x14ac:dyDescent="0.2">
      <c r="B773" s="11" t="s">
        <v>803</v>
      </c>
    </row>
    <row r="774" spans="2:2" x14ac:dyDescent="0.2">
      <c r="B774" s="11" t="s">
        <v>804</v>
      </c>
    </row>
    <row r="775" spans="2:2" x14ac:dyDescent="0.2">
      <c r="B775" s="11" t="s">
        <v>805</v>
      </c>
    </row>
    <row r="776" spans="2:2" x14ac:dyDescent="0.2">
      <c r="B776" s="11" t="s">
        <v>806</v>
      </c>
    </row>
    <row r="777" spans="2:2" x14ac:dyDescent="0.2">
      <c r="B777" s="11" t="s">
        <v>807</v>
      </c>
    </row>
    <row r="778" spans="2:2" x14ac:dyDescent="0.2">
      <c r="B778" s="11" t="s">
        <v>808</v>
      </c>
    </row>
    <row r="779" spans="2:2" x14ac:dyDescent="0.2">
      <c r="B779" s="11" t="s">
        <v>809</v>
      </c>
    </row>
    <row r="780" spans="2:2" x14ac:dyDescent="0.2">
      <c r="B780" s="11" t="s">
        <v>810</v>
      </c>
    </row>
    <row r="781" spans="2:2" x14ac:dyDescent="0.2">
      <c r="B781" s="11" t="s">
        <v>811</v>
      </c>
    </row>
    <row r="782" spans="2:2" x14ac:dyDescent="0.2">
      <c r="B782" s="11" t="s">
        <v>812</v>
      </c>
    </row>
    <row r="783" spans="2:2" x14ac:dyDescent="0.2">
      <c r="B783" s="11" t="s">
        <v>813</v>
      </c>
    </row>
    <row r="784" spans="2:2" x14ac:dyDescent="0.2">
      <c r="B784" s="11" t="s">
        <v>814</v>
      </c>
    </row>
    <row r="785" spans="2:2" x14ac:dyDescent="0.2">
      <c r="B785" s="11" t="s">
        <v>815</v>
      </c>
    </row>
    <row r="786" spans="2:2" x14ac:dyDescent="0.2">
      <c r="B786" s="11" t="s">
        <v>816</v>
      </c>
    </row>
    <row r="787" spans="2:2" x14ac:dyDescent="0.2">
      <c r="B787" s="11" t="s">
        <v>817</v>
      </c>
    </row>
    <row r="788" spans="2:2" x14ac:dyDescent="0.2">
      <c r="B788" s="11" t="s">
        <v>818</v>
      </c>
    </row>
    <row r="789" spans="2:2" x14ac:dyDescent="0.2">
      <c r="B789" s="11" t="s">
        <v>819</v>
      </c>
    </row>
    <row r="790" spans="2:2" x14ac:dyDescent="0.2">
      <c r="B790" s="11" t="s">
        <v>820</v>
      </c>
    </row>
    <row r="791" spans="2:2" x14ac:dyDescent="0.2">
      <c r="B791" s="11" t="s">
        <v>821</v>
      </c>
    </row>
    <row r="792" spans="2:2" x14ac:dyDescent="0.2">
      <c r="B792" s="11" t="s">
        <v>822</v>
      </c>
    </row>
    <row r="793" spans="2:2" x14ac:dyDescent="0.2">
      <c r="B793" s="11" t="s">
        <v>823</v>
      </c>
    </row>
    <row r="794" spans="2:2" x14ac:dyDescent="0.2">
      <c r="B794" s="11" t="s">
        <v>824</v>
      </c>
    </row>
    <row r="795" spans="2:2" x14ac:dyDescent="0.2">
      <c r="B795" s="11" t="s">
        <v>825</v>
      </c>
    </row>
    <row r="796" spans="2:2" x14ac:dyDescent="0.2">
      <c r="B796" s="11" t="s">
        <v>826</v>
      </c>
    </row>
    <row r="797" spans="2:2" x14ac:dyDescent="0.2">
      <c r="B797" s="11" t="s">
        <v>827</v>
      </c>
    </row>
    <row r="798" spans="2:2" x14ac:dyDescent="0.2">
      <c r="B798" s="11" t="s">
        <v>828</v>
      </c>
    </row>
    <row r="799" spans="2:2" x14ac:dyDescent="0.2">
      <c r="B799" s="11" t="s">
        <v>829</v>
      </c>
    </row>
    <row r="800" spans="2:2" x14ac:dyDescent="0.2">
      <c r="B800" s="11" t="s">
        <v>830</v>
      </c>
    </row>
    <row r="801" spans="2:2" x14ac:dyDescent="0.2">
      <c r="B801" s="11" t="s">
        <v>831</v>
      </c>
    </row>
    <row r="802" spans="2:2" x14ac:dyDescent="0.2">
      <c r="B802" s="11" t="s">
        <v>832</v>
      </c>
    </row>
    <row r="803" spans="2:2" x14ac:dyDescent="0.2">
      <c r="B803" s="11" t="s">
        <v>833</v>
      </c>
    </row>
    <row r="804" spans="2:2" x14ac:dyDescent="0.2">
      <c r="B804" s="11" t="s">
        <v>834</v>
      </c>
    </row>
    <row r="805" spans="2:2" x14ac:dyDescent="0.2">
      <c r="B805" s="11" t="s">
        <v>835</v>
      </c>
    </row>
    <row r="806" spans="2:2" x14ac:dyDescent="0.2">
      <c r="B806" s="11" t="s">
        <v>836</v>
      </c>
    </row>
    <row r="807" spans="2:2" x14ac:dyDescent="0.2">
      <c r="B807" s="11" t="s">
        <v>837</v>
      </c>
    </row>
    <row r="808" spans="2:2" x14ac:dyDescent="0.2">
      <c r="B808" s="11" t="s">
        <v>838</v>
      </c>
    </row>
    <row r="809" spans="2:2" x14ac:dyDescent="0.2">
      <c r="B809" s="11" t="s">
        <v>839</v>
      </c>
    </row>
    <row r="810" spans="2:2" x14ac:dyDescent="0.2">
      <c r="B810" s="11" t="s">
        <v>840</v>
      </c>
    </row>
    <row r="811" spans="2:2" x14ac:dyDescent="0.2">
      <c r="B811" s="11" t="s">
        <v>841</v>
      </c>
    </row>
    <row r="812" spans="2:2" x14ac:dyDescent="0.2">
      <c r="B812" s="11" t="s">
        <v>842</v>
      </c>
    </row>
    <row r="813" spans="2:2" x14ac:dyDescent="0.2">
      <c r="B813" s="11" t="s">
        <v>843</v>
      </c>
    </row>
    <row r="814" spans="2:2" x14ac:dyDescent="0.2">
      <c r="B814" s="11" t="s">
        <v>844</v>
      </c>
    </row>
    <row r="815" spans="2:2" x14ac:dyDescent="0.2">
      <c r="B815" s="11" t="s">
        <v>845</v>
      </c>
    </row>
    <row r="816" spans="2:2" x14ac:dyDescent="0.2">
      <c r="B816" s="11" t="s">
        <v>846</v>
      </c>
    </row>
    <row r="817" spans="2:2" x14ac:dyDescent="0.2">
      <c r="B817" s="11" t="s">
        <v>847</v>
      </c>
    </row>
    <row r="818" spans="2:2" x14ac:dyDescent="0.2">
      <c r="B818" s="11" t="s">
        <v>848</v>
      </c>
    </row>
    <row r="819" spans="2:2" x14ac:dyDescent="0.2">
      <c r="B819" s="11" t="s">
        <v>849</v>
      </c>
    </row>
    <row r="820" spans="2:2" x14ac:dyDescent="0.2">
      <c r="B820" s="11" t="s">
        <v>850</v>
      </c>
    </row>
    <row r="821" spans="2:2" x14ac:dyDescent="0.2">
      <c r="B821" s="11" t="s">
        <v>851</v>
      </c>
    </row>
    <row r="822" spans="2:2" x14ac:dyDescent="0.2">
      <c r="B822" s="11" t="s">
        <v>852</v>
      </c>
    </row>
    <row r="823" spans="2:2" x14ac:dyDescent="0.2">
      <c r="B823" s="11" t="s">
        <v>853</v>
      </c>
    </row>
    <row r="824" spans="2:2" x14ac:dyDescent="0.2">
      <c r="B824" s="11" t="s">
        <v>854</v>
      </c>
    </row>
    <row r="825" spans="2:2" x14ac:dyDescent="0.2">
      <c r="B825" s="11" t="s">
        <v>855</v>
      </c>
    </row>
    <row r="826" spans="2:2" x14ac:dyDescent="0.2">
      <c r="B826" s="11" t="s">
        <v>856</v>
      </c>
    </row>
    <row r="827" spans="2:2" x14ac:dyDescent="0.2">
      <c r="B827" s="11" t="s">
        <v>857</v>
      </c>
    </row>
    <row r="828" spans="2:2" x14ac:dyDescent="0.2">
      <c r="B828" s="11" t="s">
        <v>858</v>
      </c>
    </row>
    <row r="829" spans="2:2" x14ac:dyDescent="0.2">
      <c r="B829" s="11" t="s">
        <v>859</v>
      </c>
    </row>
    <row r="830" spans="2:2" x14ac:dyDescent="0.2">
      <c r="B830" s="11" t="s">
        <v>860</v>
      </c>
    </row>
    <row r="831" spans="2:2" x14ac:dyDescent="0.2">
      <c r="B831" s="11" t="s">
        <v>861</v>
      </c>
    </row>
    <row r="832" spans="2:2" x14ac:dyDescent="0.2">
      <c r="B832" s="11" t="s">
        <v>862</v>
      </c>
    </row>
    <row r="833" spans="2:2" x14ac:dyDescent="0.2">
      <c r="B833" s="11" t="s">
        <v>863</v>
      </c>
    </row>
    <row r="834" spans="2:2" x14ac:dyDescent="0.2">
      <c r="B834" s="11" t="s">
        <v>864</v>
      </c>
    </row>
    <row r="835" spans="2:2" x14ac:dyDescent="0.2">
      <c r="B835" s="11" t="s">
        <v>865</v>
      </c>
    </row>
    <row r="836" spans="2:2" x14ac:dyDescent="0.2">
      <c r="B836" s="11" t="s">
        <v>866</v>
      </c>
    </row>
    <row r="837" spans="2:2" x14ac:dyDescent="0.2">
      <c r="B837" s="11" t="s">
        <v>867</v>
      </c>
    </row>
    <row r="838" spans="2:2" x14ac:dyDescent="0.2">
      <c r="B838" s="11" t="s">
        <v>868</v>
      </c>
    </row>
    <row r="839" spans="2:2" ht="25.5" x14ac:dyDescent="0.2">
      <c r="B839" s="11" t="s">
        <v>869</v>
      </c>
    </row>
    <row r="840" spans="2:2" x14ac:dyDescent="0.2">
      <c r="B840" s="11" t="s">
        <v>870</v>
      </c>
    </row>
    <row r="841" spans="2:2" x14ac:dyDescent="0.2">
      <c r="B841" s="11" t="s">
        <v>871</v>
      </c>
    </row>
    <row r="842" spans="2:2" x14ac:dyDescent="0.2">
      <c r="B842" s="11" t="s">
        <v>872</v>
      </c>
    </row>
    <row r="843" spans="2:2" x14ac:dyDescent="0.2">
      <c r="B843" s="11" t="s">
        <v>873</v>
      </c>
    </row>
    <row r="844" spans="2:2" x14ac:dyDescent="0.2">
      <c r="B844" s="11" t="s">
        <v>874</v>
      </c>
    </row>
    <row r="845" spans="2:2" x14ac:dyDescent="0.2">
      <c r="B845" s="11" t="s">
        <v>875</v>
      </c>
    </row>
    <row r="846" spans="2:2" x14ac:dyDescent="0.2">
      <c r="B846" s="11" t="s">
        <v>876</v>
      </c>
    </row>
    <row r="847" spans="2:2" x14ac:dyDescent="0.2">
      <c r="B847" s="11" t="s">
        <v>877</v>
      </c>
    </row>
    <row r="848" spans="2:2" x14ac:dyDescent="0.2">
      <c r="B848" s="11" t="s">
        <v>878</v>
      </c>
    </row>
    <row r="849" spans="2:2" x14ac:dyDescent="0.2">
      <c r="B849" s="11" t="s">
        <v>879</v>
      </c>
    </row>
    <row r="850" spans="2:2" x14ac:dyDescent="0.2">
      <c r="B850" s="11" t="s">
        <v>880</v>
      </c>
    </row>
    <row r="851" spans="2:2" x14ac:dyDescent="0.2">
      <c r="B851" s="11" t="s">
        <v>881</v>
      </c>
    </row>
    <row r="852" spans="2:2" x14ac:dyDescent="0.2">
      <c r="B852" s="11" t="s">
        <v>882</v>
      </c>
    </row>
    <row r="853" spans="2:2" x14ac:dyDescent="0.2">
      <c r="B853" s="11" t="s">
        <v>883</v>
      </c>
    </row>
    <row r="854" spans="2:2" x14ac:dyDescent="0.2">
      <c r="B854" s="11" t="s">
        <v>884</v>
      </c>
    </row>
    <row r="855" spans="2:2" x14ac:dyDescent="0.2">
      <c r="B855" s="11" t="s">
        <v>885</v>
      </c>
    </row>
    <row r="856" spans="2:2" ht="25.5" x14ac:dyDescent="0.2">
      <c r="B856" s="11" t="s">
        <v>886</v>
      </c>
    </row>
    <row r="857" spans="2:2" ht="25.5" x14ac:dyDescent="0.2">
      <c r="B857" s="11" t="s">
        <v>887</v>
      </c>
    </row>
    <row r="858" spans="2:2" x14ac:dyDescent="0.2">
      <c r="B858" s="11" t="s">
        <v>888</v>
      </c>
    </row>
    <row r="859" spans="2:2" x14ac:dyDescent="0.2">
      <c r="B859" s="11" t="s">
        <v>889</v>
      </c>
    </row>
    <row r="860" spans="2:2" x14ac:dyDescent="0.2">
      <c r="B860" s="11" t="s">
        <v>890</v>
      </c>
    </row>
    <row r="861" spans="2:2" x14ac:dyDescent="0.2">
      <c r="B861" s="11" t="s">
        <v>891</v>
      </c>
    </row>
    <row r="862" spans="2:2" x14ac:dyDescent="0.2">
      <c r="B862" s="11" t="s">
        <v>892</v>
      </c>
    </row>
    <row r="863" spans="2:2" x14ac:dyDescent="0.2">
      <c r="B863" s="11" t="s">
        <v>893</v>
      </c>
    </row>
    <row r="864" spans="2:2" x14ac:dyDescent="0.2">
      <c r="B864" s="11" t="s">
        <v>894</v>
      </c>
    </row>
    <row r="865" spans="2:2" x14ac:dyDescent="0.2">
      <c r="B865" s="11" t="s">
        <v>895</v>
      </c>
    </row>
    <row r="866" spans="2:2" x14ac:dyDescent="0.2">
      <c r="B866" s="11" t="s">
        <v>896</v>
      </c>
    </row>
    <row r="867" spans="2:2" x14ac:dyDescent="0.2">
      <c r="B867" s="11" t="s">
        <v>897</v>
      </c>
    </row>
    <row r="868" spans="2:2" x14ac:dyDescent="0.2">
      <c r="B868" s="11" t="s">
        <v>898</v>
      </c>
    </row>
    <row r="869" spans="2:2" x14ac:dyDescent="0.2">
      <c r="B869" s="11" t="s">
        <v>899</v>
      </c>
    </row>
    <row r="870" spans="2:2" x14ac:dyDescent="0.2">
      <c r="B870" s="11" t="s">
        <v>900</v>
      </c>
    </row>
    <row r="871" spans="2:2" x14ac:dyDescent="0.2">
      <c r="B871" s="11" t="s">
        <v>901</v>
      </c>
    </row>
    <row r="872" spans="2:2" ht="25.5" x14ac:dyDescent="0.2">
      <c r="B872" s="11" t="s">
        <v>902</v>
      </c>
    </row>
    <row r="873" spans="2:2" x14ac:dyDescent="0.2">
      <c r="B873" s="11" t="s">
        <v>903</v>
      </c>
    </row>
    <row r="874" spans="2:2" x14ac:dyDescent="0.2">
      <c r="B874" s="11" t="s">
        <v>904</v>
      </c>
    </row>
    <row r="875" spans="2:2" x14ac:dyDescent="0.2">
      <c r="B875" s="11" t="s">
        <v>905</v>
      </c>
    </row>
    <row r="876" spans="2:2" x14ac:dyDescent="0.2">
      <c r="B876" s="14" t="s">
        <v>906</v>
      </c>
    </row>
    <row r="877" spans="2:2" x14ac:dyDescent="0.2">
      <c r="B877" s="11" t="s">
        <v>907</v>
      </c>
    </row>
    <row r="878" spans="2:2" x14ac:dyDescent="0.2">
      <c r="B878" s="11" t="s">
        <v>908</v>
      </c>
    </row>
    <row r="879" spans="2:2" x14ac:dyDescent="0.2">
      <c r="B879" s="11" t="s">
        <v>909</v>
      </c>
    </row>
    <row r="880" spans="2:2" x14ac:dyDescent="0.2">
      <c r="B880" s="11" t="s">
        <v>910</v>
      </c>
    </row>
    <row r="881" spans="2:2" x14ac:dyDescent="0.2">
      <c r="B881" s="11" t="s">
        <v>911</v>
      </c>
    </row>
    <row r="882" spans="2:2" x14ac:dyDescent="0.2">
      <c r="B882" s="11" t="s">
        <v>912</v>
      </c>
    </row>
    <row r="883" spans="2:2" x14ac:dyDescent="0.2">
      <c r="B883" s="11" t="s">
        <v>913</v>
      </c>
    </row>
    <row r="884" spans="2:2" x14ac:dyDescent="0.2">
      <c r="B884" s="11" t="s">
        <v>914</v>
      </c>
    </row>
    <row r="885" spans="2:2" x14ac:dyDescent="0.2">
      <c r="B885" s="11" t="s">
        <v>915</v>
      </c>
    </row>
    <row r="886" spans="2:2" x14ac:dyDescent="0.2">
      <c r="B886" s="11" t="s">
        <v>916</v>
      </c>
    </row>
    <row r="887" spans="2:2" x14ac:dyDescent="0.2">
      <c r="B887" s="11" t="s">
        <v>917</v>
      </c>
    </row>
    <row r="888" spans="2:2" x14ac:dyDescent="0.2">
      <c r="B888" s="11" t="s">
        <v>918</v>
      </c>
    </row>
    <row r="889" spans="2:2" x14ac:dyDescent="0.2">
      <c r="B889" s="11" t="s">
        <v>919</v>
      </c>
    </row>
    <row r="890" spans="2:2" x14ac:dyDescent="0.2">
      <c r="B890" s="11" t="s">
        <v>920</v>
      </c>
    </row>
    <row r="891" spans="2:2" x14ac:dyDescent="0.2">
      <c r="B891" s="11" t="s">
        <v>921</v>
      </c>
    </row>
    <row r="892" spans="2:2" x14ac:dyDescent="0.2">
      <c r="B892" s="11" t="s">
        <v>922</v>
      </c>
    </row>
    <row r="893" spans="2:2" x14ac:dyDescent="0.2">
      <c r="B893" s="11" t="s">
        <v>923</v>
      </c>
    </row>
    <row r="894" spans="2:2" x14ac:dyDescent="0.2">
      <c r="B894" s="11" t="s">
        <v>924</v>
      </c>
    </row>
    <row r="895" spans="2:2" x14ac:dyDescent="0.2">
      <c r="B895" s="11" t="s">
        <v>925</v>
      </c>
    </row>
    <row r="896" spans="2:2" x14ac:dyDescent="0.2">
      <c r="B896" s="11" t="s">
        <v>926</v>
      </c>
    </row>
    <row r="897" spans="2:2" x14ac:dyDescent="0.2">
      <c r="B897" s="11" t="s">
        <v>927</v>
      </c>
    </row>
    <row r="898" spans="2:2" x14ac:dyDescent="0.2">
      <c r="B898" s="11" t="s">
        <v>928</v>
      </c>
    </row>
    <row r="899" spans="2:2" x14ac:dyDescent="0.2">
      <c r="B899" s="11" t="s">
        <v>929</v>
      </c>
    </row>
    <row r="900" spans="2:2" x14ac:dyDescent="0.2">
      <c r="B900" s="11" t="s">
        <v>930</v>
      </c>
    </row>
    <row r="901" spans="2:2" x14ac:dyDescent="0.2">
      <c r="B901" s="11" t="s">
        <v>931</v>
      </c>
    </row>
    <row r="902" spans="2:2" x14ac:dyDescent="0.2">
      <c r="B902" s="11" t="s">
        <v>932</v>
      </c>
    </row>
    <row r="903" spans="2:2" x14ac:dyDescent="0.2">
      <c r="B903" s="11" t="s">
        <v>933</v>
      </c>
    </row>
    <row r="904" spans="2:2" x14ac:dyDescent="0.2">
      <c r="B904" s="11" t="s">
        <v>934</v>
      </c>
    </row>
    <row r="905" spans="2:2" ht="25.5" x14ac:dyDescent="0.2">
      <c r="B905" s="11" t="s">
        <v>935</v>
      </c>
    </row>
    <row r="906" spans="2:2" x14ac:dyDescent="0.2">
      <c r="B906" s="14" t="s">
        <v>936</v>
      </c>
    </row>
    <row r="907" spans="2:2" x14ac:dyDescent="0.2">
      <c r="B907" s="11" t="s">
        <v>937</v>
      </c>
    </row>
    <row r="908" spans="2:2" x14ac:dyDescent="0.2">
      <c r="B908" s="11" t="s">
        <v>938</v>
      </c>
    </row>
    <row r="909" spans="2:2" x14ac:dyDescent="0.2">
      <c r="B909" s="11" t="s">
        <v>939</v>
      </c>
    </row>
    <row r="910" spans="2:2" x14ac:dyDescent="0.2">
      <c r="B910" s="11" t="s">
        <v>940</v>
      </c>
    </row>
    <row r="911" spans="2:2" x14ac:dyDescent="0.2">
      <c r="B911" s="11" t="s">
        <v>941</v>
      </c>
    </row>
    <row r="912" spans="2:2" x14ac:dyDescent="0.2">
      <c r="B912" s="11" t="s">
        <v>942</v>
      </c>
    </row>
    <row r="913" spans="2:2" x14ac:dyDescent="0.2">
      <c r="B913" s="11" t="s">
        <v>943</v>
      </c>
    </row>
    <row r="914" spans="2:2" x14ac:dyDescent="0.2">
      <c r="B914" s="11" t="s">
        <v>944</v>
      </c>
    </row>
    <row r="915" spans="2:2" x14ac:dyDescent="0.2">
      <c r="B915" s="11" t="s">
        <v>945</v>
      </c>
    </row>
    <row r="916" spans="2:2" x14ac:dyDescent="0.2">
      <c r="B916" s="11" t="s">
        <v>946</v>
      </c>
    </row>
    <row r="917" spans="2:2" x14ac:dyDescent="0.2">
      <c r="B917" s="11" t="s">
        <v>947</v>
      </c>
    </row>
    <row r="918" spans="2:2" ht="25.5" x14ac:dyDescent="0.2">
      <c r="B918" s="11" t="s">
        <v>948</v>
      </c>
    </row>
    <row r="919" spans="2:2" x14ac:dyDescent="0.2">
      <c r="B919" s="11" t="s">
        <v>949</v>
      </c>
    </row>
    <row r="920" spans="2:2" x14ac:dyDescent="0.2">
      <c r="B920" s="11" t="s">
        <v>950</v>
      </c>
    </row>
    <row r="921" spans="2:2" x14ac:dyDescent="0.2">
      <c r="B921" s="11" t="s">
        <v>951</v>
      </c>
    </row>
    <row r="922" spans="2:2" x14ac:dyDescent="0.2">
      <c r="B922" s="11" t="s">
        <v>952</v>
      </c>
    </row>
    <row r="923" spans="2:2" x14ac:dyDescent="0.2">
      <c r="B923" s="11" t="s">
        <v>953</v>
      </c>
    </row>
    <row r="924" spans="2:2" x14ac:dyDescent="0.2">
      <c r="B924" s="11" t="s">
        <v>954</v>
      </c>
    </row>
    <row r="925" spans="2:2" x14ac:dyDescent="0.2">
      <c r="B925" s="11" t="s">
        <v>955</v>
      </c>
    </row>
    <row r="926" spans="2:2" x14ac:dyDescent="0.2">
      <c r="B926" s="11" t="s">
        <v>956</v>
      </c>
    </row>
    <row r="927" spans="2:2" x14ac:dyDescent="0.2">
      <c r="B927" s="11" t="s">
        <v>957</v>
      </c>
    </row>
    <row r="928" spans="2:2" x14ac:dyDescent="0.2">
      <c r="B928" s="14" t="s">
        <v>958</v>
      </c>
    </row>
    <row r="929" spans="2:2" x14ac:dyDescent="0.2">
      <c r="B929" s="11" t="s">
        <v>959</v>
      </c>
    </row>
    <row r="930" spans="2:2" x14ac:dyDescent="0.2">
      <c r="B930" s="11" t="s">
        <v>960</v>
      </c>
    </row>
    <row r="931" spans="2:2" x14ac:dyDescent="0.2">
      <c r="B931" s="11" t="s">
        <v>961</v>
      </c>
    </row>
    <row r="932" spans="2:2" x14ac:dyDescent="0.2">
      <c r="B932" s="11" t="s">
        <v>962</v>
      </c>
    </row>
    <row r="933" spans="2:2" x14ac:dyDescent="0.2">
      <c r="B933" s="11" t="s">
        <v>963</v>
      </c>
    </row>
    <row r="934" spans="2:2" x14ac:dyDescent="0.2">
      <c r="B934" s="11" t="s">
        <v>964</v>
      </c>
    </row>
    <row r="935" spans="2:2" x14ac:dyDescent="0.2">
      <c r="B935" s="11" t="s">
        <v>965</v>
      </c>
    </row>
    <row r="936" spans="2:2" x14ac:dyDescent="0.2">
      <c r="B936" s="11" t="s">
        <v>966</v>
      </c>
    </row>
    <row r="937" spans="2:2" x14ac:dyDescent="0.2">
      <c r="B937" s="11" t="s">
        <v>967</v>
      </c>
    </row>
    <row r="938" spans="2:2" x14ac:dyDescent="0.2">
      <c r="B938" s="11" t="s">
        <v>968</v>
      </c>
    </row>
    <row r="939" spans="2:2" x14ac:dyDescent="0.2">
      <c r="B939" s="11" t="s">
        <v>969</v>
      </c>
    </row>
    <row r="940" spans="2:2" x14ac:dyDescent="0.2">
      <c r="B940" s="11" t="s">
        <v>970</v>
      </c>
    </row>
    <row r="941" spans="2:2" x14ac:dyDescent="0.2">
      <c r="B941" s="11" t="s">
        <v>971</v>
      </c>
    </row>
    <row r="942" spans="2:2" x14ac:dyDescent="0.2">
      <c r="B942" s="11" t="s">
        <v>972</v>
      </c>
    </row>
    <row r="943" spans="2:2" x14ac:dyDescent="0.2">
      <c r="B943" s="11" t="s">
        <v>973</v>
      </c>
    </row>
    <row r="944" spans="2:2" x14ac:dyDescent="0.2">
      <c r="B944" s="11" t="s">
        <v>974</v>
      </c>
    </row>
    <row r="945" spans="2:2" x14ac:dyDescent="0.2">
      <c r="B945" s="11" t="s">
        <v>975</v>
      </c>
    </row>
    <row r="946" spans="2:2" x14ac:dyDescent="0.2">
      <c r="B946" s="11" t="s">
        <v>976</v>
      </c>
    </row>
    <row r="947" spans="2:2" x14ac:dyDescent="0.2">
      <c r="B947" s="11" t="s">
        <v>977</v>
      </c>
    </row>
    <row r="948" spans="2:2" x14ac:dyDescent="0.2">
      <c r="B948" s="11" t="s">
        <v>978</v>
      </c>
    </row>
    <row r="949" spans="2:2" x14ac:dyDescent="0.2">
      <c r="B949" s="11" t="s">
        <v>979</v>
      </c>
    </row>
    <row r="950" spans="2:2" x14ac:dyDescent="0.2">
      <c r="B950" s="11" t="s">
        <v>979</v>
      </c>
    </row>
    <row r="951" spans="2:2" ht="25.5" x14ac:dyDescent="0.2">
      <c r="B951" s="11" t="s">
        <v>980</v>
      </c>
    </row>
    <row r="952" spans="2:2" x14ac:dyDescent="0.2">
      <c r="B952" s="11" t="s">
        <v>981</v>
      </c>
    </row>
    <row r="953" spans="2:2" x14ac:dyDescent="0.2">
      <c r="B953" s="11" t="s">
        <v>982</v>
      </c>
    </row>
    <row r="954" spans="2:2" x14ac:dyDescent="0.2">
      <c r="B954" s="11" t="s">
        <v>983</v>
      </c>
    </row>
    <row r="955" spans="2:2" x14ac:dyDescent="0.2">
      <c r="B955" s="11" t="s">
        <v>984</v>
      </c>
    </row>
    <row r="956" spans="2:2" x14ac:dyDescent="0.2">
      <c r="B956" s="11" t="s">
        <v>985</v>
      </c>
    </row>
    <row r="957" spans="2:2" x14ac:dyDescent="0.2">
      <c r="B957" s="11" t="s">
        <v>986</v>
      </c>
    </row>
    <row r="958" spans="2:2" x14ac:dyDescent="0.2">
      <c r="B958" s="15" t="s">
        <v>987</v>
      </c>
    </row>
    <row r="959" spans="2:2" x14ac:dyDescent="0.2">
      <c r="B959" s="11" t="s">
        <v>988</v>
      </c>
    </row>
    <row r="960" spans="2:2" x14ac:dyDescent="0.2">
      <c r="B960" s="11" t="s">
        <v>989</v>
      </c>
    </row>
    <row r="961" spans="2:2" x14ac:dyDescent="0.2">
      <c r="B961" s="11" t="s">
        <v>990</v>
      </c>
    </row>
    <row r="962" spans="2:2" x14ac:dyDescent="0.2">
      <c r="B962" s="11" t="s">
        <v>991</v>
      </c>
    </row>
    <row r="963" spans="2:2" x14ac:dyDescent="0.2">
      <c r="B963" s="11" t="s">
        <v>992</v>
      </c>
    </row>
    <row r="964" spans="2:2" x14ac:dyDescent="0.2">
      <c r="B964" s="11" t="s">
        <v>993</v>
      </c>
    </row>
    <row r="965" spans="2:2" x14ac:dyDescent="0.2">
      <c r="B965" s="11" t="s">
        <v>994</v>
      </c>
    </row>
    <row r="966" spans="2:2" x14ac:dyDescent="0.2">
      <c r="B966" s="11" t="s">
        <v>995</v>
      </c>
    </row>
    <row r="967" spans="2:2" x14ac:dyDescent="0.2">
      <c r="B967" s="11" t="s">
        <v>996</v>
      </c>
    </row>
    <row r="968" spans="2:2" x14ac:dyDescent="0.2">
      <c r="B968" s="11" t="s">
        <v>997</v>
      </c>
    </row>
    <row r="969" spans="2:2" x14ac:dyDescent="0.2">
      <c r="B969" s="11" t="s">
        <v>998</v>
      </c>
    </row>
    <row r="970" spans="2:2" x14ac:dyDescent="0.2">
      <c r="B970" s="11" t="s">
        <v>999</v>
      </c>
    </row>
    <row r="971" spans="2:2" x14ac:dyDescent="0.2">
      <c r="B971" s="11" t="s">
        <v>1000</v>
      </c>
    </row>
    <row r="972" spans="2:2" x14ac:dyDescent="0.2">
      <c r="B972" s="13" t="s">
        <v>1001</v>
      </c>
    </row>
    <row r="973" spans="2:2" x14ac:dyDescent="0.2">
      <c r="B973" s="11" t="s">
        <v>1002</v>
      </c>
    </row>
    <row r="974" spans="2:2" x14ac:dyDescent="0.2">
      <c r="B974" s="11" t="s">
        <v>1003</v>
      </c>
    </row>
    <row r="975" spans="2:2" x14ac:dyDescent="0.2">
      <c r="B975" s="11" t="s">
        <v>1004</v>
      </c>
    </row>
    <row r="976" spans="2:2" x14ac:dyDescent="0.2">
      <c r="B976" s="11" t="s">
        <v>1005</v>
      </c>
    </row>
    <row r="977" spans="2:2" x14ac:dyDescent="0.2">
      <c r="B977" s="11" t="s">
        <v>1006</v>
      </c>
    </row>
    <row r="978" spans="2:2" x14ac:dyDescent="0.2">
      <c r="B978" s="11" t="s">
        <v>1007</v>
      </c>
    </row>
    <row r="979" spans="2:2" x14ac:dyDescent="0.2">
      <c r="B979" s="11" t="s">
        <v>1008</v>
      </c>
    </row>
    <row r="980" spans="2:2" x14ac:dyDescent="0.2">
      <c r="B980" s="11" t="s">
        <v>1009</v>
      </c>
    </row>
    <row r="981" spans="2:2" x14ac:dyDescent="0.2">
      <c r="B981" s="11" t="s">
        <v>1010</v>
      </c>
    </row>
    <row r="982" spans="2:2" x14ac:dyDescent="0.2">
      <c r="B982" s="11" t="s">
        <v>1011</v>
      </c>
    </row>
    <row r="983" spans="2:2" x14ac:dyDescent="0.2">
      <c r="B983" s="11" t="s">
        <v>1012</v>
      </c>
    </row>
    <row r="984" spans="2:2" x14ac:dyDescent="0.2">
      <c r="B984" s="11" t="s">
        <v>1013</v>
      </c>
    </row>
    <row r="985" spans="2:2" x14ac:dyDescent="0.2">
      <c r="B985" s="11" t="s">
        <v>1014</v>
      </c>
    </row>
    <row r="986" spans="2:2" x14ac:dyDescent="0.2">
      <c r="B986" s="11" t="s">
        <v>1015</v>
      </c>
    </row>
    <row r="987" spans="2:2" x14ac:dyDescent="0.2">
      <c r="B987" s="11" t="s">
        <v>1016</v>
      </c>
    </row>
    <row r="988" spans="2:2" x14ac:dyDescent="0.2">
      <c r="B988" s="11" t="s">
        <v>1017</v>
      </c>
    </row>
    <row r="989" spans="2:2" ht="25.5" x14ac:dyDescent="0.2">
      <c r="B989" s="11" t="s">
        <v>1018</v>
      </c>
    </row>
    <row r="990" spans="2:2" x14ac:dyDescent="0.2">
      <c r="B990" s="11" t="s">
        <v>1019</v>
      </c>
    </row>
    <row r="991" spans="2:2" x14ac:dyDescent="0.2">
      <c r="B991" s="11" t="s">
        <v>1020</v>
      </c>
    </row>
    <row r="992" spans="2:2" x14ac:dyDescent="0.2">
      <c r="B992" s="11" t="s">
        <v>1021</v>
      </c>
    </row>
    <row r="993" spans="2:2" x14ac:dyDescent="0.2">
      <c r="B993" s="11" t="s">
        <v>1022</v>
      </c>
    </row>
    <row r="994" spans="2:2" x14ac:dyDescent="0.2">
      <c r="B994" s="11" t="s">
        <v>1023</v>
      </c>
    </row>
    <row r="995" spans="2:2" x14ac:dyDescent="0.2">
      <c r="B995" s="11" t="s">
        <v>1024</v>
      </c>
    </row>
    <row r="996" spans="2:2" x14ac:dyDescent="0.2">
      <c r="B996" s="11" t="s">
        <v>1025</v>
      </c>
    </row>
    <row r="997" spans="2:2" x14ac:dyDescent="0.2">
      <c r="B997" s="11" t="s">
        <v>1026</v>
      </c>
    </row>
    <row r="998" spans="2:2" x14ac:dyDescent="0.2">
      <c r="B998" s="11" t="s">
        <v>1027</v>
      </c>
    </row>
    <row r="999" spans="2:2" x14ac:dyDescent="0.2">
      <c r="B999" s="11" t="s">
        <v>1028</v>
      </c>
    </row>
    <row r="1000" spans="2:2" x14ac:dyDescent="0.2">
      <c r="B1000" s="11" t="s">
        <v>1029</v>
      </c>
    </row>
    <row r="1001" spans="2:2" x14ac:dyDescent="0.2">
      <c r="B1001" s="11" t="s">
        <v>1030</v>
      </c>
    </row>
    <row r="1002" spans="2:2" x14ac:dyDescent="0.2">
      <c r="B1002" s="11" t="s">
        <v>1030</v>
      </c>
    </row>
    <row r="1003" spans="2:2" x14ac:dyDescent="0.2">
      <c r="B1003" s="11" t="s">
        <v>1031</v>
      </c>
    </row>
    <row r="1004" spans="2:2" x14ac:dyDescent="0.2">
      <c r="B1004" s="11" t="s">
        <v>1032</v>
      </c>
    </row>
    <row r="1005" spans="2:2" x14ac:dyDescent="0.2">
      <c r="B1005" s="11" t="s">
        <v>1033</v>
      </c>
    </row>
    <row r="1006" spans="2:2" x14ac:dyDescent="0.2">
      <c r="B1006" s="11" t="s">
        <v>1034</v>
      </c>
    </row>
    <row r="1007" spans="2:2" x14ac:dyDescent="0.2">
      <c r="B1007" s="11" t="s">
        <v>1035</v>
      </c>
    </row>
    <row r="1008" spans="2:2" x14ac:dyDescent="0.2">
      <c r="B1008" s="11" t="s">
        <v>1036</v>
      </c>
    </row>
    <row r="1009" spans="2:2" x14ac:dyDescent="0.2">
      <c r="B1009" s="11" t="s">
        <v>1037</v>
      </c>
    </row>
    <row r="1010" spans="2:2" x14ac:dyDescent="0.2">
      <c r="B1010" s="11" t="s">
        <v>1038</v>
      </c>
    </row>
    <row r="1011" spans="2:2" x14ac:dyDescent="0.2">
      <c r="B1011" s="11" t="s">
        <v>1039</v>
      </c>
    </row>
    <row r="1012" spans="2:2" x14ac:dyDescent="0.2">
      <c r="B1012" s="14" t="s">
        <v>1040</v>
      </c>
    </row>
    <row r="1013" spans="2:2" x14ac:dyDescent="0.2">
      <c r="B1013" s="14" t="s">
        <v>1041</v>
      </c>
    </row>
    <row r="1014" spans="2:2" x14ac:dyDescent="0.2">
      <c r="B1014" s="11" t="s">
        <v>1042</v>
      </c>
    </row>
    <row r="1015" spans="2:2" x14ac:dyDescent="0.2">
      <c r="B1015" s="11" t="s">
        <v>1043</v>
      </c>
    </row>
    <row r="1016" spans="2:2" x14ac:dyDescent="0.2">
      <c r="B1016" s="11" t="s">
        <v>1044</v>
      </c>
    </row>
    <row r="1017" spans="2:2" x14ac:dyDescent="0.2">
      <c r="B1017" s="11" t="s">
        <v>1045</v>
      </c>
    </row>
    <row r="1018" spans="2:2" x14ac:dyDescent="0.2">
      <c r="B1018" s="11" t="s">
        <v>1046</v>
      </c>
    </row>
    <row r="1019" spans="2:2" x14ac:dyDescent="0.2">
      <c r="B1019" s="11" t="s">
        <v>1047</v>
      </c>
    </row>
    <row r="1020" spans="2:2" x14ac:dyDescent="0.2">
      <c r="B1020" s="11" t="s">
        <v>1048</v>
      </c>
    </row>
    <row r="1021" spans="2:2" x14ac:dyDescent="0.2">
      <c r="B1021" s="11" t="s">
        <v>1049</v>
      </c>
    </row>
    <row r="1022" spans="2:2" x14ac:dyDescent="0.2">
      <c r="B1022" s="11" t="s">
        <v>1050</v>
      </c>
    </row>
    <row r="1023" spans="2:2" x14ac:dyDescent="0.2">
      <c r="B1023" s="11" t="s">
        <v>1051</v>
      </c>
    </row>
    <row r="1024" spans="2:2" x14ac:dyDescent="0.2">
      <c r="B1024" s="11" t="s">
        <v>1052</v>
      </c>
    </row>
    <row r="1025" spans="2:2" x14ac:dyDescent="0.2">
      <c r="B1025" s="11" t="s">
        <v>1053</v>
      </c>
    </row>
    <row r="1026" spans="2:2" x14ac:dyDescent="0.2">
      <c r="B1026" s="11" t="s">
        <v>1054</v>
      </c>
    </row>
    <row r="1027" spans="2:2" x14ac:dyDescent="0.2">
      <c r="B1027" s="11" t="s">
        <v>1055</v>
      </c>
    </row>
    <row r="1028" spans="2:2" x14ac:dyDescent="0.2">
      <c r="B1028" s="11" t="s">
        <v>1056</v>
      </c>
    </row>
    <row r="1029" spans="2:2" x14ac:dyDescent="0.2">
      <c r="B1029" s="11" t="s">
        <v>1057</v>
      </c>
    </row>
    <row r="1030" spans="2:2" ht="25.5" x14ac:dyDescent="0.2">
      <c r="B1030" s="11" t="s">
        <v>1058</v>
      </c>
    </row>
    <row r="1031" spans="2:2" x14ac:dyDescent="0.2">
      <c r="B1031" s="11" t="s">
        <v>1059</v>
      </c>
    </row>
    <row r="1032" spans="2:2" x14ac:dyDescent="0.2">
      <c r="B1032" s="11" t="s">
        <v>1060</v>
      </c>
    </row>
    <row r="1033" spans="2:2" x14ac:dyDescent="0.2">
      <c r="B1033" s="11" t="s">
        <v>1061</v>
      </c>
    </row>
    <row r="1034" spans="2:2" ht="25.5" x14ac:dyDescent="0.2">
      <c r="B1034" s="11" t="s">
        <v>1062</v>
      </c>
    </row>
    <row r="1035" spans="2:2" x14ac:dyDescent="0.2">
      <c r="B1035" s="11" t="s">
        <v>1063</v>
      </c>
    </row>
    <row r="1036" spans="2:2" x14ac:dyDescent="0.2">
      <c r="B1036" s="11" t="s">
        <v>1064</v>
      </c>
    </row>
    <row r="1037" spans="2:2" x14ac:dyDescent="0.2">
      <c r="B1037" s="11" t="s">
        <v>1065</v>
      </c>
    </row>
    <row r="1038" spans="2:2" x14ac:dyDescent="0.2">
      <c r="B1038" s="11" t="s">
        <v>1066</v>
      </c>
    </row>
    <row r="1039" spans="2:2" x14ac:dyDescent="0.2">
      <c r="B1039" s="11" t="s">
        <v>1067</v>
      </c>
    </row>
    <row r="1040" spans="2:2" x14ac:dyDescent="0.2">
      <c r="B1040" s="11" t="s">
        <v>1068</v>
      </c>
    </row>
    <row r="1041" spans="2:2" x14ac:dyDescent="0.2">
      <c r="B1041" s="11" t="s">
        <v>1069</v>
      </c>
    </row>
    <row r="1042" spans="2:2" x14ac:dyDescent="0.2">
      <c r="B1042" s="11" t="s">
        <v>1070</v>
      </c>
    </row>
    <row r="1043" spans="2:2" x14ac:dyDescent="0.2">
      <c r="B1043" s="11" t="s">
        <v>1071</v>
      </c>
    </row>
    <row r="1044" spans="2:2" x14ac:dyDescent="0.2">
      <c r="B1044" s="11" t="s">
        <v>1072</v>
      </c>
    </row>
    <row r="1045" spans="2:2" x14ac:dyDescent="0.2">
      <c r="B1045" s="11" t="s">
        <v>1073</v>
      </c>
    </row>
    <row r="1046" spans="2:2" x14ac:dyDescent="0.2">
      <c r="B1046" s="11" t="s">
        <v>1074</v>
      </c>
    </row>
    <row r="1047" spans="2:2" x14ac:dyDescent="0.2">
      <c r="B1047" s="11" t="s">
        <v>1075</v>
      </c>
    </row>
    <row r="1048" spans="2:2" x14ac:dyDescent="0.2">
      <c r="B1048" s="11" t="s">
        <v>1076</v>
      </c>
    </row>
    <row r="1049" spans="2:2" x14ac:dyDescent="0.2">
      <c r="B1049" s="11" t="s">
        <v>1077</v>
      </c>
    </row>
    <row r="1050" spans="2:2" x14ac:dyDescent="0.2">
      <c r="B1050" s="11" t="s">
        <v>1078</v>
      </c>
    </row>
    <row r="1051" spans="2:2" x14ac:dyDescent="0.2">
      <c r="B1051" s="11" t="s">
        <v>1079</v>
      </c>
    </row>
    <row r="1052" spans="2:2" x14ac:dyDescent="0.2">
      <c r="B1052" s="11" t="s">
        <v>1080</v>
      </c>
    </row>
    <row r="1053" spans="2:2" x14ac:dyDescent="0.2">
      <c r="B1053" s="11" t="s">
        <v>1081</v>
      </c>
    </row>
    <row r="1054" spans="2:2" x14ac:dyDescent="0.2">
      <c r="B1054" s="11" t="s">
        <v>1082</v>
      </c>
    </row>
    <row r="1055" spans="2:2" x14ac:dyDescent="0.2">
      <c r="B1055" s="11" t="s">
        <v>1083</v>
      </c>
    </row>
    <row r="1056" spans="2:2" x14ac:dyDescent="0.2">
      <c r="B1056" s="11" t="s">
        <v>1084</v>
      </c>
    </row>
    <row r="1057" spans="2:2" x14ac:dyDescent="0.2">
      <c r="B1057" s="11" t="s">
        <v>1085</v>
      </c>
    </row>
    <row r="1058" spans="2:2" x14ac:dyDescent="0.2">
      <c r="B1058" s="11" t="s">
        <v>1086</v>
      </c>
    </row>
    <row r="1059" spans="2:2" x14ac:dyDescent="0.2">
      <c r="B1059" s="11" t="s">
        <v>1087</v>
      </c>
    </row>
    <row r="1060" spans="2:2" x14ac:dyDescent="0.2">
      <c r="B1060" s="11" t="s">
        <v>1088</v>
      </c>
    </row>
    <row r="1061" spans="2:2" x14ac:dyDescent="0.2">
      <c r="B1061" s="11" t="s">
        <v>1089</v>
      </c>
    </row>
    <row r="1062" spans="2:2" x14ac:dyDescent="0.2">
      <c r="B1062" s="11" t="s">
        <v>1090</v>
      </c>
    </row>
    <row r="1063" spans="2:2" x14ac:dyDescent="0.2">
      <c r="B1063" s="11" t="s">
        <v>1091</v>
      </c>
    </row>
    <row r="1064" spans="2:2" x14ac:dyDescent="0.2">
      <c r="B1064" s="11" t="s">
        <v>1092</v>
      </c>
    </row>
    <row r="1065" spans="2:2" x14ac:dyDescent="0.2">
      <c r="B1065" s="11" t="s">
        <v>1093</v>
      </c>
    </row>
    <row r="1066" spans="2:2" x14ac:dyDescent="0.2">
      <c r="B1066" s="11" t="s">
        <v>1094</v>
      </c>
    </row>
    <row r="1067" spans="2:2" x14ac:dyDescent="0.2">
      <c r="B1067" s="11" t="s">
        <v>1095</v>
      </c>
    </row>
    <row r="1068" spans="2:2" x14ac:dyDescent="0.2">
      <c r="B1068" s="11" t="s">
        <v>1096</v>
      </c>
    </row>
    <row r="1069" spans="2:2" x14ac:dyDescent="0.2">
      <c r="B1069" s="11" t="s">
        <v>1097</v>
      </c>
    </row>
    <row r="1070" spans="2:2" x14ac:dyDescent="0.2">
      <c r="B1070" s="11" t="s">
        <v>1098</v>
      </c>
    </row>
    <row r="1071" spans="2:2" x14ac:dyDescent="0.2">
      <c r="B1071" s="11" t="s">
        <v>1099</v>
      </c>
    </row>
    <row r="1072" spans="2:2" x14ac:dyDescent="0.2">
      <c r="B1072" s="11" t="s">
        <v>1100</v>
      </c>
    </row>
    <row r="1073" spans="2:2" x14ac:dyDescent="0.2">
      <c r="B1073" s="11" t="s">
        <v>1101</v>
      </c>
    </row>
    <row r="1074" spans="2:2" x14ac:dyDescent="0.2">
      <c r="B1074" s="14" t="s">
        <v>1102</v>
      </c>
    </row>
    <row r="1075" spans="2:2" x14ac:dyDescent="0.2">
      <c r="B1075" s="11" t="s">
        <v>1103</v>
      </c>
    </row>
    <row r="1076" spans="2:2" x14ac:dyDescent="0.2">
      <c r="B1076" s="11" t="s">
        <v>1104</v>
      </c>
    </row>
    <row r="1077" spans="2:2" x14ac:dyDescent="0.2">
      <c r="B1077" s="11" t="s">
        <v>1105</v>
      </c>
    </row>
    <row r="1078" spans="2:2" x14ac:dyDescent="0.2">
      <c r="B1078" s="11" t="s">
        <v>1106</v>
      </c>
    </row>
    <row r="1079" spans="2:2" x14ac:dyDescent="0.2">
      <c r="B1079" s="11" t="s">
        <v>1100</v>
      </c>
    </row>
    <row r="1080" spans="2:2" x14ac:dyDescent="0.2">
      <c r="B1080" s="11" t="s">
        <v>1101</v>
      </c>
    </row>
    <row r="1081" spans="2:2" x14ac:dyDescent="0.2">
      <c r="B1081" s="14" t="s">
        <v>1102</v>
      </c>
    </row>
    <row r="1082" spans="2:2" x14ac:dyDescent="0.2">
      <c r="B1082" s="11" t="s">
        <v>1103</v>
      </c>
    </row>
    <row r="1083" spans="2:2" x14ac:dyDescent="0.2">
      <c r="B1083" s="11" t="s">
        <v>1104</v>
      </c>
    </row>
    <row r="1084" spans="2:2" x14ac:dyDescent="0.2">
      <c r="B1084" s="11" t="s">
        <v>1105</v>
      </c>
    </row>
    <row r="1085" spans="2:2" x14ac:dyDescent="0.2">
      <c r="B1085" s="11" t="s">
        <v>1106</v>
      </c>
    </row>
    <row r="1086" spans="2:2" x14ac:dyDescent="0.2">
      <c r="B1086" s="8" t="s">
        <v>20</v>
      </c>
    </row>
    <row r="1087" spans="2:2" x14ac:dyDescent="0.2">
      <c r="B1087" s="8" t="s">
        <v>20</v>
      </c>
    </row>
    <row r="1088" spans="2:2" x14ac:dyDescent="0.2">
      <c r="B1088" s="8" t="s">
        <v>20</v>
      </c>
    </row>
    <row r="1089" spans="2:2" x14ac:dyDescent="0.2">
      <c r="B1089" s="8" t="s">
        <v>20</v>
      </c>
    </row>
    <row r="1090" spans="2:2" x14ac:dyDescent="0.2">
      <c r="B1090" s="8" t="s">
        <v>20</v>
      </c>
    </row>
    <row r="1091" spans="2:2" x14ac:dyDescent="0.2">
      <c r="B1091" s="8" t="s">
        <v>20</v>
      </c>
    </row>
    <row r="1092" spans="2:2" x14ac:dyDescent="0.2">
      <c r="B1092" s="8" t="s">
        <v>20</v>
      </c>
    </row>
    <row r="1093" spans="2:2" x14ac:dyDescent="0.2">
      <c r="B1093" s="8" t="s">
        <v>20</v>
      </c>
    </row>
    <row r="1094" spans="2:2" x14ac:dyDescent="0.2">
      <c r="B1094" s="8" t="s">
        <v>20</v>
      </c>
    </row>
    <row r="1095" spans="2:2" x14ac:dyDescent="0.2">
      <c r="B1095" s="8" t="s">
        <v>20</v>
      </c>
    </row>
    <row r="1096" spans="2:2" x14ac:dyDescent="0.2">
      <c r="B1096" s="8" t="s">
        <v>20</v>
      </c>
    </row>
    <row r="1097" spans="2:2" x14ac:dyDescent="0.2">
      <c r="B1097" s="8" t="s">
        <v>20</v>
      </c>
    </row>
    <row r="1098" spans="2:2" x14ac:dyDescent="0.2">
      <c r="B1098" s="8" t="s">
        <v>20</v>
      </c>
    </row>
    <row r="1099" spans="2:2" x14ac:dyDescent="0.2">
      <c r="B1099" s="8" t="s">
        <v>20</v>
      </c>
    </row>
    <row r="1100" spans="2:2" x14ac:dyDescent="0.2">
      <c r="B1100" s="8" t="s">
        <v>20</v>
      </c>
    </row>
    <row r="1101" spans="2:2" x14ac:dyDescent="0.2">
      <c r="B1101" s="8" t="s">
        <v>20</v>
      </c>
    </row>
    <row r="1102" spans="2:2" x14ac:dyDescent="0.2">
      <c r="B1102" s="8" t="s">
        <v>20</v>
      </c>
    </row>
    <row r="1103" spans="2:2" x14ac:dyDescent="0.2">
      <c r="B1103" s="8" t="s">
        <v>20</v>
      </c>
    </row>
    <row r="1104" spans="2:2" x14ac:dyDescent="0.2">
      <c r="B1104" s="8" t="s">
        <v>20</v>
      </c>
    </row>
    <row r="1105" spans="2:2" x14ac:dyDescent="0.2">
      <c r="B1105" s="8" t="s">
        <v>20</v>
      </c>
    </row>
    <row r="1106" spans="2:2" x14ac:dyDescent="0.2">
      <c r="B1106" s="8" t="s">
        <v>20</v>
      </c>
    </row>
    <row r="1107" spans="2:2" x14ac:dyDescent="0.2">
      <c r="B1107" s="8" t="s">
        <v>20</v>
      </c>
    </row>
    <row r="1108" spans="2:2" x14ac:dyDescent="0.2">
      <c r="B1108" s="8" t="s">
        <v>20</v>
      </c>
    </row>
    <row r="1109" spans="2:2" x14ac:dyDescent="0.2">
      <c r="B1109" s="8" t="s">
        <v>20</v>
      </c>
    </row>
    <row r="1110" spans="2:2" x14ac:dyDescent="0.2">
      <c r="B1110" s="8" t="s">
        <v>20</v>
      </c>
    </row>
    <row r="1111" spans="2:2" x14ac:dyDescent="0.2">
      <c r="B1111" s="8" t="s">
        <v>20</v>
      </c>
    </row>
    <row r="1112" spans="2:2" x14ac:dyDescent="0.2">
      <c r="B1112" s="8" t="s">
        <v>20</v>
      </c>
    </row>
    <row r="1113" spans="2:2" x14ac:dyDescent="0.2">
      <c r="B1113" s="8" t="s">
        <v>20</v>
      </c>
    </row>
    <row r="1114" spans="2:2" x14ac:dyDescent="0.2">
      <c r="B1114" s="8" t="s">
        <v>20</v>
      </c>
    </row>
    <row r="1115" spans="2:2" x14ac:dyDescent="0.2">
      <c r="B1115" s="8" t="s">
        <v>20</v>
      </c>
    </row>
    <row r="1116" spans="2:2" x14ac:dyDescent="0.2">
      <c r="B1116" s="8" t="s">
        <v>20</v>
      </c>
    </row>
    <row r="1117" spans="2:2" x14ac:dyDescent="0.2">
      <c r="B1117" s="8" t="s">
        <v>20</v>
      </c>
    </row>
    <row r="1118" spans="2:2" x14ac:dyDescent="0.2">
      <c r="B1118" s="8" t="s">
        <v>20</v>
      </c>
    </row>
    <row r="1119" spans="2:2" x14ac:dyDescent="0.2">
      <c r="B1119" s="8" t="s">
        <v>20</v>
      </c>
    </row>
    <row r="1120" spans="2:2" x14ac:dyDescent="0.2">
      <c r="B1120" s="8" t="s">
        <v>20</v>
      </c>
    </row>
    <row r="1121" spans="2:2" x14ac:dyDescent="0.2">
      <c r="B1121" s="8" t="s">
        <v>20</v>
      </c>
    </row>
    <row r="1122" spans="2:2" x14ac:dyDescent="0.2">
      <c r="B1122" s="8" t="s">
        <v>20</v>
      </c>
    </row>
    <row r="1123" spans="2:2" x14ac:dyDescent="0.2">
      <c r="B1123" s="8" t="s">
        <v>20</v>
      </c>
    </row>
    <row r="1124" spans="2:2" x14ac:dyDescent="0.2">
      <c r="B1124" s="8" t="s">
        <v>20</v>
      </c>
    </row>
    <row r="1125" spans="2:2" x14ac:dyDescent="0.2">
      <c r="B1125" s="8" t="s">
        <v>20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AO2005"/>
  <sheetViews>
    <sheetView showGridLines="0" workbookViewId="0">
      <selection activeCell="N17" sqref="N17"/>
    </sheetView>
  </sheetViews>
  <sheetFormatPr baseColWidth="10" defaultColWidth="11.42578125" defaultRowHeight="12.75" x14ac:dyDescent="0.2"/>
  <cols>
    <col min="1" max="1" width="9.5703125" style="17" customWidth="1"/>
    <col min="2" max="2" width="15.42578125" style="17" customWidth="1"/>
    <col min="3" max="3" width="22" style="17" customWidth="1"/>
    <col min="4" max="4" width="18" style="17" bestFit="1" customWidth="1"/>
    <col min="5" max="5" width="11.7109375" style="17" customWidth="1"/>
    <col min="6" max="6" width="11.7109375" style="37" customWidth="1"/>
    <col min="7" max="11" width="11.85546875" style="28" hidden="1" customWidth="1"/>
    <col min="12" max="15" width="11.7109375" style="17" customWidth="1"/>
    <col min="16" max="16" width="9.140625" style="69" customWidth="1"/>
    <col min="17" max="17" width="3.85546875" style="5" customWidth="1"/>
    <col min="18" max="20" width="11.42578125" style="17"/>
    <col min="21" max="21" width="12.7109375" style="17" customWidth="1"/>
    <col min="22" max="22" width="14.42578125" style="17" customWidth="1"/>
    <col min="23" max="23" width="10.42578125" style="17" customWidth="1"/>
    <col min="24" max="29" width="9.85546875" style="25" customWidth="1"/>
    <col min="30" max="32" width="14.7109375" style="18" customWidth="1"/>
    <col min="33" max="33" width="12.7109375" style="18" customWidth="1"/>
    <col min="34" max="35" width="12.85546875" style="18" customWidth="1"/>
    <col min="36" max="36" width="3.85546875" style="26" customWidth="1"/>
    <col min="37" max="16384" width="11.42578125" style="17"/>
  </cols>
  <sheetData>
    <row r="2" spans="1:41" ht="12.75" customHeight="1" x14ac:dyDescent="0.2"/>
    <row r="3" spans="1:41" ht="12.75" customHeight="1" x14ac:dyDescent="0.2"/>
    <row r="5" spans="1:41" x14ac:dyDescent="0.2">
      <c r="A5"/>
    </row>
    <row r="6" spans="1:41" x14ac:dyDescent="0.2">
      <c r="AE6" s="292" t="s">
        <v>1153</v>
      </c>
      <c r="AF6" s="293"/>
      <c r="AG6" s="291">
        <f>SUM(AG12:AG2005)</f>
        <v>0</v>
      </c>
      <c r="AH6" s="291">
        <f>SUM(AH12:AH2005)</f>
        <v>1520</v>
      </c>
      <c r="AI6" s="291">
        <f>SUM(AI12:AI2005)</f>
        <v>0</v>
      </c>
      <c r="AK6" s="273" t="s">
        <v>1141</v>
      </c>
      <c r="AL6" s="273"/>
      <c r="AM6" s="273"/>
      <c r="AN6" s="273"/>
      <c r="AO6" s="273"/>
    </row>
    <row r="7" spans="1:41" ht="12.75" customHeight="1" x14ac:dyDescent="0.2">
      <c r="AE7" s="294"/>
      <c r="AF7" s="295"/>
      <c r="AG7" s="291"/>
      <c r="AH7" s="291"/>
      <c r="AI7" s="291"/>
      <c r="AK7" s="273" t="s">
        <v>1162</v>
      </c>
      <c r="AL7" s="273"/>
      <c r="AM7" s="273" t="s">
        <v>1163</v>
      </c>
      <c r="AN7" s="273"/>
      <c r="AO7" s="273"/>
    </row>
    <row r="8" spans="1:41" x14ac:dyDescent="0.2">
      <c r="AK8" s="52" t="s">
        <v>1164</v>
      </c>
      <c r="AL8" s="52" t="s">
        <v>1165</v>
      </c>
      <c r="AM8" s="52" t="s">
        <v>1166</v>
      </c>
      <c r="AN8" s="52" t="s">
        <v>1167</v>
      </c>
      <c r="AO8" s="52" t="s">
        <v>1168</v>
      </c>
    </row>
    <row r="9" spans="1:41" ht="15" customHeight="1" x14ac:dyDescent="0.2">
      <c r="A9" s="278" t="s">
        <v>1128</v>
      </c>
      <c r="B9" s="279"/>
      <c r="C9" s="284"/>
      <c r="D9" s="287" t="s">
        <v>1130</v>
      </c>
      <c r="E9" s="278" t="s">
        <v>1155</v>
      </c>
      <c r="F9" s="299"/>
      <c r="G9" s="296">
        <f>SUM(G11:K11)</f>
        <v>1</v>
      </c>
      <c r="H9" s="297"/>
      <c r="I9" s="297"/>
      <c r="J9" s="297"/>
      <c r="K9" s="298"/>
      <c r="L9" s="306" t="s">
        <v>1154</v>
      </c>
      <c r="M9" s="273" t="s">
        <v>1131</v>
      </c>
      <c r="N9" s="278" t="s">
        <v>1132</v>
      </c>
      <c r="O9" s="279"/>
      <c r="P9" s="279"/>
      <c r="Q9" s="280"/>
      <c r="R9" s="278" t="s">
        <v>1161</v>
      </c>
      <c r="S9" s="279"/>
      <c r="T9" s="279"/>
      <c r="U9" s="279"/>
      <c r="V9" s="280"/>
      <c r="W9" s="305" t="s">
        <v>1158</v>
      </c>
      <c r="X9" s="42"/>
      <c r="Y9" s="23"/>
      <c r="Z9" s="23"/>
      <c r="AA9" s="23"/>
      <c r="AB9" s="23"/>
      <c r="AC9" s="23"/>
      <c r="AD9" s="304" t="s">
        <v>1159</v>
      </c>
      <c r="AE9" s="304"/>
      <c r="AF9" s="304"/>
      <c r="AG9" s="304"/>
      <c r="AH9" s="304"/>
      <c r="AI9" s="304"/>
      <c r="AJ9" s="30"/>
      <c r="AK9" s="32">
        <f>G12/G9</f>
        <v>0</v>
      </c>
      <c r="AL9" s="32">
        <f>H11/G9</f>
        <v>0</v>
      </c>
      <c r="AM9" s="32">
        <f>I11/G9</f>
        <v>0</v>
      </c>
      <c r="AN9" s="32">
        <f>J11/G9</f>
        <v>0</v>
      </c>
      <c r="AO9" s="32">
        <f>K11/G9</f>
        <v>1</v>
      </c>
    </row>
    <row r="10" spans="1:41" ht="15" customHeight="1" x14ac:dyDescent="0.2">
      <c r="A10" s="281"/>
      <c r="B10" s="282"/>
      <c r="C10" s="285"/>
      <c r="D10" s="287"/>
      <c r="E10" s="300"/>
      <c r="F10" s="301"/>
      <c r="G10" s="51"/>
      <c r="H10" s="51"/>
      <c r="I10" s="51"/>
      <c r="J10" s="51"/>
      <c r="K10" s="29"/>
      <c r="L10" s="307"/>
      <c r="M10" s="273"/>
      <c r="N10" s="281"/>
      <c r="O10" s="282"/>
      <c r="P10" s="282"/>
      <c r="Q10" s="283"/>
      <c r="R10" s="281"/>
      <c r="S10" s="282"/>
      <c r="T10" s="282"/>
      <c r="U10" s="282"/>
      <c r="V10" s="283"/>
      <c r="W10" s="305"/>
      <c r="X10" s="48"/>
      <c r="Y10" s="23"/>
      <c r="Z10" s="23"/>
      <c r="AA10" s="23"/>
      <c r="AB10" s="23"/>
      <c r="AC10" s="47"/>
      <c r="AD10" s="274" t="s">
        <v>1160</v>
      </c>
      <c r="AE10" s="275"/>
      <c r="AF10" s="276"/>
      <c r="AG10" s="277" t="s">
        <v>1137</v>
      </c>
      <c r="AH10" s="275"/>
      <c r="AI10" s="276"/>
      <c r="AJ10" s="30"/>
      <c r="AK10" s="26"/>
    </row>
    <row r="11" spans="1:41" ht="25.5" customHeight="1" x14ac:dyDescent="0.2">
      <c r="A11" s="286" t="s">
        <v>1157</v>
      </c>
      <c r="B11" s="287"/>
      <c r="C11" s="43" t="s">
        <v>1129</v>
      </c>
      <c r="D11" s="287"/>
      <c r="E11" s="302"/>
      <c r="F11" s="303"/>
      <c r="G11" s="29">
        <f>SUM(G12:G2005)</f>
        <v>0</v>
      </c>
      <c r="H11" s="29">
        <f>SUM(H12:H2005)</f>
        <v>0</v>
      </c>
      <c r="I11" s="29">
        <f>SUM(I12:I2005)</f>
        <v>0</v>
      </c>
      <c r="J11" s="29">
        <f>SUM(J12:J2005)</f>
        <v>0</v>
      </c>
      <c r="K11" s="29">
        <f>SUM(K12:K2005)</f>
        <v>1</v>
      </c>
      <c r="L11" s="308"/>
      <c r="M11" s="273"/>
      <c r="N11" s="35" t="s">
        <v>1146</v>
      </c>
      <c r="O11" s="35" t="s">
        <v>1147</v>
      </c>
      <c r="P11" s="286" t="s">
        <v>1118</v>
      </c>
      <c r="Q11" s="287"/>
      <c r="R11" s="53" t="s">
        <v>1172</v>
      </c>
      <c r="S11" s="53" t="s">
        <v>1173</v>
      </c>
      <c r="T11" s="53" t="s">
        <v>1174</v>
      </c>
      <c r="U11" s="53" t="s">
        <v>1177</v>
      </c>
      <c r="V11" s="35" t="s">
        <v>1133</v>
      </c>
      <c r="W11" s="305"/>
      <c r="X11" s="42"/>
      <c r="Y11" s="23"/>
      <c r="Z11" s="23"/>
      <c r="AA11" s="23"/>
      <c r="AB11" s="23"/>
      <c r="AC11" s="23"/>
      <c r="AD11" s="36" t="s">
        <v>1138</v>
      </c>
      <c r="AE11" s="36" t="s">
        <v>1139</v>
      </c>
      <c r="AF11" s="36" t="s">
        <v>1142</v>
      </c>
      <c r="AG11" s="39">
        <v>2015</v>
      </c>
      <c r="AH11" s="39">
        <v>2016</v>
      </c>
      <c r="AI11" s="39" t="s">
        <v>1140</v>
      </c>
      <c r="AJ11" s="31"/>
      <c r="AK11" s="26"/>
    </row>
    <row r="12" spans="1:41" ht="25.5" x14ac:dyDescent="0.2">
      <c r="A12" s="41"/>
      <c r="B12" s="58" t="s">
        <v>40</v>
      </c>
      <c r="C12" s="41" t="s">
        <v>1115</v>
      </c>
      <c r="D12" s="44"/>
      <c r="E12" s="57" t="s">
        <v>1182</v>
      </c>
      <c r="F12" s="38" t="str">
        <f>IF(E12="Neuve","Niveau 1",IF(E12="Faïencée","Niveau 2",IF(E12="Fortement faïencée","Niveau 3",IF(E12="Orniérée","Niveau 4",IF(E12="Affaissée ou quasi détruite","Niveau 5","")))))</f>
        <v>Niveau 5</v>
      </c>
      <c r="G12" s="23">
        <f t="shared" ref="G12:G27" si="0">IF(F12="Niveau 1",1,0)</f>
        <v>0</v>
      </c>
      <c r="H12" s="23">
        <f t="shared" ref="H12:H27" si="1">IF(F12="Niveau 2",1,0)</f>
        <v>0</v>
      </c>
      <c r="I12" s="23">
        <f t="shared" ref="I12:I27" si="2">IF(F12="Niveau 3",1,0)</f>
        <v>0</v>
      </c>
      <c r="J12" s="23">
        <f t="shared" ref="J12:J27" si="3">IF(F12="Niveau 4",1,0)</f>
        <v>0</v>
      </c>
      <c r="K12" s="23">
        <f t="shared" ref="K12:K27" si="4">IF(F12="Niveau 5",1,0)</f>
        <v>1</v>
      </c>
      <c r="L12" s="27"/>
      <c r="M12" s="27"/>
      <c r="N12" s="33">
        <v>10</v>
      </c>
      <c r="O12" s="33">
        <v>10</v>
      </c>
      <c r="P12" s="68">
        <f t="shared" ref="P12:P27" si="5">IF(O12="","",N12*O12)</f>
        <v>100</v>
      </c>
      <c r="Q12" s="49" t="str">
        <f t="shared" ref="Q12:Q27" si="6">IF(P12="","","m²")</f>
        <v>m²</v>
      </c>
      <c r="R12" s="33">
        <v>10</v>
      </c>
      <c r="S12" s="33">
        <v>10</v>
      </c>
      <c r="T12" s="33">
        <v>10</v>
      </c>
      <c r="U12" s="33"/>
      <c r="V12" s="27" t="s">
        <v>1122</v>
      </c>
      <c r="W12" s="45" t="s">
        <v>1124</v>
      </c>
      <c r="X12" s="42">
        <f>IF(V12="Bicouche",P12*PU!$B$3,0)</f>
        <v>0</v>
      </c>
      <c r="Y12" s="23">
        <f>IF(V12="ECF",P12*PU!$B$5,0)</f>
        <v>0</v>
      </c>
      <c r="Z12" s="23">
        <f>IF(V12="Enrobé projeté",P12*PU!$B$7,0)</f>
        <v>1000</v>
      </c>
      <c r="AA12" s="23">
        <f>IF(V12="PAT",P12*PU!$B$9,0)</f>
        <v>0</v>
      </c>
      <c r="AB12" s="23">
        <f>IF(V12="Béton bitumineux",P12*PU!$B$11,0)</f>
        <v>0</v>
      </c>
      <c r="AC12" s="23">
        <f>IF(V12="Grave émulsion",P12*PU!$B$13,0)</f>
        <v>0</v>
      </c>
      <c r="AD12" s="24">
        <f>(R12*PU!B15)+(S12*PU!B17)+('Entretien des chaussées1'!T12*PU!B19)+'Entretien des chaussées1'!X12+'Entretien des chaussées1'!Y12+'Entretien des chaussées1'!Z12+'Entretien des chaussées1'!AA12+'Entretien des chaussées1'!AB12+'Entretien des chaussées1'!AC12</f>
        <v>1520</v>
      </c>
      <c r="AE12" s="34"/>
      <c r="AF12" s="34"/>
      <c r="AG12" s="19" t="str">
        <f t="shared" ref="AG12:AG27" si="7">IF(W12="Année N",AD12+AE12+AF12,"")</f>
        <v/>
      </c>
      <c r="AH12" s="19">
        <f t="shared" ref="AH12:AH27" si="8">IF(W12="N+1",AD12+AE12+AF12,"")</f>
        <v>1520</v>
      </c>
      <c r="AI12" s="19" t="str">
        <f t="shared" ref="AI12:AI27" si="9">IF(W12="&gt; N+1",AD12+AE12+AF12,"")</f>
        <v/>
      </c>
      <c r="AJ12" s="17"/>
      <c r="AK12" s="288" t="s">
        <v>1156</v>
      </c>
      <c r="AL12" s="289"/>
      <c r="AM12" s="289"/>
      <c r="AN12" s="289"/>
      <c r="AO12" s="290"/>
    </row>
    <row r="13" spans="1:41" x14ac:dyDescent="0.2">
      <c r="A13" s="41"/>
      <c r="B13" s="58" t="s">
        <v>42</v>
      </c>
      <c r="C13" s="41" t="s">
        <v>23</v>
      </c>
      <c r="D13" s="44"/>
      <c r="E13" s="40"/>
      <c r="F13" s="38" t="str">
        <f t="shared" ref="F13:F27" si="10">IF(E13="Chaussée neuve","Niveau 1",IF(E13="Chaussée fissurée","Niveau 2",IF(E13="Chaussée fortement fissurée et nids de poule","Niveau 3",IF(E13="Chaussée orniérée et fissurée","Niveau 4",IF(E13="Chaussée affaissée ou quasi détruite","Niveau 5","")))))</f>
        <v/>
      </c>
      <c r="G13" s="23">
        <f t="shared" si="0"/>
        <v>0</v>
      </c>
      <c r="H13" s="23">
        <f t="shared" si="1"/>
        <v>0</v>
      </c>
      <c r="I13" s="23">
        <f t="shared" si="2"/>
        <v>0</v>
      </c>
      <c r="J13" s="23">
        <f t="shared" si="3"/>
        <v>0</v>
      </c>
      <c r="K13" s="23">
        <f t="shared" si="4"/>
        <v>0</v>
      </c>
      <c r="L13" s="27"/>
      <c r="M13" s="27"/>
      <c r="N13" s="33"/>
      <c r="O13" s="33"/>
      <c r="P13" s="68" t="str">
        <f t="shared" si="5"/>
        <v/>
      </c>
      <c r="Q13" s="49" t="str">
        <f t="shared" si="6"/>
        <v/>
      </c>
      <c r="R13" s="33"/>
      <c r="S13" s="33"/>
      <c r="T13" s="33"/>
      <c r="U13" s="33"/>
      <c r="V13" s="27"/>
      <c r="W13" s="45"/>
      <c r="X13" s="42">
        <f>IF(V13="ESU",P13*PU!$B$3,0)</f>
        <v>0</v>
      </c>
      <c r="Y13" s="23">
        <f>IF(V13="ECF",P13*PU!$B$5,0)</f>
        <v>0</v>
      </c>
      <c r="Z13" s="23">
        <f>IF(V13="Enrobé projeté",P13*PU!$B$7,0)</f>
        <v>0</v>
      </c>
      <c r="AA13" s="23">
        <f>IF(V13="Enrobé à froid",P13*PU!$B$9,0)</f>
        <v>0</v>
      </c>
      <c r="AB13" s="23">
        <f>IF(V13="Béton bitumineux",P13*PU!$B$11,0)</f>
        <v>0</v>
      </c>
      <c r="AC13" s="23">
        <f>IF(V13="Grave émulsion",P13*PU!$B$13,0)</f>
        <v>0</v>
      </c>
      <c r="AD13" s="24">
        <f>(R13*PU!B18)+('Entretien des chaussées1'!T13*PU!B20)+'Entretien des chaussées1'!X13+'Entretien des chaussées1'!Y13+'Entretien des chaussées1'!Z13+'Entretien des chaussées1'!AA13+'Entretien des chaussées1'!AB13+'Entretien des chaussées1'!AC13</f>
        <v>0</v>
      </c>
      <c r="AE13" s="34"/>
      <c r="AF13" s="34"/>
      <c r="AG13" s="19" t="str">
        <f t="shared" si="7"/>
        <v/>
      </c>
      <c r="AH13" s="19" t="str">
        <f t="shared" si="8"/>
        <v/>
      </c>
      <c r="AI13" s="19" t="str">
        <f t="shared" si="9"/>
        <v/>
      </c>
      <c r="AJ13" s="31"/>
      <c r="AK13" s="26"/>
    </row>
    <row r="14" spans="1:41" x14ac:dyDescent="0.2">
      <c r="A14" s="41"/>
      <c r="B14" s="58" t="s">
        <v>39</v>
      </c>
      <c r="C14" s="41"/>
      <c r="D14" s="44"/>
      <c r="E14" s="40"/>
      <c r="F14" s="38" t="str">
        <f t="shared" si="10"/>
        <v/>
      </c>
      <c r="G14" s="23">
        <f t="shared" si="0"/>
        <v>0</v>
      </c>
      <c r="H14" s="23">
        <f t="shared" si="1"/>
        <v>0</v>
      </c>
      <c r="I14" s="23">
        <f t="shared" si="2"/>
        <v>0</v>
      </c>
      <c r="J14" s="23">
        <f t="shared" si="3"/>
        <v>0</v>
      </c>
      <c r="K14" s="23">
        <f t="shared" si="4"/>
        <v>0</v>
      </c>
      <c r="L14" s="27"/>
      <c r="M14" s="27"/>
      <c r="N14" s="33"/>
      <c r="O14" s="33"/>
      <c r="P14" s="68" t="str">
        <f t="shared" si="5"/>
        <v/>
      </c>
      <c r="Q14" s="49" t="str">
        <f t="shared" si="6"/>
        <v/>
      </c>
      <c r="R14" s="33"/>
      <c r="S14" s="33"/>
      <c r="T14" s="33"/>
      <c r="U14" s="33"/>
      <c r="V14" s="27"/>
      <c r="W14" s="45"/>
      <c r="X14" s="42">
        <f>IF(V14="ESU",P14*PU!$B$3,0)</f>
        <v>0</v>
      </c>
      <c r="Y14" s="23">
        <f>IF(V14="ECF",P14*PU!$B$5,0)</f>
        <v>0</v>
      </c>
      <c r="Z14" s="23">
        <f>IF(V14="Enrobé projeté",P14*PU!$B$7,0)</f>
        <v>0</v>
      </c>
      <c r="AA14" s="23">
        <f>IF(V14="Enrobé à froid",P14*PU!$B$9,0)</f>
        <v>0</v>
      </c>
      <c r="AB14" s="23">
        <f>IF(V14="Béton bitumineux",P14*PU!$B$11,0)</f>
        <v>0</v>
      </c>
      <c r="AC14" s="23">
        <f>IF(V14="Grave émulsion",P14*PU!$B$13,0)</f>
        <v>0</v>
      </c>
      <c r="AD14" s="24">
        <f>(R14*PU!B19)+('Entretien des chaussées1'!T14*PU!B21)+'Entretien des chaussées1'!X14+'Entretien des chaussées1'!Y14+'Entretien des chaussées1'!Z14+'Entretien des chaussées1'!AA14+'Entretien des chaussées1'!AB14+'Entretien des chaussées1'!AC14</f>
        <v>0</v>
      </c>
      <c r="AE14" s="34"/>
      <c r="AF14" s="34"/>
      <c r="AG14" s="19" t="str">
        <f t="shared" si="7"/>
        <v/>
      </c>
      <c r="AH14" s="19" t="str">
        <f t="shared" si="8"/>
        <v/>
      </c>
      <c r="AI14" s="19" t="str">
        <f t="shared" si="9"/>
        <v/>
      </c>
      <c r="AJ14" s="31"/>
      <c r="AK14" s="26"/>
    </row>
    <row r="15" spans="1:41" x14ac:dyDescent="0.2">
      <c r="A15" s="41"/>
      <c r="B15" s="58" t="s">
        <v>43</v>
      </c>
      <c r="C15" s="41"/>
      <c r="D15" s="44"/>
      <c r="E15" s="40"/>
      <c r="F15" s="38" t="str">
        <f t="shared" si="10"/>
        <v/>
      </c>
      <c r="G15" s="23">
        <f t="shared" si="0"/>
        <v>0</v>
      </c>
      <c r="H15" s="23">
        <f t="shared" si="1"/>
        <v>0</v>
      </c>
      <c r="I15" s="23">
        <f t="shared" si="2"/>
        <v>0</v>
      </c>
      <c r="J15" s="23">
        <f t="shared" si="3"/>
        <v>0</v>
      </c>
      <c r="K15" s="23">
        <f t="shared" si="4"/>
        <v>0</v>
      </c>
      <c r="L15" s="27"/>
      <c r="M15" s="27"/>
      <c r="N15" s="33"/>
      <c r="O15" s="33"/>
      <c r="P15" s="68" t="str">
        <f t="shared" si="5"/>
        <v/>
      </c>
      <c r="Q15" s="49" t="str">
        <f t="shared" si="6"/>
        <v/>
      </c>
      <c r="R15" s="33"/>
      <c r="S15" s="33"/>
      <c r="T15" s="33"/>
      <c r="U15" s="33"/>
      <c r="V15" s="27"/>
      <c r="W15" s="45"/>
      <c r="X15" s="42">
        <f>IF(V15="ESU",P15*PU!$B$3,0)</f>
        <v>0</v>
      </c>
      <c r="Y15" s="23">
        <f>IF(V15="ECF",P15*PU!$B$5,0)</f>
        <v>0</v>
      </c>
      <c r="Z15" s="23">
        <f>IF(V15="Enrobé projeté",P15*PU!$B$7,0)</f>
        <v>0</v>
      </c>
      <c r="AA15" s="23">
        <f>IF(V15="Enrobé à froid",P15*PU!$B$9,0)</f>
        <v>0</v>
      </c>
      <c r="AB15" s="23">
        <f>IF(V15="Béton bitumineux",P15*PU!$B$11,0)</f>
        <v>0</v>
      </c>
      <c r="AC15" s="23">
        <f>IF(V15="Grave émulsion",P15*PU!$B$13,0)</f>
        <v>0</v>
      </c>
      <c r="AD15" s="24">
        <f>(R15*PU!B20)+('Entretien des chaussées1'!T15*PU!B22)+'Entretien des chaussées1'!X15+'Entretien des chaussées1'!Y15+'Entretien des chaussées1'!Z15+'Entretien des chaussées1'!AA15+'Entretien des chaussées1'!AB15+'Entretien des chaussées1'!AC15</f>
        <v>0</v>
      </c>
      <c r="AE15" s="34"/>
      <c r="AF15" s="34"/>
      <c r="AG15" s="19" t="str">
        <f t="shared" si="7"/>
        <v/>
      </c>
      <c r="AH15" s="19" t="str">
        <f t="shared" si="8"/>
        <v/>
      </c>
      <c r="AI15" s="19" t="str">
        <f t="shared" si="9"/>
        <v/>
      </c>
      <c r="AJ15" s="31"/>
      <c r="AK15" s="26"/>
    </row>
    <row r="16" spans="1:41" x14ac:dyDescent="0.2">
      <c r="A16" s="41"/>
      <c r="B16" s="58" t="s">
        <v>44</v>
      </c>
      <c r="C16" s="41"/>
      <c r="D16" s="44"/>
      <c r="E16" s="40"/>
      <c r="F16" s="38" t="str">
        <f t="shared" si="10"/>
        <v/>
      </c>
      <c r="G16" s="23">
        <f t="shared" si="0"/>
        <v>0</v>
      </c>
      <c r="H16" s="23">
        <f t="shared" si="1"/>
        <v>0</v>
      </c>
      <c r="I16" s="23">
        <f t="shared" si="2"/>
        <v>0</v>
      </c>
      <c r="J16" s="23">
        <f t="shared" si="3"/>
        <v>0</v>
      </c>
      <c r="K16" s="23">
        <f t="shared" si="4"/>
        <v>0</v>
      </c>
      <c r="L16" s="27"/>
      <c r="M16" s="27"/>
      <c r="N16" s="33"/>
      <c r="O16" s="33"/>
      <c r="P16" s="68" t="str">
        <f t="shared" si="5"/>
        <v/>
      </c>
      <c r="Q16" s="49" t="str">
        <f t="shared" si="6"/>
        <v/>
      </c>
      <c r="R16" s="33"/>
      <c r="S16" s="33"/>
      <c r="T16" s="33"/>
      <c r="U16" s="33"/>
      <c r="V16" s="27"/>
      <c r="W16" s="45"/>
      <c r="X16" s="42">
        <f>IF(V16="ESU",P16*PU!$B$3,0)</f>
        <v>0</v>
      </c>
      <c r="Y16" s="23">
        <f>IF(V16="ECF",P16*PU!$B$5,0)</f>
        <v>0</v>
      </c>
      <c r="Z16" s="23">
        <f>IF(V16="Enrobé projeté",P16*PU!$B$7,0)</f>
        <v>0</v>
      </c>
      <c r="AA16" s="23">
        <f>IF(V16="Enrobé à froid",P16*PU!$B$9,0)</f>
        <v>0</v>
      </c>
      <c r="AB16" s="23">
        <f>IF(V16="Béton bitumineux",P16*PU!$B$11,0)</f>
        <v>0</v>
      </c>
      <c r="AC16" s="23">
        <f>IF(V16="Grave émulsion",P16*PU!$B$13,0)</f>
        <v>0</v>
      </c>
      <c r="AD16" s="24">
        <f>(R16*PU!B21)+('Entretien des chaussées1'!T16*PU!B23)+'Entretien des chaussées1'!X16+'Entretien des chaussées1'!Y16+'Entretien des chaussées1'!Z16+'Entretien des chaussées1'!AA16+'Entretien des chaussées1'!AB16+'Entretien des chaussées1'!AC16</f>
        <v>0</v>
      </c>
      <c r="AE16" s="34"/>
      <c r="AF16" s="34"/>
      <c r="AG16" s="19" t="str">
        <f t="shared" si="7"/>
        <v/>
      </c>
      <c r="AH16" s="19" t="str">
        <f t="shared" si="8"/>
        <v/>
      </c>
      <c r="AI16" s="19" t="str">
        <f t="shared" si="9"/>
        <v/>
      </c>
      <c r="AJ16" s="31"/>
      <c r="AK16" s="26"/>
    </row>
    <row r="17" spans="1:37" x14ac:dyDescent="0.2">
      <c r="A17" s="41"/>
      <c r="B17" s="58" t="s">
        <v>45</v>
      </c>
      <c r="C17" s="41"/>
      <c r="D17" s="44"/>
      <c r="E17" s="40"/>
      <c r="F17" s="38" t="str">
        <f t="shared" si="10"/>
        <v/>
      </c>
      <c r="G17" s="23">
        <f t="shared" si="0"/>
        <v>0</v>
      </c>
      <c r="H17" s="23">
        <f t="shared" si="1"/>
        <v>0</v>
      </c>
      <c r="I17" s="23">
        <f t="shared" si="2"/>
        <v>0</v>
      </c>
      <c r="J17" s="23">
        <f t="shared" si="3"/>
        <v>0</v>
      </c>
      <c r="K17" s="23">
        <f t="shared" si="4"/>
        <v>0</v>
      </c>
      <c r="L17" s="27"/>
      <c r="M17" s="27"/>
      <c r="N17" s="33"/>
      <c r="O17" s="33"/>
      <c r="P17" s="68" t="str">
        <f t="shared" si="5"/>
        <v/>
      </c>
      <c r="Q17" s="49" t="str">
        <f t="shared" si="6"/>
        <v/>
      </c>
      <c r="R17" s="33"/>
      <c r="S17" s="33"/>
      <c r="T17" s="33"/>
      <c r="U17" s="33"/>
      <c r="V17" s="27"/>
      <c r="W17" s="45"/>
      <c r="X17" s="42">
        <f>IF(V17="ESU",P17*PU!$B$3,0)</f>
        <v>0</v>
      </c>
      <c r="Y17" s="23">
        <f>IF(V17="ECF",P17*PU!$B$5,0)</f>
        <v>0</v>
      </c>
      <c r="Z17" s="23">
        <f>IF(V17="Enrobé projeté",P17*PU!$B$7,0)</f>
        <v>0</v>
      </c>
      <c r="AA17" s="23">
        <f>IF(V17="Enrobé à froid",P17*PU!$B$9,0)</f>
        <v>0</v>
      </c>
      <c r="AB17" s="23">
        <f>IF(V17="Béton bitumineux",P17*PU!$B$11,0)</f>
        <v>0</v>
      </c>
      <c r="AC17" s="23">
        <f>IF(V17="Grave émulsion",P17*PU!$B$13,0)</f>
        <v>0</v>
      </c>
      <c r="AD17" s="24">
        <f>(R17*PU!B22)+('Entretien des chaussées1'!T17*PU!B24)+'Entretien des chaussées1'!X17+'Entretien des chaussées1'!Y17+'Entretien des chaussées1'!Z17+'Entretien des chaussées1'!AA17+'Entretien des chaussées1'!AB17+'Entretien des chaussées1'!AC17</f>
        <v>0</v>
      </c>
      <c r="AE17" s="34"/>
      <c r="AF17" s="34"/>
      <c r="AG17" s="19" t="str">
        <f t="shared" si="7"/>
        <v/>
      </c>
      <c r="AH17" s="19" t="str">
        <f t="shared" si="8"/>
        <v/>
      </c>
      <c r="AI17" s="19" t="str">
        <f t="shared" si="9"/>
        <v/>
      </c>
      <c r="AJ17" s="31"/>
      <c r="AK17" s="26"/>
    </row>
    <row r="18" spans="1:37" x14ac:dyDescent="0.2">
      <c r="A18" s="41"/>
      <c r="B18" s="58" t="s">
        <v>46</v>
      </c>
      <c r="C18" s="41"/>
      <c r="D18" s="44"/>
      <c r="E18" s="40"/>
      <c r="F18" s="38" t="str">
        <f t="shared" si="10"/>
        <v/>
      </c>
      <c r="G18" s="23">
        <f t="shared" si="0"/>
        <v>0</v>
      </c>
      <c r="H18" s="23">
        <f t="shared" si="1"/>
        <v>0</v>
      </c>
      <c r="I18" s="23">
        <f t="shared" si="2"/>
        <v>0</v>
      </c>
      <c r="J18" s="23">
        <f t="shared" si="3"/>
        <v>0</v>
      </c>
      <c r="K18" s="23">
        <f t="shared" si="4"/>
        <v>0</v>
      </c>
      <c r="L18" s="27"/>
      <c r="M18" s="27"/>
      <c r="N18" s="33"/>
      <c r="O18" s="33"/>
      <c r="P18" s="68" t="str">
        <f t="shared" si="5"/>
        <v/>
      </c>
      <c r="Q18" s="49" t="str">
        <f t="shared" si="6"/>
        <v/>
      </c>
      <c r="R18" s="33"/>
      <c r="S18" s="33"/>
      <c r="T18" s="33"/>
      <c r="U18" s="33"/>
      <c r="V18" s="27"/>
      <c r="W18" s="45"/>
      <c r="X18" s="42">
        <f>IF(V18="ESU",P18*PU!$B$3,0)</f>
        <v>0</v>
      </c>
      <c r="Y18" s="23">
        <f>IF(V18="ECF",P18*PU!$B$5,0)</f>
        <v>0</v>
      </c>
      <c r="Z18" s="23">
        <f>IF(V18="Enrobé projeté",P18*PU!$B$7,0)</f>
        <v>0</v>
      </c>
      <c r="AA18" s="23">
        <f>IF(V18="Enrobé à froid",P18*PU!$B$9,0)</f>
        <v>0</v>
      </c>
      <c r="AB18" s="23">
        <f>IF(V18="Béton bitumineux",P18*PU!$B$11,0)</f>
        <v>0</v>
      </c>
      <c r="AC18" s="23">
        <f>IF(V18="Grave émulsion",P18*PU!$B$13,0)</f>
        <v>0</v>
      </c>
      <c r="AD18" s="24">
        <f>(R18*PU!B23)+('Entretien des chaussées1'!T18*PU!B25)+'Entretien des chaussées1'!X18+'Entretien des chaussées1'!Y18+'Entretien des chaussées1'!Z18+'Entretien des chaussées1'!AA18+'Entretien des chaussées1'!AB18+'Entretien des chaussées1'!AC18</f>
        <v>0</v>
      </c>
      <c r="AE18" s="34"/>
      <c r="AF18" s="34"/>
      <c r="AG18" s="19" t="str">
        <f t="shared" si="7"/>
        <v/>
      </c>
      <c r="AH18" s="19" t="str">
        <f t="shared" si="8"/>
        <v/>
      </c>
      <c r="AI18" s="19" t="str">
        <f t="shared" si="9"/>
        <v/>
      </c>
      <c r="AJ18" s="31"/>
      <c r="AK18" s="26"/>
    </row>
    <row r="19" spans="1:37" x14ac:dyDescent="0.2">
      <c r="A19" s="41"/>
      <c r="B19" s="58" t="s">
        <v>47</v>
      </c>
      <c r="C19" s="41"/>
      <c r="D19" s="44"/>
      <c r="E19" s="40"/>
      <c r="F19" s="38" t="str">
        <f t="shared" si="10"/>
        <v/>
      </c>
      <c r="G19" s="23">
        <f t="shared" si="0"/>
        <v>0</v>
      </c>
      <c r="H19" s="23">
        <f t="shared" si="1"/>
        <v>0</v>
      </c>
      <c r="I19" s="23">
        <f t="shared" si="2"/>
        <v>0</v>
      </c>
      <c r="J19" s="23">
        <f t="shared" si="3"/>
        <v>0</v>
      </c>
      <c r="K19" s="23">
        <f t="shared" si="4"/>
        <v>0</v>
      </c>
      <c r="L19" s="27"/>
      <c r="M19" s="27"/>
      <c r="N19" s="33"/>
      <c r="O19" s="33"/>
      <c r="P19" s="68" t="str">
        <f t="shared" si="5"/>
        <v/>
      </c>
      <c r="Q19" s="49" t="str">
        <f t="shared" si="6"/>
        <v/>
      </c>
      <c r="R19" s="33"/>
      <c r="S19" s="33"/>
      <c r="T19" s="33"/>
      <c r="U19" s="33"/>
      <c r="V19" s="27"/>
      <c r="W19" s="45"/>
      <c r="X19" s="42">
        <f>IF(V19="ESU",P19*PU!$B$3,0)</f>
        <v>0</v>
      </c>
      <c r="Y19" s="23">
        <f>IF(V19="ECF",P19*PU!$B$5,0)</f>
        <v>0</v>
      </c>
      <c r="Z19" s="23">
        <f>IF(V19="Enrobé projeté",P19*PU!$B$7,0)</f>
        <v>0</v>
      </c>
      <c r="AA19" s="23">
        <f>IF(V19="Enrobé à froid",P19*PU!$B$9,0)</f>
        <v>0</v>
      </c>
      <c r="AB19" s="23">
        <f>IF(V19="Béton bitumineux",P19*PU!$B$11,0)</f>
        <v>0</v>
      </c>
      <c r="AC19" s="23">
        <f>IF(V19="Grave émulsion",P19*PU!$B$13,0)</f>
        <v>0</v>
      </c>
      <c r="AD19" s="24">
        <f>(R19*PU!B24)+('Entretien des chaussées1'!T19*PU!B26)+'Entretien des chaussées1'!X19+'Entretien des chaussées1'!Y19+'Entretien des chaussées1'!Z19+'Entretien des chaussées1'!AA19+'Entretien des chaussées1'!AB19+'Entretien des chaussées1'!AC19</f>
        <v>0</v>
      </c>
      <c r="AE19" s="34"/>
      <c r="AF19" s="34"/>
      <c r="AG19" s="19" t="str">
        <f t="shared" si="7"/>
        <v/>
      </c>
      <c r="AH19" s="19" t="str">
        <f t="shared" si="8"/>
        <v/>
      </c>
      <c r="AI19" s="19" t="str">
        <f t="shared" si="9"/>
        <v/>
      </c>
      <c r="AJ19" s="31"/>
      <c r="AK19" s="26"/>
    </row>
    <row r="20" spans="1:37" x14ac:dyDescent="0.2">
      <c r="A20" s="41"/>
      <c r="B20" s="58" t="s">
        <v>48</v>
      </c>
      <c r="C20" s="41"/>
      <c r="D20" s="44"/>
      <c r="E20" s="40"/>
      <c r="F20" s="38" t="str">
        <f t="shared" si="10"/>
        <v/>
      </c>
      <c r="G20" s="23">
        <f t="shared" si="0"/>
        <v>0</v>
      </c>
      <c r="H20" s="23">
        <f t="shared" si="1"/>
        <v>0</v>
      </c>
      <c r="I20" s="23">
        <f t="shared" si="2"/>
        <v>0</v>
      </c>
      <c r="J20" s="23">
        <f t="shared" si="3"/>
        <v>0</v>
      </c>
      <c r="K20" s="23">
        <f t="shared" si="4"/>
        <v>0</v>
      </c>
      <c r="L20" s="27"/>
      <c r="M20" s="27"/>
      <c r="N20" s="33"/>
      <c r="O20" s="33"/>
      <c r="P20" s="68" t="str">
        <f t="shared" si="5"/>
        <v/>
      </c>
      <c r="Q20" s="49" t="str">
        <f t="shared" si="6"/>
        <v/>
      </c>
      <c r="R20" s="33"/>
      <c r="S20" s="33"/>
      <c r="T20" s="33"/>
      <c r="U20" s="33"/>
      <c r="V20" s="27"/>
      <c r="W20" s="45"/>
      <c r="X20" s="42">
        <f>IF(V20="ESU",P20*PU!$B$3,0)</f>
        <v>0</v>
      </c>
      <c r="Y20" s="23">
        <f>IF(V20="ECF",P20*PU!$B$5,0)</f>
        <v>0</v>
      </c>
      <c r="Z20" s="23">
        <f>IF(V20="Enrobé projeté",P20*PU!$B$7,0)</f>
        <v>0</v>
      </c>
      <c r="AA20" s="23">
        <f>IF(V20="Enrobé à froid",P20*PU!$B$9,0)</f>
        <v>0</v>
      </c>
      <c r="AB20" s="23">
        <f>IF(V20="Béton bitumineux",P20*PU!$B$11,0)</f>
        <v>0</v>
      </c>
      <c r="AC20" s="23">
        <f>IF(V20="Grave émulsion",P20*PU!$B$13,0)</f>
        <v>0</v>
      </c>
      <c r="AD20" s="24">
        <f>(R20*PU!B25)+('Entretien des chaussées1'!T20*PU!B27)+'Entretien des chaussées1'!X20+'Entretien des chaussées1'!Y20+'Entretien des chaussées1'!Z20+'Entretien des chaussées1'!AA20+'Entretien des chaussées1'!AB20+'Entretien des chaussées1'!AC20</f>
        <v>0</v>
      </c>
      <c r="AE20" s="34"/>
      <c r="AF20" s="34"/>
      <c r="AG20" s="19" t="str">
        <f t="shared" si="7"/>
        <v/>
      </c>
      <c r="AH20" s="19" t="str">
        <f t="shared" si="8"/>
        <v/>
      </c>
      <c r="AI20" s="19" t="str">
        <f t="shared" si="9"/>
        <v/>
      </c>
      <c r="AJ20" s="31"/>
      <c r="AK20" s="26"/>
    </row>
    <row r="21" spans="1:37" x14ac:dyDescent="0.2">
      <c r="A21" s="41"/>
      <c r="B21" s="58" t="s">
        <v>49</v>
      </c>
      <c r="C21" s="41"/>
      <c r="D21" s="44"/>
      <c r="E21" s="40"/>
      <c r="F21" s="38" t="str">
        <f t="shared" si="10"/>
        <v/>
      </c>
      <c r="G21" s="23">
        <f t="shared" si="0"/>
        <v>0</v>
      </c>
      <c r="H21" s="23">
        <f t="shared" si="1"/>
        <v>0</v>
      </c>
      <c r="I21" s="23">
        <f t="shared" si="2"/>
        <v>0</v>
      </c>
      <c r="J21" s="23">
        <f t="shared" si="3"/>
        <v>0</v>
      </c>
      <c r="K21" s="23">
        <f t="shared" si="4"/>
        <v>0</v>
      </c>
      <c r="L21" s="27"/>
      <c r="M21" s="27"/>
      <c r="N21" s="33"/>
      <c r="O21" s="33"/>
      <c r="P21" s="68" t="str">
        <f t="shared" si="5"/>
        <v/>
      </c>
      <c r="Q21" s="49" t="str">
        <f t="shared" si="6"/>
        <v/>
      </c>
      <c r="R21" s="33"/>
      <c r="S21" s="33"/>
      <c r="T21" s="33"/>
      <c r="U21" s="33"/>
      <c r="V21" s="27"/>
      <c r="W21" s="45"/>
      <c r="X21" s="42">
        <f>IF(V21="ESU",P21*PU!$B$3,0)</f>
        <v>0</v>
      </c>
      <c r="Y21" s="23">
        <f>IF(V21="ECF",P21*PU!$B$5,0)</f>
        <v>0</v>
      </c>
      <c r="Z21" s="23">
        <f>IF(V21="Enrobé projeté",P21*PU!$B$7,0)</f>
        <v>0</v>
      </c>
      <c r="AA21" s="23">
        <f>IF(V21="Enrobé à froid",P21*PU!$B$9,0)</f>
        <v>0</v>
      </c>
      <c r="AB21" s="23">
        <f>IF(V21="Béton bitumineux",P21*PU!$B$11,0)</f>
        <v>0</v>
      </c>
      <c r="AC21" s="23">
        <f>IF(V21="Grave émulsion",P21*PU!$B$13,0)</f>
        <v>0</v>
      </c>
      <c r="AD21" s="24">
        <f>(R21*PU!B26)+('Entretien des chaussées1'!T21*PU!B28)+'Entretien des chaussées1'!X21+'Entretien des chaussées1'!Y21+'Entretien des chaussées1'!Z21+'Entretien des chaussées1'!AA21+'Entretien des chaussées1'!AB21+'Entretien des chaussées1'!AC21</f>
        <v>0</v>
      </c>
      <c r="AE21" s="34"/>
      <c r="AF21" s="34"/>
      <c r="AG21" s="19" t="str">
        <f t="shared" si="7"/>
        <v/>
      </c>
      <c r="AH21" s="19" t="str">
        <f t="shared" si="8"/>
        <v/>
      </c>
      <c r="AI21" s="19" t="str">
        <f t="shared" si="9"/>
        <v/>
      </c>
      <c r="AJ21" s="31"/>
      <c r="AK21" s="26"/>
    </row>
    <row r="22" spans="1:37" x14ac:dyDescent="0.2">
      <c r="A22" s="41"/>
      <c r="B22" s="58" t="s">
        <v>50</v>
      </c>
      <c r="C22" s="41"/>
      <c r="D22" s="44"/>
      <c r="E22" s="40"/>
      <c r="F22" s="38" t="str">
        <f t="shared" si="10"/>
        <v/>
      </c>
      <c r="G22" s="23">
        <f t="shared" si="0"/>
        <v>0</v>
      </c>
      <c r="H22" s="23">
        <f t="shared" si="1"/>
        <v>0</v>
      </c>
      <c r="I22" s="23">
        <f t="shared" si="2"/>
        <v>0</v>
      </c>
      <c r="J22" s="23">
        <f t="shared" si="3"/>
        <v>0</v>
      </c>
      <c r="K22" s="23">
        <f t="shared" si="4"/>
        <v>0</v>
      </c>
      <c r="L22" s="27"/>
      <c r="M22" s="27"/>
      <c r="N22" s="33"/>
      <c r="O22" s="33"/>
      <c r="P22" s="68" t="str">
        <f t="shared" si="5"/>
        <v/>
      </c>
      <c r="Q22" s="49" t="str">
        <f t="shared" si="6"/>
        <v/>
      </c>
      <c r="R22" s="33"/>
      <c r="S22" s="33"/>
      <c r="T22" s="33"/>
      <c r="U22" s="33"/>
      <c r="V22" s="27"/>
      <c r="W22" s="45"/>
      <c r="X22" s="42">
        <f>IF(V22="ESU",P22*PU!$B$3,0)</f>
        <v>0</v>
      </c>
      <c r="Y22" s="23">
        <f>IF(V22="ECF",P22*PU!$B$5,0)</f>
        <v>0</v>
      </c>
      <c r="Z22" s="23">
        <f>IF(V22="Enrobé projeté",P22*PU!$B$7,0)</f>
        <v>0</v>
      </c>
      <c r="AA22" s="23">
        <f>IF(V22="Enrobé à froid",P22*PU!$B$9,0)</f>
        <v>0</v>
      </c>
      <c r="AB22" s="23">
        <f>IF(V22="Béton bitumineux",P22*PU!$B$11,0)</f>
        <v>0</v>
      </c>
      <c r="AC22" s="23">
        <f>IF(V22="Grave émulsion",P22*PU!$B$13,0)</f>
        <v>0</v>
      </c>
      <c r="AD22" s="24">
        <f>(R22*PU!B27)+('Entretien des chaussées1'!T22*PU!B29)+'Entretien des chaussées1'!X22+'Entretien des chaussées1'!Y22+'Entretien des chaussées1'!Z22+'Entretien des chaussées1'!AA22+'Entretien des chaussées1'!AB22+'Entretien des chaussées1'!AC22</f>
        <v>0</v>
      </c>
      <c r="AE22" s="34"/>
      <c r="AF22" s="34"/>
      <c r="AG22" s="19" t="str">
        <f t="shared" si="7"/>
        <v/>
      </c>
      <c r="AH22" s="19" t="str">
        <f t="shared" si="8"/>
        <v/>
      </c>
      <c r="AI22" s="19" t="str">
        <f t="shared" si="9"/>
        <v/>
      </c>
      <c r="AJ22" s="31"/>
      <c r="AK22" s="26"/>
    </row>
    <row r="23" spans="1:37" ht="25.5" x14ac:dyDescent="0.2">
      <c r="A23" s="41"/>
      <c r="B23" s="58" t="s">
        <v>51</v>
      </c>
      <c r="C23" s="41"/>
      <c r="D23" s="44"/>
      <c r="E23" s="40"/>
      <c r="F23" s="38" t="str">
        <f t="shared" si="10"/>
        <v/>
      </c>
      <c r="G23" s="23">
        <f t="shared" si="0"/>
        <v>0</v>
      </c>
      <c r="H23" s="23">
        <f t="shared" si="1"/>
        <v>0</v>
      </c>
      <c r="I23" s="23">
        <f t="shared" si="2"/>
        <v>0</v>
      </c>
      <c r="J23" s="23">
        <f t="shared" si="3"/>
        <v>0</v>
      </c>
      <c r="K23" s="23">
        <f t="shared" si="4"/>
        <v>0</v>
      </c>
      <c r="L23" s="27"/>
      <c r="M23" s="27"/>
      <c r="N23" s="33"/>
      <c r="O23" s="33"/>
      <c r="P23" s="68" t="str">
        <f t="shared" si="5"/>
        <v/>
      </c>
      <c r="Q23" s="49" t="str">
        <f t="shared" si="6"/>
        <v/>
      </c>
      <c r="R23" s="33"/>
      <c r="S23" s="33"/>
      <c r="T23" s="33"/>
      <c r="U23" s="33"/>
      <c r="V23" s="27"/>
      <c r="W23" s="45"/>
      <c r="X23" s="42">
        <f>IF(V23="ESU",P23*PU!$B$3,0)</f>
        <v>0</v>
      </c>
      <c r="Y23" s="23">
        <f>IF(V23="ECF",P23*PU!$B$5,0)</f>
        <v>0</v>
      </c>
      <c r="Z23" s="23">
        <f>IF(V23="Enrobé projeté",P23*PU!$B$7,0)</f>
        <v>0</v>
      </c>
      <c r="AA23" s="23">
        <f>IF(V23="Enrobé à froid",P23*PU!$B$9,0)</f>
        <v>0</v>
      </c>
      <c r="AB23" s="23">
        <f>IF(V23="Béton bitumineux",P23*PU!$B$11,0)</f>
        <v>0</v>
      </c>
      <c r="AC23" s="23">
        <f>IF(V23="Grave émulsion",P23*PU!$B$13,0)</f>
        <v>0</v>
      </c>
      <c r="AD23" s="24">
        <f>(R23*PU!B28)+('Entretien des chaussées1'!T23*PU!B30)+'Entretien des chaussées1'!X23+'Entretien des chaussées1'!Y23+'Entretien des chaussées1'!Z23+'Entretien des chaussées1'!AA23+'Entretien des chaussées1'!AB23+'Entretien des chaussées1'!AC23</f>
        <v>0</v>
      </c>
      <c r="AE23" s="34"/>
      <c r="AF23" s="34"/>
      <c r="AG23" s="19" t="str">
        <f t="shared" si="7"/>
        <v/>
      </c>
      <c r="AH23" s="19" t="str">
        <f t="shared" si="8"/>
        <v/>
      </c>
      <c r="AI23" s="19" t="str">
        <f t="shared" si="9"/>
        <v/>
      </c>
      <c r="AJ23" s="31"/>
      <c r="AK23" s="26"/>
    </row>
    <row r="24" spans="1:37" x14ac:dyDescent="0.2">
      <c r="A24" s="41"/>
      <c r="B24" s="58" t="s">
        <v>52</v>
      </c>
      <c r="C24" s="41"/>
      <c r="D24" s="44"/>
      <c r="E24" s="40"/>
      <c r="F24" s="38" t="str">
        <f t="shared" si="10"/>
        <v/>
      </c>
      <c r="G24" s="23">
        <f t="shared" si="0"/>
        <v>0</v>
      </c>
      <c r="H24" s="23">
        <f t="shared" si="1"/>
        <v>0</v>
      </c>
      <c r="I24" s="23">
        <f t="shared" si="2"/>
        <v>0</v>
      </c>
      <c r="J24" s="23">
        <f t="shared" si="3"/>
        <v>0</v>
      </c>
      <c r="K24" s="23">
        <f t="shared" si="4"/>
        <v>0</v>
      </c>
      <c r="L24" s="27"/>
      <c r="M24" s="27"/>
      <c r="N24" s="33"/>
      <c r="O24" s="33"/>
      <c r="P24" s="68" t="str">
        <f t="shared" si="5"/>
        <v/>
      </c>
      <c r="Q24" s="49" t="str">
        <f t="shared" si="6"/>
        <v/>
      </c>
      <c r="R24" s="33"/>
      <c r="S24" s="33"/>
      <c r="T24" s="33"/>
      <c r="U24" s="33"/>
      <c r="V24" s="27"/>
      <c r="W24" s="45"/>
      <c r="X24" s="42">
        <f>IF(V24="ESU",P24*PU!$B$3,0)</f>
        <v>0</v>
      </c>
      <c r="Y24" s="23">
        <f>IF(V24="ECF",P24*PU!$B$5,0)</f>
        <v>0</v>
      </c>
      <c r="Z24" s="23">
        <f>IF(V24="Enrobé projeté",P24*PU!$B$7,0)</f>
        <v>0</v>
      </c>
      <c r="AA24" s="23">
        <f>IF(V24="Enrobé à froid",P24*PU!$B$9,0)</f>
        <v>0</v>
      </c>
      <c r="AB24" s="23">
        <f>IF(V24="Béton bitumineux",P24*PU!$B$11,0)</f>
        <v>0</v>
      </c>
      <c r="AC24" s="23">
        <f>IF(V24="Grave émulsion",P24*PU!$B$13,0)</f>
        <v>0</v>
      </c>
      <c r="AD24" s="24">
        <f>(R24*PU!B29)+('Entretien des chaussées1'!T24*PU!B31)+'Entretien des chaussées1'!X24+'Entretien des chaussées1'!Y24+'Entretien des chaussées1'!Z24+'Entretien des chaussées1'!AA24+'Entretien des chaussées1'!AB24+'Entretien des chaussées1'!AC24</f>
        <v>0</v>
      </c>
      <c r="AE24" s="34"/>
      <c r="AF24" s="34"/>
      <c r="AG24" s="19" t="str">
        <f t="shared" si="7"/>
        <v/>
      </c>
      <c r="AH24" s="19" t="str">
        <f t="shared" si="8"/>
        <v/>
      </c>
      <c r="AI24" s="19" t="str">
        <f t="shared" si="9"/>
        <v/>
      </c>
      <c r="AJ24" s="31"/>
      <c r="AK24" s="26"/>
    </row>
    <row r="25" spans="1:37" x14ac:dyDescent="0.2">
      <c r="A25" s="41"/>
      <c r="B25" s="58" t="s">
        <v>53</v>
      </c>
      <c r="C25" s="41"/>
      <c r="D25" s="44"/>
      <c r="E25" s="40"/>
      <c r="F25" s="38" t="str">
        <f t="shared" si="10"/>
        <v/>
      </c>
      <c r="G25" s="23">
        <f t="shared" si="0"/>
        <v>0</v>
      </c>
      <c r="H25" s="23">
        <f t="shared" si="1"/>
        <v>0</v>
      </c>
      <c r="I25" s="23">
        <f t="shared" si="2"/>
        <v>0</v>
      </c>
      <c r="J25" s="23">
        <f t="shared" si="3"/>
        <v>0</v>
      </c>
      <c r="K25" s="23">
        <f t="shared" si="4"/>
        <v>0</v>
      </c>
      <c r="L25" s="27"/>
      <c r="M25" s="27"/>
      <c r="N25" s="33"/>
      <c r="O25" s="33"/>
      <c r="P25" s="68" t="str">
        <f t="shared" si="5"/>
        <v/>
      </c>
      <c r="Q25" s="49" t="str">
        <f t="shared" si="6"/>
        <v/>
      </c>
      <c r="R25" s="33"/>
      <c r="S25" s="33"/>
      <c r="T25" s="33"/>
      <c r="U25" s="33"/>
      <c r="V25" s="27"/>
      <c r="W25" s="45"/>
      <c r="X25" s="42">
        <f>IF(V25="ESU",P25*PU!$B$3,0)</f>
        <v>0</v>
      </c>
      <c r="Y25" s="23">
        <f>IF(V25="ECF",P25*PU!$B$5,0)</f>
        <v>0</v>
      </c>
      <c r="Z25" s="23">
        <f>IF(V25="Enrobé projeté",P25*PU!$B$7,0)</f>
        <v>0</v>
      </c>
      <c r="AA25" s="23">
        <f>IF(V25="Enrobé à froid",P25*PU!$B$9,0)</f>
        <v>0</v>
      </c>
      <c r="AB25" s="23">
        <f>IF(V25="Béton bitumineux",P25*PU!$B$11,0)</f>
        <v>0</v>
      </c>
      <c r="AC25" s="23">
        <f>IF(V25="Grave émulsion",P25*PU!$B$13,0)</f>
        <v>0</v>
      </c>
      <c r="AD25" s="24">
        <f>(R25*PU!B30)+('Entretien des chaussées1'!T25*PU!B32)+'Entretien des chaussées1'!X25+'Entretien des chaussées1'!Y25+'Entretien des chaussées1'!Z25+'Entretien des chaussées1'!AA25+'Entretien des chaussées1'!AB25+'Entretien des chaussées1'!AC25</f>
        <v>0</v>
      </c>
      <c r="AE25" s="34"/>
      <c r="AF25" s="34"/>
      <c r="AG25" s="19" t="str">
        <f t="shared" si="7"/>
        <v/>
      </c>
      <c r="AH25" s="19" t="str">
        <f t="shared" si="8"/>
        <v/>
      </c>
      <c r="AI25" s="19" t="str">
        <f t="shared" si="9"/>
        <v/>
      </c>
      <c r="AJ25" s="31"/>
      <c r="AK25" s="26"/>
    </row>
    <row r="26" spans="1:37" x14ac:dyDescent="0.2">
      <c r="A26" s="41"/>
      <c r="B26" s="58" t="s">
        <v>54</v>
      </c>
      <c r="C26" s="41"/>
      <c r="D26" s="44"/>
      <c r="E26" s="40"/>
      <c r="F26" s="38" t="str">
        <f t="shared" si="10"/>
        <v/>
      </c>
      <c r="G26" s="23">
        <f t="shared" si="0"/>
        <v>0</v>
      </c>
      <c r="H26" s="23">
        <f t="shared" si="1"/>
        <v>0</v>
      </c>
      <c r="I26" s="23">
        <f t="shared" si="2"/>
        <v>0</v>
      </c>
      <c r="J26" s="23">
        <f t="shared" si="3"/>
        <v>0</v>
      </c>
      <c r="K26" s="23">
        <f t="shared" si="4"/>
        <v>0</v>
      </c>
      <c r="L26" s="27"/>
      <c r="M26" s="27"/>
      <c r="N26" s="33"/>
      <c r="O26" s="33"/>
      <c r="P26" s="68" t="str">
        <f t="shared" si="5"/>
        <v/>
      </c>
      <c r="Q26" s="49" t="str">
        <f t="shared" si="6"/>
        <v/>
      </c>
      <c r="R26" s="33"/>
      <c r="S26" s="33"/>
      <c r="T26" s="33"/>
      <c r="U26" s="33"/>
      <c r="V26" s="27"/>
      <c r="W26" s="45"/>
      <c r="X26" s="42">
        <f>IF(V26="ESU",P26*PU!$B$3,0)</f>
        <v>0</v>
      </c>
      <c r="Y26" s="23">
        <f>IF(V26="ECF",P26*PU!$B$5,0)</f>
        <v>0</v>
      </c>
      <c r="Z26" s="23">
        <f>IF(V26="Enrobé projeté",P26*PU!$B$7,0)</f>
        <v>0</v>
      </c>
      <c r="AA26" s="23">
        <f>IF(V26="Enrobé à froid",P26*PU!$B$9,0)</f>
        <v>0</v>
      </c>
      <c r="AB26" s="23">
        <f>IF(V26="Béton bitumineux",P26*PU!$B$11,0)</f>
        <v>0</v>
      </c>
      <c r="AC26" s="23">
        <f>IF(V26="Grave émulsion",P26*PU!$B$13,0)</f>
        <v>0</v>
      </c>
      <c r="AD26" s="24">
        <f>(R26*PU!B31)+('Entretien des chaussées1'!T26*PU!B33)+'Entretien des chaussées1'!X26+'Entretien des chaussées1'!Y26+'Entretien des chaussées1'!Z26+'Entretien des chaussées1'!AA26+'Entretien des chaussées1'!AB26+'Entretien des chaussées1'!AC26</f>
        <v>0</v>
      </c>
      <c r="AE26" s="34"/>
      <c r="AF26" s="34"/>
      <c r="AG26" s="19" t="str">
        <f t="shared" si="7"/>
        <v/>
      </c>
      <c r="AH26" s="19" t="str">
        <f t="shared" si="8"/>
        <v/>
      </c>
      <c r="AI26" s="19" t="str">
        <f t="shared" si="9"/>
        <v/>
      </c>
      <c r="AJ26" s="31"/>
      <c r="AK26" s="26"/>
    </row>
    <row r="27" spans="1:37" x14ac:dyDescent="0.2">
      <c r="A27" s="41"/>
      <c r="B27" s="58" t="s">
        <v>55</v>
      </c>
      <c r="C27" s="41"/>
      <c r="D27" s="44"/>
      <c r="E27" s="40"/>
      <c r="F27" s="38" t="str">
        <f t="shared" si="10"/>
        <v/>
      </c>
      <c r="G27" s="23">
        <f t="shared" si="0"/>
        <v>0</v>
      </c>
      <c r="H27" s="23">
        <f t="shared" si="1"/>
        <v>0</v>
      </c>
      <c r="I27" s="23">
        <f t="shared" si="2"/>
        <v>0</v>
      </c>
      <c r="J27" s="23">
        <f t="shared" si="3"/>
        <v>0</v>
      </c>
      <c r="K27" s="23">
        <f t="shared" si="4"/>
        <v>0</v>
      </c>
      <c r="L27" s="27"/>
      <c r="M27" s="27"/>
      <c r="N27" s="33"/>
      <c r="O27" s="33"/>
      <c r="P27" s="68" t="str">
        <f t="shared" si="5"/>
        <v/>
      </c>
      <c r="Q27" s="49" t="str">
        <f t="shared" si="6"/>
        <v/>
      </c>
      <c r="R27" s="33"/>
      <c r="S27" s="33"/>
      <c r="T27" s="33"/>
      <c r="U27" s="33"/>
      <c r="V27" s="27"/>
      <c r="W27" s="45"/>
      <c r="X27" s="42">
        <f>IF(V27="ESU",P27*PU!$B$3,0)</f>
        <v>0</v>
      </c>
      <c r="Y27" s="23">
        <f>IF(V27="ECF",P27*PU!$B$5,0)</f>
        <v>0</v>
      </c>
      <c r="Z27" s="23">
        <f>IF(V27="Enrobé projeté",P27*PU!$B$7,0)</f>
        <v>0</v>
      </c>
      <c r="AA27" s="23">
        <f>IF(V27="Enrobé à froid",P27*PU!$B$9,0)</f>
        <v>0</v>
      </c>
      <c r="AB27" s="23">
        <f>IF(V27="Béton bitumineux",P27*PU!$B$11,0)</f>
        <v>0</v>
      </c>
      <c r="AC27" s="23">
        <f>IF(V27="Grave émulsion",P27*PU!$B$13,0)</f>
        <v>0</v>
      </c>
      <c r="AD27" s="24">
        <f>(R27*PU!B32)+('Entretien des chaussées1'!T27*PU!B34)+'Entretien des chaussées1'!X27+'Entretien des chaussées1'!Y27+'Entretien des chaussées1'!Z27+'Entretien des chaussées1'!AA27+'Entretien des chaussées1'!AB27+'Entretien des chaussées1'!AC27</f>
        <v>0</v>
      </c>
      <c r="AE27" s="34"/>
      <c r="AF27" s="34"/>
      <c r="AG27" s="19" t="str">
        <f t="shared" si="7"/>
        <v/>
      </c>
      <c r="AH27" s="19" t="str">
        <f t="shared" si="8"/>
        <v/>
      </c>
      <c r="AI27" s="19" t="str">
        <f t="shared" si="9"/>
        <v/>
      </c>
      <c r="AJ27" s="31"/>
      <c r="AK27" s="26"/>
    </row>
    <row r="28" spans="1:37" x14ac:dyDescent="0.2">
      <c r="A28" s="41"/>
      <c r="B28" s="58" t="s">
        <v>56</v>
      </c>
      <c r="C28" s="41"/>
      <c r="D28" s="44"/>
      <c r="E28" s="40"/>
      <c r="F28" s="38" t="str">
        <f t="shared" ref="F28:F76" si="11">IF(E28="Chaussée neuve","Niveau 1",IF(E28="Chaussée fissurée","Niveau 2",IF(E28="Chaussée fortement fissurée et nids de poule","Niveau 3",IF(E28="Chaussée orniérée et fissurée","Niveau 4",IF(E28="Chaussée affaissée ou quasi détruite","Niveau 5","")))))</f>
        <v/>
      </c>
      <c r="G28" s="23">
        <f t="shared" ref="G28:G76" si="12">IF(F28="Niveau 1",1,0)</f>
        <v>0</v>
      </c>
      <c r="H28" s="23">
        <f t="shared" ref="H28:H76" si="13">IF(F28="Niveau 2",1,0)</f>
        <v>0</v>
      </c>
      <c r="I28" s="23">
        <f t="shared" ref="I28:I76" si="14">IF(F28="Niveau 3",1,0)</f>
        <v>0</v>
      </c>
      <c r="J28" s="23">
        <f t="shared" ref="J28:J76" si="15">IF(F28="Niveau 4",1,0)</f>
        <v>0</v>
      </c>
      <c r="K28" s="23">
        <f t="shared" ref="K28:K76" si="16">IF(F28="Niveau 5",1,0)</f>
        <v>0</v>
      </c>
      <c r="L28" s="27"/>
      <c r="M28" s="27"/>
      <c r="N28" s="33"/>
      <c r="O28" s="33"/>
      <c r="P28" s="68" t="str">
        <f t="shared" ref="P28:P76" si="17">IF(O28="","",N28*O28)</f>
        <v/>
      </c>
      <c r="Q28" s="49" t="str">
        <f t="shared" ref="Q28:Q76" si="18">IF(P28="","","m²")</f>
        <v/>
      </c>
      <c r="R28" s="33"/>
      <c r="S28" s="33"/>
      <c r="T28" s="33"/>
      <c r="U28" s="33"/>
      <c r="V28" s="27"/>
      <c r="W28" s="45"/>
      <c r="X28" s="42">
        <f>IF(V28="ESU",P28*PU!$B$3,0)</f>
        <v>0</v>
      </c>
      <c r="Y28" s="23">
        <f>IF(V28="ECF",P28*PU!$B$5,0)</f>
        <v>0</v>
      </c>
      <c r="Z28" s="23">
        <f>IF(V28="Enrobé projeté",P28*PU!$B$7,0)</f>
        <v>0</v>
      </c>
      <c r="AA28" s="23">
        <f>IF(V28="Enrobé à froid",P28*PU!$B$9,0)</f>
        <v>0</v>
      </c>
      <c r="AB28" s="23">
        <f>IF(V28="Béton bitumineux",P28*PU!$B$11,0)</f>
        <v>0</v>
      </c>
      <c r="AC28" s="23">
        <f>IF(V28="Grave émulsion",P28*PU!$B$13,0)</f>
        <v>0</v>
      </c>
      <c r="AD28" s="24">
        <f>(R28*PU!B33)+('Entretien des chaussées1'!T28*PU!B35)+'Entretien des chaussées1'!X28+'Entretien des chaussées1'!Y28+'Entretien des chaussées1'!Z28+'Entretien des chaussées1'!AA28+'Entretien des chaussées1'!AB28+'Entretien des chaussées1'!AC28</f>
        <v>0</v>
      </c>
      <c r="AE28" s="34"/>
      <c r="AF28" s="34"/>
      <c r="AG28" s="19" t="str">
        <f t="shared" ref="AG28:AG76" si="19">IF(W28="Année N",AD28+AE28+AF28,"")</f>
        <v/>
      </c>
      <c r="AH28" s="19" t="str">
        <f t="shared" ref="AH28:AH76" si="20">IF(W28="N+1",AD28+AE28+AF28,"")</f>
        <v/>
      </c>
      <c r="AI28" s="19" t="str">
        <f t="shared" ref="AI28:AI76" si="21">IF(W28="&gt; N+1",AD28+AE28+AF28,"")</f>
        <v/>
      </c>
      <c r="AJ28" s="31"/>
      <c r="AK28" s="26"/>
    </row>
    <row r="29" spans="1:37" x14ac:dyDescent="0.2">
      <c r="A29" s="41"/>
      <c r="B29" s="58" t="s">
        <v>41</v>
      </c>
      <c r="C29" s="41"/>
      <c r="D29" s="44"/>
      <c r="E29" s="40"/>
      <c r="F29" s="38" t="str">
        <f t="shared" si="11"/>
        <v/>
      </c>
      <c r="G29" s="23">
        <f t="shared" si="12"/>
        <v>0</v>
      </c>
      <c r="H29" s="23">
        <f t="shared" si="13"/>
        <v>0</v>
      </c>
      <c r="I29" s="23">
        <f t="shared" si="14"/>
        <v>0</v>
      </c>
      <c r="J29" s="23">
        <f t="shared" si="15"/>
        <v>0</v>
      </c>
      <c r="K29" s="23">
        <f t="shared" si="16"/>
        <v>0</v>
      </c>
      <c r="L29" s="27"/>
      <c r="M29" s="27"/>
      <c r="N29" s="33"/>
      <c r="O29" s="33"/>
      <c r="P29" s="68" t="str">
        <f t="shared" si="17"/>
        <v/>
      </c>
      <c r="Q29" s="49" t="str">
        <f t="shared" si="18"/>
        <v/>
      </c>
      <c r="R29" s="33"/>
      <c r="S29" s="33"/>
      <c r="T29" s="33"/>
      <c r="U29" s="33"/>
      <c r="V29" s="27"/>
      <c r="W29" s="45"/>
      <c r="X29" s="42">
        <f>IF(V29="ESU",P29*PU!$B$3,0)</f>
        <v>0</v>
      </c>
      <c r="Y29" s="23">
        <f>IF(V29="ECF",P29*PU!$B$5,0)</f>
        <v>0</v>
      </c>
      <c r="Z29" s="23">
        <f>IF(V29="Enrobé projeté",P29*PU!$B$7,0)</f>
        <v>0</v>
      </c>
      <c r="AA29" s="23">
        <f>IF(V29="Enrobé à froid",P29*PU!$B$9,0)</f>
        <v>0</v>
      </c>
      <c r="AB29" s="23">
        <f>IF(V29="Béton bitumineux",P29*PU!$B$11,0)</f>
        <v>0</v>
      </c>
      <c r="AC29" s="23">
        <f>IF(V29="Grave émulsion",P29*PU!$B$13,0)</f>
        <v>0</v>
      </c>
      <c r="AD29" s="24">
        <f>(R29*PU!B34)+('Entretien des chaussées1'!T29*PU!B36)+'Entretien des chaussées1'!X29+'Entretien des chaussées1'!Y29+'Entretien des chaussées1'!Z29+'Entretien des chaussées1'!AA29+'Entretien des chaussées1'!AB29+'Entretien des chaussées1'!AC29</f>
        <v>0</v>
      </c>
      <c r="AE29" s="34"/>
      <c r="AF29" s="34"/>
      <c r="AG29" s="19" t="str">
        <f t="shared" si="19"/>
        <v/>
      </c>
      <c r="AH29" s="19" t="str">
        <f t="shared" si="20"/>
        <v/>
      </c>
      <c r="AI29" s="19" t="str">
        <f t="shared" si="21"/>
        <v/>
      </c>
      <c r="AJ29" s="31"/>
      <c r="AK29" s="26"/>
    </row>
    <row r="30" spans="1:37" x14ac:dyDescent="0.2">
      <c r="A30" s="41"/>
      <c r="B30" s="58" t="s">
        <v>57</v>
      </c>
      <c r="C30" s="41"/>
      <c r="D30" s="44"/>
      <c r="E30" s="40"/>
      <c r="F30" s="38" t="str">
        <f t="shared" si="11"/>
        <v/>
      </c>
      <c r="G30" s="23">
        <f t="shared" si="12"/>
        <v>0</v>
      </c>
      <c r="H30" s="23">
        <f t="shared" si="13"/>
        <v>0</v>
      </c>
      <c r="I30" s="23">
        <f t="shared" si="14"/>
        <v>0</v>
      </c>
      <c r="J30" s="23">
        <f t="shared" si="15"/>
        <v>0</v>
      </c>
      <c r="K30" s="23">
        <f t="shared" si="16"/>
        <v>0</v>
      </c>
      <c r="L30" s="27"/>
      <c r="M30" s="27"/>
      <c r="N30" s="33"/>
      <c r="O30" s="33"/>
      <c r="P30" s="68" t="str">
        <f t="shared" si="17"/>
        <v/>
      </c>
      <c r="Q30" s="49" t="str">
        <f t="shared" si="18"/>
        <v/>
      </c>
      <c r="R30" s="33"/>
      <c r="S30" s="33"/>
      <c r="T30" s="33"/>
      <c r="U30" s="33"/>
      <c r="V30" s="27"/>
      <c r="W30" s="45"/>
      <c r="X30" s="42">
        <f>IF(V30="ESU",P30*PU!$B$3,0)</f>
        <v>0</v>
      </c>
      <c r="Y30" s="23">
        <f>IF(V30="ECF",P30*PU!$B$5,0)</f>
        <v>0</v>
      </c>
      <c r="Z30" s="23">
        <f>IF(V30="Enrobé projeté",P30*PU!$B$7,0)</f>
        <v>0</v>
      </c>
      <c r="AA30" s="23">
        <f>IF(V30="Enrobé à froid",P30*PU!$B$9,0)</f>
        <v>0</v>
      </c>
      <c r="AB30" s="23">
        <f>IF(V30="Béton bitumineux",P30*PU!$B$11,0)</f>
        <v>0</v>
      </c>
      <c r="AC30" s="23">
        <f>IF(V30="Grave émulsion",P30*PU!$B$13,0)</f>
        <v>0</v>
      </c>
      <c r="AD30" s="24">
        <f>(R30*PU!B35)+('Entretien des chaussées1'!T30*PU!B37)+'Entretien des chaussées1'!X30+'Entretien des chaussées1'!Y30+'Entretien des chaussées1'!Z30+'Entretien des chaussées1'!AA30+'Entretien des chaussées1'!AB30+'Entretien des chaussées1'!AC30</f>
        <v>0</v>
      </c>
      <c r="AE30" s="34"/>
      <c r="AF30" s="34"/>
      <c r="AG30" s="19" t="str">
        <f t="shared" si="19"/>
        <v/>
      </c>
      <c r="AH30" s="19" t="str">
        <f t="shared" si="20"/>
        <v/>
      </c>
      <c r="AI30" s="19" t="str">
        <f t="shared" si="21"/>
        <v/>
      </c>
      <c r="AJ30" s="31"/>
      <c r="AK30" s="26"/>
    </row>
    <row r="31" spans="1:37" x14ac:dyDescent="0.2">
      <c r="A31" s="41"/>
      <c r="B31" s="58" t="s">
        <v>58</v>
      </c>
      <c r="C31" s="41"/>
      <c r="D31" s="44"/>
      <c r="E31" s="40"/>
      <c r="F31" s="38" t="str">
        <f t="shared" si="11"/>
        <v/>
      </c>
      <c r="G31" s="23">
        <f t="shared" si="12"/>
        <v>0</v>
      </c>
      <c r="H31" s="23">
        <f t="shared" si="13"/>
        <v>0</v>
      </c>
      <c r="I31" s="23">
        <f t="shared" si="14"/>
        <v>0</v>
      </c>
      <c r="J31" s="23">
        <f t="shared" si="15"/>
        <v>0</v>
      </c>
      <c r="K31" s="23">
        <f t="shared" si="16"/>
        <v>0</v>
      </c>
      <c r="L31" s="27"/>
      <c r="M31" s="27"/>
      <c r="N31" s="33"/>
      <c r="O31" s="33"/>
      <c r="P31" s="68" t="str">
        <f t="shared" si="17"/>
        <v/>
      </c>
      <c r="Q31" s="49" t="str">
        <f t="shared" si="18"/>
        <v/>
      </c>
      <c r="R31" s="33"/>
      <c r="S31" s="33"/>
      <c r="T31" s="33"/>
      <c r="U31" s="33"/>
      <c r="V31" s="27"/>
      <c r="W31" s="45"/>
      <c r="X31" s="42">
        <f>IF(V31="ESU",P31*PU!$B$3,0)</f>
        <v>0</v>
      </c>
      <c r="Y31" s="23">
        <f>IF(V31="ECF",P31*PU!$B$5,0)</f>
        <v>0</v>
      </c>
      <c r="Z31" s="23">
        <f>IF(V31="Enrobé projeté",P31*PU!$B$7,0)</f>
        <v>0</v>
      </c>
      <c r="AA31" s="23">
        <f>IF(V31="Enrobé à froid",P31*PU!$B$9,0)</f>
        <v>0</v>
      </c>
      <c r="AB31" s="23">
        <f>IF(V31="Béton bitumineux",P31*PU!$B$11,0)</f>
        <v>0</v>
      </c>
      <c r="AC31" s="23">
        <f>IF(V31="Grave émulsion",P31*PU!$B$13,0)</f>
        <v>0</v>
      </c>
      <c r="AD31" s="24">
        <f>(R31*PU!B36)+('Entretien des chaussées1'!T31*PU!B38)+'Entretien des chaussées1'!X31+'Entretien des chaussées1'!Y31+'Entretien des chaussées1'!Z31+'Entretien des chaussées1'!AA31+'Entretien des chaussées1'!AB31+'Entretien des chaussées1'!AC31</f>
        <v>0</v>
      </c>
      <c r="AE31" s="34"/>
      <c r="AF31" s="34"/>
      <c r="AG31" s="19" t="str">
        <f t="shared" si="19"/>
        <v/>
      </c>
      <c r="AH31" s="19" t="str">
        <f t="shared" si="20"/>
        <v/>
      </c>
      <c r="AI31" s="19" t="str">
        <f t="shared" si="21"/>
        <v/>
      </c>
      <c r="AJ31" s="31"/>
      <c r="AK31" s="26"/>
    </row>
    <row r="32" spans="1:37" x14ac:dyDescent="0.2">
      <c r="A32" s="41"/>
      <c r="B32" s="58" t="s">
        <v>59</v>
      </c>
      <c r="C32" s="41"/>
      <c r="D32" s="44"/>
      <c r="E32" s="40"/>
      <c r="F32" s="38" t="str">
        <f t="shared" si="11"/>
        <v/>
      </c>
      <c r="G32" s="23">
        <f t="shared" si="12"/>
        <v>0</v>
      </c>
      <c r="H32" s="23">
        <f t="shared" si="13"/>
        <v>0</v>
      </c>
      <c r="I32" s="23">
        <f t="shared" si="14"/>
        <v>0</v>
      </c>
      <c r="J32" s="23">
        <f t="shared" si="15"/>
        <v>0</v>
      </c>
      <c r="K32" s="23">
        <f t="shared" si="16"/>
        <v>0</v>
      </c>
      <c r="L32" s="27"/>
      <c r="M32" s="27"/>
      <c r="N32" s="33"/>
      <c r="O32" s="33"/>
      <c r="P32" s="68" t="str">
        <f t="shared" si="17"/>
        <v/>
      </c>
      <c r="Q32" s="49" t="str">
        <f t="shared" si="18"/>
        <v/>
      </c>
      <c r="R32" s="33"/>
      <c r="S32" s="33"/>
      <c r="T32" s="33"/>
      <c r="U32" s="33"/>
      <c r="V32" s="27"/>
      <c r="W32" s="45"/>
      <c r="X32" s="42">
        <f>IF(V32="ESU",P32*PU!$B$3,0)</f>
        <v>0</v>
      </c>
      <c r="Y32" s="23">
        <f>IF(V32="ECF",P32*PU!$B$5,0)</f>
        <v>0</v>
      </c>
      <c r="Z32" s="23">
        <f>IF(V32="Enrobé projeté",P32*PU!$B$7,0)</f>
        <v>0</v>
      </c>
      <c r="AA32" s="23">
        <f>IF(V32="Enrobé à froid",P32*PU!$B$9,0)</f>
        <v>0</v>
      </c>
      <c r="AB32" s="23">
        <f>IF(V32="Béton bitumineux",P32*PU!$B$11,0)</f>
        <v>0</v>
      </c>
      <c r="AC32" s="23">
        <f>IF(V32="Grave émulsion",P32*PU!$B$13,0)</f>
        <v>0</v>
      </c>
      <c r="AD32" s="24">
        <f>(R32*PU!B37)+('Entretien des chaussées1'!T32*PU!B39)+'Entretien des chaussées1'!X32+'Entretien des chaussées1'!Y32+'Entretien des chaussées1'!Z32+'Entretien des chaussées1'!AA32+'Entretien des chaussées1'!AB32+'Entretien des chaussées1'!AC32</f>
        <v>0</v>
      </c>
      <c r="AE32" s="34"/>
      <c r="AF32" s="34"/>
      <c r="AG32" s="19" t="str">
        <f t="shared" si="19"/>
        <v/>
      </c>
      <c r="AH32" s="19" t="str">
        <f t="shared" si="20"/>
        <v/>
      </c>
      <c r="AI32" s="19" t="str">
        <f t="shared" si="21"/>
        <v/>
      </c>
      <c r="AJ32" s="31"/>
      <c r="AK32" s="26"/>
    </row>
    <row r="33" spans="1:37" x14ac:dyDescent="0.2">
      <c r="A33" s="41"/>
      <c r="B33" s="58" t="s">
        <v>60</v>
      </c>
      <c r="C33" s="41"/>
      <c r="D33" s="44"/>
      <c r="E33" s="40"/>
      <c r="F33" s="38" t="str">
        <f t="shared" si="11"/>
        <v/>
      </c>
      <c r="G33" s="23">
        <f t="shared" si="12"/>
        <v>0</v>
      </c>
      <c r="H33" s="23">
        <f t="shared" si="13"/>
        <v>0</v>
      </c>
      <c r="I33" s="23">
        <f t="shared" si="14"/>
        <v>0</v>
      </c>
      <c r="J33" s="23">
        <f t="shared" si="15"/>
        <v>0</v>
      </c>
      <c r="K33" s="23">
        <f t="shared" si="16"/>
        <v>0</v>
      </c>
      <c r="L33" s="27"/>
      <c r="M33" s="27"/>
      <c r="N33" s="33"/>
      <c r="O33" s="33"/>
      <c r="P33" s="68" t="str">
        <f t="shared" si="17"/>
        <v/>
      </c>
      <c r="Q33" s="49" t="str">
        <f t="shared" si="18"/>
        <v/>
      </c>
      <c r="R33" s="33"/>
      <c r="S33" s="33"/>
      <c r="T33" s="33"/>
      <c r="U33" s="33"/>
      <c r="V33" s="27"/>
      <c r="W33" s="45"/>
      <c r="X33" s="42">
        <f>IF(V33="ESU",P33*PU!$B$3,0)</f>
        <v>0</v>
      </c>
      <c r="Y33" s="23">
        <f>IF(V33="ECF",P33*PU!$B$5,0)</f>
        <v>0</v>
      </c>
      <c r="Z33" s="23">
        <f>IF(V33="Enrobé projeté",P33*PU!$B$7,0)</f>
        <v>0</v>
      </c>
      <c r="AA33" s="23">
        <f>IF(V33="Enrobé à froid",P33*PU!$B$9,0)</f>
        <v>0</v>
      </c>
      <c r="AB33" s="23">
        <f>IF(V33="Béton bitumineux",P33*PU!$B$11,0)</f>
        <v>0</v>
      </c>
      <c r="AC33" s="23">
        <f>IF(V33="Grave émulsion",P33*PU!$B$13,0)</f>
        <v>0</v>
      </c>
      <c r="AD33" s="24">
        <f>(R33*PU!B38)+('Entretien des chaussées1'!T33*PU!B40)+'Entretien des chaussées1'!X33+'Entretien des chaussées1'!Y33+'Entretien des chaussées1'!Z33+'Entretien des chaussées1'!AA33+'Entretien des chaussées1'!AB33+'Entretien des chaussées1'!AC33</f>
        <v>0</v>
      </c>
      <c r="AE33" s="34"/>
      <c r="AF33" s="34"/>
      <c r="AG33" s="19" t="str">
        <f t="shared" si="19"/>
        <v/>
      </c>
      <c r="AH33" s="19" t="str">
        <f t="shared" si="20"/>
        <v/>
      </c>
      <c r="AI33" s="19" t="str">
        <f t="shared" si="21"/>
        <v/>
      </c>
      <c r="AJ33" s="31"/>
      <c r="AK33" s="26"/>
    </row>
    <row r="34" spans="1:37" x14ac:dyDescent="0.2">
      <c r="A34" s="41"/>
      <c r="B34" s="58" t="s">
        <v>61</v>
      </c>
      <c r="C34" s="41"/>
      <c r="D34" s="44"/>
      <c r="E34" s="40"/>
      <c r="F34" s="38" t="str">
        <f t="shared" si="11"/>
        <v/>
      </c>
      <c r="G34" s="23">
        <f t="shared" si="12"/>
        <v>0</v>
      </c>
      <c r="H34" s="23">
        <f t="shared" si="13"/>
        <v>0</v>
      </c>
      <c r="I34" s="23">
        <f t="shared" si="14"/>
        <v>0</v>
      </c>
      <c r="J34" s="23">
        <f t="shared" si="15"/>
        <v>0</v>
      </c>
      <c r="K34" s="23">
        <f t="shared" si="16"/>
        <v>0</v>
      </c>
      <c r="L34" s="27"/>
      <c r="M34" s="27"/>
      <c r="N34" s="33"/>
      <c r="O34" s="33"/>
      <c r="P34" s="68" t="str">
        <f t="shared" si="17"/>
        <v/>
      </c>
      <c r="Q34" s="49" t="str">
        <f t="shared" si="18"/>
        <v/>
      </c>
      <c r="R34" s="33"/>
      <c r="S34" s="33"/>
      <c r="T34" s="33"/>
      <c r="U34" s="33"/>
      <c r="V34" s="27"/>
      <c r="W34" s="45"/>
      <c r="X34" s="42">
        <f>IF(V34="ESU",P34*PU!$B$3,0)</f>
        <v>0</v>
      </c>
      <c r="Y34" s="23">
        <f>IF(V34="ECF",P34*PU!$B$5,0)</f>
        <v>0</v>
      </c>
      <c r="Z34" s="23">
        <f>IF(V34="Enrobé projeté",P34*PU!$B$7,0)</f>
        <v>0</v>
      </c>
      <c r="AA34" s="23">
        <f>IF(V34="Enrobé à froid",P34*PU!$B$9,0)</f>
        <v>0</v>
      </c>
      <c r="AB34" s="23">
        <f>IF(V34="Béton bitumineux",P34*PU!$B$11,0)</f>
        <v>0</v>
      </c>
      <c r="AC34" s="23">
        <f>IF(V34="Grave émulsion",P34*PU!$B$13,0)</f>
        <v>0</v>
      </c>
      <c r="AD34" s="24">
        <f>(R34*PU!B39)+('Entretien des chaussées1'!T34*PU!B41)+'Entretien des chaussées1'!X34+'Entretien des chaussées1'!Y34+'Entretien des chaussées1'!Z34+'Entretien des chaussées1'!AA34+'Entretien des chaussées1'!AB34+'Entretien des chaussées1'!AC34</f>
        <v>0</v>
      </c>
      <c r="AE34" s="34"/>
      <c r="AF34" s="34"/>
      <c r="AG34" s="19" t="str">
        <f t="shared" si="19"/>
        <v/>
      </c>
      <c r="AH34" s="19" t="str">
        <f t="shared" si="20"/>
        <v/>
      </c>
      <c r="AI34" s="19" t="str">
        <f t="shared" si="21"/>
        <v/>
      </c>
      <c r="AJ34" s="31"/>
      <c r="AK34" s="26"/>
    </row>
    <row r="35" spans="1:37" x14ac:dyDescent="0.2">
      <c r="A35" s="41"/>
      <c r="B35" s="58" t="s">
        <v>62</v>
      </c>
      <c r="C35" s="41"/>
      <c r="D35" s="44"/>
      <c r="E35" s="40"/>
      <c r="F35" s="38" t="str">
        <f t="shared" si="11"/>
        <v/>
      </c>
      <c r="G35" s="23">
        <f t="shared" si="12"/>
        <v>0</v>
      </c>
      <c r="H35" s="23">
        <f t="shared" si="13"/>
        <v>0</v>
      </c>
      <c r="I35" s="23">
        <f t="shared" si="14"/>
        <v>0</v>
      </c>
      <c r="J35" s="23">
        <f t="shared" si="15"/>
        <v>0</v>
      </c>
      <c r="K35" s="23">
        <f t="shared" si="16"/>
        <v>0</v>
      </c>
      <c r="L35" s="27"/>
      <c r="M35" s="27"/>
      <c r="N35" s="33"/>
      <c r="O35" s="33"/>
      <c r="P35" s="68" t="str">
        <f t="shared" si="17"/>
        <v/>
      </c>
      <c r="Q35" s="49" t="str">
        <f t="shared" si="18"/>
        <v/>
      </c>
      <c r="R35" s="33"/>
      <c r="S35" s="33"/>
      <c r="T35" s="33"/>
      <c r="U35" s="33"/>
      <c r="V35" s="27"/>
      <c r="W35" s="45"/>
      <c r="X35" s="42">
        <f>IF(V35="ESU",P35*PU!$B$3,0)</f>
        <v>0</v>
      </c>
      <c r="Y35" s="23">
        <f>IF(V35="ECF",P35*PU!$B$5,0)</f>
        <v>0</v>
      </c>
      <c r="Z35" s="23">
        <f>IF(V35="Enrobé projeté",P35*PU!$B$7,0)</f>
        <v>0</v>
      </c>
      <c r="AA35" s="23">
        <f>IF(V35="Enrobé à froid",P35*PU!$B$9,0)</f>
        <v>0</v>
      </c>
      <c r="AB35" s="23">
        <f>IF(V35="Béton bitumineux",P35*PU!$B$11,0)</f>
        <v>0</v>
      </c>
      <c r="AC35" s="23">
        <f>IF(V35="Grave émulsion",P35*PU!$B$13,0)</f>
        <v>0</v>
      </c>
      <c r="AD35" s="24">
        <f>(R35*PU!B40)+('Entretien des chaussées1'!T35*PU!B42)+'Entretien des chaussées1'!X35+'Entretien des chaussées1'!Y35+'Entretien des chaussées1'!Z35+'Entretien des chaussées1'!AA35+'Entretien des chaussées1'!AB35+'Entretien des chaussées1'!AC35</f>
        <v>0</v>
      </c>
      <c r="AE35" s="34"/>
      <c r="AF35" s="34"/>
      <c r="AG35" s="19" t="str">
        <f t="shared" si="19"/>
        <v/>
      </c>
      <c r="AH35" s="19" t="str">
        <f t="shared" si="20"/>
        <v/>
      </c>
      <c r="AI35" s="19" t="str">
        <f t="shared" si="21"/>
        <v/>
      </c>
      <c r="AJ35" s="31"/>
      <c r="AK35" s="26"/>
    </row>
    <row r="36" spans="1:37" x14ac:dyDescent="0.2">
      <c r="A36" s="41"/>
      <c r="B36" s="58" t="s">
        <v>63</v>
      </c>
      <c r="C36" s="41"/>
      <c r="D36" s="44"/>
      <c r="E36" s="40"/>
      <c r="F36" s="38" t="str">
        <f t="shared" si="11"/>
        <v/>
      </c>
      <c r="G36" s="23">
        <f t="shared" si="12"/>
        <v>0</v>
      </c>
      <c r="H36" s="23">
        <f t="shared" si="13"/>
        <v>0</v>
      </c>
      <c r="I36" s="23">
        <f t="shared" si="14"/>
        <v>0</v>
      </c>
      <c r="J36" s="23">
        <f t="shared" si="15"/>
        <v>0</v>
      </c>
      <c r="K36" s="23">
        <f t="shared" si="16"/>
        <v>0</v>
      </c>
      <c r="L36" s="27"/>
      <c r="M36" s="27"/>
      <c r="N36" s="33"/>
      <c r="O36" s="33"/>
      <c r="P36" s="68" t="str">
        <f t="shared" si="17"/>
        <v/>
      </c>
      <c r="Q36" s="49" t="str">
        <f t="shared" si="18"/>
        <v/>
      </c>
      <c r="R36" s="33"/>
      <c r="S36" s="33"/>
      <c r="T36" s="33"/>
      <c r="U36" s="33"/>
      <c r="V36" s="27"/>
      <c r="W36" s="45"/>
      <c r="X36" s="42">
        <f>IF(V36="ESU",P36*PU!$B$3,0)</f>
        <v>0</v>
      </c>
      <c r="Y36" s="23">
        <f>IF(V36="ECF",P36*PU!$B$5,0)</f>
        <v>0</v>
      </c>
      <c r="Z36" s="23">
        <f>IF(V36="Enrobé projeté",P36*PU!$B$7,0)</f>
        <v>0</v>
      </c>
      <c r="AA36" s="23">
        <f>IF(V36="Enrobé à froid",P36*PU!$B$9,0)</f>
        <v>0</v>
      </c>
      <c r="AB36" s="23">
        <f>IF(V36="Béton bitumineux",P36*PU!$B$11,0)</f>
        <v>0</v>
      </c>
      <c r="AC36" s="23">
        <f>IF(V36="Grave émulsion",P36*PU!$B$13,0)</f>
        <v>0</v>
      </c>
      <c r="AD36" s="24">
        <f>(R36*PU!B41)+('Entretien des chaussées1'!T36*PU!B43)+'Entretien des chaussées1'!X36+'Entretien des chaussées1'!Y36+'Entretien des chaussées1'!Z36+'Entretien des chaussées1'!AA36+'Entretien des chaussées1'!AB36+'Entretien des chaussées1'!AC36</f>
        <v>0</v>
      </c>
      <c r="AE36" s="34"/>
      <c r="AF36" s="34"/>
      <c r="AG36" s="19" t="str">
        <f t="shared" si="19"/>
        <v/>
      </c>
      <c r="AH36" s="19" t="str">
        <f t="shared" si="20"/>
        <v/>
      </c>
      <c r="AI36" s="19" t="str">
        <f t="shared" si="21"/>
        <v/>
      </c>
      <c r="AJ36" s="31"/>
      <c r="AK36" s="26"/>
    </row>
    <row r="37" spans="1:37" x14ac:dyDescent="0.2">
      <c r="A37" s="41"/>
      <c r="B37" s="58" t="s">
        <v>64</v>
      </c>
      <c r="C37" s="41"/>
      <c r="D37" s="44"/>
      <c r="E37" s="40"/>
      <c r="F37" s="38" t="str">
        <f t="shared" si="11"/>
        <v/>
      </c>
      <c r="G37" s="23">
        <f t="shared" si="12"/>
        <v>0</v>
      </c>
      <c r="H37" s="23">
        <f t="shared" si="13"/>
        <v>0</v>
      </c>
      <c r="I37" s="23">
        <f t="shared" si="14"/>
        <v>0</v>
      </c>
      <c r="J37" s="23">
        <f t="shared" si="15"/>
        <v>0</v>
      </c>
      <c r="K37" s="23">
        <f t="shared" si="16"/>
        <v>0</v>
      </c>
      <c r="L37" s="27"/>
      <c r="M37" s="27"/>
      <c r="N37" s="33"/>
      <c r="O37" s="33"/>
      <c r="P37" s="68" t="str">
        <f t="shared" si="17"/>
        <v/>
      </c>
      <c r="Q37" s="49" t="str">
        <f t="shared" si="18"/>
        <v/>
      </c>
      <c r="R37" s="33"/>
      <c r="S37" s="33"/>
      <c r="T37" s="33"/>
      <c r="U37" s="33"/>
      <c r="V37" s="27"/>
      <c r="W37" s="45"/>
      <c r="X37" s="42">
        <f>IF(V37="ESU",P37*PU!$B$3,0)</f>
        <v>0</v>
      </c>
      <c r="Y37" s="23">
        <f>IF(V37="ECF",P37*PU!$B$5,0)</f>
        <v>0</v>
      </c>
      <c r="Z37" s="23">
        <f>IF(V37="Enrobé projeté",P37*PU!$B$7,0)</f>
        <v>0</v>
      </c>
      <c r="AA37" s="23">
        <f>IF(V37="Enrobé à froid",P37*PU!$B$9,0)</f>
        <v>0</v>
      </c>
      <c r="AB37" s="23">
        <f>IF(V37="Béton bitumineux",P37*PU!$B$11,0)</f>
        <v>0</v>
      </c>
      <c r="AC37" s="23">
        <f>IF(V37="Grave émulsion",P37*PU!$B$13,0)</f>
        <v>0</v>
      </c>
      <c r="AD37" s="24">
        <f>(R37*PU!B42)+('Entretien des chaussées1'!T37*PU!B44)+'Entretien des chaussées1'!X37+'Entretien des chaussées1'!Y37+'Entretien des chaussées1'!Z37+'Entretien des chaussées1'!AA37+'Entretien des chaussées1'!AB37+'Entretien des chaussées1'!AC37</f>
        <v>0</v>
      </c>
      <c r="AE37" s="34"/>
      <c r="AF37" s="34"/>
      <c r="AG37" s="19" t="str">
        <f t="shared" si="19"/>
        <v/>
      </c>
      <c r="AH37" s="19" t="str">
        <f t="shared" si="20"/>
        <v/>
      </c>
      <c r="AI37" s="19" t="str">
        <f t="shared" si="21"/>
        <v/>
      </c>
      <c r="AJ37" s="31"/>
      <c r="AK37" s="26"/>
    </row>
    <row r="38" spans="1:37" x14ac:dyDescent="0.2">
      <c r="A38" s="41"/>
      <c r="B38" s="58" t="s">
        <v>65</v>
      </c>
      <c r="C38" s="41"/>
      <c r="D38" s="44"/>
      <c r="E38" s="40"/>
      <c r="F38" s="38" t="str">
        <f t="shared" si="11"/>
        <v/>
      </c>
      <c r="G38" s="23">
        <f t="shared" si="12"/>
        <v>0</v>
      </c>
      <c r="H38" s="23">
        <f t="shared" si="13"/>
        <v>0</v>
      </c>
      <c r="I38" s="23">
        <f t="shared" si="14"/>
        <v>0</v>
      </c>
      <c r="J38" s="23">
        <f t="shared" si="15"/>
        <v>0</v>
      </c>
      <c r="K38" s="23">
        <f t="shared" si="16"/>
        <v>0</v>
      </c>
      <c r="L38" s="27"/>
      <c r="M38" s="27"/>
      <c r="N38" s="33"/>
      <c r="O38" s="33"/>
      <c r="P38" s="68" t="str">
        <f t="shared" si="17"/>
        <v/>
      </c>
      <c r="Q38" s="49" t="str">
        <f t="shared" si="18"/>
        <v/>
      </c>
      <c r="R38" s="33"/>
      <c r="S38" s="33"/>
      <c r="T38" s="33"/>
      <c r="U38" s="33"/>
      <c r="V38" s="27"/>
      <c r="W38" s="45"/>
      <c r="X38" s="42">
        <f>IF(V38="ESU",P38*PU!$B$3,0)</f>
        <v>0</v>
      </c>
      <c r="Y38" s="23">
        <f>IF(V38="ECF",P38*PU!$B$5,0)</f>
        <v>0</v>
      </c>
      <c r="Z38" s="23">
        <f>IF(V38="Enrobé projeté",P38*PU!$B$7,0)</f>
        <v>0</v>
      </c>
      <c r="AA38" s="23">
        <f>IF(V38="Enrobé à froid",P38*PU!$B$9,0)</f>
        <v>0</v>
      </c>
      <c r="AB38" s="23">
        <f>IF(V38="Béton bitumineux",P38*PU!$B$11,0)</f>
        <v>0</v>
      </c>
      <c r="AC38" s="23">
        <f>IF(V38="Grave émulsion",P38*PU!$B$13,0)</f>
        <v>0</v>
      </c>
      <c r="AD38" s="24">
        <f>(R38*PU!B43)+('Entretien des chaussées1'!T38*PU!B45)+'Entretien des chaussées1'!X38+'Entretien des chaussées1'!Y38+'Entretien des chaussées1'!Z38+'Entretien des chaussées1'!AA38+'Entretien des chaussées1'!AB38+'Entretien des chaussées1'!AC38</f>
        <v>0</v>
      </c>
      <c r="AE38" s="34"/>
      <c r="AF38" s="34"/>
      <c r="AG38" s="19" t="str">
        <f t="shared" si="19"/>
        <v/>
      </c>
      <c r="AH38" s="19" t="str">
        <f t="shared" si="20"/>
        <v/>
      </c>
      <c r="AI38" s="19" t="str">
        <f t="shared" si="21"/>
        <v/>
      </c>
      <c r="AJ38" s="31"/>
      <c r="AK38" s="26"/>
    </row>
    <row r="39" spans="1:37" x14ac:dyDescent="0.2">
      <c r="A39" s="41"/>
      <c r="B39" s="58" t="s">
        <v>66</v>
      </c>
      <c r="C39" s="41"/>
      <c r="D39" s="44"/>
      <c r="E39" s="40"/>
      <c r="F39" s="38" t="str">
        <f t="shared" si="11"/>
        <v/>
      </c>
      <c r="G39" s="23">
        <f t="shared" si="12"/>
        <v>0</v>
      </c>
      <c r="H39" s="23">
        <f t="shared" si="13"/>
        <v>0</v>
      </c>
      <c r="I39" s="23">
        <f t="shared" si="14"/>
        <v>0</v>
      </c>
      <c r="J39" s="23">
        <f t="shared" si="15"/>
        <v>0</v>
      </c>
      <c r="K39" s="23">
        <f t="shared" si="16"/>
        <v>0</v>
      </c>
      <c r="L39" s="27"/>
      <c r="M39" s="27"/>
      <c r="N39" s="33"/>
      <c r="O39" s="33"/>
      <c r="P39" s="68" t="str">
        <f t="shared" si="17"/>
        <v/>
      </c>
      <c r="Q39" s="49" t="str">
        <f t="shared" si="18"/>
        <v/>
      </c>
      <c r="R39" s="33"/>
      <c r="S39" s="33"/>
      <c r="T39" s="33"/>
      <c r="U39" s="33"/>
      <c r="V39" s="27"/>
      <c r="W39" s="45"/>
      <c r="X39" s="42">
        <f>IF(V39="ESU",P39*PU!$B$3,0)</f>
        <v>0</v>
      </c>
      <c r="Y39" s="23">
        <f>IF(V39="ECF",P39*PU!$B$5,0)</f>
        <v>0</v>
      </c>
      <c r="Z39" s="23">
        <f>IF(V39="Enrobé projeté",P39*PU!$B$7,0)</f>
        <v>0</v>
      </c>
      <c r="AA39" s="23">
        <f>IF(V39="Enrobé à froid",P39*PU!$B$9,0)</f>
        <v>0</v>
      </c>
      <c r="AB39" s="23">
        <f>IF(V39="Béton bitumineux",P39*PU!$B$11,0)</f>
        <v>0</v>
      </c>
      <c r="AC39" s="23">
        <f>IF(V39="Grave émulsion",P39*PU!$B$13,0)</f>
        <v>0</v>
      </c>
      <c r="AD39" s="24">
        <f>(R39*PU!B44)+('Entretien des chaussées1'!T39*PU!B46)+'Entretien des chaussées1'!X39+'Entretien des chaussées1'!Y39+'Entretien des chaussées1'!Z39+'Entretien des chaussées1'!AA39+'Entretien des chaussées1'!AB39+'Entretien des chaussées1'!AC39</f>
        <v>0</v>
      </c>
      <c r="AE39" s="34"/>
      <c r="AF39" s="34"/>
      <c r="AG39" s="19" t="str">
        <f t="shared" si="19"/>
        <v/>
      </c>
      <c r="AH39" s="19" t="str">
        <f t="shared" si="20"/>
        <v/>
      </c>
      <c r="AI39" s="19" t="str">
        <f t="shared" si="21"/>
        <v/>
      </c>
      <c r="AJ39" s="31"/>
      <c r="AK39" s="26"/>
    </row>
    <row r="40" spans="1:37" x14ac:dyDescent="0.2">
      <c r="A40" s="41"/>
      <c r="B40" s="58" t="s">
        <v>67</v>
      </c>
      <c r="C40" s="41"/>
      <c r="D40" s="44"/>
      <c r="E40" s="40"/>
      <c r="F40" s="38" t="str">
        <f t="shared" si="11"/>
        <v/>
      </c>
      <c r="G40" s="23">
        <f t="shared" si="12"/>
        <v>0</v>
      </c>
      <c r="H40" s="23">
        <f t="shared" si="13"/>
        <v>0</v>
      </c>
      <c r="I40" s="23">
        <f t="shared" si="14"/>
        <v>0</v>
      </c>
      <c r="J40" s="23">
        <f t="shared" si="15"/>
        <v>0</v>
      </c>
      <c r="K40" s="23">
        <f t="shared" si="16"/>
        <v>0</v>
      </c>
      <c r="L40" s="27"/>
      <c r="M40" s="27"/>
      <c r="N40" s="33"/>
      <c r="O40" s="33"/>
      <c r="P40" s="68" t="str">
        <f t="shared" si="17"/>
        <v/>
      </c>
      <c r="Q40" s="49" t="str">
        <f t="shared" si="18"/>
        <v/>
      </c>
      <c r="R40" s="33"/>
      <c r="S40" s="33"/>
      <c r="T40" s="33"/>
      <c r="U40" s="33"/>
      <c r="V40" s="27"/>
      <c r="W40" s="45"/>
      <c r="X40" s="42">
        <f>IF(V40="ESU",P40*PU!$B$3,0)</f>
        <v>0</v>
      </c>
      <c r="Y40" s="23">
        <f>IF(V40="ECF",P40*PU!$B$5,0)</f>
        <v>0</v>
      </c>
      <c r="Z40" s="23">
        <f>IF(V40="Enrobé projeté",P40*PU!$B$7,0)</f>
        <v>0</v>
      </c>
      <c r="AA40" s="23">
        <f>IF(V40="Enrobé à froid",P40*PU!$B$9,0)</f>
        <v>0</v>
      </c>
      <c r="AB40" s="23">
        <f>IF(V40="Béton bitumineux",P40*PU!$B$11,0)</f>
        <v>0</v>
      </c>
      <c r="AC40" s="23">
        <f>IF(V40="Grave émulsion",P40*PU!$B$13,0)</f>
        <v>0</v>
      </c>
      <c r="AD40" s="24">
        <f>(R40*PU!B45)+('Entretien des chaussées1'!T40*PU!B47)+'Entretien des chaussées1'!X40+'Entretien des chaussées1'!Y40+'Entretien des chaussées1'!Z40+'Entretien des chaussées1'!AA40+'Entretien des chaussées1'!AB40+'Entretien des chaussées1'!AC40</f>
        <v>0</v>
      </c>
      <c r="AE40" s="34"/>
      <c r="AF40" s="34"/>
      <c r="AG40" s="19" t="str">
        <f t="shared" si="19"/>
        <v/>
      </c>
      <c r="AH40" s="19" t="str">
        <f t="shared" si="20"/>
        <v/>
      </c>
      <c r="AI40" s="19" t="str">
        <f t="shared" si="21"/>
        <v/>
      </c>
      <c r="AJ40" s="31"/>
      <c r="AK40" s="26"/>
    </row>
    <row r="41" spans="1:37" x14ac:dyDescent="0.2">
      <c r="A41" s="41"/>
      <c r="B41" s="58" t="s">
        <v>68</v>
      </c>
      <c r="C41" s="41"/>
      <c r="D41" s="44"/>
      <c r="E41" s="40"/>
      <c r="F41" s="38" t="str">
        <f t="shared" si="11"/>
        <v/>
      </c>
      <c r="G41" s="23">
        <f t="shared" si="12"/>
        <v>0</v>
      </c>
      <c r="H41" s="23">
        <f t="shared" si="13"/>
        <v>0</v>
      </c>
      <c r="I41" s="23">
        <f t="shared" si="14"/>
        <v>0</v>
      </c>
      <c r="J41" s="23">
        <f t="shared" si="15"/>
        <v>0</v>
      </c>
      <c r="K41" s="23">
        <f t="shared" si="16"/>
        <v>0</v>
      </c>
      <c r="L41" s="27"/>
      <c r="M41" s="27"/>
      <c r="N41" s="33"/>
      <c r="O41" s="33"/>
      <c r="P41" s="68" t="str">
        <f t="shared" si="17"/>
        <v/>
      </c>
      <c r="Q41" s="49" t="str">
        <f t="shared" si="18"/>
        <v/>
      </c>
      <c r="R41" s="33"/>
      <c r="S41" s="33"/>
      <c r="T41" s="33"/>
      <c r="U41" s="33"/>
      <c r="V41" s="27"/>
      <c r="W41" s="45"/>
      <c r="X41" s="42">
        <f>IF(V41="ESU",P41*PU!$B$3,0)</f>
        <v>0</v>
      </c>
      <c r="Y41" s="23">
        <f>IF(V41="ECF",P41*PU!$B$5,0)</f>
        <v>0</v>
      </c>
      <c r="Z41" s="23">
        <f>IF(V41="Enrobé projeté",P41*PU!$B$7,0)</f>
        <v>0</v>
      </c>
      <c r="AA41" s="23">
        <f>IF(V41="Enrobé à froid",P41*PU!$B$9,0)</f>
        <v>0</v>
      </c>
      <c r="AB41" s="23">
        <f>IF(V41="Béton bitumineux",P41*PU!$B$11,0)</f>
        <v>0</v>
      </c>
      <c r="AC41" s="23">
        <f>IF(V41="Grave émulsion",P41*PU!$B$13,0)</f>
        <v>0</v>
      </c>
      <c r="AD41" s="24">
        <f>(R41*PU!B46)+('Entretien des chaussées1'!T41*PU!B48)+'Entretien des chaussées1'!X41+'Entretien des chaussées1'!Y41+'Entretien des chaussées1'!Z41+'Entretien des chaussées1'!AA41+'Entretien des chaussées1'!AB41+'Entretien des chaussées1'!AC41</f>
        <v>0</v>
      </c>
      <c r="AE41" s="34"/>
      <c r="AF41" s="34"/>
      <c r="AG41" s="19" t="str">
        <f t="shared" si="19"/>
        <v/>
      </c>
      <c r="AH41" s="19" t="str">
        <f t="shared" si="20"/>
        <v/>
      </c>
      <c r="AI41" s="19" t="str">
        <f t="shared" si="21"/>
        <v/>
      </c>
      <c r="AJ41" s="31"/>
      <c r="AK41" s="26"/>
    </row>
    <row r="42" spans="1:37" x14ac:dyDescent="0.2">
      <c r="A42" s="41"/>
      <c r="B42" s="58" t="s">
        <v>69</v>
      </c>
      <c r="C42" s="41"/>
      <c r="D42" s="44"/>
      <c r="E42" s="40"/>
      <c r="F42" s="38" t="str">
        <f t="shared" si="11"/>
        <v/>
      </c>
      <c r="G42" s="23">
        <f t="shared" si="12"/>
        <v>0</v>
      </c>
      <c r="H42" s="23">
        <f t="shared" si="13"/>
        <v>0</v>
      </c>
      <c r="I42" s="23">
        <f t="shared" si="14"/>
        <v>0</v>
      </c>
      <c r="J42" s="23">
        <f t="shared" si="15"/>
        <v>0</v>
      </c>
      <c r="K42" s="23">
        <f t="shared" si="16"/>
        <v>0</v>
      </c>
      <c r="L42" s="27"/>
      <c r="M42" s="27"/>
      <c r="N42" s="33"/>
      <c r="O42" s="33"/>
      <c r="P42" s="68" t="str">
        <f t="shared" si="17"/>
        <v/>
      </c>
      <c r="Q42" s="49" t="str">
        <f t="shared" si="18"/>
        <v/>
      </c>
      <c r="R42" s="33"/>
      <c r="S42" s="33"/>
      <c r="T42" s="33"/>
      <c r="U42" s="33"/>
      <c r="V42" s="27"/>
      <c r="W42" s="45"/>
      <c r="X42" s="42">
        <f>IF(V42="ESU",P42*PU!$B$3,0)</f>
        <v>0</v>
      </c>
      <c r="Y42" s="23">
        <f>IF(V42="ECF",P42*PU!$B$5,0)</f>
        <v>0</v>
      </c>
      <c r="Z42" s="23">
        <f>IF(V42="Enrobé projeté",P42*PU!$B$7,0)</f>
        <v>0</v>
      </c>
      <c r="AA42" s="23">
        <f>IF(V42="Enrobé à froid",P42*PU!$B$9,0)</f>
        <v>0</v>
      </c>
      <c r="AB42" s="23">
        <f>IF(V42="Béton bitumineux",P42*PU!$B$11,0)</f>
        <v>0</v>
      </c>
      <c r="AC42" s="23">
        <f>IF(V42="Grave émulsion",P42*PU!$B$13,0)</f>
        <v>0</v>
      </c>
      <c r="AD42" s="24">
        <f>(R42*PU!B47)+('Entretien des chaussées1'!T42*PU!B49)+'Entretien des chaussées1'!X42+'Entretien des chaussées1'!Y42+'Entretien des chaussées1'!Z42+'Entretien des chaussées1'!AA42+'Entretien des chaussées1'!AB42+'Entretien des chaussées1'!AC42</f>
        <v>0</v>
      </c>
      <c r="AE42" s="34"/>
      <c r="AF42" s="34"/>
      <c r="AG42" s="19" t="str">
        <f t="shared" si="19"/>
        <v/>
      </c>
      <c r="AH42" s="19" t="str">
        <f t="shared" si="20"/>
        <v/>
      </c>
      <c r="AI42" s="19" t="str">
        <f t="shared" si="21"/>
        <v/>
      </c>
      <c r="AJ42" s="31"/>
      <c r="AK42" s="26"/>
    </row>
    <row r="43" spans="1:37" x14ac:dyDescent="0.2">
      <c r="A43" s="41"/>
      <c r="B43" s="58" t="s">
        <v>70</v>
      </c>
      <c r="C43" s="41"/>
      <c r="D43" s="44"/>
      <c r="E43" s="40"/>
      <c r="F43" s="38" t="str">
        <f t="shared" si="11"/>
        <v/>
      </c>
      <c r="G43" s="23">
        <f t="shared" si="12"/>
        <v>0</v>
      </c>
      <c r="H43" s="23">
        <f t="shared" si="13"/>
        <v>0</v>
      </c>
      <c r="I43" s="23">
        <f t="shared" si="14"/>
        <v>0</v>
      </c>
      <c r="J43" s="23">
        <f t="shared" si="15"/>
        <v>0</v>
      </c>
      <c r="K43" s="23">
        <f t="shared" si="16"/>
        <v>0</v>
      </c>
      <c r="L43" s="27"/>
      <c r="M43" s="27"/>
      <c r="N43" s="33"/>
      <c r="O43" s="33"/>
      <c r="P43" s="68" t="str">
        <f t="shared" si="17"/>
        <v/>
      </c>
      <c r="Q43" s="49" t="str">
        <f t="shared" si="18"/>
        <v/>
      </c>
      <c r="R43" s="33"/>
      <c r="S43" s="33"/>
      <c r="T43" s="33"/>
      <c r="U43" s="33"/>
      <c r="V43" s="27"/>
      <c r="W43" s="45"/>
      <c r="X43" s="42">
        <f>IF(V43="ESU",P43*PU!$B$3,0)</f>
        <v>0</v>
      </c>
      <c r="Y43" s="23">
        <f>IF(V43="ECF",P43*PU!$B$5,0)</f>
        <v>0</v>
      </c>
      <c r="Z43" s="23">
        <f>IF(V43="Enrobé projeté",P43*PU!$B$7,0)</f>
        <v>0</v>
      </c>
      <c r="AA43" s="23">
        <f>IF(V43="Enrobé à froid",P43*PU!$B$9,0)</f>
        <v>0</v>
      </c>
      <c r="AB43" s="23">
        <f>IF(V43="Béton bitumineux",P43*PU!$B$11,0)</f>
        <v>0</v>
      </c>
      <c r="AC43" s="23">
        <f>IF(V43="Grave émulsion",P43*PU!$B$13,0)</f>
        <v>0</v>
      </c>
      <c r="AD43" s="24">
        <f>(R43*PU!B48)+('Entretien des chaussées1'!T43*PU!B50)+'Entretien des chaussées1'!X43+'Entretien des chaussées1'!Y43+'Entretien des chaussées1'!Z43+'Entretien des chaussées1'!AA43+'Entretien des chaussées1'!AB43+'Entretien des chaussées1'!AC43</f>
        <v>0</v>
      </c>
      <c r="AE43" s="34"/>
      <c r="AF43" s="34"/>
      <c r="AG43" s="19" t="str">
        <f t="shared" si="19"/>
        <v/>
      </c>
      <c r="AH43" s="19" t="str">
        <f t="shared" si="20"/>
        <v/>
      </c>
      <c r="AI43" s="19" t="str">
        <f t="shared" si="21"/>
        <v/>
      </c>
      <c r="AJ43" s="31"/>
      <c r="AK43" s="26"/>
    </row>
    <row r="44" spans="1:37" x14ac:dyDescent="0.2">
      <c r="A44" s="41"/>
      <c r="B44" s="58" t="s">
        <v>71</v>
      </c>
      <c r="C44" s="41"/>
      <c r="D44" s="44"/>
      <c r="E44" s="40"/>
      <c r="F44" s="38" t="str">
        <f t="shared" si="11"/>
        <v/>
      </c>
      <c r="G44" s="23">
        <f t="shared" si="12"/>
        <v>0</v>
      </c>
      <c r="H44" s="23">
        <f t="shared" si="13"/>
        <v>0</v>
      </c>
      <c r="I44" s="23">
        <f t="shared" si="14"/>
        <v>0</v>
      </c>
      <c r="J44" s="23">
        <f t="shared" si="15"/>
        <v>0</v>
      </c>
      <c r="K44" s="23">
        <f t="shared" si="16"/>
        <v>0</v>
      </c>
      <c r="L44" s="27"/>
      <c r="M44" s="27"/>
      <c r="N44" s="33"/>
      <c r="O44" s="33"/>
      <c r="P44" s="68" t="str">
        <f t="shared" si="17"/>
        <v/>
      </c>
      <c r="Q44" s="49" t="str">
        <f t="shared" si="18"/>
        <v/>
      </c>
      <c r="R44" s="33"/>
      <c r="S44" s="33"/>
      <c r="T44" s="33"/>
      <c r="U44" s="33"/>
      <c r="V44" s="27"/>
      <c r="W44" s="45"/>
      <c r="X44" s="42">
        <f>IF(V44="ESU",P44*PU!$B$3,0)</f>
        <v>0</v>
      </c>
      <c r="Y44" s="23">
        <f>IF(V44="ECF",P44*PU!$B$5,0)</f>
        <v>0</v>
      </c>
      <c r="Z44" s="23">
        <f>IF(V44="Enrobé projeté",P44*PU!$B$7,0)</f>
        <v>0</v>
      </c>
      <c r="AA44" s="23">
        <f>IF(V44="Enrobé à froid",P44*PU!$B$9,0)</f>
        <v>0</v>
      </c>
      <c r="AB44" s="23">
        <f>IF(V44="Béton bitumineux",P44*PU!$B$11,0)</f>
        <v>0</v>
      </c>
      <c r="AC44" s="23">
        <f>IF(V44="Grave émulsion",P44*PU!$B$13,0)</f>
        <v>0</v>
      </c>
      <c r="AD44" s="24">
        <f>(R44*PU!B49)+('Entretien des chaussées1'!T44*PU!B51)+'Entretien des chaussées1'!X44+'Entretien des chaussées1'!Y44+'Entretien des chaussées1'!Z44+'Entretien des chaussées1'!AA44+'Entretien des chaussées1'!AB44+'Entretien des chaussées1'!AC44</f>
        <v>0</v>
      </c>
      <c r="AE44" s="34"/>
      <c r="AF44" s="34"/>
      <c r="AG44" s="19" t="str">
        <f t="shared" si="19"/>
        <v/>
      </c>
      <c r="AH44" s="19" t="str">
        <f t="shared" si="20"/>
        <v/>
      </c>
      <c r="AI44" s="19" t="str">
        <f t="shared" si="21"/>
        <v/>
      </c>
      <c r="AJ44" s="31"/>
      <c r="AK44" s="26"/>
    </row>
    <row r="45" spans="1:37" x14ac:dyDescent="0.2">
      <c r="A45" s="41"/>
      <c r="B45" s="58" t="s">
        <v>72</v>
      </c>
      <c r="C45" s="41"/>
      <c r="D45" s="44"/>
      <c r="E45" s="40"/>
      <c r="F45" s="38" t="str">
        <f t="shared" si="11"/>
        <v/>
      </c>
      <c r="G45" s="23">
        <f t="shared" si="12"/>
        <v>0</v>
      </c>
      <c r="H45" s="23">
        <f t="shared" si="13"/>
        <v>0</v>
      </c>
      <c r="I45" s="23">
        <f t="shared" si="14"/>
        <v>0</v>
      </c>
      <c r="J45" s="23">
        <f t="shared" si="15"/>
        <v>0</v>
      </c>
      <c r="K45" s="23">
        <f t="shared" si="16"/>
        <v>0</v>
      </c>
      <c r="L45" s="27"/>
      <c r="M45" s="27"/>
      <c r="N45" s="33"/>
      <c r="O45" s="33"/>
      <c r="P45" s="68" t="str">
        <f t="shared" si="17"/>
        <v/>
      </c>
      <c r="Q45" s="49" t="str">
        <f t="shared" si="18"/>
        <v/>
      </c>
      <c r="R45" s="33"/>
      <c r="S45" s="33"/>
      <c r="T45" s="33"/>
      <c r="U45" s="33"/>
      <c r="V45" s="27"/>
      <c r="W45" s="45"/>
      <c r="X45" s="42">
        <f>IF(V45="ESU",P45*PU!$B$3,0)</f>
        <v>0</v>
      </c>
      <c r="Y45" s="23">
        <f>IF(V45="ECF",P45*PU!$B$5,0)</f>
        <v>0</v>
      </c>
      <c r="Z45" s="23">
        <f>IF(V45="Enrobé projeté",P45*PU!$B$7,0)</f>
        <v>0</v>
      </c>
      <c r="AA45" s="23">
        <f>IF(V45="Enrobé à froid",P45*PU!$B$9,0)</f>
        <v>0</v>
      </c>
      <c r="AB45" s="23">
        <f>IF(V45="Béton bitumineux",P45*PU!$B$11,0)</f>
        <v>0</v>
      </c>
      <c r="AC45" s="23">
        <f>IF(V45="Grave émulsion",P45*PU!$B$13,0)</f>
        <v>0</v>
      </c>
      <c r="AD45" s="24">
        <f>(R45*PU!B50)+('Entretien des chaussées1'!T45*PU!B52)+'Entretien des chaussées1'!X45+'Entretien des chaussées1'!Y45+'Entretien des chaussées1'!Z45+'Entretien des chaussées1'!AA45+'Entretien des chaussées1'!AB45+'Entretien des chaussées1'!AC45</f>
        <v>0</v>
      </c>
      <c r="AE45" s="34"/>
      <c r="AF45" s="34"/>
      <c r="AG45" s="19" t="str">
        <f t="shared" si="19"/>
        <v/>
      </c>
      <c r="AH45" s="19" t="str">
        <f t="shared" si="20"/>
        <v/>
      </c>
      <c r="AI45" s="19" t="str">
        <f t="shared" si="21"/>
        <v/>
      </c>
      <c r="AJ45" s="31"/>
      <c r="AK45" s="26"/>
    </row>
    <row r="46" spans="1:37" x14ac:dyDescent="0.2">
      <c r="A46" s="41"/>
      <c r="B46" s="58" t="s">
        <v>73</v>
      </c>
      <c r="C46" s="41"/>
      <c r="D46" s="44"/>
      <c r="E46" s="40"/>
      <c r="F46" s="38" t="str">
        <f t="shared" si="11"/>
        <v/>
      </c>
      <c r="G46" s="23">
        <f t="shared" si="12"/>
        <v>0</v>
      </c>
      <c r="H46" s="23">
        <f t="shared" si="13"/>
        <v>0</v>
      </c>
      <c r="I46" s="23">
        <f t="shared" si="14"/>
        <v>0</v>
      </c>
      <c r="J46" s="23">
        <f t="shared" si="15"/>
        <v>0</v>
      </c>
      <c r="K46" s="23">
        <f t="shared" si="16"/>
        <v>0</v>
      </c>
      <c r="L46" s="27"/>
      <c r="M46" s="27"/>
      <c r="N46" s="33"/>
      <c r="O46" s="33"/>
      <c r="P46" s="68" t="str">
        <f t="shared" si="17"/>
        <v/>
      </c>
      <c r="Q46" s="49" t="str">
        <f t="shared" si="18"/>
        <v/>
      </c>
      <c r="R46" s="33"/>
      <c r="S46" s="33"/>
      <c r="T46" s="33"/>
      <c r="U46" s="33"/>
      <c r="V46" s="27"/>
      <c r="W46" s="45"/>
      <c r="X46" s="42">
        <f>IF(V46="ESU",P46*PU!$B$3,0)</f>
        <v>0</v>
      </c>
      <c r="Y46" s="23">
        <f>IF(V46="ECF",P46*PU!$B$5,0)</f>
        <v>0</v>
      </c>
      <c r="Z46" s="23">
        <f>IF(V46="Enrobé projeté",P46*PU!$B$7,0)</f>
        <v>0</v>
      </c>
      <c r="AA46" s="23">
        <f>IF(V46="Enrobé à froid",P46*PU!$B$9,0)</f>
        <v>0</v>
      </c>
      <c r="AB46" s="23">
        <f>IF(V46="Béton bitumineux",P46*PU!$B$11,0)</f>
        <v>0</v>
      </c>
      <c r="AC46" s="23">
        <f>IF(V46="Grave émulsion",P46*PU!$B$13,0)</f>
        <v>0</v>
      </c>
      <c r="AD46" s="24">
        <f>(R46*PU!B51)+('Entretien des chaussées1'!T46*PU!B53)+'Entretien des chaussées1'!X46+'Entretien des chaussées1'!Y46+'Entretien des chaussées1'!Z46+'Entretien des chaussées1'!AA46+'Entretien des chaussées1'!AB46+'Entretien des chaussées1'!AC46</f>
        <v>0</v>
      </c>
      <c r="AE46" s="34"/>
      <c r="AF46" s="34"/>
      <c r="AG46" s="19" t="str">
        <f t="shared" si="19"/>
        <v/>
      </c>
      <c r="AH46" s="19" t="str">
        <f t="shared" si="20"/>
        <v/>
      </c>
      <c r="AI46" s="19" t="str">
        <f t="shared" si="21"/>
        <v/>
      </c>
      <c r="AJ46" s="31"/>
      <c r="AK46" s="26"/>
    </row>
    <row r="47" spans="1:37" x14ac:dyDescent="0.2">
      <c r="A47" s="41"/>
      <c r="B47" s="58" t="s">
        <v>74</v>
      </c>
      <c r="C47" s="41"/>
      <c r="D47" s="44"/>
      <c r="E47" s="40"/>
      <c r="F47" s="38" t="str">
        <f t="shared" si="11"/>
        <v/>
      </c>
      <c r="G47" s="23">
        <f t="shared" si="12"/>
        <v>0</v>
      </c>
      <c r="H47" s="23">
        <f t="shared" si="13"/>
        <v>0</v>
      </c>
      <c r="I47" s="23">
        <f t="shared" si="14"/>
        <v>0</v>
      </c>
      <c r="J47" s="23">
        <f t="shared" si="15"/>
        <v>0</v>
      </c>
      <c r="K47" s="23">
        <f t="shared" si="16"/>
        <v>0</v>
      </c>
      <c r="L47" s="27"/>
      <c r="M47" s="27"/>
      <c r="N47" s="33"/>
      <c r="O47" s="33"/>
      <c r="P47" s="68" t="str">
        <f t="shared" si="17"/>
        <v/>
      </c>
      <c r="Q47" s="49" t="str">
        <f t="shared" si="18"/>
        <v/>
      </c>
      <c r="R47" s="33"/>
      <c r="S47" s="33"/>
      <c r="T47" s="33"/>
      <c r="U47" s="33"/>
      <c r="V47" s="27"/>
      <c r="W47" s="45"/>
      <c r="X47" s="42">
        <f>IF(V47="ESU",P47*PU!$B$3,0)</f>
        <v>0</v>
      </c>
      <c r="Y47" s="23">
        <f>IF(V47="ECF",P47*PU!$B$5,0)</f>
        <v>0</v>
      </c>
      <c r="Z47" s="23">
        <f>IF(V47="Enrobé projeté",P47*PU!$B$7,0)</f>
        <v>0</v>
      </c>
      <c r="AA47" s="23">
        <f>IF(V47="Enrobé à froid",P47*PU!$B$9,0)</f>
        <v>0</v>
      </c>
      <c r="AB47" s="23">
        <f>IF(V47="Béton bitumineux",P47*PU!$B$11,0)</f>
        <v>0</v>
      </c>
      <c r="AC47" s="23">
        <f>IF(V47="Grave émulsion",P47*PU!$B$13,0)</f>
        <v>0</v>
      </c>
      <c r="AD47" s="24">
        <f>(R47*PU!B52)+('Entretien des chaussées1'!T47*PU!B54)+'Entretien des chaussées1'!X47+'Entretien des chaussées1'!Y47+'Entretien des chaussées1'!Z47+'Entretien des chaussées1'!AA47+'Entretien des chaussées1'!AB47+'Entretien des chaussées1'!AC47</f>
        <v>0</v>
      </c>
      <c r="AE47" s="34"/>
      <c r="AF47" s="34"/>
      <c r="AG47" s="19" t="str">
        <f t="shared" si="19"/>
        <v/>
      </c>
      <c r="AH47" s="19" t="str">
        <f t="shared" si="20"/>
        <v/>
      </c>
      <c r="AI47" s="19" t="str">
        <f t="shared" si="21"/>
        <v/>
      </c>
      <c r="AJ47" s="31"/>
      <c r="AK47" s="26"/>
    </row>
    <row r="48" spans="1:37" x14ac:dyDescent="0.2">
      <c r="A48" s="41"/>
      <c r="B48" s="58" t="s">
        <v>75</v>
      </c>
      <c r="C48" s="41"/>
      <c r="D48" s="44"/>
      <c r="E48" s="40"/>
      <c r="F48" s="38" t="str">
        <f t="shared" si="11"/>
        <v/>
      </c>
      <c r="G48" s="23">
        <f t="shared" si="12"/>
        <v>0</v>
      </c>
      <c r="H48" s="23">
        <f t="shared" si="13"/>
        <v>0</v>
      </c>
      <c r="I48" s="23">
        <f t="shared" si="14"/>
        <v>0</v>
      </c>
      <c r="J48" s="23">
        <f t="shared" si="15"/>
        <v>0</v>
      </c>
      <c r="K48" s="23">
        <f t="shared" si="16"/>
        <v>0</v>
      </c>
      <c r="L48" s="27"/>
      <c r="M48" s="27"/>
      <c r="N48" s="33"/>
      <c r="O48" s="33"/>
      <c r="P48" s="68" t="str">
        <f t="shared" si="17"/>
        <v/>
      </c>
      <c r="Q48" s="49" t="str">
        <f t="shared" si="18"/>
        <v/>
      </c>
      <c r="R48" s="33"/>
      <c r="S48" s="33"/>
      <c r="T48" s="33"/>
      <c r="U48" s="33"/>
      <c r="V48" s="27"/>
      <c r="W48" s="45"/>
      <c r="X48" s="42">
        <f>IF(V48="ESU",P48*PU!$B$3,0)</f>
        <v>0</v>
      </c>
      <c r="Y48" s="23">
        <f>IF(V48="ECF",P48*PU!$B$5,0)</f>
        <v>0</v>
      </c>
      <c r="Z48" s="23">
        <f>IF(V48="Enrobé projeté",P48*PU!$B$7,0)</f>
        <v>0</v>
      </c>
      <c r="AA48" s="23">
        <f>IF(V48="Enrobé à froid",P48*PU!$B$9,0)</f>
        <v>0</v>
      </c>
      <c r="AB48" s="23">
        <f>IF(V48="Béton bitumineux",P48*PU!$B$11,0)</f>
        <v>0</v>
      </c>
      <c r="AC48" s="23">
        <f>IF(V48="Grave émulsion",P48*PU!$B$13,0)</f>
        <v>0</v>
      </c>
      <c r="AD48" s="24">
        <f>(R48*PU!B53)+('Entretien des chaussées1'!T48*PU!B55)+'Entretien des chaussées1'!X48+'Entretien des chaussées1'!Y48+'Entretien des chaussées1'!Z48+'Entretien des chaussées1'!AA48+'Entretien des chaussées1'!AB48+'Entretien des chaussées1'!AC48</f>
        <v>0</v>
      </c>
      <c r="AE48" s="34"/>
      <c r="AF48" s="34"/>
      <c r="AG48" s="19" t="str">
        <f t="shared" si="19"/>
        <v/>
      </c>
      <c r="AH48" s="19" t="str">
        <f t="shared" si="20"/>
        <v/>
      </c>
      <c r="AI48" s="19" t="str">
        <f t="shared" si="21"/>
        <v/>
      </c>
      <c r="AJ48" s="31"/>
      <c r="AK48" s="26"/>
    </row>
    <row r="49" spans="1:37" x14ac:dyDescent="0.2">
      <c r="A49" s="41"/>
      <c r="B49" s="58" t="s">
        <v>76</v>
      </c>
      <c r="C49" s="41"/>
      <c r="D49" s="44"/>
      <c r="E49" s="40"/>
      <c r="F49" s="38" t="str">
        <f t="shared" si="11"/>
        <v/>
      </c>
      <c r="G49" s="23">
        <f t="shared" si="12"/>
        <v>0</v>
      </c>
      <c r="H49" s="23">
        <f t="shared" si="13"/>
        <v>0</v>
      </c>
      <c r="I49" s="23">
        <f t="shared" si="14"/>
        <v>0</v>
      </c>
      <c r="J49" s="23">
        <f t="shared" si="15"/>
        <v>0</v>
      </c>
      <c r="K49" s="23">
        <f t="shared" si="16"/>
        <v>0</v>
      </c>
      <c r="L49" s="27"/>
      <c r="M49" s="27"/>
      <c r="N49" s="33"/>
      <c r="O49" s="33"/>
      <c r="P49" s="68" t="str">
        <f t="shared" si="17"/>
        <v/>
      </c>
      <c r="Q49" s="49" t="str">
        <f t="shared" si="18"/>
        <v/>
      </c>
      <c r="R49" s="33"/>
      <c r="S49" s="33"/>
      <c r="T49" s="33"/>
      <c r="U49" s="33"/>
      <c r="V49" s="27"/>
      <c r="W49" s="45"/>
      <c r="X49" s="42">
        <f>IF(V49="ESU",P49*PU!$B$3,0)</f>
        <v>0</v>
      </c>
      <c r="Y49" s="23">
        <f>IF(V49="ECF",P49*PU!$B$5,0)</f>
        <v>0</v>
      </c>
      <c r="Z49" s="23">
        <f>IF(V49="Enrobé projeté",P49*PU!$B$7,0)</f>
        <v>0</v>
      </c>
      <c r="AA49" s="23">
        <f>IF(V49="Enrobé à froid",P49*PU!$B$9,0)</f>
        <v>0</v>
      </c>
      <c r="AB49" s="23">
        <f>IF(V49="Béton bitumineux",P49*PU!$B$11,0)</f>
        <v>0</v>
      </c>
      <c r="AC49" s="23">
        <f>IF(V49="Grave émulsion",P49*PU!$B$13,0)</f>
        <v>0</v>
      </c>
      <c r="AD49" s="24">
        <f>(R49*PU!B54)+('Entretien des chaussées1'!T49*PU!B56)+'Entretien des chaussées1'!X49+'Entretien des chaussées1'!Y49+'Entretien des chaussées1'!Z49+'Entretien des chaussées1'!AA49+'Entretien des chaussées1'!AB49+'Entretien des chaussées1'!AC49</f>
        <v>0</v>
      </c>
      <c r="AE49" s="34"/>
      <c r="AF49" s="34"/>
      <c r="AG49" s="19" t="str">
        <f t="shared" si="19"/>
        <v/>
      </c>
      <c r="AH49" s="19" t="str">
        <f t="shared" si="20"/>
        <v/>
      </c>
      <c r="AI49" s="19" t="str">
        <f t="shared" si="21"/>
        <v/>
      </c>
      <c r="AJ49" s="31"/>
      <c r="AK49" s="26"/>
    </row>
    <row r="50" spans="1:37" x14ac:dyDescent="0.2">
      <c r="A50" s="41"/>
      <c r="B50" s="58" t="s">
        <v>77</v>
      </c>
      <c r="C50" s="41"/>
      <c r="D50" s="44"/>
      <c r="E50" s="40"/>
      <c r="F50" s="38" t="str">
        <f t="shared" si="11"/>
        <v/>
      </c>
      <c r="G50" s="23">
        <f t="shared" si="12"/>
        <v>0</v>
      </c>
      <c r="H50" s="23">
        <f t="shared" si="13"/>
        <v>0</v>
      </c>
      <c r="I50" s="23">
        <f t="shared" si="14"/>
        <v>0</v>
      </c>
      <c r="J50" s="23">
        <f t="shared" si="15"/>
        <v>0</v>
      </c>
      <c r="K50" s="23">
        <f t="shared" si="16"/>
        <v>0</v>
      </c>
      <c r="L50" s="27"/>
      <c r="M50" s="27"/>
      <c r="N50" s="33"/>
      <c r="O50" s="33"/>
      <c r="P50" s="68" t="str">
        <f t="shared" si="17"/>
        <v/>
      </c>
      <c r="Q50" s="49" t="str">
        <f t="shared" si="18"/>
        <v/>
      </c>
      <c r="R50" s="33"/>
      <c r="S50" s="33"/>
      <c r="T50" s="33"/>
      <c r="U50" s="33"/>
      <c r="V50" s="27"/>
      <c r="W50" s="45"/>
      <c r="X50" s="42">
        <f>IF(V50="ESU",P50*PU!$B$3,0)</f>
        <v>0</v>
      </c>
      <c r="Y50" s="23">
        <f>IF(V50="ECF",P50*PU!$B$5,0)</f>
        <v>0</v>
      </c>
      <c r="Z50" s="23">
        <f>IF(V50="Enrobé projeté",P50*PU!$B$7,0)</f>
        <v>0</v>
      </c>
      <c r="AA50" s="23">
        <f>IF(V50="Enrobé à froid",P50*PU!$B$9,0)</f>
        <v>0</v>
      </c>
      <c r="AB50" s="23">
        <f>IF(V50="Béton bitumineux",P50*PU!$B$11,0)</f>
        <v>0</v>
      </c>
      <c r="AC50" s="23">
        <f>IF(V50="Grave émulsion",P50*PU!$B$13,0)</f>
        <v>0</v>
      </c>
      <c r="AD50" s="24">
        <f>(R50*PU!B55)+('Entretien des chaussées1'!T50*PU!B57)+'Entretien des chaussées1'!X50+'Entretien des chaussées1'!Y50+'Entretien des chaussées1'!Z50+'Entretien des chaussées1'!AA50+'Entretien des chaussées1'!AB50+'Entretien des chaussées1'!AC50</f>
        <v>0</v>
      </c>
      <c r="AE50" s="34"/>
      <c r="AF50" s="34"/>
      <c r="AG50" s="19" t="str">
        <f t="shared" si="19"/>
        <v/>
      </c>
      <c r="AH50" s="19" t="str">
        <f t="shared" si="20"/>
        <v/>
      </c>
      <c r="AI50" s="19" t="str">
        <f t="shared" si="21"/>
        <v/>
      </c>
      <c r="AJ50" s="31"/>
      <c r="AK50" s="26"/>
    </row>
    <row r="51" spans="1:37" x14ac:dyDescent="0.2">
      <c r="A51" s="41"/>
      <c r="B51" s="58" t="s">
        <v>78</v>
      </c>
      <c r="C51" s="41"/>
      <c r="D51" s="44"/>
      <c r="E51" s="40"/>
      <c r="F51" s="38" t="str">
        <f t="shared" si="11"/>
        <v/>
      </c>
      <c r="G51" s="23">
        <f t="shared" si="12"/>
        <v>0</v>
      </c>
      <c r="H51" s="23">
        <f t="shared" si="13"/>
        <v>0</v>
      </c>
      <c r="I51" s="23">
        <f t="shared" si="14"/>
        <v>0</v>
      </c>
      <c r="J51" s="23">
        <f t="shared" si="15"/>
        <v>0</v>
      </c>
      <c r="K51" s="23">
        <f t="shared" si="16"/>
        <v>0</v>
      </c>
      <c r="L51" s="27"/>
      <c r="M51" s="27"/>
      <c r="N51" s="33"/>
      <c r="O51" s="33"/>
      <c r="P51" s="68" t="str">
        <f t="shared" si="17"/>
        <v/>
      </c>
      <c r="Q51" s="49" t="str">
        <f t="shared" si="18"/>
        <v/>
      </c>
      <c r="R51" s="33"/>
      <c r="S51" s="33"/>
      <c r="T51" s="33"/>
      <c r="U51" s="33"/>
      <c r="V51" s="27"/>
      <c r="W51" s="45"/>
      <c r="X51" s="42">
        <f>IF(V51="ESU",P51*PU!$B$3,0)</f>
        <v>0</v>
      </c>
      <c r="Y51" s="23">
        <f>IF(V51="ECF",P51*PU!$B$5,0)</f>
        <v>0</v>
      </c>
      <c r="Z51" s="23">
        <f>IF(V51="Enrobé projeté",P51*PU!$B$7,0)</f>
        <v>0</v>
      </c>
      <c r="AA51" s="23">
        <f>IF(V51="Enrobé à froid",P51*PU!$B$9,0)</f>
        <v>0</v>
      </c>
      <c r="AB51" s="23">
        <f>IF(V51="Béton bitumineux",P51*PU!$B$11,0)</f>
        <v>0</v>
      </c>
      <c r="AC51" s="23">
        <f>IF(V51="Grave émulsion",P51*PU!$B$13,0)</f>
        <v>0</v>
      </c>
      <c r="AD51" s="24">
        <f>(R51*PU!B56)+('Entretien des chaussées1'!T51*PU!B58)+'Entretien des chaussées1'!X51+'Entretien des chaussées1'!Y51+'Entretien des chaussées1'!Z51+'Entretien des chaussées1'!AA51+'Entretien des chaussées1'!AB51+'Entretien des chaussées1'!AC51</f>
        <v>0</v>
      </c>
      <c r="AE51" s="34"/>
      <c r="AF51" s="34"/>
      <c r="AG51" s="19" t="str">
        <f t="shared" si="19"/>
        <v/>
      </c>
      <c r="AH51" s="19" t="str">
        <f t="shared" si="20"/>
        <v/>
      </c>
      <c r="AI51" s="19" t="str">
        <f t="shared" si="21"/>
        <v/>
      </c>
      <c r="AJ51" s="31"/>
      <c r="AK51" s="26"/>
    </row>
    <row r="52" spans="1:37" x14ac:dyDescent="0.2">
      <c r="A52" s="41"/>
      <c r="B52" s="58" t="s">
        <v>79</v>
      </c>
      <c r="C52" s="41"/>
      <c r="D52" s="44"/>
      <c r="E52" s="40"/>
      <c r="F52" s="38" t="str">
        <f t="shared" si="11"/>
        <v/>
      </c>
      <c r="G52" s="23">
        <f t="shared" si="12"/>
        <v>0</v>
      </c>
      <c r="H52" s="23">
        <f t="shared" si="13"/>
        <v>0</v>
      </c>
      <c r="I52" s="23">
        <f t="shared" si="14"/>
        <v>0</v>
      </c>
      <c r="J52" s="23">
        <f t="shared" si="15"/>
        <v>0</v>
      </c>
      <c r="K52" s="23">
        <f t="shared" si="16"/>
        <v>0</v>
      </c>
      <c r="L52" s="27"/>
      <c r="M52" s="27"/>
      <c r="N52" s="33"/>
      <c r="O52" s="33"/>
      <c r="P52" s="68" t="str">
        <f t="shared" si="17"/>
        <v/>
      </c>
      <c r="Q52" s="49" t="str">
        <f t="shared" si="18"/>
        <v/>
      </c>
      <c r="R52" s="33"/>
      <c r="S52" s="33"/>
      <c r="T52" s="33"/>
      <c r="U52" s="33"/>
      <c r="V52" s="27"/>
      <c r="W52" s="45"/>
      <c r="X52" s="42">
        <f>IF(V52="ESU",P52*PU!$B$3,0)</f>
        <v>0</v>
      </c>
      <c r="Y52" s="23">
        <f>IF(V52="ECF",P52*PU!$B$5,0)</f>
        <v>0</v>
      </c>
      <c r="Z52" s="23">
        <f>IF(V52="Enrobé projeté",P52*PU!$B$7,0)</f>
        <v>0</v>
      </c>
      <c r="AA52" s="23">
        <f>IF(V52="Enrobé à froid",P52*PU!$B$9,0)</f>
        <v>0</v>
      </c>
      <c r="AB52" s="23">
        <f>IF(V52="Béton bitumineux",P52*PU!$B$11,0)</f>
        <v>0</v>
      </c>
      <c r="AC52" s="23">
        <f>IF(V52="Grave émulsion",P52*PU!$B$13,0)</f>
        <v>0</v>
      </c>
      <c r="AD52" s="24">
        <f>(R52*PU!B57)+('Entretien des chaussées1'!T52*PU!B59)+'Entretien des chaussées1'!X52+'Entretien des chaussées1'!Y52+'Entretien des chaussées1'!Z52+'Entretien des chaussées1'!AA52+'Entretien des chaussées1'!AB52+'Entretien des chaussées1'!AC52</f>
        <v>0</v>
      </c>
      <c r="AE52" s="34"/>
      <c r="AF52" s="34"/>
      <c r="AG52" s="19" t="str">
        <f t="shared" si="19"/>
        <v/>
      </c>
      <c r="AH52" s="19" t="str">
        <f t="shared" si="20"/>
        <v/>
      </c>
      <c r="AI52" s="19" t="str">
        <f t="shared" si="21"/>
        <v/>
      </c>
      <c r="AJ52" s="31"/>
      <c r="AK52" s="26"/>
    </row>
    <row r="53" spans="1:37" x14ac:dyDescent="0.2">
      <c r="A53" s="41"/>
      <c r="B53" s="58" t="s">
        <v>80</v>
      </c>
      <c r="C53" s="41"/>
      <c r="D53" s="44"/>
      <c r="E53" s="40"/>
      <c r="F53" s="38" t="str">
        <f t="shared" si="11"/>
        <v/>
      </c>
      <c r="G53" s="23">
        <f t="shared" si="12"/>
        <v>0</v>
      </c>
      <c r="H53" s="23">
        <f t="shared" si="13"/>
        <v>0</v>
      </c>
      <c r="I53" s="23">
        <f t="shared" si="14"/>
        <v>0</v>
      </c>
      <c r="J53" s="23">
        <f t="shared" si="15"/>
        <v>0</v>
      </c>
      <c r="K53" s="23">
        <f t="shared" si="16"/>
        <v>0</v>
      </c>
      <c r="L53" s="27"/>
      <c r="M53" s="27"/>
      <c r="N53" s="33"/>
      <c r="O53" s="33"/>
      <c r="P53" s="68" t="str">
        <f t="shared" si="17"/>
        <v/>
      </c>
      <c r="Q53" s="49" t="str">
        <f t="shared" si="18"/>
        <v/>
      </c>
      <c r="R53" s="33"/>
      <c r="S53" s="33"/>
      <c r="T53" s="33"/>
      <c r="U53" s="33"/>
      <c r="V53" s="27"/>
      <c r="W53" s="45"/>
      <c r="X53" s="42">
        <f>IF(V53="ESU",P53*PU!$B$3,0)</f>
        <v>0</v>
      </c>
      <c r="Y53" s="23">
        <f>IF(V53="ECF",P53*PU!$B$5,0)</f>
        <v>0</v>
      </c>
      <c r="Z53" s="23">
        <f>IF(V53="Enrobé projeté",P53*PU!$B$7,0)</f>
        <v>0</v>
      </c>
      <c r="AA53" s="23">
        <f>IF(V53="Enrobé à froid",P53*PU!$B$9,0)</f>
        <v>0</v>
      </c>
      <c r="AB53" s="23">
        <f>IF(V53="Béton bitumineux",P53*PU!$B$11,0)</f>
        <v>0</v>
      </c>
      <c r="AC53" s="23">
        <f>IF(V53="Grave émulsion",P53*PU!$B$13,0)</f>
        <v>0</v>
      </c>
      <c r="AD53" s="24">
        <f>(R53*PU!B58)+('Entretien des chaussées1'!T53*PU!B60)+'Entretien des chaussées1'!X53+'Entretien des chaussées1'!Y53+'Entretien des chaussées1'!Z53+'Entretien des chaussées1'!AA53+'Entretien des chaussées1'!AB53+'Entretien des chaussées1'!AC53</f>
        <v>0</v>
      </c>
      <c r="AE53" s="34"/>
      <c r="AF53" s="34"/>
      <c r="AG53" s="19" t="str">
        <f t="shared" si="19"/>
        <v/>
      </c>
      <c r="AH53" s="19" t="str">
        <f t="shared" si="20"/>
        <v/>
      </c>
      <c r="AI53" s="19" t="str">
        <f t="shared" si="21"/>
        <v/>
      </c>
      <c r="AJ53" s="31"/>
      <c r="AK53" s="26"/>
    </row>
    <row r="54" spans="1:37" x14ac:dyDescent="0.2">
      <c r="A54" s="41"/>
      <c r="B54" s="58" t="s">
        <v>81</v>
      </c>
      <c r="C54" s="41"/>
      <c r="D54" s="44"/>
      <c r="E54" s="40"/>
      <c r="F54" s="38" t="str">
        <f t="shared" si="11"/>
        <v/>
      </c>
      <c r="G54" s="23">
        <f t="shared" si="12"/>
        <v>0</v>
      </c>
      <c r="H54" s="23">
        <f t="shared" si="13"/>
        <v>0</v>
      </c>
      <c r="I54" s="23">
        <f t="shared" si="14"/>
        <v>0</v>
      </c>
      <c r="J54" s="23">
        <f t="shared" si="15"/>
        <v>0</v>
      </c>
      <c r="K54" s="23">
        <f t="shared" si="16"/>
        <v>0</v>
      </c>
      <c r="L54" s="27"/>
      <c r="M54" s="27"/>
      <c r="N54" s="33"/>
      <c r="O54" s="33"/>
      <c r="P54" s="68" t="str">
        <f t="shared" si="17"/>
        <v/>
      </c>
      <c r="Q54" s="49" t="str">
        <f t="shared" si="18"/>
        <v/>
      </c>
      <c r="R54" s="33"/>
      <c r="S54" s="33"/>
      <c r="T54" s="33"/>
      <c r="U54" s="33"/>
      <c r="V54" s="27"/>
      <c r="W54" s="45"/>
      <c r="X54" s="42">
        <f>IF(V54="ESU",P54*PU!$B$3,0)</f>
        <v>0</v>
      </c>
      <c r="Y54" s="23">
        <f>IF(V54="ECF",P54*PU!$B$5,0)</f>
        <v>0</v>
      </c>
      <c r="Z54" s="23">
        <f>IF(V54="Enrobé projeté",P54*PU!$B$7,0)</f>
        <v>0</v>
      </c>
      <c r="AA54" s="23">
        <f>IF(V54="Enrobé à froid",P54*PU!$B$9,0)</f>
        <v>0</v>
      </c>
      <c r="AB54" s="23">
        <f>IF(V54="Béton bitumineux",P54*PU!$B$11,0)</f>
        <v>0</v>
      </c>
      <c r="AC54" s="23">
        <f>IF(V54="Grave émulsion",P54*PU!$B$13,0)</f>
        <v>0</v>
      </c>
      <c r="AD54" s="24">
        <f>(R54*PU!B59)+('Entretien des chaussées1'!T54*PU!B61)+'Entretien des chaussées1'!X54+'Entretien des chaussées1'!Y54+'Entretien des chaussées1'!Z54+'Entretien des chaussées1'!AA54+'Entretien des chaussées1'!AB54+'Entretien des chaussées1'!AC54</f>
        <v>0</v>
      </c>
      <c r="AE54" s="34"/>
      <c r="AF54" s="34"/>
      <c r="AG54" s="19" t="str">
        <f t="shared" si="19"/>
        <v/>
      </c>
      <c r="AH54" s="19" t="str">
        <f t="shared" si="20"/>
        <v/>
      </c>
      <c r="AI54" s="19" t="str">
        <f t="shared" si="21"/>
        <v/>
      </c>
      <c r="AJ54" s="31"/>
      <c r="AK54" s="26"/>
    </row>
    <row r="55" spans="1:37" x14ac:dyDescent="0.2">
      <c r="A55" s="41"/>
      <c r="B55" s="58" t="s">
        <v>82</v>
      </c>
      <c r="C55" s="41"/>
      <c r="D55" s="44"/>
      <c r="E55" s="40"/>
      <c r="F55" s="38" t="str">
        <f t="shared" si="11"/>
        <v/>
      </c>
      <c r="G55" s="23">
        <f t="shared" si="12"/>
        <v>0</v>
      </c>
      <c r="H55" s="23">
        <f t="shared" si="13"/>
        <v>0</v>
      </c>
      <c r="I55" s="23">
        <f t="shared" si="14"/>
        <v>0</v>
      </c>
      <c r="J55" s="23">
        <f t="shared" si="15"/>
        <v>0</v>
      </c>
      <c r="K55" s="23">
        <f t="shared" si="16"/>
        <v>0</v>
      </c>
      <c r="L55" s="27"/>
      <c r="M55" s="27"/>
      <c r="N55" s="33"/>
      <c r="O55" s="33"/>
      <c r="P55" s="68" t="str">
        <f t="shared" si="17"/>
        <v/>
      </c>
      <c r="Q55" s="49" t="str">
        <f t="shared" si="18"/>
        <v/>
      </c>
      <c r="R55" s="33"/>
      <c r="S55" s="33"/>
      <c r="T55" s="33"/>
      <c r="U55" s="33"/>
      <c r="V55" s="27"/>
      <c r="W55" s="45"/>
      <c r="X55" s="42">
        <f>IF(V55="ESU",P55*PU!$B$3,0)</f>
        <v>0</v>
      </c>
      <c r="Y55" s="23">
        <f>IF(V55="ECF",P55*PU!$B$5,0)</f>
        <v>0</v>
      </c>
      <c r="Z55" s="23">
        <f>IF(V55="Enrobé projeté",P55*PU!$B$7,0)</f>
        <v>0</v>
      </c>
      <c r="AA55" s="23">
        <f>IF(V55="Enrobé à froid",P55*PU!$B$9,0)</f>
        <v>0</v>
      </c>
      <c r="AB55" s="23">
        <f>IF(V55="Béton bitumineux",P55*PU!$B$11,0)</f>
        <v>0</v>
      </c>
      <c r="AC55" s="23">
        <f>IF(V55="Grave émulsion",P55*PU!$B$13,0)</f>
        <v>0</v>
      </c>
      <c r="AD55" s="24">
        <f>(R55*PU!B60)+('Entretien des chaussées1'!T55*PU!B62)+'Entretien des chaussées1'!X55+'Entretien des chaussées1'!Y55+'Entretien des chaussées1'!Z55+'Entretien des chaussées1'!AA55+'Entretien des chaussées1'!AB55+'Entretien des chaussées1'!AC55</f>
        <v>0</v>
      </c>
      <c r="AE55" s="34"/>
      <c r="AF55" s="34"/>
      <c r="AG55" s="19" t="str">
        <f t="shared" si="19"/>
        <v/>
      </c>
      <c r="AH55" s="19" t="str">
        <f t="shared" si="20"/>
        <v/>
      </c>
      <c r="AI55" s="19" t="str">
        <f t="shared" si="21"/>
        <v/>
      </c>
      <c r="AJ55" s="31"/>
      <c r="AK55" s="26"/>
    </row>
    <row r="56" spans="1:37" x14ac:dyDescent="0.2">
      <c r="A56" s="41"/>
      <c r="B56" s="58" t="s">
        <v>83</v>
      </c>
      <c r="C56" s="41"/>
      <c r="D56" s="44"/>
      <c r="E56" s="40"/>
      <c r="F56" s="38" t="str">
        <f t="shared" si="11"/>
        <v/>
      </c>
      <c r="G56" s="23">
        <f t="shared" si="12"/>
        <v>0</v>
      </c>
      <c r="H56" s="23">
        <f t="shared" si="13"/>
        <v>0</v>
      </c>
      <c r="I56" s="23">
        <f t="shared" si="14"/>
        <v>0</v>
      </c>
      <c r="J56" s="23">
        <f t="shared" si="15"/>
        <v>0</v>
      </c>
      <c r="K56" s="23">
        <f t="shared" si="16"/>
        <v>0</v>
      </c>
      <c r="L56" s="27"/>
      <c r="M56" s="27"/>
      <c r="N56" s="33"/>
      <c r="O56" s="33"/>
      <c r="P56" s="68" t="str">
        <f t="shared" si="17"/>
        <v/>
      </c>
      <c r="Q56" s="49" t="str">
        <f t="shared" si="18"/>
        <v/>
      </c>
      <c r="R56" s="33"/>
      <c r="S56" s="33"/>
      <c r="T56" s="33"/>
      <c r="U56" s="33"/>
      <c r="V56" s="27"/>
      <c r="W56" s="45"/>
      <c r="X56" s="42">
        <f>IF(V56="ESU",P56*PU!$B$3,0)</f>
        <v>0</v>
      </c>
      <c r="Y56" s="23">
        <f>IF(V56="ECF",P56*PU!$B$5,0)</f>
        <v>0</v>
      </c>
      <c r="Z56" s="23">
        <f>IF(V56="Enrobé projeté",P56*PU!$B$7,0)</f>
        <v>0</v>
      </c>
      <c r="AA56" s="23">
        <f>IF(V56="Enrobé à froid",P56*PU!$B$9,0)</f>
        <v>0</v>
      </c>
      <c r="AB56" s="23">
        <f>IF(V56="Béton bitumineux",P56*PU!$B$11,0)</f>
        <v>0</v>
      </c>
      <c r="AC56" s="23">
        <f>IF(V56="Grave émulsion",P56*PU!$B$13,0)</f>
        <v>0</v>
      </c>
      <c r="AD56" s="24">
        <f>(R56*PU!B61)+('Entretien des chaussées1'!T56*PU!B63)+'Entretien des chaussées1'!X56+'Entretien des chaussées1'!Y56+'Entretien des chaussées1'!Z56+'Entretien des chaussées1'!AA56+'Entretien des chaussées1'!AB56+'Entretien des chaussées1'!AC56</f>
        <v>0</v>
      </c>
      <c r="AE56" s="34"/>
      <c r="AF56" s="34"/>
      <c r="AG56" s="19" t="str">
        <f t="shared" si="19"/>
        <v/>
      </c>
      <c r="AH56" s="19" t="str">
        <f t="shared" si="20"/>
        <v/>
      </c>
      <c r="AI56" s="19" t="str">
        <f t="shared" si="21"/>
        <v/>
      </c>
      <c r="AJ56" s="31"/>
      <c r="AK56" s="26"/>
    </row>
    <row r="57" spans="1:37" x14ac:dyDescent="0.2">
      <c r="A57" s="41"/>
      <c r="B57" s="58" t="s">
        <v>84</v>
      </c>
      <c r="C57" s="41"/>
      <c r="D57" s="44"/>
      <c r="E57" s="40"/>
      <c r="F57" s="38" t="str">
        <f t="shared" si="11"/>
        <v/>
      </c>
      <c r="G57" s="23">
        <f t="shared" si="12"/>
        <v>0</v>
      </c>
      <c r="H57" s="23">
        <f t="shared" si="13"/>
        <v>0</v>
      </c>
      <c r="I57" s="23">
        <f t="shared" si="14"/>
        <v>0</v>
      </c>
      <c r="J57" s="23">
        <f t="shared" si="15"/>
        <v>0</v>
      </c>
      <c r="K57" s="23">
        <f t="shared" si="16"/>
        <v>0</v>
      </c>
      <c r="L57" s="27"/>
      <c r="M57" s="27"/>
      <c r="N57" s="33"/>
      <c r="O57" s="33"/>
      <c r="P57" s="68" t="str">
        <f t="shared" si="17"/>
        <v/>
      </c>
      <c r="Q57" s="49" t="str">
        <f t="shared" si="18"/>
        <v/>
      </c>
      <c r="R57" s="33"/>
      <c r="S57" s="33"/>
      <c r="T57" s="33"/>
      <c r="U57" s="33"/>
      <c r="V57" s="27"/>
      <c r="W57" s="45"/>
      <c r="X57" s="42">
        <f>IF(V57="ESU",P57*PU!$B$3,0)</f>
        <v>0</v>
      </c>
      <c r="Y57" s="23">
        <f>IF(V57="ECF",P57*PU!$B$5,0)</f>
        <v>0</v>
      </c>
      <c r="Z57" s="23">
        <f>IF(V57="Enrobé projeté",P57*PU!$B$7,0)</f>
        <v>0</v>
      </c>
      <c r="AA57" s="23">
        <f>IF(V57="Enrobé à froid",P57*PU!$B$9,0)</f>
        <v>0</v>
      </c>
      <c r="AB57" s="23">
        <f>IF(V57="Béton bitumineux",P57*PU!$B$11,0)</f>
        <v>0</v>
      </c>
      <c r="AC57" s="23">
        <f>IF(V57="Grave émulsion",P57*PU!$B$13,0)</f>
        <v>0</v>
      </c>
      <c r="AD57" s="24">
        <f>(R57*PU!B62)+('Entretien des chaussées1'!T57*PU!B64)+'Entretien des chaussées1'!X57+'Entretien des chaussées1'!Y57+'Entretien des chaussées1'!Z57+'Entretien des chaussées1'!AA57+'Entretien des chaussées1'!AB57+'Entretien des chaussées1'!AC57</f>
        <v>0</v>
      </c>
      <c r="AE57" s="34"/>
      <c r="AF57" s="34"/>
      <c r="AG57" s="19" t="str">
        <f t="shared" si="19"/>
        <v/>
      </c>
      <c r="AH57" s="19" t="str">
        <f t="shared" si="20"/>
        <v/>
      </c>
      <c r="AI57" s="19" t="str">
        <f t="shared" si="21"/>
        <v/>
      </c>
      <c r="AJ57" s="31"/>
      <c r="AK57" s="26"/>
    </row>
    <row r="58" spans="1:37" x14ac:dyDescent="0.2">
      <c r="A58" s="41"/>
      <c r="B58" s="58" t="s">
        <v>85</v>
      </c>
      <c r="C58" s="41"/>
      <c r="D58" s="44"/>
      <c r="E58" s="40"/>
      <c r="F58" s="38" t="str">
        <f t="shared" si="11"/>
        <v/>
      </c>
      <c r="G58" s="23">
        <f t="shared" si="12"/>
        <v>0</v>
      </c>
      <c r="H58" s="23">
        <f t="shared" si="13"/>
        <v>0</v>
      </c>
      <c r="I58" s="23">
        <f t="shared" si="14"/>
        <v>0</v>
      </c>
      <c r="J58" s="23">
        <f t="shared" si="15"/>
        <v>0</v>
      </c>
      <c r="K58" s="23">
        <f t="shared" si="16"/>
        <v>0</v>
      </c>
      <c r="L58" s="27"/>
      <c r="M58" s="27"/>
      <c r="N58" s="33"/>
      <c r="O58" s="33"/>
      <c r="P58" s="68" t="str">
        <f t="shared" si="17"/>
        <v/>
      </c>
      <c r="Q58" s="49" t="str">
        <f t="shared" si="18"/>
        <v/>
      </c>
      <c r="R58" s="33"/>
      <c r="S58" s="33"/>
      <c r="T58" s="33"/>
      <c r="U58" s="33"/>
      <c r="V58" s="27"/>
      <c r="W58" s="45"/>
      <c r="X58" s="42">
        <f>IF(V58="ESU",P58*PU!$B$3,0)</f>
        <v>0</v>
      </c>
      <c r="Y58" s="23">
        <f>IF(V58="ECF",P58*PU!$B$5,0)</f>
        <v>0</v>
      </c>
      <c r="Z58" s="23">
        <f>IF(V58="Enrobé projeté",P58*PU!$B$7,0)</f>
        <v>0</v>
      </c>
      <c r="AA58" s="23">
        <f>IF(V58="Enrobé à froid",P58*PU!$B$9,0)</f>
        <v>0</v>
      </c>
      <c r="AB58" s="23">
        <f>IF(V58="Béton bitumineux",P58*PU!$B$11,0)</f>
        <v>0</v>
      </c>
      <c r="AC58" s="23">
        <f>IF(V58="Grave émulsion",P58*PU!$B$13,0)</f>
        <v>0</v>
      </c>
      <c r="AD58" s="24">
        <f>(R58*PU!B63)+('Entretien des chaussées1'!T58*PU!B65)+'Entretien des chaussées1'!X58+'Entretien des chaussées1'!Y58+'Entretien des chaussées1'!Z58+'Entretien des chaussées1'!AA58+'Entretien des chaussées1'!AB58+'Entretien des chaussées1'!AC58</f>
        <v>0</v>
      </c>
      <c r="AE58" s="34"/>
      <c r="AF58" s="34"/>
      <c r="AG58" s="19" t="str">
        <f t="shared" si="19"/>
        <v/>
      </c>
      <c r="AH58" s="19" t="str">
        <f t="shared" si="20"/>
        <v/>
      </c>
      <c r="AI58" s="19" t="str">
        <f t="shared" si="21"/>
        <v/>
      </c>
      <c r="AJ58" s="31"/>
      <c r="AK58" s="26"/>
    </row>
    <row r="59" spans="1:37" x14ac:dyDescent="0.2">
      <c r="A59" s="41"/>
      <c r="B59" s="58" t="s">
        <v>86</v>
      </c>
      <c r="C59" s="41"/>
      <c r="D59" s="44"/>
      <c r="E59" s="40"/>
      <c r="F59" s="38" t="str">
        <f t="shared" si="11"/>
        <v/>
      </c>
      <c r="G59" s="23">
        <f t="shared" si="12"/>
        <v>0</v>
      </c>
      <c r="H59" s="23">
        <f t="shared" si="13"/>
        <v>0</v>
      </c>
      <c r="I59" s="23">
        <f t="shared" si="14"/>
        <v>0</v>
      </c>
      <c r="J59" s="23">
        <f t="shared" si="15"/>
        <v>0</v>
      </c>
      <c r="K59" s="23">
        <f t="shared" si="16"/>
        <v>0</v>
      </c>
      <c r="L59" s="27"/>
      <c r="M59" s="27"/>
      <c r="N59" s="33"/>
      <c r="O59" s="33"/>
      <c r="P59" s="68" t="str">
        <f t="shared" si="17"/>
        <v/>
      </c>
      <c r="Q59" s="49" t="str">
        <f t="shared" si="18"/>
        <v/>
      </c>
      <c r="R59" s="33"/>
      <c r="S59" s="33"/>
      <c r="T59" s="33"/>
      <c r="U59" s="33"/>
      <c r="V59" s="27"/>
      <c r="W59" s="45"/>
      <c r="X59" s="42">
        <f>IF(V59="ESU",P59*PU!$B$3,0)</f>
        <v>0</v>
      </c>
      <c r="Y59" s="23">
        <f>IF(V59="ECF",P59*PU!$B$5,0)</f>
        <v>0</v>
      </c>
      <c r="Z59" s="23">
        <f>IF(V59="Enrobé projeté",P59*PU!$B$7,0)</f>
        <v>0</v>
      </c>
      <c r="AA59" s="23">
        <f>IF(V59="Enrobé à froid",P59*PU!$B$9,0)</f>
        <v>0</v>
      </c>
      <c r="AB59" s="23">
        <f>IF(V59="Béton bitumineux",P59*PU!$B$11,0)</f>
        <v>0</v>
      </c>
      <c r="AC59" s="23">
        <f>IF(V59="Grave émulsion",P59*PU!$B$13,0)</f>
        <v>0</v>
      </c>
      <c r="AD59" s="24">
        <f>(R59*PU!B64)+('Entretien des chaussées1'!T59*PU!B66)+'Entretien des chaussées1'!X59+'Entretien des chaussées1'!Y59+'Entretien des chaussées1'!Z59+'Entretien des chaussées1'!AA59+'Entretien des chaussées1'!AB59+'Entretien des chaussées1'!AC59</f>
        <v>0</v>
      </c>
      <c r="AE59" s="34"/>
      <c r="AF59" s="34"/>
      <c r="AG59" s="19" t="str">
        <f t="shared" si="19"/>
        <v/>
      </c>
      <c r="AH59" s="19" t="str">
        <f t="shared" si="20"/>
        <v/>
      </c>
      <c r="AI59" s="19" t="str">
        <f t="shared" si="21"/>
        <v/>
      </c>
      <c r="AJ59" s="31"/>
      <c r="AK59" s="26"/>
    </row>
    <row r="60" spans="1:37" x14ac:dyDescent="0.2">
      <c r="A60" s="41"/>
      <c r="B60" s="58" t="s">
        <v>87</v>
      </c>
      <c r="C60" s="41"/>
      <c r="D60" s="44"/>
      <c r="E60" s="40"/>
      <c r="F60" s="38" t="str">
        <f t="shared" si="11"/>
        <v/>
      </c>
      <c r="G60" s="23">
        <f t="shared" si="12"/>
        <v>0</v>
      </c>
      <c r="H60" s="23">
        <f t="shared" si="13"/>
        <v>0</v>
      </c>
      <c r="I60" s="23">
        <f t="shared" si="14"/>
        <v>0</v>
      </c>
      <c r="J60" s="23">
        <f t="shared" si="15"/>
        <v>0</v>
      </c>
      <c r="K60" s="23">
        <f t="shared" si="16"/>
        <v>0</v>
      </c>
      <c r="L60" s="27"/>
      <c r="M60" s="27"/>
      <c r="N60" s="33"/>
      <c r="O60" s="33"/>
      <c r="P60" s="68" t="str">
        <f t="shared" si="17"/>
        <v/>
      </c>
      <c r="Q60" s="49" t="str">
        <f t="shared" si="18"/>
        <v/>
      </c>
      <c r="R60" s="33"/>
      <c r="S60" s="33"/>
      <c r="T60" s="33"/>
      <c r="U60" s="33"/>
      <c r="V60" s="27"/>
      <c r="W60" s="45"/>
      <c r="X60" s="42">
        <f>IF(V60="ESU",P60*PU!$B$3,0)</f>
        <v>0</v>
      </c>
      <c r="Y60" s="23">
        <f>IF(V60="ECF",P60*PU!$B$5,0)</f>
        <v>0</v>
      </c>
      <c r="Z60" s="23">
        <f>IF(V60="Enrobé projeté",P60*PU!$B$7,0)</f>
        <v>0</v>
      </c>
      <c r="AA60" s="23">
        <f>IF(V60="Enrobé à froid",P60*PU!$B$9,0)</f>
        <v>0</v>
      </c>
      <c r="AB60" s="23">
        <f>IF(V60="Béton bitumineux",P60*PU!$B$11,0)</f>
        <v>0</v>
      </c>
      <c r="AC60" s="23">
        <f>IF(V60="Grave émulsion",P60*PU!$B$13,0)</f>
        <v>0</v>
      </c>
      <c r="AD60" s="24">
        <f>(R60*PU!B65)+('Entretien des chaussées1'!T60*PU!B67)+'Entretien des chaussées1'!X60+'Entretien des chaussées1'!Y60+'Entretien des chaussées1'!Z60+'Entretien des chaussées1'!AA60+'Entretien des chaussées1'!AB60+'Entretien des chaussées1'!AC60</f>
        <v>0</v>
      </c>
      <c r="AE60" s="34"/>
      <c r="AF60" s="34"/>
      <c r="AG60" s="19" t="str">
        <f t="shared" si="19"/>
        <v/>
      </c>
      <c r="AH60" s="19" t="str">
        <f t="shared" si="20"/>
        <v/>
      </c>
      <c r="AI60" s="19" t="str">
        <f t="shared" si="21"/>
        <v/>
      </c>
      <c r="AJ60" s="31"/>
      <c r="AK60" s="26"/>
    </row>
    <row r="61" spans="1:37" x14ac:dyDescent="0.2">
      <c r="A61" s="41"/>
      <c r="B61" s="58" t="s">
        <v>88</v>
      </c>
      <c r="C61" s="41"/>
      <c r="D61" s="44"/>
      <c r="E61" s="40"/>
      <c r="F61" s="38" t="str">
        <f t="shared" si="11"/>
        <v/>
      </c>
      <c r="G61" s="23">
        <f t="shared" si="12"/>
        <v>0</v>
      </c>
      <c r="H61" s="23">
        <f t="shared" si="13"/>
        <v>0</v>
      </c>
      <c r="I61" s="23">
        <f t="shared" si="14"/>
        <v>0</v>
      </c>
      <c r="J61" s="23">
        <f t="shared" si="15"/>
        <v>0</v>
      </c>
      <c r="K61" s="23">
        <f t="shared" si="16"/>
        <v>0</v>
      </c>
      <c r="L61" s="27"/>
      <c r="M61" s="27"/>
      <c r="N61" s="33"/>
      <c r="O61" s="33"/>
      <c r="P61" s="68" t="str">
        <f t="shared" si="17"/>
        <v/>
      </c>
      <c r="Q61" s="49" t="str">
        <f t="shared" si="18"/>
        <v/>
      </c>
      <c r="R61" s="33"/>
      <c r="S61" s="33"/>
      <c r="T61" s="33"/>
      <c r="U61" s="33"/>
      <c r="V61" s="27"/>
      <c r="W61" s="45"/>
      <c r="X61" s="42">
        <f>IF(V61="ESU",P61*PU!$B$3,0)</f>
        <v>0</v>
      </c>
      <c r="Y61" s="23">
        <f>IF(V61="ECF",P61*PU!$B$5,0)</f>
        <v>0</v>
      </c>
      <c r="Z61" s="23">
        <f>IF(V61="Enrobé projeté",P61*PU!$B$7,0)</f>
        <v>0</v>
      </c>
      <c r="AA61" s="23">
        <f>IF(V61="Enrobé à froid",P61*PU!$B$9,0)</f>
        <v>0</v>
      </c>
      <c r="AB61" s="23">
        <f>IF(V61="Béton bitumineux",P61*PU!$B$11,0)</f>
        <v>0</v>
      </c>
      <c r="AC61" s="23">
        <f>IF(V61="Grave émulsion",P61*PU!$B$13,0)</f>
        <v>0</v>
      </c>
      <c r="AD61" s="24">
        <f>(R61*PU!B66)+('Entretien des chaussées1'!T61*PU!B68)+'Entretien des chaussées1'!X61+'Entretien des chaussées1'!Y61+'Entretien des chaussées1'!Z61+'Entretien des chaussées1'!AA61+'Entretien des chaussées1'!AB61+'Entretien des chaussées1'!AC61</f>
        <v>0</v>
      </c>
      <c r="AE61" s="34"/>
      <c r="AF61" s="34"/>
      <c r="AG61" s="19" t="str">
        <f t="shared" si="19"/>
        <v/>
      </c>
      <c r="AH61" s="19" t="str">
        <f t="shared" si="20"/>
        <v/>
      </c>
      <c r="AI61" s="19" t="str">
        <f t="shared" si="21"/>
        <v/>
      </c>
      <c r="AJ61" s="31"/>
      <c r="AK61" s="26"/>
    </row>
    <row r="62" spans="1:37" x14ac:dyDescent="0.2">
      <c r="A62" s="41"/>
      <c r="B62" s="58" t="s">
        <v>89</v>
      </c>
      <c r="C62" s="41"/>
      <c r="D62" s="44"/>
      <c r="E62" s="40"/>
      <c r="F62" s="38" t="str">
        <f t="shared" si="11"/>
        <v/>
      </c>
      <c r="G62" s="23">
        <f t="shared" si="12"/>
        <v>0</v>
      </c>
      <c r="H62" s="23">
        <f t="shared" si="13"/>
        <v>0</v>
      </c>
      <c r="I62" s="23">
        <f t="shared" si="14"/>
        <v>0</v>
      </c>
      <c r="J62" s="23">
        <f t="shared" si="15"/>
        <v>0</v>
      </c>
      <c r="K62" s="23">
        <f t="shared" si="16"/>
        <v>0</v>
      </c>
      <c r="L62" s="27"/>
      <c r="M62" s="27"/>
      <c r="N62" s="33"/>
      <c r="O62" s="33"/>
      <c r="P62" s="68" t="str">
        <f t="shared" si="17"/>
        <v/>
      </c>
      <c r="Q62" s="49" t="str">
        <f t="shared" si="18"/>
        <v/>
      </c>
      <c r="R62" s="33"/>
      <c r="S62" s="33"/>
      <c r="T62" s="33"/>
      <c r="U62" s="33"/>
      <c r="V62" s="27"/>
      <c r="W62" s="45"/>
      <c r="X62" s="42">
        <f>IF(V62="ESU",P62*PU!$B$3,0)</f>
        <v>0</v>
      </c>
      <c r="Y62" s="23">
        <f>IF(V62="ECF",P62*PU!$B$5,0)</f>
        <v>0</v>
      </c>
      <c r="Z62" s="23">
        <f>IF(V62="Enrobé projeté",P62*PU!$B$7,0)</f>
        <v>0</v>
      </c>
      <c r="AA62" s="23">
        <f>IF(V62="Enrobé à froid",P62*PU!$B$9,0)</f>
        <v>0</v>
      </c>
      <c r="AB62" s="23">
        <f>IF(V62="Béton bitumineux",P62*PU!$B$11,0)</f>
        <v>0</v>
      </c>
      <c r="AC62" s="23">
        <f>IF(V62="Grave émulsion",P62*PU!$B$13,0)</f>
        <v>0</v>
      </c>
      <c r="AD62" s="24">
        <f>(R62*PU!B67)+('Entretien des chaussées1'!T62*PU!B69)+'Entretien des chaussées1'!X62+'Entretien des chaussées1'!Y62+'Entretien des chaussées1'!Z62+'Entretien des chaussées1'!AA62+'Entretien des chaussées1'!AB62+'Entretien des chaussées1'!AC62</f>
        <v>0</v>
      </c>
      <c r="AE62" s="34"/>
      <c r="AF62" s="34"/>
      <c r="AG62" s="19" t="str">
        <f t="shared" si="19"/>
        <v/>
      </c>
      <c r="AH62" s="19" t="str">
        <f t="shared" si="20"/>
        <v/>
      </c>
      <c r="AI62" s="19" t="str">
        <f t="shared" si="21"/>
        <v/>
      </c>
      <c r="AJ62" s="31"/>
      <c r="AK62" s="26"/>
    </row>
    <row r="63" spans="1:37" x14ac:dyDescent="0.2">
      <c r="A63" s="41"/>
      <c r="B63" s="58" t="s">
        <v>90</v>
      </c>
      <c r="C63" s="41"/>
      <c r="D63" s="44"/>
      <c r="E63" s="40"/>
      <c r="F63" s="38" t="str">
        <f t="shared" si="11"/>
        <v/>
      </c>
      <c r="G63" s="23">
        <f t="shared" si="12"/>
        <v>0</v>
      </c>
      <c r="H63" s="23">
        <f t="shared" si="13"/>
        <v>0</v>
      </c>
      <c r="I63" s="23">
        <f t="shared" si="14"/>
        <v>0</v>
      </c>
      <c r="J63" s="23">
        <f t="shared" si="15"/>
        <v>0</v>
      </c>
      <c r="K63" s="23">
        <f t="shared" si="16"/>
        <v>0</v>
      </c>
      <c r="L63" s="27"/>
      <c r="M63" s="27"/>
      <c r="N63" s="33"/>
      <c r="O63" s="33"/>
      <c r="P63" s="68" t="str">
        <f t="shared" si="17"/>
        <v/>
      </c>
      <c r="Q63" s="49" t="str">
        <f t="shared" si="18"/>
        <v/>
      </c>
      <c r="R63" s="33"/>
      <c r="S63" s="33"/>
      <c r="T63" s="33"/>
      <c r="U63" s="33"/>
      <c r="V63" s="27"/>
      <c r="W63" s="45"/>
      <c r="X63" s="42">
        <f>IF(V63="ESU",P63*PU!$B$3,0)</f>
        <v>0</v>
      </c>
      <c r="Y63" s="23">
        <f>IF(V63="ECF",P63*PU!$B$5,0)</f>
        <v>0</v>
      </c>
      <c r="Z63" s="23">
        <f>IF(V63="Enrobé projeté",P63*PU!$B$7,0)</f>
        <v>0</v>
      </c>
      <c r="AA63" s="23">
        <f>IF(V63="Enrobé à froid",P63*PU!$B$9,0)</f>
        <v>0</v>
      </c>
      <c r="AB63" s="23">
        <f>IF(V63="Béton bitumineux",P63*PU!$B$11,0)</f>
        <v>0</v>
      </c>
      <c r="AC63" s="23">
        <f>IF(V63="Grave émulsion",P63*PU!$B$13,0)</f>
        <v>0</v>
      </c>
      <c r="AD63" s="24">
        <f>(R63*PU!B68)+('Entretien des chaussées1'!T63*PU!B70)+'Entretien des chaussées1'!X63+'Entretien des chaussées1'!Y63+'Entretien des chaussées1'!Z63+'Entretien des chaussées1'!AA63+'Entretien des chaussées1'!AB63+'Entretien des chaussées1'!AC63</f>
        <v>0</v>
      </c>
      <c r="AE63" s="34"/>
      <c r="AF63" s="34"/>
      <c r="AG63" s="19" t="str">
        <f t="shared" si="19"/>
        <v/>
      </c>
      <c r="AH63" s="19" t="str">
        <f t="shared" si="20"/>
        <v/>
      </c>
      <c r="AI63" s="19" t="str">
        <f t="shared" si="21"/>
        <v/>
      </c>
      <c r="AJ63" s="31"/>
      <c r="AK63" s="26"/>
    </row>
    <row r="64" spans="1:37" x14ac:dyDescent="0.2">
      <c r="A64" s="41"/>
      <c r="B64" s="58" t="s">
        <v>91</v>
      </c>
      <c r="C64" s="41"/>
      <c r="D64" s="44"/>
      <c r="E64" s="40"/>
      <c r="F64" s="38" t="str">
        <f t="shared" si="11"/>
        <v/>
      </c>
      <c r="G64" s="23">
        <f t="shared" si="12"/>
        <v>0</v>
      </c>
      <c r="H64" s="23">
        <f t="shared" si="13"/>
        <v>0</v>
      </c>
      <c r="I64" s="23">
        <f t="shared" si="14"/>
        <v>0</v>
      </c>
      <c r="J64" s="23">
        <f t="shared" si="15"/>
        <v>0</v>
      </c>
      <c r="K64" s="23">
        <f t="shared" si="16"/>
        <v>0</v>
      </c>
      <c r="L64" s="27"/>
      <c r="M64" s="27"/>
      <c r="N64" s="33"/>
      <c r="O64" s="33"/>
      <c r="P64" s="68" t="str">
        <f t="shared" si="17"/>
        <v/>
      </c>
      <c r="Q64" s="49" t="str">
        <f t="shared" si="18"/>
        <v/>
      </c>
      <c r="R64" s="33"/>
      <c r="S64" s="33"/>
      <c r="T64" s="33"/>
      <c r="U64" s="33"/>
      <c r="V64" s="27"/>
      <c r="W64" s="45"/>
      <c r="X64" s="42">
        <f>IF(V64="ESU",P64*PU!$B$3,0)</f>
        <v>0</v>
      </c>
      <c r="Y64" s="23">
        <f>IF(V64="ECF",P64*PU!$B$5,0)</f>
        <v>0</v>
      </c>
      <c r="Z64" s="23">
        <f>IF(V64="Enrobé projeté",P64*PU!$B$7,0)</f>
        <v>0</v>
      </c>
      <c r="AA64" s="23">
        <f>IF(V64="Enrobé à froid",P64*PU!$B$9,0)</f>
        <v>0</v>
      </c>
      <c r="AB64" s="23">
        <f>IF(V64="Béton bitumineux",P64*PU!$B$11,0)</f>
        <v>0</v>
      </c>
      <c r="AC64" s="23">
        <f>IF(V64="Grave émulsion",P64*PU!$B$13,0)</f>
        <v>0</v>
      </c>
      <c r="AD64" s="24">
        <f>(R64*PU!B69)+('Entretien des chaussées1'!T64*PU!B71)+'Entretien des chaussées1'!X64+'Entretien des chaussées1'!Y64+'Entretien des chaussées1'!Z64+'Entretien des chaussées1'!AA64+'Entretien des chaussées1'!AB64+'Entretien des chaussées1'!AC64</f>
        <v>0</v>
      </c>
      <c r="AE64" s="34"/>
      <c r="AF64" s="34"/>
      <c r="AG64" s="19" t="str">
        <f t="shared" si="19"/>
        <v/>
      </c>
      <c r="AH64" s="19" t="str">
        <f t="shared" si="20"/>
        <v/>
      </c>
      <c r="AI64" s="19" t="str">
        <f t="shared" si="21"/>
        <v/>
      </c>
      <c r="AJ64" s="31"/>
      <c r="AK64" s="26"/>
    </row>
    <row r="65" spans="1:37" x14ac:dyDescent="0.2">
      <c r="A65" s="41"/>
      <c r="B65" s="58" t="s">
        <v>92</v>
      </c>
      <c r="C65" s="41"/>
      <c r="D65" s="44"/>
      <c r="E65" s="40"/>
      <c r="F65" s="38" t="str">
        <f t="shared" si="11"/>
        <v/>
      </c>
      <c r="G65" s="23">
        <f t="shared" si="12"/>
        <v>0</v>
      </c>
      <c r="H65" s="23">
        <f t="shared" si="13"/>
        <v>0</v>
      </c>
      <c r="I65" s="23">
        <f t="shared" si="14"/>
        <v>0</v>
      </c>
      <c r="J65" s="23">
        <f t="shared" si="15"/>
        <v>0</v>
      </c>
      <c r="K65" s="23">
        <f t="shared" si="16"/>
        <v>0</v>
      </c>
      <c r="L65" s="27"/>
      <c r="M65" s="27"/>
      <c r="N65" s="33"/>
      <c r="O65" s="33"/>
      <c r="P65" s="68" t="str">
        <f t="shared" si="17"/>
        <v/>
      </c>
      <c r="Q65" s="49" t="str">
        <f t="shared" si="18"/>
        <v/>
      </c>
      <c r="R65" s="33"/>
      <c r="S65" s="33"/>
      <c r="T65" s="33"/>
      <c r="U65" s="33"/>
      <c r="V65" s="27"/>
      <c r="W65" s="45"/>
      <c r="X65" s="42">
        <f>IF(V65="ESU",P65*PU!$B$3,0)</f>
        <v>0</v>
      </c>
      <c r="Y65" s="23">
        <f>IF(V65="ECF",P65*PU!$B$5,0)</f>
        <v>0</v>
      </c>
      <c r="Z65" s="23">
        <f>IF(V65="Enrobé projeté",P65*PU!$B$7,0)</f>
        <v>0</v>
      </c>
      <c r="AA65" s="23">
        <f>IF(V65="Enrobé à froid",P65*PU!$B$9,0)</f>
        <v>0</v>
      </c>
      <c r="AB65" s="23">
        <f>IF(V65="Béton bitumineux",P65*PU!$B$11,0)</f>
        <v>0</v>
      </c>
      <c r="AC65" s="23">
        <f>IF(V65="Grave émulsion",P65*PU!$B$13,0)</f>
        <v>0</v>
      </c>
      <c r="AD65" s="24">
        <f>(R65*PU!B70)+('Entretien des chaussées1'!T65*PU!B72)+'Entretien des chaussées1'!X65+'Entretien des chaussées1'!Y65+'Entretien des chaussées1'!Z65+'Entretien des chaussées1'!AA65+'Entretien des chaussées1'!AB65+'Entretien des chaussées1'!AC65</f>
        <v>0</v>
      </c>
      <c r="AE65" s="34"/>
      <c r="AF65" s="34"/>
      <c r="AG65" s="19" t="str">
        <f t="shared" si="19"/>
        <v/>
      </c>
      <c r="AH65" s="19" t="str">
        <f t="shared" si="20"/>
        <v/>
      </c>
      <c r="AI65" s="19" t="str">
        <f t="shared" si="21"/>
        <v/>
      </c>
      <c r="AJ65" s="31"/>
      <c r="AK65" s="26"/>
    </row>
    <row r="66" spans="1:37" x14ac:dyDescent="0.2">
      <c r="A66" s="41"/>
      <c r="B66" s="58" t="s">
        <v>93</v>
      </c>
      <c r="C66" s="41"/>
      <c r="D66" s="44"/>
      <c r="E66" s="40"/>
      <c r="F66" s="38" t="str">
        <f t="shared" si="11"/>
        <v/>
      </c>
      <c r="G66" s="23">
        <f t="shared" si="12"/>
        <v>0</v>
      </c>
      <c r="H66" s="23">
        <f t="shared" si="13"/>
        <v>0</v>
      </c>
      <c r="I66" s="23">
        <f t="shared" si="14"/>
        <v>0</v>
      </c>
      <c r="J66" s="23">
        <f t="shared" si="15"/>
        <v>0</v>
      </c>
      <c r="K66" s="23">
        <f t="shared" si="16"/>
        <v>0</v>
      </c>
      <c r="L66" s="27"/>
      <c r="M66" s="27"/>
      <c r="N66" s="33"/>
      <c r="O66" s="33"/>
      <c r="P66" s="68" t="str">
        <f t="shared" si="17"/>
        <v/>
      </c>
      <c r="Q66" s="49" t="str">
        <f t="shared" si="18"/>
        <v/>
      </c>
      <c r="R66" s="33"/>
      <c r="S66" s="33"/>
      <c r="T66" s="33"/>
      <c r="U66" s="33"/>
      <c r="V66" s="27"/>
      <c r="W66" s="45"/>
      <c r="X66" s="42">
        <f>IF(V66="ESU",P66*PU!$B$3,0)</f>
        <v>0</v>
      </c>
      <c r="Y66" s="23">
        <f>IF(V66="ECF",P66*PU!$B$5,0)</f>
        <v>0</v>
      </c>
      <c r="Z66" s="23">
        <f>IF(V66="Enrobé projeté",P66*PU!$B$7,0)</f>
        <v>0</v>
      </c>
      <c r="AA66" s="23">
        <f>IF(V66="Enrobé à froid",P66*PU!$B$9,0)</f>
        <v>0</v>
      </c>
      <c r="AB66" s="23">
        <f>IF(V66="Béton bitumineux",P66*PU!$B$11,0)</f>
        <v>0</v>
      </c>
      <c r="AC66" s="23">
        <f>IF(V66="Grave émulsion",P66*PU!$B$13,0)</f>
        <v>0</v>
      </c>
      <c r="AD66" s="24">
        <f>(R66*PU!B71)+('Entretien des chaussées1'!T66*PU!B73)+'Entretien des chaussées1'!X66+'Entretien des chaussées1'!Y66+'Entretien des chaussées1'!Z66+'Entretien des chaussées1'!AA66+'Entretien des chaussées1'!AB66+'Entretien des chaussées1'!AC66</f>
        <v>0</v>
      </c>
      <c r="AE66" s="34"/>
      <c r="AF66" s="34"/>
      <c r="AG66" s="19" t="str">
        <f t="shared" si="19"/>
        <v/>
      </c>
      <c r="AH66" s="19" t="str">
        <f t="shared" si="20"/>
        <v/>
      </c>
      <c r="AI66" s="19" t="str">
        <f t="shared" si="21"/>
        <v/>
      </c>
      <c r="AJ66" s="31"/>
      <c r="AK66" s="26"/>
    </row>
    <row r="67" spans="1:37" x14ac:dyDescent="0.2">
      <c r="A67" s="41"/>
      <c r="B67" s="58" t="s">
        <v>94</v>
      </c>
      <c r="C67" s="41"/>
      <c r="D67" s="44"/>
      <c r="E67" s="40"/>
      <c r="F67" s="38" t="str">
        <f t="shared" si="11"/>
        <v/>
      </c>
      <c r="G67" s="23">
        <f t="shared" si="12"/>
        <v>0</v>
      </c>
      <c r="H67" s="23">
        <f t="shared" si="13"/>
        <v>0</v>
      </c>
      <c r="I67" s="23">
        <f t="shared" si="14"/>
        <v>0</v>
      </c>
      <c r="J67" s="23">
        <f t="shared" si="15"/>
        <v>0</v>
      </c>
      <c r="K67" s="23">
        <f t="shared" si="16"/>
        <v>0</v>
      </c>
      <c r="L67" s="27"/>
      <c r="M67" s="27"/>
      <c r="N67" s="33"/>
      <c r="O67" s="33"/>
      <c r="P67" s="68" t="str">
        <f t="shared" si="17"/>
        <v/>
      </c>
      <c r="Q67" s="49" t="str">
        <f t="shared" si="18"/>
        <v/>
      </c>
      <c r="R67" s="33"/>
      <c r="S67" s="33"/>
      <c r="T67" s="33"/>
      <c r="U67" s="33"/>
      <c r="V67" s="27"/>
      <c r="W67" s="45"/>
      <c r="X67" s="42">
        <f>IF(V67="ESU",P67*PU!$B$3,0)</f>
        <v>0</v>
      </c>
      <c r="Y67" s="23">
        <f>IF(V67="ECF",P67*PU!$B$5,0)</f>
        <v>0</v>
      </c>
      <c r="Z67" s="23">
        <f>IF(V67="Enrobé projeté",P67*PU!$B$7,0)</f>
        <v>0</v>
      </c>
      <c r="AA67" s="23">
        <f>IF(V67="Enrobé à froid",P67*PU!$B$9,0)</f>
        <v>0</v>
      </c>
      <c r="AB67" s="23">
        <f>IF(V67="Béton bitumineux",P67*PU!$B$11,0)</f>
        <v>0</v>
      </c>
      <c r="AC67" s="23">
        <f>IF(V67="Grave émulsion",P67*PU!$B$13,0)</f>
        <v>0</v>
      </c>
      <c r="AD67" s="24">
        <f>(R67*PU!B72)+('Entretien des chaussées1'!T67*PU!B74)+'Entretien des chaussées1'!X67+'Entretien des chaussées1'!Y67+'Entretien des chaussées1'!Z67+'Entretien des chaussées1'!AA67+'Entretien des chaussées1'!AB67+'Entretien des chaussées1'!AC67</f>
        <v>0</v>
      </c>
      <c r="AE67" s="34"/>
      <c r="AF67" s="34"/>
      <c r="AG67" s="19" t="str">
        <f t="shared" si="19"/>
        <v/>
      </c>
      <c r="AH67" s="19" t="str">
        <f t="shared" si="20"/>
        <v/>
      </c>
      <c r="AI67" s="19" t="str">
        <f t="shared" si="21"/>
        <v/>
      </c>
      <c r="AJ67" s="31"/>
      <c r="AK67" s="26"/>
    </row>
    <row r="68" spans="1:37" x14ac:dyDescent="0.2">
      <c r="A68" s="41"/>
      <c r="B68" s="58" t="s">
        <v>95</v>
      </c>
      <c r="C68" s="41"/>
      <c r="D68" s="44"/>
      <c r="E68" s="40"/>
      <c r="F68" s="38" t="str">
        <f t="shared" si="11"/>
        <v/>
      </c>
      <c r="G68" s="23">
        <f t="shared" si="12"/>
        <v>0</v>
      </c>
      <c r="H68" s="23">
        <f t="shared" si="13"/>
        <v>0</v>
      </c>
      <c r="I68" s="23">
        <f t="shared" si="14"/>
        <v>0</v>
      </c>
      <c r="J68" s="23">
        <f t="shared" si="15"/>
        <v>0</v>
      </c>
      <c r="K68" s="23">
        <f t="shared" si="16"/>
        <v>0</v>
      </c>
      <c r="L68" s="27"/>
      <c r="M68" s="27"/>
      <c r="N68" s="33"/>
      <c r="O68" s="33"/>
      <c r="P68" s="68" t="str">
        <f t="shared" si="17"/>
        <v/>
      </c>
      <c r="Q68" s="49" t="str">
        <f t="shared" si="18"/>
        <v/>
      </c>
      <c r="R68" s="33"/>
      <c r="S68" s="33"/>
      <c r="T68" s="33"/>
      <c r="U68" s="33"/>
      <c r="V68" s="27"/>
      <c r="W68" s="45"/>
      <c r="X68" s="42">
        <f>IF(V68="ESU",P68*PU!$B$3,0)</f>
        <v>0</v>
      </c>
      <c r="Y68" s="23">
        <f>IF(V68="ECF",P68*PU!$B$5,0)</f>
        <v>0</v>
      </c>
      <c r="Z68" s="23">
        <f>IF(V68="Enrobé projeté",P68*PU!$B$7,0)</f>
        <v>0</v>
      </c>
      <c r="AA68" s="23">
        <f>IF(V68="Enrobé à froid",P68*PU!$B$9,0)</f>
        <v>0</v>
      </c>
      <c r="AB68" s="23">
        <f>IF(V68="Béton bitumineux",P68*PU!$B$11,0)</f>
        <v>0</v>
      </c>
      <c r="AC68" s="23">
        <f>IF(V68="Grave émulsion",P68*PU!$B$13,0)</f>
        <v>0</v>
      </c>
      <c r="AD68" s="24">
        <f>(R68*PU!B73)+('Entretien des chaussées1'!T68*PU!B75)+'Entretien des chaussées1'!X68+'Entretien des chaussées1'!Y68+'Entretien des chaussées1'!Z68+'Entretien des chaussées1'!AA68+'Entretien des chaussées1'!AB68+'Entretien des chaussées1'!AC68</f>
        <v>0</v>
      </c>
      <c r="AE68" s="34"/>
      <c r="AF68" s="34"/>
      <c r="AG68" s="19" t="str">
        <f t="shared" si="19"/>
        <v/>
      </c>
      <c r="AH68" s="19" t="str">
        <f t="shared" si="20"/>
        <v/>
      </c>
      <c r="AI68" s="19" t="str">
        <f t="shared" si="21"/>
        <v/>
      </c>
      <c r="AJ68" s="31"/>
      <c r="AK68" s="26"/>
    </row>
    <row r="69" spans="1:37" x14ac:dyDescent="0.2">
      <c r="A69" s="41"/>
      <c r="B69" s="58" t="s">
        <v>96</v>
      </c>
      <c r="C69" s="41"/>
      <c r="D69" s="44"/>
      <c r="E69" s="40"/>
      <c r="F69" s="38" t="str">
        <f t="shared" si="11"/>
        <v/>
      </c>
      <c r="G69" s="23">
        <f t="shared" si="12"/>
        <v>0</v>
      </c>
      <c r="H69" s="23">
        <f t="shared" si="13"/>
        <v>0</v>
      </c>
      <c r="I69" s="23">
        <f t="shared" si="14"/>
        <v>0</v>
      </c>
      <c r="J69" s="23">
        <f t="shared" si="15"/>
        <v>0</v>
      </c>
      <c r="K69" s="23">
        <f t="shared" si="16"/>
        <v>0</v>
      </c>
      <c r="L69" s="27"/>
      <c r="M69" s="27"/>
      <c r="N69" s="33"/>
      <c r="O69" s="33"/>
      <c r="P69" s="68" t="str">
        <f t="shared" si="17"/>
        <v/>
      </c>
      <c r="Q69" s="49" t="str">
        <f t="shared" si="18"/>
        <v/>
      </c>
      <c r="R69" s="33"/>
      <c r="S69" s="33"/>
      <c r="T69" s="33"/>
      <c r="U69" s="33"/>
      <c r="V69" s="27"/>
      <c r="W69" s="45"/>
      <c r="X69" s="42">
        <f>IF(V69="ESU",P69*PU!$B$3,0)</f>
        <v>0</v>
      </c>
      <c r="Y69" s="23">
        <f>IF(V69="ECF",P69*PU!$B$5,0)</f>
        <v>0</v>
      </c>
      <c r="Z69" s="23">
        <f>IF(V69="Enrobé projeté",P69*PU!$B$7,0)</f>
        <v>0</v>
      </c>
      <c r="AA69" s="23">
        <f>IF(V69="Enrobé à froid",P69*PU!$B$9,0)</f>
        <v>0</v>
      </c>
      <c r="AB69" s="23">
        <f>IF(V69="Béton bitumineux",P69*PU!$B$11,0)</f>
        <v>0</v>
      </c>
      <c r="AC69" s="23">
        <f>IF(V69="Grave émulsion",P69*PU!$B$13,0)</f>
        <v>0</v>
      </c>
      <c r="AD69" s="24">
        <f>(R69*PU!B74)+('Entretien des chaussées1'!T69*PU!B76)+'Entretien des chaussées1'!X69+'Entretien des chaussées1'!Y69+'Entretien des chaussées1'!Z69+'Entretien des chaussées1'!AA69+'Entretien des chaussées1'!AB69+'Entretien des chaussées1'!AC69</f>
        <v>0</v>
      </c>
      <c r="AE69" s="34"/>
      <c r="AF69" s="34"/>
      <c r="AG69" s="19" t="str">
        <f t="shared" si="19"/>
        <v/>
      </c>
      <c r="AH69" s="19" t="str">
        <f t="shared" si="20"/>
        <v/>
      </c>
      <c r="AI69" s="19" t="str">
        <f t="shared" si="21"/>
        <v/>
      </c>
      <c r="AJ69" s="31"/>
      <c r="AK69" s="26"/>
    </row>
    <row r="70" spans="1:37" x14ac:dyDescent="0.2">
      <c r="A70" s="41"/>
      <c r="B70" s="58" t="s">
        <v>97</v>
      </c>
      <c r="C70" s="41"/>
      <c r="D70" s="44"/>
      <c r="E70" s="40"/>
      <c r="F70" s="38" t="str">
        <f t="shared" si="11"/>
        <v/>
      </c>
      <c r="G70" s="23">
        <f t="shared" si="12"/>
        <v>0</v>
      </c>
      <c r="H70" s="23">
        <f t="shared" si="13"/>
        <v>0</v>
      </c>
      <c r="I70" s="23">
        <f t="shared" si="14"/>
        <v>0</v>
      </c>
      <c r="J70" s="23">
        <f t="shared" si="15"/>
        <v>0</v>
      </c>
      <c r="K70" s="23">
        <f t="shared" si="16"/>
        <v>0</v>
      </c>
      <c r="L70" s="27"/>
      <c r="M70" s="27"/>
      <c r="N70" s="33"/>
      <c r="O70" s="33"/>
      <c r="P70" s="68" t="str">
        <f t="shared" si="17"/>
        <v/>
      </c>
      <c r="Q70" s="49" t="str">
        <f t="shared" si="18"/>
        <v/>
      </c>
      <c r="R70" s="33"/>
      <c r="S70" s="33"/>
      <c r="T70" s="33"/>
      <c r="U70" s="33"/>
      <c r="V70" s="27"/>
      <c r="W70" s="45"/>
      <c r="X70" s="42">
        <f>IF(V70="ESU",P70*PU!$B$3,0)</f>
        <v>0</v>
      </c>
      <c r="Y70" s="23">
        <f>IF(V70="ECF",P70*PU!$B$5,0)</f>
        <v>0</v>
      </c>
      <c r="Z70" s="23">
        <f>IF(V70="Enrobé projeté",P70*PU!$B$7,0)</f>
        <v>0</v>
      </c>
      <c r="AA70" s="23">
        <f>IF(V70="Enrobé à froid",P70*PU!$B$9,0)</f>
        <v>0</v>
      </c>
      <c r="AB70" s="23">
        <f>IF(V70="Béton bitumineux",P70*PU!$B$11,0)</f>
        <v>0</v>
      </c>
      <c r="AC70" s="23">
        <f>IF(V70="Grave émulsion",P70*PU!$B$13,0)</f>
        <v>0</v>
      </c>
      <c r="AD70" s="24">
        <f>(R70*PU!B75)+('Entretien des chaussées1'!T70*PU!B77)+'Entretien des chaussées1'!X70+'Entretien des chaussées1'!Y70+'Entretien des chaussées1'!Z70+'Entretien des chaussées1'!AA70+'Entretien des chaussées1'!AB70+'Entretien des chaussées1'!AC70</f>
        <v>0</v>
      </c>
      <c r="AE70" s="34"/>
      <c r="AF70" s="34"/>
      <c r="AG70" s="19" t="str">
        <f t="shared" si="19"/>
        <v/>
      </c>
      <c r="AH70" s="19" t="str">
        <f t="shared" si="20"/>
        <v/>
      </c>
      <c r="AI70" s="19" t="str">
        <f t="shared" si="21"/>
        <v/>
      </c>
      <c r="AJ70" s="31"/>
      <c r="AK70" s="26"/>
    </row>
    <row r="71" spans="1:37" x14ac:dyDescent="0.2">
      <c r="A71" s="41"/>
      <c r="B71" s="58" t="s">
        <v>98</v>
      </c>
      <c r="C71" s="41"/>
      <c r="D71" s="44"/>
      <c r="E71" s="40"/>
      <c r="F71" s="38" t="str">
        <f t="shared" si="11"/>
        <v/>
      </c>
      <c r="G71" s="23">
        <f t="shared" si="12"/>
        <v>0</v>
      </c>
      <c r="H71" s="23">
        <f t="shared" si="13"/>
        <v>0</v>
      </c>
      <c r="I71" s="23">
        <f t="shared" si="14"/>
        <v>0</v>
      </c>
      <c r="J71" s="23">
        <f t="shared" si="15"/>
        <v>0</v>
      </c>
      <c r="K71" s="23">
        <f t="shared" si="16"/>
        <v>0</v>
      </c>
      <c r="L71" s="27"/>
      <c r="M71" s="27"/>
      <c r="N71" s="33"/>
      <c r="O71" s="33"/>
      <c r="P71" s="68" t="str">
        <f t="shared" si="17"/>
        <v/>
      </c>
      <c r="Q71" s="49" t="str">
        <f t="shared" si="18"/>
        <v/>
      </c>
      <c r="R71" s="33"/>
      <c r="S71" s="33"/>
      <c r="T71" s="33"/>
      <c r="U71" s="33"/>
      <c r="V71" s="27"/>
      <c r="W71" s="45"/>
      <c r="X71" s="42">
        <f>IF(V71="ESU",P71*PU!$B$3,0)</f>
        <v>0</v>
      </c>
      <c r="Y71" s="23">
        <f>IF(V71="ECF",P71*PU!$B$5,0)</f>
        <v>0</v>
      </c>
      <c r="Z71" s="23">
        <f>IF(V71="Enrobé projeté",P71*PU!$B$7,0)</f>
        <v>0</v>
      </c>
      <c r="AA71" s="23">
        <f>IF(V71="Enrobé à froid",P71*PU!$B$9,0)</f>
        <v>0</v>
      </c>
      <c r="AB71" s="23">
        <f>IF(V71="Béton bitumineux",P71*PU!$B$11,0)</f>
        <v>0</v>
      </c>
      <c r="AC71" s="23">
        <f>IF(V71="Grave émulsion",P71*PU!$B$13,0)</f>
        <v>0</v>
      </c>
      <c r="AD71" s="24">
        <f>(R71*PU!B76)+('Entretien des chaussées1'!T71*PU!B78)+'Entretien des chaussées1'!X71+'Entretien des chaussées1'!Y71+'Entretien des chaussées1'!Z71+'Entretien des chaussées1'!AA71+'Entretien des chaussées1'!AB71+'Entretien des chaussées1'!AC71</f>
        <v>0</v>
      </c>
      <c r="AE71" s="34"/>
      <c r="AF71" s="34"/>
      <c r="AG71" s="19" t="str">
        <f t="shared" si="19"/>
        <v/>
      </c>
      <c r="AH71" s="19" t="str">
        <f t="shared" si="20"/>
        <v/>
      </c>
      <c r="AI71" s="19" t="str">
        <f t="shared" si="21"/>
        <v/>
      </c>
      <c r="AJ71" s="31"/>
      <c r="AK71" s="26"/>
    </row>
    <row r="72" spans="1:37" x14ac:dyDescent="0.2">
      <c r="A72" s="41"/>
      <c r="B72" s="58" t="s">
        <v>99</v>
      </c>
      <c r="C72" s="41"/>
      <c r="D72" s="44"/>
      <c r="E72" s="40"/>
      <c r="F72" s="38" t="str">
        <f t="shared" si="11"/>
        <v/>
      </c>
      <c r="G72" s="23">
        <f t="shared" si="12"/>
        <v>0</v>
      </c>
      <c r="H72" s="23">
        <f t="shared" si="13"/>
        <v>0</v>
      </c>
      <c r="I72" s="23">
        <f t="shared" si="14"/>
        <v>0</v>
      </c>
      <c r="J72" s="23">
        <f t="shared" si="15"/>
        <v>0</v>
      </c>
      <c r="K72" s="23">
        <f t="shared" si="16"/>
        <v>0</v>
      </c>
      <c r="L72" s="27"/>
      <c r="M72" s="27"/>
      <c r="N72" s="33"/>
      <c r="O72" s="33"/>
      <c r="P72" s="68" t="str">
        <f t="shared" si="17"/>
        <v/>
      </c>
      <c r="Q72" s="49" t="str">
        <f t="shared" si="18"/>
        <v/>
      </c>
      <c r="R72" s="33"/>
      <c r="S72" s="33"/>
      <c r="T72" s="33"/>
      <c r="U72" s="33"/>
      <c r="V72" s="27"/>
      <c r="W72" s="45"/>
      <c r="X72" s="42">
        <f>IF(V72="ESU",P72*PU!$B$3,0)</f>
        <v>0</v>
      </c>
      <c r="Y72" s="23">
        <f>IF(V72="ECF",P72*PU!$B$5,0)</f>
        <v>0</v>
      </c>
      <c r="Z72" s="23">
        <f>IF(V72="Enrobé projeté",P72*PU!$B$7,0)</f>
        <v>0</v>
      </c>
      <c r="AA72" s="23">
        <f>IF(V72="Enrobé à froid",P72*PU!$B$9,0)</f>
        <v>0</v>
      </c>
      <c r="AB72" s="23">
        <f>IF(V72="Béton bitumineux",P72*PU!$B$11,0)</f>
        <v>0</v>
      </c>
      <c r="AC72" s="23">
        <f>IF(V72="Grave émulsion",P72*PU!$B$13,0)</f>
        <v>0</v>
      </c>
      <c r="AD72" s="24">
        <f>(R72*PU!B77)+('Entretien des chaussées1'!T72*PU!B79)+'Entretien des chaussées1'!X72+'Entretien des chaussées1'!Y72+'Entretien des chaussées1'!Z72+'Entretien des chaussées1'!AA72+'Entretien des chaussées1'!AB72+'Entretien des chaussées1'!AC72</f>
        <v>0</v>
      </c>
      <c r="AE72" s="34"/>
      <c r="AF72" s="34"/>
      <c r="AG72" s="19" t="str">
        <f t="shared" si="19"/>
        <v/>
      </c>
      <c r="AH72" s="19" t="str">
        <f t="shared" si="20"/>
        <v/>
      </c>
      <c r="AI72" s="19" t="str">
        <f t="shared" si="21"/>
        <v/>
      </c>
      <c r="AJ72" s="31"/>
      <c r="AK72" s="26"/>
    </row>
    <row r="73" spans="1:37" x14ac:dyDescent="0.2">
      <c r="A73" s="41"/>
      <c r="B73" s="58" t="s">
        <v>100</v>
      </c>
      <c r="C73" s="41"/>
      <c r="D73" s="44"/>
      <c r="E73" s="40"/>
      <c r="F73" s="38" t="str">
        <f t="shared" si="11"/>
        <v/>
      </c>
      <c r="G73" s="23">
        <f t="shared" si="12"/>
        <v>0</v>
      </c>
      <c r="H73" s="23">
        <f t="shared" si="13"/>
        <v>0</v>
      </c>
      <c r="I73" s="23">
        <f t="shared" si="14"/>
        <v>0</v>
      </c>
      <c r="J73" s="23">
        <f t="shared" si="15"/>
        <v>0</v>
      </c>
      <c r="K73" s="23">
        <f t="shared" si="16"/>
        <v>0</v>
      </c>
      <c r="L73" s="27"/>
      <c r="M73" s="27"/>
      <c r="N73" s="33"/>
      <c r="O73" s="33"/>
      <c r="P73" s="68" t="str">
        <f t="shared" si="17"/>
        <v/>
      </c>
      <c r="Q73" s="49" t="str">
        <f t="shared" si="18"/>
        <v/>
      </c>
      <c r="R73" s="33"/>
      <c r="S73" s="33"/>
      <c r="T73" s="33"/>
      <c r="U73" s="33"/>
      <c r="V73" s="27"/>
      <c r="W73" s="45"/>
      <c r="X73" s="42">
        <f>IF(V73="ESU",P73*PU!$B$3,0)</f>
        <v>0</v>
      </c>
      <c r="Y73" s="23">
        <f>IF(V73="ECF",P73*PU!$B$5,0)</f>
        <v>0</v>
      </c>
      <c r="Z73" s="23">
        <f>IF(V73="Enrobé projeté",P73*PU!$B$7,0)</f>
        <v>0</v>
      </c>
      <c r="AA73" s="23">
        <f>IF(V73="Enrobé à froid",P73*PU!$B$9,0)</f>
        <v>0</v>
      </c>
      <c r="AB73" s="23">
        <f>IF(V73="Béton bitumineux",P73*PU!$B$11,0)</f>
        <v>0</v>
      </c>
      <c r="AC73" s="23">
        <f>IF(V73="Grave émulsion",P73*PU!$B$13,0)</f>
        <v>0</v>
      </c>
      <c r="AD73" s="24">
        <f>(R73*PU!B78)+('Entretien des chaussées1'!T73*PU!B80)+'Entretien des chaussées1'!X73+'Entretien des chaussées1'!Y73+'Entretien des chaussées1'!Z73+'Entretien des chaussées1'!AA73+'Entretien des chaussées1'!AB73+'Entretien des chaussées1'!AC73</f>
        <v>0</v>
      </c>
      <c r="AE73" s="34"/>
      <c r="AF73" s="34"/>
      <c r="AG73" s="19" t="str">
        <f t="shared" si="19"/>
        <v/>
      </c>
      <c r="AH73" s="19" t="str">
        <f t="shared" si="20"/>
        <v/>
      </c>
      <c r="AI73" s="19" t="str">
        <f t="shared" si="21"/>
        <v/>
      </c>
      <c r="AJ73" s="31"/>
      <c r="AK73" s="26"/>
    </row>
    <row r="74" spans="1:37" x14ac:dyDescent="0.2">
      <c r="A74" s="41"/>
      <c r="B74" s="58" t="s">
        <v>101</v>
      </c>
      <c r="C74" s="41"/>
      <c r="D74" s="44"/>
      <c r="E74" s="40"/>
      <c r="F74" s="38" t="str">
        <f t="shared" si="11"/>
        <v/>
      </c>
      <c r="G74" s="23">
        <f t="shared" si="12"/>
        <v>0</v>
      </c>
      <c r="H74" s="23">
        <f t="shared" si="13"/>
        <v>0</v>
      </c>
      <c r="I74" s="23">
        <f t="shared" si="14"/>
        <v>0</v>
      </c>
      <c r="J74" s="23">
        <f t="shared" si="15"/>
        <v>0</v>
      </c>
      <c r="K74" s="23">
        <f t="shared" si="16"/>
        <v>0</v>
      </c>
      <c r="L74" s="27"/>
      <c r="M74" s="27"/>
      <c r="N74" s="33"/>
      <c r="O74" s="33"/>
      <c r="P74" s="68" t="str">
        <f t="shared" si="17"/>
        <v/>
      </c>
      <c r="Q74" s="49" t="str">
        <f t="shared" si="18"/>
        <v/>
      </c>
      <c r="R74" s="33"/>
      <c r="S74" s="33"/>
      <c r="T74" s="33"/>
      <c r="U74" s="33"/>
      <c r="V74" s="27"/>
      <c r="W74" s="45"/>
      <c r="X74" s="42">
        <f>IF(V74="ESU",P74*PU!$B$3,0)</f>
        <v>0</v>
      </c>
      <c r="Y74" s="23">
        <f>IF(V74="ECF",P74*PU!$B$5,0)</f>
        <v>0</v>
      </c>
      <c r="Z74" s="23">
        <f>IF(V74="Enrobé projeté",P74*PU!$B$7,0)</f>
        <v>0</v>
      </c>
      <c r="AA74" s="23">
        <f>IF(V74="Enrobé à froid",P74*PU!$B$9,0)</f>
        <v>0</v>
      </c>
      <c r="AB74" s="23">
        <f>IF(V74="Béton bitumineux",P74*PU!$B$11,0)</f>
        <v>0</v>
      </c>
      <c r="AC74" s="23">
        <f>IF(V74="Grave émulsion",P74*PU!$B$13,0)</f>
        <v>0</v>
      </c>
      <c r="AD74" s="24">
        <f>(R74*PU!B79)+('Entretien des chaussées1'!T74*PU!B81)+'Entretien des chaussées1'!X74+'Entretien des chaussées1'!Y74+'Entretien des chaussées1'!Z74+'Entretien des chaussées1'!AA74+'Entretien des chaussées1'!AB74+'Entretien des chaussées1'!AC74</f>
        <v>0</v>
      </c>
      <c r="AE74" s="34"/>
      <c r="AF74" s="34"/>
      <c r="AG74" s="19" t="str">
        <f t="shared" si="19"/>
        <v/>
      </c>
      <c r="AH74" s="19" t="str">
        <f t="shared" si="20"/>
        <v/>
      </c>
      <c r="AI74" s="19" t="str">
        <f t="shared" si="21"/>
        <v/>
      </c>
      <c r="AJ74" s="31"/>
      <c r="AK74" s="26"/>
    </row>
    <row r="75" spans="1:37" x14ac:dyDescent="0.2">
      <c r="A75" s="41"/>
      <c r="B75" s="58" t="s">
        <v>102</v>
      </c>
      <c r="C75" s="41"/>
      <c r="D75" s="44"/>
      <c r="E75" s="40"/>
      <c r="F75" s="38" t="str">
        <f t="shared" si="11"/>
        <v/>
      </c>
      <c r="G75" s="23">
        <f t="shared" si="12"/>
        <v>0</v>
      </c>
      <c r="H75" s="23">
        <f t="shared" si="13"/>
        <v>0</v>
      </c>
      <c r="I75" s="23">
        <f t="shared" si="14"/>
        <v>0</v>
      </c>
      <c r="J75" s="23">
        <f t="shared" si="15"/>
        <v>0</v>
      </c>
      <c r="K75" s="23">
        <f t="shared" si="16"/>
        <v>0</v>
      </c>
      <c r="L75" s="27"/>
      <c r="M75" s="27"/>
      <c r="N75" s="33"/>
      <c r="O75" s="33"/>
      <c r="P75" s="68" t="str">
        <f t="shared" si="17"/>
        <v/>
      </c>
      <c r="Q75" s="49" t="str">
        <f t="shared" si="18"/>
        <v/>
      </c>
      <c r="R75" s="33"/>
      <c r="S75" s="33"/>
      <c r="T75" s="33"/>
      <c r="U75" s="33"/>
      <c r="V75" s="27"/>
      <c r="W75" s="45"/>
      <c r="X75" s="42">
        <f>IF(V75="ESU",P75*PU!$B$3,0)</f>
        <v>0</v>
      </c>
      <c r="Y75" s="23">
        <f>IF(V75="ECF",P75*PU!$B$5,0)</f>
        <v>0</v>
      </c>
      <c r="Z75" s="23">
        <f>IF(V75="Enrobé projeté",P75*PU!$B$7,0)</f>
        <v>0</v>
      </c>
      <c r="AA75" s="23">
        <f>IF(V75="Enrobé à froid",P75*PU!$B$9,0)</f>
        <v>0</v>
      </c>
      <c r="AB75" s="23">
        <f>IF(V75="Béton bitumineux",P75*PU!$B$11,0)</f>
        <v>0</v>
      </c>
      <c r="AC75" s="23">
        <f>IF(V75="Grave émulsion",P75*PU!$B$13,0)</f>
        <v>0</v>
      </c>
      <c r="AD75" s="24">
        <f>(R75*PU!B80)+('Entretien des chaussées1'!T75*PU!B82)+'Entretien des chaussées1'!X75+'Entretien des chaussées1'!Y75+'Entretien des chaussées1'!Z75+'Entretien des chaussées1'!AA75+'Entretien des chaussées1'!AB75+'Entretien des chaussées1'!AC75</f>
        <v>0</v>
      </c>
      <c r="AE75" s="34"/>
      <c r="AF75" s="34"/>
      <c r="AG75" s="19" t="str">
        <f t="shared" si="19"/>
        <v/>
      </c>
      <c r="AH75" s="19" t="str">
        <f t="shared" si="20"/>
        <v/>
      </c>
      <c r="AI75" s="19" t="str">
        <f t="shared" si="21"/>
        <v/>
      </c>
      <c r="AJ75" s="31"/>
      <c r="AK75" s="26"/>
    </row>
    <row r="76" spans="1:37" x14ac:dyDescent="0.2">
      <c r="A76" s="41"/>
      <c r="B76" s="58" t="s">
        <v>103</v>
      </c>
      <c r="C76" s="41"/>
      <c r="D76" s="44"/>
      <c r="E76" s="40"/>
      <c r="F76" s="38" t="str">
        <f t="shared" si="11"/>
        <v/>
      </c>
      <c r="G76" s="23">
        <f t="shared" si="12"/>
        <v>0</v>
      </c>
      <c r="H76" s="23">
        <f t="shared" si="13"/>
        <v>0</v>
      </c>
      <c r="I76" s="23">
        <f t="shared" si="14"/>
        <v>0</v>
      </c>
      <c r="J76" s="23">
        <f t="shared" si="15"/>
        <v>0</v>
      </c>
      <c r="K76" s="23">
        <f t="shared" si="16"/>
        <v>0</v>
      </c>
      <c r="L76" s="27"/>
      <c r="M76" s="27"/>
      <c r="N76" s="33"/>
      <c r="O76" s="33"/>
      <c r="P76" s="68" t="str">
        <f t="shared" si="17"/>
        <v/>
      </c>
      <c r="Q76" s="49" t="str">
        <f t="shared" si="18"/>
        <v/>
      </c>
      <c r="R76" s="33"/>
      <c r="S76" s="33"/>
      <c r="T76" s="33"/>
      <c r="U76" s="33"/>
      <c r="V76" s="27"/>
      <c r="W76" s="45"/>
      <c r="X76" s="42">
        <f>IF(V76="ESU",P76*PU!$B$3,0)</f>
        <v>0</v>
      </c>
      <c r="Y76" s="23">
        <f>IF(V76="ECF",P76*PU!$B$5,0)</f>
        <v>0</v>
      </c>
      <c r="Z76" s="23">
        <f>IF(V76="Enrobé projeté",P76*PU!$B$7,0)</f>
        <v>0</v>
      </c>
      <c r="AA76" s="23">
        <f>IF(V76="Enrobé à froid",P76*PU!$B$9,0)</f>
        <v>0</v>
      </c>
      <c r="AB76" s="23">
        <f>IF(V76="Béton bitumineux",P76*PU!$B$11,0)</f>
        <v>0</v>
      </c>
      <c r="AC76" s="23">
        <f>IF(V76="Grave émulsion",P76*PU!$B$13,0)</f>
        <v>0</v>
      </c>
      <c r="AD76" s="24">
        <f>(R76*PU!B81)+('Entretien des chaussées1'!T76*PU!B83)+'Entretien des chaussées1'!X76+'Entretien des chaussées1'!Y76+'Entretien des chaussées1'!Z76+'Entretien des chaussées1'!AA76+'Entretien des chaussées1'!AB76+'Entretien des chaussées1'!AC76</f>
        <v>0</v>
      </c>
      <c r="AE76" s="34"/>
      <c r="AF76" s="34"/>
      <c r="AG76" s="19" t="str">
        <f t="shared" si="19"/>
        <v/>
      </c>
      <c r="AH76" s="19" t="str">
        <f t="shared" si="20"/>
        <v/>
      </c>
      <c r="AI76" s="19" t="str">
        <f t="shared" si="21"/>
        <v/>
      </c>
      <c r="AJ76" s="31"/>
      <c r="AK76" s="26"/>
    </row>
    <row r="77" spans="1:37" x14ac:dyDescent="0.2">
      <c r="A77" s="41"/>
      <c r="B77" s="58" t="s">
        <v>104</v>
      </c>
      <c r="C77" s="41"/>
      <c r="D77" s="44"/>
      <c r="E77" s="40"/>
      <c r="F77" s="38" t="str">
        <f t="shared" ref="F77:F140" si="22">IF(E77="Chaussée neuve","Niveau 1",IF(E77="Chaussée fissurée","Niveau 2",IF(E77="Chaussée fortement fissurée et nids de poule","Niveau 3",IF(E77="Chaussée orniérée et fissurée","Niveau 4",IF(E77="Chaussée affaissée ou quasi détruite","Niveau 5","")))))</f>
        <v/>
      </c>
      <c r="G77" s="23">
        <f t="shared" ref="G77:G140" si="23">IF(F77="Niveau 1",1,0)</f>
        <v>0</v>
      </c>
      <c r="H77" s="23">
        <f t="shared" ref="H77:H140" si="24">IF(F77="Niveau 2",1,0)</f>
        <v>0</v>
      </c>
      <c r="I77" s="23">
        <f t="shared" ref="I77:I140" si="25">IF(F77="Niveau 3",1,0)</f>
        <v>0</v>
      </c>
      <c r="J77" s="23">
        <f t="shared" ref="J77:J140" si="26">IF(F77="Niveau 4",1,0)</f>
        <v>0</v>
      </c>
      <c r="K77" s="23">
        <f t="shared" ref="K77:K140" si="27">IF(F77="Niveau 5",1,0)</f>
        <v>0</v>
      </c>
      <c r="L77" s="27"/>
      <c r="M77" s="27"/>
      <c r="N77" s="33"/>
      <c r="O77" s="33"/>
      <c r="P77" s="68" t="str">
        <f t="shared" ref="P77:P140" si="28">IF(O77="","",N77*O77)</f>
        <v/>
      </c>
      <c r="Q77" s="49" t="str">
        <f t="shared" ref="Q77:Q140" si="29">IF(P77="","","m²")</f>
        <v/>
      </c>
      <c r="R77" s="33"/>
      <c r="S77" s="33"/>
      <c r="T77" s="33"/>
      <c r="U77" s="33"/>
      <c r="V77" s="27"/>
      <c r="W77" s="45"/>
      <c r="X77" s="42">
        <f>IF(V77="ESU",P77*PU!$B$3,0)</f>
        <v>0</v>
      </c>
      <c r="Y77" s="23">
        <f>IF(V77="ECF",P77*PU!$B$5,0)</f>
        <v>0</v>
      </c>
      <c r="Z77" s="23">
        <f>IF(V77="Enrobé projeté",P77*PU!$B$7,0)</f>
        <v>0</v>
      </c>
      <c r="AA77" s="23">
        <f>IF(V77="Enrobé à froid",P77*PU!$B$9,0)</f>
        <v>0</v>
      </c>
      <c r="AB77" s="23">
        <f>IF(V77="Béton bitumineux",P77*PU!$B$11,0)</f>
        <v>0</v>
      </c>
      <c r="AC77" s="23">
        <f>IF(V77="Grave émulsion",P77*PU!$B$13,0)</f>
        <v>0</v>
      </c>
      <c r="AD77" s="24">
        <f>(R77*PU!B82)+('Entretien des chaussées1'!T77*PU!B84)+'Entretien des chaussées1'!X77+'Entretien des chaussées1'!Y77+'Entretien des chaussées1'!Z77+'Entretien des chaussées1'!AA77+'Entretien des chaussées1'!AB77+'Entretien des chaussées1'!AC77</f>
        <v>0</v>
      </c>
      <c r="AE77" s="34"/>
      <c r="AF77" s="34"/>
      <c r="AG77" s="19" t="str">
        <f t="shared" ref="AG77:AG140" si="30">IF(W77="Année N",AD77+AE77+AF77,"")</f>
        <v/>
      </c>
      <c r="AH77" s="19" t="str">
        <f t="shared" ref="AH77:AH140" si="31">IF(W77="N+1",AD77+AE77+AF77,"")</f>
        <v/>
      </c>
      <c r="AI77" s="19" t="str">
        <f t="shared" ref="AI77:AI140" si="32">IF(W77="&gt; N+1",AD77+AE77+AF77,"")</f>
        <v/>
      </c>
      <c r="AJ77" s="31"/>
      <c r="AK77" s="26"/>
    </row>
    <row r="78" spans="1:37" x14ac:dyDescent="0.2">
      <c r="A78" s="41"/>
      <c r="B78" s="58" t="s">
        <v>105</v>
      </c>
      <c r="C78" s="41"/>
      <c r="D78" s="44"/>
      <c r="E78" s="40"/>
      <c r="F78" s="38" t="str">
        <f t="shared" si="22"/>
        <v/>
      </c>
      <c r="G78" s="23">
        <f t="shared" si="23"/>
        <v>0</v>
      </c>
      <c r="H78" s="23">
        <f t="shared" si="24"/>
        <v>0</v>
      </c>
      <c r="I78" s="23">
        <f t="shared" si="25"/>
        <v>0</v>
      </c>
      <c r="J78" s="23">
        <f t="shared" si="26"/>
        <v>0</v>
      </c>
      <c r="K78" s="23">
        <f t="shared" si="27"/>
        <v>0</v>
      </c>
      <c r="L78" s="27"/>
      <c r="M78" s="27"/>
      <c r="N78" s="33"/>
      <c r="O78" s="33"/>
      <c r="P78" s="68" t="str">
        <f t="shared" si="28"/>
        <v/>
      </c>
      <c r="Q78" s="49" t="str">
        <f t="shared" si="29"/>
        <v/>
      </c>
      <c r="R78" s="33"/>
      <c r="S78" s="33"/>
      <c r="T78" s="33"/>
      <c r="U78" s="33"/>
      <c r="V78" s="27"/>
      <c r="W78" s="45"/>
      <c r="X78" s="42">
        <f>IF(V78="ESU",P78*PU!$B$3,0)</f>
        <v>0</v>
      </c>
      <c r="Y78" s="23">
        <f>IF(V78="ECF",P78*PU!$B$5,0)</f>
        <v>0</v>
      </c>
      <c r="Z78" s="23">
        <f>IF(V78="Enrobé projeté",P78*PU!$B$7,0)</f>
        <v>0</v>
      </c>
      <c r="AA78" s="23">
        <f>IF(V78="Enrobé à froid",P78*PU!$B$9,0)</f>
        <v>0</v>
      </c>
      <c r="AB78" s="23">
        <f>IF(V78="Béton bitumineux",P78*PU!$B$11,0)</f>
        <v>0</v>
      </c>
      <c r="AC78" s="23">
        <f>IF(V78="Grave émulsion",P78*PU!$B$13,0)</f>
        <v>0</v>
      </c>
      <c r="AD78" s="24">
        <f>(R78*PU!B83)+('Entretien des chaussées1'!T78*PU!B85)+'Entretien des chaussées1'!X78+'Entretien des chaussées1'!Y78+'Entretien des chaussées1'!Z78+'Entretien des chaussées1'!AA78+'Entretien des chaussées1'!AB78+'Entretien des chaussées1'!AC78</f>
        <v>0</v>
      </c>
      <c r="AE78" s="34"/>
      <c r="AF78" s="34"/>
      <c r="AG78" s="19" t="str">
        <f t="shared" si="30"/>
        <v/>
      </c>
      <c r="AH78" s="19" t="str">
        <f t="shared" si="31"/>
        <v/>
      </c>
      <c r="AI78" s="19" t="str">
        <f t="shared" si="32"/>
        <v/>
      </c>
      <c r="AJ78" s="31"/>
      <c r="AK78" s="26"/>
    </row>
    <row r="79" spans="1:37" x14ac:dyDescent="0.2">
      <c r="A79" s="41"/>
      <c r="B79" s="58" t="s">
        <v>106</v>
      </c>
      <c r="C79" s="41"/>
      <c r="D79" s="44"/>
      <c r="E79" s="40"/>
      <c r="F79" s="38" t="str">
        <f t="shared" si="22"/>
        <v/>
      </c>
      <c r="G79" s="23">
        <f t="shared" si="23"/>
        <v>0</v>
      </c>
      <c r="H79" s="23">
        <f t="shared" si="24"/>
        <v>0</v>
      </c>
      <c r="I79" s="23">
        <f t="shared" si="25"/>
        <v>0</v>
      </c>
      <c r="J79" s="23">
        <f t="shared" si="26"/>
        <v>0</v>
      </c>
      <c r="K79" s="23">
        <f t="shared" si="27"/>
        <v>0</v>
      </c>
      <c r="L79" s="27"/>
      <c r="M79" s="27"/>
      <c r="N79" s="33"/>
      <c r="O79" s="33"/>
      <c r="P79" s="68" t="str">
        <f t="shared" si="28"/>
        <v/>
      </c>
      <c r="Q79" s="49" t="str">
        <f t="shared" si="29"/>
        <v/>
      </c>
      <c r="R79" s="33"/>
      <c r="S79" s="33"/>
      <c r="T79" s="33"/>
      <c r="U79" s="33"/>
      <c r="V79" s="27"/>
      <c r="W79" s="45"/>
      <c r="X79" s="42">
        <f>IF(V79="ESU",P79*PU!$B$3,0)</f>
        <v>0</v>
      </c>
      <c r="Y79" s="23">
        <f>IF(V79="ECF",P79*PU!$B$5,0)</f>
        <v>0</v>
      </c>
      <c r="Z79" s="23">
        <f>IF(V79="Enrobé projeté",P79*PU!$B$7,0)</f>
        <v>0</v>
      </c>
      <c r="AA79" s="23">
        <f>IF(V79="Enrobé à froid",P79*PU!$B$9,0)</f>
        <v>0</v>
      </c>
      <c r="AB79" s="23">
        <f>IF(V79="Béton bitumineux",P79*PU!$B$11,0)</f>
        <v>0</v>
      </c>
      <c r="AC79" s="23">
        <f>IF(V79="Grave émulsion",P79*PU!$B$13,0)</f>
        <v>0</v>
      </c>
      <c r="AD79" s="24">
        <f>(R79*PU!B84)+('Entretien des chaussées1'!T79*PU!B86)+'Entretien des chaussées1'!X79+'Entretien des chaussées1'!Y79+'Entretien des chaussées1'!Z79+'Entretien des chaussées1'!AA79+'Entretien des chaussées1'!AB79+'Entretien des chaussées1'!AC79</f>
        <v>0</v>
      </c>
      <c r="AE79" s="34"/>
      <c r="AF79" s="34"/>
      <c r="AG79" s="19" t="str">
        <f t="shared" si="30"/>
        <v/>
      </c>
      <c r="AH79" s="19" t="str">
        <f t="shared" si="31"/>
        <v/>
      </c>
      <c r="AI79" s="19" t="str">
        <f t="shared" si="32"/>
        <v/>
      </c>
      <c r="AJ79" s="31"/>
      <c r="AK79" s="26"/>
    </row>
    <row r="80" spans="1:37" x14ac:dyDescent="0.2">
      <c r="A80" s="41"/>
      <c r="B80" s="58" t="s">
        <v>107</v>
      </c>
      <c r="C80" s="41"/>
      <c r="D80" s="44"/>
      <c r="E80" s="40"/>
      <c r="F80" s="38" t="str">
        <f t="shared" si="22"/>
        <v/>
      </c>
      <c r="G80" s="23">
        <f t="shared" si="23"/>
        <v>0</v>
      </c>
      <c r="H80" s="23">
        <f t="shared" si="24"/>
        <v>0</v>
      </c>
      <c r="I80" s="23">
        <f t="shared" si="25"/>
        <v>0</v>
      </c>
      <c r="J80" s="23">
        <f t="shared" si="26"/>
        <v>0</v>
      </c>
      <c r="K80" s="23">
        <f t="shared" si="27"/>
        <v>0</v>
      </c>
      <c r="L80" s="27"/>
      <c r="M80" s="27"/>
      <c r="N80" s="33"/>
      <c r="O80" s="33"/>
      <c r="P80" s="68" t="str">
        <f t="shared" si="28"/>
        <v/>
      </c>
      <c r="Q80" s="49" t="str">
        <f t="shared" si="29"/>
        <v/>
      </c>
      <c r="R80" s="33"/>
      <c r="S80" s="33"/>
      <c r="T80" s="33"/>
      <c r="U80" s="33"/>
      <c r="V80" s="27"/>
      <c r="W80" s="45"/>
      <c r="X80" s="42">
        <f>IF(V80="ESU",P80*PU!$B$3,0)</f>
        <v>0</v>
      </c>
      <c r="Y80" s="23">
        <f>IF(V80="ECF",P80*PU!$B$5,0)</f>
        <v>0</v>
      </c>
      <c r="Z80" s="23">
        <f>IF(V80="Enrobé projeté",P80*PU!$B$7,0)</f>
        <v>0</v>
      </c>
      <c r="AA80" s="23">
        <f>IF(V80="Enrobé à froid",P80*PU!$B$9,0)</f>
        <v>0</v>
      </c>
      <c r="AB80" s="23">
        <f>IF(V80="Béton bitumineux",P80*PU!$B$11,0)</f>
        <v>0</v>
      </c>
      <c r="AC80" s="23">
        <f>IF(V80="Grave émulsion",P80*PU!$B$13,0)</f>
        <v>0</v>
      </c>
      <c r="AD80" s="24">
        <f>(R80*PU!B85)+('Entretien des chaussées1'!T80*PU!B87)+'Entretien des chaussées1'!X80+'Entretien des chaussées1'!Y80+'Entretien des chaussées1'!Z80+'Entretien des chaussées1'!AA80+'Entretien des chaussées1'!AB80+'Entretien des chaussées1'!AC80</f>
        <v>0</v>
      </c>
      <c r="AE80" s="34"/>
      <c r="AF80" s="34"/>
      <c r="AG80" s="19" t="str">
        <f t="shared" si="30"/>
        <v/>
      </c>
      <c r="AH80" s="19" t="str">
        <f t="shared" si="31"/>
        <v/>
      </c>
      <c r="AI80" s="19" t="str">
        <f t="shared" si="32"/>
        <v/>
      </c>
      <c r="AJ80" s="31"/>
      <c r="AK80" s="26"/>
    </row>
    <row r="81" spans="1:37" x14ac:dyDescent="0.2">
      <c r="A81" s="41"/>
      <c r="B81" s="58" t="s">
        <v>108</v>
      </c>
      <c r="C81" s="41"/>
      <c r="D81" s="44"/>
      <c r="E81" s="40"/>
      <c r="F81" s="38" t="str">
        <f t="shared" si="22"/>
        <v/>
      </c>
      <c r="G81" s="23">
        <f t="shared" si="23"/>
        <v>0</v>
      </c>
      <c r="H81" s="23">
        <f t="shared" si="24"/>
        <v>0</v>
      </c>
      <c r="I81" s="23">
        <f t="shared" si="25"/>
        <v>0</v>
      </c>
      <c r="J81" s="23">
        <f t="shared" si="26"/>
        <v>0</v>
      </c>
      <c r="K81" s="23">
        <f t="shared" si="27"/>
        <v>0</v>
      </c>
      <c r="L81" s="27"/>
      <c r="M81" s="27"/>
      <c r="N81" s="33"/>
      <c r="O81" s="33"/>
      <c r="P81" s="68" t="str">
        <f t="shared" si="28"/>
        <v/>
      </c>
      <c r="Q81" s="49" t="str">
        <f t="shared" si="29"/>
        <v/>
      </c>
      <c r="R81" s="33"/>
      <c r="S81" s="33"/>
      <c r="T81" s="33"/>
      <c r="U81" s="33"/>
      <c r="V81" s="27"/>
      <c r="W81" s="45"/>
      <c r="X81" s="42">
        <f>IF(V81="ESU",P81*PU!$B$3,0)</f>
        <v>0</v>
      </c>
      <c r="Y81" s="23">
        <f>IF(V81="ECF",P81*PU!$B$5,0)</f>
        <v>0</v>
      </c>
      <c r="Z81" s="23">
        <f>IF(V81="Enrobé projeté",P81*PU!$B$7,0)</f>
        <v>0</v>
      </c>
      <c r="AA81" s="23">
        <f>IF(V81="Enrobé à froid",P81*PU!$B$9,0)</f>
        <v>0</v>
      </c>
      <c r="AB81" s="23">
        <f>IF(V81="Béton bitumineux",P81*PU!$B$11,0)</f>
        <v>0</v>
      </c>
      <c r="AC81" s="23">
        <f>IF(V81="Grave émulsion",P81*PU!$B$13,0)</f>
        <v>0</v>
      </c>
      <c r="AD81" s="24">
        <f>(R81*PU!B86)+('Entretien des chaussées1'!T81*PU!B88)+'Entretien des chaussées1'!X81+'Entretien des chaussées1'!Y81+'Entretien des chaussées1'!Z81+'Entretien des chaussées1'!AA81+'Entretien des chaussées1'!AB81+'Entretien des chaussées1'!AC81</f>
        <v>0</v>
      </c>
      <c r="AE81" s="34"/>
      <c r="AF81" s="34"/>
      <c r="AG81" s="19" t="str">
        <f t="shared" si="30"/>
        <v/>
      </c>
      <c r="AH81" s="19" t="str">
        <f t="shared" si="31"/>
        <v/>
      </c>
      <c r="AI81" s="19" t="str">
        <f t="shared" si="32"/>
        <v/>
      </c>
      <c r="AJ81" s="31"/>
      <c r="AK81" s="26"/>
    </row>
    <row r="82" spans="1:37" x14ac:dyDescent="0.2">
      <c r="A82" s="41"/>
      <c r="B82" s="58" t="s">
        <v>109</v>
      </c>
      <c r="C82" s="41"/>
      <c r="D82" s="44"/>
      <c r="E82" s="40"/>
      <c r="F82" s="38" t="str">
        <f t="shared" si="22"/>
        <v/>
      </c>
      <c r="G82" s="23">
        <f t="shared" si="23"/>
        <v>0</v>
      </c>
      <c r="H82" s="23">
        <f t="shared" si="24"/>
        <v>0</v>
      </c>
      <c r="I82" s="23">
        <f t="shared" si="25"/>
        <v>0</v>
      </c>
      <c r="J82" s="23">
        <f t="shared" si="26"/>
        <v>0</v>
      </c>
      <c r="K82" s="23">
        <f t="shared" si="27"/>
        <v>0</v>
      </c>
      <c r="L82" s="27"/>
      <c r="M82" s="27"/>
      <c r="N82" s="33"/>
      <c r="O82" s="33"/>
      <c r="P82" s="68" t="str">
        <f t="shared" si="28"/>
        <v/>
      </c>
      <c r="Q82" s="49" t="str">
        <f t="shared" si="29"/>
        <v/>
      </c>
      <c r="R82" s="33"/>
      <c r="S82" s="33"/>
      <c r="T82" s="33"/>
      <c r="U82" s="33"/>
      <c r="V82" s="27"/>
      <c r="W82" s="45"/>
      <c r="X82" s="42">
        <f>IF(V82="ESU",P82*PU!$B$3,0)</f>
        <v>0</v>
      </c>
      <c r="Y82" s="23">
        <f>IF(V82="ECF",P82*PU!$B$5,0)</f>
        <v>0</v>
      </c>
      <c r="Z82" s="23">
        <f>IF(V82="Enrobé projeté",P82*PU!$B$7,0)</f>
        <v>0</v>
      </c>
      <c r="AA82" s="23">
        <f>IF(V82="Enrobé à froid",P82*PU!$B$9,0)</f>
        <v>0</v>
      </c>
      <c r="AB82" s="23">
        <f>IF(V82="Béton bitumineux",P82*PU!$B$11,0)</f>
        <v>0</v>
      </c>
      <c r="AC82" s="23">
        <f>IF(V82="Grave émulsion",P82*PU!$B$13,0)</f>
        <v>0</v>
      </c>
      <c r="AD82" s="24">
        <f>(R82*PU!B87)+('Entretien des chaussées1'!T82*PU!B89)+'Entretien des chaussées1'!X82+'Entretien des chaussées1'!Y82+'Entretien des chaussées1'!Z82+'Entretien des chaussées1'!AA82+'Entretien des chaussées1'!AB82+'Entretien des chaussées1'!AC82</f>
        <v>0</v>
      </c>
      <c r="AE82" s="34"/>
      <c r="AF82" s="34"/>
      <c r="AG82" s="19" t="str">
        <f t="shared" si="30"/>
        <v/>
      </c>
      <c r="AH82" s="19" t="str">
        <f t="shared" si="31"/>
        <v/>
      </c>
      <c r="AI82" s="19" t="str">
        <f t="shared" si="32"/>
        <v/>
      </c>
      <c r="AJ82" s="31"/>
      <c r="AK82" s="26"/>
    </row>
    <row r="83" spans="1:37" x14ac:dyDescent="0.2">
      <c r="A83" s="41"/>
      <c r="B83" s="58" t="s">
        <v>110</v>
      </c>
      <c r="C83" s="41"/>
      <c r="D83" s="44"/>
      <c r="E83" s="40"/>
      <c r="F83" s="38" t="str">
        <f t="shared" si="22"/>
        <v/>
      </c>
      <c r="G83" s="23">
        <f t="shared" si="23"/>
        <v>0</v>
      </c>
      <c r="H83" s="23">
        <f t="shared" si="24"/>
        <v>0</v>
      </c>
      <c r="I83" s="23">
        <f t="shared" si="25"/>
        <v>0</v>
      </c>
      <c r="J83" s="23">
        <f t="shared" si="26"/>
        <v>0</v>
      </c>
      <c r="K83" s="23">
        <f t="shared" si="27"/>
        <v>0</v>
      </c>
      <c r="L83" s="27"/>
      <c r="M83" s="27"/>
      <c r="N83" s="33"/>
      <c r="O83" s="33"/>
      <c r="P83" s="68" t="str">
        <f t="shared" si="28"/>
        <v/>
      </c>
      <c r="Q83" s="49" t="str">
        <f t="shared" si="29"/>
        <v/>
      </c>
      <c r="R83" s="33"/>
      <c r="S83" s="33"/>
      <c r="T83" s="33"/>
      <c r="U83" s="33"/>
      <c r="V83" s="27"/>
      <c r="W83" s="45"/>
      <c r="X83" s="42">
        <f>IF(V83="ESU",P83*PU!$B$3,0)</f>
        <v>0</v>
      </c>
      <c r="Y83" s="23">
        <f>IF(V83="ECF",P83*PU!$B$5,0)</f>
        <v>0</v>
      </c>
      <c r="Z83" s="23">
        <f>IF(V83="Enrobé projeté",P83*PU!$B$7,0)</f>
        <v>0</v>
      </c>
      <c r="AA83" s="23">
        <f>IF(V83="Enrobé à froid",P83*PU!$B$9,0)</f>
        <v>0</v>
      </c>
      <c r="AB83" s="23">
        <f>IF(V83="Béton bitumineux",P83*PU!$B$11,0)</f>
        <v>0</v>
      </c>
      <c r="AC83" s="23">
        <f>IF(V83="Grave émulsion",P83*PU!$B$13,0)</f>
        <v>0</v>
      </c>
      <c r="AD83" s="24">
        <f>(R83*PU!B88)+('Entretien des chaussées1'!T83*PU!B90)+'Entretien des chaussées1'!X83+'Entretien des chaussées1'!Y83+'Entretien des chaussées1'!Z83+'Entretien des chaussées1'!AA83+'Entretien des chaussées1'!AB83+'Entretien des chaussées1'!AC83</f>
        <v>0</v>
      </c>
      <c r="AE83" s="34"/>
      <c r="AF83" s="34"/>
      <c r="AG83" s="19" t="str">
        <f t="shared" si="30"/>
        <v/>
      </c>
      <c r="AH83" s="19" t="str">
        <f t="shared" si="31"/>
        <v/>
      </c>
      <c r="AI83" s="19" t="str">
        <f t="shared" si="32"/>
        <v/>
      </c>
      <c r="AJ83" s="31"/>
      <c r="AK83" s="26"/>
    </row>
    <row r="84" spans="1:37" x14ac:dyDescent="0.2">
      <c r="A84" s="41"/>
      <c r="B84" s="58" t="s">
        <v>111</v>
      </c>
      <c r="C84" s="41"/>
      <c r="D84" s="44"/>
      <c r="E84" s="40"/>
      <c r="F84" s="38" t="str">
        <f t="shared" si="22"/>
        <v/>
      </c>
      <c r="G84" s="23">
        <f t="shared" si="23"/>
        <v>0</v>
      </c>
      <c r="H84" s="23">
        <f t="shared" si="24"/>
        <v>0</v>
      </c>
      <c r="I84" s="23">
        <f t="shared" si="25"/>
        <v>0</v>
      </c>
      <c r="J84" s="23">
        <f t="shared" si="26"/>
        <v>0</v>
      </c>
      <c r="K84" s="23">
        <f t="shared" si="27"/>
        <v>0</v>
      </c>
      <c r="L84" s="27"/>
      <c r="M84" s="27"/>
      <c r="N84" s="33"/>
      <c r="O84" s="33"/>
      <c r="P84" s="68" t="str">
        <f t="shared" si="28"/>
        <v/>
      </c>
      <c r="Q84" s="49" t="str">
        <f t="shared" si="29"/>
        <v/>
      </c>
      <c r="R84" s="33"/>
      <c r="S84" s="33"/>
      <c r="T84" s="33"/>
      <c r="U84" s="33"/>
      <c r="V84" s="27"/>
      <c r="W84" s="45"/>
      <c r="X84" s="42">
        <f>IF(V84="ESU",P84*PU!$B$3,0)</f>
        <v>0</v>
      </c>
      <c r="Y84" s="23">
        <f>IF(V84="ECF",P84*PU!$B$5,0)</f>
        <v>0</v>
      </c>
      <c r="Z84" s="23">
        <f>IF(V84="Enrobé projeté",P84*PU!$B$7,0)</f>
        <v>0</v>
      </c>
      <c r="AA84" s="23">
        <f>IF(V84="Enrobé à froid",P84*PU!$B$9,0)</f>
        <v>0</v>
      </c>
      <c r="AB84" s="23">
        <f>IF(V84="Béton bitumineux",P84*PU!$B$11,0)</f>
        <v>0</v>
      </c>
      <c r="AC84" s="23">
        <f>IF(V84="Grave émulsion",P84*PU!$B$13,0)</f>
        <v>0</v>
      </c>
      <c r="AD84" s="24">
        <f>(R84*PU!B89)+('Entretien des chaussées1'!T84*PU!B91)+'Entretien des chaussées1'!X84+'Entretien des chaussées1'!Y84+'Entretien des chaussées1'!Z84+'Entretien des chaussées1'!AA84+'Entretien des chaussées1'!AB84+'Entretien des chaussées1'!AC84</f>
        <v>0</v>
      </c>
      <c r="AE84" s="34"/>
      <c r="AF84" s="34"/>
      <c r="AG84" s="19" t="str">
        <f t="shared" si="30"/>
        <v/>
      </c>
      <c r="AH84" s="19" t="str">
        <f t="shared" si="31"/>
        <v/>
      </c>
      <c r="AI84" s="19" t="str">
        <f t="shared" si="32"/>
        <v/>
      </c>
      <c r="AJ84" s="31"/>
      <c r="AK84" s="26"/>
    </row>
    <row r="85" spans="1:37" x14ac:dyDescent="0.2">
      <c r="A85" s="41"/>
      <c r="B85" s="58" t="s">
        <v>112</v>
      </c>
      <c r="C85" s="41"/>
      <c r="D85" s="44"/>
      <c r="E85" s="40"/>
      <c r="F85" s="38" t="str">
        <f t="shared" si="22"/>
        <v/>
      </c>
      <c r="G85" s="23">
        <f t="shared" si="23"/>
        <v>0</v>
      </c>
      <c r="H85" s="23">
        <f t="shared" si="24"/>
        <v>0</v>
      </c>
      <c r="I85" s="23">
        <f t="shared" si="25"/>
        <v>0</v>
      </c>
      <c r="J85" s="23">
        <f t="shared" si="26"/>
        <v>0</v>
      </c>
      <c r="K85" s="23">
        <f t="shared" si="27"/>
        <v>0</v>
      </c>
      <c r="L85" s="27"/>
      <c r="M85" s="27"/>
      <c r="N85" s="33"/>
      <c r="O85" s="33"/>
      <c r="P85" s="68" t="str">
        <f t="shared" si="28"/>
        <v/>
      </c>
      <c r="Q85" s="49" t="str">
        <f t="shared" si="29"/>
        <v/>
      </c>
      <c r="R85" s="33"/>
      <c r="S85" s="33"/>
      <c r="T85" s="33"/>
      <c r="U85" s="33"/>
      <c r="V85" s="27"/>
      <c r="W85" s="45"/>
      <c r="X85" s="42">
        <f>IF(V85="ESU",P85*PU!$B$3,0)</f>
        <v>0</v>
      </c>
      <c r="Y85" s="23">
        <f>IF(V85="ECF",P85*PU!$B$5,0)</f>
        <v>0</v>
      </c>
      <c r="Z85" s="23">
        <f>IF(V85="Enrobé projeté",P85*PU!$B$7,0)</f>
        <v>0</v>
      </c>
      <c r="AA85" s="23">
        <f>IF(V85="Enrobé à froid",P85*PU!$B$9,0)</f>
        <v>0</v>
      </c>
      <c r="AB85" s="23">
        <f>IF(V85="Béton bitumineux",P85*PU!$B$11,0)</f>
        <v>0</v>
      </c>
      <c r="AC85" s="23">
        <f>IF(V85="Grave émulsion",P85*PU!$B$13,0)</f>
        <v>0</v>
      </c>
      <c r="AD85" s="24">
        <f>(R85*PU!B90)+('Entretien des chaussées1'!T85*PU!B92)+'Entretien des chaussées1'!X85+'Entretien des chaussées1'!Y85+'Entretien des chaussées1'!Z85+'Entretien des chaussées1'!AA85+'Entretien des chaussées1'!AB85+'Entretien des chaussées1'!AC85</f>
        <v>0</v>
      </c>
      <c r="AE85" s="34"/>
      <c r="AF85" s="34"/>
      <c r="AG85" s="19" t="str">
        <f t="shared" si="30"/>
        <v/>
      </c>
      <c r="AH85" s="19" t="str">
        <f t="shared" si="31"/>
        <v/>
      </c>
      <c r="AI85" s="19" t="str">
        <f t="shared" si="32"/>
        <v/>
      </c>
      <c r="AJ85" s="31"/>
      <c r="AK85" s="26"/>
    </row>
    <row r="86" spans="1:37" ht="25.5" x14ac:dyDescent="0.2">
      <c r="A86" s="41"/>
      <c r="B86" s="58" t="s">
        <v>113</v>
      </c>
      <c r="C86" s="41"/>
      <c r="D86" s="44"/>
      <c r="E86" s="40"/>
      <c r="F86" s="38" t="str">
        <f t="shared" si="22"/>
        <v/>
      </c>
      <c r="G86" s="23">
        <f t="shared" si="23"/>
        <v>0</v>
      </c>
      <c r="H86" s="23">
        <f t="shared" si="24"/>
        <v>0</v>
      </c>
      <c r="I86" s="23">
        <f t="shared" si="25"/>
        <v>0</v>
      </c>
      <c r="J86" s="23">
        <f t="shared" si="26"/>
        <v>0</v>
      </c>
      <c r="K86" s="23">
        <f t="shared" si="27"/>
        <v>0</v>
      </c>
      <c r="L86" s="27"/>
      <c r="M86" s="27"/>
      <c r="N86" s="33"/>
      <c r="O86" s="33"/>
      <c r="P86" s="68" t="str">
        <f t="shared" si="28"/>
        <v/>
      </c>
      <c r="Q86" s="49" t="str">
        <f t="shared" si="29"/>
        <v/>
      </c>
      <c r="R86" s="33"/>
      <c r="S86" s="33"/>
      <c r="T86" s="33"/>
      <c r="U86" s="33"/>
      <c r="V86" s="27"/>
      <c r="W86" s="45"/>
      <c r="X86" s="42">
        <f>IF(V86="ESU",P86*PU!$B$3,0)</f>
        <v>0</v>
      </c>
      <c r="Y86" s="23">
        <f>IF(V86="ECF",P86*PU!$B$5,0)</f>
        <v>0</v>
      </c>
      <c r="Z86" s="23">
        <f>IF(V86="Enrobé projeté",P86*PU!$B$7,0)</f>
        <v>0</v>
      </c>
      <c r="AA86" s="23">
        <f>IF(V86="Enrobé à froid",P86*PU!$B$9,0)</f>
        <v>0</v>
      </c>
      <c r="AB86" s="23">
        <f>IF(V86="Béton bitumineux",P86*PU!$B$11,0)</f>
        <v>0</v>
      </c>
      <c r="AC86" s="23">
        <f>IF(V86="Grave émulsion",P86*PU!$B$13,0)</f>
        <v>0</v>
      </c>
      <c r="AD86" s="24">
        <f>(R86*PU!B91)+('Entretien des chaussées1'!T86*PU!B93)+'Entretien des chaussées1'!X86+'Entretien des chaussées1'!Y86+'Entretien des chaussées1'!Z86+'Entretien des chaussées1'!AA86+'Entretien des chaussées1'!AB86+'Entretien des chaussées1'!AC86</f>
        <v>0</v>
      </c>
      <c r="AE86" s="34"/>
      <c r="AF86" s="34"/>
      <c r="AG86" s="19" t="str">
        <f t="shared" si="30"/>
        <v/>
      </c>
      <c r="AH86" s="19" t="str">
        <f t="shared" si="31"/>
        <v/>
      </c>
      <c r="AI86" s="19" t="str">
        <f t="shared" si="32"/>
        <v/>
      </c>
      <c r="AJ86" s="31"/>
      <c r="AK86" s="26"/>
    </row>
    <row r="87" spans="1:37" ht="25.5" x14ac:dyDescent="0.2">
      <c r="A87" s="41"/>
      <c r="B87" s="58" t="s">
        <v>114</v>
      </c>
      <c r="C87" s="41"/>
      <c r="D87" s="44"/>
      <c r="E87" s="40"/>
      <c r="F87" s="38" t="str">
        <f t="shared" si="22"/>
        <v/>
      </c>
      <c r="G87" s="23">
        <f t="shared" si="23"/>
        <v>0</v>
      </c>
      <c r="H87" s="23">
        <f t="shared" si="24"/>
        <v>0</v>
      </c>
      <c r="I87" s="23">
        <f t="shared" si="25"/>
        <v>0</v>
      </c>
      <c r="J87" s="23">
        <f t="shared" si="26"/>
        <v>0</v>
      </c>
      <c r="K87" s="23">
        <f t="shared" si="27"/>
        <v>0</v>
      </c>
      <c r="L87" s="27"/>
      <c r="M87" s="27"/>
      <c r="N87" s="33"/>
      <c r="O87" s="33"/>
      <c r="P87" s="68" t="str">
        <f t="shared" si="28"/>
        <v/>
      </c>
      <c r="Q87" s="49" t="str">
        <f t="shared" si="29"/>
        <v/>
      </c>
      <c r="R87" s="33"/>
      <c r="S87" s="33"/>
      <c r="T87" s="33"/>
      <c r="U87" s="33"/>
      <c r="V87" s="27"/>
      <c r="W87" s="45"/>
      <c r="X87" s="42">
        <f>IF(V87="ESU",P87*PU!$B$3,0)</f>
        <v>0</v>
      </c>
      <c r="Y87" s="23">
        <f>IF(V87="ECF",P87*PU!$B$5,0)</f>
        <v>0</v>
      </c>
      <c r="Z87" s="23">
        <f>IF(V87="Enrobé projeté",P87*PU!$B$7,0)</f>
        <v>0</v>
      </c>
      <c r="AA87" s="23">
        <f>IF(V87="Enrobé à froid",P87*PU!$B$9,0)</f>
        <v>0</v>
      </c>
      <c r="AB87" s="23">
        <f>IF(V87="Béton bitumineux",P87*PU!$B$11,0)</f>
        <v>0</v>
      </c>
      <c r="AC87" s="23">
        <f>IF(V87="Grave émulsion",P87*PU!$B$13,0)</f>
        <v>0</v>
      </c>
      <c r="AD87" s="24">
        <f>(R87*PU!B92)+('Entretien des chaussées1'!T87*PU!B94)+'Entretien des chaussées1'!X87+'Entretien des chaussées1'!Y87+'Entretien des chaussées1'!Z87+'Entretien des chaussées1'!AA87+'Entretien des chaussées1'!AB87+'Entretien des chaussées1'!AC87</f>
        <v>0</v>
      </c>
      <c r="AE87" s="34"/>
      <c r="AF87" s="34"/>
      <c r="AG87" s="19" t="str">
        <f t="shared" si="30"/>
        <v/>
      </c>
      <c r="AH87" s="19" t="str">
        <f t="shared" si="31"/>
        <v/>
      </c>
      <c r="AI87" s="19" t="str">
        <f t="shared" si="32"/>
        <v/>
      </c>
      <c r="AJ87" s="31"/>
      <c r="AK87" s="26"/>
    </row>
    <row r="88" spans="1:37" x14ac:dyDescent="0.2">
      <c r="A88" s="41"/>
      <c r="B88" s="58" t="s">
        <v>115</v>
      </c>
      <c r="C88" s="41"/>
      <c r="D88" s="44"/>
      <c r="E88" s="40"/>
      <c r="F88" s="38" t="str">
        <f t="shared" si="22"/>
        <v/>
      </c>
      <c r="G88" s="23">
        <f t="shared" si="23"/>
        <v>0</v>
      </c>
      <c r="H88" s="23">
        <f t="shared" si="24"/>
        <v>0</v>
      </c>
      <c r="I88" s="23">
        <f t="shared" si="25"/>
        <v>0</v>
      </c>
      <c r="J88" s="23">
        <f t="shared" si="26"/>
        <v>0</v>
      </c>
      <c r="K88" s="23">
        <f t="shared" si="27"/>
        <v>0</v>
      </c>
      <c r="L88" s="27"/>
      <c r="M88" s="27"/>
      <c r="N88" s="33"/>
      <c r="O88" s="33"/>
      <c r="P88" s="68" t="str">
        <f t="shared" si="28"/>
        <v/>
      </c>
      <c r="Q88" s="49" t="str">
        <f t="shared" si="29"/>
        <v/>
      </c>
      <c r="R88" s="33"/>
      <c r="S88" s="33"/>
      <c r="T88" s="33"/>
      <c r="U88" s="33"/>
      <c r="V88" s="27"/>
      <c r="W88" s="45"/>
      <c r="X88" s="42">
        <f>IF(V88="ESU",P88*PU!$B$3,0)</f>
        <v>0</v>
      </c>
      <c r="Y88" s="23">
        <f>IF(V88="ECF",P88*PU!$B$5,0)</f>
        <v>0</v>
      </c>
      <c r="Z88" s="23">
        <f>IF(V88="Enrobé projeté",P88*PU!$B$7,0)</f>
        <v>0</v>
      </c>
      <c r="AA88" s="23">
        <f>IF(V88="Enrobé à froid",P88*PU!$B$9,0)</f>
        <v>0</v>
      </c>
      <c r="AB88" s="23">
        <f>IF(V88="Béton bitumineux",P88*PU!$B$11,0)</f>
        <v>0</v>
      </c>
      <c r="AC88" s="23">
        <f>IF(V88="Grave émulsion",P88*PU!$B$13,0)</f>
        <v>0</v>
      </c>
      <c r="AD88" s="24">
        <f>(R88*PU!B93)+('Entretien des chaussées1'!T88*PU!B95)+'Entretien des chaussées1'!X88+'Entretien des chaussées1'!Y88+'Entretien des chaussées1'!Z88+'Entretien des chaussées1'!AA88+'Entretien des chaussées1'!AB88+'Entretien des chaussées1'!AC88</f>
        <v>0</v>
      </c>
      <c r="AE88" s="34"/>
      <c r="AF88" s="34"/>
      <c r="AG88" s="19" t="str">
        <f t="shared" si="30"/>
        <v/>
      </c>
      <c r="AH88" s="19" t="str">
        <f t="shared" si="31"/>
        <v/>
      </c>
      <c r="AI88" s="19" t="str">
        <f t="shared" si="32"/>
        <v/>
      </c>
      <c r="AJ88" s="31"/>
      <c r="AK88" s="26"/>
    </row>
    <row r="89" spans="1:37" x14ac:dyDescent="0.2">
      <c r="A89" s="41"/>
      <c r="B89" s="58" t="s">
        <v>116</v>
      </c>
      <c r="C89" s="41"/>
      <c r="D89" s="44"/>
      <c r="E89" s="40"/>
      <c r="F89" s="38" t="str">
        <f t="shared" si="22"/>
        <v/>
      </c>
      <c r="G89" s="23">
        <f t="shared" si="23"/>
        <v>0</v>
      </c>
      <c r="H89" s="23">
        <f t="shared" si="24"/>
        <v>0</v>
      </c>
      <c r="I89" s="23">
        <f t="shared" si="25"/>
        <v>0</v>
      </c>
      <c r="J89" s="23">
        <f t="shared" si="26"/>
        <v>0</v>
      </c>
      <c r="K89" s="23">
        <f t="shared" si="27"/>
        <v>0</v>
      </c>
      <c r="L89" s="27"/>
      <c r="M89" s="27"/>
      <c r="N89" s="33"/>
      <c r="O89" s="33"/>
      <c r="P89" s="68" t="str">
        <f t="shared" si="28"/>
        <v/>
      </c>
      <c r="Q89" s="49" t="str">
        <f t="shared" si="29"/>
        <v/>
      </c>
      <c r="R89" s="33"/>
      <c r="S89" s="33"/>
      <c r="T89" s="33"/>
      <c r="U89" s="33"/>
      <c r="V89" s="27"/>
      <c r="W89" s="45"/>
      <c r="X89" s="42">
        <f>IF(V89="ESU",P89*PU!$B$3,0)</f>
        <v>0</v>
      </c>
      <c r="Y89" s="23">
        <f>IF(V89="ECF",P89*PU!$B$5,0)</f>
        <v>0</v>
      </c>
      <c r="Z89" s="23">
        <f>IF(V89="Enrobé projeté",P89*PU!$B$7,0)</f>
        <v>0</v>
      </c>
      <c r="AA89" s="23">
        <f>IF(V89="Enrobé à froid",P89*PU!$B$9,0)</f>
        <v>0</v>
      </c>
      <c r="AB89" s="23">
        <f>IF(V89="Béton bitumineux",P89*PU!$B$11,0)</f>
        <v>0</v>
      </c>
      <c r="AC89" s="23">
        <f>IF(V89="Grave émulsion",P89*PU!$B$13,0)</f>
        <v>0</v>
      </c>
      <c r="AD89" s="24">
        <f>(R89*PU!B94)+('Entretien des chaussées1'!T89*PU!B96)+'Entretien des chaussées1'!X89+'Entretien des chaussées1'!Y89+'Entretien des chaussées1'!Z89+'Entretien des chaussées1'!AA89+'Entretien des chaussées1'!AB89+'Entretien des chaussées1'!AC89</f>
        <v>0</v>
      </c>
      <c r="AE89" s="34"/>
      <c r="AF89" s="34"/>
      <c r="AG89" s="19" t="str">
        <f t="shared" si="30"/>
        <v/>
      </c>
      <c r="AH89" s="19" t="str">
        <f t="shared" si="31"/>
        <v/>
      </c>
      <c r="AI89" s="19" t="str">
        <f t="shared" si="32"/>
        <v/>
      </c>
      <c r="AJ89" s="31"/>
      <c r="AK89" s="26"/>
    </row>
    <row r="90" spans="1:37" x14ac:dyDescent="0.2">
      <c r="A90" s="41"/>
      <c r="B90" s="58" t="s">
        <v>117</v>
      </c>
      <c r="C90" s="41"/>
      <c r="D90" s="44"/>
      <c r="E90" s="40"/>
      <c r="F90" s="38" t="str">
        <f t="shared" si="22"/>
        <v/>
      </c>
      <c r="G90" s="23">
        <f t="shared" si="23"/>
        <v>0</v>
      </c>
      <c r="H90" s="23">
        <f t="shared" si="24"/>
        <v>0</v>
      </c>
      <c r="I90" s="23">
        <f t="shared" si="25"/>
        <v>0</v>
      </c>
      <c r="J90" s="23">
        <f t="shared" si="26"/>
        <v>0</v>
      </c>
      <c r="K90" s="23">
        <f t="shared" si="27"/>
        <v>0</v>
      </c>
      <c r="L90" s="27"/>
      <c r="M90" s="27"/>
      <c r="N90" s="33"/>
      <c r="O90" s="33"/>
      <c r="P90" s="68" t="str">
        <f t="shared" si="28"/>
        <v/>
      </c>
      <c r="Q90" s="49" t="str">
        <f t="shared" si="29"/>
        <v/>
      </c>
      <c r="R90" s="33"/>
      <c r="S90" s="33"/>
      <c r="T90" s="33"/>
      <c r="U90" s="33"/>
      <c r="V90" s="27"/>
      <c r="W90" s="45"/>
      <c r="X90" s="42">
        <f>IF(V90="ESU",P90*PU!$B$3,0)</f>
        <v>0</v>
      </c>
      <c r="Y90" s="23">
        <f>IF(V90="ECF",P90*PU!$B$5,0)</f>
        <v>0</v>
      </c>
      <c r="Z90" s="23">
        <f>IF(V90="Enrobé projeté",P90*PU!$B$7,0)</f>
        <v>0</v>
      </c>
      <c r="AA90" s="23">
        <f>IF(V90="Enrobé à froid",P90*PU!$B$9,0)</f>
        <v>0</v>
      </c>
      <c r="AB90" s="23">
        <f>IF(V90="Béton bitumineux",P90*PU!$B$11,0)</f>
        <v>0</v>
      </c>
      <c r="AC90" s="23">
        <f>IF(V90="Grave émulsion",P90*PU!$B$13,0)</f>
        <v>0</v>
      </c>
      <c r="AD90" s="24">
        <f>(R90*PU!B95)+('Entretien des chaussées1'!T90*PU!B97)+'Entretien des chaussées1'!X90+'Entretien des chaussées1'!Y90+'Entretien des chaussées1'!Z90+'Entretien des chaussées1'!AA90+'Entretien des chaussées1'!AB90+'Entretien des chaussées1'!AC90</f>
        <v>0</v>
      </c>
      <c r="AE90" s="34"/>
      <c r="AF90" s="34"/>
      <c r="AG90" s="19" t="str">
        <f t="shared" si="30"/>
        <v/>
      </c>
      <c r="AH90" s="19" t="str">
        <f t="shared" si="31"/>
        <v/>
      </c>
      <c r="AI90" s="19" t="str">
        <f t="shared" si="32"/>
        <v/>
      </c>
      <c r="AJ90" s="31"/>
      <c r="AK90" s="26"/>
    </row>
    <row r="91" spans="1:37" x14ac:dyDescent="0.2">
      <c r="A91" s="41"/>
      <c r="B91" s="58" t="s">
        <v>118</v>
      </c>
      <c r="C91" s="41"/>
      <c r="D91" s="44"/>
      <c r="E91" s="40"/>
      <c r="F91" s="38" t="str">
        <f t="shared" si="22"/>
        <v/>
      </c>
      <c r="G91" s="23">
        <f t="shared" si="23"/>
        <v>0</v>
      </c>
      <c r="H91" s="23">
        <f t="shared" si="24"/>
        <v>0</v>
      </c>
      <c r="I91" s="23">
        <f t="shared" si="25"/>
        <v>0</v>
      </c>
      <c r="J91" s="23">
        <f t="shared" si="26"/>
        <v>0</v>
      </c>
      <c r="K91" s="23">
        <f t="shared" si="27"/>
        <v>0</v>
      </c>
      <c r="L91" s="27"/>
      <c r="M91" s="27"/>
      <c r="N91" s="33"/>
      <c r="O91" s="33"/>
      <c r="P91" s="68" t="str">
        <f t="shared" si="28"/>
        <v/>
      </c>
      <c r="Q91" s="49" t="str">
        <f t="shared" si="29"/>
        <v/>
      </c>
      <c r="R91" s="33"/>
      <c r="S91" s="33"/>
      <c r="T91" s="33"/>
      <c r="U91" s="33"/>
      <c r="V91" s="27"/>
      <c r="W91" s="45"/>
      <c r="X91" s="42">
        <f>IF(V91="ESU",P91*PU!$B$3,0)</f>
        <v>0</v>
      </c>
      <c r="Y91" s="23">
        <f>IF(V91="ECF",P91*PU!$B$5,0)</f>
        <v>0</v>
      </c>
      <c r="Z91" s="23">
        <f>IF(V91="Enrobé projeté",P91*PU!$B$7,0)</f>
        <v>0</v>
      </c>
      <c r="AA91" s="23">
        <f>IF(V91="Enrobé à froid",P91*PU!$B$9,0)</f>
        <v>0</v>
      </c>
      <c r="AB91" s="23">
        <f>IF(V91="Béton bitumineux",P91*PU!$B$11,0)</f>
        <v>0</v>
      </c>
      <c r="AC91" s="23">
        <f>IF(V91="Grave émulsion",P91*PU!$B$13,0)</f>
        <v>0</v>
      </c>
      <c r="AD91" s="24">
        <f>(R91*PU!B96)+('Entretien des chaussées1'!T91*PU!B98)+'Entretien des chaussées1'!X91+'Entretien des chaussées1'!Y91+'Entretien des chaussées1'!Z91+'Entretien des chaussées1'!AA91+'Entretien des chaussées1'!AB91+'Entretien des chaussées1'!AC91</f>
        <v>0</v>
      </c>
      <c r="AE91" s="34"/>
      <c r="AF91" s="34"/>
      <c r="AG91" s="19" t="str">
        <f t="shared" si="30"/>
        <v/>
      </c>
      <c r="AH91" s="19" t="str">
        <f t="shared" si="31"/>
        <v/>
      </c>
      <c r="AI91" s="19" t="str">
        <f t="shared" si="32"/>
        <v/>
      </c>
      <c r="AJ91" s="31"/>
      <c r="AK91" s="26"/>
    </row>
    <row r="92" spans="1:37" x14ac:dyDescent="0.2">
      <c r="A92" s="41"/>
      <c r="B92" s="58" t="s">
        <v>119</v>
      </c>
      <c r="C92" s="41"/>
      <c r="D92" s="44"/>
      <c r="E92" s="40"/>
      <c r="F92" s="38" t="str">
        <f t="shared" si="22"/>
        <v/>
      </c>
      <c r="G92" s="23">
        <f t="shared" si="23"/>
        <v>0</v>
      </c>
      <c r="H92" s="23">
        <f t="shared" si="24"/>
        <v>0</v>
      </c>
      <c r="I92" s="23">
        <f t="shared" si="25"/>
        <v>0</v>
      </c>
      <c r="J92" s="23">
        <f t="shared" si="26"/>
        <v>0</v>
      </c>
      <c r="K92" s="23">
        <f t="shared" si="27"/>
        <v>0</v>
      </c>
      <c r="L92" s="27"/>
      <c r="M92" s="27"/>
      <c r="N92" s="33"/>
      <c r="O92" s="33"/>
      <c r="P92" s="68" t="str">
        <f t="shared" si="28"/>
        <v/>
      </c>
      <c r="Q92" s="49" t="str">
        <f t="shared" si="29"/>
        <v/>
      </c>
      <c r="R92" s="33"/>
      <c r="S92" s="33"/>
      <c r="T92" s="33"/>
      <c r="U92" s="33"/>
      <c r="V92" s="27"/>
      <c r="W92" s="45"/>
      <c r="X92" s="42">
        <f>IF(V92="ESU",P92*PU!$B$3,0)</f>
        <v>0</v>
      </c>
      <c r="Y92" s="23">
        <f>IF(V92="ECF",P92*PU!$B$5,0)</f>
        <v>0</v>
      </c>
      <c r="Z92" s="23">
        <f>IF(V92="Enrobé projeté",P92*PU!$B$7,0)</f>
        <v>0</v>
      </c>
      <c r="AA92" s="23">
        <f>IF(V92="Enrobé à froid",P92*PU!$B$9,0)</f>
        <v>0</v>
      </c>
      <c r="AB92" s="23">
        <f>IF(V92="Béton bitumineux",P92*PU!$B$11,0)</f>
        <v>0</v>
      </c>
      <c r="AC92" s="23">
        <f>IF(V92="Grave émulsion",P92*PU!$B$13,0)</f>
        <v>0</v>
      </c>
      <c r="AD92" s="24">
        <f>(R92*PU!B97)+('Entretien des chaussées1'!T92*PU!B99)+'Entretien des chaussées1'!X92+'Entretien des chaussées1'!Y92+'Entretien des chaussées1'!Z92+'Entretien des chaussées1'!AA92+'Entretien des chaussées1'!AB92+'Entretien des chaussées1'!AC92</f>
        <v>0</v>
      </c>
      <c r="AE92" s="34"/>
      <c r="AF92" s="34"/>
      <c r="AG92" s="19" t="str">
        <f t="shared" si="30"/>
        <v/>
      </c>
      <c r="AH92" s="19" t="str">
        <f t="shared" si="31"/>
        <v/>
      </c>
      <c r="AI92" s="19" t="str">
        <f t="shared" si="32"/>
        <v/>
      </c>
      <c r="AJ92" s="31"/>
      <c r="AK92" s="26"/>
    </row>
    <row r="93" spans="1:37" x14ac:dyDescent="0.2">
      <c r="A93" s="41"/>
      <c r="B93" s="58" t="s">
        <v>120</v>
      </c>
      <c r="C93" s="41"/>
      <c r="D93" s="44"/>
      <c r="E93" s="40"/>
      <c r="F93" s="38" t="str">
        <f t="shared" si="22"/>
        <v/>
      </c>
      <c r="G93" s="23">
        <f t="shared" si="23"/>
        <v>0</v>
      </c>
      <c r="H93" s="23">
        <f t="shared" si="24"/>
        <v>0</v>
      </c>
      <c r="I93" s="23">
        <f t="shared" si="25"/>
        <v>0</v>
      </c>
      <c r="J93" s="23">
        <f t="shared" si="26"/>
        <v>0</v>
      </c>
      <c r="K93" s="23">
        <f t="shared" si="27"/>
        <v>0</v>
      </c>
      <c r="L93" s="27"/>
      <c r="M93" s="27"/>
      <c r="N93" s="33"/>
      <c r="O93" s="33"/>
      <c r="P93" s="68" t="str">
        <f t="shared" si="28"/>
        <v/>
      </c>
      <c r="Q93" s="49" t="str">
        <f t="shared" si="29"/>
        <v/>
      </c>
      <c r="R93" s="33"/>
      <c r="S93" s="33"/>
      <c r="T93" s="33"/>
      <c r="U93" s="33"/>
      <c r="V93" s="27"/>
      <c r="W93" s="45"/>
      <c r="X93" s="42">
        <f>IF(V93="ESU",P93*PU!$B$3,0)</f>
        <v>0</v>
      </c>
      <c r="Y93" s="23">
        <f>IF(V93="ECF",P93*PU!$B$5,0)</f>
        <v>0</v>
      </c>
      <c r="Z93" s="23">
        <f>IF(V93="Enrobé projeté",P93*PU!$B$7,0)</f>
        <v>0</v>
      </c>
      <c r="AA93" s="23">
        <f>IF(V93="Enrobé à froid",P93*PU!$B$9,0)</f>
        <v>0</v>
      </c>
      <c r="AB93" s="23">
        <f>IF(V93="Béton bitumineux",P93*PU!$B$11,0)</f>
        <v>0</v>
      </c>
      <c r="AC93" s="23">
        <f>IF(V93="Grave émulsion",P93*PU!$B$13,0)</f>
        <v>0</v>
      </c>
      <c r="AD93" s="24">
        <f>(R93*PU!B98)+('Entretien des chaussées1'!T93*PU!B100)+'Entretien des chaussées1'!X93+'Entretien des chaussées1'!Y93+'Entretien des chaussées1'!Z93+'Entretien des chaussées1'!AA93+'Entretien des chaussées1'!AB93+'Entretien des chaussées1'!AC93</f>
        <v>0</v>
      </c>
      <c r="AE93" s="34"/>
      <c r="AF93" s="34"/>
      <c r="AG93" s="19" t="str">
        <f t="shared" si="30"/>
        <v/>
      </c>
      <c r="AH93" s="19" t="str">
        <f t="shared" si="31"/>
        <v/>
      </c>
      <c r="AI93" s="19" t="str">
        <f t="shared" si="32"/>
        <v/>
      </c>
      <c r="AJ93" s="31"/>
      <c r="AK93" s="26"/>
    </row>
    <row r="94" spans="1:37" x14ac:dyDescent="0.2">
      <c r="A94" s="41"/>
      <c r="B94" s="58" t="s">
        <v>121</v>
      </c>
      <c r="C94" s="41"/>
      <c r="D94" s="44"/>
      <c r="E94" s="40"/>
      <c r="F94" s="38" t="str">
        <f t="shared" si="22"/>
        <v/>
      </c>
      <c r="G94" s="23">
        <f t="shared" si="23"/>
        <v>0</v>
      </c>
      <c r="H94" s="23">
        <f t="shared" si="24"/>
        <v>0</v>
      </c>
      <c r="I94" s="23">
        <f t="shared" si="25"/>
        <v>0</v>
      </c>
      <c r="J94" s="23">
        <f t="shared" si="26"/>
        <v>0</v>
      </c>
      <c r="K94" s="23">
        <f t="shared" si="27"/>
        <v>0</v>
      </c>
      <c r="L94" s="27"/>
      <c r="M94" s="27"/>
      <c r="N94" s="33"/>
      <c r="O94" s="33"/>
      <c r="P94" s="68" t="str">
        <f t="shared" si="28"/>
        <v/>
      </c>
      <c r="Q94" s="49" t="str">
        <f t="shared" si="29"/>
        <v/>
      </c>
      <c r="R94" s="33"/>
      <c r="S94" s="33"/>
      <c r="T94" s="33"/>
      <c r="U94" s="33"/>
      <c r="V94" s="27"/>
      <c r="W94" s="45"/>
      <c r="X94" s="42">
        <f>IF(V94="ESU",P94*PU!$B$3,0)</f>
        <v>0</v>
      </c>
      <c r="Y94" s="23">
        <f>IF(V94="ECF",P94*PU!$B$5,0)</f>
        <v>0</v>
      </c>
      <c r="Z94" s="23">
        <f>IF(V94="Enrobé projeté",P94*PU!$B$7,0)</f>
        <v>0</v>
      </c>
      <c r="AA94" s="23">
        <f>IF(V94="Enrobé à froid",P94*PU!$B$9,0)</f>
        <v>0</v>
      </c>
      <c r="AB94" s="23">
        <f>IF(V94="Béton bitumineux",P94*PU!$B$11,0)</f>
        <v>0</v>
      </c>
      <c r="AC94" s="23">
        <f>IF(V94="Grave émulsion",P94*PU!$B$13,0)</f>
        <v>0</v>
      </c>
      <c r="AD94" s="24">
        <f>(R94*PU!B99)+('Entretien des chaussées1'!T94*PU!B101)+'Entretien des chaussées1'!X94+'Entretien des chaussées1'!Y94+'Entretien des chaussées1'!Z94+'Entretien des chaussées1'!AA94+'Entretien des chaussées1'!AB94+'Entretien des chaussées1'!AC94</f>
        <v>0</v>
      </c>
      <c r="AE94" s="34"/>
      <c r="AF94" s="34"/>
      <c r="AG94" s="19" t="str">
        <f t="shared" si="30"/>
        <v/>
      </c>
      <c r="AH94" s="19" t="str">
        <f t="shared" si="31"/>
        <v/>
      </c>
      <c r="AI94" s="19" t="str">
        <f t="shared" si="32"/>
        <v/>
      </c>
      <c r="AJ94" s="31"/>
      <c r="AK94" s="26"/>
    </row>
    <row r="95" spans="1:37" x14ac:dyDescent="0.2">
      <c r="A95" s="41"/>
      <c r="B95" s="58" t="s">
        <v>122</v>
      </c>
      <c r="C95" s="41"/>
      <c r="D95" s="44"/>
      <c r="E95" s="40"/>
      <c r="F95" s="38" t="str">
        <f t="shared" si="22"/>
        <v/>
      </c>
      <c r="G95" s="23">
        <f t="shared" si="23"/>
        <v>0</v>
      </c>
      <c r="H95" s="23">
        <f t="shared" si="24"/>
        <v>0</v>
      </c>
      <c r="I95" s="23">
        <f t="shared" si="25"/>
        <v>0</v>
      </c>
      <c r="J95" s="23">
        <f t="shared" si="26"/>
        <v>0</v>
      </c>
      <c r="K95" s="23">
        <f t="shared" si="27"/>
        <v>0</v>
      </c>
      <c r="L95" s="27"/>
      <c r="M95" s="27"/>
      <c r="N95" s="33"/>
      <c r="O95" s="33"/>
      <c r="P95" s="68" t="str">
        <f t="shared" si="28"/>
        <v/>
      </c>
      <c r="Q95" s="49" t="str">
        <f t="shared" si="29"/>
        <v/>
      </c>
      <c r="R95" s="33"/>
      <c r="S95" s="33"/>
      <c r="T95" s="33"/>
      <c r="U95" s="33"/>
      <c r="V95" s="27"/>
      <c r="W95" s="45"/>
      <c r="X95" s="42">
        <f>IF(V95="ESU",P95*PU!$B$3,0)</f>
        <v>0</v>
      </c>
      <c r="Y95" s="23">
        <f>IF(V95="ECF",P95*PU!$B$5,0)</f>
        <v>0</v>
      </c>
      <c r="Z95" s="23">
        <f>IF(V95="Enrobé projeté",P95*PU!$B$7,0)</f>
        <v>0</v>
      </c>
      <c r="AA95" s="23">
        <f>IF(V95="Enrobé à froid",P95*PU!$B$9,0)</f>
        <v>0</v>
      </c>
      <c r="AB95" s="23">
        <f>IF(V95="Béton bitumineux",P95*PU!$B$11,0)</f>
        <v>0</v>
      </c>
      <c r="AC95" s="23">
        <f>IF(V95="Grave émulsion",P95*PU!$B$13,0)</f>
        <v>0</v>
      </c>
      <c r="AD95" s="24">
        <f>(R95*PU!B100)+('Entretien des chaussées1'!T95*PU!B102)+'Entretien des chaussées1'!X95+'Entretien des chaussées1'!Y95+'Entretien des chaussées1'!Z95+'Entretien des chaussées1'!AA95+'Entretien des chaussées1'!AB95+'Entretien des chaussées1'!AC95</f>
        <v>0</v>
      </c>
      <c r="AE95" s="34"/>
      <c r="AF95" s="34"/>
      <c r="AG95" s="19" t="str">
        <f t="shared" si="30"/>
        <v/>
      </c>
      <c r="AH95" s="19" t="str">
        <f t="shared" si="31"/>
        <v/>
      </c>
      <c r="AI95" s="19" t="str">
        <f t="shared" si="32"/>
        <v/>
      </c>
      <c r="AJ95" s="31"/>
      <c r="AK95" s="26"/>
    </row>
    <row r="96" spans="1:37" x14ac:dyDescent="0.2">
      <c r="A96" s="41"/>
      <c r="B96" s="58" t="s">
        <v>123</v>
      </c>
      <c r="C96" s="41"/>
      <c r="D96" s="44"/>
      <c r="E96" s="40"/>
      <c r="F96" s="38" t="str">
        <f t="shared" si="22"/>
        <v/>
      </c>
      <c r="G96" s="23">
        <f t="shared" si="23"/>
        <v>0</v>
      </c>
      <c r="H96" s="23">
        <f t="shared" si="24"/>
        <v>0</v>
      </c>
      <c r="I96" s="23">
        <f t="shared" si="25"/>
        <v>0</v>
      </c>
      <c r="J96" s="23">
        <f t="shared" si="26"/>
        <v>0</v>
      </c>
      <c r="K96" s="23">
        <f t="shared" si="27"/>
        <v>0</v>
      </c>
      <c r="L96" s="27"/>
      <c r="M96" s="27"/>
      <c r="N96" s="33"/>
      <c r="O96" s="33"/>
      <c r="P96" s="68" t="str">
        <f t="shared" si="28"/>
        <v/>
      </c>
      <c r="Q96" s="49" t="str">
        <f t="shared" si="29"/>
        <v/>
      </c>
      <c r="R96" s="33"/>
      <c r="S96" s="33"/>
      <c r="T96" s="33"/>
      <c r="U96" s="33"/>
      <c r="V96" s="27"/>
      <c r="W96" s="45"/>
      <c r="X96" s="42">
        <f>IF(V96="ESU",P96*PU!$B$3,0)</f>
        <v>0</v>
      </c>
      <c r="Y96" s="23">
        <f>IF(V96="ECF",P96*PU!$B$5,0)</f>
        <v>0</v>
      </c>
      <c r="Z96" s="23">
        <f>IF(V96="Enrobé projeté",P96*PU!$B$7,0)</f>
        <v>0</v>
      </c>
      <c r="AA96" s="23">
        <f>IF(V96="Enrobé à froid",P96*PU!$B$9,0)</f>
        <v>0</v>
      </c>
      <c r="AB96" s="23">
        <f>IF(V96="Béton bitumineux",P96*PU!$B$11,0)</f>
        <v>0</v>
      </c>
      <c r="AC96" s="23">
        <f>IF(V96="Grave émulsion",P96*PU!$B$13,0)</f>
        <v>0</v>
      </c>
      <c r="AD96" s="24">
        <f>(R96*PU!B101)+('Entretien des chaussées1'!T96*PU!B103)+'Entretien des chaussées1'!X96+'Entretien des chaussées1'!Y96+'Entretien des chaussées1'!Z96+'Entretien des chaussées1'!AA96+'Entretien des chaussées1'!AB96+'Entretien des chaussées1'!AC96</f>
        <v>0</v>
      </c>
      <c r="AE96" s="34"/>
      <c r="AF96" s="34"/>
      <c r="AG96" s="19" t="str">
        <f t="shared" si="30"/>
        <v/>
      </c>
      <c r="AH96" s="19" t="str">
        <f t="shared" si="31"/>
        <v/>
      </c>
      <c r="AI96" s="19" t="str">
        <f t="shared" si="32"/>
        <v/>
      </c>
      <c r="AJ96" s="31"/>
      <c r="AK96" s="26"/>
    </row>
    <row r="97" spans="1:37" x14ac:dyDescent="0.2">
      <c r="A97" s="41"/>
      <c r="B97" s="58" t="s">
        <v>124</v>
      </c>
      <c r="C97" s="41"/>
      <c r="D97" s="44"/>
      <c r="E97" s="40"/>
      <c r="F97" s="38" t="str">
        <f t="shared" si="22"/>
        <v/>
      </c>
      <c r="G97" s="23">
        <f t="shared" si="23"/>
        <v>0</v>
      </c>
      <c r="H97" s="23">
        <f t="shared" si="24"/>
        <v>0</v>
      </c>
      <c r="I97" s="23">
        <f t="shared" si="25"/>
        <v>0</v>
      </c>
      <c r="J97" s="23">
        <f t="shared" si="26"/>
        <v>0</v>
      </c>
      <c r="K97" s="23">
        <f t="shared" si="27"/>
        <v>0</v>
      </c>
      <c r="L97" s="27"/>
      <c r="M97" s="27"/>
      <c r="N97" s="33"/>
      <c r="O97" s="33"/>
      <c r="P97" s="68" t="str">
        <f t="shared" si="28"/>
        <v/>
      </c>
      <c r="Q97" s="49" t="str">
        <f t="shared" si="29"/>
        <v/>
      </c>
      <c r="R97" s="33"/>
      <c r="S97" s="33"/>
      <c r="T97" s="33"/>
      <c r="U97" s="33"/>
      <c r="V97" s="27"/>
      <c r="W97" s="45"/>
      <c r="X97" s="42">
        <f>IF(V97="ESU",P97*PU!$B$3,0)</f>
        <v>0</v>
      </c>
      <c r="Y97" s="23">
        <f>IF(V97="ECF",P97*PU!$B$5,0)</f>
        <v>0</v>
      </c>
      <c r="Z97" s="23">
        <f>IF(V97="Enrobé projeté",P97*PU!$B$7,0)</f>
        <v>0</v>
      </c>
      <c r="AA97" s="23">
        <f>IF(V97="Enrobé à froid",P97*PU!$B$9,0)</f>
        <v>0</v>
      </c>
      <c r="AB97" s="23">
        <f>IF(V97="Béton bitumineux",P97*PU!$B$11,0)</f>
        <v>0</v>
      </c>
      <c r="AC97" s="23">
        <f>IF(V97="Grave émulsion",P97*PU!$B$13,0)</f>
        <v>0</v>
      </c>
      <c r="AD97" s="24">
        <f>(R97*PU!B102)+('Entretien des chaussées1'!T97*PU!B104)+'Entretien des chaussées1'!X97+'Entretien des chaussées1'!Y97+'Entretien des chaussées1'!Z97+'Entretien des chaussées1'!AA97+'Entretien des chaussées1'!AB97+'Entretien des chaussées1'!AC97</f>
        <v>0</v>
      </c>
      <c r="AE97" s="34"/>
      <c r="AF97" s="34"/>
      <c r="AG97" s="19" t="str">
        <f t="shared" si="30"/>
        <v/>
      </c>
      <c r="AH97" s="19" t="str">
        <f t="shared" si="31"/>
        <v/>
      </c>
      <c r="AI97" s="19" t="str">
        <f t="shared" si="32"/>
        <v/>
      </c>
      <c r="AJ97" s="31"/>
      <c r="AK97" s="26"/>
    </row>
    <row r="98" spans="1:37" x14ac:dyDescent="0.2">
      <c r="A98" s="41"/>
      <c r="B98" s="58" t="s">
        <v>125</v>
      </c>
      <c r="C98" s="41"/>
      <c r="D98" s="44"/>
      <c r="E98" s="40"/>
      <c r="F98" s="38" t="str">
        <f t="shared" si="22"/>
        <v/>
      </c>
      <c r="G98" s="23">
        <f t="shared" si="23"/>
        <v>0</v>
      </c>
      <c r="H98" s="23">
        <f t="shared" si="24"/>
        <v>0</v>
      </c>
      <c r="I98" s="23">
        <f t="shared" si="25"/>
        <v>0</v>
      </c>
      <c r="J98" s="23">
        <f t="shared" si="26"/>
        <v>0</v>
      </c>
      <c r="K98" s="23">
        <f t="shared" si="27"/>
        <v>0</v>
      </c>
      <c r="L98" s="27"/>
      <c r="M98" s="27"/>
      <c r="N98" s="33"/>
      <c r="O98" s="33"/>
      <c r="P98" s="68" t="str">
        <f t="shared" si="28"/>
        <v/>
      </c>
      <c r="Q98" s="49" t="str">
        <f t="shared" si="29"/>
        <v/>
      </c>
      <c r="R98" s="33"/>
      <c r="S98" s="33"/>
      <c r="T98" s="33"/>
      <c r="U98" s="33"/>
      <c r="V98" s="27"/>
      <c r="W98" s="45"/>
      <c r="X98" s="42">
        <f>IF(V98="ESU",P98*PU!$B$3,0)</f>
        <v>0</v>
      </c>
      <c r="Y98" s="23">
        <f>IF(V98="ECF",P98*PU!$B$5,0)</f>
        <v>0</v>
      </c>
      <c r="Z98" s="23">
        <f>IF(V98="Enrobé projeté",P98*PU!$B$7,0)</f>
        <v>0</v>
      </c>
      <c r="AA98" s="23">
        <f>IF(V98="Enrobé à froid",P98*PU!$B$9,0)</f>
        <v>0</v>
      </c>
      <c r="AB98" s="23">
        <f>IF(V98="Béton bitumineux",P98*PU!$B$11,0)</f>
        <v>0</v>
      </c>
      <c r="AC98" s="23">
        <f>IF(V98="Grave émulsion",P98*PU!$B$13,0)</f>
        <v>0</v>
      </c>
      <c r="AD98" s="24">
        <f>(R98*PU!B103)+('Entretien des chaussées1'!T98*PU!B105)+'Entretien des chaussées1'!X98+'Entretien des chaussées1'!Y98+'Entretien des chaussées1'!Z98+'Entretien des chaussées1'!AA98+'Entretien des chaussées1'!AB98+'Entretien des chaussées1'!AC98</f>
        <v>0</v>
      </c>
      <c r="AE98" s="34"/>
      <c r="AF98" s="34"/>
      <c r="AG98" s="19" t="str">
        <f t="shared" si="30"/>
        <v/>
      </c>
      <c r="AH98" s="19" t="str">
        <f t="shared" si="31"/>
        <v/>
      </c>
      <c r="AI98" s="19" t="str">
        <f t="shared" si="32"/>
        <v/>
      </c>
      <c r="AJ98" s="31"/>
      <c r="AK98" s="26"/>
    </row>
    <row r="99" spans="1:37" x14ac:dyDescent="0.2">
      <c r="A99" s="41"/>
      <c r="B99" s="58" t="s">
        <v>126</v>
      </c>
      <c r="C99" s="41"/>
      <c r="D99" s="44"/>
      <c r="E99" s="40"/>
      <c r="F99" s="38" t="str">
        <f t="shared" si="22"/>
        <v/>
      </c>
      <c r="G99" s="23">
        <f t="shared" si="23"/>
        <v>0</v>
      </c>
      <c r="H99" s="23">
        <f t="shared" si="24"/>
        <v>0</v>
      </c>
      <c r="I99" s="23">
        <f t="shared" si="25"/>
        <v>0</v>
      </c>
      <c r="J99" s="23">
        <f t="shared" si="26"/>
        <v>0</v>
      </c>
      <c r="K99" s="23">
        <f t="shared" si="27"/>
        <v>0</v>
      </c>
      <c r="L99" s="27"/>
      <c r="M99" s="27"/>
      <c r="N99" s="33"/>
      <c r="O99" s="33"/>
      <c r="P99" s="68" t="str">
        <f t="shared" si="28"/>
        <v/>
      </c>
      <c r="Q99" s="49" t="str">
        <f t="shared" si="29"/>
        <v/>
      </c>
      <c r="R99" s="33"/>
      <c r="S99" s="33"/>
      <c r="T99" s="33"/>
      <c r="U99" s="33"/>
      <c r="V99" s="27"/>
      <c r="W99" s="45"/>
      <c r="X99" s="42">
        <f>IF(V99="ESU",P99*PU!$B$3,0)</f>
        <v>0</v>
      </c>
      <c r="Y99" s="23">
        <f>IF(V99="ECF",P99*PU!$B$5,0)</f>
        <v>0</v>
      </c>
      <c r="Z99" s="23">
        <f>IF(V99="Enrobé projeté",P99*PU!$B$7,0)</f>
        <v>0</v>
      </c>
      <c r="AA99" s="23">
        <f>IF(V99="Enrobé à froid",P99*PU!$B$9,0)</f>
        <v>0</v>
      </c>
      <c r="AB99" s="23">
        <f>IF(V99="Béton bitumineux",P99*PU!$B$11,0)</f>
        <v>0</v>
      </c>
      <c r="AC99" s="23">
        <f>IF(V99="Grave émulsion",P99*PU!$B$13,0)</f>
        <v>0</v>
      </c>
      <c r="AD99" s="24">
        <f>(R99*PU!B104)+('Entretien des chaussées1'!T99*PU!B106)+'Entretien des chaussées1'!X99+'Entretien des chaussées1'!Y99+'Entretien des chaussées1'!Z99+'Entretien des chaussées1'!AA99+'Entretien des chaussées1'!AB99+'Entretien des chaussées1'!AC99</f>
        <v>0</v>
      </c>
      <c r="AE99" s="34"/>
      <c r="AF99" s="34"/>
      <c r="AG99" s="19" t="str">
        <f t="shared" si="30"/>
        <v/>
      </c>
      <c r="AH99" s="19" t="str">
        <f t="shared" si="31"/>
        <v/>
      </c>
      <c r="AI99" s="19" t="str">
        <f t="shared" si="32"/>
        <v/>
      </c>
      <c r="AJ99" s="31"/>
      <c r="AK99" s="26"/>
    </row>
    <row r="100" spans="1:37" x14ac:dyDescent="0.2">
      <c r="A100" s="41"/>
      <c r="B100" s="58" t="s">
        <v>127</v>
      </c>
      <c r="C100" s="41"/>
      <c r="D100" s="44"/>
      <c r="E100" s="40"/>
      <c r="F100" s="38" t="str">
        <f t="shared" si="22"/>
        <v/>
      </c>
      <c r="G100" s="23">
        <f t="shared" si="23"/>
        <v>0</v>
      </c>
      <c r="H100" s="23">
        <f t="shared" si="24"/>
        <v>0</v>
      </c>
      <c r="I100" s="23">
        <f t="shared" si="25"/>
        <v>0</v>
      </c>
      <c r="J100" s="23">
        <f t="shared" si="26"/>
        <v>0</v>
      </c>
      <c r="K100" s="23">
        <f t="shared" si="27"/>
        <v>0</v>
      </c>
      <c r="L100" s="27"/>
      <c r="M100" s="27"/>
      <c r="N100" s="33"/>
      <c r="O100" s="33"/>
      <c r="P100" s="68" t="str">
        <f t="shared" si="28"/>
        <v/>
      </c>
      <c r="Q100" s="49" t="str">
        <f t="shared" si="29"/>
        <v/>
      </c>
      <c r="R100" s="33"/>
      <c r="S100" s="33"/>
      <c r="T100" s="33"/>
      <c r="U100" s="33"/>
      <c r="V100" s="27"/>
      <c r="W100" s="45"/>
      <c r="X100" s="42">
        <f>IF(V100="ESU",P100*PU!$B$3,0)</f>
        <v>0</v>
      </c>
      <c r="Y100" s="23">
        <f>IF(V100="ECF",P100*PU!$B$5,0)</f>
        <v>0</v>
      </c>
      <c r="Z100" s="23">
        <f>IF(V100="Enrobé projeté",P100*PU!$B$7,0)</f>
        <v>0</v>
      </c>
      <c r="AA100" s="23">
        <f>IF(V100="Enrobé à froid",P100*PU!$B$9,0)</f>
        <v>0</v>
      </c>
      <c r="AB100" s="23">
        <f>IF(V100="Béton bitumineux",P100*PU!$B$11,0)</f>
        <v>0</v>
      </c>
      <c r="AC100" s="23">
        <f>IF(V100="Grave émulsion",P100*PU!$B$13,0)</f>
        <v>0</v>
      </c>
      <c r="AD100" s="24">
        <f>(R100*PU!B105)+('Entretien des chaussées1'!T100*PU!B107)+'Entretien des chaussées1'!X100+'Entretien des chaussées1'!Y100+'Entretien des chaussées1'!Z100+'Entretien des chaussées1'!AA100+'Entretien des chaussées1'!AB100+'Entretien des chaussées1'!AC100</f>
        <v>0</v>
      </c>
      <c r="AE100" s="34"/>
      <c r="AF100" s="34"/>
      <c r="AG100" s="19" t="str">
        <f t="shared" si="30"/>
        <v/>
      </c>
      <c r="AH100" s="19" t="str">
        <f t="shared" si="31"/>
        <v/>
      </c>
      <c r="AI100" s="19" t="str">
        <f t="shared" si="32"/>
        <v/>
      </c>
      <c r="AJ100" s="31"/>
      <c r="AK100" s="26"/>
    </row>
    <row r="101" spans="1:37" x14ac:dyDescent="0.2">
      <c r="A101" s="41"/>
      <c r="B101" s="58" t="s">
        <v>128</v>
      </c>
      <c r="C101" s="41"/>
      <c r="D101" s="44"/>
      <c r="E101" s="40"/>
      <c r="F101" s="38" t="str">
        <f t="shared" si="22"/>
        <v/>
      </c>
      <c r="G101" s="23">
        <f t="shared" si="23"/>
        <v>0</v>
      </c>
      <c r="H101" s="23">
        <f t="shared" si="24"/>
        <v>0</v>
      </c>
      <c r="I101" s="23">
        <f t="shared" si="25"/>
        <v>0</v>
      </c>
      <c r="J101" s="23">
        <f t="shared" si="26"/>
        <v>0</v>
      </c>
      <c r="K101" s="23">
        <f t="shared" si="27"/>
        <v>0</v>
      </c>
      <c r="L101" s="27"/>
      <c r="M101" s="27"/>
      <c r="N101" s="33"/>
      <c r="O101" s="33"/>
      <c r="P101" s="68" t="str">
        <f t="shared" si="28"/>
        <v/>
      </c>
      <c r="Q101" s="49" t="str">
        <f t="shared" si="29"/>
        <v/>
      </c>
      <c r="R101" s="33"/>
      <c r="S101" s="33"/>
      <c r="T101" s="33"/>
      <c r="U101" s="33"/>
      <c r="V101" s="27"/>
      <c r="W101" s="45"/>
      <c r="X101" s="42">
        <f>IF(V101="ESU",P101*PU!$B$3,0)</f>
        <v>0</v>
      </c>
      <c r="Y101" s="23">
        <f>IF(V101="ECF",P101*PU!$B$5,0)</f>
        <v>0</v>
      </c>
      <c r="Z101" s="23">
        <f>IF(V101="Enrobé projeté",P101*PU!$B$7,0)</f>
        <v>0</v>
      </c>
      <c r="AA101" s="23">
        <f>IF(V101="Enrobé à froid",P101*PU!$B$9,0)</f>
        <v>0</v>
      </c>
      <c r="AB101" s="23">
        <f>IF(V101="Béton bitumineux",P101*PU!$B$11,0)</f>
        <v>0</v>
      </c>
      <c r="AC101" s="23">
        <f>IF(V101="Grave émulsion",P101*PU!$B$13,0)</f>
        <v>0</v>
      </c>
      <c r="AD101" s="24">
        <f>(R101*PU!B106)+('Entretien des chaussées1'!T101*PU!B108)+'Entretien des chaussées1'!X101+'Entretien des chaussées1'!Y101+'Entretien des chaussées1'!Z101+'Entretien des chaussées1'!AA101+'Entretien des chaussées1'!AB101+'Entretien des chaussées1'!AC101</f>
        <v>0</v>
      </c>
      <c r="AE101" s="34"/>
      <c r="AF101" s="34"/>
      <c r="AG101" s="19" t="str">
        <f t="shared" si="30"/>
        <v/>
      </c>
      <c r="AH101" s="19" t="str">
        <f t="shared" si="31"/>
        <v/>
      </c>
      <c r="AI101" s="19" t="str">
        <f t="shared" si="32"/>
        <v/>
      </c>
      <c r="AJ101" s="31"/>
      <c r="AK101" s="26"/>
    </row>
    <row r="102" spans="1:37" x14ac:dyDescent="0.2">
      <c r="A102" s="41"/>
      <c r="B102" s="58" t="s">
        <v>129</v>
      </c>
      <c r="C102" s="41"/>
      <c r="D102" s="44"/>
      <c r="E102" s="40"/>
      <c r="F102" s="38" t="str">
        <f t="shared" si="22"/>
        <v/>
      </c>
      <c r="G102" s="23">
        <f t="shared" si="23"/>
        <v>0</v>
      </c>
      <c r="H102" s="23">
        <f t="shared" si="24"/>
        <v>0</v>
      </c>
      <c r="I102" s="23">
        <f t="shared" si="25"/>
        <v>0</v>
      </c>
      <c r="J102" s="23">
        <f t="shared" si="26"/>
        <v>0</v>
      </c>
      <c r="K102" s="23">
        <f t="shared" si="27"/>
        <v>0</v>
      </c>
      <c r="L102" s="27"/>
      <c r="M102" s="27"/>
      <c r="N102" s="33"/>
      <c r="O102" s="33"/>
      <c r="P102" s="68" t="str">
        <f t="shared" si="28"/>
        <v/>
      </c>
      <c r="Q102" s="49" t="str">
        <f t="shared" si="29"/>
        <v/>
      </c>
      <c r="R102" s="33"/>
      <c r="S102" s="33"/>
      <c r="T102" s="33"/>
      <c r="U102" s="33"/>
      <c r="V102" s="27"/>
      <c r="W102" s="45"/>
      <c r="X102" s="42">
        <f>IF(V102="ESU",P102*PU!$B$3,0)</f>
        <v>0</v>
      </c>
      <c r="Y102" s="23">
        <f>IF(V102="ECF",P102*PU!$B$5,0)</f>
        <v>0</v>
      </c>
      <c r="Z102" s="23">
        <f>IF(V102="Enrobé projeté",P102*PU!$B$7,0)</f>
        <v>0</v>
      </c>
      <c r="AA102" s="23">
        <f>IF(V102="Enrobé à froid",P102*PU!$B$9,0)</f>
        <v>0</v>
      </c>
      <c r="AB102" s="23">
        <f>IF(V102="Béton bitumineux",P102*PU!$B$11,0)</f>
        <v>0</v>
      </c>
      <c r="AC102" s="23">
        <f>IF(V102="Grave émulsion",P102*PU!$B$13,0)</f>
        <v>0</v>
      </c>
      <c r="AD102" s="24">
        <f>(R102*PU!B107)+('Entretien des chaussées1'!T102*PU!B109)+'Entretien des chaussées1'!X102+'Entretien des chaussées1'!Y102+'Entretien des chaussées1'!Z102+'Entretien des chaussées1'!AA102+'Entretien des chaussées1'!AB102+'Entretien des chaussées1'!AC102</f>
        <v>0</v>
      </c>
      <c r="AE102" s="34"/>
      <c r="AF102" s="34"/>
      <c r="AG102" s="19" t="str">
        <f t="shared" si="30"/>
        <v/>
      </c>
      <c r="AH102" s="19" t="str">
        <f t="shared" si="31"/>
        <v/>
      </c>
      <c r="AI102" s="19" t="str">
        <f t="shared" si="32"/>
        <v/>
      </c>
      <c r="AJ102" s="31"/>
      <c r="AK102" s="26"/>
    </row>
    <row r="103" spans="1:37" x14ac:dyDescent="0.2">
      <c r="A103" s="41"/>
      <c r="B103" s="58" t="s">
        <v>130</v>
      </c>
      <c r="C103" s="41"/>
      <c r="D103" s="44"/>
      <c r="E103" s="40"/>
      <c r="F103" s="38" t="str">
        <f t="shared" si="22"/>
        <v/>
      </c>
      <c r="G103" s="23">
        <f t="shared" si="23"/>
        <v>0</v>
      </c>
      <c r="H103" s="23">
        <f t="shared" si="24"/>
        <v>0</v>
      </c>
      <c r="I103" s="23">
        <f t="shared" si="25"/>
        <v>0</v>
      </c>
      <c r="J103" s="23">
        <f t="shared" si="26"/>
        <v>0</v>
      </c>
      <c r="K103" s="23">
        <f t="shared" si="27"/>
        <v>0</v>
      </c>
      <c r="L103" s="27"/>
      <c r="M103" s="27"/>
      <c r="N103" s="33"/>
      <c r="O103" s="33"/>
      <c r="P103" s="68" t="str">
        <f t="shared" si="28"/>
        <v/>
      </c>
      <c r="Q103" s="49" t="str">
        <f t="shared" si="29"/>
        <v/>
      </c>
      <c r="R103" s="33"/>
      <c r="S103" s="33"/>
      <c r="T103" s="33"/>
      <c r="U103" s="33"/>
      <c r="V103" s="27"/>
      <c r="W103" s="45"/>
      <c r="X103" s="42">
        <f>IF(V103="ESU",P103*PU!$B$3,0)</f>
        <v>0</v>
      </c>
      <c r="Y103" s="23">
        <f>IF(V103="ECF",P103*PU!$B$5,0)</f>
        <v>0</v>
      </c>
      <c r="Z103" s="23">
        <f>IF(V103="Enrobé projeté",P103*PU!$B$7,0)</f>
        <v>0</v>
      </c>
      <c r="AA103" s="23">
        <f>IF(V103="Enrobé à froid",P103*PU!$B$9,0)</f>
        <v>0</v>
      </c>
      <c r="AB103" s="23">
        <f>IF(V103="Béton bitumineux",P103*PU!$B$11,0)</f>
        <v>0</v>
      </c>
      <c r="AC103" s="23">
        <f>IF(V103="Grave émulsion",P103*PU!$B$13,0)</f>
        <v>0</v>
      </c>
      <c r="AD103" s="24">
        <f>(R103*PU!B108)+('Entretien des chaussées1'!T103*PU!B110)+'Entretien des chaussées1'!X103+'Entretien des chaussées1'!Y103+'Entretien des chaussées1'!Z103+'Entretien des chaussées1'!AA103+'Entretien des chaussées1'!AB103+'Entretien des chaussées1'!AC103</f>
        <v>0</v>
      </c>
      <c r="AE103" s="34"/>
      <c r="AF103" s="34"/>
      <c r="AG103" s="19" t="str">
        <f t="shared" si="30"/>
        <v/>
      </c>
      <c r="AH103" s="19" t="str">
        <f t="shared" si="31"/>
        <v/>
      </c>
      <c r="AI103" s="19" t="str">
        <f t="shared" si="32"/>
        <v/>
      </c>
      <c r="AJ103" s="31"/>
      <c r="AK103" s="26"/>
    </row>
    <row r="104" spans="1:37" x14ac:dyDescent="0.2">
      <c r="A104" s="41"/>
      <c r="B104" s="58" t="s">
        <v>131</v>
      </c>
      <c r="C104" s="41"/>
      <c r="D104" s="44"/>
      <c r="E104" s="40"/>
      <c r="F104" s="38" t="str">
        <f t="shared" si="22"/>
        <v/>
      </c>
      <c r="G104" s="23">
        <f t="shared" si="23"/>
        <v>0</v>
      </c>
      <c r="H104" s="23">
        <f t="shared" si="24"/>
        <v>0</v>
      </c>
      <c r="I104" s="23">
        <f t="shared" si="25"/>
        <v>0</v>
      </c>
      <c r="J104" s="23">
        <f t="shared" si="26"/>
        <v>0</v>
      </c>
      <c r="K104" s="23">
        <f t="shared" si="27"/>
        <v>0</v>
      </c>
      <c r="L104" s="27"/>
      <c r="M104" s="27"/>
      <c r="N104" s="33"/>
      <c r="O104" s="33"/>
      <c r="P104" s="68" t="str">
        <f t="shared" si="28"/>
        <v/>
      </c>
      <c r="Q104" s="49" t="str">
        <f t="shared" si="29"/>
        <v/>
      </c>
      <c r="R104" s="33"/>
      <c r="S104" s="33"/>
      <c r="T104" s="33"/>
      <c r="U104" s="33"/>
      <c r="V104" s="27"/>
      <c r="W104" s="45"/>
      <c r="X104" s="42">
        <f>IF(V104="ESU",P104*PU!$B$3,0)</f>
        <v>0</v>
      </c>
      <c r="Y104" s="23">
        <f>IF(V104="ECF",P104*PU!$B$5,0)</f>
        <v>0</v>
      </c>
      <c r="Z104" s="23">
        <f>IF(V104="Enrobé projeté",P104*PU!$B$7,0)</f>
        <v>0</v>
      </c>
      <c r="AA104" s="23">
        <f>IF(V104="Enrobé à froid",P104*PU!$B$9,0)</f>
        <v>0</v>
      </c>
      <c r="AB104" s="23">
        <f>IF(V104="Béton bitumineux",P104*PU!$B$11,0)</f>
        <v>0</v>
      </c>
      <c r="AC104" s="23">
        <f>IF(V104="Grave émulsion",P104*PU!$B$13,0)</f>
        <v>0</v>
      </c>
      <c r="AD104" s="24">
        <f>(R104*PU!B109)+('Entretien des chaussées1'!T104*PU!B111)+'Entretien des chaussées1'!X104+'Entretien des chaussées1'!Y104+'Entretien des chaussées1'!Z104+'Entretien des chaussées1'!AA104+'Entretien des chaussées1'!AB104+'Entretien des chaussées1'!AC104</f>
        <v>0</v>
      </c>
      <c r="AE104" s="34"/>
      <c r="AF104" s="34"/>
      <c r="AG104" s="19" t="str">
        <f t="shared" si="30"/>
        <v/>
      </c>
      <c r="AH104" s="19" t="str">
        <f t="shared" si="31"/>
        <v/>
      </c>
      <c r="AI104" s="19" t="str">
        <f t="shared" si="32"/>
        <v/>
      </c>
      <c r="AJ104" s="31"/>
      <c r="AK104" s="26"/>
    </row>
    <row r="105" spans="1:37" x14ac:dyDescent="0.2">
      <c r="A105" s="41"/>
      <c r="B105" s="58" t="s">
        <v>132</v>
      </c>
      <c r="C105" s="41"/>
      <c r="D105" s="44"/>
      <c r="E105" s="40"/>
      <c r="F105" s="38" t="str">
        <f t="shared" si="22"/>
        <v/>
      </c>
      <c r="G105" s="23">
        <f t="shared" si="23"/>
        <v>0</v>
      </c>
      <c r="H105" s="23">
        <f t="shared" si="24"/>
        <v>0</v>
      </c>
      <c r="I105" s="23">
        <f t="shared" si="25"/>
        <v>0</v>
      </c>
      <c r="J105" s="23">
        <f t="shared" si="26"/>
        <v>0</v>
      </c>
      <c r="K105" s="23">
        <f t="shared" si="27"/>
        <v>0</v>
      </c>
      <c r="L105" s="27"/>
      <c r="M105" s="27"/>
      <c r="N105" s="33"/>
      <c r="O105" s="33"/>
      <c r="P105" s="68" t="str">
        <f t="shared" si="28"/>
        <v/>
      </c>
      <c r="Q105" s="49" t="str">
        <f t="shared" si="29"/>
        <v/>
      </c>
      <c r="R105" s="33"/>
      <c r="S105" s="33"/>
      <c r="T105" s="33"/>
      <c r="U105" s="33"/>
      <c r="V105" s="27"/>
      <c r="W105" s="45"/>
      <c r="X105" s="42">
        <f>IF(V105="ESU",P105*PU!$B$3,0)</f>
        <v>0</v>
      </c>
      <c r="Y105" s="23">
        <f>IF(V105="ECF",P105*PU!$B$5,0)</f>
        <v>0</v>
      </c>
      <c r="Z105" s="23">
        <f>IF(V105="Enrobé projeté",P105*PU!$B$7,0)</f>
        <v>0</v>
      </c>
      <c r="AA105" s="23">
        <f>IF(V105="Enrobé à froid",P105*PU!$B$9,0)</f>
        <v>0</v>
      </c>
      <c r="AB105" s="23">
        <f>IF(V105="Béton bitumineux",P105*PU!$B$11,0)</f>
        <v>0</v>
      </c>
      <c r="AC105" s="23">
        <f>IF(V105="Grave émulsion",P105*PU!$B$13,0)</f>
        <v>0</v>
      </c>
      <c r="AD105" s="24">
        <f>(R105*PU!B110)+('Entretien des chaussées1'!T105*PU!B112)+'Entretien des chaussées1'!X105+'Entretien des chaussées1'!Y105+'Entretien des chaussées1'!Z105+'Entretien des chaussées1'!AA105+'Entretien des chaussées1'!AB105+'Entretien des chaussées1'!AC105</f>
        <v>0</v>
      </c>
      <c r="AE105" s="34"/>
      <c r="AF105" s="34"/>
      <c r="AG105" s="19" t="str">
        <f t="shared" si="30"/>
        <v/>
      </c>
      <c r="AH105" s="19" t="str">
        <f t="shared" si="31"/>
        <v/>
      </c>
      <c r="AI105" s="19" t="str">
        <f t="shared" si="32"/>
        <v/>
      </c>
      <c r="AJ105" s="31"/>
      <c r="AK105" s="26"/>
    </row>
    <row r="106" spans="1:37" x14ac:dyDescent="0.2">
      <c r="A106" s="41"/>
      <c r="B106" s="58" t="s">
        <v>133</v>
      </c>
      <c r="C106" s="41"/>
      <c r="D106" s="44"/>
      <c r="E106" s="40"/>
      <c r="F106" s="38" t="str">
        <f t="shared" si="22"/>
        <v/>
      </c>
      <c r="G106" s="23">
        <f t="shared" si="23"/>
        <v>0</v>
      </c>
      <c r="H106" s="23">
        <f t="shared" si="24"/>
        <v>0</v>
      </c>
      <c r="I106" s="23">
        <f t="shared" si="25"/>
        <v>0</v>
      </c>
      <c r="J106" s="23">
        <f t="shared" si="26"/>
        <v>0</v>
      </c>
      <c r="K106" s="23">
        <f t="shared" si="27"/>
        <v>0</v>
      </c>
      <c r="L106" s="27"/>
      <c r="M106" s="27"/>
      <c r="N106" s="33"/>
      <c r="O106" s="33"/>
      <c r="P106" s="68" t="str">
        <f t="shared" si="28"/>
        <v/>
      </c>
      <c r="Q106" s="49" t="str">
        <f t="shared" si="29"/>
        <v/>
      </c>
      <c r="R106" s="33"/>
      <c r="S106" s="33"/>
      <c r="T106" s="33"/>
      <c r="U106" s="33"/>
      <c r="V106" s="27"/>
      <c r="W106" s="45"/>
      <c r="X106" s="42">
        <f>IF(V106="ESU",P106*PU!$B$3,0)</f>
        <v>0</v>
      </c>
      <c r="Y106" s="23">
        <f>IF(V106="ECF",P106*PU!$B$5,0)</f>
        <v>0</v>
      </c>
      <c r="Z106" s="23">
        <f>IF(V106="Enrobé projeté",P106*PU!$B$7,0)</f>
        <v>0</v>
      </c>
      <c r="AA106" s="23">
        <f>IF(V106="Enrobé à froid",P106*PU!$B$9,0)</f>
        <v>0</v>
      </c>
      <c r="AB106" s="23">
        <f>IF(V106="Béton bitumineux",P106*PU!$B$11,0)</f>
        <v>0</v>
      </c>
      <c r="AC106" s="23">
        <f>IF(V106="Grave émulsion",P106*PU!$B$13,0)</f>
        <v>0</v>
      </c>
      <c r="AD106" s="24">
        <f>(R106*PU!B111)+('Entretien des chaussées1'!T106*PU!B113)+'Entretien des chaussées1'!X106+'Entretien des chaussées1'!Y106+'Entretien des chaussées1'!Z106+'Entretien des chaussées1'!AA106+'Entretien des chaussées1'!AB106+'Entretien des chaussées1'!AC106</f>
        <v>0</v>
      </c>
      <c r="AE106" s="34"/>
      <c r="AF106" s="34"/>
      <c r="AG106" s="19" t="str">
        <f t="shared" si="30"/>
        <v/>
      </c>
      <c r="AH106" s="19" t="str">
        <f t="shared" si="31"/>
        <v/>
      </c>
      <c r="AI106" s="19" t="str">
        <f t="shared" si="32"/>
        <v/>
      </c>
      <c r="AJ106" s="31"/>
      <c r="AK106" s="26"/>
    </row>
    <row r="107" spans="1:37" x14ac:dyDescent="0.2">
      <c r="A107" s="41"/>
      <c r="B107" s="58" t="s">
        <v>134</v>
      </c>
      <c r="C107" s="41"/>
      <c r="D107" s="44"/>
      <c r="E107" s="40"/>
      <c r="F107" s="38" t="str">
        <f t="shared" si="22"/>
        <v/>
      </c>
      <c r="G107" s="23">
        <f t="shared" si="23"/>
        <v>0</v>
      </c>
      <c r="H107" s="23">
        <f t="shared" si="24"/>
        <v>0</v>
      </c>
      <c r="I107" s="23">
        <f t="shared" si="25"/>
        <v>0</v>
      </c>
      <c r="J107" s="23">
        <f t="shared" si="26"/>
        <v>0</v>
      </c>
      <c r="K107" s="23">
        <f t="shared" si="27"/>
        <v>0</v>
      </c>
      <c r="L107" s="27"/>
      <c r="M107" s="27"/>
      <c r="N107" s="33"/>
      <c r="O107" s="33"/>
      <c r="P107" s="68" t="str">
        <f t="shared" si="28"/>
        <v/>
      </c>
      <c r="Q107" s="49" t="str">
        <f t="shared" si="29"/>
        <v/>
      </c>
      <c r="R107" s="33"/>
      <c r="S107" s="33"/>
      <c r="T107" s="33"/>
      <c r="U107" s="33"/>
      <c r="V107" s="27"/>
      <c r="W107" s="45"/>
      <c r="X107" s="42">
        <f>IF(V107="ESU",P107*PU!$B$3,0)</f>
        <v>0</v>
      </c>
      <c r="Y107" s="23">
        <f>IF(V107="ECF",P107*PU!$B$5,0)</f>
        <v>0</v>
      </c>
      <c r="Z107" s="23">
        <f>IF(V107="Enrobé projeté",P107*PU!$B$7,0)</f>
        <v>0</v>
      </c>
      <c r="AA107" s="23">
        <f>IF(V107="Enrobé à froid",P107*PU!$B$9,0)</f>
        <v>0</v>
      </c>
      <c r="AB107" s="23">
        <f>IF(V107="Béton bitumineux",P107*PU!$B$11,0)</f>
        <v>0</v>
      </c>
      <c r="AC107" s="23">
        <f>IF(V107="Grave émulsion",P107*PU!$B$13,0)</f>
        <v>0</v>
      </c>
      <c r="AD107" s="24">
        <f>(R107*PU!B112)+('Entretien des chaussées1'!T107*PU!B114)+'Entretien des chaussées1'!X107+'Entretien des chaussées1'!Y107+'Entretien des chaussées1'!Z107+'Entretien des chaussées1'!AA107+'Entretien des chaussées1'!AB107+'Entretien des chaussées1'!AC107</f>
        <v>0</v>
      </c>
      <c r="AE107" s="34"/>
      <c r="AF107" s="34"/>
      <c r="AG107" s="19" t="str">
        <f t="shared" si="30"/>
        <v/>
      </c>
      <c r="AH107" s="19" t="str">
        <f t="shared" si="31"/>
        <v/>
      </c>
      <c r="AI107" s="19" t="str">
        <f t="shared" si="32"/>
        <v/>
      </c>
      <c r="AJ107" s="31"/>
      <c r="AK107" s="26"/>
    </row>
    <row r="108" spans="1:37" x14ac:dyDescent="0.2">
      <c r="A108" s="41"/>
      <c r="B108" s="58" t="s">
        <v>135</v>
      </c>
      <c r="C108" s="41"/>
      <c r="D108" s="44"/>
      <c r="E108" s="40"/>
      <c r="F108" s="38" t="str">
        <f t="shared" si="22"/>
        <v/>
      </c>
      <c r="G108" s="23">
        <f t="shared" si="23"/>
        <v>0</v>
      </c>
      <c r="H108" s="23">
        <f t="shared" si="24"/>
        <v>0</v>
      </c>
      <c r="I108" s="23">
        <f t="shared" si="25"/>
        <v>0</v>
      </c>
      <c r="J108" s="23">
        <f t="shared" si="26"/>
        <v>0</v>
      </c>
      <c r="K108" s="23">
        <f t="shared" si="27"/>
        <v>0</v>
      </c>
      <c r="L108" s="27"/>
      <c r="M108" s="27"/>
      <c r="N108" s="33"/>
      <c r="O108" s="33"/>
      <c r="P108" s="68" t="str">
        <f t="shared" si="28"/>
        <v/>
      </c>
      <c r="Q108" s="49" t="str">
        <f t="shared" si="29"/>
        <v/>
      </c>
      <c r="R108" s="33"/>
      <c r="S108" s="33"/>
      <c r="T108" s="33"/>
      <c r="U108" s="33"/>
      <c r="V108" s="27"/>
      <c r="W108" s="45"/>
      <c r="X108" s="42">
        <f>IF(V108="ESU",P108*PU!$B$3,0)</f>
        <v>0</v>
      </c>
      <c r="Y108" s="23">
        <f>IF(V108="ECF",P108*PU!$B$5,0)</f>
        <v>0</v>
      </c>
      <c r="Z108" s="23">
        <f>IF(V108="Enrobé projeté",P108*PU!$B$7,0)</f>
        <v>0</v>
      </c>
      <c r="AA108" s="23">
        <f>IF(V108="Enrobé à froid",P108*PU!$B$9,0)</f>
        <v>0</v>
      </c>
      <c r="AB108" s="23">
        <f>IF(V108="Béton bitumineux",P108*PU!$B$11,0)</f>
        <v>0</v>
      </c>
      <c r="AC108" s="23">
        <f>IF(V108="Grave émulsion",P108*PU!$B$13,0)</f>
        <v>0</v>
      </c>
      <c r="AD108" s="24">
        <f>(R108*PU!B113)+('Entretien des chaussées1'!T108*PU!B115)+'Entretien des chaussées1'!X108+'Entretien des chaussées1'!Y108+'Entretien des chaussées1'!Z108+'Entretien des chaussées1'!AA108+'Entretien des chaussées1'!AB108+'Entretien des chaussées1'!AC108</f>
        <v>0</v>
      </c>
      <c r="AE108" s="34"/>
      <c r="AF108" s="34"/>
      <c r="AG108" s="19" t="str">
        <f t="shared" si="30"/>
        <v/>
      </c>
      <c r="AH108" s="19" t="str">
        <f t="shared" si="31"/>
        <v/>
      </c>
      <c r="AI108" s="19" t="str">
        <f t="shared" si="32"/>
        <v/>
      </c>
      <c r="AJ108" s="31"/>
      <c r="AK108" s="26"/>
    </row>
    <row r="109" spans="1:37" x14ac:dyDescent="0.2">
      <c r="A109" s="41"/>
      <c r="B109" s="58" t="s">
        <v>136</v>
      </c>
      <c r="C109" s="41"/>
      <c r="D109" s="44"/>
      <c r="E109" s="40"/>
      <c r="F109" s="38" t="str">
        <f t="shared" si="22"/>
        <v/>
      </c>
      <c r="G109" s="23">
        <f t="shared" si="23"/>
        <v>0</v>
      </c>
      <c r="H109" s="23">
        <f t="shared" si="24"/>
        <v>0</v>
      </c>
      <c r="I109" s="23">
        <f t="shared" si="25"/>
        <v>0</v>
      </c>
      <c r="J109" s="23">
        <f t="shared" si="26"/>
        <v>0</v>
      </c>
      <c r="K109" s="23">
        <f t="shared" si="27"/>
        <v>0</v>
      </c>
      <c r="L109" s="27"/>
      <c r="M109" s="27"/>
      <c r="N109" s="33"/>
      <c r="O109" s="33"/>
      <c r="P109" s="68" t="str">
        <f t="shared" si="28"/>
        <v/>
      </c>
      <c r="Q109" s="49" t="str">
        <f t="shared" si="29"/>
        <v/>
      </c>
      <c r="R109" s="33"/>
      <c r="S109" s="33"/>
      <c r="T109" s="33"/>
      <c r="U109" s="33"/>
      <c r="V109" s="27"/>
      <c r="W109" s="45"/>
      <c r="X109" s="42">
        <f>IF(V109="ESU",P109*PU!$B$3,0)</f>
        <v>0</v>
      </c>
      <c r="Y109" s="23">
        <f>IF(V109="ECF",P109*PU!$B$5,0)</f>
        <v>0</v>
      </c>
      <c r="Z109" s="23">
        <f>IF(V109="Enrobé projeté",P109*PU!$B$7,0)</f>
        <v>0</v>
      </c>
      <c r="AA109" s="23">
        <f>IF(V109="Enrobé à froid",P109*PU!$B$9,0)</f>
        <v>0</v>
      </c>
      <c r="AB109" s="23">
        <f>IF(V109="Béton bitumineux",P109*PU!$B$11,0)</f>
        <v>0</v>
      </c>
      <c r="AC109" s="23">
        <f>IF(V109="Grave émulsion",P109*PU!$B$13,0)</f>
        <v>0</v>
      </c>
      <c r="AD109" s="24">
        <f>(R109*PU!B114)+('Entretien des chaussées1'!T109*PU!B116)+'Entretien des chaussées1'!X109+'Entretien des chaussées1'!Y109+'Entretien des chaussées1'!Z109+'Entretien des chaussées1'!AA109+'Entretien des chaussées1'!AB109+'Entretien des chaussées1'!AC109</f>
        <v>0</v>
      </c>
      <c r="AE109" s="34"/>
      <c r="AF109" s="34"/>
      <c r="AG109" s="19" t="str">
        <f t="shared" si="30"/>
        <v/>
      </c>
      <c r="AH109" s="19" t="str">
        <f t="shared" si="31"/>
        <v/>
      </c>
      <c r="AI109" s="19" t="str">
        <f t="shared" si="32"/>
        <v/>
      </c>
      <c r="AJ109" s="31"/>
      <c r="AK109" s="26"/>
    </row>
    <row r="110" spans="1:37" x14ac:dyDescent="0.2">
      <c r="A110" s="41"/>
      <c r="B110" s="58" t="s">
        <v>137</v>
      </c>
      <c r="C110" s="41"/>
      <c r="D110" s="44"/>
      <c r="E110" s="40"/>
      <c r="F110" s="38" t="str">
        <f t="shared" si="22"/>
        <v/>
      </c>
      <c r="G110" s="23">
        <f t="shared" si="23"/>
        <v>0</v>
      </c>
      <c r="H110" s="23">
        <f t="shared" si="24"/>
        <v>0</v>
      </c>
      <c r="I110" s="23">
        <f t="shared" si="25"/>
        <v>0</v>
      </c>
      <c r="J110" s="23">
        <f t="shared" si="26"/>
        <v>0</v>
      </c>
      <c r="K110" s="23">
        <f t="shared" si="27"/>
        <v>0</v>
      </c>
      <c r="L110" s="27"/>
      <c r="M110" s="27"/>
      <c r="N110" s="33"/>
      <c r="O110" s="33"/>
      <c r="P110" s="68" t="str">
        <f t="shared" si="28"/>
        <v/>
      </c>
      <c r="Q110" s="49" t="str">
        <f t="shared" si="29"/>
        <v/>
      </c>
      <c r="R110" s="33"/>
      <c r="S110" s="33"/>
      <c r="T110" s="33"/>
      <c r="U110" s="33"/>
      <c r="V110" s="27"/>
      <c r="W110" s="45"/>
      <c r="X110" s="42">
        <f>IF(V110="ESU",P110*PU!$B$3,0)</f>
        <v>0</v>
      </c>
      <c r="Y110" s="23">
        <f>IF(V110="ECF",P110*PU!$B$5,0)</f>
        <v>0</v>
      </c>
      <c r="Z110" s="23">
        <f>IF(V110="Enrobé projeté",P110*PU!$B$7,0)</f>
        <v>0</v>
      </c>
      <c r="AA110" s="23">
        <f>IF(V110="Enrobé à froid",P110*PU!$B$9,0)</f>
        <v>0</v>
      </c>
      <c r="AB110" s="23">
        <f>IF(V110="Béton bitumineux",P110*PU!$B$11,0)</f>
        <v>0</v>
      </c>
      <c r="AC110" s="23">
        <f>IF(V110="Grave émulsion",P110*PU!$B$13,0)</f>
        <v>0</v>
      </c>
      <c r="AD110" s="24">
        <f>(R110*PU!B115)+('Entretien des chaussées1'!T110*PU!B117)+'Entretien des chaussées1'!X110+'Entretien des chaussées1'!Y110+'Entretien des chaussées1'!Z110+'Entretien des chaussées1'!AA110+'Entretien des chaussées1'!AB110+'Entretien des chaussées1'!AC110</f>
        <v>0</v>
      </c>
      <c r="AE110" s="34"/>
      <c r="AF110" s="34"/>
      <c r="AG110" s="19" t="str">
        <f t="shared" si="30"/>
        <v/>
      </c>
      <c r="AH110" s="19" t="str">
        <f t="shared" si="31"/>
        <v/>
      </c>
      <c r="AI110" s="19" t="str">
        <f t="shared" si="32"/>
        <v/>
      </c>
      <c r="AJ110" s="31"/>
      <c r="AK110" s="26"/>
    </row>
    <row r="111" spans="1:37" x14ac:dyDescent="0.2">
      <c r="A111" s="41"/>
      <c r="B111" s="58" t="s">
        <v>138</v>
      </c>
      <c r="C111" s="41"/>
      <c r="D111" s="44"/>
      <c r="E111" s="40"/>
      <c r="F111" s="38" t="str">
        <f t="shared" si="22"/>
        <v/>
      </c>
      <c r="G111" s="23">
        <f t="shared" si="23"/>
        <v>0</v>
      </c>
      <c r="H111" s="23">
        <f t="shared" si="24"/>
        <v>0</v>
      </c>
      <c r="I111" s="23">
        <f t="shared" si="25"/>
        <v>0</v>
      </c>
      <c r="J111" s="23">
        <f t="shared" si="26"/>
        <v>0</v>
      </c>
      <c r="K111" s="23">
        <f t="shared" si="27"/>
        <v>0</v>
      </c>
      <c r="L111" s="27"/>
      <c r="M111" s="27"/>
      <c r="N111" s="33"/>
      <c r="O111" s="33"/>
      <c r="P111" s="68" t="str">
        <f t="shared" si="28"/>
        <v/>
      </c>
      <c r="Q111" s="49" t="str">
        <f t="shared" si="29"/>
        <v/>
      </c>
      <c r="R111" s="33"/>
      <c r="S111" s="33"/>
      <c r="T111" s="33"/>
      <c r="U111" s="33"/>
      <c r="V111" s="27"/>
      <c r="W111" s="45"/>
      <c r="X111" s="42">
        <f>IF(V111="ESU",P111*PU!$B$3,0)</f>
        <v>0</v>
      </c>
      <c r="Y111" s="23">
        <f>IF(V111="ECF",P111*PU!$B$5,0)</f>
        <v>0</v>
      </c>
      <c r="Z111" s="23">
        <f>IF(V111="Enrobé projeté",P111*PU!$B$7,0)</f>
        <v>0</v>
      </c>
      <c r="AA111" s="23">
        <f>IF(V111="Enrobé à froid",P111*PU!$B$9,0)</f>
        <v>0</v>
      </c>
      <c r="AB111" s="23">
        <f>IF(V111="Béton bitumineux",P111*PU!$B$11,0)</f>
        <v>0</v>
      </c>
      <c r="AC111" s="23">
        <f>IF(V111="Grave émulsion",P111*PU!$B$13,0)</f>
        <v>0</v>
      </c>
      <c r="AD111" s="24">
        <f>(R111*PU!B116)+('Entretien des chaussées1'!T111*PU!B118)+'Entretien des chaussées1'!X111+'Entretien des chaussées1'!Y111+'Entretien des chaussées1'!Z111+'Entretien des chaussées1'!AA111+'Entretien des chaussées1'!AB111+'Entretien des chaussées1'!AC111</f>
        <v>0</v>
      </c>
      <c r="AE111" s="34"/>
      <c r="AF111" s="34"/>
      <c r="AG111" s="19" t="str">
        <f t="shared" si="30"/>
        <v/>
      </c>
      <c r="AH111" s="19" t="str">
        <f t="shared" si="31"/>
        <v/>
      </c>
      <c r="AI111" s="19" t="str">
        <f t="shared" si="32"/>
        <v/>
      </c>
      <c r="AJ111" s="31"/>
      <c r="AK111" s="26"/>
    </row>
    <row r="112" spans="1:37" x14ac:dyDescent="0.2">
      <c r="A112" s="41"/>
      <c r="B112" s="59" t="s">
        <v>139</v>
      </c>
      <c r="C112" s="41"/>
      <c r="D112" s="44"/>
      <c r="E112" s="40"/>
      <c r="F112" s="38" t="str">
        <f t="shared" si="22"/>
        <v/>
      </c>
      <c r="G112" s="23">
        <f t="shared" si="23"/>
        <v>0</v>
      </c>
      <c r="H112" s="23">
        <f t="shared" si="24"/>
        <v>0</v>
      </c>
      <c r="I112" s="23">
        <f t="shared" si="25"/>
        <v>0</v>
      </c>
      <c r="J112" s="23">
        <f t="shared" si="26"/>
        <v>0</v>
      </c>
      <c r="K112" s="23">
        <f t="shared" si="27"/>
        <v>0</v>
      </c>
      <c r="L112" s="27"/>
      <c r="M112" s="27"/>
      <c r="N112" s="33"/>
      <c r="O112" s="33"/>
      <c r="P112" s="68" t="str">
        <f t="shared" si="28"/>
        <v/>
      </c>
      <c r="Q112" s="49" t="str">
        <f t="shared" si="29"/>
        <v/>
      </c>
      <c r="R112" s="33"/>
      <c r="S112" s="33"/>
      <c r="T112" s="33"/>
      <c r="U112" s="33"/>
      <c r="V112" s="27"/>
      <c r="W112" s="45"/>
      <c r="X112" s="42">
        <f>IF(V112="ESU",P112*PU!$B$3,0)</f>
        <v>0</v>
      </c>
      <c r="Y112" s="23">
        <f>IF(V112="ECF",P112*PU!$B$5,0)</f>
        <v>0</v>
      </c>
      <c r="Z112" s="23">
        <f>IF(V112="Enrobé projeté",P112*PU!$B$7,0)</f>
        <v>0</v>
      </c>
      <c r="AA112" s="23">
        <f>IF(V112="Enrobé à froid",P112*PU!$B$9,0)</f>
        <v>0</v>
      </c>
      <c r="AB112" s="23">
        <f>IF(V112="Béton bitumineux",P112*PU!$B$11,0)</f>
        <v>0</v>
      </c>
      <c r="AC112" s="23">
        <f>IF(V112="Grave émulsion",P112*PU!$B$13,0)</f>
        <v>0</v>
      </c>
      <c r="AD112" s="24">
        <f>(R112*PU!B117)+('Entretien des chaussées1'!T112*PU!B119)+'Entretien des chaussées1'!X112+'Entretien des chaussées1'!Y112+'Entretien des chaussées1'!Z112+'Entretien des chaussées1'!AA112+'Entretien des chaussées1'!AB112+'Entretien des chaussées1'!AC112</f>
        <v>0</v>
      </c>
      <c r="AE112" s="34"/>
      <c r="AF112" s="34"/>
      <c r="AG112" s="19" t="str">
        <f t="shared" si="30"/>
        <v/>
      </c>
      <c r="AH112" s="19" t="str">
        <f t="shared" si="31"/>
        <v/>
      </c>
      <c r="AI112" s="19" t="str">
        <f t="shared" si="32"/>
        <v/>
      </c>
      <c r="AJ112" s="31"/>
      <c r="AK112" s="26"/>
    </row>
    <row r="113" spans="1:37" x14ac:dyDescent="0.2">
      <c r="A113" s="41"/>
      <c r="B113" s="58" t="s">
        <v>140</v>
      </c>
      <c r="C113" s="41"/>
      <c r="D113" s="44"/>
      <c r="E113" s="40"/>
      <c r="F113" s="38" t="str">
        <f t="shared" si="22"/>
        <v/>
      </c>
      <c r="G113" s="23">
        <f t="shared" si="23"/>
        <v>0</v>
      </c>
      <c r="H113" s="23">
        <f t="shared" si="24"/>
        <v>0</v>
      </c>
      <c r="I113" s="23">
        <f t="shared" si="25"/>
        <v>0</v>
      </c>
      <c r="J113" s="23">
        <f t="shared" si="26"/>
        <v>0</v>
      </c>
      <c r="K113" s="23">
        <f t="shared" si="27"/>
        <v>0</v>
      </c>
      <c r="L113" s="27"/>
      <c r="M113" s="27"/>
      <c r="N113" s="33"/>
      <c r="O113" s="33"/>
      <c r="P113" s="68" t="str">
        <f t="shared" si="28"/>
        <v/>
      </c>
      <c r="Q113" s="49" t="str">
        <f t="shared" si="29"/>
        <v/>
      </c>
      <c r="R113" s="33"/>
      <c r="S113" s="33"/>
      <c r="T113" s="33"/>
      <c r="U113" s="33"/>
      <c r="V113" s="27"/>
      <c r="W113" s="45"/>
      <c r="X113" s="42">
        <f>IF(V113="ESU",P113*PU!$B$3,0)</f>
        <v>0</v>
      </c>
      <c r="Y113" s="23">
        <f>IF(V113="ECF",P113*PU!$B$5,0)</f>
        <v>0</v>
      </c>
      <c r="Z113" s="23">
        <f>IF(V113="Enrobé projeté",P113*PU!$B$7,0)</f>
        <v>0</v>
      </c>
      <c r="AA113" s="23">
        <f>IF(V113="Enrobé à froid",P113*PU!$B$9,0)</f>
        <v>0</v>
      </c>
      <c r="AB113" s="23">
        <f>IF(V113="Béton bitumineux",P113*PU!$B$11,0)</f>
        <v>0</v>
      </c>
      <c r="AC113" s="23">
        <f>IF(V113="Grave émulsion",P113*PU!$B$13,0)</f>
        <v>0</v>
      </c>
      <c r="AD113" s="24">
        <f>(R113*PU!B118)+('Entretien des chaussées1'!T113*PU!B120)+'Entretien des chaussées1'!X113+'Entretien des chaussées1'!Y113+'Entretien des chaussées1'!Z113+'Entretien des chaussées1'!AA113+'Entretien des chaussées1'!AB113+'Entretien des chaussées1'!AC113</f>
        <v>0</v>
      </c>
      <c r="AE113" s="34"/>
      <c r="AF113" s="34"/>
      <c r="AG113" s="19" t="str">
        <f t="shared" si="30"/>
        <v/>
      </c>
      <c r="AH113" s="19" t="str">
        <f t="shared" si="31"/>
        <v/>
      </c>
      <c r="AI113" s="19" t="str">
        <f t="shared" si="32"/>
        <v/>
      </c>
      <c r="AJ113" s="31"/>
      <c r="AK113" s="26"/>
    </row>
    <row r="114" spans="1:37" x14ac:dyDescent="0.2">
      <c r="A114" s="41"/>
      <c r="B114" s="58" t="s">
        <v>141</v>
      </c>
      <c r="C114" s="41"/>
      <c r="D114" s="44"/>
      <c r="E114" s="40"/>
      <c r="F114" s="38" t="str">
        <f t="shared" si="22"/>
        <v/>
      </c>
      <c r="G114" s="23">
        <f t="shared" si="23"/>
        <v>0</v>
      </c>
      <c r="H114" s="23">
        <f t="shared" si="24"/>
        <v>0</v>
      </c>
      <c r="I114" s="23">
        <f t="shared" si="25"/>
        <v>0</v>
      </c>
      <c r="J114" s="23">
        <f t="shared" si="26"/>
        <v>0</v>
      </c>
      <c r="K114" s="23">
        <f t="shared" si="27"/>
        <v>0</v>
      </c>
      <c r="L114" s="27"/>
      <c r="M114" s="27"/>
      <c r="N114" s="33"/>
      <c r="O114" s="33"/>
      <c r="P114" s="68" t="str">
        <f t="shared" si="28"/>
        <v/>
      </c>
      <c r="Q114" s="49" t="str">
        <f t="shared" si="29"/>
        <v/>
      </c>
      <c r="R114" s="33"/>
      <c r="S114" s="33"/>
      <c r="T114" s="33"/>
      <c r="U114" s="33"/>
      <c r="V114" s="27"/>
      <c r="W114" s="45"/>
      <c r="X114" s="42">
        <f>IF(V114="ESU",P114*PU!$B$3,0)</f>
        <v>0</v>
      </c>
      <c r="Y114" s="23">
        <f>IF(V114="ECF",P114*PU!$B$5,0)</f>
        <v>0</v>
      </c>
      <c r="Z114" s="23">
        <f>IF(V114="Enrobé projeté",P114*PU!$B$7,0)</f>
        <v>0</v>
      </c>
      <c r="AA114" s="23">
        <f>IF(V114="Enrobé à froid",P114*PU!$B$9,0)</f>
        <v>0</v>
      </c>
      <c r="AB114" s="23">
        <f>IF(V114="Béton bitumineux",P114*PU!$B$11,0)</f>
        <v>0</v>
      </c>
      <c r="AC114" s="23">
        <f>IF(V114="Grave émulsion",P114*PU!$B$13,0)</f>
        <v>0</v>
      </c>
      <c r="AD114" s="24">
        <f>(R114*PU!B119)+('Entretien des chaussées1'!T114*PU!B121)+'Entretien des chaussées1'!X114+'Entretien des chaussées1'!Y114+'Entretien des chaussées1'!Z114+'Entretien des chaussées1'!AA114+'Entretien des chaussées1'!AB114+'Entretien des chaussées1'!AC114</f>
        <v>0</v>
      </c>
      <c r="AE114" s="34"/>
      <c r="AF114" s="34"/>
      <c r="AG114" s="19" t="str">
        <f t="shared" si="30"/>
        <v/>
      </c>
      <c r="AH114" s="19" t="str">
        <f t="shared" si="31"/>
        <v/>
      </c>
      <c r="AI114" s="19" t="str">
        <f t="shared" si="32"/>
        <v/>
      </c>
      <c r="AJ114" s="31"/>
      <c r="AK114" s="26"/>
    </row>
    <row r="115" spans="1:37" x14ac:dyDescent="0.2">
      <c r="A115" s="41"/>
      <c r="B115" s="58" t="s">
        <v>142</v>
      </c>
      <c r="C115" s="41"/>
      <c r="D115" s="44"/>
      <c r="E115" s="40"/>
      <c r="F115" s="38" t="str">
        <f t="shared" si="22"/>
        <v/>
      </c>
      <c r="G115" s="23">
        <f t="shared" si="23"/>
        <v>0</v>
      </c>
      <c r="H115" s="23">
        <f t="shared" si="24"/>
        <v>0</v>
      </c>
      <c r="I115" s="23">
        <f t="shared" si="25"/>
        <v>0</v>
      </c>
      <c r="J115" s="23">
        <f t="shared" si="26"/>
        <v>0</v>
      </c>
      <c r="K115" s="23">
        <f t="shared" si="27"/>
        <v>0</v>
      </c>
      <c r="L115" s="27"/>
      <c r="M115" s="27"/>
      <c r="N115" s="33"/>
      <c r="O115" s="33"/>
      <c r="P115" s="68" t="str">
        <f t="shared" si="28"/>
        <v/>
      </c>
      <c r="Q115" s="49" t="str">
        <f t="shared" si="29"/>
        <v/>
      </c>
      <c r="R115" s="33"/>
      <c r="S115" s="33"/>
      <c r="T115" s="33"/>
      <c r="U115" s="33"/>
      <c r="V115" s="27"/>
      <c r="W115" s="45"/>
      <c r="X115" s="42">
        <f>IF(V115="ESU",P115*PU!$B$3,0)</f>
        <v>0</v>
      </c>
      <c r="Y115" s="23">
        <f>IF(V115="ECF",P115*PU!$B$5,0)</f>
        <v>0</v>
      </c>
      <c r="Z115" s="23">
        <f>IF(V115="Enrobé projeté",P115*PU!$B$7,0)</f>
        <v>0</v>
      </c>
      <c r="AA115" s="23">
        <f>IF(V115="Enrobé à froid",P115*PU!$B$9,0)</f>
        <v>0</v>
      </c>
      <c r="AB115" s="23">
        <f>IF(V115="Béton bitumineux",P115*PU!$B$11,0)</f>
        <v>0</v>
      </c>
      <c r="AC115" s="23">
        <f>IF(V115="Grave émulsion",P115*PU!$B$13,0)</f>
        <v>0</v>
      </c>
      <c r="AD115" s="24">
        <f>(R115*PU!B120)+('Entretien des chaussées1'!T115*PU!B122)+'Entretien des chaussées1'!X115+'Entretien des chaussées1'!Y115+'Entretien des chaussées1'!Z115+'Entretien des chaussées1'!AA115+'Entretien des chaussées1'!AB115+'Entretien des chaussées1'!AC115</f>
        <v>0</v>
      </c>
      <c r="AE115" s="34"/>
      <c r="AF115" s="34"/>
      <c r="AG115" s="19" t="str">
        <f t="shared" si="30"/>
        <v/>
      </c>
      <c r="AH115" s="19" t="str">
        <f t="shared" si="31"/>
        <v/>
      </c>
      <c r="AI115" s="19" t="str">
        <f t="shared" si="32"/>
        <v/>
      </c>
      <c r="AJ115" s="31"/>
      <c r="AK115" s="26"/>
    </row>
    <row r="116" spans="1:37" x14ac:dyDescent="0.2">
      <c r="A116" s="41"/>
      <c r="B116" s="58" t="s">
        <v>143</v>
      </c>
      <c r="C116" s="41"/>
      <c r="D116" s="44"/>
      <c r="E116" s="40"/>
      <c r="F116" s="38" t="str">
        <f t="shared" si="22"/>
        <v/>
      </c>
      <c r="G116" s="23">
        <f t="shared" si="23"/>
        <v>0</v>
      </c>
      <c r="H116" s="23">
        <f t="shared" si="24"/>
        <v>0</v>
      </c>
      <c r="I116" s="23">
        <f t="shared" si="25"/>
        <v>0</v>
      </c>
      <c r="J116" s="23">
        <f t="shared" si="26"/>
        <v>0</v>
      </c>
      <c r="K116" s="23">
        <f t="shared" si="27"/>
        <v>0</v>
      </c>
      <c r="L116" s="27"/>
      <c r="M116" s="27"/>
      <c r="N116" s="33"/>
      <c r="O116" s="33"/>
      <c r="P116" s="68" t="str">
        <f t="shared" si="28"/>
        <v/>
      </c>
      <c r="Q116" s="49" t="str">
        <f t="shared" si="29"/>
        <v/>
      </c>
      <c r="R116" s="33"/>
      <c r="S116" s="33"/>
      <c r="T116" s="33"/>
      <c r="U116" s="33"/>
      <c r="V116" s="27"/>
      <c r="W116" s="45"/>
      <c r="X116" s="42">
        <f>IF(V116="ESU",P116*PU!$B$3,0)</f>
        <v>0</v>
      </c>
      <c r="Y116" s="23">
        <f>IF(V116="ECF",P116*PU!$B$5,0)</f>
        <v>0</v>
      </c>
      <c r="Z116" s="23">
        <f>IF(V116="Enrobé projeté",P116*PU!$B$7,0)</f>
        <v>0</v>
      </c>
      <c r="AA116" s="23">
        <f>IF(V116="Enrobé à froid",P116*PU!$B$9,0)</f>
        <v>0</v>
      </c>
      <c r="AB116" s="23">
        <f>IF(V116="Béton bitumineux",P116*PU!$B$11,0)</f>
        <v>0</v>
      </c>
      <c r="AC116" s="23">
        <f>IF(V116="Grave émulsion",P116*PU!$B$13,0)</f>
        <v>0</v>
      </c>
      <c r="AD116" s="24">
        <f>(R116*PU!B121)+('Entretien des chaussées1'!T116*PU!B123)+'Entretien des chaussées1'!X116+'Entretien des chaussées1'!Y116+'Entretien des chaussées1'!Z116+'Entretien des chaussées1'!AA116+'Entretien des chaussées1'!AB116+'Entretien des chaussées1'!AC116</f>
        <v>0</v>
      </c>
      <c r="AE116" s="34"/>
      <c r="AF116" s="34"/>
      <c r="AG116" s="19" t="str">
        <f t="shared" si="30"/>
        <v/>
      </c>
      <c r="AH116" s="19" t="str">
        <f t="shared" si="31"/>
        <v/>
      </c>
      <c r="AI116" s="19" t="str">
        <f t="shared" si="32"/>
        <v/>
      </c>
      <c r="AJ116" s="31"/>
      <c r="AK116" s="26"/>
    </row>
    <row r="117" spans="1:37" x14ac:dyDescent="0.2">
      <c r="A117" s="41"/>
      <c r="B117" s="58" t="s">
        <v>144</v>
      </c>
      <c r="C117" s="41"/>
      <c r="D117" s="44"/>
      <c r="E117" s="40"/>
      <c r="F117" s="38" t="str">
        <f t="shared" si="22"/>
        <v/>
      </c>
      <c r="G117" s="23">
        <f t="shared" si="23"/>
        <v>0</v>
      </c>
      <c r="H117" s="23">
        <f t="shared" si="24"/>
        <v>0</v>
      </c>
      <c r="I117" s="23">
        <f t="shared" si="25"/>
        <v>0</v>
      </c>
      <c r="J117" s="23">
        <f t="shared" si="26"/>
        <v>0</v>
      </c>
      <c r="K117" s="23">
        <f t="shared" si="27"/>
        <v>0</v>
      </c>
      <c r="L117" s="27"/>
      <c r="M117" s="27"/>
      <c r="N117" s="33"/>
      <c r="O117" s="33"/>
      <c r="P117" s="68" t="str">
        <f t="shared" si="28"/>
        <v/>
      </c>
      <c r="Q117" s="49" t="str">
        <f t="shared" si="29"/>
        <v/>
      </c>
      <c r="R117" s="33"/>
      <c r="S117" s="33"/>
      <c r="T117" s="33"/>
      <c r="U117" s="33"/>
      <c r="V117" s="27"/>
      <c r="W117" s="45"/>
      <c r="X117" s="42">
        <f>IF(V117="ESU",P117*PU!$B$3,0)</f>
        <v>0</v>
      </c>
      <c r="Y117" s="23">
        <f>IF(V117="ECF",P117*PU!$B$5,0)</f>
        <v>0</v>
      </c>
      <c r="Z117" s="23">
        <f>IF(V117="Enrobé projeté",P117*PU!$B$7,0)</f>
        <v>0</v>
      </c>
      <c r="AA117" s="23">
        <f>IF(V117="Enrobé à froid",P117*PU!$B$9,0)</f>
        <v>0</v>
      </c>
      <c r="AB117" s="23">
        <f>IF(V117="Béton bitumineux",P117*PU!$B$11,0)</f>
        <v>0</v>
      </c>
      <c r="AC117" s="23">
        <f>IF(V117="Grave émulsion",P117*PU!$B$13,0)</f>
        <v>0</v>
      </c>
      <c r="AD117" s="24">
        <f>(R117*PU!B122)+('Entretien des chaussées1'!T117*PU!B124)+'Entretien des chaussées1'!X117+'Entretien des chaussées1'!Y117+'Entretien des chaussées1'!Z117+'Entretien des chaussées1'!AA117+'Entretien des chaussées1'!AB117+'Entretien des chaussées1'!AC117</f>
        <v>0</v>
      </c>
      <c r="AE117" s="34"/>
      <c r="AF117" s="34"/>
      <c r="AG117" s="19" t="str">
        <f t="shared" si="30"/>
        <v/>
      </c>
      <c r="AH117" s="19" t="str">
        <f t="shared" si="31"/>
        <v/>
      </c>
      <c r="AI117" s="19" t="str">
        <f t="shared" si="32"/>
        <v/>
      </c>
      <c r="AJ117" s="31"/>
      <c r="AK117" s="26"/>
    </row>
    <row r="118" spans="1:37" x14ac:dyDescent="0.2">
      <c r="A118" s="41"/>
      <c r="B118" s="58" t="s">
        <v>145</v>
      </c>
      <c r="C118" s="41"/>
      <c r="D118" s="44"/>
      <c r="E118" s="40"/>
      <c r="F118" s="38" t="str">
        <f t="shared" si="22"/>
        <v/>
      </c>
      <c r="G118" s="23">
        <f t="shared" si="23"/>
        <v>0</v>
      </c>
      <c r="H118" s="23">
        <f t="shared" si="24"/>
        <v>0</v>
      </c>
      <c r="I118" s="23">
        <f t="shared" si="25"/>
        <v>0</v>
      </c>
      <c r="J118" s="23">
        <f t="shared" si="26"/>
        <v>0</v>
      </c>
      <c r="K118" s="23">
        <f t="shared" si="27"/>
        <v>0</v>
      </c>
      <c r="L118" s="27"/>
      <c r="M118" s="27"/>
      <c r="N118" s="33"/>
      <c r="O118" s="33"/>
      <c r="P118" s="68" t="str">
        <f t="shared" si="28"/>
        <v/>
      </c>
      <c r="Q118" s="49" t="str">
        <f t="shared" si="29"/>
        <v/>
      </c>
      <c r="R118" s="33"/>
      <c r="S118" s="33"/>
      <c r="T118" s="33"/>
      <c r="U118" s="33"/>
      <c r="V118" s="27"/>
      <c r="W118" s="45"/>
      <c r="X118" s="42">
        <f>IF(V118="ESU",P118*PU!$B$3,0)</f>
        <v>0</v>
      </c>
      <c r="Y118" s="23">
        <f>IF(V118="ECF",P118*PU!$B$5,0)</f>
        <v>0</v>
      </c>
      <c r="Z118" s="23">
        <f>IF(V118="Enrobé projeté",P118*PU!$B$7,0)</f>
        <v>0</v>
      </c>
      <c r="AA118" s="23">
        <f>IF(V118="Enrobé à froid",P118*PU!$B$9,0)</f>
        <v>0</v>
      </c>
      <c r="AB118" s="23">
        <f>IF(V118="Béton bitumineux",P118*PU!$B$11,0)</f>
        <v>0</v>
      </c>
      <c r="AC118" s="23">
        <f>IF(V118="Grave émulsion",P118*PU!$B$13,0)</f>
        <v>0</v>
      </c>
      <c r="AD118" s="24">
        <f>(R118*PU!B123)+('Entretien des chaussées1'!T118*PU!B125)+'Entretien des chaussées1'!X118+'Entretien des chaussées1'!Y118+'Entretien des chaussées1'!Z118+'Entretien des chaussées1'!AA118+'Entretien des chaussées1'!AB118+'Entretien des chaussées1'!AC118</f>
        <v>0</v>
      </c>
      <c r="AE118" s="34"/>
      <c r="AF118" s="34"/>
      <c r="AG118" s="19" t="str">
        <f t="shared" si="30"/>
        <v/>
      </c>
      <c r="AH118" s="19" t="str">
        <f t="shared" si="31"/>
        <v/>
      </c>
      <c r="AI118" s="19" t="str">
        <f t="shared" si="32"/>
        <v/>
      </c>
      <c r="AJ118" s="31"/>
      <c r="AK118" s="26"/>
    </row>
    <row r="119" spans="1:37" x14ac:dyDescent="0.2">
      <c r="A119" s="41"/>
      <c r="B119" s="58" t="s">
        <v>146</v>
      </c>
      <c r="C119" s="41"/>
      <c r="D119" s="44"/>
      <c r="E119" s="40"/>
      <c r="F119" s="38" t="str">
        <f t="shared" si="22"/>
        <v/>
      </c>
      <c r="G119" s="23">
        <f t="shared" si="23"/>
        <v>0</v>
      </c>
      <c r="H119" s="23">
        <f t="shared" si="24"/>
        <v>0</v>
      </c>
      <c r="I119" s="23">
        <f t="shared" si="25"/>
        <v>0</v>
      </c>
      <c r="J119" s="23">
        <f t="shared" si="26"/>
        <v>0</v>
      </c>
      <c r="K119" s="23">
        <f t="shared" si="27"/>
        <v>0</v>
      </c>
      <c r="L119" s="27"/>
      <c r="M119" s="27"/>
      <c r="N119" s="33"/>
      <c r="O119" s="33"/>
      <c r="P119" s="68" t="str">
        <f t="shared" si="28"/>
        <v/>
      </c>
      <c r="Q119" s="49" t="str">
        <f t="shared" si="29"/>
        <v/>
      </c>
      <c r="R119" s="33"/>
      <c r="S119" s="33"/>
      <c r="T119" s="33"/>
      <c r="U119" s="33"/>
      <c r="V119" s="27"/>
      <c r="W119" s="45"/>
      <c r="X119" s="42">
        <f>IF(V119="ESU",P119*PU!$B$3,0)</f>
        <v>0</v>
      </c>
      <c r="Y119" s="23">
        <f>IF(V119="ECF",P119*PU!$B$5,0)</f>
        <v>0</v>
      </c>
      <c r="Z119" s="23">
        <f>IF(V119="Enrobé projeté",P119*PU!$B$7,0)</f>
        <v>0</v>
      </c>
      <c r="AA119" s="23">
        <f>IF(V119="Enrobé à froid",P119*PU!$B$9,0)</f>
        <v>0</v>
      </c>
      <c r="AB119" s="23">
        <f>IF(V119="Béton bitumineux",P119*PU!$B$11,0)</f>
        <v>0</v>
      </c>
      <c r="AC119" s="23">
        <f>IF(V119="Grave émulsion",P119*PU!$B$13,0)</f>
        <v>0</v>
      </c>
      <c r="AD119" s="24">
        <f>(R119*PU!B124)+('Entretien des chaussées1'!T119*PU!B126)+'Entretien des chaussées1'!X119+'Entretien des chaussées1'!Y119+'Entretien des chaussées1'!Z119+'Entretien des chaussées1'!AA119+'Entretien des chaussées1'!AB119+'Entretien des chaussées1'!AC119</f>
        <v>0</v>
      </c>
      <c r="AE119" s="34"/>
      <c r="AF119" s="34"/>
      <c r="AG119" s="19" t="str">
        <f t="shared" si="30"/>
        <v/>
      </c>
      <c r="AH119" s="19" t="str">
        <f t="shared" si="31"/>
        <v/>
      </c>
      <c r="AI119" s="19" t="str">
        <f t="shared" si="32"/>
        <v/>
      </c>
      <c r="AJ119" s="31"/>
      <c r="AK119" s="26"/>
    </row>
    <row r="120" spans="1:37" x14ac:dyDescent="0.2">
      <c r="A120" s="41"/>
      <c r="B120" s="58" t="s">
        <v>147</v>
      </c>
      <c r="C120" s="41"/>
      <c r="D120" s="44"/>
      <c r="E120" s="40"/>
      <c r="F120" s="38" t="str">
        <f t="shared" si="22"/>
        <v/>
      </c>
      <c r="G120" s="23">
        <f t="shared" si="23"/>
        <v>0</v>
      </c>
      <c r="H120" s="23">
        <f t="shared" si="24"/>
        <v>0</v>
      </c>
      <c r="I120" s="23">
        <f t="shared" si="25"/>
        <v>0</v>
      </c>
      <c r="J120" s="23">
        <f t="shared" si="26"/>
        <v>0</v>
      </c>
      <c r="K120" s="23">
        <f t="shared" si="27"/>
        <v>0</v>
      </c>
      <c r="L120" s="27"/>
      <c r="M120" s="27"/>
      <c r="N120" s="33"/>
      <c r="O120" s="33"/>
      <c r="P120" s="68" t="str">
        <f t="shared" si="28"/>
        <v/>
      </c>
      <c r="Q120" s="49" t="str">
        <f t="shared" si="29"/>
        <v/>
      </c>
      <c r="R120" s="33"/>
      <c r="S120" s="33"/>
      <c r="T120" s="33"/>
      <c r="U120" s="33"/>
      <c r="V120" s="27"/>
      <c r="W120" s="45"/>
      <c r="X120" s="42">
        <f>IF(V120="ESU",P120*PU!$B$3,0)</f>
        <v>0</v>
      </c>
      <c r="Y120" s="23">
        <f>IF(V120="ECF",P120*PU!$B$5,0)</f>
        <v>0</v>
      </c>
      <c r="Z120" s="23">
        <f>IF(V120="Enrobé projeté",P120*PU!$B$7,0)</f>
        <v>0</v>
      </c>
      <c r="AA120" s="23">
        <f>IF(V120="Enrobé à froid",P120*PU!$B$9,0)</f>
        <v>0</v>
      </c>
      <c r="AB120" s="23">
        <f>IF(V120="Béton bitumineux",P120*PU!$B$11,0)</f>
        <v>0</v>
      </c>
      <c r="AC120" s="23">
        <f>IF(V120="Grave émulsion",P120*PU!$B$13,0)</f>
        <v>0</v>
      </c>
      <c r="AD120" s="24">
        <f>(R120*PU!B125)+('Entretien des chaussées1'!T120*PU!B127)+'Entretien des chaussées1'!X120+'Entretien des chaussées1'!Y120+'Entretien des chaussées1'!Z120+'Entretien des chaussées1'!AA120+'Entretien des chaussées1'!AB120+'Entretien des chaussées1'!AC120</f>
        <v>0</v>
      </c>
      <c r="AE120" s="34"/>
      <c r="AF120" s="34"/>
      <c r="AG120" s="19" t="str">
        <f t="shared" si="30"/>
        <v/>
      </c>
      <c r="AH120" s="19" t="str">
        <f t="shared" si="31"/>
        <v/>
      </c>
      <c r="AI120" s="19" t="str">
        <f t="shared" si="32"/>
        <v/>
      </c>
      <c r="AJ120" s="31"/>
      <c r="AK120" s="26"/>
    </row>
    <row r="121" spans="1:37" x14ac:dyDescent="0.2">
      <c r="A121" s="41"/>
      <c r="B121" s="58" t="s">
        <v>148</v>
      </c>
      <c r="C121" s="41"/>
      <c r="D121" s="44"/>
      <c r="E121" s="40"/>
      <c r="F121" s="38" t="str">
        <f t="shared" si="22"/>
        <v/>
      </c>
      <c r="G121" s="23">
        <f t="shared" si="23"/>
        <v>0</v>
      </c>
      <c r="H121" s="23">
        <f t="shared" si="24"/>
        <v>0</v>
      </c>
      <c r="I121" s="23">
        <f t="shared" si="25"/>
        <v>0</v>
      </c>
      <c r="J121" s="23">
        <f t="shared" si="26"/>
        <v>0</v>
      </c>
      <c r="K121" s="23">
        <f t="shared" si="27"/>
        <v>0</v>
      </c>
      <c r="L121" s="27"/>
      <c r="M121" s="27"/>
      <c r="N121" s="33"/>
      <c r="O121" s="33"/>
      <c r="P121" s="68" t="str">
        <f t="shared" si="28"/>
        <v/>
      </c>
      <c r="Q121" s="49" t="str">
        <f t="shared" si="29"/>
        <v/>
      </c>
      <c r="R121" s="33"/>
      <c r="S121" s="33"/>
      <c r="T121" s="33"/>
      <c r="U121" s="33"/>
      <c r="V121" s="27"/>
      <c r="W121" s="45"/>
      <c r="X121" s="42">
        <f>IF(V121="ESU",P121*PU!$B$3,0)</f>
        <v>0</v>
      </c>
      <c r="Y121" s="23">
        <f>IF(V121="ECF",P121*PU!$B$5,0)</f>
        <v>0</v>
      </c>
      <c r="Z121" s="23">
        <f>IF(V121="Enrobé projeté",P121*PU!$B$7,0)</f>
        <v>0</v>
      </c>
      <c r="AA121" s="23">
        <f>IF(V121="Enrobé à froid",P121*PU!$B$9,0)</f>
        <v>0</v>
      </c>
      <c r="AB121" s="23">
        <f>IF(V121="Béton bitumineux",P121*PU!$B$11,0)</f>
        <v>0</v>
      </c>
      <c r="AC121" s="23">
        <f>IF(V121="Grave émulsion",P121*PU!$B$13,0)</f>
        <v>0</v>
      </c>
      <c r="AD121" s="24">
        <f>(R121*PU!B126)+('Entretien des chaussées1'!T121*PU!B128)+'Entretien des chaussées1'!X121+'Entretien des chaussées1'!Y121+'Entretien des chaussées1'!Z121+'Entretien des chaussées1'!AA121+'Entretien des chaussées1'!AB121+'Entretien des chaussées1'!AC121</f>
        <v>0</v>
      </c>
      <c r="AE121" s="34"/>
      <c r="AF121" s="34"/>
      <c r="AG121" s="19" t="str">
        <f t="shared" si="30"/>
        <v/>
      </c>
      <c r="AH121" s="19" t="str">
        <f t="shared" si="31"/>
        <v/>
      </c>
      <c r="AI121" s="19" t="str">
        <f t="shared" si="32"/>
        <v/>
      </c>
      <c r="AJ121" s="31"/>
      <c r="AK121" s="26"/>
    </row>
    <row r="122" spans="1:37" x14ac:dyDescent="0.2">
      <c r="A122" s="41"/>
      <c r="B122" s="58" t="s">
        <v>149</v>
      </c>
      <c r="C122" s="41"/>
      <c r="D122" s="44"/>
      <c r="E122" s="40"/>
      <c r="F122" s="38" t="str">
        <f t="shared" si="22"/>
        <v/>
      </c>
      <c r="G122" s="23">
        <f t="shared" si="23"/>
        <v>0</v>
      </c>
      <c r="H122" s="23">
        <f t="shared" si="24"/>
        <v>0</v>
      </c>
      <c r="I122" s="23">
        <f t="shared" si="25"/>
        <v>0</v>
      </c>
      <c r="J122" s="23">
        <f t="shared" si="26"/>
        <v>0</v>
      </c>
      <c r="K122" s="23">
        <f t="shared" si="27"/>
        <v>0</v>
      </c>
      <c r="L122" s="27"/>
      <c r="M122" s="27"/>
      <c r="N122" s="33"/>
      <c r="O122" s="33"/>
      <c r="P122" s="68" t="str">
        <f t="shared" si="28"/>
        <v/>
      </c>
      <c r="Q122" s="49" t="str">
        <f t="shared" si="29"/>
        <v/>
      </c>
      <c r="R122" s="33"/>
      <c r="S122" s="33"/>
      <c r="T122" s="33"/>
      <c r="U122" s="33"/>
      <c r="V122" s="27"/>
      <c r="W122" s="45"/>
      <c r="X122" s="42">
        <f>IF(V122="ESU",P122*PU!$B$3,0)</f>
        <v>0</v>
      </c>
      <c r="Y122" s="23">
        <f>IF(V122="ECF",P122*PU!$B$5,0)</f>
        <v>0</v>
      </c>
      <c r="Z122" s="23">
        <f>IF(V122="Enrobé projeté",P122*PU!$B$7,0)</f>
        <v>0</v>
      </c>
      <c r="AA122" s="23">
        <f>IF(V122="Enrobé à froid",P122*PU!$B$9,0)</f>
        <v>0</v>
      </c>
      <c r="AB122" s="23">
        <f>IF(V122="Béton bitumineux",P122*PU!$B$11,0)</f>
        <v>0</v>
      </c>
      <c r="AC122" s="23">
        <f>IF(V122="Grave émulsion",P122*PU!$B$13,0)</f>
        <v>0</v>
      </c>
      <c r="AD122" s="24">
        <f>(R122*PU!B127)+('Entretien des chaussées1'!T122*PU!B129)+'Entretien des chaussées1'!X122+'Entretien des chaussées1'!Y122+'Entretien des chaussées1'!Z122+'Entretien des chaussées1'!AA122+'Entretien des chaussées1'!AB122+'Entretien des chaussées1'!AC122</f>
        <v>0</v>
      </c>
      <c r="AE122" s="34"/>
      <c r="AF122" s="34"/>
      <c r="AG122" s="19" t="str">
        <f t="shared" si="30"/>
        <v/>
      </c>
      <c r="AH122" s="19" t="str">
        <f t="shared" si="31"/>
        <v/>
      </c>
      <c r="AI122" s="19" t="str">
        <f t="shared" si="32"/>
        <v/>
      </c>
      <c r="AJ122" s="31"/>
      <c r="AK122" s="26"/>
    </row>
    <row r="123" spans="1:37" x14ac:dyDescent="0.2">
      <c r="A123" s="41"/>
      <c r="B123" s="58" t="s">
        <v>150</v>
      </c>
      <c r="C123" s="41"/>
      <c r="D123" s="44"/>
      <c r="E123" s="40"/>
      <c r="F123" s="38" t="str">
        <f t="shared" si="22"/>
        <v/>
      </c>
      <c r="G123" s="23">
        <f t="shared" si="23"/>
        <v>0</v>
      </c>
      <c r="H123" s="23">
        <f t="shared" si="24"/>
        <v>0</v>
      </c>
      <c r="I123" s="23">
        <f t="shared" si="25"/>
        <v>0</v>
      </c>
      <c r="J123" s="23">
        <f t="shared" si="26"/>
        <v>0</v>
      </c>
      <c r="K123" s="23">
        <f t="shared" si="27"/>
        <v>0</v>
      </c>
      <c r="L123" s="27"/>
      <c r="M123" s="27"/>
      <c r="N123" s="33"/>
      <c r="O123" s="33"/>
      <c r="P123" s="68" t="str">
        <f t="shared" si="28"/>
        <v/>
      </c>
      <c r="Q123" s="49" t="str">
        <f t="shared" si="29"/>
        <v/>
      </c>
      <c r="R123" s="33"/>
      <c r="S123" s="33"/>
      <c r="T123" s="33"/>
      <c r="U123" s="33"/>
      <c r="V123" s="27"/>
      <c r="W123" s="45"/>
      <c r="X123" s="42">
        <f>IF(V123="ESU",P123*PU!$B$3,0)</f>
        <v>0</v>
      </c>
      <c r="Y123" s="23">
        <f>IF(V123="ECF",P123*PU!$B$5,0)</f>
        <v>0</v>
      </c>
      <c r="Z123" s="23">
        <f>IF(V123="Enrobé projeté",P123*PU!$B$7,0)</f>
        <v>0</v>
      </c>
      <c r="AA123" s="23">
        <f>IF(V123="Enrobé à froid",P123*PU!$B$9,0)</f>
        <v>0</v>
      </c>
      <c r="AB123" s="23">
        <f>IF(V123="Béton bitumineux",P123*PU!$B$11,0)</f>
        <v>0</v>
      </c>
      <c r="AC123" s="23">
        <f>IF(V123="Grave émulsion",P123*PU!$B$13,0)</f>
        <v>0</v>
      </c>
      <c r="AD123" s="24">
        <f>(R123*PU!B128)+('Entretien des chaussées1'!T123*PU!B130)+'Entretien des chaussées1'!X123+'Entretien des chaussées1'!Y123+'Entretien des chaussées1'!Z123+'Entretien des chaussées1'!AA123+'Entretien des chaussées1'!AB123+'Entretien des chaussées1'!AC123</f>
        <v>0</v>
      </c>
      <c r="AE123" s="34"/>
      <c r="AF123" s="34"/>
      <c r="AG123" s="19" t="str">
        <f t="shared" si="30"/>
        <v/>
      </c>
      <c r="AH123" s="19" t="str">
        <f t="shared" si="31"/>
        <v/>
      </c>
      <c r="AI123" s="19" t="str">
        <f t="shared" si="32"/>
        <v/>
      </c>
      <c r="AJ123" s="31"/>
      <c r="AK123" s="26"/>
    </row>
    <row r="124" spans="1:37" x14ac:dyDescent="0.2">
      <c r="A124" s="41"/>
      <c r="B124" s="58" t="s">
        <v>151</v>
      </c>
      <c r="C124" s="41"/>
      <c r="D124" s="44"/>
      <c r="E124" s="40"/>
      <c r="F124" s="38" t="str">
        <f t="shared" si="22"/>
        <v/>
      </c>
      <c r="G124" s="23">
        <f t="shared" si="23"/>
        <v>0</v>
      </c>
      <c r="H124" s="23">
        <f t="shared" si="24"/>
        <v>0</v>
      </c>
      <c r="I124" s="23">
        <f t="shared" si="25"/>
        <v>0</v>
      </c>
      <c r="J124" s="23">
        <f t="shared" si="26"/>
        <v>0</v>
      </c>
      <c r="K124" s="23">
        <f t="shared" si="27"/>
        <v>0</v>
      </c>
      <c r="L124" s="27"/>
      <c r="M124" s="27"/>
      <c r="N124" s="33"/>
      <c r="O124" s="33"/>
      <c r="P124" s="68" t="str">
        <f t="shared" si="28"/>
        <v/>
      </c>
      <c r="Q124" s="49" t="str">
        <f t="shared" si="29"/>
        <v/>
      </c>
      <c r="R124" s="33"/>
      <c r="S124" s="33"/>
      <c r="T124" s="33"/>
      <c r="U124" s="33"/>
      <c r="V124" s="27"/>
      <c r="W124" s="45"/>
      <c r="X124" s="42">
        <f>IF(V124="ESU",P124*PU!$B$3,0)</f>
        <v>0</v>
      </c>
      <c r="Y124" s="23">
        <f>IF(V124="ECF",P124*PU!$B$5,0)</f>
        <v>0</v>
      </c>
      <c r="Z124" s="23">
        <f>IF(V124="Enrobé projeté",P124*PU!$B$7,0)</f>
        <v>0</v>
      </c>
      <c r="AA124" s="23">
        <f>IF(V124="Enrobé à froid",P124*PU!$B$9,0)</f>
        <v>0</v>
      </c>
      <c r="AB124" s="23">
        <f>IF(V124="Béton bitumineux",P124*PU!$B$11,0)</f>
        <v>0</v>
      </c>
      <c r="AC124" s="23">
        <f>IF(V124="Grave émulsion",P124*PU!$B$13,0)</f>
        <v>0</v>
      </c>
      <c r="AD124" s="24">
        <f>(R124*PU!B129)+('Entretien des chaussées1'!T124*PU!B131)+'Entretien des chaussées1'!X124+'Entretien des chaussées1'!Y124+'Entretien des chaussées1'!Z124+'Entretien des chaussées1'!AA124+'Entretien des chaussées1'!AB124+'Entretien des chaussées1'!AC124</f>
        <v>0</v>
      </c>
      <c r="AE124" s="34"/>
      <c r="AF124" s="34"/>
      <c r="AG124" s="19" t="str">
        <f t="shared" si="30"/>
        <v/>
      </c>
      <c r="AH124" s="19" t="str">
        <f t="shared" si="31"/>
        <v/>
      </c>
      <c r="AI124" s="19" t="str">
        <f t="shared" si="32"/>
        <v/>
      </c>
      <c r="AJ124" s="31"/>
      <c r="AK124" s="26"/>
    </row>
    <row r="125" spans="1:37" x14ac:dyDescent="0.2">
      <c r="A125" s="41"/>
      <c r="B125" s="58" t="s">
        <v>152</v>
      </c>
      <c r="C125" s="41"/>
      <c r="D125" s="44"/>
      <c r="E125" s="40"/>
      <c r="F125" s="38" t="str">
        <f t="shared" si="22"/>
        <v/>
      </c>
      <c r="G125" s="23">
        <f t="shared" si="23"/>
        <v>0</v>
      </c>
      <c r="H125" s="23">
        <f t="shared" si="24"/>
        <v>0</v>
      </c>
      <c r="I125" s="23">
        <f t="shared" si="25"/>
        <v>0</v>
      </c>
      <c r="J125" s="23">
        <f t="shared" si="26"/>
        <v>0</v>
      </c>
      <c r="K125" s="23">
        <f t="shared" si="27"/>
        <v>0</v>
      </c>
      <c r="L125" s="27"/>
      <c r="M125" s="27"/>
      <c r="N125" s="33"/>
      <c r="O125" s="33"/>
      <c r="P125" s="68" t="str">
        <f t="shared" si="28"/>
        <v/>
      </c>
      <c r="Q125" s="49" t="str">
        <f t="shared" si="29"/>
        <v/>
      </c>
      <c r="R125" s="33"/>
      <c r="S125" s="33"/>
      <c r="T125" s="33"/>
      <c r="U125" s="33"/>
      <c r="V125" s="27"/>
      <c r="W125" s="45"/>
      <c r="X125" s="42">
        <f>IF(V125="ESU",P125*PU!$B$3,0)</f>
        <v>0</v>
      </c>
      <c r="Y125" s="23">
        <f>IF(V125="ECF",P125*PU!$B$5,0)</f>
        <v>0</v>
      </c>
      <c r="Z125" s="23">
        <f>IF(V125="Enrobé projeté",P125*PU!$B$7,0)</f>
        <v>0</v>
      </c>
      <c r="AA125" s="23">
        <f>IF(V125="Enrobé à froid",P125*PU!$B$9,0)</f>
        <v>0</v>
      </c>
      <c r="AB125" s="23">
        <f>IF(V125="Béton bitumineux",P125*PU!$B$11,0)</f>
        <v>0</v>
      </c>
      <c r="AC125" s="23">
        <f>IF(V125="Grave émulsion",P125*PU!$B$13,0)</f>
        <v>0</v>
      </c>
      <c r="AD125" s="24">
        <f>(R125*PU!B130)+('Entretien des chaussées1'!T125*PU!B132)+'Entretien des chaussées1'!X125+'Entretien des chaussées1'!Y125+'Entretien des chaussées1'!Z125+'Entretien des chaussées1'!AA125+'Entretien des chaussées1'!AB125+'Entretien des chaussées1'!AC125</f>
        <v>0</v>
      </c>
      <c r="AE125" s="34"/>
      <c r="AF125" s="34"/>
      <c r="AG125" s="19" t="str">
        <f t="shared" si="30"/>
        <v/>
      </c>
      <c r="AH125" s="19" t="str">
        <f t="shared" si="31"/>
        <v/>
      </c>
      <c r="AI125" s="19" t="str">
        <f t="shared" si="32"/>
        <v/>
      </c>
      <c r="AJ125" s="31"/>
      <c r="AK125" s="26"/>
    </row>
    <row r="126" spans="1:37" x14ac:dyDescent="0.2">
      <c r="A126" s="41"/>
      <c r="B126" s="58" t="s">
        <v>153</v>
      </c>
      <c r="C126" s="41"/>
      <c r="D126" s="44"/>
      <c r="E126" s="40"/>
      <c r="F126" s="38" t="str">
        <f t="shared" si="22"/>
        <v/>
      </c>
      <c r="G126" s="23">
        <f t="shared" si="23"/>
        <v>0</v>
      </c>
      <c r="H126" s="23">
        <f t="shared" si="24"/>
        <v>0</v>
      </c>
      <c r="I126" s="23">
        <f t="shared" si="25"/>
        <v>0</v>
      </c>
      <c r="J126" s="23">
        <f t="shared" si="26"/>
        <v>0</v>
      </c>
      <c r="K126" s="23">
        <f t="shared" si="27"/>
        <v>0</v>
      </c>
      <c r="L126" s="27"/>
      <c r="M126" s="27"/>
      <c r="N126" s="33"/>
      <c r="O126" s="33"/>
      <c r="P126" s="68" t="str">
        <f t="shared" si="28"/>
        <v/>
      </c>
      <c r="Q126" s="49" t="str">
        <f t="shared" si="29"/>
        <v/>
      </c>
      <c r="R126" s="33"/>
      <c r="S126" s="33"/>
      <c r="T126" s="33"/>
      <c r="U126" s="33"/>
      <c r="V126" s="27"/>
      <c r="W126" s="45"/>
      <c r="X126" s="42">
        <f>IF(V126="ESU",P126*PU!$B$3,0)</f>
        <v>0</v>
      </c>
      <c r="Y126" s="23">
        <f>IF(V126="ECF",P126*PU!$B$5,0)</f>
        <v>0</v>
      </c>
      <c r="Z126" s="23">
        <f>IF(V126="Enrobé projeté",P126*PU!$B$7,0)</f>
        <v>0</v>
      </c>
      <c r="AA126" s="23">
        <f>IF(V126="Enrobé à froid",P126*PU!$B$9,0)</f>
        <v>0</v>
      </c>
      <c r="AB126" s="23">
        <f>IF(V126="Béton bitumineux",P126*PU!$B$11,0)</f>
        <v>0</v>
      </c>
      <c r="AC126" s="23">
        <f>IF(V126="Grave émulsion",P126*PU!$B$13,0)</f>
        <v>0</v>
      </c>
      <c r="AD126" s="24">
        <f>(R126*PU!B131)+('Entretien des chaussées1'!T126*PU!B133)+'Entretien des chaussées1'!X126+'Entretien des chaussées1'!Y126+'Entretien des chaussées1'!Z126+'Entretien des chaussées1'!AA126+'Entretien des chaussées1'!AB126+'Entretien des chaussées1'!AC126</f>
        <v>0</v>
      </c>
      <c r="AE126" s="34"/>
      <c r="AF126" s="34"/>
      <c r="AG126" s="19" t="str">
        <f t="shared" si="30"/>
        <v/>
      </c>
      <c r="AH126" s="19" t="str">
        <f t="shared" si="31"/>
        <v/>
      </c>
      <c r="AI126" s="19" t="str">
        <f t="shared" si="32"/>
        <v/>
      </c>
      <c r="AJ126" s="31"/>
      <c r="AK126" s="26"/>
    </row>
    <row r="127" spans="1:37" x14ac:dyDescent="0.2">
      <c r="A127" s="41"/>
      <c r="B127" s="58" t="s">
        <v>154</v>
      </c>
      <c r="C127" s="41"/>
      <c r="D127" s="44"/>
      <c r="E127" s="40"/>
      <c r="F127" s="38" t="str">
        <f t="shared" si="22"/>
        <v/>
      </c>
      <c r="G127" s="23">
        <f t="shared" si="23"/>
        <v>0</v>
      </c>
      <c r="H127" s="23">
        <f t="shared" si="24"/>
        <v>0</v>
      </c>
      <c r="I127" s="23">
        <f t="shared" si="25"/>
        <v>0</v>
      </c>
      <c r="J127" s="23">
        <f t="shared" si="26"/>
        <v>0</v>
      </c>
      <c r="K127" s="23">
        <f t="shared" si="27"/>
        <v>0</v>
      </c>
      <c r="L127" s="27"/>
      <c r="M127" s="27"/>
      <c r="N127" s="33"/>
      <c r="O127" s="33"/>
      <c r="P127" s="68" t="str">
        <f t="shared" si="28"/>
        <v/>
      </c>
      <c r="Q127" s="49" t="str">
        <f t="shared" si="29"/>
        <v/>
      </c>
      <c r="R127" s="33"/>
      <c r="S127" s="33"/>
      <c r="T127" s="33"/>
      <c r="U127" s="33"/>
      <c r="V127" s="27"/>
      <c r="W127" s="45"/>
      <c r="X127" s="42">
        <f>IF(V127="ESU",P127*PU!$B$3,0)</f>
        <v>0</v>
      </c>
      <c r="Y127" s="23">
        <f>IF(V127="ECF",P127*PU!$B$5,0)</f>
        <v>0</v>
      </c>
      <c r="Z127" s="23">
        <f>IF(V127="Enrobé projeté",P127*PU!$B$7,0)</f>
        <v>0</v>
      </c>
      <c r="AA127" s="23">
        <f>IF(V127="Enrobé à froid",P127*PU!$B$9,0)</f>
        <v>0</v>
      </c>
      <c r="AB127" s="23">
        <f>IF(V127="Béton bitumineux",P127*PU!$B$11,0)</f>
        <v>0</v>
      </c>
      <c r="AC127" s="23">
        <f>IF(V127="Grave émulsion",P127*PU!$B$13,0)</f>
        <v>0</v>
      </c>
      <c r="AD127" s="24">
        <f>(R127*PU!B132)+('Entretien des chaussées1'!T127*PU!B134)+'Entretien des chaussées1'!X127+'Entretien des chaussées1'!Y127+'Entretien des chaussées1'!Z127+'Entretien des chaussées1'!AA127+'Entretien des chaussées1'!AB127+'Entretien des chaussées1'!AC127</f>
        <v>0</v>
      </c>
      <c r="AE127" s="34"/>
      <c r="AF127" s="34"/>
      <c r="AG127" s="19" t="str">
        <f t="shared" si="30"/>
        <v/>
      </c>
      <c r="AH127" s="19" t="str">
        <f t="shared" si="31"/>
        <v/>
      </c>
      <c r="AI127" s="19" t="str">
        <f t="shared" si="32"/>
        <v/>
      </c>
      <c r="AJ127" s="31"/>
      <c r="AK127" s="26"/>
    </row>
    <row r="128" spans="1:37" x14ac:dyDescent="0.2">
      <c r="A128" s="41"/>
      <c r="B128" s="58" t="s">
        <v>155</v>
      </c>
      <c r="C128" s="41"/>
      <c r="D128" s="44"/>
      <c r="E128" s="40"/>
      <c r="F128" s="38" t="str">
        <f t="shared" si="22"/>
        <v/>
      </c>
      <c r="G128" s="23">
        <f t="shared" si="23"/>
        <v>0</v>
      </c>
      <c r="H128" s="23">
        <f t="shared" si="24"/>
        <v>0</v>
      </c>
      <c r="I128" s="23">
        <f t="shared" si="25"/>
        <v>0</v>
      </c>
      <c r="J128" s="23">
        <f t="shared" si="26"/>
        <v>0</v>
      </c>
      <c r="K128" s="23">
        <f t="shared" si="27"/>
        <v>0</v>
      </c>
      <c r="L128" s="27"/>
      <c r="M128" s="27"/>
      <c r="N128" s="33"/>
      <c r="O128" s="33"/>
      <c r="P128" s="68" t="str">
        <f t="shared" si="28"/>
        <v/>
      </c>
      <c r="Q128" s="49" t="str">
        <f t="shared" si="29"/>
        <v/>
      </c>
      <c r="R128" s="33"/>
      <c r="S128" s="33"/>
      <c r="T128" s="33"/>
      <c r="U128" s="33"/>
      <c r="V128" s="27"/>
      <c r="W128" s="45"/>
      <c r="X128" s="42">
        <f>IF(V128="ESU",P128*PU!$B$3,0)</f>
        <v>0</v>
      </c>
      <c r="Y128" s="23">
        <f>IF(V128="ECF",P128*PU!$B$5,0)</f>
        <v>0</v>
      </c>
      <c r="Z128" s="23">
        <f>IF(V128="Enrobé projeté",P128*PU!$B$7,0)</f>
        <v>0</v>
      </c>
      <c r="AA128" s="23">
        <f>IF(V128="Enrobé à froid",P128*PU!$B$9,0)</f>
        <v>0</v>
      </c>
      <c r="AB128" s="23">
        <f>IF(V128="Béton bitumineux",P128*PU!$B$11,0)</f>
        <v>0</v>
      </c>
      <c r="AC128" s="23">
        <f>IF(V128="Grave émulsion",P128*PU!$B$13,0)</f>
        <v>0</v>
      </c>
      <c r="AD128" s="24">
        <f>(R128*PU!B133)+('Entretien des chaussées1'!T128*PU!B135)+'Entretien des chaussées1'!X128+'Entretien des chaussées1'!Y128+'Entretien des chaussées1'!Z128+'Entretien des chaussées1'!AA128+'Entretien des chaussées1'!AB128+'Entretien des chaussées1'!AC128</f>
        <v>0</v>
      </c>
      <c r="AE128" s="34"/>
      <c r="AF128" s="34"/>
      <c r="AG128" s="19" t="str">
        <f t="shared" si="30"/>
        <v/>
      </c>
      <c r="AH128" s="19" t="str">
        <f t="shared" si="31"/>
        <v/>
      </c>
      <c r="AI128" s="19" t="str">
        <f t="shared" si="32"/>
        <v/>
      </c>
      <c r="AJ128" s="31"/>
      <c r="AK128" s="26"/>
    </row>
    <row r="129" spans="1:37" x14ac:dyDescent="0.2">
      <c r="A129" s="41"/>
      <c r="B129" s="58" t="s">
        <v>156</v>
      </c>
      <c r="C129" s="41"/>
      <c r="D129" s="44"/>
      <c r="E129" s="40"/>
      <c r="F129" s="38" t="str">
        <f t="shared" si="22"/>
        <v/>
      </c>
      <c r="G129" s="23">
        <f t="shared" si="23"/>
        <v>0</v>
      </c>
      <c r="H129" s="23">
        <f t="shared" si="24"/>
        <v>0</v>
      </c>
      <c r="I129" s="23">
        <f t="shared" si="25"/>
        <v>0</v>
      </c>
      <c r="J129" s="23">
        <f t="shared" si="26"/>
        <v>0</v>
      </c>
      <c r="K129" s="23">
        <f t="shared" si="27"/>
        <v>0</v>
      </c>
      <c r="L129" s="27"/>
      <c r="M129" s="27"/>
      <c r="N129" s="33"/>
      <c r="O129" s="33"/>
      <c r="P129" s="68" t="str">
        <f t="shared" si="28"/>
        <v/>
      </c>
      <c r="Q129" s="49" t="str">
        <f t="shared" si="29"/>
        <v/>
      </c>
      <c r="R129" s="33"/>
      <c r="S129" s="33"/>
      <c r="T129" s="33"/>
      <c r="U129" s="33"/>
      <c r="V129" s="27"/>
      <c r="W129" s="45"/>
      <c r="X129" s="42">
        <f>IF(V129="ESU",P129*PU!$B$3,0)</f>
        <v>0</v>
      </c>
      <c r="Y129" s="23">
        <f>IF(V129="ECF",P129*PU!$B$5,0)</f>
        <v>0</v>
      </c>
      <c r="Z129" s="23">
        <f>IF(V129="Enrobé projeté",P129*PU!$B$7,0)</f>
        <v>0</v>
      </c>
      <c r="AA129" s="23">
        <f>IF(V129="Enrobé à froid",P129*PU!$B$9,0)</f>
        <v>0</v>
      </c>
      <c r="AB129" s="23">
        <f>IF(V129="Béton bitumineux",P129*PU!$B$11,0)</f>
        <v>0</v>
      </c>
      <c r="AC129" s="23">
        <f>IF(V129="Grave émulsion",P129*PU!$B$13,0)</f>
        <v>0</v>
      </c>
      <c r="AD129" s="24">
        <f>(R129*PU!B134)+('Entretien des chaussées1'!T129*PU!B136)+'Entretien des chaussées1'!X129+'Entretien des chaussées1'!Y129+'Entretien des chaussées1'!Z129+'Entretien des chaussées1'!AA129+'Entretien des chaussées1'!AB129+'Entretien des chaussées1'!AC129</f>
        <v>0</v>
      </c>
      <c r="AE129" s="34"/>
      <c r="AF129" s="34"/>
      <c r="AG129" s="19" t="str">
        <f t="shared" si="30"/>
        <v/>
      </c>
      <c r="AH129" s="19" t="str">
        <f t="shared" si="31"/>
        <v/>
      </c>
      <c r="AI129" s="19" t="str">
        <f t="shared" si="32"/>
        <v/>
      </c>
      <c r="AJ129" s="31"/>
      <c r="AK129" s="26"/>
    </row>
    <row r="130" spans="1:37" x14ac:dyDescent="0.2">
      <c r="A130" s="41"/>
      <c r="B130" s="58" t="s">
        <v>157</v>
      </c>
      <c r="C130" s="41"/>
      <c r="D130" s="44"/>
      <c r="E130" s="40"/>
      <c r="F130" s="38" t="str">
        <f t="shared" si="22"/>
        <v/>
      </c>
      <c r="G130" s="23">
        <f t="shared" si="23"/>
        <v>0</v>
      </c>
      <c r="H130" s="23">
        <f t="shared" si="24"/>
        <v>0</v>
      </c>
      <c r="I130" s="23">
        <f t="shared" si="25"/>
        <v>0</v>
      </c>
      <c r="J130" s="23">
        <f t="shared" si="26"/>
        <v>0</v>
      </c>
      <c r="K130" s="23">
        <f t="shared" si="27"/>
        <v>0</v>
      </c>
      <c r="L130" s="27"/>
      <c r="M130" s="27"/>
      <c r="N130" s="33"/>
      <c r="O130" s="33"/>
      <c r="P130" s="68" t="str">
        <f t="shared" si="28"/>
        <v/>
      </c>
      <c r="Q130" s="49" t="str">
        <f t="shared" si="29"/>
        <v/>
      </c>
      <c r="R130" s="33"/>
      <c r="S130" s="33"/>
      <c r="T130" s="33"/>
      <c r="U130" s="33"/>
      <c r="V130" s="27"/>
      <c r="W130" s="45"/>
      <c r="X130" s="42">
        <f>IF(V130="ESU",P130*PU!$B$3,0)</f>
        <v>0</v>
      </c>
      <c r="Y130" s="23">
        <f>IF(V130="ECF",P130*PU!$B$5,0)</f>
        <v>0</v>
      </c>
      <c r="Z130" s="23">
        <f>IF(V130="Enrobé projeté",P130*PU!$B$7,0)</f>
        <v>0</v>
      </c>
      <c r="AA130" s="23">
        <f>IF(V130="Enrobé à froid",P130*PU!$B$9,0)</f>
        <v>0</v>
      </c>
      <c r="AB130" s="23">
        <f>IF(V130="Béton bitumineux",P130*PU!$B$11,0)</f>
        <v>0</v>
      </c>
      <c r="AC130" s="23">
        <f>IF(V130="Grave émulsion",P130*PU!$B$13,0)</f>
        <v>0</v>
      </c>
      <c r="AD130" s="24">
        <f>(R130*PU!B135)+('Entretien des chaussées1'!T130*PU!B137)+'Entretien des chaussées1'!X130+'Entretien des chaussées1'!Y130+'Entretien des chaussées1'!Z130+'Entretien des chaussées1'!AA130+'Entretien des chaussées1'!AB130+'Entretien des chaussées1'!AC130</f>
        <v>0</v>
      </c>
      <c r="AE130" s="34"/>
      <c r="AF130" s="34"/>
      <c r="AG130" s="19" t="str">
        <f t="shared" si="30"/>
        <v/>
      </c>
      <c r="AH130" s="19" t="str">
        <f t="shared" si="31"/>
        <v/>
      </c>
      <c r="AI130" s="19" t="str">
        <f t="shared" si="32"/>
        <v/>
      </c>
      <c r="AJ130" s="31"/>
      <c r="AK130" s="26"/>
    </row>
    <row r="131" spans="1:37" x14ac:dyDescent="0.2">
      <c r="A131" s="41"/>
      <c r="B131" s="58" t="s">
        <v>158</v>
      </c>
      <c r="C131" s="41"/>
      <c r="D131" s="44"/>
      <c r="E131" s="40"/>
      <c r="F131" s="38" t="str">
        <f t="shared" si="22"/>
        <v/>
      </c>
      <c r="G131" s="23">
        <f t="shared" si="23"/>
        <v>0</v>
      </c>
      <c r="H131" s="23">
        <f t="shared" si="24"/>
        <v>0</v>
      </c>
      <c r="I131" s="23">
        <f t="shared" si="25"/>
        <v>0</v>
      </c>
      <c r="J131" s="23">
        <f t="shared" si="26"/>
        <v>0</v>
      </c>
      <c r="K131" s="23">
        <f t="shared" si="27"/>
        <v>0</v>
      </c>
      <c r="L131" s="27"/>
      <c r="M131" s="27"/>
      <c r="N131" s="33"/>
      <c r="O131" s="33"/>
      <c r="P131" s="68" t="str">
        <f t="shared" si="28"/>
        <v/>
      </c>
      <c r="Q131" s="49" t="str">
        <f t="shared" si="29"/>
        <v/>
      </c>
      <c r="R131" s="33"/>
      <c r="S131" s="33"/>
      <c r="T131" s="33"/>
      <c r="U131" s="33"/>
      <c r="V131" s="27"/>
      <c r="W131" s="45"/>
      <c r="X131" s="42">
        <f>IF(V131="ESU",P131*PU!$B$3,0)</f>
        <v>0</v>
      </c>
      <c r="Y131" s="23">
        <f>IF(V131="ECF",P131*PU!$B$5,0)</f>
        <v>0</v>
      </c>
      <c r="Z131" s="23">
        <f>IF(V131="Enrobé projeté",P131*PU!$B$7,0)</f>
        <v>0</v>
      </c>
      <c r="AA131" s="23">
        <f>IF(V131="Enrobé à froid",P131*PU!$B$9,0)</f>
        <v>0</v>
      </c>
      <c r="AB131" s="23">
        <f>IF(V131="Béton bitumineux",P131*PU!$B$11,0)</f>
        <v>0</v>
      </c>
      <c r="AC131" s="23">
        <f>IF(V131="Grave émulsion",P131*PU!$B$13,0)</f>
        <v>0</v>
      </c>
      <c r="AD131" s="24">
        <f>(R131*PU!B136)+('Entretien des chaussées1'!T131*PU!B138)+'Entretien des chaussées1'!X131+'Entretien des chaussées1'!Y131+'Entretien des chaussées1'!Z131+'Entretien des chaussées1'!AA131+'Entretien des chaussées1'!AB131+'Entretien des chaussées1'!AC131</f>
        <v>0</v>
      </c>
      <c r="AE131" s="34"/>
      <c r="AF131" s="34"/>
      <c r="AG131" s="19" t="str">
        <f t="shared" si="30"/>
        <v/>
      </c>
      <c r="AH131" s="19" t="str">
        <f t="shared" si="31"/>
        <v/>
      </c>
      <c r="AI131" s="19" t="str">
        <f t="shared" si="32"/>
        <v/>
      </c>
      <c r="AJ131" s="31"/>
      <c r="AK131" s="26"/>
    </row>
    <row r="132" spans="1:37" x14ac:dyDescent="0.2">
      <c r="A132" s="41"/>
      <c r="B132" s="58" t="s">
        <v>159</v>
      </c>
      <c r="C132" s="41"/>
      <c r="D132" s="44"/>
      <c r="E132" s="40"/>
      <c r="F132" s="38" t="str">
        <f t="shared" si="22"/>
        <v/>
      </c>
      <c r="G132" s="23">
        <f t="shared" si="23"/>
        <v>0</v>
      </c>
      <c r="H132" s="23">
        <f t="shared" si="24"/>
        <v>0</v>
      </c>
      <c r="I132" s="23">
        <f t="shared" si="25"/>
        <v>0</v>
      </c>
      <c r="J132" s="23">
        <f t="shared" si="26"/>
        <v>0</v>
      </c>
      <c r="K132" s="23">
        <f t="shared" si="27"/>
        <v>0</v>
      </c>
      <c r="L132" s="27"/>
      <c r="M132" s="27"/>
      <c r="N132" s="33"/>
      <c r="O132" s="33"/>
      <c r="P132" s="68" t="str">
        <f t="shared" si="28"/>
        <v/>
      </c>
      <c r="Q132" s="49" t="str">
        <f t="shared" si="29"/>
        <v/>
      </c>
      <c r="R132" s="33"/>
      <c r="S132" s="33"/>
      <c r="T132" s="33"/>
      <c r="U132" s="33"/>
      <c r="V132" s="27"/>
      <c r="W132" s="45"/>
      <c r="X132" s="42">
        <f>IF(V132="ESU",P132*PU!$B$3,0)</f>
        <v>0</v>
      </c>
      <c r="Y132" s="23">
        <f>IF(V132="ECF",P132*PU!$B$5,0)</f>
        <v>0</v>
      </c>
      <c r="Z132" s="23">
        <f>IF(V132="Enrobé projeté",P132*PU!$B$7,0)</f>
        <v>0</v>
      </c>
      <c r="AA132" s="23">
        <f>IF(V132="Enrobé à froid",P132*PU!$B$9,0)</f>
        <v>0</v>
      </c>
      <c r="AB132" s="23">
        <f>IF(V132="Béton bitumineux",P132*PU!$B$11,0)</f>
        <v>0</v>
      </c>
      <c r="AC132" s="23">
        <f>IF(V132="Grave émulsion",P132*PU!$B$13,0)</f>
        <v>0</v>
      </c>
      <c r="AD132" s="24">
        <f>(R132*PU!B137)+('Entretien des chaussées1'!T132*PU!B139)+'Entretien des chaussées1'!X132+'Entretien des chaussées1'!Y132+'Entretien des chaussées1'!Z132+'Entretien des chaussées1'!AA132+'Entretien des chaussées1'!AB132+'Entretien des chaussées1'!AC132</f>
        <v>0</v>
      </c>
      <c r="AE132" s="34"/>
      <c r="AF132" s="34"/>
      <c r="AG132" s="19" t="str">
        <f t="shared" si="30"/>
        <v/>
      </c>
      <c r="AH132" s="19" t="str">
        <f t="shared" si="31"/>
        <v/>
      </c>
      <c r="AI132" s="19" t="str">
        <f t="shared" si="32"/>
        <v/>
      </c>
      <c r="AJ132" s="31"/>
      <c r="AK132" s="26"/>
    </row>
    <row r="133" spans="1:37" x14ac:dyDescent="0.2">
      <c r="A133" s="41"/>
      <c r="B133" s="58" t="s">
        <v>160</v>
      </c>
      <c r="C133" s="41"/>
      <c r="D133" s="44"/>
      <c r="E133" s="40"/>
      <c r="F133" s="38" t="str">
        <f t="shared" si="22"/>
        <v/>
      </c>
      <c r="G133" s="23">
        <f t="shared" si="23"/>
        <v>0</v>
      </c>
      <c r="H133" s="23">
        <f t="shared" si="24"/>
        <v>0</v>
      </c>
      <c r="I133" s="23">
        <f t="shared" si="25"/>
        <v>0</v>
      </c>
      <c r="J133" s="23">
        <f t="shared" si="26"/>
        <v>0</v>
      </c>
      <c r="K133" s="23">
        <f t="shared" si="27"/>
        <v>0</v>
      </c>
      <c r="L133" s="27"/>
      <c r="M133" s="27"/>
      <c r="N133" s="33"/>
      <c r="O133" s="33"/>
      <c r="P133" s="68" t="str">
        <f t="shared" si="28"/>
        <v/>
      </c>
      <c r="Q133" s="49" t="str">
        <f t="shared" si="29"/>
        <v/>
      </c>
      <c r="R133" s="33"/>
      <c r="S133" s="33"/>
      <c r="T133" s="33"/>
      <c r="U133" s="33"/>
      <c r="V133" s="27"/>
      <c r="W133" s="45"/>
      <c r="X133" s="42">
        <f>IF(V133="ESU",P133*PU!$B$3,0)</f>
        <v>0</v>
      </c>
      <c r="Y133" s="23">
        <f>IF(V133="ECF",P133*PU!$B$5,0)</f>
        <v>0</v>
      </c>
      <c r="Z133" s="23">
        <f>IF(V133="Enrobé projeté",P133*PU!$B$7,0)</f>
        <v>0</v>
      </c>
      <c r="AA133" s="23">
        <f>IF(V133="Enrobé à froid",P133*PU!$B$9,0)</f>
        <v>0</v>
      </c>
      <c r="AB133" s="23">
        <f>IF(V133="Béton bitumineux",P133*PU!$B$11,0)</f>
        <v>0</v>
      </c>
      <c r="AC133" s="23">
        <f>IF(V133="Grave émulsion",P133*PU!$B$13,0)</f>
        <v>0</v>
      </c>
      <c r="AD133" s="24">
        <f>(R133*PU!B138)+('Entretien des chaussées1'!T133*PU!B140)+'Entretien des chaussées1'!X133+'Entretien des chaussées1'!Y133+'Entretien des chaussées1'!Z133+'Entretien des chaussées1'!AA133+'Entretien des chaussées1'!AB133+'Entretien des chaussées1'!AC133</f>
        <v>0</v>
      </c>
      <c r="AE133" s="34"/>
      <c r="AF133" s="34"/>
      <c r="AG133" s="19" t="str">
        <f t="shared" si="30"/>
        <v/>
      </c>
      <c r="AH133" s="19" t="str">
        <f t="shared" si="31"/>
        <v/>
      </c>
      <c r="AI133" s="19" t="str">
        <f t="shared" si="32"/>
        <v/>
      </c>
      <c r="AJ133" s="31"/>
      <c r="AK133" s="26"/>
    </row>
    <row r="134" spans="1:37" x14ac:dyDescent="0.2">
      <c r="A134" s="41"/>
      <c r="B134" s="58" t="s">
        <v>161</v>
      </c>
      <c r="C134" s="41"/>
      <c r="D134" s="44"/>
      <c r="E134" s="40"/>
      <c r="F134" s="38" t="str">
        <f t="shared" si="22"/>
        <v/>
      </c>
      <c r="G134" s="23">
        <f t="shared" si="23"/>
        <v>0</v>
      </c>
      <c r="H134" s="23">
        <f t="shared" si="24"/>
        <v>0</v>
      </c>
      <c r="I134" s="23">
        <f t="shared" si="25"/>
        <v>0</v>
      </c>
      <c r="J134" s="23">
        <f t="shared" si="26"/>
        <v>0</v>
      </c>
      <c r="K134" s="23">
        <f t="shared" si="27"/>
        <v>0</v>
      </c>
      <c r="L134" s="27"/>
      <c r="M134" s="27"/>
      <c r="N134" s="33"/>
      <c r="O134" s="33"/>
      <c r="P134" s="68" t="str">
        <f t="shared" si="28"/>
        <v/>
      </c>
      <c r="Q134" s="49" t="str">
        <f t="shared" si="29"/>
        <v/>
      </c>
      <c r="R134" s="33"/>
      <c r="S134" s="33"/>
      <c r="T134" s="33"/>
      <c r="U134" s="33"/>
      <c r="V134" s="27"/>
      <c r="W134" s="45"/>
      <c r="X134" s="42">
        <f>IF(V134="ESU",P134*PU!$B$3,0)</f>
        <v>0</v>
      </c>
      <c r="Y134" s="23">
        <f>IF(V134="ECF",P134*PU!$B$5,0)</f>
        <v>0</v>
      </c>
      <c r="Z134" s="23">
        <f>IF(V134="Enrobé projeté",P134*PU!$B$7,0)</f>
        <v>0</v>
      </c>
      <c r="AA134" s="23">
        <f>IF(V134="Enrobé à froid",P134*PU!$B$9,0)</f>
        <v>0</v>
      </c>
      <c r="AB134" s="23">
        <f>IF(V134="Béton bitumineux",P134*PU!$B$11,0)</f>
        <v>0</v>
      </c>
      <c r="AC134" s="23">
        <f>IF(V134="Grave émulsion",P134*PU!$B$13,0)</f>
        <v>0</v>
      </c>
      <c r="AD134" s="24">
        <f>(R134*PU!B139)+('Entretien des chaussées1'!T134*PU!B141)+'Entretien des chaussées1'!X134+'Entretien des chaussées1'!Y134+'Entretien des chaussées1'!Z134+'Entretien des chaussées1'!AA134+'Entretien des chaussées1'!AB134+'Entretien des chaussées1'!AC134</f>
        <v>0</v>
      </c>
      <c r="AE134" s="34"/>
      <c r="AF134" s="34"/>
      <c r="AG134" s="19" t="str">
        <f t="shared" si="30"/>
        <v/>
      </c>
      <c r="AH134" s="19" t="str">
        <f t="shared" si="31"/>
        <v/>
      </c>
      <c r="AI134" s="19" t="str">
        <f t="shared" si="32"/>
        <v/>
      </c>
      <c r="AJ134" s="31"/>
      <c r="AK134" s="26"/>
    </row>
    <row r="135" spans="1:37" x14ac:dyDescent="0.2">
      <c r="A135" s="41"/>
      <c r="B135" s="58" t="s">
        <v>162</v>
      </c>
      <c r="C135" s="41"/>
      <c r="D135" s="44"/>
      <c r="E135" s="40"/>
      <c r="F135" s="38" t="str">
        <f t="shared" si="22"/>
        <v/>
      </c>
      <c r="G135" s="23">
        <f t="shared" si="23"/>
        <v>0</v>
      </c>
      <c r="H135" s="23">
        <f t="shared" si="24"/>
        <v>0</v>
      </c>
      <c r="I135" s="23">
        <f t="shared" si="25"/>
        <v>0</v>
      </c>
      <c r="J135" s="23">
        <f t="shared" si="26"/>
        <v>0</v>
      </c>
      <c r="K135" s="23">
        <f t="shared" si="27"/>
        <v>0</v>
      </c>
      <c r="L135" s="27"/>
      <c r="M135" s="27"/>
      <c r="N135" s="33"/>
      <c r="O135" s="33"/>
      <c r="P135" s="68" t="str">
        <f t="shared" si="28"/>
        <v/>
      </c>
      <c r="Q135" s="49" t="str">
        <f t="shared" si="29"/>
        <v/>
      </c>
      <c r="R135" s="33"/>
      <c r="S135" s="33"/>
      <c r="T135" s="33"/>
      <c r="U135" s="33"/>
      <c r="V135" s="27"/>
      <c r="W135" s="45"/>
      <c r="X135" s="42">
        <f>IF(V135="ESU",P135*PU!$B$3,0)</f>
        <v>0</v>
      </c>
      <c r="Y135" s="23">
        <f>IF(V135="ECF",P135*PU!$B$5,0)</f>
        <v>0</v>
      </c>
      <c r="Z135" s="23">
        <f>IF(V135="Enrobé projeté",P135*PU!$B$7,0)</f>
        <v>0</v>
      </c>
      <c r="AA135" s="23">
        <f>IF(V135="Enrobé à froid",P135*PU!$B$9,0)</f>
        <v>0</v>
      </c>
      <c r="AB135" s="23">
        <f>IF(V135="Béton bitumineux",P135*PU!$B$11,0)</f>
        <v>0</v>
      </c>
      <c r="AC135" s="23">
        <f>IF(V135="Grave émulsion",P135*PU!$B$13,0)</f>
        <v>0</v>
      </c>
      <c r="AD135" s="24">
        <f>(R135*PU!B140)+('Entretien des chaussées1'!T135*PU!B142)+'Entretien des chaussées1'!X135+'Entretien des chaussées1'!Y135+'Entretien des chaussées1'!Z135+'Entretien des chaussées1'!AA135+'Entretien des chaussées1'!AB135+'Entretien des chaussées1'!AC135</f>
        <v>0</v>
      </c>
      <c r="AE135" s="34"/>
      <c r="AF135" s="34"/>
      <c r="AG135" s="19" t="str">
        <f t="shared" si="30"/>
        <v/>
      </c>
      <c r="AH135" s="19" t="str">
        <f t="shared" si="31"/>
        <v/>
      </c>
      <c r="AI135" s="19" t="str">
        <f t="shared" si="32"/>
        <v/>
      </c>
      <c r="AJ135" s="31"/>
      <c r="AK135" s="26"/>
    </row>
    <row r="136" spans="1:37" x14ac:dyDescent="0.2">
      <c r="A136" s="41"/>
      <c r="B136" s="58" t="s">
        <v>163</v>
      </c>
      <c r="C136" s="41"/>
      <c r="D136" s="44"/>
      <c r="E136" s="40"/>
      <c r="F136" s="38" t="str">
        <f t="shared" si="22"/>
        <v/>
      </c>
      <c r="G136" s="23">
        <f t="shared" si="23"/>
        <v>0</v>
      </c>
      <c r="H136" s="23">
        <f t="shared" si="24"/>
        <v>0</v>
      </c>
      <c r="I136" s="23">
        <f t="shared" si="25"/>
        <v>0</v>
      </c>
      <c r="J136" s="23">
        <f t="shared" si="26"/>
        <v>0</v>
      </c>
      <c r="K136" s="23">
        <f t="shared" si="27"/>
        <v>0</v>
      </c>
      <c r="L136" s="27"/>
      <c r="M136" s="27"/>
      <c r="N136" s="33"/>
      <c r="O136" s="33"/>
      <c r="P136" s="68" t="str">
        <f t="shared" si="28"/>
        <v/>
      </c>
      <c r="Q136" s="49" t="str">
        <f t="shared" si="29"/>
        <v/>
      </c>
      <c r="R136" s="33"/>
      <c r="S136" s="33"/>
      <c r="T136" s="33"/>
      <c r="U136" s="33"/>
      <c r="V136" s="27"/>
      <c r="W136" s="45"/>
      <c r="X136" s="42">
        <f>IF(V136="ESU",P136*PU!$B$3,0)</f>
        <v>0</v>
      </c>
      <c r="Y136" s="23">
        <f>IF(V136="ECF",P136*PU!$B$5,0)</f>
        <v>0</v>
      </c>
      <c r="Z136" s="23">
        <f>IF(V136="Enrobé projeté",P136*PU!$B$7,0)</f>
        <v>0</v>
      </c>
      <c r="AA136" s="23">
        <f>IF(V136="Enrobé à froid",P136*PU!$B$9,0)</f>
        <v>0</v>
      </c>
      <c r="AB136" s="23">
        <f>IF(V136="Béton bitumineux",P136*PU!$B$11,0)</f>
        <v>0</v>
      </c>
      <c r="AC136" s="23">
        <f>IF(V136="Grave émulsion",P136*PU!$B$13,0)</f>
        <v>0</v>
      </c>
      <c r="AD136" s="24">
        <f>(R136*PU!B141)+('Entretien des chaussées1'!T136*PU!B143)+'Entretien des chaussées1'!X136+'Entretien des chaussées1'!Y136+'Entretien des chaussées1'!Z136+'Entretien des chaussées1'!AA136+'Entretien des chaussées1'!AB136+'Entretien des chaussées1'!AC136</f>
        <v>0</v>
      </c>
      <c r="AE136" s="34"/>
      <c r="AF136" s="34"/>
      <c r="AG136" s="19" t="str">
        <f t="shared" si="30"/>
        <v/>
      </c>
      <c r="AH136" s="19" t="str">
        <f t="shared" si="31"/>
        <v/>
      </c>
      <c r="AI136" s="19" t="str">
        <f t="shared" si="32"/>
        <v/>
      </c>
      <c r="AJ136" s="31"/>
      <c r="AK136" s="26"/>
    </row>
    <row r="137" spans="1:37" x14ac:dyDescent="0.2">
      <c r="A137" s="41"/>
      <c r="B137" s="58" t="s">
        <v>164</v>
      </c>
      <c r="C137" s="41"/>
      <c r="D137" s="44"/>
      <c r="E137" s="40"/>
      <c r="F137" s="38" t="str">
        <f t="shared" si="22"/>
        <v/>
      </c>
      <c r="G137" s="23">
        <f t="shared" si="23"/>
        <v>0</v>
      </c>
      <c r="H137" s="23">
        <f t="shared" si="24"/>
        <v>0</v>
      </c>
      <c r="I137" s="23">
        <f t="shared" si="25"/>
        <v>0</v>
      </c>
      <c r="J137" s="23">
        <f t="shared" si="26"/>
        <v>0</v>
      </c>
      <c r="K137" s="23">
        <f t="shared" si="27"/>
        <v>0</v>
      </c>
      <c r="L137" s="27"/>
      <c r="M137" s="27"/>
      <c r="N137" s="33"/>
      <c r="O137" s="33"/>
      <c r="P137" s="68" t="str">
        <f t="shared" si="28"/>
        <v/>
      </c>
      <c r="Q137" s="49" t="str">
        <f t="shared" si="29"/>
        <v/>
      </c>
      <c r="R137" s="33"/>
      <c r="S137" s="33"/>
      <c r="T137" s="33"/>
      <c r="U137" s="33"/>
      <c r="V137" s="27"/>
      <c r="W137" s="45"/>
      <c r="X137" s="42">
        <f>IF(V137="ESU",P137*PU!$B$3,0)</f>
        <v>0</v>
      </c>
      <c r="Y137" s="23">
        <f>IF(V137="ECF",P137*PU!$B$5,0)</f>
        <v>0</v>
      </c>
      <c r="Z137" s="23">
        <f>IF(V137="Enrobé projeté",P137*PU!$B$7,0)</f>
        <v>0</v>
      </c>
      <c r="AA137" s="23">
        <f>IF(V137="Enrobé à froid",P137*PU!$B$9,0)</f>
        <v>0</v>
      </c>
      <c r="AB137" s="23">
        <f>IF(V137="Béton bitumineux",P137*PU!$B$11,0)</f>
        <v>0</v>
      </c>
      <c r="AC137" s="23">
        <f>IF(V137="Grave émulsion",P137*PU!$B$13,0)</f>
        <v>0</v>
      </c>
      <c r="AD137" s="24">
        <f>(R137*PU!B142)+('Entretien des chaussées1'!T137*PU!B144)+'Entretien des chaussées1'!X137+'Entretien des chaussées1'!Y137+'Entretien des chaussées1'!Z137+'Entretien des chaussées1'!AA137+'Entretien des chaussées1'!AB137+'Entretien des chaussées1'!AC137</f>
        <v>0</v>
      </c>
      <c r="AE137" s="34"/>
      <c r="AF137" s="34"/>
      <c r="AG137" s="19" t="str">
        <f t="shared" si="30"/>
        <v/>
      </c>
      <c r="AH137" s="19" t="str">
        <f t="shared" si="31"/>
        <v/>
      </c>
      <c r="AI137" s="19" t="str">
        <f t="shared" si="32"/>
        <v/>
      </c>
      <c r="AJ137" s="31"/>
      <c r="AK137" s="26"/>
    </row>
    <row r="138" spans="1:37" x14ac:dyDescent="0.2">
      <c r="A138" s="41"/>
      <c r="B138" s="58" t="s">
        <v>165</v>
      </c>
      <c r="C138" s="41"/>
      <c r="D138" s="44"/>
      <c r="E138" s="40"/>
      <c r="F138" s="38" t="str">
        <f t="shared" si="22"/>
        <v/>
      </c>
      <c r="G138" s="23">
        <f t="shared" si="23"/>
        <v>0</v>
      </c>
      <c r="H138" s="23">
        <f t="shared" si="24"/>
        <v>0</v>
      </c>
      <c r="I138" s="23">
        <f t="shared" si="25"/>
        <v>0</v>
      </c>
      <c r="J138" s="23">
        <f t="shared" si="26"/>
        <v>0</v>
      </c>
      <c r="K138" s="23">
        <f t="shared" si="27"/>
        <v>0</v>
      </c>
      <c r="L138" s="27"/>
      <c r="M138" s="27"/>
      <c r="N138" s="33"/>
      <c r="O138" s="33"/>
      <c r="P138" s="68" t="str">
        <f t="shared" si="28"/>
        <v/>
      </c>
      <c r="Q138" s="49" t="str">
        <f t="shared" si="29"/>
        <v/>
      </c>
      <c r="R138" s="33"/>
      <c r="S138" s="33"/>
      <c r="T138" s="33"/>
      <c r="U138" s="33"/>
      <c r="V138" s="27"/>
      <c r="W138" s="45"/>
      <c r="X138" s="42">
        <f>IF(V138="ESU",P138*PU!$B$3,0)</f>
        <v>0</v>
      </c>
      <c r="Y138" s="23">
        <f>IF(V138="ECF",P138*PU!$B$5,0)</f>
        <v>0</v>
      </c>
      <c r="Z138" s="23">
        <f>IF(V138="Enrobé projeté",P138*PU!$B$7,0)</f>
        <v>0</v>
      </c>
      <c r="AA138" s="23">
        <f>IF(V138="Enrobé à froid",P138*PU!$B$9,0)</f>
        <v>0</v>
      </c>
      <c r="AB138" s="23">
        <f>IF(V138="Béton bitumineux",P138*PU!$B$11,0)</f>
        <v>0</v>
      </c>
      <c r="AC138" s="23">
        <f>IF(V138="Grave émulsion",P138*PU!$B$13,0)</f>
        <v>0</v>
      </c>
      <c r="AD138" s="24">
        <f>(R138*PU!B143)+('Entretien des chaussées1'!T138*PU!B145)+'Entretien des chaussées1'!X138+'Entretien des chaussées1'!Y138+'Entretien des chaussées1'!Z138+'Entretien des chaussées1'!AA138+'Entretien des chaussées1'!AB138+'Entretien des chaussées1'!AC138</f>
        <v>0</v>
      </c>
      <c r="AE138" s="34"/>
      <c r="AF138" s="34"/>
      <c r="AG138" s="19" t="str">
        <f t="shared" si="30"/>
        <v/>
      </c>
      <c r="AH138" s="19" t="str">
        <f t="shared" si="31"/>
        <v/>
      </c>
      <c r="AI138" s="19" t="str">
        <f t="shared" si="32"/>
        <v/>
      </c>
      <c r="AJ138" s="31"/>
      <c r="AK138" s="26"/>
    </row>
    <row r="139" spans="1:37" x14ac:dyDescent="0.2">
      <c r="A139" s="41"/>
      <c r="B139" s="58" t="s">
        <v>166</v>
      </c>
      <c r="C139" s="41"/>
      <c r="D139" s="44"/>
      <c r="E139" s="40"/>
      <c r="F139" s="38" t="str">
        <f t="shared" si="22"/>
        <v/>
      </c>
      <c r="G139" s="23">
        <f t="shared" si="23"/>
        <v>0</v>
      </c>
      <c r="H139" s="23">
        <f t="shared" si="24"/>
        <v>0</v>
      </c>
      <c r="I139" s="23">
        <f t="shared" si="25"/>
        <v>0</v>
      </c>
      <c r="J139" s="23">
        <f t="shared" si="26"/>
        <v>0</v>
      </c>
      <c r="K139" s="23">
        <f t="shared" si="27"/>
        <v>0</v>
      </c>
      <c r="L139" s="27"/>
      <c r="M139" s="27"/>
      <c r="N139" s="33"/>
      <c r="O139" s="33"/>
      <c r="P139" s="68" t="str">
        <f t="shared" si="28"/>
        <v/>
      </c>
      <c r="Q139" s="49" t="str">
        <f t="shared" si="29"/>
        <v/>
      </c>
      <c r="R139" s="33"/>
      <c r="S139" s="33"/>
      <c r="T139" s="33"/>
      <c r="U139" s="33"/>
      <c r="V139" s="27"/>
      <c r="W139" s="45"/>
      <c r="X139" s="42">
        <f>IF(V139="ESU",P139*PU!$B$3,0)</f>
        <v>0</v>
      </c>
      <c r="Y139" s="23">
        <f>IF(V139="ECF",P139*PU!$B$5,0)</f>
        <v>0</v>
      </c>
      <c r="Z139" s="23">
        <f>IF(V139="Enrobé projeté",P139*PU!$B$7,0)</f>
        <v>0</v>
      </c>
      <c r="AA139" s="23">
        <f>IF(V139="Enrobé à froid",P139*PU!$B$9,0)</f>
        <v>0</v>
      </c>
      <c r="AB139" s="23">
        <f>IF(V139="Béton bitumineux",P139*PU!$B$11,0)</f>
        <v>0</v>
      </c>
      <c r="AC139" s="23">
        <f>IF(V139="Grave émulsion",P139*PU!$B$13,0)</f>
        <v>0</v>
      </c>
      <c r="AD139" s="24">
        <f>(R139*PU!B144)+('Entretien des chaussées1'!T139*PU!B146)+'Entretien des chaussées1'!X139+'Entretien des chaussées1'!Y139+'Entretien des chaussées1'!Z139+'Entretien des chaussées1'!AA139+'Entretien des chaussées1'!AB139+'Entretien des chaussées1'!AC139</f>
        <v>0</v>
      </c>
      <c r="AE139" s="34"/>
      <c r="AF139" s="34"/>
      <c r="AG139" s="19" t="str">
        <f t="shared" si="30"/>
        <v/>
      </c>
      <c r="AH139" s="19" t="str">
        <f t="shared" si="31"/>
        <v/>
      </c>
      <c r="AI139" s="19" t="str">
        <f t="shared" si="32"/>
        <v/>
      </c>
      <c r="AJ139" s="31"/>
      <c r="AK139" s="26"/>
    </row>
    <row r="140" spans="1:37" x14ac:dyDescent="0.2">
      <c r="A140" s="41"/>
      <c r="B140" s="58" t="s">
        <v>167</v>
      </c>
      <c r="C140" s="41"/>
      <c r="D140" s="44"/>
      <c r="E140" s="40"/>
      <c r="F140" s="38" t="str">
        <f t="shared" si="22"/>
        <v/>
      </c>
      <c r="G140" s="23">
        <f t="shared" si="23"/>
        <v>0</v>
      </c>
      <c r="H140" s="23">
        <f t="shared" si="24"/>
        <v>0</v>
      </c>
      <c r="I140" s="23">
        <f t="shared" si="25"/>
        <v>0</v>
      </c>
      <c r="J140" s="23">
        <f t="shared" si="26"/>
        <v>0</v>
      </c>
      <c r="K140" s="23">
        <f t="shared" si="27"/>
        <v>0</v>
      </c>
      <c r="L140" s="27"/>
      <c r="M140" s="27"/>
      <c r="N140" s="33"/>
      <c r="O140" s="33"/>
      <c r="P140" s="68" t="str">
        <f t="shared" si="28"/>
        <v/>
      </c>
      <c r="Q140" s="49" t="str">
        <f t="shared" si="29"/>
        <v/>
      </c>
      <c r="R140" s="33"/>
      <c r="S140" s="33"/>
      <c r="T140" s="33"/>
      <c r="U140" s="33"/>
      <c r="V140" s="27"/>
      <c r="W140" s="45"/>
      <c r="X140" s="42">
        <f>IF(V140="ESU",P140*PU!$B$3,0)</f>
        <v>0</v>
      </c>
      <c r="Y140" s="23">
        <f>IF(V140="ECF",P140*PU!$B$5,0)</f>
        <v>0</v>
      </c>
      <c r="Z140" s="23">
        <f>IF(V140="Enrobé projeté",P140*PU!$B$7,0)</f>
        <v>0</v>
      </c>
      <c r="AA140" s="23">
        <f>IF(V140="Enrobé à froid",P140*PU!$B$9,0)</f>
        <v>0</v>
      </c>
      <c r="AB140" s="23">
        <f>IF(V140="Béton bitumineux",P140*PU!$B$11,0)</f>
        <v>0</v>
      </c>
      <c r="AC140" s="23">
        <f>IF(V140="Grave émulsion",P140*PU!$B$13,0)</f>
        <v>0</v>
      </c>
      <c r="AD140" s="24">
        <f>(R140*PU!B145)+('Entretien des chaussées1'!T140*PU!B147)+'Entretien des chaussées1'!X140+'Entretien des chaussées1'!Y140+'Entretien des chaussées1'!Z140+'Entretien des chaussées1'!AA140+'Entretien des chaussées1'!AB140+'Entretien des chaussées1'!AC140</f>
        <v>0</v>
      </c>
      <c r="AE140" s="34"/>
      <c r="AF140" s="34"/>
      <c r="AG140" s="19" t="str">
        <f t="shared" si="30"/>
        <v/>
      </c>
      <c r="AH140" s="19" t="str">
        <f t="shared" si="31"/>
        <v/>
      </c>
      <c r="AI140" s="19" t="str">
        <f t="shared" si="32"/>
        <v/>
      </c>
      <c r="AJ140" s="31"/>
      <c r="AK140" s="26"/>
    </row>
    <row r="141" spans="1:37" x14ac:dyDescent="0.2">
      <c r="A141" s="41"/>
      <c r="B141" s="58" t="s">
        <v>168</v>
      </c>
      <c r="C141" s="41"/>
      <c r="D141" s="44"/>
      <c r="E141" s="40"/>
      <c r="F141" s="38" t="str">
        <f t="shared" ref="F141:F204" si="33">IF(E141="Chaussée neuve","Niveau 1",IF(E141="Chaussée fissurée","Niveau 2",IF(E141="Chaussée fortement fissurée et nids de poule","Niveau 3",IF(E141="Chaussée orniérée et fissurée","Niveau 4",IF(E141="Chaussée affaissée ou quasi détruite","Niveau 5","")))))</f>
        <v/>
      </c>
      <c r="G141" s="23">
        <f t="shared" ref="G141:G204" si="34">IF(F141="Niveau 1",1,0)</f>
        <v>0</v>
      </c>
      <c r="H141" s="23">
        <f t="shared" ref="H141:H204" si="35">IF(F141="Niveau 2",1,0)</f>
        <v>0</v>
      </c>
      <c r="I141" s="23">
        <f t="shared" ref="I141:I204" si="36">IF(F141="Niveau 3",1,0)</f>
        <v>0</v>
      </c>
      <c r="J141" s="23">
        <f t="shared" ref="J141:J204" si="37">IF(F141="Niveau 4",1,0)</f>
        <v>0</v>
      </c>
      <c r="K141" s="23">
        <f t="shared" ref="K141:K204" si="38">IF(F141="Niveau 5",1,0)</f>
        <v>0</v>
      </c>
      <c r="L141" s="27"/>
      <c r="M141" s="27"/>
      <c r="N141" s="33"/>
      <c r="O141" s="33"/>
      <c r="P141" s="68" t="str">
        <f t="shared" ref="P141:P204" si="39">IF(O141="","",N141*O141)</f>
        <v/>
      </c>
      <c r="Q141" s="49" t="str">
        <f t="shared" ref="Q141:Q204" si="40">IF(P141="","","m²")</f>
        <v/>
      </c>
      <c r="R141" s="33"/>
      <c r="S141" s="33"/>
      <c r="T141" s="33"/>
      <c r="U141" s="33"/>
      <c r="V141" s="27"/>
      <c r="W141" s="45"/>
      <c r="X141" s="42">
        <f>IF(V141="ESU",P141*PU!$B$3,0)</f>
        <v>0</v>
      </c>
      <c r="Y141" s="23">
        <f>IF(V141="ECF",P141*PU!$B$5,0)</f>
        <v>0</v>
      </c>
      <c r="Z141" s="23">
        <f>IF(V141="Enrobé projeté",P141*PU!$B$7,0)</f>
        <v>0</v>
      </c>
      <c r="AA141" s="23">
        <f>IF(V141="Enrobé à froid",P141*PU!$B$9,0)</f>
        <v>0</v>
      </c>
      <c r="AB141" s="23">
        <f>IF(V141="Béton bitumineux",P141*PU!$B$11,0)</f>
        <v>0</v>
      </c>
      <c r="AC141" s="23">
        <f>IF(V141="Grave émulsion",P141*PU!$B$13,0)</f>
        <v>0</v>
      </c>
      <c r="AD141" s="24">
        <f>(R141*PU!B146)+('Entretien des chaussées1'!T141*PU!B148)+'Entretien des chaussées1'!X141+'Entretien des chaussées1'!Y141+'Entretien des chaussées1'!Z141+'Entretien des chaussées1'!AA141+'Entretien des chaussées1'!AB141+'Entretien des chaussées1'!AC141</f>
        <v>0</v>
      </c>
      <c r="AE141" s="34"/>
      <c r="AF141" s="34"/>
      <c r="AG141" s="19" t="str">
        <f t="shared" ref="AG141:AG204" si="41">IF(W141="Année N",AD141+AE141+AF141,"")</f>
        <v/>
      </c>
      <c r="AH141" s="19" t="str">
        <f t="shared" ref="AH141:AH204" si="42">IF(W141="N+1",AD141+AE141+AF141,"")</f>
        <v/>
      </c>
      <c r="AI141" s="19" t="str">
        <f t="shared" ref="AI141:AI204" si="43">IF(W141="&gt; N+1",AD141+AE141+AF141,"")</f>
        <v/>
      </c>
      <c r="AJ141" s="31"/>
      <c r="AK141" s="26"/>
    </row>
    <row r="142" spans="1:37" x14ac:dyDescent="0.2">
      <c r="A142" s="41"/>
      <c r="B142" s="58" t="s">
        <v>169</v>
      </c>
      <c r="C142" s="41"/>
      <c r="D142" s="44"/>
      <c r="E142" s="40"/>
      <c r="F142" s="38" t="str">
        <f t="shared" si="33"/>
        <v/>
      </c>
      <c r="G142" s="23">
        <f t="shared" si="34"/>
        <v>0</v>
      </c>
      <c r="H142" s="23">
        <f t="shared" si="35"/>
        <v>0</v>
      </c>
      <c r="I142" s="23">
        <f t="shared" si="36"/>
        <v>0</v>
      </c>
      <c r="J142" s="23">
        <f t="shared" si="37"/>
        <v>0</v>
      </c>
      <c r="K142" s="23">
        <f t="shared" si="38"/>
        <v>0</v>
      </c>
      <c r="L142" s="27"/>
      <c r="M142" s="27"/>
      <c r="N142" s="33"/>
      <c r="O142" s="33"/>
      <c r="P142" s="68" t="str">
        <f t="shared" si="39"/>
        <v/>
      </c>
      <c r="Q142" s="49" t="str">
        <f t="shared" si="40"/>
        <v/>
      </c>
      <c r="R142" s="33"/>
      <c r="S142" s="33"/>
      <c r="T142" s="33"/>
      <c r="U142" s="33"/>
      <c r="V142" s="27"/>
      <c r="W142" s="45"/>
      <c r="X142" s="42">
        <f>IF(V142="ESU",P142*PU!$B$3,0)</f>
        <v>0</v>
      </c>
      <c r="Y142" s="23">
        <f>IF(V142="ECF",P142*PU!$B$5,0)</f>
        <v>0</v>
      </c>
      <c r="Z142" s="23">
        <f>IF(V142="Enrobé projeté",P142*PU!$B$7,0)</f>
        <v>0</v>
      </c>
      <c r="AA142" s="23">
        <f>IF(V142="Enrobé à froid",P142*PU!$B$9,0)</f>
        <v>0</v>
      </c>
      <c r="AB142" s="23">
        <f>IF(V142="Béton bitumineux",P142*PU!$B$11,0)</f>
        <v>0</v>
      </c>
      <c r="AC142" s="23">
        <f>IF(V142="Grave émulsion",P142*PU!$B$13,0)</f>
        <v>0</v>
      </c>
      <c r="AD142" s="24">
        <f>(R142*PU!B147)+('Entretien des chaussées1'!T142*PU!B149)+'Entretien des chaussées1'!X142+'Entretien des chaussées1'!Y142+'Entretien des chaussées1'!Z142+'Entretien des chaussées1'!AA142+'Entretien des chaussées1'!AB142+'Entretien des chaussées1'!AC142</f>
        <v>0</v>
      </c>
      <c r="AE142" s="34"/>
      <c r="AF142" s="34"/>
      <c r="AG142" s="19" t="str">
        <f t="shared" si="41"/>
        <v/>
      </c>
      <c r="AH142" s="19" t="str">
        <f t="shared" si="42"/>
        <v/>
      </c>
      <c r="AI142" s="19" t="str">
        <f t="shared" si="43"/>
        <v/>
      </c>
      <c r="AJ142" s="31"/>
      <c r="AK142" s="26"/>
    </row>
    <row r="143" spans="1:37" x14ac:dyDescent="0.2">
      <c r="A143" s="41"/>
      <c r="B143" s="58" t="s">
        <v>170</v>
      </c>
      <c r="C143" s="41"/>
      <c r="D143" s="44"/>
      <c r="E143" s="40"/>
      <c r="F143" s="38" t="str">
        <f t="shared" si="33"/>
        <v/>
      </c>
      <c r="G143" s="23">
        <f t="shared" si="34"/>
        <v>0</v>
      </c>
      <c r="H143" s="23">
        <f t="shared" si="35"/>
        <v>0</v>
      </c>
      <c r="I143" s="23">
        <f t="shared" si="36"/>
        <v>0</v>
      </c>
      <c r="J143" s="23">
        <f t="shared" si="37"/>
        <v>0</v>
      </c>
      <c r="K143" s="23">
        <f t="shared" si="38"/>
        <v>0</v>
      </c>
      <c r="L143" s="27"/>
      <c r="M143" s="27"/>
      <c r="N143" s="33"/>
      <c r="O143" s="33"/>
      <c r="P143" s="68" t="str">
        <f t="shared" si="39"/>
        <v/>
      </c>
      <c r="Q143" s="49" t="str">
        <f t="shared" si="40"/>
        <v/>
      </c>
      <c r="R143" s="33"/>
      <c r="S143" s="33"/>
      <c r="T143" s="33"/>
      <c r="U143" s="33"/>
      <c r="V143" s="27"/>
      <c r="W143" s="45"/>
      <c r="X143" s="42">
        <f>IF(V143="ESU",P143*PU!$B$3,0)</f>
        <v>0</v>
      </c>
      <c r="Y143" s="23">
        <f>IF(V143="ECF",P143*PU!$B$5,0)</f>
        <v>0</v>
      </c>
      <c r="Z143" s="23">
        <f>IF(V143="Enrobé projeté",P143*PU!$B$7,0)</f>
        <v>0</v>
      </c>
      <c r="AA143" s="23">
        <f>IF(V143="Enrobé à froid",P143*PU!$B$9,0)</f>
        <v>0</v>
      </c>
      <c r="AB143" s="23">
        <f>IF(V143="Béton bitumineux",P143*PU!$B$11,0)</f>
        <v>0</v>
      </c>
      <c r="AC143" s="23">
        <f>IF(V143="Grave émulsion",P143*PU!$B$13,0)</f>
        <v>0</v>
      </c>
      <c r="AD143" s="24">
        <f>(R143*PU!B148)+('Entretien des chaussées1'!T143*PU!B150)+'Entretien des chaussées1'!X143+'Entretien des chaussées1'!Y143+'Entretien des chaussées1'!Z143+'Entretien des chaussées1'!AA143+'Entretien des chaussées1'!AB143+'Entretien des chaussées1'!AC143</f>
        <v>0</v>
      </c>
      <c r="AE143" s="34"/>
      <c r="AF143" s="34"/>
      <c r="AG143" s="19" t="str">
        <f t="shared" si="41"/>
        <v/>
      </c>
      <c r="AH143" s="19" t="str">
        <f t="shared" si="42"/>
        <v/>
      </c>
      <c r="AI143" s="19" t="str">
        <f t="shared" si="43"/>
        <v/>
      </c>
      <c r="AJ143" s="31"/>
      <c r="AK143" s="26"/>
    </row>
    <row r="144" spans="1:37" x14ac:dyDescent="0.2">
      <c r="A144" s="41"/>
      <c r="B144" s="58" t="s">
        <v>171</v>
      </c>
      <c r="C144" s="41"/>
      <c r="D144" s="44"/>
      <c r="E144" s="40"/>
      <c r="F144" s="38" t="str">
        <f t="shared" si="33"/>
        <v/>
      </c>
      <c r="G144" s="23">
        <f t="shared" si="34"/>
        <v>0</v>
      </c>
      <c r="H144" s="23">
        <f t="shared" si="35"/>
        <v>0</v>
      </c>
      <c r="I144" s="23">
        <f t="shared" si="36"/>
        <v>0</v>
      </c>
      <c r="J144" s="23">
        <f t="shared" si="37"/>
        <v>0</v>
      </c>
      <c r="K144" s="23">
        <f t="shared" si="38"/>
        <v>0</v>
      </c>
      <c r="L144" s="27"/>
      <c r="M144" s="27"/>
      <c r="N144" s="33"/>
      <c r="O144" s="33"/>
      <c r="P144" s="68" t="str">
        <f t="shared" si="39"/>
        <v/>
      </c>
      <c r="Q144" s="49" t="str">
        <f t="shared" si="40"/>
        <v/>
      </c>
      <c r="R144" s="33"/>
      <c r="S144" s="33"/>
      <c r="T144" s="33"/>
      <c r="U144" s="33"/>
      <c r="V144" s="27"/>
      <c r="W144" s="45"/>
      <c r="X144" s="42">
        <f>IF(V144="ESU",P144*PU!$B$3,0)</f>
        <v>0</v>
      </c>
      <c r="Y144" s="23">
        <f>IF(V144="ECF",P144*PU!$B$5,0)</f>
        <v>0</v>
      </c>
      <c r="Z144" s="23">
        <f>IF(V144="Enrobé projeté",P144*PU!$B$7,0)</f>
        <v>0</v>
      </c>
      <c r="AA144" s="23">
        <f>IF(V144="Enrobé à froid",P144*PU!$B$9,0)</f>
        <v>0</v>
      </c>
      <c r="AB144" s="23">
        <f>IF(V144="Béton bitumineux",P144*PU!$B$11,0)</f>
        <v>0</v>
      </c>
      <c r="AC144" s="23">
        <f>IF(V144="Grave émulsion",P144*PU!$B$13,0)</f>
        <v>0</v>
      </c>
      <c r="AD144" s="24">
        <f>(R144*PU!B149)+('Entretien des chaussées1'!T144*PU!B151)+'Entretien des chaussées1'!X144+'Entretien des chaussées1'!Y144+'Entretien des chaussées1'!Z144+'Entretien des chaussées1'!AA144+'Entretien des chaussées1'!AB144+'Entretien des chaussées1'!AC144</f>
        <v>0</v>
      </c>
      <c r="AE144" s="34"/>
      <c r="AF144" s="34"/>
      <c r="AG144" s="19" t="str">
        <f t="shared" si="41"/>
        <v/>
      </c>
      <c r="AH144" s="19" t="str">
        <f t="shared" si="42"/>
        <v/>
      </c>
      <c r="AI144" s="19" t="str">
        <f t="shared" si="43"/>
        <v/>
      </c>
      <c r="AJ144" s="31"/>
      <c r="AK144" s="26"/>
    </row>
    <row r="145" spans="1:37" x14ac:dyDescent="0.2">
      <c r="A145" s="41"/>
      <c r="B145" s="58" t="s">
        <v>172</v>
      </c>
      <c r="C145" s="41"/>
      <c r="D145" s="44"/>
      <c r="E145" s="40"/>
      <c r="F145" s="38" t="str">
        <f t="shared" si="33"/>
        <v/>
      </c>
      <c r="G145" s="23">
        <f t="shared" si="34"/>
        <v>0</v>
      </c>
      <c r="H145" s="23">
        <f t="shared" si="35"/>
        <v>0</v>
      </c>
      <c r="I145" s="23">
        <f t="shared" si="36"/>
        <v>0</v>
      </c>
      <c r="J145" s="23">
        <f t="shared" si="37"/>
        <v>0</v>
      </c>
      <c r="K145" s="23">
        <f t="shared" si="38"/>
        <v>0</v>
      </c>
      <c r="L145" s="27"/>
      <c r="M145" s="27"/>
      <c r="N145" s="33"/>
      <c r="O145" s="33"/>
      <c r="P145" s="68" t="str">
        <f t="shared" si="39"/>
        <v/>
      </c>
      <c r="Q145" s="49" t="str">
        <f t="shared" si="40"/>
        <v/>
      </c>
      <c r="R145" s="33"/>
      <c r="S145" s="33"/>
      <c r="T145" s="33"/>
      <c r="U145" s="33"/>
      <c r="V145" s="27"/>
      <c r="W145" s="45"/>
      <c r="X145" s="42">
        <f>IF(V145="ESU",P145*PU!$B$3,0)</f>
        <v>0</v>
      </c>
      <c r="Y145" s="23">
        <f>IF(V145="ECF",P145*PU!$B$5,0)</f>
        <v>0</v>
      </c>
      <c r="Z145" s="23">
        <f>IF(V145="Enrobé projeté",P145*PU!$B$7,0)</f>
        <v>0</v>
      </c>
      <c r="AA145" s="23">
        <f>IF(V145="Enrobé à froid",P145*PU!$B$9,0)</f>
        <v>0</v>
      </c>
      <c r="AB145" s="23">
        <f>IF(V145="Béton bitumineux",P145*PU!$B$11,0)</f>
        <v>0</v>
      </c>
      <c r="AC145" s="23">
        <f>IF(V145="Grave émulsion",P145*PU!$B$13,0)</f>
        <v>0</v>
      </c>
      <c r="AD145" s="24">
        <f>(R145*PU!B150)+('Entretien des chaussées1'!T145*PU!B152)+'Entretien des chaussées1'!X145+'Entretien des chaussées1'!Y145+'Entretien des chaussées1'!Z145+'Entretien des chaussées1'!AA145+'Entretien des chaussées1'!AB145+'Entretien des chaussées1'!AC145</f>
        <v>0</v>
      </c>
      <c r="AE145" s="34"/>
      <c r="AF145" s="34"/>
      <c r="AG145" s="19" t="str">
        <f t="shared" si="41"/>
        <v/>
      </c>
      <c r="AH145" s="19" t="str">
        <f t="shared" si="42"/>
        <v/>
      </c>
      <c r="AI145" s="19" t="str">
        <f t="shared" si="43"/>
        <v/>
      </c>
      <c r="AJ145" s="31"/>
      <c r="AK145" s="26"/>
    </row>
    <row r="146" spans="1:37" x14ac:dyDescent="0.2">
      <c r="A146" s="41"/>
      <c r="B146" s="58" t="s">
        <v>173</v>
      </c>
      <c r="C146" s="41"/>
      <c r="D146" s="44"/>
      <c r="E146" s="40"/>
      <c r="F146" s="38" t="str">
        <f t="shared" si="33"/>
        <v/>
      </c>
      <c r="G146" s="23">
        <f t="shared" si="34"/>
        <v>0</v>
      </c>
      <c r="H146" s="23">
        <f t="shared" si="35"/>
        <v>0</v>
      </c>
      <c r="I146" s="23">
        <f t="shared" si="36"/>
        <v>0</v>
      </c>
      <c r="J146" s="23">
        <f t="shared" si="37"/>
        <v>0</v>
      </c>
      <c r="K146" s="23">
        <f t="shared" si="38"/>
        <v>0</v>
      </c>
      <c r="L146" s="27"/>
      <c r="M146" s="27"/>
      <c r="N146" s="33"/>
      <c r="O146" s="33"/>
      <c r="P146" s="68" t="str">
        <f t="shared" si="39"/>
        <v/>
      </c>
      <c r="Q146" s="49" t="str">
        <f t="shared" si="40"/>
        <v/>
      </c>
      <c r="R146" s="33"/>
      <c r="S146" s="33"/>
      <c r="T146" s="33"/>
      <c r="U146" s="33"/>
      <c r="V146" s="27"/>
      <c r="W146" s="45"/>
      <c r="X146" s="42">
        <f>IF(V146="ESU",P146*PU!$B$3,0)</f>
        <v>0</v>
      </c>
      <c r="Y146" s="23">
        <f>IF(V146="ECF",P146*PU!$B$5,0)</f>
        <v>0</v>
      </c>
      <c r="Z146" s="23">
        <f>IF(V146="Enrobé projeté",P146*PU!$B$7,0)</f>
        <v>0</v>
      </c>
      <c r="AA146" s="23">
        <f>IF(V146="Enrobé à froid",P146*PU!$B$9,0)</f>
        <v>0</v>
      </c>
      <c r="AB146" s="23">
        <f>IF(V146="Béton bitumineux",P146*PU!$B$11,0)</f>
        <v>0</v>
      </c>
      <c r="AC146" s="23">
        <f>IF(V146="Grave émulsion",P146*PU!$B$13,0)</f>
        <v>0</v>
      </c>
      <c r="AD146" s="24">
        <f>(R146*PU!B151)+('Entretien des chaussées1'!T146*PU!B153)+'Entretien des chaussées1'!X146+'Entretien des chaussées1'!Y146+'Entretien des chaussées1'!Z146+'Entretien des chaussées1'!AA146+'Entretien des chaussées1'!AB146+'Entretien des chaussées1'!AC146</f>
        <v>0</v>
      </c>
      <c r="AE146" s="34"/>
      <c r="AF146" s="34"/>
      <c r="AG146" s="19" t="str">
        <f t="shared" si="41"/>
        <v/>
      </c>
      <c r="AH146" s="19" t="str">
        <f t="shared" si="42"/>
        <v/>
      </c>
      <c r="AI146" s="19" t="str">
        <f t="shared" si="43"/>
        <v/>
      </c>
      <c r="AJ146" s="31"/>
      <c r="AK146" s="26"/>
    </row>
    <row r="147" spans="1:37" x14ac:dyDescent="0.2">
      <c r="A147" s="41"/>
      <c r="B147" s="58" t="s">
        <v>174</v>
      </c>
      <c r="C147" s="41"/>
      <c r="D147" s="44"/>
      <c r="E147" s="40"/>
      <c r="F147" s="38" t="str">
        <f t="shared" si="33"/>
        <v/>
      </c>
      <c r="G147" s="23">
        <f t="shared" si="34"/>
        <v>0</v>
      </c>
      <c r="H147" s="23">
        <f t="shared" si="35"/>
        <v>0</v>
      </c>
      <c r="I147" s="23">
        <f t="shared" si="36"/>
        <v>0</v>
      </c>
      <c r="J147" s="23">
        <f t="shared" si="37"/>
        <v>0</v>
      </c>
      <c r="K147" s="23">
        <f t="shared" si="38"/>
        <v>0</v>
      </c>
      <c r="L147" s="27"/>
      <c r="M147" s="27"/>
      <c r="N147" s="33"/>
      <c r="O147" s="33"/>
      <c r="P147" s="68" t="str">
        <f t="shared" si="39"/>
        <v/>
      </c>
      <c r="Q147" s="49" t="str">
        <f t="shared" si="40"/>
        <v/>
      </c>
      <c r="R147" s="33"/>
      <c r="S147" s="33"/>
      <c r="T147" s="33"/>
      <c r="U147" s="33"/>
      <c r="V147" s="27"/>
      <c r="W147" s="45"/>
      <c r="X147" s="42">
        <f>IF(V147="ESU",P147*PU!$B$3,0)</f>
        <v>0</v>
      </c>
      <c r="Y147" s="23">
        <f>IF(V147="ECF",P147*PU!$B$5,0)</f>
        <v>0</v>
      </c>
      <c r="Z147" s="23">
        <f>IF(V147="Enrobé projeté",P147*PU!$B$7,0)</f>
        <v>0</v>
      </c>
      <c r="AA147" s="23">
        <f>IF(V147="Enrobé à froid",P147*PU!$B$9,0)</f>
        <v>0</v>
      </c>
      <c r="AB147" s="23">
        <f>IF(V147="Béton bitumineux",P147*PU!$B$11,0)</f>
        <v>0</v>
      </c>
      <c r="AC147" s="23">
        <f>IF(V147="Grave émulsion",P147*PU!$B$13,0)</f>
        <v>0</v>
      </c>
      <c r="AD147" s="24">
        <f>(R147*PU!B152)+('Entretien des chaussées1'!T147*PU!B154)+'Entretien des chaussées1'!X147+'Entretien des chaussées1'!Y147+'Entretien des chaussées1'!Z147+'Entretien des chaussées1'!AA147+'Entretien des chaussées1'!AB147+'Entretien des chaussées1'!AC147</f>
        <v>0</v>
      </c>
      <c r="AE147" s="34"/>
      <c r="AF147" s="34"/>
      <c r="AG147" s="19" t="str">
        <f t="shared" si="41"/>
        <v/>
      </c>
      <c r="AH147" s="19" t="str">
        <f t="shared" si="42"/>
        <v/>
      </c>
      <c r="AI147" s="19" t="str">
        <f t="shared" si="43"/>
        <v/>
      </c>
      <c r="AJ147" s="31"/>
      <c r="AK147" s="26"/>
    </row>
    <row r="148" spans="1:37" x14ac:dyDescent="0.2">
      <c r="A148" s="41"/>
      <c r="B148" s="58" t="s">
        <v>175</v>
      </c>
      <c r="C148" s="41"/>
      <c r="D148" s="44"/>
      <c r="E148" s="40"/>
      <c r="F148" s="38" t="str">
        <f t="shared" si="33"/>
        <v/>
      </c>
      <c r="G148" s="23">
        <f t="shared" si="34"/>
        <v>0</v>
      </c>
      <c r="H148" s="23">
        <f t="shared" si="35"/>
        <v>0</v>
      </c>
      <c r="I148" s="23">
        <f t="shared" si="36"/>
        <v>0</v>
      </c>
      <c r="J148" s="23">
        <f t="shared" si="37"/>
        <v>0</v>
      </c>
      <c r="K148" s="23">
        <f t="shared" si="38"/>
        <v>0</v>
      </c>
      <c r="L148" s="27"/>
      <c r="M148" s="27"/>
      <c r="N148" s="33"/>
      <c r="O148" s="33"/>
      <c r="P148" s="68" t="str">
        <f t="shared" si="39"/>
        <v/>
      </c>
      <c r="Q148" s="49" t="str">
        <f t="shared" si="40"/>
        <v/>
      </c>
      <c r="R148" s="33"/>
      <c r="S148" s="33"/>
      <c r="T148" s="33"/>
      <c r="U148" s="33"/>
      <c r="V148" s="27"/>
      <c r="W148" s="45"/>
      <c r="X148" s="42">
        <f>IF(V148="ESU",P148*PU!$B$3,0)</f>
        <v>0</v>
      </c>
      <c r="Y148" s="23">
        <f>IF(V148="ECF",P148*PU!$B$5,0)</f>
        <v>0</v>
      </c>
      <c r="Z148" s="23">
        <f>IF(V148="Enrobé projeté",P148*PU!$B$7,0)</f>
        <v>0</v>
      </c>
      <c r="AA148" s="23">
        <f>IF(V148="Enrobé à froid",P148*PU!$B$9,0)</f>
        <v>0</v>
      </c>
      <c r="AB148" s="23">
        <f>IF(V148="Béton bitumineux",P148*PU!$B$11,0)</f>
        <v>0</v>
      </c>
      <c r="AC148" s="23">
        <f>IF(V148="Grave émulsion",P148*PU!$B$13,0)</f>
        <v>0</v>
      </c>
      <c r="AD148" s="24">
        <f>(R148*PU!B153)+('Entretien des chaussées1'!T148*PU!B155)+'Entretien des chaussées1'!X148+'Entretien des chaussées1'!Y148+'Entretien des chaussées1'!Z148+'Entretien des chaussées1'!AA148+'Entretien des chaussées1'!AB148+'Entretien des chaussées1'!AC148</f>
        <v>0</v>
      </c>
      <c r="AE148" s="34"/>
      <c r="AF148" s="34"/>
      <c r="AG148" s="19" t="str">
        <f t="shared" si="41"/>
        <v/>
      </c>
      <c r="AH148" s="19" t="str">
        <f t="shared" si="42"/>
        <v/>
      </c>
      <c r="AI148" s="19" t="str">
        <f t="shared" si="43"/>
        <v/>
      </c>
      <c r="AJ148" s="31"/>
      <c r="AK148" s="26"/>
    </row>
    <row r="149" spans="1:37" ht="25.5" x14ac:dyDescent="0.2">
      <c r="A149" s="41"/>
      <c r="B149" s="58" t="s">
        <v>176</v>
      </c>
      <c r="C149" s="41"/>
      <c r="D149" s="44"/>
      <c r="E149" s="40"/>
      <c r="F149" s="38" t="str">
        <f t="shared" si="33"/>
        <v/>
      </c>
      <c r="G149" s="23">
        <f t="shared" si="34"/>
        <v>0</v>
      </c>
      <c r="H149" s="23">
        <f t="shared" si="35"/>
        <v>0</v>
      </c>
      <c r="I149" s="23">
        <f t="shared" si="36"/>
        <v>0</v>
      </c>
      <c r="J149" s="23">
        <f t="shared" si="37"/>
        <v>0</v>
      </c>
      <c r="K149" s="23">
        <f t="shared" si="38"/>
        <v>0</v>
      </c>
      <c r="L149" s="27"/>
      <c r="M149" s="27"/>
      <c r="N149" s="33"/>
      <c r="O149" s="33"/>
      <c r="P149" s="68" t="str">
        <f t="shared" si="39"/>
        <v/>
      </c>
      <c r="Q149" s="49" t="str">
        <f t="shared" si="40"/>
        <v/>
      </c>
      <c r="R149" s="33"/>
      <c r="S149" s="33"/>
      <c r="T149" s="33"/>
      <c r="U149" s="33"/>
      <c r="V149" s="27"/>
      <c r="W149" s="45"/>
      <c r="X149" s="42">
        <f>IF(V149="ESU",P149*PU!$B$3,0)</f>
        <v>0</v>
      </c>
      <c r="Y149" s="23">
        <f>IF(V149="ECF",P149*PU!$B$5,0)</f>
        <v>0</v>
      </c>
      <c r="Z149" s="23">
        <f>IF(V149="Enrobé projeté",P149*PU!$B$7,0)</f>
        <v>0</v>
      </c>
      <c r="AA149" s="23">
        <f>IF(V149="Enrobé à froid",P149*PU!$B$9,0)</f>
        <v>0</v>
      </c>
      <c r="AB149" s="23">
        <f>IF(V149="Béton bitumineux",P149*PU!$B$11,0)</f>
        <v>0</v>
      </c>
      <c r="AC149" s="23">
        <f>IF(V149="Grave émulsion",P149*PU!$B$13,0)</f>
        <v>0</v>
      </c>
      <c r="AD149" s="24">
        <f>(R149*PU!B154)+('Entretien des chaussées1'!T149*PU!B156)+'Entretien des chaussées1'!X149+'Entretien des chaussées1'!Y149+'Entretien des chaussées1'!Z149+'Entretien des chaussées1'!AA149+'Entretien des chaussées1'!AB149+'Entretien des chaussées1'!AC149</f>
        <v>0</v>
      </c>
      <c r="AE149" s="34"/>
      <c r="AF149" s="34"/>
      <c r="AG149" s="19" t="str">
        <f t="shared" si="41"/>
        <v/>
      </c>
      <c r="AH149" s="19" t="str">
        <f t="shared" si="42"/>
        <v/>
      </c>
      <c r="AI149" s="19" t="str">
        <f t="shared" si="43"/>
        <v/>
      </c>
      <c r="AJ149" s="31"/>
      <c r="AK149" s="26"/>
    </row>
    <row r="150" spans="1:37" x14ac:dyDescent="0.2">
      <c r="A150" s="41"/>
      <c r="B150" s="58" t="s">
        <v>177</v>
      </c>
      <c r="C150" s="41"/>
      <c r="D150" s="44"/>
      <c r="E150" s="40"/>
      <c r="F150" s="38" t="str">
        <f t="shared" si="33"/>
        <v/>
      </c>
      <c r="G150" s="23">
        <f t="shared" si="34"/>
        <v>0</v>
      </c>
      <c r="H150" s="23">
        <f t="shared" si="35"/>
        <v>0</v>
      </c>
      <c r="I150" s="23">
        <f t="shared" si="36"/>
        <v>0</v>
      </c>
      <c r="J150" s="23">
        <f t="shared" si="37"/>
        <v>0</v>
      </c>
      <c r="K150" s="23">
        <f t="shared" si="38"/>
        <v>0</v>
      </c>
      <c r="L150" s="27"/>
      <c r="M150" s="27"/>
      <c r="N150" s="33"/>
      <c r="O150" s="33"/>
      <c r="P150" s="68" t="str">
        <f t="shared" si="39"/>
        <v/>
      </c>
      <c r="Q150" s="49" t="str">
        <f t="shared" si="40"/>
        <v/>
      </c>
      <c r="R150" s="33"/>
      <c r="S150" s="33"/>
      <c r="T150" s="33"/>
      <c r="U150" s="33"/>
      <c r="V150" s="27"/>
      <c r="W150" s="45"/>
      <c r="X150" s="42">
        <f>IF(V150="ESU",P150*PU!$B$3,0)</f>
        <v>0</v>
      </c>
      <c r="Y150" s="23">
        <f>IF(V150="ECF",P150*PU!$B$5,0)</f>
        <v>0</v>
      </c>
      <c r="Z150" s="23">
        <f>IF(V150="Enrobé projeté",P150*PU!$B$7,0)</f>
        <v>0</v>
      </c>
      <c r="AA150" s="23">
        <f>IF(V150="Enrobé à froid",P150*PU!$B$9,0)</f>
        <v>0</v>
      </c>
      <c r="AB150" s="23">
        <f>IF(V150="Béton bitumineux",P150*PU!$B$11,0)</f>
        <v>0</v>
      </c>
      <c r="AC150" s="23">
        <f>IF(V150="Grave émulsion",P150*PU!$B$13,0)</f>
        <v>0</v>
      </c>
      <c r="AD150" s="24">
        <f>(R150*PU!B155)+('Entretien des chaussées1'!T150*PU!B157)+'Entretien des chaussées1'!X150+'Entretien des chaussées1'!Y150+'Entretien des chaussées1'!Z150+'Entretien des chaussées1'!AA150+'Entretien des chaussées1'!AB150+'Entretien des chaussées1'!AC150</f>
        <v>0</v>
      </c>
      <c r="AE150" s="34"/>
      <c r="AF150" s="34"/>
      <c r="AG150" s="19" t="str">
        <f t="shared" si="41"/>
        <v/>
      </c>
      <c r="AH150" s="19" t="str">
        <f t="shared" si="42"/>
        <v/>
      </c>
      <c r="AI150" s="19" t="str">
        <f t="shared" si="43"/>
        <v/>
      </c>
      <c r="AJ150" s="31"/>
      <c r="AK150" s="26"/>
    </row>
    <row r="151" spans="1:37" x14ac:dyDescent="0.2">
      <c r="A151" s="41"/>
      <c r="B151" s="58" t="s">
        <v>178</v>
      </c>
      <c r="C151" s="41"/>
      <c r="D151" s="44"/>
      <c r="E151" s="40"/>
      <c r="F151" s="38" t="str">
        <f t="shared" si="33"/>
        <v/>
      </c>
      <c r="G151" s="23">
        <f t="shared" si="34"/>
        <v>0</v>
      </c>
      <c r="H151" s="23">
        <f t="shared" si="35"/>
        <v>0</v>
      </c>
      <c r="I151" s="23">
        <f t="shared" si="36"/>
        <v>0</v>
      </c>
      <c r="J151" s="23">
        <f t="shared" si="37"/>
        <v>0</v>
      </c>
      <c r="K151" s="23">
        <f t="shared" si="38"/>
        <v>0</v>
      </c>
      <c r="L151" s="27"/>
      <c r="M151" s="27"/>
      <c r="N151" s="33"/>
      <c r="O151" s="33"/>
      <c r="P151" s="68" t="str">
        <f t="shared" si="39"/>
        <v/>
      </c>
      <c r="Q151" s="49" t="str">
        <f t="shared" si="40"/>
        <v/>
      </c>
      <c r="R151" s="33"/>
      <c r="S151" s="33"/>
      <c r="T151" s="33"/>
      <c r="U151" s="33"/>
      <c r="V151" s="27"/>
      <c r="W151" s="45"/>
      <c r="X151" s="42">
        <f>IF(V151="ESU",P151*PU!$B$3,0)</f>
        <v>0</v>
      </c>
      <c r="Y151" s="23">
        <f>IF(V151="ECF",P151*PU!$B$5,0)</f>
        <v>0</v>
      </c>
      <c r="Z151" s="23">
        <f>IF(V151="Enrobé projeté",P151*PU!$B$7,0)</f>
        <v>0</v>
      </c>
      <c r="AA151" s="23">
        <f>IF(V151="Enrobé à froid",P151*PU!$B$9,0)</f>
        <v>0</v>
      </c>
      <c r="AB151" s="23">
        <f>IF(V151="Béton bitumineux",P151*PU!$B$11,0)</f>
        <v>0</v>
      </c>
      <c r="AC151" s="23">
        <f>IF(V151="Grave émulsion",P151*PU!$B$13,0)</f>
        <v>0</v>
      </c>
      <c r="AD151" s="24">
        <f>(R151*PU!B156)+('Entretien des chaussées1'!T151*PU!B158)+'Entretien des chaussées1'!X151+'Entretien des chaussées1'!Y151+'Entretien des chaussées1'!Z151+'Entretien des chaussées1'!AA151+'Entretien des chaussées1'!AB151+'Entretien des chaussées1'!AC151</f>
        <v>0</v>
      </c>
      <c r="AE151" s="34"/>
      <c r="AF151" s="34"/>
      <c r="AG151" s="19" t="str">
        <f t="shared" si="41"/>
        <v/>
      </c>
      <c r="AH151" s="19" t="str">
        <f t="shared" si="42"/>
        <v/>
      </c>
      <c r="AI151" s="19" t="str">
        <f t="shared" si="43"/>
        <v/>
      </c>
      <c r="AJ151" s="31"/>
      <c r="AK151" s="26"/>
    </row>
    <row r="152" spans="1:37" x14ac:dyDescent="0.2">
      <c r="A152" s="41"/>
      <c r="B152" s="58" t="s">
        <v>179</v>
      </c>
      <c r="C152" s="41"/>
      <c r="D152" s="44"/>
      <c r="E152" s="40"/>
      <c r="F152" s="38" t="str">
        <f t="shared" si="33"/>
        <v/>
      </c>
      <c r="G152" s="23">
        <f t="shared" si="34"/>
        <v>0</v>
      </c>
      <c r="H152" s="23">
        <f t="shared" si="35"/>
        <v>0</v>
      </c>
      <c r="I152" s="23">
        <f t="shared" si="36"/>
        <v>0</v>
      </c>
      <c r="J152" s="23">
        <f t="shared" si="37"/>
        <v>0</v>
      </c>
      <c r="K152" s="23">
        <f t="shared" si="38"/>
        <v>0</v>
      </c>
      <c r="L152" s="27"/>
      <c r="M152" s="27"/>
      <c r="N152" s="33"/>
      <c r="O152" s="33"/>
      <c r="P152" s="68" t="str">
        <f t="shared" si="39"/>
        <v/>
      </c>
      <c r="Q152" s="49" t="str">
        <f t="shared" si="40"/>
        <v/>
      </c>
      <c r="R152" s="33"/>
      <c r="S152" s="33"/>
      <c r="T152" s="33"/>
      <c r="U152" s="33"/>
      <c r="V152" s="27"/>
      <c r="W152" s="45"/>
      <c r="X152" s="42">
        <f>IF(V152="ESU",P152*PU!$B$3,0)</f>
        <v>0</v>
      </c>
      <c r="Y152" s="23">
        <f>IF(V152="ECF",P152*PU!$B$5,0)</f>
        <v>0</v>
      </c>
      <c r="Z152" s="23">
        <f>IF(V152="Enrobé projeté",P152*PU!$B$7,0)</f>
        <v>0</v>
      </c>
      <c r="AA152" s="23">
        <f>IF(V152="Enrobé à froid",P152*PU!$B$9,0)</f>
        <v>0</v>
      </c>
      <c r="AB152" s="23">
        <f>IF(V152="Béton bitumineux",P152*PU!$B$11,0)</f>
        <v>0</v>
      </c>
      <c r="AC152" s="23">
        <f>IF(V152="Grave émulsion",P152*PU!$B$13,0)</f>
        <v>0</v>
      </c>
      <c r="AD152" s="24">
        <f>(R152*PU!B157)+('Entretien des chaussées1'!T152*PU!B159)+'Entretien des chaussées1'!X152+'Entretien des chaussées1'!Y152+'Entretien des chaussées1'!Z152+'Entretien des chaussées1'!AA152+'Entretien des chaussées1'!AB152+'Entretien des chaussées1'!AC152</f>
        <v>0</v>
      </c>
      <c r="AE152" s="34"/>
      <c r="AF152" s="34"/>
      <c r="AG152" s="19" t="str">
        <f t="shared" si="41"/>
        <v/>
      </c>
      <c r="AH152" s="19" t="str">
        <f t="shared" si="42"/>
        <v/>
      </c>
      <c r="AI152" s="19" t="str">
        <f t="shared" si="43"/>
        <v/>
      </c>
      <c r="AJ152" s="31"/>
      <c r="AK152" s="26"/>
    </row>
    <row r="153" spans="1:37" x14ac:dyDescent="0.2">
      <c r="A153" s="41"/>
      <c r="B153" s="58" t="s">
        <v>180</v>
      </c>
      <c r="C153" s="41"/>
      <c r="D153" s="44"/>
      <c r="E153" s="40"/>
      <c r="F153" s="38" t="str">
        <f t="shared" si="33"/>
        <v/>
      </c>
      <c r="G153" s="23">
        <f t="shared" si="34"/>
        <v>0</v>
      </c>
      <c r="H153" s="23">
        <f t="shared" si="35"/>
        <v>0</v>
      </c>
      <c r="I153" s="23">
        <f t="shared" si="36"/>
        <v>0</v>
      </c>
      <c r="J153" s="23">
        <f t="shared" si="37"/>
        <v>0</v>
      </c>
      <c r="K153" s="23">
        <f t="shared" si="38"/>
        <v>0</v>
      </c>
      <c r="L153" s="27"/>
      <c r="M153" s="27"/>
      <c r="N153" s="33"/>
      <c r="O153" s="33"/>
      <c r="P153" s="68" t="str">
        <f t="shared" si="39"/>
        <v/>
      </c>
      <c r="Q153" s="49" t="str">
        <f t="shared" si="40"/>
        <v/>
      </c>
      <c r="R153" s="33"/>
      <c r="S153" s="33"/>
      <c r="T153" s="33"/>
      <c r="U153" s="33"/>
      <c r="V153" s="27"/>
      <c r="W153" s="45"/>
      <c r="X153" s="42">
        <f>IF(V153="ESU",P153*PU!$B$3,0)</f>
        <v>0</v>
      </c>
      <c r="Y153" s="23">
        <f>IF(V153="ECF",P153*PU!$B$5,0)</f>
        <v>0</v>
      </c>
      <c r="Z153" s="23">
        <f>IF(V153="Enrobé projeté",P153*PU!$B$7,0)</f>
        <v>0</v>
      </c>
      <c r="AA153" s="23">
        <f>IF(V153="Enrobé à froid",P153*PU!$B$9,0)</f>
        <v>0</v>
      </c>
      <c r="AB153" s="23">
        <f>IF(V153="Béton bitumineux",P153*PU!$B$11,0)</f>
        <v>0</v>
      </c>
      <c r="AC153" s="23">
        <f>IF(V153="Grave émulsion",P153*PU!$B$13,0)</f>
        <v>0</v>
      </c>
      <c r="AD153" s="24">
        <f>(R153*PU!B158)+('Entretien des chaussées1'!T153*PU!B160)+'Entretien des chaussées1'!X153+'Entretien des chaussées1'!Y153+'Entretien des chaussées1'!Z153+'Entretien des chaussées1'!AA153+'Entretien des chaussées1'!AB153+'Entretien des chaussées1'!AC153</f>
        <v>0</v>
      </c>
      <c r="AE153" s="34"/>
      <c r="AF153" s="34"/>
      <c r="AG153" s="19" t="str">
        <f t="shared" si="41"/>
        <v/>
      </c>
      <c r="AH153" s="19" t="str">
        <f t="shared" si="42"/>
        <v/>
      </c>
      <c r="AI153" s="19" t="str">
        <f t="shared" si="43"/>
        <v/>
      </c>
      <c r="AJ153" s="31"/>
      <c r="AK153" s="26"/>
    </row>
    <row r="154" spans="1:37" x14ac:dyDescent="0.2">
      <c r="A154" s="41"/>
      <c r="B154" s="58" t="s">
        <v>181</v>
      </c>
      <c r="C154" s="41"/>
      <c r="D154" s="44"/>
      <c r="E154" s="40"/>
      <c r="F154" s="38" t="str">
        <f t="shared" si="33"/>
        <v/>
      </c>
      <c r="G154" s="23">
        <f t="shared" si="34"/>
        <v>0</v>
      </c>
      <c r="H154" s="23">
        <f t="shared" si="35"/>
        <v>0</v>
      </c>
      <c r="I154" s="23">
        <f t="shared" si="36"/>
        <v>0</v>
      </c>
      <c r="J154" s="23">
        <f t="shared" si="37"/>
        <v>0</v>
      </c>
      <c r="K154" s="23">
        <f t="shared" si="38"/>
        <v>0</v>
      </c>
      <c r="L154" s="27"/>
      <c r="M154" s="27"/>
      <c r="N154" s="33"/>
      <c r="O154" s="33"/>
      <c r="P154" s="68" t="str">
        <f t="shared" si="39"/>
        <v/>
      </c>
      <c r="Q154" s="49" t="str">
        <f t="shared" si="40"/>
        <v/>
      </c>
      <c r="R154" s="33"/>
      <c r="S154" s="33"/>
      <c r="T154" s="33"/>
      <c r="U154" s="33"/>
      <c r="V154" s="27"/>
      <c r="W154" s="45"/>
      <c r="X154" s="42">
        <f>IF(V154="ESU",P154*PU!$B$3,0)</f>
        <v>0</v>
      </c>
      <c r="Y154" s="23">
        <f>IF(V154="ECF",P154*PU!$B$5,0)</f>
        <v>0</v>
      </c>
      <c r="Z154" s="23">
        <f>IF(V154="Enrobé projeté",P154*PU!$B$7,0)</f>
        <v>0</v>
      </c>
      <c r="AA154" s="23">
        <f>IF(V154="Enrobé à froid",P154*PU!$B$9,0)</f>
        <v>0</v>
      </c>
      <c r="AB154" s="23">
        <f>IF(V154="Béton bitumineux",P154*PU!$B$11,0)</f>
        <v>0</v>
      </c>
      <c r="AC154" s="23">
        <f>IF(V154="Grave émulsion",P154*PU!$B$13,0)</f>
        <v>0</v>
      </c>
      <c r="AD154" s="24">
        <f>(R154*PU!B159)+('Entretien des chaussées1'!T154*PU!B161)+'Entretien des chaussées1'!X154+'Entretien des chaussées1'!Y154+'Entretien des chaussées1'!Z154+'Entretien des chaussées1'!AA154+'Entretien des chaussées1'!AB154+'Entretien des chaussées1'!AC154</f>
        <v>0</v>
      </c>
      <c r="AE154" s="34"/>
      <c r="AF154" s="34"/>
      <c r="AG154" s="19" t="str">
        <f t="shared" si="41"/>
        <v/>
      </c>
      <c r="AH154" s="19" t="str">
        <f t="shared" si="42"/>
        <v/>
      </c>
      <c r="AI154" s="19" t="str">
        <f t="shared" si="43"/>
        <v/>
      </c>
      <c r="AJ154" s="31"/>
      <c r="AK154" s="26"/>
    </row>
    <row r="155" spans="1:37" x14ac:dyDescent="0.2">
      <c r="A155" s="41"/>
      <c r="B155" s="58" t="s">
        <v>182</v>
      </c>
      <c r="C155" s="41"/>
      <c r="D155" s="44"/>
      <c r="E155" s="40"/>
      <c r="F155" s="38" t="str">
        <f t="shared" si="33"/>
        <v/>
      </c>
      <c r="G155" s="23">
        <f t="shared" si="34"/>
        <v>0</v>
      </c>
      <c r="H155" s="23">
        <f t="shared" si="35"/>
        <v>0</v>
      </c>
      <c r="I155" s="23">
        <f t="shared" si="36"/>
        <v>0</v>
      </c>
      <c r="J155" s="23">
        <f t="shared" si="37"/>
        <v>0</v>
      </c>
      <c r="K155" s="23">
        <f t="shared" si="38"/>
        <v>0</v>
      </c>
      <c r="L155" s="27"/>
      <c r="M155" s="27"/>
      <c r="N155" s="33"/>
      <c r="O155" s="33"/>
      <c r="P155" s="68" t="str">
        <f t="shared" si="39"/>
        <v/>
      </c>
      <c r="Q155" s="49" t="str">
        <f t="shared" si="40"/>
        <v/>
      </c>
      <c r="R155" s="33"/>
      <c r="S155" s="33"/>
      <c r="T155" s="33"/>
      <c r="U155" s="33"/>
      <c r="V155" s="27"/>
      <c r="W155" s="45"/>
      <c r="X155" s="42">
        <f>IF(V155="ESU",P155*PU!$B$3,0)</f>
        <v>0</v>
      </c>
      <c r="Y155" s="23">
        <f>IF(V155="ECF",P155*PU!$B$5,0)</f>
        <v>0</v>
      </c>
      <c r="Z155" s="23">
        <f>IF(V155="Enrobé projeté",P155*PU!$B$7,0)</f>
        <v>0</v>
      </c>
      <c r="AA155" s="23">
        <f>IF(V155="Enrobé à froid",P155*PU!$B$9,0)</f>
        <v>0</v>
      </c>
      <c r="AB155" s="23">
        <f>IF(V155="Béton bitumineux",P155*PU!$B$11,0)</f>
        <v>0</v>
      </c>
      <c r="AC155" s="23">
        <f>IF(V155="Grave émulsion",P155*PU!$B$13,0)</f>
        <v>0</v>
      </c>
      <c r="AD155" s="24">
        <f>(R155*PU!B160)+('Entretien des chaussées1'!T155*PU!B162)+'Entretien des chaussées1'!X155+'Entretien des chaussées1'!Y155+'Entretien des chaussées1'!Z155+'Entretien des chaussées1'!AA155+'Entretien des chaussées1'!AB155+'Entretien des chaussées1'!AC155</f>
        <v>0</v>
      </c>
      <c r="AE155" s="34"/>
      <c r="AF155" s="34"/>
      <c r="AG155" s="19" t="str">
        <f t="shared" si="41"/>
        <v/>
      </c>
      <c r="AH155" s="19" t="str">
        <f t="shared" si="42"/>
        <v/>
      </c>
      <c r="AI155" s="19" t="str">
        <f t="shared" si="43"/>
        <v/>
      </c>
      <c r="AJ155" s="31"/>
      <c r="AK155" s="26"/>
    </row>
    <row r="156" spans="1:37" x14ac:dyDescent="0.2">
      <c r="A156" s="41"/>
      <c r="B156" s="58" t="s">
        <v>183</v>
      </c>
      <c r="C156" s="41"/>
      <c r="D156" s="44"/>
      <c r="E156" s="40"/>
      <c r="F156" s="38" t="str">
        <f t="shared" si="33"/>
        <v/>
      </c>
      <c r="G156" s="23">
        <f t="shared" si="34"/>
        <v>0</v>
      </c>
      <c r="H156" s="23">
        <f t="shared" si="35"/>
        <v>0</v>
      </c>
      <c r="I156" s="23">
        <f t="shared" si="36"/>
        <v>0</v>
      </c>
      <c r="J156" s="23">
        <f t="shared" si="37"/>
        <v>0</v>
      </c>
      <c r="K156" s="23">
        <f t="shared" si="38"/>
        <v>0</v>
      </c>
      <c r="L156" s="27"/>
      <c r="M156" s="27"/>
      <c r="N156" s="33"/>
      <c r="O156" s="33"/>
      <c r="P156" s="68" t="str">
        <f t="shared" si="39"/>
        <v/>
      </c>
      <c r="Q156" s="49" t="str">
        <f t="shared" si="40"/>
        <v/>
      </c>
      <c r="R156" s="33"/>
      <c r="S156" s="33"/>
      <c r="T156" s="33"/>
      <c r="U156" s="33"/>
      <c r="V156" s="27"/>
      <c r="W156" s="45"/>
      <c r="X156" s="42">
        <f>IF(V156="ESU",P156*PU!$B$3,0)</f>
        <v>0</v>
      </c>
      <c r="Y156" s="23">
        <f>IF(V156="ECF",P156*PU!$B$5,0)</f>
        <v>0</v>
      </c>
      <c r="Z156" s="23">
        <f>IF(V156="Enrobé projeté",P156*PU!$B$7,0)</f>
        <v>0</v>
      </c>
      <c r="AA156" s="23">
        <f>IF(V156="Enrobé à froid",P156*PU!$B$9,0)</f>
        <v>0</v>
      </c>
      <c r="AB156" s="23">
        <f>IF(V156="Béton bitumineux",P156*PU!$B$11,0)</f>
        <v>0</v>
      </c>
      <c r="AC156" s="23">
        <f>IF(V156="Grave émulsion",P156*PU!$B$13,0)</f>
        <v>0</v>
      </c>
      <c r="AD156" s="24">
        <f>(R156*PU!B161)+('Entretien des chaussées1'!T156*PU!B163)+'Entretien des chaussées1'!X156+'Entretien des chaussées1'!Y156+'Entretien des chaussées1'!Z156+'Entretien des chaussées1'!AA156+'Entretien des chaussées1'!AB156+'Entretien des chaussées1'!AC156</f>
        <v>0</v>
      </c>
      <c r="AE156" s="34"/>
      <c r="AF156" s="34"/>
      <c r="AG156" s="19" t="str">
        <f t="shared" si="41"/>
        <v/>
      </c>
      <c r="AH156" s="19" t="str">
        <f t="shared" si="42"/>
        <v/>
      </c>
      <c r="AI156" s="19" t="str">
        <f t="shared" si="43"/>
        <v/>
      </c>
      <c r="AJ156" s="31"/>
      <c r="AK156" s="26"/>
    </row>
    <row r="157" spans="1:37" x14ac:dyDescent="0.2">
      <c r="A157" s="41"/>
      <c r="B157" s="58" t="s">
        <v>184</v>
      </c>
      <c r="C157" s="41"/>
      <c r="D157" s="44"/>
      <c r="E157" s="40"/>
      <c r="F157" s="38" t="str">
        <f t="shared" si="33"/>
        <v/>
      </c>
      <c r="G157" s="23">
        <f t="shared" si="34"/>
        <v>0</v>
      </c>
      <c r="H157" s="23">
        <f t="shared" si="35"/>
        <v>0</v>
      </c>
      <c r="I157" s="23">
        <f t="shared" si="36"/>
        <v>0</v>
      </c>
      <c r="J157" s="23">
        <f t="shared" si="37"/>
        <v>0</v>
      </c>
      <c r="K157" s="23">
        <f t="shared" si="38"/>
        <v>0</v>
      </c>
      <c r="L157" s="27"/>
      <c r="M157" s="27"/>
      <c r="N157" s="33"/>
      <c r="O157" s="33"/>
      <c r="P157" s="68" t="str">
        <f t="shared" si="39"/>
        <v/>
      </c>
      <c r="Q157" s="49" t="str">
        <f t="shared" si="40"/>
        <v/>
      </c>
      <c r="R157" s="33"/>
      <c r="S157" s="33"/>
      <c r="T157" s="33"/>
      <c r="U157" s="33"/>
      <c r="V157" s="27"/>
      <c r="W157" s="45"/>
      <c r="X157" s="42">
        <f>IF(V157="ESU",P157*PU!$B$3,0)</f>
        <v>0</v>
      </c>
      <c r="Y157" s="23">
        <f>IF(V157="ECF",P157*PU!$B$5,0)</f>
        <v>0</v>
      </c>
      <c r="Z157" s="23">
        <f>IF(V157="Enrobé projeté",P157*PU!$B$7,0)</f>
        <v>0</v>
      </c>
      <c r="AA157" s="23">
        <f>IF(V157="Enrobé à froid",P157*PU!$B$9,0)</f>
        <v>0</v>
      </c>
      <c r="AB157" s="23">
        <f>IF(V157="Béton bitumineux",P157*PU!$B$11,0)</f>
        <v>0</v>
      </c>
      <c r="AC157" s="23">
        <f>IF(V157="Grave émulsion",P157*PU!$B$13,0)</f>
        <v>0</v>
      </c>
      <c r="AD157" s="24">
        <f>(R157*PU!B162)+('Entretien des chaussées1'!T157*PU!B164)+'Entretien des chaussées1'!X157+'Entretien des chaussées1'!Y157+'Entretien des chaussées1'!Z157+'Entretien des chaussées1'!AA157+'Entretien des chaussées1'!AB157+'Entretien des chaussées1'!AC157</f>
        <v>0</v>
      </c>
      <c r="AE157" s="34"/>
      <c r="AF157" s="34"/>
      <c r="AG157" s="19" t="str">
        <f t="shared" si="41"/>
        <v/>
      </c>
      <c r="AH157" s="19" t="str">
        <f t="shared" si="42"/>
        <v/>
      </c>
      <c r="AI157" s="19" t="str">
        <f t="shared" si="43"/>
        <v/>
      </c>
      <c r="AJ157" s="31"/>
      <c r="AK157" s="26"/>
    </row>
    <row r="158" spans="1:37" x14ac:dyDescent="0.2">
      <c r="A158" s="41"/>
      <c r="B158" s="58" t="s">
        <v>185</v>
      </c>
      <c r="C158" s="41"/>
      <c r="D158" s="44"/>
      <c r="E158" s="40"/>
      <c r="F158" s="38" t="str">
        <f t="shared" si="33"/>
        <v/>
      </c>
      <c r="G158" s="23">
        <f t="shared" si="34"/>
        <v>0</v>
      </c>
      <c r="H158" s="23">
        <f t="shared" si="35"/>
        <v>0</v>
      </c>
      <c r="I158" s="23">
        <f t="shared" si="36"/>
        <v>0</v>
      </c>
      <c r="J158" s="23">
        <f t="shared" si="37"/>
        <v>0</v>
      </c>
      <c r="K158" s="23">
        <f t="shared" si="38"/>
        <v>0</v>
      </c>
      <c r="L158" s="27"/>
      <c r="M158" s="27"/>
      <c r="N158" s="33"/>
      <c r="O158" s="33"/>
      <c r="P158" s="68" t="str">
        <f t="shared" si="39"/>
        <v/>
      </c>
      <c r="Q158" s="49" t="str">
        <f t="shared" si="40"/>
        <v/>
      </c>
      <c r="R158" s="33"/>
      <c r="S158" s="33"/>
      <c r="T158" s="33"/>
      <c r="U158" s="33"/>
      <c r="V158" s="27"/>
      <c r="W158" s="45"/>
      <c r="X158" s="42">
        <f>IF(V158="ESU",P158*PU!$B$3,0)</f>
        <v>0</v>
      </c>
      <c r="Y158" s="23">
        <f>IF(V158="ECF",P158*PU!$B$5,0)</f>
        <v>0</v>
      </c>
      <c r="Z158" s="23">
        <f>IF(V158="Enrobé projeté",P158*PU!$B$7,0)</f>
        <v>0</v>
      </c>
      <c r="AA158" s="23">
        <f>IF(V158="Enrobé à froid",P158*PU!$B$9,0)</f>
        <v>0</v>
      </c>
      <c r="AB158" s="23">
        <f>IF(V158="Béton bitumineux",P158*PU!$B$11,0)</f>
        <v>0</v>
      </c>
      <c r="AC158" s="23">
        <f>IF(V158="Grave émulsion",P158*PU!$B$13,0)</f>
        <v>0</v>
      </c>
      <c r="AD158" s="24">
        <f>(R158*PU!B163)+('Entretien des chaussées1'!T158*PU!B165)+'Entretien des chaussées1'!X158+'Entretien des chaussées1'!Y158+'Entretien des chaussées1'!Z158+'Entretien des chaussées1'!AA158+'Entretien des chaussées1'!AB158+'Entretien des chaussées1'!AC158</f>
        <v>0</v>
      </c>
      <c r="AE158" s="34"/>
      <c r="AF158" s="34"/>
      <c r="AG158" s="19" t="str">
        <f t="shared" si="41"/>
        <v/>
      </c>
      <c r="AH158" s="19" t="str">
        <f t="shared" si="42"/>
        <v/>
      </c>
      <c r="AI158" s="19" t="str">
        <f t="shared" si="43"/>
        <v/>
      </c>
      <c r="AJ158" s="31"/>
      <c r="AK158" s="26"/>
    </row>
    <row r="159" spans="1:37" x14ac:dyDescent="0.2">
      <c r="A159" s="41"/>
      <c r="B159" s="58" t="s">
        <v>186</v>
      </c>
      <c r="C159" s="41"/>
      <c r="D159" s="44"/>
      <c r="E159" s="40"/>
      <c r="F159" s="38" t="str">
        <f t="shared" si="33"/>
        <v/>
      </c>
      <c r="G159" s="23">
        <f t="shared" si="34"/>
        <v>0</v>
      </c>
      <c r="H159" s="23">
        <f t="shared" si="35"/>
        <v>0</v>
      </c>
      <c r="I159" s="23">
        <f t="shared" si="36"/>
        <v>0</v>
      </c>
      <c r="J159" s="23">
        <f t="shared" si="37"/>
        <v>0</v>
      </c>
      <c r="K159" s="23">
        <f t="shared" si="38"/>
        <v>0</v>
      </c>
      <c r="L159" s="27"/>
      <c r="M159" s="27"/>
      <c r="N159" s="33"/>
      <c r="O159" s="33"/>
      <c r="P159" s="68" t="str">
        <f t="shared" si="39"/>
        <v/>
      </c>
      <c r="Q159" s="49" t="str">
        <f t="shared" si="40"/>
        <v/>
      </c>
      <c r="R159" s="33"/>
      <c r="S159" s="33"/>
      <c r="T159" s="33"/>
      <c r="U159" s="33"/>
      <c r="V159" s="27"/>
      <c r="W159" s="45"/>
      <c r="X159" s="42">
        <f>IF(V159="ESU",P159*PU!$B$3,0)</f>
        <v>0</v>
      </c>
      <c r="Y159" s="23">
        <f>IF(V159="ECF",P159*PU!$B$5,0)</f>
        <v>0</v>
      </c>
      <c r="Z159" s="23">
        <f>IF(V159="Enrobé projeté",P159*PU!$B$7,0)</f>
        <v>0</v>
      </c>
      <c r="AA159" s="23">
        <f>IF(V159="Enrobé à froid",P159*PU!$B$9,0)</f>
        <v>0</v>
      </c>
      <c r="AB159" s="23">
        <f>IF(V159="Béton bitumineux",P159*PU!$B$11,0)</f>
        <v>0</v>
      </c>
      <c r="AC159" s="23">
        <f>IF(V159="Grave émulsion",P159*PU!$B$13,0)</f>
        <v>0</v>
      </c>
      <c r="AD159" s="24">
        <f>(R159*PU!B164)+('Entretien des chaussées1'!T159*PU!B166)+'Entretien des chaussées1'!X159+'Entretien des chaussées1'!Y159+'Entretien des chaussées1'!Z159+'Entretien des chaussées1'!AA159+'Entretien des chaussées1'!AB159+'Entretien des chaussées1'!AC159</f>
        <v>0</v>
      </c>
      <c r="AE159" s="34"/>
      <c r="AF159" s="34"/>
      <c r="AG159" s="19" t="str">
        <f t="shared" si="41"/>
        <v/>
      </c>
      <c r="AH159" s="19" t="str">
        <f t="shared" si="42"/>
        <v/>
      </c>
      <c r="AI159" s="19" t="str">
        <f t="shared" si="43"/>
        <v/>
      </c>
      <c r="AJ159" s="31"/>
      <c r="AK159" s="26"/>
    </row>
    <row r="160" spans="1:37" x14ac:dyDescent="0.2">
      <c r="A160" s="41"/>
      <c r="B160" s="58" t="s">
        <v>187</v>
      </c>
      <c r="C160" s="41"/>
      <c r="D160" s="44"/>
      <c r="E160" s="40"/>
      <c r="F160" s="38" t="str">
        <f t="shared" si="33"/>
        <v/>
      </c>
      <c r="G160" s="23">
        <f t="shared" si="34"/>
        <v>0</v>
      </c>
      <c r="H160" s="23">
        <f t="shared" si="35"/>
        <v>0</v>
      </c>
      <c r="I160" s="23">
        <f t="shared" si="36"/>
        <v>0</v>
      </c>
      <c r="J160" s="23">
        <f t="shared" si="37"/>
        <v>0</v>
      </c>
      <c r="K160" s="23">
        <f t="shared" si="38"/>
        <v>0</v>
      </c>
      <c r="L160" s="27"/>
      <c r="M160" s="27"/>
      <c r="N160" s="33"/>
      <c r="O160" s="33"/>
      <c r="P160" s="68" t="str">
        <f t="shared" si="39"/>
        <v/>
      </c>
      <c r="Q160" s="49" t="str">
        <f t="shared" si="40"/>
        <v/>
      </c>
      <c r="R160" s="33"/>
      <c r="S160" s="33"/>
      <c r="T160" s="33"/>
      <c r="U160" s="33"/>
      <c r="V160" s="27"/>
      <c r="W160" s="45"/>
      <c r="X160" s="42">
        <f>IF(V160="ESU",P160*PU!$B$3,0)</f>
        <v>0</v>
      </c>
      <c r="Y160" s="23">
        <f>IF(V160="ECF",P160*PU!$B$5,0)</f>
        <v>0</v>
      </c>
      <c r="Z160" s="23">
        <f>IF(V160="Enrobé projeté",P160*PU!$B$7,0)</f>
        <v>0</v>
      </c>
      <c r="AA160" s="23">
        <f>IF(V160="Enrobé à froid",P160*PU!$B$9,0)</f>
        <v>0</v>
      </c>
      <c r="AB160" s="23">
        <f>IF(V160="Béton bitumineux",P160*PU!$B$11,0)</f>
        <v>0</v>
      </c>
      <c r="AC160" s="23">
        <f>IF(V160="Grave émulsion",P160*PU!$B$13,0)</f>
        <v>0</v>
      </c>
      <c r="AD160" s="24">
        <f>(R160*PU!B165)+('Entretien des chaussées1'!T160*PU!B167)+'Entretien des chaussées1'!X160+'Entretien des chaussées1'!Y160+'Entretien des chaussées1'!Z160+'Entretien des chaussées1'!AA160+'Entretien des chaussées1'!AB160+'Entretien des chaussées1'!AC160</f>
        <v>0</v>
      </c>
      <c r="AE160" s="34"/>
      <c r="AF160" s="34"/>
      <c r="AG160" s="19" t="str">
        <f t="shared" si="41"/>
        <v/>
      </c>
      <c r="AH160" s="19" t="str">
        <f t="shared" si="42"/>
        <v/>
      </c>
      <c r="AI160" s="19" t="str">
        <f t="shared" si="43"/>
        <v/>
      </c>
      <c r="AJ160" s="31"/>
      <c r="AK160" s="26"/>
    </row>
    <row r="161" spans="1:37" x14ac:dyDescent="0.2">
      <c r="A161" s="41"/>
      <c r="B161" s="58" t="s">
        <v>188</v>
      </c>
      <c r="C161" s="41"/>
      <c r="D161" s="44"/>
      <c r="E161" s="40"/>
      <c r="F161" s="38" t="str">
        <f t="shared" si="33"/>
        <v/>
      </c>
      <c r="G161" s="23">
        <f t="shared" si="34"/>
        <v>0</v>
      </c>
      <c r="H161" s="23">
        <f t="shared" si="35"/>
        <v>0</v>
      </c>
      <c r="I161" s="23">
        <f t="shared" si="36"/>
        <v>0</v>
      </c>
      <c r="J161" s="23">
        <f t="shared" si="37"/>
        <v>0</v>
      </c>
      <c r="K161" s="23">
        <f t="shared" si="38"/>
        <v>0</v>
      </c>
      <c r="L161" s="27"/>
      <c r="M161" s="27"/>
      <c r="N161" s="33"/>
      <c r="O161" s="33"/>
      <c r="P161" s="68" t="str">
        <f t="shared" si="39"/>
        <v/>
      </c>
      <c r="Q161" s="49" t="str">
        <f t="shared" si="40"/>
        <v/>
      </c>
      <c r="R161" s="33"/>
      <c r="S161" s="33"/>
      <c r="T161" s="33"/>
      <c r="U161" s="33"/>
      <c r="V161" s="27"/>
      <c r="W161" s="45"/>
      <c r="X161" s="42">
        <f>IF(V161="ESU",P161*PU!$B$3,0)</f>
        <v>0</v>
      </c>
      <c r="Y161" s="23">
        <f>IF(V161="ECF",P161*PU!$B$5,0)</f>
        <v>0</v>
      </c>
      <c r="Z161" s="23">
        <f>IF(V161="Enrobé projeté",P161*PU!$B$7,0)</f>
        <v>0</v>
      </c>
      <c r="AA161" s="23">
        <f>IF(V161="Enrobé à froid",P161*PU!$B$9,0)</f>
        <v>0</v>
      </c>
      <c r="AB161" s="23">
        <f>IF(V161="Béton bitumineux",P161*PU!$B$11,0)</f>
        <v>0</v>
      </c>
      <c r="AC161" s="23">
        <f>IF(V161="Grave émulsion",P161*PU!$B$13,0)</f>
        <v>0</v>
      </c>
      <c r="AD161" s="24">
        <f>(R161*PU!B166)+('Entretien des chaussées1'!T161*PU!B168)+'Entretien des chaussées1'!X161+'Entretien des chaussées1'!Y161+'Entretien des chaussées1'!Z161+'Entretien des chaussées1'!AA161+'Entretien des chaussées1'!AB161+'Entretien des chaussées1'!AC161</f>
        <v>0</v>
      </c>
      <c r="AE161" s="34"/>
      <c r="AF161" s="34"/>
      <c r="AG161" s="19" t="str">
        <f t="shared" si="41"/>
        <v/>
      </c>
      <c r="AH161" s="19" t="str">
        <f t="shared" si="42"/>
        <v/>
      </c>
      <c r="AI161" s="19" t="str">
        <f t="shared" si="43"/>
        <v/>
      </c>
      <c r="AJ161" s="31"/>
      <c r="AK161" s="26"/>
    </row>
    <row r="162" spans="1:37" x14ac:dyDescent="0.2">
      <c r="A162" s="41"/>
      <c r="B162" s="58" t="s">
        <v>189</v>
      </c>
      <c r="C162" s="41"/>
      <c r="D162" s="44"/>
      <c r="E162" s="40"/>
      <c r="F162" s="38" t="str">
        <f t="shared" si="33"/>
        <v/>
      </c>
      <c r="G162" s="23">
        <f t="shared" si="34"/>
        <v>0</v>
      </c>
      <c r="H162" s="23">
        <f t="shared" si="35"/>
        <v>0</v>
      </c>
      <c r="I162" s="23">
        <f t="shared" si="36"/>
        <v>0</v>
      </c>
      <c r="J162" s="23">
        <f t="shared" si="37"/>
        <v>0</v>
      </c>
      <c r="K162" s="23">
        <f t="shared" si="38"/>
        <v>0</v>
      </c>
      <c r="L162" s="27"/>
      <c r="M162" s="27"/>
      <c r="N162" s="33"/>
      <c r="O162" s="33"/>
      <c r="P162" s="68" t="str">
        <f t="shared" si="39"/>
        <v/>
      </c>
      <c r="Q162" s="49" t="str">
        <f t="shared" si="40"/>
        <v/>
      </c>
      <c r="R162" s="33"/>
      <c r="S162" s="33"/>
      <c r="T162" s="33"/>
      <c r="U162" s="33"/>
      <c r="V162" s="27"/>
      <c r="W162" s="45"/>
      <c r="X162" s="42">
        <f>IF(V162="ESU",P162*PU!$B$3,0)</f>
        <v>0</v>
      </c>
      <c r="Y162" s="23">
        <f>IF(V162="ECF",P162*PU!$B$5,0)</f>
        <v>0</v>
      </c>
      <c r="Z162" s="23">
        <f>IF(V162="Enrobé projeté",P162*PU!$B$7,0)</f>
        <v>0</v>
      </c>
      <c r="AA162" s="23">
        <f>IF(V162="Enrobé à froid",P162*PU!$B$9,0)</f>
        <v>0</v>
      </c>
      <c r="AB162" s="23">
        <f>IF(V162="Béton bitumineux",P162*PU!$B$11,0)</f>
        <v>0</v>
      </c>
      <c r="AC162" s="23">
        <f>IF(V162="Grave émulsion",P162*PU!$B$13,0)</f>
        <v>0</v>
      </c>
      <c r="AD162" s="24">
        <f>(R162*PU!B167)+('Entretien des chaussées1'!T162*PU!B169)+'Entretien des chaussées1'!X162+'Entretien des chaussées1'!Y162+'Entretien des chaussées1'!Z162+'Entretien des chaussées1'!AA162+'Entretien des chaussées1'!AB162+'Entretien des chaussées1'!AC162</f>
        <v>0</v>
      </c>
      <c r="AE162" s="34"/>
      <c r="AF162" s="34"/>
      <c r="AG162" s="19" t="str">
        <f t="shared" si="41"/>
        <v/>
      </c>
      <c r="AH162" s="19" t="str">
        <f t="shared" si="42"/>
        <v/>
      </c>
      <c r="AI162" s="19" t="str">
        <f t="shared" si="43"/>
        <v/>
      </c>
      <c r="AJ162" s="31"/>
      <c r="AK162" s="26"/>
    </row>
    <row r="163" spans="1:37" x14ac:dyDescent="0.2">
      <c r="A163" s="41"/>
      <c r="B163" s="58" t="s">
        <v>190</v>
      </c>
      <c r="C163" s="41"/>
      <c r="D163" s="44"/>
      <c r="E163" s="40"/>
      <c r="F163" s="38" t="str">
        <f t="shared" si="33"/>
        <v/>
      </c>
      <c r="G163" s="23">
        <f t="shared" si="34"/>
        <v>0</v>
      </c>
      <c r="H163" s="23">
        <f t="shared" si="35"/>
        <v>0</v>
      </c>
      <c r="I163" s="23">
        <f t="shared" si="36"/>
        <v>0</v>
      </c>
      <c r="J163" s="23">
        <f t="shared" si="37"/>
        <v>0</v>
      </c>
      <c r="K163" s="23">
        <f t="shared" si="38"/>
        <v>0</v>
      </c>
      <c r="L163" s="27"/>
      <c r="M163" s="27"/>
      <c r="N163" s="33"/>
      <c r="O163" s="33"/>
      <c r="P163" s="68" t="str">
        <f t="shared" si="39"/>
        <v/>
      </c>
      <c r="Q163" s="49" t="str">
        <f t="shared" si="40"/>
        <v/>
      </c>
      <c r="R163" s="33"/>
      <c r="S163" s="33"/>
      <c r="T163" s="33"/>
      <c r="U163" s="33"/>
      <c r="V163" s="27"/>
      <c r="W163" s="45"/>
      <c r="X163" s="42">
        <f>IF(V163="ESU",P163*PU!$B$3,0)</f>
        <v>0</v>
      </c>
      <c r="Y163" s="23">
        <f>IF(V163="ECF",P163*PU!$B$5,0)</f>
        <v>0</v>
      </c>
      <c r="Z163" s="23">
        <f>IF(V163="Enrobé projeté",P163*PU!$B$7,0)</f>
        <v>0</v>
      </c>
      <c r="AA163" s="23">
        <f>IF(V163="Enrobé à froid",P163*PU!$B$9,0)</f>
        <v>0</v>
      </c>
      <c r="AB163" s="23">
        <f>IF(V163="Béton bitumineux",P163*PU!$B$11,0)</f>
        <v>0</v>
      </c>
      <c r="AC163" s="23">
        <f>IF(V163="Grave émulsion",P163*PU!$B$13,0)</f>
        <v>0</v>
      </c>
      <c r="AD163" s="24">
        <f>(R163*PU!B168)+('Entretien des chaussées1'!T163*PU!B170)+'Entretien des chaussées1'!X163+'Entretien des chaussées1'!Y163+'Entretien des chaussées1'!Z163+'Entretien des chaussées1'!AA163+'Entretien des chaussées1'!AB163+'Entretien des chaussées1'!AC163</f>
        <v>0</v>
      </c>
      <c r="AE163" s="34"/>
      <c r="AF163" s="34"/>
      <c r="AG163" s="19" t="str">
        <f t="shared" si="41"/>
        <v/>
      </c>
      <c r="AH163" s="19" t="str">
        <f t="shared" si="42"/>
        <v/>
      </c>
      <c r="AI163" s="19" t="str">
        <f t="shared" si="43"/>
        <v/>
      </c>
      <c r="AJ163" s="31"/>
      <c r="AK163" s="26"/>
    </row>
    <row r="164" spans="1:37" x14ac:dyDescent="0.2">
      <c r="A164" s="41"/>
      <c r="B164" s="58" t="s">
        <v>191</v>
      </c>
      <c r="C164" s="41"/>
      <c r="D164" s="44"/>
      <c r="E164" s="40"/>
      <c r="F164" s="38" t="str">
        <f t="shared" si="33"/>
        <v/>
      </c>
      <c r="G164" s="23">
        <f t="shared" si="34"/>
        <v>0</v>
      </c>
      <c r="H164" s="23">
        <f t="shared" si="35"/>
        <v>0</v>
      </c>
      <c r="I164" s="23">
        <f t="shared" si="36"/>
        <v>0</v>
      </c>
      <c r="J164" s="23">
        <f t="shared" si="37"/>
        <v>0</v>
      </c>
      <c r="K164" s="23">
        <f t="shared" si="38"/>
        <v>0</v>
      </c>
      <c r="L164" s="27"/>
      <c r="M164" s="27"/>
      <c r="N164" s="33"/>
      <c r="O164" s="33"/>
      <c r="P164" s="68" t="str">
        <f t="shared" si="39"/>
        <v/>
      </c>
      <c r="Q164" s="49" t="str">
        <f t="shared" si="40"/>
        <v/>
      </c>
      <c r="R164" s="33"/>
      <c r="S164" s="33"/>
      <c r="T164" s="33"/>
      <c r="U164" s="33"/>
      <c r="V164" s="27"/>
      <c r="W164" s="45"/>
      <c r="X164" s="42">
        <f>IF(V164="ESU",P164*PU!$B$3,0)</f>
        <v>0</v>
      </c>
      <c r="Y164" s="23">
        <f>IF(V164="ECF",P164*PU!$B$5,0)</f>
        <v>0</v>
      </c>
      <c r="Z164" s="23">
        <f>IF(V164="Enrobé projeté",P164*PU!$B$7,0)</f>
        <v>0</v>
      </c>
      <c r="AA164" s="23">
        <f>IF(V164="Enrobé à froid",P164*PU!$B$9,0)</f>
        <v>0</v>
      </c>
      <c r="AB164" s="23">
        <f>IF(V164="Béton bitumineux",P164*PU!$B$11,0)</f>
        <v>0</v>
      </c>
      <c r="AC164" s="23">
        <f>IF(V164="Grave émulsion",P164*PU!$B$13,0)</f>
        <v>0</v>
      </c>
      <c r="AD164" s="24">
        <f>(R164*PU!B169)+('Entretien des chaussées1'!T164*PU!B171)+'Entretien des chaussées1'!X164+'Entretien des chaussées1'!Y164+'Entretien des chaussées1'!Z164+'Entretien des chaussées1'!AA164+'Entretien des chaussées1'!AB164+'Entretien des chaussées1'!AC164</f>
        <v>0</v>
      </c>
      <c r="AE164" s="34"/>
      <c r="AF164" s="34"/>
      <c r="AG164" s="19" t="str">
        <f t="shared" si="41"/>
        <v/>
      </c>
      <c r="AH164" s="19" t="str">
        <f t="shared" si="42"/>
        <v/>
      </c>
      <c r="AI164" s="19" t="str">
        <f t="shared" si="43"/>
        <v/>
      </c>
      <c r="AJ164" s="31"/>
      <c r="AK164" s="26"/>
    </row>
    <row r="165" spans="1:37" x14ac:dyDescent="0.2">
      <c r="A165" s="41"/>
      <c r="B165" s="58" t="s">
        <v>192</v>
      </c>
      <c r="C165" s="41"/>
      <c r="D165" s="44"/>
      <c r="E165" s="40"/>
      <c r="F165" s="38" t="str">
        <f t="shared" si="33"/>
        <v/>
      </c>
      <c r="G165" s="23">
        <f t="shared" si="34"/>
        <v>0</v>
      </c>
      <c r="H165" s="23">
        <f t="shared" si="35"/>
        <v>0</v>
      </c>
      <c r="I165" s="23">
        <f t="shared" si="36"/>
        <v>0</v>
      </c>
      <c r="J165" s="23">
        <f t="shared" si="37"/>
        <v>0</v>
      </c>
      <c r="K165" s="23">
        <f t="shared" si="38"/>
        <v>0</v>
      </c>
      <c r="L165" s="27"/>
      <c r="M165" s="27"/>
      <c r="N165" s="33"/>
      <c r="O165" s="33"/>
      <c r="P165" s="68" t="str">
        <f t="shared" si="39"/>
        <v/>
      </c>
      <c r="Q165" s="49" t="str">
        <f t="shared" si="40"/>
        <v/>
      </c>
      <c r="R165" s="33"/>
      <c r="S165" s="33"/>
      <c r="T165" s="33"/>
      <c r="U165" s="33"/>
      <c r="V165" s="27"/>
      <c r="W165" s="45"/>
      <c r="X165" s="42">
        <f>IF(V165="ESU",P165*PU!$B$3,0)</f>
        <v>0</v>
      </c>
      <c r="Y165" s="23">
        <f>IF(V165="ECF",P165*PU!$B$5,0)</f>
        <v>0</v>
      </c>
      <c r="Z165" s="23">
        <f>IF(V165="Enrobé projeté",P165*PU!$B$7,0)</f>
        <v>0</v>
      </c>
      <c r="AA165" s="23">
        <f>IF(V165="Enrobé à froid",P165*PU!$B$9,0)</f>
        <v>0</v>
      </c>
      <c r="AB165" s="23">
        <f>IF(V165="Béton bitumineux",P165*PU!$B$11,0)</f>
        <v>0</v>
      </c>
      <c r="AC165" s="23">
        <f>IF(V165="Grave émulsion",P165*PU!$B$13,0)</f>
        <v>0</v>
      </c>
      <c r="AD165" s="24">
        <f>(R165*PU!B170)+('Entretien des chaussées1'!T165*PU!B172)+'Entretien des chaussées1'!X165+'Entretien des chaussées1'!Y165+'Entretien des chaussées1'!Z165+'Entretien des chaussées1'!AA165+'Entretien des chaussées1'!AB165+'Entretien des chaussées1'!AC165</f>
        <v>0</v>
      </c>
      <c r="AE165" s="34"/>
      <c r="AF165" s="34"/>
      <c r="AG165" s="19" t="str">
        <f t="shared" si="41"/>
        <v/>
      </c>
      <c r="AH165" s="19" t="str">
        <f t="shared" si="42"/>
        <v/>
      </c>
      <c r="AI165" s="19" t="str">
        <f t="shared" si="43"/>
        <v/>
      </c>
      <c r="AJ165" s="31"/>
      <c r="AK165" s="26"/>
    </row>
    <row r="166" spans="1:37" x14ac:dyDescent="0.2">
      <c r="A166" s="41"/>
      <c r="B166" s="58" t="s">
        <v>193</v>
      </c>
      <c r="C166" s="41"/>
      <c r="D166" s="44"/>
      <c r="E166" s="40"/>
      <c r="F166" s="38" t="str">
        <f t="shared" si="33"/>
        <v/>
      </c>
      <c r="G166" s="23">
        <f t="shared" si="34"/>
        <v>0</v>
      </c>
      <c r="H166" s="23">
        <f t="shared" si="35"/>
        <v>0</v>
      </c>
      <c r="I166" s="23">
        <f t="shared" si="36"/>
        <v>0</v>
      </c>
      <c r="J166" s="23">
        <f t="shared" si="37"/>
        <v>0</v>
      </c>
      <c r="K166" s="23">
        <f t="shared" si="38"/>
        <v>0</v>
      </c>
      <c r="L166" s="27"/>
      <c r="M166" s="27"/>
      <c r="N166" s="33"/>
      <c r="O166" s="33"/>
      <c r="P166" s="68" t="str">
        <f t="shared" si="39"/>
        <v/>
      </c>
      <c r="Q166" s="49" t="str">
        <f t="shared" si="40"/>
        <v/>
      </c>
      <c r="R166" s="33"/>
      <c r="S166" s="33"/>
      <c r="T166" s="33"/>
      <c r="U166" s="33"/>
      <c r="V166" s="27"/>
      <c r="W166" s="45"/>
      <c r="X166" s="42">
        <f>IF(V166="ESU",P166*PU!$B$3,0)</f>
        <v>0</v>
      </c>
      <c r="Y166" s="23">
        <f>IF(V166="ECF",P166*PU!$B$5,0)</f>
        <v>0</v>
      </c>
      <c r="Z166" s="23">
        <f>IF(V166="Enrobé projeté",P166*PU!$B$7,0)</f>
        <v>0</v>
      </c>
      <c r="AA166" s="23">
        <f>IF(V166="Enrobé à froid",P166*PU!$B$9,0)</f>
        <v>0</v>
      </c>
      <c r="AB166" s="23">
        <f>IF(V166="Béton bitumineux",P166*PU!$B$11,0)</f>
        <v>0</v>
      </c>
      <c r="AC166" s="23">
        <f>IF(V166="Grave émulsion",P166*PU!$B$13,0)</f>
        <v>0</v>
      </c>
      <c r="AD166" s="24">
        <f>(R166*PU!B171)+('Entretien des chaussées1'!T166*PU!B173)+'Entretien des chaussées1'!X166+'Entretien des chaussées1'!Y166+'Entretien des chaussées1'!Z166+'Entretien des chaussées1'!AA166+'Entretien des chaussées1'!AB166+'Entretien des chaussées1'!AC166</f>
        <v>0</v>
      </c>
      <c r="AE166" s="34"/>
      <c r="AF166" s="34"/>
      <c r="AG166" s="19" t="str">
        <f t="shared" si="41"/>
        <v/>
      </c>
      <c r="AH166" s="19" t="str">
        <f t="shared" si="42"/>
        <v/>
      </c>
      <c r="AI166" s="19" t="str">
        <f t="shared" si="43"/>
        <v/>
      </c>
      <c r="AJ166" s="31"/>
      <c r="AK166" s="26"/>
    </row>
    <row r="167" spans="1:37" x14ac:dyDescent="0.2">
      <c r="A167" s="41"/>
      <c r="B167" s="58" t="s">
        <v>194</v>
      </c>
      <c r="C167" s="41"/>
      <c r="D167" s="44"/>
      <c r="E167" s="40"/>
      <c r="F167" s="38" t="str">
        <f t="shared" si="33"/>
        <v/>
      </c>
      <c r="G167" s="23">
        <f t="shared" si="34"/>
        <v>0</v>
      </c>
      <c r="H167" s="23">
        <f t="shared" si="35"/>
        <v>0</v>
      </c>
      <c r="I167" s="23">
        <f t="shared" si="36"/>
        <v>0</v>
      </c>
      <c r="J167" s="23">
        <f t="shared" si="37"/>
        <v>0</v>
      </c>
      <c r="K167" s="23">
        <f t="shared" si="38"/>
        <v>0</v>
      </c>
      <c r="L167" s="27"/>
      <c r="M167" s="27"/>
      <c r="N167" s="33"/>
      <c r="O167" s="33"/>
      <c r="P167" s="68" t="str">
        <f t="shared" si="39"/>
        <v/>
      </c>
      <c r="Q167" s="49" t="str">
        <f t="shared" si="40"/>
        <v/>
      </c>
      <c r="R167" s="33"/>
      <c r="S167" s="33"/>
      <c r="T167" s="33"/>
      <c r="U167" s="33"/>
      <c r="V167" s="27"/>
      <c r="W167" s="45"/>
      <c r="X167" s="42">
        <f>IF(V167="ESU",P167*PU!$B$3,0)</f>
        <v>0</v>
      </c>
      <c r="Y167" s="23">
        <f>IF(V167="ECF",P167*PU!$B$5,0)</f>
        <v>0</v>
      </c>
      <c r="Z167" s="23">
        <f>IF(V167="Enrobé projeté",P167*PU!$B$7,0)</f>
        <v>0</v>
      </c>
      <c r="AA167" s="23">
        <f>IF(V167="Enrobé à froid",P167*PU!$B$9,0)</f>
        <v>0</v>
      </c>
      <c r="AB167" s="23">
        <f>IF(V167="Béton bitumineux",P167*PU!$B$11,0)</f>
        <v>0</v>
      </c>
      <c r="AC167" s="23">
        <f>IF(V167="Grave émulsion",P167*PU!$B$13,0)</f>
        <v>0</v>
      </c>
      <c r="AD167" s="24">
        <f>(R167*PU!B172)+('Entretien des chaussées1'!T167*PU!B174)+'Entretien des chaussées1'!X167+'Entretien des chaussées1'!Y167+'Entretien des chaussées1'!Z167+'Entretien des chaussées1'!AA167+'Entretien des chaussées1'!AB167+'Entretien des chaussées1'!AC167</f>
        <v>0</v>
      </c>
      <c r="AE167" s="34"/>
      <c r="AF167" s="34"/>
      <c r="AG167" s="19" t="str">
        <f t="shared" si="41"/>
        <v/>
      </c>
      <c r="AH167" s="19" t="str">
        <f t="shared" si="42"/>
        <v/>
      </c>
      <c r="AI167" s="19" t="str">
        <f t="shared" si="43"/>
        <v/>
      </c>
      <c r="AJ167" s="31"/>
      <c r="AK167" s="26"/>
    </row>
    <row r="168" spans="1:37" x14ac:dyDescent="0.2">
      <c r="A168" s="41"/>
      <c r="B168" s="58" t="s">
        <v>195</v>
      </c>
      <c r="C168" s="41"/>
      <c r="D168" s="44"/>
      <c r="E168" s="40"/>
      <c r="F168" s="38" t="str">
        <f t="shared" si="33"/>
        <v/>
      </c>
      <c r="G168" s="23">
        <f t="shared" si="34"/>
        <v>0</v>
      </c>
      <c r="H168" s="23">
        <f t="shared" si="35"/>
        <v>0</v>
      </c>
      <c r="I168" s="23">
        <f t="shared" si="36"/>
        <v>0</v>
      </c>
      <c r="J168" s="23">
        <f t="shared" si="37"/>
        <v>0</v>
      </c>
      <c r="K168" s="23">
        <f t="shared" si="38"/>
        <v>0</v>
      </c>
      <c r="L168" s="27"/>
      <c r="M168" s="27"/>
      <c r="N168" s="33"/>
      <c r="O168" s="33"/>
      <c r="P168" s="68" t="str">
        <f t="shared" si="39"/>
        <v/>
      </c>
      <c r="Q168" s="49" t="str">
        <f t="shared" si="40"/>
        <v/>
      </c>
      <c r="R168" s="33"/>
      <c r="S168" s="33"/>
      <c r="T168" s="33"/>
      <c r="U168" s="33"/>
      <c r="V168" s="27"/>
      <c r="W168" s="45"/>
      <c r="X168" s="42">
        <f>IF(V168="ESU",P168*PU!$B$3,0)</f>
        <v>0</v>
      </c>
      <c r="Y168" s="23">
        <f>IF(V168="ECF",P168*PU!$B$5,0)</f>
        <v>0</v>
      </c>
      <c r="Z168" s="23">
        <f>IF(V168="Enrobé projeté",P168*PU!$B$7,0)</f>
        <v>0</v>
      </c>
      <c r="AA168" s="23">
        <f>IF(V168="Enrobé à froid",P168*PU!$B$9,0)</f>
        <v>0</v>
      </c>
      <c r="AB168" s="23">
        <f>IF(V168="Béton bitumineux",P168*PU!$B$11,0)</f>
        <v>0</v>
      </c>
      <c r="AC168" s="23">
        <f>IF(V168="Grave émulsion",P168*PU!$B$13,0)</f>
        <v>0</v>
      </c>
      <c r="AD168" s="24">
        <f>(R168*PU!B173)+('Entretien des chaussées1'!T168*PU!B175)+'Entretien des chaussées1'!X168+'Entretien des chaussées1'!Y168+'Entretien des chaussées1'!Z168+'Entretien des chaussées1'!AA168+'Entretien des chaussées1'!AB168+'Entretien des chaussées1'!AC168</f>
        <v>0</v>
      </c>
      <c r="AE168" s="34"/>
      <c r="AF168" s="34"/>
      <c r="AG168" s="19" t="str">
        <f t="shared" si="41"/>
        <v/>
      </c>
      <c r="AH168" s="19" t="str">
        <f t="shared" si="42"/>
        <v/>
      </c>
      <c r="AI168" s="19" t="str">
        <f t="shared" si="43"/>
        <v/>
      </c>
      <c r="AJ168" s="31"/>
      <c r="AK168" s="26"/>
    </row>
    <row r="169" spans="1:37" x14ac:dyDescent="0.2">
      <c r="A169" s="41"/>
      <c r="B169" s="58" t="s">
        <v>196</v>
      </c>
      <c r="C169" s="41"/>
      <c r="D169" s="44"/>
      <c r="E169" s="40"/>
      <c r="F169" s="38" t="str">
        <f t="shared" si="33"/>
        <v/>
      </c>
      <c r="G169" s="23">
        <f t="shared" si="34"/>
        <v>0</v>
      </c>
      <c r="H169" s="23">
        <f t="shared" si="35"/>
        <v>0</v>
      </c>
      <c r="I169" s="23">
        <f t="shared" si="36"/>
        <v>0</v>
      </c>
      <c r="J169" s="23">
        <f t="shared" si="37"/>
        <v>0</v>
      </c>
      <c r="K169" s="23">
        <f t="shared" si="38"/>
        <v>0</v>
      </c>
      <c r="L169" s="27"/>
      <c r="M169" s="27"/>
      <c r="N169" s="33"/>
      <c r="O169" s="33"/>
      <c r="P169" s="68" t="str">
        <f t="shared" si="39"/>
        <v/>
      </c>
      <c r="Q169" s="49" t="str">
        <f t="shared" si="40"/>
        <v/>
      </c>
      <c r="R169" s="33"/>
      <c r="S169" s="33"/>
      <c r="T169" s="33"/>
      <c r="U169" s="33"/>
      <c r="V169" s="27"/>
      <c r="W169" s="45"/>
      <c r="X169" s="42">
        <f>IF(V169="ESU",P169*PU!$B$3,0)</f>
        <v>0</v>
      </c>
      <c r="Y169" s="23">
        <f>IF(V169="ECF",P169*PU!$B$5,0)</f>
        <v>0</v>
      </c>
      <c r="Z169" s="23">
        <f>IF(V169="Enrobé projeté",P169*PU!$B$7,0)</f>
        <v>0</v>
      </c>
      <c r="AA169" s="23">
        <f>IF(V169="Enrobé à froid",P169*PU!$B$9,0)</f>
        <v>0</v>
      </c>
      <c r="AB169" s="23">
        <f>IF(V169="Béton bitumineux",P169*PU!$B$11,0)</f>
        <v>0</v>
      </c>
      <c r="AC169" s="23">
        <f>IF(V169="Grave émulsion",P169*PU!$B$13,0)</f>
        <v>0</v>
      </c>
      <c r="AD169" s="24">
        <f>(R169*PU!B174)+('Entretien des chaussées1'!T169*PU!B176)+'Entretien des chaussées1'!X169+'Entretien des chaussées1'!Y169+'Entretien des chaussées1'!Z169+'Entretien des chaussées1'!AA169+'Entretien des chaussées1'!AB169+'Entretien des chaussées1'!AC169</f>
        <v>0</v>
      </c>
      <c r="AE169" s="34"/>
      <c r="AF169" s="34"/>
      <c r="AG169" s="19" t="str">
        <f t="shared" si="41"/>
        <v/>
      </c>
      <c r="AH169" s="19" t="str">
        <f t="shared" si="42"/>
        <v/>
      </c>
      <c r="AI169" s="19" t="str">
        <f t="shared" si="43"/>
        <v/>
      </c>
      <c r="AJ169" s="31"/>
      <c r="AK169" s="26"/>
    </row>
    <row r="170" spans="1:37" x14ac:dyDescent="0.2">
      <c r="A170" s="41"/>
      <c r="B170" s="58" t="s">
        <v>197</v>
      </c>
      <c r="C170" s="41"/>
      <c r="D170" s="44"/>
      <c r="E170" s="40"/>
      <c r="F170" s="38" t="str">
        <f t="shared" si="33"/>
        <v/>
      </c>
      <c r="G170" s="23">
        <f t="shared" si="34"/>
        <v>0</v>
      </c>
      <c r="H170" s="23">
        <f t="shared" si="35"/>
        <v>0</v>
      </c>
      <c r="I170" s="23">
        <f t="shared" si="36"/>
        <v>0</v>
      </c>
      <c r="J170" s="23">
        <f t="shared" si="37"/>
        <v>0</v>
      </c>
      <c r="K170" s="23">
        <f t="shared" si="38"/>
        <v>0</v>
      </c>
      <c r="L170" s="27"/>
      <c r="M170" s="27"/>
      <c r="N170" s="33"/>
      <c r="O170" s="33"/>
      <c r="P170" s="68" t="str">
        <f t="shared" si="39"/>
        <v/>
      </c>
      <c r="Q170" s="49" t="str">
        <f t="shared" si="40"/>
        <v/>
      </c>
      <c r="R170" s="33"/>
      <c r="S170" s="33"/>
      <c r="T170" s="33"/>
      <c r="U170" s="33"/>
      <c r="V170" s="27"/>
      <c r="W170" s="45"/>
      <c r="X170" s="42">
        <f>IF(V170="ESU",P170*PU!$B$3,0)</f>
        <v>0</v>
      </c>
      <c r="Y170" s="23">
        <f>IF(V170="ECF",P170*PU!$B$5,0)</f>
        <v>0</v>
      </c>
      <c r="Z170" s="23">
        <f>IF(V170="Enrobé projeté",P170*PU!$B$7,0)</f>
        <v>0</v>
      </c>
      <c r="AA170" s="23">
        <f>IF(V170="Enrobé à froid",P170*PU!$B$9,0)</f>
        <v>0</v>
      </c>
      <c r="AB170" s="23">
        <f>IF(V170="Béton bitumineux",P170*PU!$B$11,0)</f>
        <v>0</v>
      </c>
      <c r="AC170" s="23">
        <f>IF(V170="Grave émulsion",P170*PU!$B$13,0)</f>
        <v>0</v>
      </c>
      <c r="AD170" s="24">
        <f>(R170*PU!B175)+('Entretien des chaussées1'!T170*PU!B177)+'Entretien des chaussées1'!X170+'Entretien des chaussées1'!Y170+'Entretien des chaussées1'!Z170+'Entretien des chaussées1'!AA170+'Entretien des chaussées1'!AB170+'Entretien des chaussées1'!AC170</f>
        <v>0</v>
      </c>
      <c r="AE170" s="34"/>
      <c r="AF170" s="34"/>
      <c r="AG170" s="19" t="str">
        <f t="shared" si="41"/>
        <v/>
      </c>
      <c r="AH170" s="19" t="str">
        <f t="shared" si="42"/>
        <v/>
      </c>
      <c r="AI170" s="19" t="str">
        <f t="shared" si="43"/>
        <v/>
      </c>
      <c r="AJ170" s="31"/>
      <c r="AK170" s="26"/>
    </row>
    <row r="171" spans="1:37" x14ac:dyDescent="0.2">
      <c r="A171" s="41"/>
      <c r="B171" s="58" t="s">
        <v>198</v>
      </c>
      <c r="C171" s="41"/>
      <c r="D171" s="44"/>
      <c r="E171" s="40"/>
      <c r="F171" s="38" t="str">
        <f t="shared" si="33"/>
        <v/>
      </c>
      <c r="G171" s="23">
        <f t="shared" si="34"/>
        <v>0</v>
      </c>
      <c r="H171" s="23">
        <f t="shared" si="35"/>
        <v>0</v>
      </c>
      <c r="I171" s="23">
        <f t="shared" si="36"/>
        <v>0</v>
      </c>
      <c r="J171" s="23">
        <f t="shared" si="37"/>
        <v>0</v>
      </c>
      <c r="K171" s="23">
        <f t="shared" si="38"/>
        <v>0</v>
      </c>
      <c r="L171" s="27"/>
      <c r="M171" s="27"/>
      <c r="N171" s="33"/>
      <c r="O171" s="33"/>
      <c r="P171" s="68" t="str">
        <f t="shared" si="39"/>
        <v/>
      </c>
      <c r="Q171" s="49" t="str">
        <f t="shared" si="40"/>
        <v/>
      </c>
      <c r="R171" s="33"/>
      <c r="S171" s="33"/>
      <c r="T171" s="33"/>
      <c r="U171" s="33"/>
      <c r="V171" s="27"/>
      <c r="W171" s="45"/>
      <c r="X171" s="42">
        <f>IF(V171="ESU",P171*PU!$B$3,0)</f>
        <v>0</v>
      </c>
      <c r="Y171" s="23">
        <f>IF(V171="ECF",P171*PU!$B$5,0)</f>
        <v>0</v>
      </c>
      <c r="Z171" s="23">
        <f>IF(V171="Enrobé projeté",P171*PU!$B$7,0)</f>
        <v>0</v>
      </c>
      <c r="AA171" s="23">
        <f>IF(V171="Enrobé à froid",P171*PU!$B$9,0)</f>
        <v>0</v>
      </c>
      <c r="AB171" s="23">
        <f>IF(V171="Béton bitumineux",P171*PU!$B$11,0)</f>
        <v>0</v>
      </c>
      <c r="AC171" s="23">
        <f>IF(V171="Grave émulsion",P171*PU!$B$13,0)</f>
        <v>0</v>
      </c>
      <c r="AD171" s="24">
        <f>(R171*PU!B176)+('Entretien des chaussées1'!T171*PU!B178)+'Entretien des chaussées1'!X171+'Entretien des chaussées1'!Y171+'Entretien des chaussées1'!Z171+'Entretien des chaussées1'!AA171+'Entretien des chaussées1'!AB171+'Entretien des chaussées1'!AC171</f>
        <v>0</v>
      </c>
      <c r="AE171" s="34"/>
      <c r="AF171" s="34"/>
      <c r="AG171" s="19" t="str">
        <f t="shared" si="41"/>
        <v/>
      </c>
      <c r="AH171" s="19" t="str">
        <f t="shared" si="42"/>
        <v/>
      </c>
      <c r="AI171" s="19" t="str">
        <f t="shared" si="43"/>
        <v/>
      </c>
      <c r="AJ171" s="31"/>
      <c r="AK171" s="26"/>
    </row>
    <row r="172" spans="1:37" x14ac:dyDescent="0.2">
      <c r="A172" s="41"/>
      <c r="B172" s="58" t="s">
        <v>199</v>
      </c>
      <c r="C172" s="41"/>
      <c r="D172" s="44"/>
      <c r="E172" s="40"/>
      <c r="F172" s="38" t="str">
        <f t="shared" si="33"/>
        <v/>
      </c>
      <c r="G172" s="23">
        <f t="shared" si="34"/>
        <v>0</v>
      </c>
      <c r="H172" s="23">
        <f t="shared" si="35"/>
        <v>0</v>
      </c>
      <c r="I172" s="23">
        <f t="shared" si="36"/>
        <v>0</v>
      </c>
      <c r="J172" s="23">
        <f t="shared" si="37"/>
        <v>0</v>
      </c>
      <c r="K172" s="23">
        <f t="shared" si="38"/>
        <v>0</v>
      </c>
      <c r="L172" s="27"/>
      <c r="M172" s="27"/>
      <c r="N172" s="33"/>
      <c r="O172" s="33"/>
      <c r="P172" s="68" t="str">
        <f t="shared" si="39"/>
        <v/>
      </c>
      <c r="Q172" s="49" t="str">
        <f t="shared" si="40"/>
        <v/>
      </c>
      <c r="R172" s="33"/>
      <c r="S172" s="33"/>
      <c r="T172" s="33"/>
      <c r="U172" s="33"/>
      <c r="V172" s="27"/>
      <c r="W172" s="45"/>
      <c r="X172" s="42">
        <f>IF(V172="ESU",P172*PU!$B$3,0)</f>
        <v>0</v>
      </c>
      <c r="Y172" s="23">
        <f>IF(V172="ECF",P172*PU!$B$5,0)</f>
        <v>0</v>
      </c>
      <c r="Z172" s="23">
        <f>IF(V172="Enrobé projeté",P172*PU!$B$7,0)</f>
        <v>0</v>
      </c>
      <c r="AA172" s="23">
        <f>IF(V172="Enrobé à froid",P172*PU!$B$9,0)</f>
        <v>0</v>
      </c>
      <c r="AB172" s="23">
        <f>IF(V172="Béton bitumineux",P172*PU!$B$11,0)</f>
        <v>0</v>
      </c>
      <c r="AC172" s="23">
        <f>IF(V172="Grave émulsion",P172*PU!$B$13,0)</f>
        <v>0</v>
      </c>
      <c r="AD172" s="24">
        <f>(R172*PU!B177)+('Entretien des chaussées1'!T172*PU!B179)+'Entretien des chaussées1'!X172+'Entretien des chaussées1'!Y172+'Entretien des chaussées1'!Z172+'Entretien des chaussées1'!AA172+'Entretien des chaussées1'!AB172+'Entretien des chaussées1'!AC172</f>
        <v>0</v>
      </c>
      <c r="AE172" s="34"/>
      <c r="AF172" s="34"/>
      <c r="AG172" s="19" t="str">
        <f t="shared" si="41"/>
        <v/>
      </c>
      <c r="AH172" s="19" t="str">
        <f t="shared" si="42"/>
        <v/>
      </c>
      <c r="AI172" s="19" t="str">
        <f t="shared" si="43"/>
        <v/>
      </c>
      <c r="AJ172" s="31"/>
      <c r="AK172" s="26"/>
    </row>
    <row r="173" spans="1:37" x14ac:dyDescent="0.2">
      <c r="A173" s="41"/>
      <c r="B173" s="58" t="s">
        <v>200</v>
      </c>
      <c r="C173" s="41"/>
      <c r="D173" s="44"/>
      <c r="E173" s="40"/>
      <c r="F173" s="38" t="str">
        <f t="shared" si="33"/>
        <v/>
      </c>
      <c r="G173" s="23">
        <f t="shared" si="34"/>
        <v>0</v>
      </c>
      <c r="H173" s="23">
        <f t="shared" si="35"/>
        <v>0</v>
      </c>
      <c r="I173" s="23">
        <f t="shared" si="36"/>
        <v>0</v>
      </c>
      <c r="J173" s="23">
        <f t="shared" si="37"/>
        <v>0</v>
      </c>
      <c r="K173" s="23">
        <f t="shared" si="38"/>
        <v>0</v>
      </c>
      <c r="L173" s="27"/>
      <c r="M173" s="27"/>
      <c r="N173" s="33"/>
      <c r="O173" s="33"/>
      <c r="P173" s="68" t="str">
        <f t="shared" si="39"/>
        <v/>
      </c>
      <c r="Q173" s="49" t="str">
        <f t="shared" si="40"/>
        <v/>
      </c>
      <c r="R173" s="33"/>
      <c r="S173" s="33"/>
      <c r="T173" s="33"/>
      <c r="U173" s="33"/>
      <c r="V173" s="27"/>
      <c r="W173" s="45"/>
      <c r="X173" s="42">
        <f>IF(V173="ESU",P173*PU!$B$3,0)</f>
        <v>0</v>
      </c>
      <c r="Y173" s="23">
        <f>IF(V173="ECF",P173*PU!$B$5,0)</f>
        <v>0</v>
      </c>
      <c r="Z173" s="23">
        <f>IF(V173="Enrobé projeté",P173*PU!$B$7,0)</f>
        <v>0</v>
      </c>
      <c r="AA173" s="23">
        <f>IF(V173="Enrobé à froid",P173*PU!$B$9,0)</f>
        <v>0</v>
      </c>
      <c r="AB173" s="23">
        <f>IF(V173="Béton bitumineux",P173*PU!$B$11,0)</f>
        <v>0</v>
      </c>
      <c r="AC173" s="23">
        <f>IF(V173="Grave émulsion",P173*PU!$B$13,0)</f>
        <v>0</v>
      </c>
      <c r="AD173" s="24">
        <f>(R173*PU!B178)+('Entretien des chaussées1'!T173*PU!B180)+'Entretien des chaussées1'!X173+'Entretien des chaussées1'!Y173+'Entretien des chaussées1'!Z173+'Entretien des chaussées1'!AA173+'Entretien des chaussées1'!AB173+'Entretien des chaussées1'!AC173</f>
        <v>0</v>
      </c>
      <c r="AE173" s="34"/>
      <c r="AF173" s="34"/>
      <c r="AG173" s="19" t="str">
        <f t="shared" si="41"/>
        <v/>
      </c>
      <c r="AH173" s="19" t="str">
        <f t="shared" si="42"/>
        <v/>
      </c>
      <c r="AI173" s="19" t="str">
        <f t="shared" si="43"/>
        <v/>
      </c>
      <c r="AJ173" s="31"/>
      <c r="AK173" s="26"/>
    </row>
    <row r="174" spans="1:37" x14ac:dyDescent="0.2">
      <c r="A174" s="41"/>
      <c r="B174" s="58" t="s">
        <v>201</v>
      </c>
      <c r="C174" s="41"/>
      <c r="D174" s="44"/>
      <c r="E174" s="40"/>
      <c r="F174" s="38" t="str">
        <f t="shared" si="33"/>
        <v/>
      </c>
      <c r="G174" s="23">
        <f t="shared" si="34"/>
        <v>0</v>
      </c>
      <c r="H174" s="23">
        <f t="shared" si="35"/>
        <v>0</v>
      </c>
      <c r="I174" s="23">
        <f t="shared" si="36"/>
        <v>0</v>
      </c>
      <c r="J174" s="23">
        <f t="shared" si="37"/>
        <v>0</v>
      </c>
      <c r="K174" s="23">
        <f t="shared" si="38"/>
        <v>0</v>
      </c>
      <c r="L174" s="27"/>
      <c r="M174" s="27"/>
      <c r="N174" s="33"/>
      <c r="O174" s="33"/>
      <c r="P174" s="68" t="str">
        <f t="shared" si="39"/>
        <v/>
      </c>
      <c r="Q174" s="49" t="str">
        <f t="shared" si="40"/>
        <v/>
      </c>
      <c r="R174" s="33"/>
      <c r="S174" s="33"/>
      <c r="T174" s="33"/>
      <c r="U174" s="33"/>
      <c r="V174" s="27"/>
      <c r="W174" s="45"/>
      <c r="X174" s="42">
        <f>IF(V174="ESU",P174*PU!$B$3,0)</f>
        <v>0</v>
      </c>
      <c r="Y174" s="23">
        <f>IF(V174="ECF",P174*PU!$B$5,0)</f>
        <v>0</v>
      </c>
      <c r="Z174" s="23">
        <f>IF(V174="Enrobé projeté",P174*PU!$B$7,0)</f>
        <v>0</v>
      </c>
      <c r="AA174" s="23">
        <f>IF(V174="Enrobé à froid",P174*PU!$B$9,0)</f>
        <v>0</v>
      </c>
      <c r="AB174" s="23">
        <f>IF(V174="Béton bitumineux",P174*PU!$B$11,0)</f>
        <v>0</v>
      </c>
      <c r="AC174" s="23">
        <f>IF(V174="Grave émulsion",P174*PU!$B$13,0)</f>
        <v>0</v>
      </c>
      <c r="AD174" s="24">
        <f>(R174*PU!B179)+('Entretien des chaussées1'!T174*PU!B181)+'Entretien des chaussées1'!X174+'Entretien des chaussées1'!Y174+'Entretien des chaussées1'!Z174+'Entretien des chaussées1'!AA174+'Entretien des chaussées1'!AB174+'Entretien des chaussées1'!AC174</f>
        <v>0</v>
      </c>
      <c r="AE174" s="34"/>
      <c r="AF174" s="34"/>
      <c r="AG174" s="19" t="str">
        <f t="shared" si="41"/>
        <v/>
      </c>
      <c r="AH174" s="19" t="str">
        <f t="shared" si="42"/>
        <v/>
      </c>
      <c r="AI174" s="19" t="str">
        <f t="shared" si="43"/>
        <v/>
      </c>
      <c r="AJ174" s="31"/>
      <c r="AK174" s="26"/>
    </row>
    <row r="175" spans="1:37" x14ac:dyDescent="0.2">
      <c r="A175" s="41"/>
      <c r="B175" s="58" t="s">
        <v>202</v>
      </c>
      <c r="C175" s="41"/>
      <c r="D175" s="44"/>
      <c r="E175" s="40"/>
      <c r="F175" s="38" t="str">
        <f t="shared" si="33"/>
        <v/>
      </c>
      <c r="G175" s="23">
        <f t="shared" si="34"/>
        <v>0</v>
      </c>
      <c r="H175" s="23">
        <f t="shared" si="35"/>
        <v>0</v>
      </c>
      <c r="I175" s="23">
        <f t="shared" si="36"/>
        <v>0</v>
      </c>
      <c r="J175" s="23">
        <f t="shared" si="37"/>
        <v>0</v>
      </c>
      <c r="K175" s="23">
        <f t="shared" si="38"/>
        <v>0</v>
      </c>
      <c r="L175" s="27"/>
      <c r="M175" s="27"/>
      <c r="N175" s="33"/>
      <c r="O175" s="33"/>
      <c r="P175" s="68" t="str">
        <f t="shared" si="39"/>
        <v/>
      </c>
      <c r="Q175" s="49" t="str">
        <f t="shared" si="40"/>
        <v/>
      </c>
      <c r="R175" s="33"/>
      <c r="S175" s="33"/>
      <c r="T175" s="33"/>
      <c r="U175" s="33"/>
      <c r="V175" s="27"/>
      <c r="W175" s="45"/>
      <c r="X175" s="42">
        <f>IF(V175="ESU",P175*PU!$B$3,0)</f>
        <v>0</v>
      </c>
      <c r="Y175" s="23">
        <f>IF(V175="ECF",P175*PU!$B$5,0)</f>
        <v>0</v>
      </c>
      <c r="Z175" s="23">
        <f>IF(V175="Enrobé projeté",P175*PU!$B$7,0)</f>
        <v>0</v>
      </c>
      <c r="AA175" s="23">
        <f>IF(V175="Enrobé à froid",P175*PU!$B$9,0)</f>
        <v>0</v>
      </c>
      <c r="AB175" s="23">
        <f>IF(V175="Béton bitumineux",P175*PU!$B$11,0)</f>
        <v>0</v>
      </c>
      <c r="AC175" s="23">
        <f>IF(V175="Grave émulsion",P175*PU!$B$13,0)</f>
        <v>0</v>
      </c>
      <c r="AD175" s="24">
        <f>(R175*PU!B180)+('Entretien des chaussées1'!T175*PU!B182)+'Entretien des chaussées1'!X175+'Entretien des chaussées1'!Y175+'Entretien des chaussées1'!Z175+'Entretien des chaussées1'!AA175+'Entretien des chaussées1'!AB175+'Entretien des chaussées1'!AC175</f>
        <v>0</v>
      </c>
      <c r="AE175" s="34"/>
      <c r="AF175" s="34"/>
      <c r="AG175" s="19" t="str">
        <f t="shared" si="41"/>
        <v/>
      </c>
      <c r="AH175" s="19" t="str">
        <f t="shared" si="42"/>
        <v/>
      </c>
      <c r="AI175" s="19" t="str">
        <f t="shared" si="43"/>
        <v/>
      </c>
      <c r="AJ175" s="31"/>
      <c r="AK175" s="26"/>
    </row>
    <row r="176" spans="1:37" x14ac:dyDescent="0.2">
      <c r="A176" s="41"/>
      <c r="B176" s="58" t="s">
        <v>203</v>
      </c>
      <c r="C176" s="41"/>
      <c r="D176" s="44"/>
      <c r="E176" s="40"/>
      <c r="F176" s="38" t="str">
        <f t="shared" si="33"/>
        <v/>
      </c>
      <c r="G176" s="23">
        <f t="shared" si="34"/>
        <v>0</v>
      </c>
      <c r="H176" s="23">
        <f t="shared" si="35"/>
        <v>0</v>
      </c>
      <c r="I176" s="23">
        <f t="shared" si="36"/>
        <v>0</v>
      </c>
      <c r="J176" s="23">
        <f t="shared" si="37"/>
        <v>0</v>
      </c>
      <c r="K176" s="23">
        <f t="shared" si="38"/>
        <v>0</v>
      </c>
      <c r="L176" s="27"/>
      <c r="M176" s="27"/>
      <c r="N176" s="33"/>
      <c r="O176" s="33"/>
      <c r="P176" s="68" t="str">
        <f t="shared" si="39"/>
        <v/>
      </c>
      <c r="Q176" s="49" t="str">
        <f t="shared" si="40"/>
        <v/>
      </c>
      <c r="R176" s="33"/>
      <c r="S176" s="33"/>
      <c r="T176" s="33"/>
      <c r="U176" s="33"/>
      <c r="V176" s="27"/>
      <c r="W176" s="45"/>
      <c r="X176" s="42">
        <f>IF(V176="ESU",P176*PU!$B$3,0)</f>
        <v>0</v>
      </c>
      <c r="Y176" s="23">
        <f>IF(V176="ECF",P176*PU!$B$5,0)</f>
        <v>0</v>
      </c>
      <c r="Z176" s="23">
        <f>IF(V176="Enrobé projeté",P176*PU!$B$7,0)</f>
        <v>0</v>
      </c>
      <c r="AA176" s="23">
        <f>IF(V176="Enrobé à froid",P176*PU!$B$9,0)</f>
        <v>0</v>
      </c>
      <c r="AB176" s="23">
        <f>IF(V176="Béton bitumineux",P176*PU!$B$11,0)</f>
        <v>0</v>
      </c>
      <c r="AC176" s="23">
        <f>IF(V176="Grave émulsion",P176*PU!$B$13,0)</f>
        <v>0</v>
      </c>
      <c r="AD176" s="24">
        <f>(R176*PU!B181)+('Entretien des chaussées1'!T176*PU!B183)+'Entretien des chaussées1'!X176+'Entretien des chaussées1'!Y176+'Entretien des chaussées1'!Z176+'Entretien des chaussées1'!AA176+'Entretien des chaussées1'!AB176+'Entretien des chaussées1'!AC176</f>
        <v>0</v>
      </c>
      <c r="AE176" s="34"/>
      <c r="AF176" s="34"/>
      <c r="AG176" s="19" t="str">
        <f t="shared" si="41"/>
        <v/>
      </c>
      <c r="AH176" s="19" t="str">
        <f t="shared" si="42"/>
        <v/>
      </c>
      <c r="AI176" s="19" t="str">
        <f t="shared" si="43"/>
        <v/>
      </c>
      <c r="AJ176" s="31"/>
      <c r="AK176" s="26"/>
    </row>
    <row r="177" spans="1:37" x14ac:dyDescent="0.2">
      <c r="A177" s="41"/>
      <c r="B177" s="58" t="s">
        <v>204</v>
      </c>
      <c r="C177" s="41"/>
      <c r="D177" s="44"/>
      <c r="E177" s="40"/>
      <c r="F177" s="38" t="str">
        <f t="shared" si="33"/>
        <v/>
      </c>
      <c r="G177" s="23">
        <f t="shared" si="34"/>
        <v>0</v>
      </c>
      <c r="H177" s="23">
        <f t="shared" si="35"/>
        <v>0</v>
      </c>
      <c r="I177" s="23">
        <f t="shared" si="36"/>
        <v>0</v>
      </c>
      <c r="J177" s="23">
        <f t="shared" si="37"/>
        <v>0</v>
      </c>
      <c r="K177" s="23">
        <f t="shared" si="38"/>
        <v>0</v>
      </c>
      <c r="L177" s="27"/>
      <c r="M177" s="27"/>
      <c r="N177" s="33"/>
      <c r="O177" s="33"/>
      <c r="P177" s="68" t="str">
        <f t="shared" si="39"/>
        <v/>
      </c>
      <c r="Q177" s="49" t="str">
        <f t="shared" si="40"/>
        <v/>
      </c>
      <c r="R177" s="33"/>
      <c r="S177" s="33"/>
      <c r="T177" s="33"/>
      <c r="U177" s="33"/>
      <c r="V177" s="27"/>
      <c r="W177" s="45"/>
      <c r="X177" s="42">
        <f>IF(V177="ESU",P177*PU!$B$3,0)</f>
        <v>0</v>
      </c>
      <c r="Y177" s="23">
        <f>IF(V177="ECF",P177*PU!$B$5,0)</f>
        <v>0</v>
      </c>
      <c r="Z177" s="23">
        <f>IF(V177="Enrobé projeté",P177*PU!$B$7,0)</f>
        <v>0</v>
      </c>
      <c r="AA177" s="23">
        <f>IF(V177="Enrobé à froid",P177*PU!$B$9,0)</f>
        <v>0</v>
      </c>
      <c r="AB177" s="23">
        <f>IF(V177="Béton bitumineux",P177*PU!$B$11,0)</f>
        <v>0</v>
      </c>
      <c r="AC177" s="23">
        <f>IF(V177="Grave émulsion",P177*PU!$B$13,0)</f>
        <v>0</v>
      </c>
      <c r="AD177" s="24">
        <f>(R177*PU!B182)+('Entretien des chaussées1'!T177*PU!B184)+'Entretien des chaussées1'!X177+'Entretien des chaussées1'!Y177+'Entretien des chaussées1'!Z177+'Entretien des chaussées1'!AA177+'Entretien des chaussées1'!AB177+'Entretien des chaussées1'!AC177</f>
        <v>0</v>
      </c>
      <c r="AE177" s="34"/>
      <c r="AF177" s="34"/>
      <c r="AG177" s="19" t="str">
        <f t="shared" si="41"/>
        <v/>
      </c>
      <c r="AH177" s="19" t="str">
        <f t="shared" si="42"/>
        <v/>
      </c>
      <c r="AI177" s="19" t="str">
        <f t="shared" si="43"/>
        <v/>
      </c>
      <c r="AJ177" s="31"/>
      <c r="AK177" s="26"/>
    </row>
    <row r="178" spans="1:37" x14ac:dyDescent="0.2">
      <c r="A178" s="41"/>
      <c r="B178" s="58" t="s">
        <v>205</v>
      </c>
      <c r="C178" s="41"/>
      <c r="D178" s="44"/>
      <c r="E178" s="40"/>
      <c r="F178" s="38" t="str">
        <f t="shared" si="33"/>
        <v/>
      </c>
      <c r="G178" s="23">
        <f t="shared" si="34"/>
        <v>0</v>
      </c>
      <c r="H178" s="23">
        <f t="shared" si="35"/>
        <v>0</v>
      </c>
      <c r="I178" s="23">
        <f t="shared" si="36"/>
        <v>0</v>
      </c>
      <c r="J178" s="23">
        <f t="shared" si="37"/>
        <v>0</v>
      </c>
      <c r="K178" s="23">
        <f t="shared" si="38"/>
        <v>0</v>
      </c>
      <c r="L178" s="27"/>
      <c r="M178" s="27"/>
      <c r="N178" s="33"/>
      <c r="O178" s="33"/>
      <c r="P178" s="68" t="str">
        <f t="shared" si="39"/>
        <v/>
      </c>
      <c r="Q178" s="49" t="str">
        <f t="shared" si="40"/>
        <v/>
      </c>
      <c r="R178" s="33"/>
      <c r="S178" s="33"/>
      <c r="T178" s="33"/>
      <c r="U178" s="33"/>
      <c r="V178" s="27"/>
      <c r="W178" s="45"/>
      <c r="X178" s="42">
        <f>IF(V178="ESU",P178*PU!$B$3,0)</f>
        <v>0</v>
      </c>
      <c r="Y178" s="23">
        <f>IF(V178="ECF",P178*PU!$B$5,0)</f>
        <v>0</v>
      </c>
      <c r="Z178" s="23">
        <f>IF(V178="Enrobé projeté",P178*PU!$B$7,0)</f>
        <v>0</v>
      </c>
      <c r="AA178" s="23">
        <f>IF(V178="Enrobé à froid",P178*PU!$B$9,0)</f>
        <v>0</v>
      </c>
      <c r="AB178" s="23">
        <f>IF(V178="Béton bitumineux",P178*PU!$B$11,0)</f>
        <v>0</v>
      </c>
      <c r="AC178" s="23">
        <f>IF(V178="Grave émulsion",P178*PU!$B$13,0)</f>
        <v>0</v>
      </c>
      <c r="AD178" s="24">
        <f>(R178*PU!B183)+('Entretien des chaussées1'!T178*PU!B185)+'Entretien des chaussées1'!X178+'Entretien des chaussées1'!Y178+'Entretien des chaussées1'!Z178+'Entretien des chaussées1'!AA178+'Entretien des chaussées1'!AB178+'Entretien des chaussées1'!AC178</f>
        <v>0</v>
      </c>
      <c r="AE178" s="34"/>
      <c r="AF178" s="34"/>
      <c r="AG178" s="19" t="str">
        <f t="shared" si="41"/>
        <v/>
      </c>
      <c r="AH178" s="19" t="str">
        <f t="shared" si="42"/>
        <v/>
      </c>
      <c r="AI178" s="19" t="str">
        <f t="shared" si="43"/>
        <v/>
      </c>
      <c r="AJ178" s="31"/>
      <c r="AK178" s="26"/>
    </row>
    <row r="179" spans="1:37" x14ac:dyDescent="0.2">
      <c r="A179" s="41"/>
      <c r="B179" s="58" t="s">
        <v>206</v>
      </c>
      <c r="C179" s="41"/>
      <c r="D179" s="44"/>
      <c r="E179" s="40"/>
      <c r="F179" s="38" t="str">
        <f t="shared" si="33"/>
        <v/>
      </c>
      <c r="G179" s="23">
        <f t="shared" si="34"/>
        <v>0</v>
      </c>
      <c r="H179" s="23">
        <f t="shared" si="35"/>
        <v>0</v>
      </c>
      <c r="I179" s="23">
        <f t="shared" si="36"/>
        <v>0</v>
      </c>
      <c r="J179" s="23">
        <f t="shared" si="37"/>
        <v>0</v>
      </c>
      <c r="K179" s="23">
        <f t="shared" si="38"/>
        <v>0</v>
      </c>
      <c r="L179" s="27"/>
      <c r="M179" s="27"/>
      <c r="N179" s="33"/>
      <c r="O179" s="33"/>
      <c r="P179" s="68" t="str">
        <f t="shared" si="39"/>
        <v/>
      </c>
      <c r="Q179" s="49" t="str">
        <f t="shared" si="40"/>
        <v/>
      </c>
      <c r="R179" s="33"/>
      <c r="S179" s="33"/>
      <c r="T179" s="33"/>
      <c r="U179" s="33"/>
      <c r="V179" s="27"/>
      <c r="W179" s="45"/>
      <c r="X179" s="42">
        <f>IF(V179="ESU",P179*PU!$B$3,0)</f>
        <v>0</v>
      </c>
      <c r="Y179" s="23">
        <f>IF(V179="ECF",P179*PU!$B$5,0)</f>
        <v>0</v>
      </c>
      <c r="Z179" s="23">
        <f>IF(V179="Enrobé projeté",P179*PU!$B$7,0)</f>
        <v>0</v>
      </c>
      <c r="AA179" s="23">
        <f>IF(V179="Enrobé à froid",P179*PU!$B$9,0)</f>
        <v>0</v>
      </c>
      <c r="AB179" s="23">
        <f>IF(V179="Béton bitumineux",P179*PU!$B$11,0)</f>
        <v>0</v>
      </c>
      <c r="AC179" s="23">
        <f>IF(V179="Grave émulsion",P179*PU!$B$13,0)</f>
        <v>0</v>
      </c>
      <c r="AD179" s="24">
        <f>(R179*PU!B184)+('Entretien des chaussées1'!T179*PU!B186)+'Entretien des chaussées1'!X179+'Entretien des chaussées1'!Y179+'Entretien des chaussées1'!Z179+'Entretien des chaussées1'!AA179+'Entretien des chaussées1'!AB179+'Entretien des chaussées1'!AC179</f>
        <v>0</v>
      </c>
      <c r="AE179" s="34"/>
      <c r="AF179" s="34"/>
      <c r="AG179" s="19" t="str">
        <f t="shared" si="41"/>
        <v/>
      </c>
      <c r="AH179" s="19" t="str">
        <f t="shared" si="42"/>
        <v/>
      </c>
      <c r="AI179" s="19" t="str">
        <f t="shared" si="43"/>
        <v/>
      </c>
      <c r="AJ179" s="31"/>
      <c r="AK179" s="26"/>
    </row>
    <row r="180" spans="1:37" x14ac:dyDescent="0.2">
      <c r="A180" s="41"/>
      <c r="B180" s="58" t="s">
        <v>207</v>
      </c>
      <c r="C180" s="41"/>
      <c r="D180" s="44"/>
      <c r="E180" s="40"/>
      <c r="F180" s="38" t="str">
        <f t="shared" si="33"/>
        <v/>
      </c>
      <c r="G180" s="23">
        <f t="shared" si="34"/>
        <v>0</v>
      </c>
      <c r="H180" s="23">
        <f t="shared" si="35"/>
        <v>0</v>
      </c>
      <c r="I180" s="23">
        <f t="shared" si="36"/>
        <v>0</v>
      </c>
      <c r="J180" s="23">
        <f t="shared" si="37"/>
        <v>0</v>
      </c>
      <c r="K180" s="23">
        <f t="shared" si="38"/>
        <v>0</v>
      </c>
      <c r="L180" s="27"/>
      <c r="M180" s="27"/>
      <c r="N180" s="33"/>
      <c r="O180" s="33"/>
      <c r="P180" s="68" t="str">
        <f t="shared" si="39"/>
        <v/>
      </c>
      <c r="Q180" s="49" t="str">
        <f t="shared" si="40"/>
        <v/>
      </c>
      <c r="R180" s="33"/>
      <c r="S180" s="33"/>
      <c r="T180" s="33"/>
      <c r="U180" s="33"/>
      <c r="V180" s="27"/>
      <c r="W180" s="45"/>
      <c r="X180" s="42">
        <f>IF(V180="ESU",P180*PU!$B$3,0)</f>
        <v>0</v>
      </c>
      <c r="Y180" s="23">
        <f>IF(V180="ECF",P180*PU!$B$5,0)</f>
        <v>0</v>
      </c>
      <c r="Z180" s="23">
        <f>IF(V180="Enrobé projeté",P180*PU!$B$7,0)</f>
        <v>0</v>
      </c>
      <c r="AA180" s="23">
        <f>IF(V180="Enrobé à froid",P180*PU!$B$9,0)</f>
        <v>0</v>
      </c>
      <c r="AB180" s="23">
        <f>IF(V180="Béton bitumineux",P180*PU!$B$11,0)</f>
        <v>0</v>
      </c>
      <c r="AC180" s="23">
        <f>IF(V180="Grave émulsion",P180*PU!$B$13,0)</f>
        <v>0</v>
      </c>
      <c r="AD180" s="24">
        <f>(R180*PU!B185)+('Entretien des chaussées1'!T180*PU!B187)+'Entretien des chaussées1'!X180+'Entretien des chaussées1'!Y180+'Entretien des chaussées1'!Z180+'Entretien des chaussées1'!AA180+'Entretien des chaussées1'!AB180+'Entretien des chaussées1'!AC180</f>
        <v>0</v>
      </c>
      <c r="AE180" s="34"/>
      <c r="AF180" s="34"/>
      <c r="AG180" s="19" t="str">
        <f t="shared" si="41"/>
        <v/>
      </c>
      <c r="AH180" s="19" t="str">
        <f t="shared" si="42"/>
        <v/>
      </c>
      <c r="AI180" s="19" t="str">
        <f t="shared" si="43"/>
        <v/>
      </c>
      <c r="AJ180" s="31"/>
      <c r="AK180" s="26"/>
    </row>
    <row r="181" spans="1:37" x14ac:dyDescent="0.2">
      <c r="A181" s="41"/>
      <c r="B181" s="58" t="s">
        <v>208</v>
      </c>
      <c r="C181" s="41"/>
      <c r="D181" s="44"/>
      <c r="E181" s="40"/>
      <c r="F181" s="38" t="str">
        <f t="shared" si="33"/>
        <v/>
      </c>
      <c r="G181" s="23">
        <f t="shared" si="34"/>
        <v>0</v>
      </c>
      <c r="H181" s="23">
        <f t="shared" si="35"/>
        <v>0</v>
      </c>
      <c r="I181" s="23">
        <f t="shared" si="36"/>
        <v>0</v>
      </c>
      <c r="J181" s="23">
        <f t="shared" si="37"/>
        <v>0</v>
      </c>
      <c r="K181" s="23">
        <f t="shared" si="38"/>
        <v>0</v>
      </c>
      <c r="L181" s="27"/>
      <c r="M181" s="27"/>
      <c r="N181" s="33"/>
      <c r="O181" s="33"/>
      <c r="P181" s="68" t="str">
        <f t="shared" si="39"/>
        <v/>
      </c>
      <c r="Q181" s="49" t="str">
        <f t="shared" si="40"/>
        <v/>
      </c>
      <c r="R181" s="33"/>
      <c r="S181" s="33"/>
      <c r="T181" s="33"/>
      <c r="U181" s="33"/>
      <c r="V181" s="27"/>
      <c r="W181" s="45"/>
      <c r="X181" s="42">
        <f>IF(V181="ESU",P181*PU!$B$3,0)</f>
        <v>0</v>
      </c>
      <c r="Y181" s="23">
        <f>IF(V181="ECF",P181*PU!$B$5,0)</f>
        <v>0</v>
      </c>
      <c r="Z181" s="23">
        <f>IF(V181="Enrobé projeté",P181*PU!$B$7,0)</f>
        <v>0</v>
      </c>
      <c r="AA181" s="23">
        <f>IF(V181="Enrobé à froid",P181*PU!$B$9,0)</f>
        <v>0</v>
      </c>
      <c r="AB181" s="23">
        <f>IF(V181="Béton bitumineux",P181*PU!$B$11,0)</f>
        <v>0</v>
      </c>
      <c r="AC181" s="23">
        <f>IF(V181="Grave émulsion",P181*PU!$B$13,0)</f>
        <v>0</v>
      </c>
      <c r="AD181" s="24">
        <f>(R181*PU!B186)+('Entretien des chaussées1'!T181*PU!B188)+'Entretien des chaussées1'!X181+'Entretien des chaussées1'!Y181+'Entretien des chaussées1'!Z181+'Entretien des chaussées1'!AA181+'Entretien des chaussées1'!AB181+'Entretien des chaussées1'!AC181</f>
        <v>0</v>
      </c>
      <c r="AE181" s="34"/>
      <c r="AF181" s="34"/>
      <c r="AG181" s="19" t="str">
        <f t="shared" si="41"/>
        <v/>
      </c>
      <c r="AH181" s="19" t="str">
        <f t="shared" si="42"/>
        <v/>
      </c>
      <c r="AI181" s="19" t="str">
        <f t="shared" si="43"/>
        <v/>
      </c>
      <c r="AJ181" s="31"/>
      <c r="AK181" s="26"/>
    </row>
    <row r="182" spans="1:37" ht="25.5" x14ac:dyDescent="0.2">
      <c r="A182" s="41"/>
      <c r="B182" s="58" t="s">
        <v>209</v>
      </c>
      <c r="C182" s="41"/>
      <c r="D182" s="44"/>
      <c r="E182" s="40"/>
      <c r="F182" s="38" t="str">
        <f t="shared" si="33"/>
        <v/>
      </c>
      <c r="G182" s="23">
        <f t="shared" si="34"/>
        <v>0</v>
      </c>
      <c r="H182" s="23">
        <f t="shared" si="35"/>
        <v>0</v>
      </c>
      <c r="I182" s="23">
        <f t="shared" si="36"/>
        <v>0</v>
      </c>
      <c r="J182" s="23">
        <f t="shared" si="37"/>
        <v>0</v>
      </c>
      <c r="K182" s="23">
        <f t="shared" si="38"/>
        <v>0</v>
      </c>
      <c r="L182" s="27"/>
      <c r="M182" s="27"/>
      <c r="N182" s="33"/>
      <c r="O182" s="33"/>
      <c r="P182" s="68" t="str">
        <f t="shared" si="39"/>
        <v/>
      </c>
      <c r="Q182" s="49" t="str">
        <f t="shared" si="40"/>
        <v/>
      </c>
      <c r="R182" s="33"/>
      <c r="S182" s="33"/>
      <c r="T182" s="33"/>
      <c r="U182" s="33"/>
      <c r="V182" s="27"/>
      <c r="W182" s="45"/>
      <c r="X182" s="42">
        <f>IF(V182="ESU",P182*PU!$B$3,0)</f>
        <v>0</v>
      </c>
      <c r="Y182" s="23">
        <f>IF(V182="ECF",P182*PU!$B$5,0)</f>
        <v>0</v>
      </c>
      <c r="Z182" s="23">
        <f>IF(V182="Enrobé projeté",P182*PU!$B$7,0)</f>
        <v>0</v>
      </c>
      <c r="AA182" s="23">
        <f>IF(V182="Enrobé à froid",P182*PU!$B$9,0)</f>
        <v>0</v>
      </c>
      <c r="AB182" s="23">
        <f>IF(V182="Béton bitumineux",P182*PU!$B$11,0)</f>
        <v>0</v>
      </c>
      <c r="AC182" s="23">
        <f>IF(V182="Grave émulsion",P182*PU!$B$13,0)</f>
        <v>0</v>
      </c>
      <c r="AD182" s="24">
        <f>(R182*PU!B187)+('Entretien des chaussées1'!T182*PU!B189)+'Entretien des chaussées1'!X182+'Entretien des chaussées1'!Y182+'Entretien des chaussées1'!Z182+'Entretien des chaussées1'!AA182+'Entretien des chaussées1'!AB182+'Entretien des chaussées1'!AC182</f>
        <v>0</v>
      </c>
      <c r="AE182" s="34"/>
      <c r="AF182" s="34"/>
      <c r="AG182" s="19" t="str">
        <f t="shared" si="41"/>
        <v/>
      </c>
      <c r="AH182" s="19" t="str">
        <f t="shared" si="42"/>
        <v/>
      </c>
      <c r="AI182" s="19" t="str">
        <f t="shared" si="43"/>
        <v/>
      </c>
      <c r="AJ182" s="31"/>
      <c r="AK182" s="26"/>
    </row>
    <row r="183" spans="1:37" x14ac:dyDescent="0.2">
      <c r="A183" s="41"/>
      <c r="B183" s="58" t="s">
        <v>210</v>
      </c>
      <c r="C183" s="41"/>
      <c r="D183" s="44"/>
      <c r="E183" s="40"/>
      <c r="F183" s="38" t="str">
        <f t="shared" si="33"/>
        <v/>
      </c>
      <c r="G183" s="23">
        <f t="shared" si="34"/>
        <v>0</v>
      </c>
      <c r="H183" s="23">
        <f t="shared" si="35"/>
        <v>0</v>
      </c>
      <c r="I183" s="23">
        <f t="shared" si="36"/>
        <v>0</v>
      </c>
      <c r="J183" s="23">
        <f t="shared" si="37"/>
        <v>0</v>
      </c>
      <c r="K183" s="23">
        <f t="shared" si="38"/>
        <v>0</v>
      </c>
      <c r="L183" s="27"/>
      <c r="M183" s="27"/>
      <c r="N183" s="33"/>
      <c r="O183" s="33"/>
      <c r="P183" s="68" t="str">
        <f t="shared" si="39"/>
        <v/>
      </c>
      <c r="Q183" s="49" t="str">
        <f t="shared" si="40"/>
        <v/>
      </c>
      <c r="R183" s="33"/>
      <c r="S183" s="33"/>
      <c r="T183" s="33"/>
      <c r="U183" s="33"/>
      <c r="V183" s="27"/>
      <c r="W183" s="45"/>
      <c r="X183" s="42">
        <f>IF(V183="ESU",P183*PU!$B$3,0)</f>
        <v>0</v>
      </c>
      <c r="Y183" s="23">
        <f>IF(V183="ECF",P183*PU!$B$5,0)</f>
        <v>0</v>
      </c>
      <c r="Z183" s="23">
        <f>IF(V183="Enrobé projeté",P183*PU!$B$7,0)</f>
        <v>0</v>
      </c>
      <c r="AA183" s="23">
        <f>IF(V183="Enrobé à froid",P183*PU!$B$9,0)</f>
        <v>0</v>
      </c>
      <c r="AB183" s="23">
        <f>IF(V183="Béton bitumineux",P183*PU!$B$11,0)</f>
        <v>0</v>
      </c>
      <c r="AC183" s="23">
        <f>IF(V183="Grave émulsion",P183*PU!$B$13,0)</f>
        <v>0</v>
      </c>
      <c r="AD183" s="24">
        <f>(R183*PU!B188)+('Entretien des chaussées1'!T183*PU!B190)+'Entretien des chaussées1'!X183+'Entretien des chaussées1'!Y183+'Entretien des chaussées1'!Z183+'Entretien des chaussées1'!AA183+'Entretien des chaussées1'!AB183+'Entretien des chaussées1'!AC183</f>
        <v>0</v>
      </c>
      <c r="AE183" s="34"/>
      <c r="AF183" s="34"/>
      <c r="AG183" s="19" t="str">
        <f t="shared" si="41"/>
        <v/>
      </c>
      <c r="AH183" s="19" t="str">
        <f t="shared" si="42"/>
        <v/>
      </c>
      <c r="AI183" s="19" t="str">
        <f t="shared" si="43"/>
        <v/>
      </c>
      <c r="AJ183" s="31"/>
      <c r="AK183" s="26"/>
    </row>
    <row r="184" spans="1:37" x14ac:dyDescent="0.2">
      <c r="A184" s="41"/>
      <c r="B184" s="58" t="s">
        <v>211</v>
      </c>
      <c r="C184" s="41"/>
      <c r="D184" s="44"/>
      <c r="E184" s="40"/>
      <c r="F184" s="38" t="str">
        <f t="shared" si="33"/>
        <v/>
      </c>
      <c r="G184" s="23">
        <f t="shared" si="34"/>
        <v>0</v>
      </c>
      <c r="H184" s="23">
        <f t="shared" si="35"/>
        <v>0</v>
      </c>
      <c r="I184" s="23">
        <f t="shared" si="36"/>
        <v>0</v>
      </c>
      <c r="J184" s="23">
        <f t="shared" si="37"/>
        <v>0</v>
      </c>
      <c r="K184" s="23">
        <f t="shared" si="38"/>
        <v>0</v>
      </c>
      <c r="L184" s="27"/>
      <c r="M184" s="27"/>
      <c r="N184" s="33"/>
      <c r="O184" s="33"/>
      <c r="P184" s="68" t="str">
        <f t="shared" si="39"/>
        <v/>
      </c>
      <c r="Q184" s="49" t="str">
        <f t="shared" si="40"/>
        <v/>
      </c>
      <c r="R184" s="33"/>
      <c r="S184" s="33"/>
      <c r="T184" s="33"/>
      <c r="U184" s="33"/>
      <c r="V184" s="27"/>
      <c r="W184" s="45"/>
      <c r="X184" s="42">
        <f>IF(V184="ESU",P184*PU!$B$3,0)</f>
        <v>0</v>
      </c>
      <c r="Y184" s="23">
        <f>IF(V184="ECF",P184*PU!$B$5,0)</f>
        <v>0</v>
      </c>
      <c r="Z184" s="23">
        <f>IF(V184="Enrobé projeté",P184*PU!$B$7,0)</f>
        <v>0</v>
      </c>
      <c r="AA184" s="23">
        <f>IF(V184="Enrobé à froid",P184*PU!$B$9,0)</f>
        <v>0</v>
      </c>
      <c r="AB184" s="23">
        <f>IF(V184="Béton bitumineux",P184*PU!$B$11,0)</f>
        <v>0</v>
      </c>
      <c r="AC184" s="23">
        <f>IF(V184="Grave émulsion",P184*PU!$B$13,0)</f>
        <v>0</v>
      </c>
      <c r="AD184" s="24">
        <f>(R184*PU!B189)+('Entretien des chaussées1'!T184*PU!B191)+'Entretien des chaussées1'!X184+'Entretien des chaussées1'!Y184+'Entretien des chaussées1'!Z184+'Entretien des chaussées1'!AA184+'Entretien des chaussées1'!AB184+'Entretien des chaussées1'!AC184</f>
        <v>0</v>
      </c>
      <c r="AE184" s="34"/>
      <c r="AF184" s="34"/>
      <c r="AG184" s="19" t="str">
        <f t="shared" si="41"/>
        <v/>
      </c>
      <c r="AH184" s="19" t="str">
        <f t="shared" si="42"/>
        <v/>
      </c>
      <c r="AI184" s="19" t="str">
        <f t="shared" si="43"/>
        <v/>
      </c>
      <c r="AJ184" s="31"/>
      <c r="AK184" s="26"/>
    </row>
    <row r="185" spans="1:37" x14ac:dyDescent="0.2">
      <c r="A185" s="41"/>
      <c r="B185" s="58" t="s">
        <v>212</v>
      </c>
      <c r="C185" s="41"/>
      <c r="D185" s="44"/>
      <c r="E185" s="40"/>
      <c r="F185" s="38" t="str">
        <f t="shared" si="33"/>
        <v/>
      </c>
      <c r="G185" s="23">
        <f t="shared" si="34"/>
        <v>0</v>
      </c>
      <c r="H185" s="23">
        <f t="shared" si="35"/>
        <v>0</v>
      </c>
      <c r="I185" s="23">
        <f t="shared" si="36"/>
        <v>0</v>
      </c>
      <c r="J185" s="23">
        <f t="shared" si="37"/>
        <v>0</v>
      </c>
      <c r="K185" s="23">
        <f t="shared" si="38"/>
        <v>0</v>
      </c>
      <c r="L185" s="27"/>
      <c r="M185" s="27"/>
      <c r="N185" s="33"/>
      <c r="O185" s="33"/>
      <c r="P185" s="68" t="str">
        <f t="shared" si="39"/>
        <v/>
      </c>
      <c r="Q185" s="49" t="str">
        <f t="shared" si="40"/>
        <v/>
      </c>
      <c r="R185" s="33"/>
      <c r="S185" s="33"/>
      <c r="T185" s="33"/>
      <c r="U185" s="33"/>
      <c r="V185" s="27"/>
      <c r="W185" s="45"/>
      <c r="X185" s="42">
        <f>IF(V185="ESU",P185*PU!$B$3,0)</f>
        <v>0</v>
      </c>
      <c r="Y185" s="23">
        <f>IF(V185="ECF",P185*PU!$B$5,0)</f>
        <v>0</v>
      </c>
      <c r="Z185" s="23">
        <f>IF(V185="Enrobé projeté",P185*PU!$B$7,0)</f>
        <v>0</v>
      </c>
      <c r="AA185" s="23">
        <f>IF(V185="Enrobé à froid",P185*PU!$B$9,0)</f>
        <v>0</v>
      </c>
      <c r="AB185" s="23">
        <f>IF(V185="Béton bitumineux",P185*PU!$B$11,0)</f>
        <v>0</v>
      </c>
      <c r="AC185" s="23">
        <f>IF(V185="Grave émulsion",P185*PU!$B$13,0)</f>
        <v>0</v>
      </c>
      <c r="AD185" s="24">
        <f>(R185*PU!B190)+('Entretien des chaussées1'!T185*PU!B192)+'Entretien des chaussées1'!X185+'Entretien des chaussées1'!Y185+'Entretien des chaussées1'!Z185+'Entretien des chaussées1'!AA185+'Entretien des chaussées1'!AB185+'Entretien des chaussées1'!AC185</f>
        <v>0</v>
      </c>
      <c r="AE185" s="34"/>
      <c r="AF185" s="34"/>
      <c r="AG185" s="19" t="str">
        <f t="shared" si="41"/>
        <v/>
      </c>
      <c r="AH185" s="19" t="str">
        <f t="shared" si="42"/>
        <v/>
      </c>
      <c r="AI185" s="19" t="str">
        <f t="shared" si="43"/>
        <v/>
      </c>
      <c r="AJ185" s="31"/>
      <c r="AK185" s="26"/>
    </row>
    <row r="186" spans="1:37" x14ac:dyDescent="0.2">
      <c r="A186" s="41"/>
      <c r="B186" s="58" t="s">
        <v>213</v>
      </c>
      <c r="C186" s="41"/>
      <c r="D186" s="44"/>
      <c r="E186" s="40"/>
      <c r="F186" s="38" t="str">
        <f t="shared" si="33"/>
        <v/>
      </c>
      <c r="G186" s="23">
        <f t="shared" si="34"/>
        <v>0</v>
      </c>
      <c r="H186" s="23">
        <f t="shared" si="35"/>
        <v>0</v>
      </c>
      <c r="I186" s="23">
        <f t="shared" si="36"/>
        <v>0</v>
      </c>
      <c r="J186" s="23">
        <f t="shared" si="37"/>
        <v>0</v>
      </c>
      <c r="K186" s="23">
        <f t="shared" si="38"/>
        <v>0</v>
      </c>
      <c r="L186" s="27"/>
      <c r="M186" s="27"/>
      <c r="N186" s="33"/>
      <c r="O186" s="33"/>
      <c r="P186" s="68" t="str">
        <f t="shared" si="39"/>
        <v/>
      </c>
      <c r="Q186" s="49" t="str">
        <f t="shared" si="40"/>
        <v/>
      </c>
      <c r="R186" s="33"/>
      <c r="S186" s="33"/>
      <c r="T186" s="33"/>
      <c r="U186" s="33"/>
      <c r="V186" s="27"/>
      <c r="W186" s="45"/>
      <c r="X186" s="42">
        <f>IF(V186="ESU",P186*PU!$B$3,0)</f>
        <v>0</v>
      </c>
      <c r="Y186" s="23">
        <f>IF(V186="ECF",P186*PU!$B$5,0)</f>
        <v>0</v>
      </c>
      <c r="Z186" s="23">
        <f>IF(V186="Enrobé projeté",P186*PU!$B$7,0)</f>
        <v>0</v>
      </c>
      <c r="AA186" s="23">
        <f>IF(V186="Enrobé à froid",P186*PU!$B$9,0)</f>
        <v>0</v>
      </c>
      <c r="AB186" s="23">
        <f>IF(V186="Béton bitumineux",P186*PU!$B$11,0)</f>
        <v>0</v>
      </c>
      <c r="AC186" s="23">
        <f>IF(V186="Grave émulsion",P186*PU!$B$13,0)</f>
        <v>0</v>
      </c>
      <c r="AD186" s="24">
        <f>(R186*PU!B191)+('Entretien des chaussées1'!T186*PU!B193)+'Entretien des chaussées1'!X186+'Entretien des chaussées1'!Y186+'Entretien des chaussées1'!Z186+'Entretien des chaussées1'!AA186+'Entretien des chaussées1'!AB186+'Entretien des chaussées1'!AC186</f>
        <v>0</v>
      </c>
      <c r="AE186" s="34"/>
      <c r="AF186" s="34"/>
      <c r="AG186" s="19" t="str">
        <f t="shared" si="41"/>
        <v/>
      </c>
      <c r="AH186" s="19" t="str">
        <f t="shared" si="42"/>
        <v/>
      </c>
      <c r="AI186" s="19" t="str">
        <f t="shared" si="43"/>
        <v/>
      </c>
      <c r="AJ186" s="31"/>
      <c r="AK186" s="26"/>
    </row>
    <row r="187" spans="1:37" x14ac:dyDescent="0.2">
      <c r="A187" s="41"/>
      <c r="B187" s="58" t="s">
        <v>214</v>
      </c>
      <c r="C187" s="41"/>
      <c r="D187" s="44"/>
      <c r="E187" s="40"/>
      <c r="F187" s="38" t="str">
        <f t="shared" si="33"/>
        <v/>
      </c>
      <c r="G187" s="23">
        <f t="shared" si="34"/>
        <v>0</v>
      </c>
      <c r="H187" s="23">
        <f t="shared" si="35"/>
        <v>0</v>
      </c>
      <c r="I187" s="23">
        <f t="shared" si="36"/>
        <v>0</v>
      </c>
      <c r="J187" s="23">
        <f t="shared" si="37"/>
        <v>0</v>
      </c>
      <c r="K187" s="23">
        <f t="shared" si="38"/>
        <v>0</v>
      </c>
      <c r="L187" s="27"/>
      <c r="M187" s="27"/>
      <c r="N187" s="33"/>
      <c r="O187" s="33"/>
      <c r="P187" s="68" t="str">
        <f t="shared" si="39"/>
        <v/>
      </c>
      <c r="Q187" s="49" t="str">
        <f t="shared" si="40"/>
        <v/>
      </c>
      <c r="R187" s="33"/>
      <c r="S187" s="33"/>
      <c r="T187" s="33"/>
      <c r="U187" s="33"/>
      <c r="V187" s="27"/>
      <c r="W187" s="45"/>
      <c r="X187" s="42">
        <f>IF(V187="ESU",P187*PU!$B$3,0)</f>
        <v>0</v>
      </c>
      <c r="Y187" s="23">
        <f>IF(V187="ECF",P187*PU!$B$5,0)</f>
        <v>0</v>
      </c>
      <c r="Z187" s="23">
        <f>IF(V187="Enrobé projeté",P187*PU!$B$7,0)</f>
        <v>0</v>
      </c>
      <c r="AA187" s="23">
        <f>IF(V187="Enrobé à froid",P187*PU!$B$9,0)</f>
        <v>0</v>
      </c>
      <c r="AB187" s="23">
        <f>IF(V187="Béton bitumineux",P187*PU!$B$11,0)</f>
        <v>0</v>
      </c>
      <c r="AC187" s="23">
        <f>IF(V187="Grave émulsion",P187*PU!$B$13,0)</f>
        <v>0</v>
      </c>
      <c r="AD187" s="24">
        <f>(R187*PU!B192)+('Entretien des chaussées1'!T187*PU!B194)+'Entretien des chaussées1'!X187+'Entretien des chaussées1'!Y187+'Entretien des chaussées1'!Z187+'Entretien des chaussées1'!AA187+'Entretien des chaussées1'!AB187+'Entretien des chaussées1'!AC187</f>
        <v>0</v>
      </c>
      <c r="AE187" s="34"/>
      <c r="AF187" s="34"/>
      <c r="AG187" s="19" t="str">
        <f t="shared" si="41"/>
        <v/>
      </c>
      <c r="AH187" s="19" t="str">
        <f t="shared" si="42"/>
        <v/>
      </c>
      <c r="AI187" s="19" t="str">
        <f t="shared" si="43"/>
        <v/>
      </c>
      <c r="AJ187" s="31"/>
      <c r="AK187" s="26"/>
    </row>
    <row r="188" spans="1:37" x14ac:dyDescent="0.2">
      <c r="A188" s="41"/>
      <c r="B188" s="58" t="s">
        <v>215</v>
      </c>
      <c r="C188" s="41"/>
      <c r="D188" s="44"/>
      <c r="E188" s="40"/>
      <c r="F188" s="38" t="str">
        <f t="shared" si="33"/>
        <v/>
      </c>
      <c r="G188" s="23">
        <f t="shared" si="34"/>
        <v>0</v>
      </c>
      <c r="H188" s="23">
        <f t="shared" si="35"/>
        <v>0</v>
      </c>
      <c r="I188" s="23">
        <f t="shared" si="36"/>
        <v>0</v>
      </c>
      <c r="J188" s="23">
        <f t="shared" si="37"/>
        <v>0</v>
      </c>
      <c r="K188" s="23">
        <f t="shared" si="38"/>
        <v>0</v>
      </c>
      <c r="L188" s="27"/>
      <c r="M188" s="27"/>
      <c r="N188" s="33"/>
      <c r="O188" s="33"/>
      <c r="P188" s="68" t="str">
        <f t="shared" si="39"/>
        <v/>
      </c>
      <c r="Q188" s="49" t="str">
        <f t="shared" si="40"/>
        <v/>
      </c>
      <c r="R188" s="33"/>
      <c r="S188" s="33"/>
      <c r="T188" s="33"/>
      <c r="U188" s="33"/>
      <c r="V188" s="27"/>
      <c r="W188" s="45"/>
      <c r="X188" s="42">
        <f>IF(V188="ESU",P188*PU!$B$3,0)</f>
        <v>0</v>
      </c>
      <c r="Y188" s="23">
        <f>IF(V188="ECF",P188*PU!$B$5,0)</f>
        <v>0</v>
      </c>
      <c r="Z188" s="23">
        <f>IF(V188="Enrobé projeté",P188*PU!$B$7,0)</f>
        <v>0</v>
      </c>
      <c r="AA188" s="23">
        <f>IF(V188="Enrobé à froid",P188*PU!$B$9,0)</f>
        <v>0</v>
      </c>
      <c r="AB188" s="23">
        <f>IF(V188="Béton bitumineux",P188*PU!$B$11,0)</f>
        <v>0</v>
      </c>
      <c r="AC188" s="23">
        <f>IF(V188="Grave émulsion",P188*PU!$B$13,0)</f>
        <v>0</v>
      </c>
      <c r="AD188" s="24">
        <f>(R188*PU!B193)+('Entretien des chaussées1'!T188*PU!B195)+'Entretien des chaussées1'!X188+'Entretien des chaussées1'!Y188+'Entretien des chaussées1'!Z188+'Entretien des chaussées1'!AA188+'Entretien des chaussées1'!AB188+'Entretien des chaussées1'!AC188</f>
        <v>0</v>
      </c>
      <c r="AE188" s="34"/>
      <c r="AF188" s="34"/>
      <c r="AG188" s="19" t="str">
        <f t="shared" si="41"/>
        <v/>
      </c>
      <c r="AH188" s="19" t="str">
        <f t="shared" si="42"/>
        <v/>
      </c>
      <c r="AI188" s="19" t="str">
        <f t="shared" si="43"/>
        <v/>
      </c>
      <c r="AJ188" s="31"/>
      <c r="AK188" s="26"/>
    </row>
    <row r="189" spans="1:37" x14ac:dyDescent="0.2">
      <c r="A189" s="41"/>
      <c r="B189" s="58" t="s">
        <v>216</v>
      </c>
      <c r="C189" s="41"/>
      <c r="D189" s="44"/>
      <c r="E189" s="40"/>
      <c r="F189" s="38" t="str">
        <f t="shared" si="33"/>
        <v/>
      </c>
      <c r="G189" s="23">
        <f t="shared" si="34"/>
        <v>0</v>
      </c>
      <c r="H189" s="23">
        <f t="shared" si="35"/>
        <v>0</v>
      </c>
      <c r="I189" s="23">
        <f t="shared" si="36"/>
        <v>0</v>
      </c>
      <c r="J189" s="23">
        <f t="shared" si="37"/>
        <v>0</v>
      </c>
      <c r="K189" s="23">
        <f t="shared" si="38"/>
        <v>0</v>
      </c>
      <c r="L189" s="27"/>
      <c r="M189" s="27"/>
      <c r="N189" s="33"/>
      <c r="O189" s="33"/>
      <c r="P189" s="68" t="str">
        <f t="shared" si="39"/>
        <v/>
      </c>
      <c r="Q189" s="49" t="str">
        <f t="shared" si="40"/>
        <v/>
      </c>
      <c r="R189" s="33"/>
      <c r="S189" s="33"/>
      <c r="T189" s="33"/>
      <c r="U189" s="33"/>
      <c r="V189" s="27"/>
      <c r="W189" s="45"/>
      <c r="X189" s="42">
        <f>IF(V189="ESU",P189*PU!$B$3,0)</f>
        <v>0</v>
      </c>
      <c r="Y189" s="23">
        <f>IF(V189="ECF",P189*PU!$B$5,0)</f>
        <v>0</v>
      </c>
      <c r="Z189" s="23">
        <f>IF(V189="Enrobé projeté",P189*PU!$B$7,0)</f>
        <v>0</v>
      </c>
      <c r="AA189" s="23">
        <f>IF(V189="Enrobé à froid",P189*PU!$B$9,0)</f>
        <v>0</v>
      </c>
      <c r="AB189" s="23">
        <f>IF(V189="Béton bitumineux",P189*PU!$B$11,0)</f>
        <v>0</v>
      </c>
      <c r="AC189" s="23">
        <f>IF(V189="Grave émulsion",P189*PU!$B$13,0)</f>
        <v>0</v>
      </c>
      <c r="AD189" s="24">
        <f>(R189*PU!B194)+('Entretien des chaussées1'!T189*PU!B196)+'Entretien des chaussées1'!X189+'Entretien des chaussées1'!Y189+'Entretien des chaussées1'!Z189+'Entretien des chaussées1'!AA189+'Entretien des chaussées1'!AB189+'Entretien des chaussées1'!AC189</f>
        <v>0</v>
      </c>
      <c r="AE189" s="34"/>
      <c r="AF189" s="34"/>
      <c r="AG189" s="19" t="str">
        <f t="shared" si="41"/>
        <v/>
      </c>
      <c r="AH189" s="19" t="str">
        <f t="shared" si="42"/>
        <v/>
      </c>
      <c r="AI189" s="19" t="str">
        <f t="shared" si="43"/>
        <v/>
      </c>
      <c r="AJ189" s="31"/>
      <c r="AK189" s="26"/>
    </row>
    <row r="190" spans="1:37" x14ac:dyDescent="0.2">
      <c r="A190" s="41"/>
      <c r="B190" s="58" t="s">
        <v>217</v>
      </c>
      <c r="C190" s="41"/>
      <c r="D190" s="44"/>
      <c r="E190" s="40"/>
      <c r="F190" s="38" t="str">
        <f t="shared" si="33"/>
        <v/>
      </c>
      <c r="G190" s="23">
        <f t="shared" si="34"/>
        <v>0</v>
      </c>
      <c r="H190" s="23">
        <f t="shared" si="35"/>
        <v>0</v>
      </c>
      <c r="I190" s="23">
        <f t="shared" si="36"/>
        <v>0</v>
      </c>
      <c r="J190" s="23">
        <f t="shared" si="37"/>
        <v>0</v>
      </c>
      <c r="K190" s="23">
        <f t="shared" si="38"/>
        <v>0</v>
      </c>
      <c r="L190" s="27"/>
      <c r="M190" s="27"/>
      <c r="N190" s="33"/>
      <c r="O190" s="33"/>
      <c r="P190" s="68" t="str">
        <f t="shared" si="39"/>
        <v/>
      </c>
      <c r="Q190" s="49" t="str">
        <f t="shared" si="40"/>
        <v/>
      </c>
      <c r="R190" s="33"/>
      <c r="S190" s="33"/>
      <c r="T190" s="33"/>
      <c r="U190" s="33"/>
      <c r="V190" s="27"/>
      <c r="W190" s="45"/>
      <c r="X190" s="42">
        <f>IF(V190="ESU",P190*PU!$B$3,0)</f>
        <v>0</v>
      </c>
      <c r="Y190" s="23">
        <f>IF(V190="ECF",P190*PU!$B$5,0)</f>
        <v>0</v>
      </c>
      <c r="Z190" s="23">
        <f>IF(V190="Enrobé projeté",P190*PU!$B$7,0)</f>
        <v>0</v>
      </c>
      <c r="AA190" s="23">
        <f>IF(V190="Enrobé à froid",P190*PU!$B$9,0)</f>
        <v>0</v>
      </c>
      <c r="AB190" s="23">
        <f>IF(V190="Béton bitumineux",P190*PU!$B$11,0)</f>
        <v>0</v>
      </c>
      <c r="AC190" s="23">
        <f>IF(V190="Grave émulsion",P190*PU!$B$13,0)</f>
        <v>0</v>
      </c>
      <c r="AD190" s="24">
        <f>(R190*PU!B195)+('Entretien des chaussées1'!T190*PU!B197)+'Entretien des chaussées1'!X190+'Entretien des chaussées1'!Y190+'Entretien des chaussées1'!Z190+'Entretien des chaussées1'!AA190+'Entretien des chaussées1'!AB190+'Entretien des chaussées1'!AC190</f>
        <v>0</v>
      </c>
      <c r="AE190" s="34"/>
      <c r="AF190" s="34"/>
      <c r="AG190" s="19" t="str">
        <f t="shared" si="41"/>
        <v/>
      </c>
      <c r="AH190" s="19" t="str">
        <f t="shared" si="42"/>
        <v/>
      </c>
      <c r="AI190" s="19" t="str">
        <f t="shared" si="43"/>
        <v/>
      </c>
      <c r="AJ190" s="31"/>
      <c r="AK190" s="26"/>
    </row>
    <row r="191" spans="1:37" x14ac:dyDescent="0.2">
      <c r="A191" s="41"/>
      <c r="B191" s="58" t="s">
        <v>217</v>
      </c>
      <c r="C191" s="41"/>
      <c r="D191" s="44"/>
      <c r="E191" s="40"/>
      <c r="F191" s="38" t="str">
        <f t="shared" si="33"/>
        <v/>
      </c>
      <c r="G191" s="23">
        <f t="shared" si="34"/>
        <v>0</v>
      </c>
      <c r="H191" s="23">
        <f t="shared" si="35"/>
        <v>0</v>
      </c>
      <c r="I191" s="23">
        <f t="shared" si="36"/>
        <v>0</v>
      </c>
      <c r="J191" s="23">
        <f t="shared" si="37"/>
        <v>0</v>
      </c>
      <c r="K191" s="23">
        <f t="shared" si="38"/>
        <v>0</v>
      </c>
      <c r="L191" s="27"/>
      <c r="M191" s="27"/>
      <c r="N191" s="33"/>
      <c r="O191" s="33"/>
      <c r="P191" s="68" t="str">
        <f t="shared" si="39"/>
        <v/>
      </c>
      <c r="Q191" s="49" t="str">
        <f t="shared" si="40"/>
        <v/>
      </c>
      <c r="R191" s="33"/>
      <c r="S191" s="33"/>
      <c r="T191" s="33"/>
      <c r="U191" s="33"/>
      <c r="V191" s="27"/>
      <c r="W191" s="45"/>
      <c r="X191" s="42">
        <f>IF(V191="ESU",P191*PU!$B$3,0)</f>
        <v>0</v>
      </c>
      <c r="Y191" s="23">
        <f>IF(V191="ECF",P191*PU!$B$5,0)</f>
        <v>0</v>
      </c>
      <c r="Z191" s="23">
        <f>IF(V191="Enrobé projeté",P191*PU!$B$7,0)</f>
        <v>0</v>
      </c>
      <c r="AA191" s="23">
        <f>IF(V191="Enrobé à froid",P191*PU!$B$9,0)</f>
        <v>0</v>
      </c>
      <c r="AB191" s="23">
        <f>IF(V191="Béton bitumineux",P191*PU!$B$11,0)</f>
        <v>0</v>
      </c>
      <c r="AC191" s="23">
        <f>IF(V191="Grave émulsion",P191*PU!$B$13,0)</f>
        <v>0</v>
      </c>
      <c r="AD191" s="24">
        <f>(R191*PU!B196)+('Entretien des chaussées1'!T191*PU!B198)+'Entretien des chaussées1'!X191+'Entretien des chaussées1'!Y191+'Entretien des chaussées1'!Z191+'Entretien des chaussées1'!AA191+'Entretien des chaussées1'!AB191+'Entretien des chaussées1'!AC191</f>
        <v>0</v>
      </c>
      <c r="AE191" s="34"/>
      <c r="AF191" s="34"/>
      <c r="AG191" s="19" t="str">
        <f t="shared" si="41"/>
        <v/>
      </c>
      <c r="AH191" s="19" t="str">
        <f t="shared" si="42"/>
        <v/>
      </c>
      <c r="AI191" s="19" t="str">
        <f t="shared" si="43"/>
        <v/>
      </c>
      <c r="AJ191" s="31"/>
      <c r="AK191" s="26"/>
    </row>
    <row r="192" spans="1:37" x14ac:dyDescent="0.2">
      <c r="A192" s="41"/>
      <c r="B192" s="58" t="s">
        <v>218</v>
      </c>
      <c r="C192" s="41"/>
      <c r="D192" s="44"/>
      <c r="E192" s="40"/>
      <c r="F192" s="38" t="str">
        <f t="shared" si="33"/>
        <v/>
      </c>
      <c r="G192" s="23">
        <f t="shared" si="34"/>
        <v>0</v>
      </c>
      <c r="H192" s="23">
        <f t="shared" si="35"/>
        <v>0</v>
      </c>
      <c r="I192" s="23">
        <f t="shared" si="36"/>
        <v>0</v>
      </c>
      <c r="J192" s="23">
        <f t="shared" si="37"/>
        <v>0</v>
      </c>
      <c r="K192" s="23">
        <f t="shared" si="38"/>
        <v>0</v>
      </c>
      <c r="L192" s="27"/>
      <c r="M192" s="27"/>
      <c r="N192" s="33"/>
      <c r="O192" s="33"/>
      <c r="P192" s="68" t="str">
        <f t="shared" si="39"/>
        <v/>
      </c>
      <c r="Q192" s="49" t="str">
        <f t="shared" si="40"/>
        <v/>
      </c>
      <c r="R192" s="33"/>
      <c r="S192" s="33"/>
      <c r="T192" s="33"/>
      <c r="U192" s="33"/>
      <c r="V192" s="27"/>
      <c r="W192" s="45"/>
      <c r="X192" s="42">
        <f>IF(V192="ESU",P192*PU!$B$3,0)</f>
        <v>0</v>
      </c>
      <c r="Y192" s="23">
        <f>IF(V192="ECF",P192*PU!$B$5,0)</f>
        <v>0</v>
      </c>
      <c r="Z192" s="23">
        <f>IF(V192="Enrobé projeté",P192*PU!$B$7,0)</f>
        <v>0</v>
      </c>
      <c r="AA192" s="23">
        <f>IF(V192="Enrobé à froid",P192*PU!$B$9,0)</f>
        <v>0</v>
      </c>
      <c r="AB192" s="23">
        <f>IF(V192="Béton bitumineux",P192*PU!$B$11,0)</f>
        <v>0</v>
      </c>
      <c r="AC192" s="23">
        <f>IF(V192="Grave émulsion",P192*PU!$B$13,0)</f>
        <v>0</v>
      </c>
      <c r="AD192" s="24">
        <f>(R192*PU!B197)+('Entretien des chaussées1'!T192*PU!B199)+'Entretien des chaussées1'!X192+'Entretien des chaussées1'!Y192+'Entretien des chaussées1'!Z192+'Entretien des chaussées1'!AA192+'Entretien des chaussées1'!AB192+'Entretien des chaussées1'!AC192</f>
        <v>0</v>
      </c>
      <c r="AE192" s="34"/>
      <c r="AF192" s="34"/>
      <c r="AG192" s="19" t="str">
        <f t="shared" si="41"/>
        <v/>
      </c>
      <c r="AH192" s="19" t="str">
        <f t="shared" si="42"/>
        <v/>
      </c>
      <c r="AI192" s="19" t="str">
        <f t="shared" si="43"/>
        <v/>
      </c>
      <c r="AJ192" s="31"/>
      <c r="AK192" s="26"/>
    </row>
    <row r="193" spans="1:37" x14ac:dyDescent="0.2">
      <c r="A193" s="41"/>
      <c r="B193" s="58" t="s">
        <v>219</v>
      </c>
      <c r="C193" s="41"/>
      <c r="D193" s="44"/>
      <c r="E193" s="40"/>
      <c r="F193" s="38" t="str">
        <f t="shared" si="33"/>
        <v/>
      </c>
      <c r="G193" s="23">
        <f t="shared" si="34"/>
        <v>0</v>
      </c>
      <c r="H193" s="23">
        <f t="shared" si="35"/>
        <v>0</v>
      </c>
      <c r="I193" s="23">
        <f t="shared" si="36"/>
        <v>0</v>
      </c>
      <c r="J193" s="23">
        <f t="shared" si="37"/>
        <v>0</v>
      </c>
      <c r="K193" s="23">
        <f t="shared" si="38"/>
        <v>0</v>
      </c>
      <c r="L193" s="27"/>
      <c r="M193" s="27"/>
      <c r="N193" s="33"/>
      <c r="O193" s="33"/>
      <c r="P193" s="68" t="str">
        <f t="shared" si="39"/>
        <v/>
      </c>
      <c r="Q193" s="49" t="str">
        <f t="shared" si="40"/>
        <v/>
      </c>
      <c r="R193" s="33"/>
      <c r="S193" s="33"/>
      <c r="T193" s="33"/>
      <c r="U193" s="33"/>
      <c r="V193" s="27"/>
      <c r="W193" s="45"/>
      <c r="X193" s="42">
        <f>IF(V193="ESU",P193*PU!$B$3,0)</f>
        <v>0</v>
      </c>
      <c r="Y193" s="23">
        <f>IF(V193="ECF",P193*PU!$B$5,0)</f>
        <v>0</v>
      </c>
      <c r="Z193" s="23">
        <f>IF(V193="Enrobé projeté",P193*PU!$B$7,0)</f>
        <v>0</v>
      </c>
      <c r="AA193" s="23">
        <f>IF(V193="Enrobé à froid",P193*PU!$B$9,0)</f>
        <v>0</v>
      </c>
      <c r="AB193" s="23">
        <f>IF(V193="Béton bitumineux",P193*PU!$B$11,0)</f>
        <v>0</v>
      </c>
      <c r="AC193" s="23">
        <f>IF(V193="Grave émulsion",P193*PU!$B$13,0)</f>
        <v>0</v>
      </c>
      <c r="AD193" s="24">
        <f>(R193*PU!B198)+('Entretien des chaussées1'!T193*PU!B200)+'Entretien des chaussées1'!X193+'Entretien des chaussées1'!Y193+'Entretien des chaussées1'!Z193+'Entretien des chaussées1'!AA193+'Entretien des chaussées1'!AB193+'Entretien des chaussées1'!AC193</f>
        <v>0</v>
      </c>
      <c r="AE193" s="34"/>
      <c r="AF193" s="34"/>
      <c r="AG193" s="19" t="str">
        <f t="shared" si="41"/>
        <v/>
      </c>
      <c r="AH193" s="19" t="str">
        <f t="shared" si="42"/>
        <v/>
      </c>
      <c r="AI193" s="19" t="str">
        <f t="shared" si="43"/>
        <v/>
      </c>
      <c r="AJ193" s="31"/>
      <c r="AK193" s="26"/>
    </row>
    <row r="194" spans="1:37" x14ac:dyDescent="0.2">
      <c r="A194" s="41"/>
      <c r="B194" s="58" t="s">
        <v>220</v>
      </c>
      <c r="C194" s="41"/>
      <c r="D194" s="44"/>
      <c r="E194" s="40"/>
      <c r="F194" s="38" t="str">
        <f t="shared" si="33"/>
        <v/>
      </c>
      <c r="G194" s="23">
        <f t="shared" si="34"/>
        <v>0</v>
      </c>
      <c r="H194" s="23">
        <f t="shared" si="35"/>
        <v>0</v>
      </c>
      <c r="I194" s="23">
        <f t="shared" si="36"/>
        <v>0</v>
      </c>
      <c r="J194" s="23">
        <f t="shared" si="37"/>
        <v>0</v>
      </c>
      <c r="K194" s="23">
        <f t="shared" si="38"/>
        <v>0</v>
      </c>
      <c r="L194" s="27"/>
      <c r="M194" s="27"/>
      <c r="N194" s="33"/>
      <c r="O194" s="33"/>
      <c r="P194" s="68" t="str">
        <f t="shared" si="39"/>
        <v/>
      </c>
      <c r="Q194" s="49" t="str">
        <f t="shared" si="40"/>
        <v/>
      </c>
      <c r="R194" s="33"/>
      <c r="S194" s="33"/>
      <c r="T194" s="33"/>
      <c r="U194" s="33"/>
      <c r="V194" s="27"/>
      <c r="W194" s="45"/>
      <c r="X194" s="42">
        <f>IF(V194="ESU",P194*PU!$B$3,0)</f>
        <v>0</v>
      </c>
      <c r="Y194" s="23">
        <f>IF(V194="ECF",P194*PU!$B$5,0)</f>
        <v>0</v>
      </c>
      <c r="Z194" s="23">
        <f>IF(V194="Enrobé projeté",P194*PU!$B$7,0)</f>
        <v>0</v>
      </c>
      <c r="AA194" s="23">
        <f>IF(V194="Enrobé à froid",P194*PU!$B$9,0)</f>
        <v>0</v>
      </c>
      <c r="AB194" s="23">
        <f>IF(V194="Béton bitumineux",P194*PU!$B$11,0)</f>
        <v>0</v>
      </c>
      <c r="AC194" s="23">
        <f>IF(V194="Grave émulsion",P194*PU!$B$13,0)</f>
        <v>0</v>
      </c>
      <c r="AD194" s="24">
        <f>(R194*PU!B199)+('Entretien des chaussées1'!T194*PU!B201)+'Entretien des chaussées1'!X194+'Entretien des chaussées1'!Y194+'Entretien des chaussées1'!Z194+'Entretien des chaussées1'!AA194+'Entretien des chaussées1'!AB194+'Entretien des chaussées1'!AC194</f>
        <v>0</v>
      </c>
      <c r="AE194" s="34"/>
      <c r="AF194" s="34"/>
      <c r="AG194" s="19" t="str">
        <f t="shared" si="41"/>
        <v/>
      </c>
      <c r="AH194" s="19" t="str">
        <f t="shared" si="42"/>
        <v/>
      </c>
      <c r="AI194" s="19" t="str">
        <f t="shared" si="43"/>
        <v/>
      </c>
      <c r="AJ194" s="31"/>
      <c r="AK194" s="26"/>
    </row>
    <row r="195" spans="1:37" x14ac:dyDescent="0.2">
      <c r="A195" s="41"/>
      <c r="B195" s="58" t="s">
        <v>221</v>
      </c>
      <c r="C195" s="41"/>
      <c r="D195" s="44"/>
      <c r="E195" s="40"/>
      <c r="F195" s="38" t="str">
        <f t="shared" si="33"/>
        <v/>
      </c>
      <c r="G195" s="23">
        <f t="shared" si="34"/>
        <v>0</v>
      </c>
      <c r="H195" s="23">
        <f t="shared" si="35"/>
        <v>0</v>
      </c>
      <c r="I195" s="23">
        <f t="shared" si="36"/>
        <v>0</v>
      </c>
      <c r="J195" s="23">
        <f t="shared" si="37"/>
        <v>0</v>
      </c>
      <c r="K195" s="23">
        <f t="shared" si="38"/>
        <v>0</v>
      </c>
      <c r="L195" s="27"/>
      <c r="M195" s="27"/>
      <c r="N195" s="33"/>
      <c r="O195" s="33"/>
      <c r="P195" s="68" t="str">
        <f t="shared" si="39"/>
        <v/>
      </c>
      <c r="Q195" s="49" t="str">
        <f t="shared" si="40"/>
        <v/>
      </c>
      <c r="R195" s="33"/>
      <c r="S195" s="33"/>
      <c r="T195" s="33"/>
      <c r="U195" s="33"/>
      <c r="V195" s="27"/>
      <c r="W195" s="45"/>
      <c r="X195" s="42">
        <f>IF(V195="ESU",P195*PU!$B$3,0)</f>
        <v>0</v>
      </c>
      <c r="Y195" s="23">
        <f>IF(V195="ECF",P195*PU!$B$5,0)</f>
        <v>0</v>
      </c>
      <c r="Z195" s="23">
        <f>IF(V195="Enrobé projeté",P195*PU!$B$7,0)</f>
        <v>0</v>
      </c>
      <c r="AA195" s="23">
        <f>IF(V195="Enrobé à froid",P195*PU!$B$9,0)</f>
        <v>0</v>
      </c>
      <c r="AB195" s="23">
        <f>IF(V195="Béton bitumineux",P195*PU!$B$11,0)</f>
        <v>0</v>
      </c>
      <c r="AC195" s="23">
        <f>IF(V195="Grave émulsion",P195*PU!$B$13,0)</f>
        <v>0</v>
      </c>
      <c r="AD195" s="24">
        <f>(R195*PU!B200)+('Entretien des chaussées1'!T195*PU!B202)+'Entretien des chaussées1'!X195+'Entretien des chaussées1'!Y195+'Entretien des chaussées1'!Z195+'Entretien des chaussées1'!AA195+'Entretien des chaussées1'!AB195+'Entretien des chaussées1'!AC195</f>
        <v>0</v>
      </c>
      <c r="AE195" s="34"/>
      <c r="AF195" s="34"/>
      <c r="AG195" s="19" t="str">
        <f t="shared" si="41"/>
        <v/>
      </c>
      <c r="AH195" s="19" t="str">
        <f t="shared" si="42"/>
        <v/>
      </c>
      <c r="AI195" s="19" t="str">
        <f t="shared" si="43"/>
        <v/>
      </c>
      <c r="AJ195" s="31"/>
      <c r="AK195" s="26"/>
    </row>
    <row r="196" spans="1:37" x14ac:dyDescent="0.2">
      <c r="A196" s="41"/>
      <c r="B196" s="58" t="s">
        <v>222</v>
      </c>
      <c r="C196" s="41"/>
      <c r="D196" s="44"/>
      <c r="E196" s="40"/>
      <c r="F196" s="38" t="str">
        <f t="shared" si="33"/>
        <v/>
      </c>
      <c r="G196" s="23">
        <f t="shared" si="34"/>
        <v>0</v>
      </c>
      <c r="H196" s="23">
        <f t="shared" si="35"/>
        <v>0</v>
      </c>
      <c r="I196" s="23">
        <f t="shared" si="36"/>
        <v>0</v>
      </c>
      <c r="J196" s="23">
        <f t="shared" si="37"/>
        <v>0</v>
      </c>
      <c r="K196" s="23">
        <f t="shared" si="38"/>
        <v>0</v>
      </c>
      <c r="L196" s="27"/>
      <c r="M196" s="27"/>
      <c r="N196" s="33"/>
      <c r="O196" s="33"/>
      <c r="P196" s="68" t="str">
        <f t="shared" si="39"/>
        <v/>
      </c>
      <c r="Q196" s="49" t="str">
        <f t="shared" si="40"/>
        <v/>
      </c>
      <c r="R196" s="33"/>
      <c r="S196" s="33"/>
      <c r="T196" s="33"/>
      <c r="U196" s="33"/>
      <c r="V196" s="27"/>
      <c r="W196" s="45"/>
      <c r="X196" s="42">
        <f>IF(V196="ESU",P196*PU!$B$3,0)</f>
        <v>0</v>
      </c>
      <c r="Y196" s="23">
        <f>IF(V196="ECF",P196*PU!$B$5,0)</f>
        <v>0</v>
      </c>
      <c r="Z196" s="23">
        <f>IF(V196="Enrobé projeté",P196*PU!$B$7,0)</f>
        <v>0</v>
      </c>
      <c r="AA196" s="23">
        <f>IF(V196="Enrobé à froid",P196*PU!$B$9,0)</f>
        <v>0</v>
      </c>
      <c r="AB196" s="23">
        <f>IF(V196="Béton bitumineux",P196*PU!$B$11,0)</f>
        <v>0</v>
      </c>
      <c r="AC196" s="23">
        <f>IF(V196="Grave émulsion",P196*PU!$B$13,0)</f>
        <v>0</v>
      </c>
      <c r="AD196" s="24">
        <f>(R196*PU!B201)+('Entretien des chaussées1'!T196*PU!B203)+'Entretien des chaussées1'!X196+'Entretien des chaussées1'!Y196+'Entretien des chaussées1'!Z196+'Entretien des chaussées1'!AA196+'Entretien des chaussées1'!AB196+'Entretien des chaussées1'!AC196</f>
        <v>0</v>
      </c>
      <c r="AE196" s="34"/>
      <c r="AF196" s="34"/>
      <c r="AG196" s="19" t="str">
        <f t="shared" si="41"/>
        <v/>
      </c>
      <c r="AH196" s="19" t="str">
        <f t="shared" si="42"/>
        <v/>
      </c>
      <c r="AI196" s="19" t="str">
        <f t="shared" si="43"/>
        <v/>
      </c>
      <c r="AJ196" s="31"/>
      <c r="AK196" s="26"/>
    </row>
    <row r="197" spans="1:37" x14ac:dyDescent="0.2">
      <c r="A197" s="41"/>
      <c r="B197" s="58" t="s">
        <v>223</v>
      </c>
      <c r="C197" s="41"/>
      <c r="D197" s="44"/>
      <c r="E197" s="40"/>
      <c r="F197" s="38" t="str">
        <f t="shared" si="33"/>
        <v/>
      </c>
      <c r="G197" s="23">
        <f t="shared" si="34"/>
        <v>0</v>
      </c>
      <c r="H197" s="23">
        <f t="shared" si="35"/>
        <v>0</v>
      </c>
      <c r="I197" s="23">
        <f t="shared" si="36"/>
        <v>0</v>
      </c>
      <c r="J197" s="23">
        <f t="shared" si="37"/>
        <v>0</v>
      </c>
      <c r="K197" s="23">
        <f t="shared" si="38"/>
        <v>0</v>
      </c>
      <c r="L197" s="27"/>
      <c r="M197" s="27"/>
      <c r="N197" s="33"/>
      <c r="O197" s="33"/>
      <c r="P197" s="68" t="str">
        <f t="shared" si="39"/>
        <v/>
      </c>
      <c r="Q197" s="49" t="str">
        <f t="shared" si="40"/>
        <v/>
      </c>
      <c r="R197" s="33"/>
      <c r="S197" s="33"/>
      <c r="T197" s="33"/>
      <c r="U197" s="33"/>
      <c r="V197" s="27"/>
      <c r="W197" s="45"/>
      <c r="X197" s="42">
        <f>IF(V197="ESU",P197*PU!$B$3,0)</f>
        <v>0</v>
      </c>
      <c r="Y197" s="23">
        <f>IF(V197="ECF",P197*PU!$B$5,0)</f>
        <v>0</v>
      </c>
      <c r="Z197" s="23">
        <f>IF(V197="Enrobé projeté",P197*PU!$B$7,0)</f>
        <v>0</v>
      </c>
      <c r="AA197" s="23">
        <f>IF(V197="Enrobé à froid",P197*PU!$B$9,0)</f>
        <v>0</v>
      </c>
      <c r="AB197" s="23">
        <f>IF(V197="Béton bitumineux",P197*PU!$B$11,0)</f>
        <v>0</v>
      </c>
      <c r="AC197" s="23">
        <f>IF(V197="Grave émulsion",P197*PU!$B$13,0)</f>
        <v>0</v>
      </c>
      <c r="AD197" s="24">
        <f>(R197*PU!B202)+('Entretien des chaussées1'!T197*PU!B204)+'Entretien des chaussées1'!X197+'Entretien des chaussées1'!Y197+'Entretien des chaussées1'!Z197+'Entretien des chaussées1'!AA197+'Entretien des chaussées1'!AB197+'Entretien des chaussées1'!AC197</f>
        <v>0</v>
      </c>
      <c r="AE197" s="34"/>
      <c r="AF197" s="34"/>
      <c r="AG197" s="19" t="str">
        <f t="shared" si="41"/>
        <v/>
      </c>
      <c r="AH197" s="19" t="str">
        <f t="shared" si="42"/>
        <v/>
      </c>
      <c r="AI197" s="19" t="str">
        <f t="shared" si="43"/>
        <v/>
      </c>
      <c r="AJ197" s="31"/>
      <c r="AK197" s="26"/>
    </row>
    <row r="198" spans="1:37" x14ac:dyDescent="0.2">
      <c r="A198" s="41"/>
      <c r="B198" s="58" t="s">
        <v>224</v>
      </c>
      <c r="C198" s="41"/>
      <c r="D198" s="44"/>
      <c r="E198" s="40"/>
      <c r="F198" s="38" t="str">
        <f t="shared" si="33"/>
        <v/>
      </c>
      <c r="G198" s="23">
        <f t="shared" si="34"/>
        <v>0</v>
      </c>
      <c r="H198" s="23">
        <f t="shared" si="35"/>
        <v>0</v>
      </c>
      <c r="I198" s="23">
        <f t="shared" si="36"/>
        <v>0</v>
      </c>
      <c r="J198" s="23">
        <f t="shared" si="37"/>
        <v>0</v>
      </c>
      <c r="K198" s="23">
        <f t="shared" si="38"/>
        <v>0</v>
      </c>
      <c r="L198" s="27"/>
      <c r="M198" s="27"/>
      <c r="N198" s="33"/>
      <c r="O198" s="33"/>
      <c r="P198" s="68" t="str">
        <f t="shared" si="39"/>
        <v/>
      </c>
      <c r="Q198" s="49" t="str">
        <f t="shared" si="40"/>
        <v/>
      </c>
      <c r="R198" s="33"/>
      <c r="S198" s="33"/>
      <c r="T198" s="33"/>
      <c r="U198" s="33"/>
      <c r="V198" s="27"/>
      <c r="W198" s="45"/>
      <c r="X198" s="42">
        <f>IF(V198="ESU",P198*PU!$B$3,0)</f>
        <v>0</v>
      </c>
      <c r="Y198" s="23">
        <f>IF(V198="ECF",P198*PU!$B$5,0)</f>
        <v>0</v>
      </c>
      <c r="Z198" s="23">
        <f>IF(V198="Enrobé projeté",P198*PU!$B$7,0)</f>
        <v>0</v>
      </c>
      <c r="AA198" s="23">
        <f>IF(V198="Enrobé à froid",P198*PU!$B$9,0)</f>
        <v>0</v>
      </c>
      <c r="AB198" s="23">
        <f>IF(V198="Béton bitumineux",P198*PU!$B$11,0)</f>
        <v>0</v>
      </c>
      <c r="AC198" s="23">
        <f>IF(V198="Grave émulsion",P198*PU!$B$13,0)</f>
        <v>0</v>
      </c>
      <c r="AD198" s="24">
        <f>(R198*PU!B203)+('Entretien des chaussées1'!T198*PU!B205)+'Entretien des chaussées1'!X198+'Entretien des chaussées1'!Y198+'Entretien des chaussées1'!Z198+'Entretien des chaussées1'!AA198+'Entretien des chaussées1'!AB198+'Entretien des chaussées1'!AC198</f>
        <v>0</v>
      </c>
      <c r="AE198" s="34"/>
      <c r="AF198" s="34"/>
      <c r="AG198" s="19" t="str">
        <f t="shared" si="41"/>
        <v/>
      </c>
      <c r="AH198" s="19" t="str">
        <f t="shared" si="42"/>
        <v/>
      </c>
      <c r="AI198" s="19" t="str">
        <f t="shared" si="43"/>
        <v/>
      </c>
      <c r="AJ198" s="31"/>
      <c r="AK198" s="26"/>
    </row>
    <row r="199" spans="1:37" x14ac:dyDescent="0.2">
      <c r="A199" s="41"/>
      <c r="B199" s="58" t="s">
        <v>225</v>
      </c>
      <c r="C199" s="41"/>
      <c r="D199" s="44"/>
      <c r="E199" s="40"/>
      <c r="F199" s="38" t="str">
        <f t="shared" si="33"/>
        <v/>
      </c>
      <c r="G199" s="23">
        <f t="shared" si="34"/>
        <v>0</v>
      </c>
      <c r="H199" s="23">
        <f t="shared" si="35"/>
        <v>0</v>
      </c>
      <c r="I199" s="23">
        <f t="shared" si="36"/>
        <v>0</v>
      </c>
      <c r="J199" s="23">
        <f t="shared" si="37"/>
        <v>0</v>
      </c>
      <c r="K199" s="23">
        <f t="shared" si="38"/>
        <v>0</v>
      </c>
      <c r="L199" s="27"/>
      <c r="M199" s="27"/>
      <c r="N199" s="33"/>
      <c r="O199" s="33"/>
      <c r="P199" s="68" t="str">
        <f t="shared" si="39"/>
        <v/>
      </c>
      <c r="Q199" s="49" t="str">
        <f t="shared" si="40"/>
        <v/>
      </c>
      <c r="R199" s="33"/>
      <c r="S199" s="33"/>
      <c r="T199" s="33"/>
      <c r="U199" s="33"/>
      <c r="V199" s="27"/>
      <c r="W199" s="45"/>
      <c r="X199" s="42">
        <f>IF(V199="ESU",P199*PU!$B$3,0)</f>
        <v>0</v>
      </c>
      <c r="Y199" s="23">
        <f>IF(V199="ECF",P199*PU!$B$5,0)</f>
        <v>0</v>
      </c>
      <c r="Z199" s="23">
        <f>IF(V199="Enrobé projeté",P199*PU!$B$7,0)</f>
        <v>0</v>
      </c>
      <c r="AA199" s="23">
        <f>IF(V199="Enrobé à froid",P199*PU!$B$9,0)</f>
        <v>0</v>
      </c>
      <c r="AB199" s="23">
        <f>IF(V199="Béton bitumineux",P199*PU!$B$11,0)</f>
        <v>0</v>
      </c>
      <c r="AC199" s="23">
        <f>IF(V199="Grave émulsion",P199*PU!$B$13,0)</f>
        <v>0</v>
      </c>
      <c r="AD199" s="24">
        <f>(R199*PU!B204)+('Entretien des chaussées1'!T199*PU!B206)+'Entretien des chaussées1'!X199+'Entretien des chaussées1'!Y199+'Entretien des chaussées1'!Z199+'Entretien des chaussées1'!AA199+'Entretien des chaussées1'!AB199+'Entretien des chaussées1'!AC199</f>
        <v>0</v>
      </c>
      <c r="AE199" s="34"/>
      <c r="AF199" s="34"/>
      <c r="AG199" s="19" t="str">
        <f t="shared" si="41"/>
        <v/>
      </c>
      <c r="AH199" s="19" t="str">
        <f t="shared" si="42"/>
        <v/>
      </c>
      <c r="AI199" s="19" t="str">
        <f t="shared" si="43"/>
        <v/>
      </c>
      <c r="AJ199" s="31"/>
      <c r="AK199" s="26"/>
    </row>
    <row r="200" spans="1:37" x14ac:dyDescent="0.2">
      <c r="A200" s="41"/>
      <c r="B200" s="58" t="s">
        <v>226</v>
      </c>
      <c r="C200" s="41"/>
      <c r="D200" s="44"/>
      <c r="E200" s="40"/>
      <c r="F200" s="38" t="str">
        <f t="shared" si="33"/>
        <v/>
      </c>
      <c r="G200" s="23">
        <f t="shared" si="34"/>
        <v>0</v>
      </c>
      <c r="H200" s="23">
        <f t="shared" si="35"/>
        <v>0</v>
      </c>
      <c r="I200" s="23">
        <f t="shared" si="36"/>
        <v>0</v>
      </c>
      <c r="J200" s="23">
        <f t="shared" si="37"/>
        <v>0</v>
      </c>
      <c r="K200" s="23">
        <f t="shared" si="38"/>
        <v>0</v>
      </c>
      <c r="L200" s="27"/>
      <c r="M200" s="27"/>
      <c r="N200" s="33"/>
      <c r="O200" s="33"/>
      <c r="P200" s="68" t="str">
        <f t="shared" si="39"/>
        <v/>
      </c>
      <c r="Q200" s="49" t="str">
        <f t="shared" si="40"/>
        <v/>
      </c>
      <c r="R200" s="33"/>
      <c r="S200" s="33"/>
      <c r="T200" s="33"/>
      <c r="U200" s="33"/>
      <c r="V200" s="27"/>
      <c r="W200" s="45"/>
      <c r="X200" s="42">
        <f>IF(V200="ESU",P200*PU!$B$3,0)</f>
        <v>0</v>
      </c>
      <c r="Y200" s="23">
        <f>IF(V200="ECF",P200*PU!$B$5,0)</f>
        <v>0</v>
      </c>
      <c r="Z200" s="23">
        <f>IF(V200="Enrobé projeté",P200*PU!$B$7,0)</f>
        <v>0</v>
      </c>
      <c r="AA200" s="23">
        <f>IF(V200="Enrobé à froid",P200*PU!$B$9,0)</f>
        <v>0</v>
      </c>
      <c r="AB200" s="23">
        <f>IF(V200="Béton bitumineux",P200*PU!$B$11,0)</f>
        <v>0</v>
      </c>
      <c r="AC200" s="23">
        <f>IF(V200="Grave émulsion",P200*PU!$B$13,0)</f>
        <v>0</v>
      </c>
      <c r="AD200" s="24">
        <f>(R200*PU!B205)+('Entretien des chaussées1'!T200*PU!B207)+'Entretien des chaussées1'!X200+'Entretien des chaussées1'!Y200+'Entretien des chaussées1'!Z200+'Entretien des chaussées1'!AA200+'Entretien des chaussées1'!AB200+'Entretien des chaussées1'!AC200</f>
        <v>0</v>
      </c>
      <c r="AE200" s="34"/>
      <c r="AF200" s="34"/>
      <c r="AG200" s="19" t="str">
        <f t="shared" si="41"/>
        <v/>
      </c>
      <c r="AH200" s="19" t="str">
        <f t="shared" si="42"/>
        <v/>
      </c>
      <c r="AI200" s="19" t="str">
        <f t="shared" si="43"/>
        <v/>
      </c>
      <c r="AJ200" s="31"/>
      <c r="AK200" s="26"/>
    </row>
    <row r="201" spans="1:37" x14ac:dyDescent="0.2">
      <c r="A201" s="41"/>
      <c r="B201" s="58" t="s">
        <v>227</v>
      </c>
      <c r="C201" s="41"/>
      <c r="D201" s="44"/>
      <c r="E201" s="40"/>
      <c r="F201" s="38" t="str">
        <f t="shared" si="33"/>
        <v/>
      </c>
      <c r="G201" s="23">
        <f t="shared" si="34"/>
        <v>0</v>
      </c>
      <c r="H201" s="23">
        <f t="shared" si="35"/>
        <v>0</v>
      </c>
      <c r="I201" s="23">
        <f t="shared" si="36"/>
        <v>0</v>
      </c>
      <c r="J201" s="23">
        <f t="shared" si="37"/>
        <v>0</v>
      </c>
      <c r="K201" s="23">
        <f t="shared" si="38"/>
        <v>0</v>
      </c>
      <c r="L201" s="27"/>
      <c r="M201" s="27"/>
      <c r="N201" s="33"/>
      <c r="O201" s="33"/>
      <c r="P201" s="68" t="str">
        <f t="shared" si="39"/>
        <v/>
      </c>
      <c r="Q201" s="49" t="str">
        <f t="shared" si="40"/>
        <v/>
      </c>
      <c r="R201" s="33"/>
      <c r="S201" s="33"/>
      <c r="T201" s="33"/>
      <c r="U201" s="33"/>
      <c r="V201" s="27"/>
      <c r="W201" s="45"/>
      <c r="X201" s="42">
        <f>IF(V201="ESU",P201*PU!$B$3,0)</f>
        <v>0</v>
      </c>
      <c r="Y201" s="23">
        <f>IF(V201="ECF",P201*PU!$B$5,0)</f>
        <v>0</v>
      </c>
      <c r="Z201" s="23">
        <f>IF(V201="Enrobé projeté",P201*PU!$B$7,0)</f>
        <v>0</v>
      </c>
      <c r="AA201" s="23">
        <f>IF(V201="Enrobé à froid",P201*PU!$B$9,0)</f>
        <v>0</v>
      </c>
      <c r="AB201" s="23">
        <f>IF(V201="Béton bitumineux",P201*PU!$B$11,0)</f>
        <v>0</v>
      </c>
      <c r="AC201" s="23">
        <f>IF(V201="Grave émulsion",P201*PU!$B$13,0)</f>
        <v>0</v>
      </c>
      <c r="AD201" s="24">
        <f>(R201*PU!B206)+('Entretien des chaussées1'!T201*PU!B208)+'Entretien des chaussées1'!X201+'Entretien des chaussées1'!Y201+'Entretien des chaussées1'!Z201+'Entretien des chaussées1'!AA201+'Entretien des chaussées1'!AB201+'Entretien des chaussées1'!AC201</f>
        <v>0</v>
      </c>
      <c r="AE201" s="34"/>
      <c r="AF201" s="34"/>
      <c r="AG201" s="19" t="str">
        <f t="shared" si="41"/>
        <v/>
      </c>
      <c r="AH201" s="19" t="str">
        <f t="shared" si="42"/>
        <v/>
      </c>
      <c r="AI201" s="19" t="str">
        <f t="shared" si="43"/>
        <v/>
      </c>
      <c r="AJ201" s="31"/>
      <c r="AK201" s="26"/>
    </row>
    <row r="202" spans="1:37" x14ac:dyDescent="0.2">
      <c r="A202" s="41"/>
      <c r="B202" s="58" t="s">
        <v>228</v>
      </c>
      <c r="C202" s="41"/>
      <c r="D202" s="44"/>
      <c r="E202" s="40"/>
      <c r="F202" s="38" t="str">
        <f t="shared" si="33"/>
        <v/>
      </c>
      <c r="G202" s="23">
        <f t="shared" si="34"/>
        <v>0</v>
      </c>
      <c r="H202" s="23">
        <f t="shared" si="35"/>
        <v>0</v>
      </c>
      <c r="I202" s="23">
        <f t="shared" si="36"/>
        <v>0</v>
      </c>
      <c r="J202" s="23">
        <f t="shared" si="37"/>
        <v>0</v>
      </c>
      <c r="K202" s="23">
        <f t="shared" si="38"/>
        <v>0</v>
      </c>
      <c r="L202" s="27"/>
      <c r="M202" s="27"/>
      <c r="N202" s="33"/>
      <c r="O202" s="33"/>
      <c r="P202" s="68" t="str">
        <f t="shared" si="39"/>
        <v/>
      </c>
      <c r="Q202" s="49" t="str">
        <f t="shared" si="40"/>
        <v/>
      </c>
      <c r="R202" s="33"/>
      <c r="S202" s="33"/>
      <c r="T202" s="33"/>
      <c r="U202" s="33"/>
      <c r="V202" s="27"/>
      <c r="W202" s="45"/>
      <c r="X202" s="42">
        <f>IF(V202="ESU",P202*PU!$B$3,0)</f>
        <v>0</v>
      </c>
      <c r="Y202" s="23">
        <f>IF(V202="ECF",P202*PU!$B$5,0)</f>
        <v>0</v>
      </c>
      <c r="Z202" s="23">
        <f>IF(V202="Enrobé projeté",P202*PU!$B$7,0)</f>
        <v>0</v>
      </c>
      <c r="AA202" s="23">
        <f>IF(V202="Enrobé à froid",P202*PU!$B$9,0)</f>
        <v>0</v>
      </c>
      <c r="AB202" s="23">
        <f>IF(V202="Béton bitumineux",P202*PU!$B$11,0)</f>
        <v>0</v>
      </c>
      <c r="AC202" s="23">
        <f>IF(V202="Grave émulsion",P202*PU!$B$13,0)</f>
        <v>0</v>
      </c>
      <c r="AD202" s="24">
        <f>(R202*PU!B207)+('Entretien des chaussées1'!T202*PU!B209)+'Entretien des chaussées1'!X202+'Entretien des chaussées1'!Y202+'Entretien des chaussées1'!Z202+'Entretien des chaussées1'!AA202+'Entretien des chaussées1'!AB202+'Entretien des chaussées1'!AC202</f>
        <v>0</v>
      </c>
      <c r="AE202" s="34"/>
      <c r="AF202" s="34"/>
      <c r="AG202" s="19" t="str">
        <f t="shared" si="41"/>
        <v/>
      </c>
      <c r="AH202" s="19" t="str">
        <f t="shared" si="42"/>
        <v/>
      </c>
      <c r="AI202" s="19" t="str">
        <f t="shared" si="43"/>
        <v/>
      </c>
      <c r="AJ202" s="31"/>
      <c r="AK202" s="26"/>
    </row>
    <row r="203" spans="1:37" x14ac:dyDescent="0.2">
      <c r="A203" s="41"/>
      <c r="B203" s="58" t="s">
        <v>229</v>
      </c>
      <c r="C203" s="41"/>
      <c r="D203" s="44"/>
      <c r="E203" s="40"/>
      <c r="F203" s="38" t="str">
        <f t="shared" si="33"/>
        <v/>
      </c>
      <c r="G203" s="23">
        <f t="shared" si="34"/>
        <v>0</v>
      </c>
      <c r="H203" s="23">
        <f t="shared" si="35"/>
        <v>0</v>
      </c>
      <c r="I203" s="23">
        <f t="shared" si="36"/>
        <v>0</v>
      </c>
      <c r="J203" s="23">
        <f t="shared" si="37"/>
        <v>0</v>
      </c>
      <c r="K203" s="23">
        <f t="shared" si="38"/>
        <v>0</v>
      </c>
      <c r="L203" s="27"/>
      <c r="M203" s="27"/>
      <c r="N203" s="33"/>
      <c r="O203" s="33"/>
      <c r="P203" s="68" t="str">
        <f t="shared" si="39"/>
        <v/>
      </c>
      <c r="Q203" s="49" t="str">
        <f t="shared" si="40"/>
        <v/>
      </c>
      <c r="R203" s="33"/>
      <c r="S203" s="33"/>
      <c r="T203" s="33"/>
      <c r="U203" s="33"/>
      <c r="V203" s="27"/>
      <c r="W203" s="45"/>
      <c r="X203" s="42">
        <f>IF(V203="ESU",P203*PU!$B$3,0)</f>
        <v>0</v>
      </c>
      <c r="Y203" s="23">
        <f>IF(V203="ECF",P203*PU!$B$5,0)</f>
        <v>0</v>
      </c>
      <c r="Z203" s="23">
        <f>IF(V203="Enrobé projeté",P203*PU!$B$7,0)</f>
        <v>0</v>
      </c>
      <c r="AA203" s="23">
        <f>IF(V203="Enrobé à froid",P203*PU!$B$9,0)</f>
        <v>0</v>
      </c>
      <c r="AB203" s="23">
        <f>IF(V203="Béton bitumineux",P203*PU!$B$11,0)</f>
        <v>0</v>
      </c>
      <c r="AC203" s="23">
        <f>IF(V203="Grave émulsion",P203*PU!$B$13,0)</f>
        <v>0</v>
      </c>
      <c r="AD203" s="24">
        <f>(R203*PU!B208)+('Entretien des chaussées1'!T203*PU!B210)+'Entretien des chaussées1'!X203+'Entretien des chaussées1'!Y203+'Entretien des chaussées1'!Z203+'Entretien des chaussées1'!AA203+'Entretien des chaussées1'!AB203+'Entretien des chaussées1'!AC203</f>
        <v>0</v>
      </c>
      <c r="AE203" s="34"/>
      <c r="AF203" s="34"/>
      <c r="AG203" s="19" t="str">
        <f t="shared" si="41"/>
        <v/>
      </c>
      <c r="AH203" s="19" t="str">
        <f t="shared" si="42"/>
        <v/>
      </c>
      <c r="AI203" s="19" t="str">
        <f t="shared" si="43"/>
        <v/>
      </c>
      <c r="AJ203" s="31"/>
      <c r="AK203" s="26"/>
    </row>
    <row r="204" spans="1:37" x14ac:dyDescent="0.2">
      <c r="A204" s="41"/>
      <c r="B204" s="58" t="s">
        <v>230</v>
      </c>
      <c r="C204" s="41"/>
      <c r="D204" s="44"/>
      <c r="E204" s="40"/>
      <c r="F204" s="38" t="str">
        <f t="shared" si="33"/>
        <v/>
      </c>
      <c r="G204" s="23">
        <f t="shared" si="34"/>
        <v>0</v>
      </c>
      <c r="H204" s="23">
        <f t="shared" si="35"/>
        <v>0</v>
      </c>
      <c r="I204" s="23">
        <f t="shared" si="36"/>
        <v>0</v>
      </c>
      <c r="J204" s="23">
        <f t="shared" si="37"/>
        <v>0</v>
      </c>
      <c r="K204" s="23">
        <f t="shared" si="38"/>
        <v>0</v>
      </c>
      <c r="L204" s="27"/>
      <c r="M204" s="27"/>
      <c r="N204" s="33"/>
      <c r="O204" s="33"/>
      <c r="P204" s="68" t="str">
        <f t="shared" si="39"/>
        <v/>
      </c>
      <c r="Q204" s="49" t="str">
        <f t="shared" si="40"/>
        <v/>
      </c>
      <c r="R204" s="33"/>
      <c r="S204" s="33"/>
      <c r="T204" s="33"/>
      <c r="U204" s="33"/>
      <c r="V204" s="27"/>
      <c r="W204" s="45"/>
      <c r="X204" s="42">
        <f>IF(V204="ESU",P204*PU!$B$3,0)</f>
        <v>0</v>
      </c>
      <c r="Y204" s="23">
        <f>IF(V204="ECF",P204*PU!$B$5,0)</f>
        <v>0</v>
      </c>
      <c r="Z204" s="23">
        <f>IF(V204="Enrobé projeté",P204*PU!$B$7,0)</f>
        <v>0</v>
      </c>
      <c r="AA204" s="23">
        <f>IF(V204="Enrobé à froid",P204*PU!$B$9,0)</f>
        <v>0</v>
      </c>
      <c r="AB204" s="23">
        <f>IF(V204="Béton bitumineux",P204*PU!$B$11,0)</f>
        <v>0</v>
      </c>
      <c r="AC204" s="23">
        <f>IF(V204="Grave émulsion",P204*PU!$B$13,0)</f>
        <v>0</v>
      </c>
      <c r="AD204" s="24">
        <f>(R204*PU!B209)+('Entretien des chaussées1'!T204*PU!B211)+'Entretien des chaussées1'!X204+'Entretien des chaussées1'!Y204+'Entretien des chaussées1'!Z204+'Entretien des chaussées1'!AA204+'Entretien des chaussées1'!AB204+'Entretien des chaussées1'!AC204</f>
        <v>0</v>
      </c>
      <c r="AE204" s="34"/>
      <c r="AF204" s="34"/>
      <c r="AG204" s="19" t="str">
        <f t="shared" si="41"/>
        <v/>
      </c>
      <c r="AH204" s="19" t="str">
        <f t="shared" si="42"/>
        <v/>
      </c>
      <c r="AI204" s="19" t="str">
        <f t="shared" si="43"/>
        <v/>
      </c>
      <c r="AJ204" s="31"/>
      <c r="AK204" s="26"/>
    </row>
    <row r="205" spans="1:37" x14ac:dyDescent="0.2">
      <c r="A205" s="41"/>
      <c r="B205" s="58" t="s">
        <v>231</v>
      </c>
      <c r="C205" s="41"/>
      <c r="D205" s="44"/>
      <c r="E205" s="40"/>
      <c r="F205" s="38" t="str">
        <f t="shared" ref="F205:F268" si="44">IF(E205="Chaussée neuve","Niveau 1",IF(E205="Chaussée fissurée","Niveau 2",IF(E205="Chaussée fortement fissurée et nids de poule","Niveau 3",IF(E205="Chaussée orniérée et fissurée","Niveau 4",IF(E205="Chaussée affaissée ou quasi détruite","Niveau 5","")))))</f>
        <v/>
      </c>
      <c r="G205" s="23">
        <f t="shared" ref="G205:G268" si="45">IF(F205="Niveau 1",1,0)</f>
        <v>0</v>
      </c>
      <c r="H205" s="23">
        <f t="shared" ref="H205:H268" si="46">IF(F205="Niveau 2",1,0)</f>
        <v>0</v>
      </c>
      <c r="I205" s="23">
        <f t="shared" ref="I205:I268" si="47">IF(F205="Niveau 3",1,0)</f>
        <v>0</v>
      </c>
      <c r="J205" s="23">
        <f t="shared" ref="J205:J268" si="48">IF(F205="Niveau 4",1,0)</f>
        <v>0</v>
      </c>
      <c r="K205" s="23">
        <f t="shared" ref="K205:K268" si="49">IF(F205="Niveau 5",1,0)</f>
        <v>0</v>
      </c>
      <c r="L205" s="27"/>
      <c r="M205" s="27"/>
      <c r="N205" s="33"/>
      <c r="O205" s="33"/>
      <c r="P205" s="68" t="str">
        <f t="shared" ref="P205:P268" si="50">IF(O205="","",N205*O205)</f>
        <v/>
      </c>
      <c r="Q205" s="49" t="str">
        <f t="shared" ref="Q205:Q268" si="51">IF(P205="","","m²")</f>
        <v/>
      </c>
      <c r="R205" s="33"/>
      <c r="S205" s="33"/>
      <c r="T205" s="33"/>
      <c r="U205" s="33"/>
      <c r="V205" s="27"/>
      <c r="W205" s="45"/>
      <c r="X205" s="42">
        <f>IF(V205="ESU",P205*PU!$B$3,0)</f>
        <v>0</v>
      </c>
      <c r="Y205" s="23">
        <f>IF(V205="ECF",P205*PU!$B$5,0)</f>
        <v>0</v>
      </c>
      <c r="Z205" s="23">
        <f>IF(V205="Enrobé projeté",P205*PU!$B$7,0)</f>
        <v>0</v>
      </c>
      <c r="AA205" s="23">
        <f>IF(V205="Enrobé à froid",P205*PU!$B$9,0)</f>
        <v>0</v>
      </c>
      <c r="AB205" s="23">
        <f>IF(V205="Béton bitumineux",P205*PU!$B$11,0)</f>
        <v>0</v>
      </c>
      <c r="AC205" s="23">
        <f>IF(V205="Grave émulsion",P205*PU!$B$13,0)</f>
        <v>0</v>
      </c>
      <c r="AD205" s="24">
        <f>(R205*PU!B210)+('Entretien des chaussées1'!T205*PU!B212)+'Entretien des chaussées1'!X205+'Entretien des chaussées1'!Y205+'Entretien des chaussées1'!Z205+'Entretien des chaussées1'!AA205+'Entretien des chaussées1'!AB205+'Entretien des chaussées1'!AC205</f>
        <v>0</v>
      </c>
      <c r="AE205" s="34"/>
      <c r="AF205" s="34"/>
      <c r="AG205" s="19" t="str">
        <f t="shared" ref="AG205:AG268" si="52">IF(W205="Année N",AD205+AE205+AF205,"")</f>
        <v/>
      </c>
      <c r="AH205" s="19" t="str">
        <f t="shared" ref="AH205:AH268" si="53">IF(W205="N+1",AD205+AE205+AF205,"")</f>
        <v/>
      </c>
      <c r="AI205" s="19" t="str">
        <f t="shared" ref="AI205:AI268" si="54">IF(W205="&gt; N+1",AD205+AE205+AF205,"")</f>
        <v/>
      </c>
      <c r="AJ205" s="31"/>
      <c r="AK205" s="26"/>
    </row>
    <row r="206" spans="1:37" x14ac:dyDescent="0.2">
      <c r="A206" s="41"/>
      <c r="B206" s="58" t="s">
        <v>232</v>
      </c>
      <c r="C206" s="41"/>
      <c r="D206" s="44"/>
      <c r="E206" s="40"/>
      <c r="F206" s="38" t="str">
        <f t="shared" si="44"/>
        <v/>
      </c>
      <c r="G206" s="23">
        <f t="shared" si="45"/>
        <v>0</v>
      </c>
      <c r="H206" s="23">
        <f t="shared" si="46"/>
        <v>0</v>
      </c>
      <c r="I206" s="23">
        <f t="shared" si="47"/>
        <v>0</v>
      </c>
      <c r="J206" s="23">
        <f t="shared" si="48"/>
        <v>0</v>
      </c>
      <c r="K206" s="23">
        <f t="shared" si="49"/>
        <v>0</v>
      </c>
      <c r="L206" s="27"/>
      <c r="M206" s="27"/>
      <c r="N206" s="33"/>
      <c r="O206" s="33"/>
      <c r="P206" s="68" t="str">
        <f t="shared" si="50"/>
        <v/>
      </c>
      <c r="Q206" s="49" t="str">
        <f t="shared" si="51"/>
        <v/>
      </c>
      <c r="R206" s="33"/>
      <c r="S206" s="33"/>
      <c r="T206" s="33"/>
      <c r="U206" s="33"/>
      <c r="V206" s="27"/>
      <c r="W206" s="45"/>
      <c r="X206" s="42">
        <f>IF(V206="ESU",P206*PU!$B$3,0)</f>
        <v>0</v>
      </c>
      <c r="Y206" s="23">
        <f>IF(V206="ECF",P206*PU!$B$5,0)</f>
        <v>0</v>
      </c>
      <c r="Z206" s="23">
        <f>IF(V206="Enrobé projeté",P206*PU!$B$7,0)</f>
        <v>0</v>
      </c>
      <c r="AA206" s="23">
        <f>IF(V206="Enrobé à froid",P206*PU!$B$9,0)</f>
        <v>0</v>
      </c>
      <c r="AB206" s="23">
        <f>IF(V206="Béton bitumineux",P206*PU!$B$11,0)</f>
        <v>0</v>
      </c>
      <c r="AC206" s="23">
        <f>IF(V206="Grave émulsion",P206*PU!$B$13,0)</f>
        <v>0</v>
      </c>
      <c r="AD206" s="24">
        <f>(R206*PU!B211)+('Entretien des chaussées1'!T206*PU!B213)+'Entretien des chaussées1'!X206+'Entretien des chaussées1'!Y206+'Entretien des chaussées1'!Z206+'Entretien des chaussées1'!AA206+'Entretien des chaussées1'!AB206+'Entretien des chaussées1'!AC206</f>
        <v>0</v>
      </c>
      <c r="AE206" s="34"/>
      <c r="AF206" s="34"/>
      <c r="AG206" s="19" t="str">
        <f t="shared" si="52"/>
        <v/>
      </c>
      <c r="AH206" s="19" t="str">
        <f t="shared" si="53"/>
        <v/>
      </c>
      <c r="AI206" s="19" t="str">
        <f t="shared" si="54"/>
        <v/>
      </c>
      <c r="AJ206" s="31"/>
      <c r="AK206" s="26"/>
    </row>
    <row r="207" spans="1:37" x14ac:dyDescent="0.2">
      <c r="A207" s="41"/>
      <c r="B207" s="58" t="s">
        <v>232</v>
      </c>
      <c r="C207" s="41"/>
      <c r="D207" s="44"/>
      <c r="E207" s="40"/>
      <c r="F207" s="38" t="str">
        <f t="shared" si="44"/>
        <v/>
      </c>
      <c r="G207" s="23">
        <f t="shared" si="45"/>
        <v>0</v>
      </c>
      <c r="H207" s="23">
        <f t="shared" si="46"/>
        <v>0</v>
      </c>
      <c r="I207" s="23">
        <f t="shared" si="47"/>
        <v>0</v>
      </c>
      <c r="J207" s="23">
        <f t="shared" si="48"/>
        <v>0</v>
      </c>
      <c r="K207" s="23">
        <f t="shared" si="49"/>
        <v>0</v>
      </c>
      <c r="L207" s="27"/>
      <c r="M207" s="27"/>
      <c r="N207" s="33"/>
      <c r="O207" s="33"/>
      <c r="P207" s="68" t="str">
        <f t="shared" si="50"/>
        <v/>
      </c>
      <c r="Q207" s="49" t="str">
        <f t="shared" si="51"/>
        <v/>
      </c>
      <c r="R207" s="33"/>
      <c r="S207" s="33"/>
      <c r="T207" s="33"/>
      <c r="U207" s="33"/>
      <c r="V207" s="27"/>
      <c r="W207" s="45"/>
      <c r="X207" s="42">
        <f>IF(V207="ESU",P207*PU!$B$3,0)</f>
        <v>0</v>
      </c>
      <c r="Y207" s="23">
        <f>IF(V207="ECF",P207*PU!$B$5,0)</f>
        <v>0</v>
      </c>
      <c r="Z207" s="23">
        <f>IF(V207="Enrobé projeté",P207*PU!$B$7,0)</f>
        <v>0</v>
      </c>
      <c r="AA207" s="23">
        <f>IF(V207="Enrobé à froid",P207*PU!$B$9,0)</f>
        <v>0</v>
      </c>
      <c r="AB207" s="23">
        <f>IF(V207="Béton bitumineux",P207*PU!$B$11,0)</f>
        <v>0</v>
      </c>
      <c r="AC207" s="23">
        <f>IF(V207="Grave émulsion",P207*PU!$B$13,0)</f>
        <v>0</v>
      </c>
      <c r="AD207" s="24">
        <f>(R207*PU!B212)+('Entretien des chaussées1'!T207*PU!B214)+'Entretien des chaussées1'!X207+'Entretien des chaussées1'!Y207+'Entretien des chaussées1'!Z207+'Entretien des chaussées1'!AA207+'Entretien des chaussées1'!AB207+'Entretien des chaussées1'!AC207</f>
        <v>0</v>
      </c>
      <c r="AE207" s="34"/>
      <c r="AF207" s="34"/>
      <c r="AG207" s="19" t="str">
        <f t="shared" si="52"/>
        <v/>
      </c>
      <c r="AH207" s="19" t="str">
        <f t="shared" si="53"/>
        <v/>
      </c>
      <c r="AI207" s="19" t="str">
        <f t="shared" si="54"/>
        <v/>
      </c>
      <c r="AJ207" s="31"/>
      <c r="AK207" s="26"/>
    </row>
    <row r="208" spans="1:37" x14ac:dyDescent="0.2">
      <c r="A208" s="41"/>
      <c r="B208" s="58" t="s">
        <v>233</v>
      </c>
      <c r="C208" s="41"/>
      <c r="D208" s="44"/>
      <c r="E208" s="40"/>
      <c r="F208" s="38" t="str">
        <f t="shared" si="44"/>
        <v/>
      </c>
      <c r="G208" s="23">
        <f t="shared" si="45"/>
        <v>0</v>
      </c>
      <c r="H208" s="23">
        <f t="shared" si="46"/>
        <v>0</v>
      </c>
      <c r="I208" s="23">
        <f t="shared" si="47"/>
        <v>0</v>
      </c>
      <c r="J208" s="23">
        <f t="shared" si="48"/>
        <v>0</v>
      </c>
      <c r="K208" s="23">
        <f t="shared" si="49"/>
        <v>0</v>
      </c>
      <c r="L208" s="27"/>
      <c r="M208" s="27"/>
      <c r="N208" s="33"/>
      <c r="O208" s="33"/>
      <c r="P208" s="68" t="str">
        <f t="shared" si="50"/>
        <v/>
      </c>
      <c r="Q208" s="49" t="str">
        <f t="shared" si="51"/>
        <v/>
      </c>
      <c r="R208" s="33"/>
      <c r="S208" s="33"/>
      <c r="T208" s="33"/>
      <c r="U208" s="33"/>
      <c r="V208" s="27"/>
      <c r="W208" s="45"/>
      <c r="X208" s="42">
        <f>IF(V208="ESU",P208*PU!$B$3,0)</f>
        <v>0</v>
      </c>
      <c r="Y208" s="23">
        <f>IF(V208="ECF",P208*PU!$B$5,0)</f>
        <v>0</v>
      </c>
      <c r="Z208" s="23">
        <f>IF(V208="Enrobé projeté",P208*PU!$B$7,0)</f>
        <v>0</v>
      </c>
      <c r="AA208" s="23">
        <f>IF(V208="Enrobé à froid",P208*PU!$B$9,0)</f>
        <v>0</v>
      </c>
      <c r="AB208" s="23">
        <f>IF(V208="Béton bitumineux",P208*PU!$B$11,0)</f>
        <v>0</v>
      </c>
      <c r="AC208" s="23">
        <f>IF(V208="Grave émulsion",P208*PU!$B$13,0)</f>
        <v>0</v>
      </c>
      <c r="AD208" s="24">
        <f>(R208*PU!B213)+('Entretien des chaussées1'!T208*PU!B215)+'Entretien des chaussées1'!X208+'Entretien des chaussées1'!Y208+'Entretien des chaussées1'!Z208+'Entretien des chaussées1'!AA208+'Entretien des chaussées1'!AB208+'Entretien des chaussées1'!AC208</f>
        <v>0</v>
      </c>
      <c r="AE208" s="34"/>
      <c r="AF208" s="34"/>
      <c r="AG208" s="19" t="str">
        <f t="shared" si="52"/>
        <v/>
      </c>
      <c r="AH208" s="19" t="str">
        <f t="shared" si="53"/>
        <v/>
      </c>
      <c r="AI208" s="19" t="str">
        <f t="shared" si="54"/>
        <v/>
      </c>
      <c r="AJ208" s="31"/>
      <c r="AK208" s="26"/>
    </row>
    <row r="209" spans="1:37" x14ac:dyDescent="0.2">
      <c r="A209" s="41"/>
      <c r="B209" s="58" t="s">
        <v>234</v>
      </c>
      <c r="C209" s="41"/>
      <c r="D209" s="44"/>
      <c r="E209" s="40"/>
      <c r="F209" s="38" t="str">
        <f t="shared" si="44"/>
        <v/>
      </c>
      <c r="G209" s="23">
        <f t="shared" si="45"/>
        <v>0</v>
      </c>
      <c r="H209" s="23">
        <f t="shared" si="46"/>
        <v>0</v>
      </c>
      <c r="I209" s="23">
        <f t="shared" si="47"/>
        <v>0</v>
      </c>
      <c r="J209" s="23">
        <f t="shared" si="48"/>
        <v>0</v>
      </c>
      <c r="K209" s="23">
        <f t="shared" si="49"/>
        <v>0</v>
      </c>
      <c r="L209" s="27"/>
      <c r="M209" s="27"/>
      <c r="N209" s="33"/>
      <c r="O209" s="33"/>
      <c r="P209" s="68" t="str">
        <f t="shared" si="50"/>
        <v/>
      </c>
      <c r="Q209" s="49" t="str">
        <f t="shared" si="51"/>
        <v/>
      </c>
      <c r="R209" s="33"/>
      <c r="S209" s="33"/>
      <c r="T209" s="33"/>
      <c r="U209" s="33"/>
      <c r="V209" s="27"/>
      <c r="W209" s="45"/>
      <c r="X209" s="42">
        <f>IF(V209="ESU",P209*PU!$B$3,0)</f>
        <v>0</v>
      </c>
      <c r="Y209" s="23">
        <f>IF(V209="ECF",P209*PU!$B$5,0)</f>
        <v>0</v>
      </c>
      <c r="Z209" s="23">
        <f>IF(V209="Enrobé projeté",P209*PU!$B$7,0)</f>
        <v>0</v>
      </c>
      <c r="AA209" s="23">
        <f>IF(V209="Enrobé à froid",P209*PU!$B$9,0)</f>
        <v>0</v>
      </c>
      <c r="AB209" s="23">
        <f>IF(V209="Béton bitumineux",P209*PU!$B$11,0)</f>
        <v>0</v>
      </c>
      <c r="AC209" s="23">
        <f>IF(V209="Grave émulsion",P209*PU!$B$13,0)</f>
        <v>0</v>
      </c>
      <c r="AD209" s="24">
        <f>(R209*PU!B214)+('Entretien des chaussées1'!T209*PU!B216)+'Entretien des chaussées1'!X209+'Entretien des chaussées1'!Y209+'Entretien des chaussées1'!Z209+'Entretien des chaussées1'!AA209+'Entretien des chaussées1'!AB209+'Entretien des chaussées1'!AC209</f>
        <v>0</v>
      </c>
      <c r="AE209" s="34"/>
      <c r="AF209" s="34"/>
      <c r="AG209" s="19" t="str">
        <f t="shared" si="52"/>
        <v/>
      </c>
      <c r="AH209" s="19" t="str">
        <f t="shared" si="53"/>
        <v/>
      </c>
      <c r="AI209" s="19" t="str">
        <f t="shared" si="54"/>
        <v/>
      </c>
      <c r="AJ209" s="31"/>
      <c r="AK209" s="26"/>
    </row>
    <row r="210" spans="1:37" x14ac:dyDescent="0.2">
      <c r="A210" s="41"/>
      <c r="B210" s="58" t="s">
        <v>235</v>
      </c>
      <c r="C210" s="41"/>
      <c r="D210" s="44"/>
      <c r="E210" s="40"/>
      <c r="F210" s="38" t="str">
        <f t="shared" si="44"/>
        <v/>
      </c>
      <c r="G210" s="23">
        <f t="shared" si="45"/>
        <v>0</v>
      </c>
      <c r="H210" s="23">
        <f t="shared" si="46"/>
        <v>0</v>
      </c>
      <c r="I210" s="23">
        <f t="shared" si="47"/>
        <v>0</v>
      </c>
      <c r="J210" s="23">
        <f t="shared" si="48"/>
        <v>0</v>
      </c>
      <c r="K210" s="23">
        <f t="shared" si="49"/>
        <v>0</v>
      </c>
      <c r="L210" s="27"/>
      <c r="M210" s="27"/>
      <c r="N210" s="33"/>
      <c r="O210" s="33"/>
      <c r="P210" s="68" t="str">
        <f t="shared" si="50"/>
        <v/>
      </c>
      <c r="Q210" s="49" t="str">
        <f t="shared" si="51"/>
        <v/>
      </c>
      <c r="R210" s="33"/>
      <c r="S210" s="33"/>
      <c r="T210" s="33"/>
      <c r="U210" s="33"/>
      <c r="V210" s="27"/>
      <c r="W210" s="45"/>
      <c r="X210" s="42">
        <f>IF(V210="ESU",P210*PU!$B$3,0)</f>
        <v>0</v>
      </c>
      <c r="Y210" s="23">
        <f>IF(V210="ECF",P210*PU!$B$5,0)</f>
        <v>0</v>
      </c>
      <c r="Z210" s="23">
        <f>IF(V210="Enrobé projeté",P210*PU!$B$7,0)</f>
        <v>0</v>
      </c>
      <c r="AA210" s="23">
        <f>IF(V210="Enrobé à froid",P210*PU!$B$9,0)</f>
        <v>0</v>
      </c>
      <c r="AB210" s="23">
        <f>IF(V210="Béton bitumineux",P210*PU!$B$11,0)</f>
        <v>0</v>
      </c>
      <c r="AC210" s="23">
        <f>IF(V210="Grave émulsion",P210*PU!$B$13,0)</f>
        <v>0</v>
      </c>
      <c r="AD210" s="24">
        <f>(R210*PU!B215)+('Entretien des chaussées1'!T210*PU!B217)+'Entretien des chaussées1'!X210+'Entretien des chaussées1'!Y210+'Entretien des chaussées1'!Z210+'Entretien des chaussées1'!AA210+'Entretien des chaussées1'!AB210+'Entretien des chaussées1'!AC210</f>
        <v>0</v>
      </c>
      <c r="AE210" s="34"/>
      <c r="AF210" s="34"/>
      <c r="AG210" s="19" t="str">
        <f t="shared" si="52"/>
        <v/>
      </c>
      <c r="AH210" s="19" t="str">
        <f t="shared" si="53"/>
        <v/>
      </c>
      <c r="AI210" s="19" t="str">
        <f t="shared" si="54"/>
        <v/>
      </c>
      <c r="AJ210" s="31"/>
      <c r="AK210" s="26"/>
    </row>
    <row r="211" spans="1:37" x14ac:dyDescent="0.2">
      <c r="A211" s="41"/>
      <c r="B211" s="58" t="s">
        <v>236</v>
      </c>
      <c r="C211" s="41"/>
      <c r="D211" s="44"/>
      <c r="E211" s="40"/>
      <c r="F211" s="38" t="str">
        <f t="shared" si="44"/>
        <v/>
      </c>
      <c r="G211" s="23">
        <f t="shared" si="45"/>
        <v>0</v>
      </c>
      <c r="H211" s="23">
        <f t="shared" si="46"/>
        <v>0</v>
      </c>
      <c r="I211" s="23">
        <f t="shared" si="47"/>
        <v>0</v>
      </c>
      <c r="J211" s="23">
        <f t="shared" si="48"/>
        <v>0</v>
      </c>
      <c r="K211" s="23">
        <f t="shared" si="49"/>
        <v>0</v>
      </c>
      <c r="L211" s="27"/>
      <c r="M211" s="27"/>
      <c r="N211" s="33"/>
      <c r="O211" s="33"/>
      <c r="P211" s="68" t="str">
        <f t="shared" si="50"/>
        <v/>
      </c>
      <c r="Q211" s="49" t="str">
        <f t="shared" si="51"/>
        <v/>
      </c>
      <c r="R211" s="33"/>
      <c r="S211" s="33"/>
      <c r="T211" s="33"/>
      <c r="U211" s="33"/>
      <c r="V211" s="27"/>
      <c r="W211" s="45"/>
      <c r="X211" s="42">
        <f>IF(V211="ESU",P211*PU!$B$3,0)</f>
        <v>0</v>
      </c>
      <c r="Y211" s="23">
        <f>IF(V211="ECF",P211*PU!$B$5,0)</f>
        <v>0</v>
      </c>
      <c r="Z211" s="23">
        <f>IF(V211="Enrobé projeté",P211*PU!$B$7,0)</f>
        <v>0</v>
      </c>
      <c r="AA211" s="23">
        <f>IF(V211="Enrobé à froid",P211*PU!$B$9,0)</f>
        <v>0</v>
      </c>
      <c r="AB211" s="23">
        <f>IF(V211="Béton bitumineux",P211*PU!$B$11,0)</f>
        <v>0</v>
      </c>
      <c r="AC211" s="23">
        <f>IF(V211="Grave émulsion",P211*PU!$B$13,0)</f>
        <v>0</v>
      </c>
      <c r="AD211" s="24">
        <f>(R211*PU!B216)+('Entretien des chaussées1'!T211*PU!B218)+'Entretien des chaussées1'!X211+'Entretien des chaussées1'!Y211+'Entretien des chaussées1'!Z211+'Entretien des chaussées1'!AA211+'Entretien des chaussées1'!AB211+'Entretien des chaussées1'!AC211</f>
        <v>0</v>
      </c>
      <c r="AE211" s="34"/>
      <c r="AF211" s="34"/>
      <c r="AG211" s="19" t="str">
        <f t="shared" si="52"/>
        <v/>
      </c>
      <c r="AH211" s="19" t="str">
        <f t="shared" si="53"/>
        <v/>
      </c>
      <c r="AI211" s="19" t="str">
        <f t="shared" si="54"/>
        <v/>
      </c>
      <c r="AJ211" s="31"/>
      <c r="AK211" s="26"/>
    </row>
    <row r="212" spans="1:37" x14ac:dyDescent="0.2">
      <c r="A212" s="41"/>
      <c r="B212" s="58" t="s">
        <v>237</v>
      </c>
      <c r="C212" s="41"/>
      <c r="D212" s="44"/>
      <c r="E212" s="40"/>
      <c r="F212" s="38" t="str">
        <f t="shared" si="44"/>
        <v/>
      </c>
      <c r="G212" s="23">
        <f t="shared" si="45"/>
        <v>0</v>
      </c>
      <c r="H212" s="23">
        <f t="shared" si="46"/>
        <v>0</v>
      </c>
      <c r="I212" s="23">
        <f t="shared" si="47"/>
        <v>0</v>
      </c>
      <c r="J212" s="23">
        <f t="shared" si="48"/>
        <v>0</v>
      </c>
      <c r="K212" s="23">
        <f t="shared" si="49"/>
        <v>0</v>
      </c>
      <c r="L212" s="27"/>
      <c r="M212" s="27"/>
      <c r="N212" s="33"/>
      <c r="O212" s="33"/>
      <c r="P212" s="68" t="str">
        <f t="shared" si="50"/>
        <v/>
      </c>
      <c r="Q212" s="49" t="str">
        <f t="shared" si="51"/>
        <v/>
      </c>
      <c r="R212" s="33"/>
      <c r="S212" s="33"/>
      <c r="T212" s="33"/>
      <c r="U212" s="33"/>
      <c r="V212" s="27"/>
      <c r="W212" s="45"/>
      <c r="X212" s="42">
        <f>IF(V212="ESU",P212*PU!$B$3,0)</f>
        <v>0</v>
      </c>
      <c r="Y212" s="23">
        <f>IF(V212="ECF",P212*PU!$B$5,0)</f>
        <v>0</v>
      </c>
      <c r="Z212" s="23">
        <f>IF(V212="Enrobé projeté",P212*PU!$B$7,0)</f>
        <v>0</v>
      </c>
      <c r="AA212" s="23">
        <f>IF(V212="Enrobé à froid",P212*PU!$B$9,0)</f>
        <v>0</v>
      </c>
      <c r="AB212" s="23">
        <f>IF(V212="Béton bitumineux",P212*PU!$B$11,0)</f>
        <v>0</v>
      </c>
      <c r="AC212" s="23">
        <f>IF(V212="Grave émulsion",P212*PU!$B$13,0)</f>
        <v>0</v>
      </c>
      <c r="AD212" s="24">
        <f>(R212*PU!B217)+('Entretien des chaussées1'!T212*PU!B219)+'Entretien des chaussées1'!X212+'Entretien des chaussées1'!Y212+'Entretien des chaussées1'!Z212+'Entretien des chaussées1'!AA212+'Entretien des chaussées1'!AB212+'Entretien des chaussées1'!AC212</f>
        <v>0</v>
      </c>
      <c r="AE212" s="34"/>
      <c r="AF212" s="34"/>
      <c r="AG212" s="19" t="str">
        <f t="shared" si="52"/>
        <v/>
      </c>
      <c r="AH212" s="19" t="str">
        <f t="shared" si="53"/>
        <v/>
      </c>
      <c r="AI212" s="19" t="str">
        <f t="shared" si="54"/>
        <v/>
      </c>
      <c r="AJ212" s="31"/>
      <c r="AK212" s="26"/>
    </row>
    <row r="213" spans="1:37" x14ac:dyDescent="0.2">
      <c r="A213" s="41"/>
      <c r="B213" s="58" t="s">
        <v>238</v>
      </c>
      <c r="C213" s="41"/>
      <c r="D213" s="44"/>
      <c r="E213" s="40"/>
      <c r="F213" s="38" t="str">
        <f t="shared" si="44"/>
        <v/>
      </c>
      <c r="G213" s="23">
        <f t="shared" si="45"/>
        <v>0</v>
      </c>
      <c r="H213" s="23">
        <f t="shared" si="46"/>
        <v>0</v>
      </c>
      <c r="I213" s="23">
        <f t="shared" si="47"/>
        <v>0</v>
      </c>
      <c r="J213" s="23">
        <f t="shared" si="48"/>
        <v>0</v>
      </c>
      <c r="K213" s="23">
        <f t="shared" si="49"/>
        <v>0</v>
      </c>
      <c r="L213" s="27"/>
      <c r="M213" s="27"/>
      <c r="N213" s="33"/>
      <c r="O213" s="33"/>
      <c r="P213" s="68" t="str">
        <f t="shared" si="50"/>
        <v/>
      </c>
      <c r="Q213" s="49" t="str">
        <f t="shared" si="51"/>
        <v/>
      </c>
      <c r="R213" s="33"/>
      <c r="S213" s="33"/>
      <c r="T213" s="33"/>
      <c r="U213" s="33"/>
      <c r="V213" s="27"/>
      <c r="W213" s="45"/>
      <c r="X213" s="42">
        <f>IF(V213="ESU",P213*PU!$B$3,0)</f>
        <v>0</v>
      </c>
      <c r="Y213" s="23">
        <f>IF(V213="ECF",P213*PU!$B$5,0)</f>
        <v>0</v>
      </c>
      <c r="Z213" s="23">
        <f>IF(V213="Enrobé projeté",P213*PU!$B$7,0)</f>
        <v>0</v>
      </c>
      <c r="AA213" s="23">
        <f>IF(V213="Enrobé à froid",P213*PU!$B$9,0)</f>
        <v>0</v>
      </c>
      <c r="AB213" s="23">
        <f>IF(V213="Béton bitumineux",P213*PU!$B$11,0)</f>
        <v>0</v>
      </c>
      <c r="AC213" s="23">
        <f>IF(V213="Grave émulsion",P213*PU!$B$13,0)</f>
        <v>0</v>
      </c>
      <c r="AD213" s="24">
        <f>(R213*PU!B218)+('Entretien des chaussées1'!T213*PU!B220)+'Entretien des chaussées1'!X213+'Entretien des chaussées1'!Y213+'Entretien des chaussées1'!Z213+'Entretien des chaussées1'!AA213+'Entretien des chaussées1'!AB213+'Entretien des chaussées1'!AC213</f>
        <v>0</v>
      </c>
      <c r="AE213" s="34"/>
      <c r="AF213" s="34"/>
      <c r="AG213" s="19" t="str">
        <f t="shared" si="52"/>
        <v/>
      </c>
      <c r="AH213" s="19" t="str">
        <f t="shared" si="53"/>
        <v/>
      </c>
      <c r="AI213" s="19" t="str">
        <f t="shared" si="54"/>
        <v/>
      </c>
      <c r="AJ213" s="31"/>
      <c r="AK213" s="26"/>
    </row>
    <row r="214" spans="1:37" x14ac:dyDescent="0.2">
      <c r="A214" s="41"/>
      <c r="B214" s="58" t="s">
        <v>239</v>
      </c>
      <c r="C214" s="41"/>
      <c r="D214" s="44"/>
      <c r="E214" s="40"/>
      <c r="F214" s="38" t="str">
        <f t="shared" si="44"/>
        <v/>
      </c>
      <c r="G214" s="23">
        <f t="shared" si="45"/>
        <v>0</v>
      </c>
      <c r="H214" s="23">
        <f t="shared" si="46"/>
        <v>0</v>
      </c>
      <c r="I214" s="23">
        <f t="shared" si="47"/>
        <v>0</v>
      </c>
      <c r="J214" s="23">
        <f t="shared" si="48"/>
        <v>0</v>
      </c>
      <c r="K214" s="23">
        <f t="shared" si="49"/>
        <v>0</v>
      </c>
      <c r="L214" s="27"/>
      <c r="M214" s="27"/>
      <c r="N214" s="33"/>
      <c r="O214" s="33"/>
      <c r="P214" s="68" t="str">
        <f t="shared" si="50"/>
        <v/>
      </c>
      <c r="Q214" s="49" t="str">
        <f t="shared" si="51"/>
        <v/>
      </c>
      <c r="R214" s="33"/>
      <c r="S214" s="33"/>
      <c r="T214" s="33"/>
      <c r="U214" s="33"/>
      <c r="V214" s="27"/>
      <c r="W214" s="45"/>
      <c r="X214" s="42">
        <f>IF(V214="ESU",P214*PU!$B$3,0)</f>
        <v>0</v>
      </c>
      <c r="Y214" s="23">
        <f>IF(V214="ECF",P214*PU!$B$5,0)</f>
        <v>0</v>
      </c>
      <c r="Z214" s="23">
        <f>IF(V214="Enrobé projeté",P214*PU!$B$7,0)</f>
        <v>0</v>
      </c>
      <c r="AA214" s="23">
        <f>IF(V214="Enrobé à froid",P214*PU!$B$9,0)</f>
        <v>0</v>
      </c>
      <c r="AB214" s="23">
        <f>IF(V214="Béton bitumineux",P214*PU!$B$11,0)</f>
        <v>0</v>
      </c>
      <c r="AC214" s="23">
        <f>IF(V214="Grave émulsion",P214*PU!$B$13,0)</f>
        <v>0</v>
      </c>
      <c r="AD214" s="24">
        <f>(R214*PU!B219)+('Entretien des chaussées1'!T214*PU!B221)+'Entretien des chaussées1'!X214+'Entretien des chaussées1'!Y214+'Entretien des chaussées1'!Z214+'Entretien des chaussées1'!AA214+'Entretien des chaussées1'!AB214+'Entretien des chaussées1'!AC214</f>
        <v>0</v>
      </c>
      <c r="AE214" s="34"/>
      <c r="AF214" s="34"/>
      <c r="AG214" s="19" t="str">
        <f t="shared" si="52"/>
        <v/>
      </c>
      <c r="AH214" s="19" t="str">
        <f t="shared" si="53"/>
        <v/>
      </c>
      <c r="AI214" s="19" t="str">
        <f t="shared" si="54"/>
        <v/>
      </c>
      <c r="AJ214" s="31"/>
      <c r="AK214" s="26"/>
    </row>
    <row r="215" spans="1:37" ht="25.5" x14ac:dyDescent="0.2">
      <c r="A215" s="41"/>
      <c r="B215" s="58" t="s">
        <v>240</v>
      </c>
      <c r="C215" s="41"/>
      <c r="D215" s="44"/>
      <c r="E215" s="40"/>
      <c r="F215" s="38" t="str">
        <f t="shared" si="44"/>
        <v/>
      </c>
      <c r="G215" s="23">
        <f t="shared" si="45"/>
        <v>0</v>
      </c>
      <c r="H215" s="23">
        <f t="shared" si="46"/>
        <v>0</v>
      </c>
      <c r="I215" s="23">
        <f t="shared" si="47"/>
        <v>0</v>
      </c>
      <c r="J215" s="23">
        <f t="shared" si="48"/>
        <v>0</v>
      </c>
      <c r="K215" s="23">
        <f t="shared" si="49"/>
        <v>0</v>
      </c>
      <c r="L215" s="27"/>
      <c r="M215" s="27"/>
      <c r="N215" s="33"/>
      <c r="O215" s="33"/>
      <c r="P215" s="68" t="str">
        <f t="shared" si="50"/>
        <v/>
      </c>
      <c r="Q215" s="49" t="str">
        <f t="shared" si="51"/>
        <v/>
      </c>
      <c r="R215" s="33"/>
      <c r="S215" s="33"/>
      <c r="T215" s="33"/>
      <c r="U215" s="33"/>
      <c r="V215" s="27"/>
      <c r="W215" s="45"/>
      <c r="X215" s="42">
        <f>IF(V215="ESU",P215*PU!$B$3,0)</f>
        <v>0</v>
      </c>
      <c r="Y215" s="23">
        <f>IF(V215="ECF",P215*PU!$B$5,0)</f>
        <v>0</v>
      </c>
      <c r="Z215" s="23">
        <f>IF(V215="Enrobé projeté",P215*PU!$B$7,0)</f>
        <v>0</v>
      </c>
      <c r="AA215" s="23">
        <f>IF(V215="Enrobé à froid",P215*PU!$B$9,0)</f>
        <v>0</v>
      </c>
      <c r="AB215" s="23">
        <f>IF(V215="Béton bitumineux",P215*PU!$B$11,0)</f>
        <v>0</v>
      </c>
      <c r="AC215" s="23">
        <f>IF(V215="Grave émulsion",P215*PU!$B$13,0)</f>
        <v>0</v>
      </c>
      <c r="AD215" s="24">
        <f>(R215*PU!B220)+('Entretien des chaussées1'!T215*PU!B222)+'Entretien des chaussées1'!X215+'Entretien des chaussées1'!Y215+'Entretien des chaussées1'!Z215+'Entretien des chaussées1'!AA215+'Entretien des chaussées1'!AB215+'Entretien des chaussées1'!AC215</f>
        <v>0</v>
      </c>
      <c r="AE215" s="34"/>
      <c r="AF215" s="34"/>
      <c r="AG215" s="19" t="str">
        <f t="shared" si="52"/>
        <v/>
      </c>
      <c r="AH215" s="19" t="str">
        <f t="shared" si="53"/>
        <v/>
      </c>
      <c r="AI215" s="19" t="str">
        <f t="shared" si="54"/>
        <v/>
      </c>
      <c r="AJ215" s="31"/>
      <c r="AK215" s="26"/>
    </row>
    <row r="216" spans="1:37" x14ac:dyDescent="0.2">
      <c r="A216" s="41"/>
      <c r="B216" s="58" t="s">
        <v>241</v>
      </c>
      <c r="C216" s="41"/>
      <c r="D216" s="44"/>
      <c r="E216" s="40"/>
      <c r="F216" s="38" t="str">
        <f t="shared" si="44"/>
        <v/>
      </c>
      <c r="G216" s="23">
        <f t="shared" si="45"/>
        <v>0</v>
      </c>
      <c r="H216" s="23">
        <f t="shared" si="46"/>
        <v>0</v>
      </c>
      <c r="I216" s="23">
        <f t="shared" si="47"/>
        <v>0</v>
      </c>
      <c r="J216" s="23">
        <f t="shared" si="48"/>
        <v>0</v>
      </c>
      <c r="K216" s="23">
        <f t="shared" si="49"/>
        <v>0</v>
      </c>
      <c r="L216" s="27"/>
      <c r="M216" s="27"/>
      <c r="N216" s="33"/>
      <c r="O216" s="33"/>
      <c r="P216" s="68" t="str">
        <f t="shared" si="50"/>
        <v/>
      </c>
      <c r="Q216" s="49" t="str">
        <f t="shared" si="51"/>
        <v/>
      </c>
      <c r="R216" s="33"/>
      <c r="S216" s="33"/>
      <c r="T216" s="33"/>
      <c r="U216" s="33"/>
      <c r="V216" s="27"/>
      <c r="W216" s="45"/>
      <c r="X216" s="42">
        <f>IF(V216="ESU",P216*PU!$B$3,0)</f>
        <v>0</v>
      </c>
      <c r="Y216" s="23">
        <f>IF(V216="ECF",P216*PU!$B$5,0)</f>
        <v>0</v>
      </c>
      <c r="Z216" s="23">
        <f>IF(V216="Enrobé projeté",P216*PU!$B$7,0)</f>
        <v>0</v>
      </c>
      <c r="AA216" s="23">
        <f>IF(V216="Enrobé à froid",P216*PU!$B$9,0)</f>
        <v>0</v>
      </c>
      <c r="AB216" s="23">
        <f>IF(V216="Béton bitumineux",P216*PU!$B$11,0)</f>
        <v>0</v>
      </c>
      <c r="AC216" s="23">
        <f>IF(V216="Grave émulsion",P216*PU!$B$13,0)</f>
        <v>0</v>
      </c>
      <c r="AD216" s="24">
        <f>(R216*PU!B221)+('Entretien des chaussées1'!T216*PU!B223)+'Entretien des chaussées1'!X216+'Entretien des chaussées1'!Y216+'Entretien des chaussées1'!Z216+'Entretien des chaussées1'!AA216+'Entretien des chaussées1'!AB216+'Entretien des chaussées1'!AC216</f>
        <v>0</v>
      </c>
      <c r="AE216" s="34"/>
      <c r="AF216" s="34"/>
      <c r="AG216" s="19" t="str">
        <f t="shared" si="52"/>
        <v/>
      </c>
      <c r="AH216" s="19" t="str">
        <f t="shared" si="53"/>
        <v/>
      </c>
      <c r="AI216" s="19" t="str">
        <f t="shared" si="54"/>
        <v/>
      </c>
      <c r="AJ216" s="31"/>
      <c r="AK216" s="26"/>
    </row>
    <row r="217" spans="1:37" x14ac:dyDescent="0.2">
      <c r="A217" s="41"/>
      <c r="B217" s="58" t="s">
        <v>242</v>
      </c>
      <c r="C217" s="41"/>
      <c r="D217" s="44"/>
      <c r="E217" s="40"/>
      <c r="F217" s="38" t="str">
        <f t="shared" si="44"/>
        <v/>
      </c>
      <c r="G217" s="23">
        <f t="shared" si="45"/>
        <v>0</v>
      </c>
      <c r="H217" s="23">
        <f t="shared" si="46"/>
        <v>0</v>
      </c>
      <c r="I217" s="23">
        <f t="shared" si="47"/>
        <v>0</v>
      </c>
      <c r="J217" s="23">
        <f t="shared" si="48"/>
        <v>0</v>
      </c>
      <c r="K217" s="23">
        <f t="shared" si="49"/>
        <v>0</v>
      </c>
      <c r="L217" s="27"/>
      <c r="M217" s="27"/>
      <c r="N217" s="33"/>
      <c r="O217" s="33"/>
      <c r="P217" s="68" t="str">
        <f t="shared" si="50"/>
        <v/>
      </c>
      <c r="Q217" s="49" t="str">
        <f t="shared" si="51"/>
        <v/>
      </c>
      <c r="R217" s="33"/>
      <c r="S217" s="33"/>
      <c r="T217" s="33"/>
      <c r="U217" s="33"/>
      <c r="V217" s="27"/>
      <c r="W217" s="45"/>
      <c r="X217" s="42">
        <f>IF(V217="ESU",P217*PU!$B$3,0)</f>
        <v>0</v>
      </c>
      <c r="Y217" s="23">
        <f>IF(V217="ECF",P217*PU!$B$5,0)</f>
        <v>0</v>
      </c>
      <c r="Z217" s="23">
        <f>IF(V217="Enrobé projeté",P217*PU!$B$7,0)</f>
        <v>0</v>
      </c>
      <c r="AA217" s="23">
        <f>IF(V217="Enrobé à froid",P217*PU!$B$9,0)</f>
        <v>0</v>
      </c>
      <c r="AB217" s="23">
        <f>IF(V217="Béton bitumineux",P217*PU!$B$11,0)</f>
        <v>0</v>
      </c>
      <c r="AC217" s="23">
        <f>IF(V217="Grave émulsion",P217*PU!$B$13,0)</f>
        <v>0</v>
      </c>
      <c r="AD217" s="24">
        <f>(R217*PU!B222)+('Entretien des chaussées1'!T217*PU!B224)+'Entretien des chaussées1'!X217+'Entretien des chaussées1'!Y217+'Entretien des chaussées1'!Z217+'Entretien des chaussées1'!AA217+'Entretien des chaussées1'!AB217+'Entretien des chaussées1'!AC217</f>
        <v>0</v>
      </c>
      <c r="AE217" s="34"/>
      <c r="AF217" s="34"/>
      <c r="AG217" s="19" t="str">
        <f t="shared" si="52"/>
        <v/>
      </c>
      <c r="AH217" s="19" t="str">
        <f t="shared" si="53"/>
        <v/>
      </c>
      <c r="AI217" s="19" t="str">
        <f t="shared" si="54"/>
        <v/>
      </c>
      <c r="AJ217" s="31"/>
      <c r="AK217" s="26"/>
    </row>
    <row r="218" spans="1:37" ht="25.5" x14ac:dyDescent="0.2">
      <c r="A218" s="41"/>
      <c r="B218" s="58" t="s">
        <v>243</v>
      </c>
      <c r="C218" s="41"/>
      <c r="D218" s="44"/>
      <c r="E218" s="40"/>
      <c r="F218" s="38" t="str">
        <f t="shared" si="44"/>
        <v/>
      </c>
      <c r="G218" s="23">
        <f t="shared" si="45"/>
        <v>0</v>
      </c>
      <c r="H218" s="23">
        <f t="shared" si="46"/>
        <v>0</v>
      </c>
      <c r="I218" s="23">
        <f t="shared" si="47"/>
        <v>0</v>
      </c>
      <c r="J218" s="23">
        <f t="shared" si="48"/>
        <v>0</v>
      </c>
      <c r="K218" s="23">
        <f t="shared" si="49"/>
        <v>0</v>
      </c>
      <c r="L218" s="27"/>
      <c r="M218" s="27"/>
      <c r="N218" s="33"/>
      <c r="O218" s="33"/>
      <c r="P218" s="68" t="str">
        <f t="shared" si="50"/>
        <v/>
      </c>
      <c r="Q218" s="49" t="str">
        <f t="shared" si="51"/>
        <v/>
      </c>
      <c r="R218" s="33"/>
      <c r="S218" s="33"/>
      <c r="T218" s="33"/>
      <c r="U218" s="33"/>
      <c r="V218" s="27"/>
      <c r="W218" s="45"/>
      <c r="X218" s="42">
        <f>IF(V218="ESU",P218*PU!$B$3,0)</f>
        <v>0</v>
      </c>
      <c r="Y218" s="23">
        <f>IF(V218="ECF",P218*PU!$B$5,0)</f>
        <v>0</v>
      </c>
      <c r="Z218" s="23">
        <f>IF(V218="Enrobé projeté",P218*PU!$B$7,0)</f>
        <v>0</v>
      </c>
      <c r="AA218" s="23">
        <f>IF(V218="Enrobé à froid",P218*PU!$B$9,0)</f>
        <v>0</v>
      </c>
      <c r="AB218" s="23">
        <f>IF(V218="Béton bitumineux",P218*PU!$B$11,0)</f>
        <v>0</v>
      </c>
      <c r="AC218" s="23">
        <f>IF(V218="Grave émulsion",P218*PU!$B$13,0)</f>
        <v>0</v>
      </c>
      <c r="AD218" s="24">
        <f>(R218*PU!B223)+('Entretien des chaussées1'!T218*PU!B225)+'Entretien des chaussées1'!X218+'Entretien des chaussées1'!Y218+'Entretien des chaussées1'!Z218+'Entretien des chaussées1'!AA218+'Entretien des chaussées1'!AB218+'Entretien des chaussées1'!AC218</f>
        <v>0</v>
      </c>
      <c r="AE218" s="34"/>
      <c r="AF218" s="34"/>
      <c r="AG218" s="19" t="str">
        <f t="shared" si="52"/>
        <v/>
      </c>
      <c r="AH218" s="19" t="str">
        <f t="shared" si="53"/>
        <v/>
      </c>
      <c r="AI218" s="19" t="str">
        <f t="shared" si="54"/>
        <v/>
      </c>
      <c r="AJ218" s="31"/>
      <c r="AK218" s="26"/>
    </row>
    <row r="219" spans="1:37" x14ac:dyDescent="0.2">
      <c r="A219" s="41"/>
      <c r="B219" s="58" t="s">
        <v>244</v>
      </c>
      <c r="C219" s="41"/>
      <c r="D219" s="44"/>
      <c r="E219" s="40"/>
      <c r="F219" s="38" t="str">
        <f t="shared" si="44"/>
        <v/>
      </c>
      <c r="G219" s="23">
        <f t="shared" si="45"/>
        <v>0</v>
      </c>
      <c r="H219" s="23">
        <f t="shared" si="46"/>
        <v>0</v>
      </c>
      <c r="I219" s="23">
        <f t="shared" si="47"/>
        <v>0</v>
      </c>
      <c r="J219" s="23">
        <f t="shared" si="48"/>
        <v>0</v>
      </c>
      <c r="K219" s="23">
        <f t="shared" si="49"/>
        <v>0</v>
      </c>
      <c r="L219" s="27"/>
      <c r="M219" s="27"/>
      <c r="N219" s="33"/>
      <c r="O219" s="33"/>
      <c r="P219" s="68" t="str">
        <f t="shared" si="50"/>
        <v/>
      </c>
      <c r="Q219" s="49" t="str">
        <f t="shared" si="51"/>
        <v/>
      </c>
      <c r="R219" s="33"/>
      <c r="S219" s="33"/>
      <c r="T219" s="33"/>
      <c r="U219" s="33"/>
      <c r="V219" s="27"/>
      <c r="W219" s="45"/>
      <c r="X219" s="42">
        <f>IF(V219="ESU",P219*PU!$B$3,0)</f>
        <v>0</v>
      </c>
      <c r="Y219" s="23">
        <f>IF(V219="ECF",P219*PU!$B$5,0)</f>
        <v>0</v>
      </c>
      <c r="Z219" s="23">
        <f>IF(V219="Enrobé projeté",P219*PU!$B$7,0)</f>
        <v>0</v>
      </c>
      <c r="AA219" s="23">
        <f>IF(V219="Enrobé à froid",P219*PU!$B$9,0)</f>
        <v>0</v>
      </c>
      <c r="AB219" s="23">
        <f>IF(V219="Béton bitumineux",P219*PU!$B$11,0)</f>
        <v>0</v>
      </c>
      <c r="AC219" s="23">
        <f>IF(V219="Grave émulsion",P219*PU!$B$13,0)</f>
        <v>0</v>
      </c>
      <c r="AD219" s="24">
        <f>(R219*PU!B224)+('Entretien des chaussées1'!T219*PU!B226)+'Entretien des chaussées1'!X219+'Entretien des chaussées1'!Y219+'Entretien des chaussées1'!Z219+'Entretien des chaussées1'!AA219+'Entretien des chaussées1'!AB219+'Entretien des chaussées1'!AC219</f>
        <v>0</v>
      </c>
      <c r="AE219" s="34"/>
      <c r="AF219" s="34"/>
      <c r="AG219" s="19" t="str">
        <f t="shared" si="52"/>
        <v/>
      </c>
      <c r="AH219" s="19" t="str">
        <f t="shared" si="53"/>
        <v/>
      </c>
      <c r="AI219" s="19" t="str">
        <f t="shared" si="54"/>
        <v/>
      </c>
      <c r="AJ219" s="31"/>
      <c r="AK219" s="26"/>
    </row>
    <row r="220" spans="1:37" x14ac:dyDescent="0.2">
      <c r="A220" s="41"/>
      <c r="B220" s="58" t="s">
        <v>245</v>
      </c>
      <c r="C220" s="41"/>
      <c r="D220" s="44"/>
      <c r="E220" s="40"/>
      <c r="F220" s="38" t="str">
        <f t="shared" si="44"/>
        <v/>
      </c>
      <c r="G220" s="23">
        <f t="shared" si="45"/>
        <v>0</v>
      </c>
      <c r="H220" s="23">
        <f t="shared" si="46"/>
        <v>0</v>
      </c>
      <c r="I220" s="23">
        <f t="shared" si="47"/>
        <v>0</v>
      </c>
      <c r="J220" s="23">
        <f t="shared" si="48"/>
        <v>0</v>
      </c>
      <c r="K220" s="23">
        <f t="shared" si="49"/>
        <v>0</v>
      </c>
      <c r="L220" s="27"/>
      <c r="M220" s="27"/>
      <c r="N220" s="33"/>
      <c r="O220" s="33"/>
      <c r="P220" s="68" t="str">
        <f t="shared" si="50"/>
        <v/>
      </c>
      <c r="Q220" s="49" t="str">
        <f t="shared" si="51"/>
        <v/>
      </c>
      <c r="R220" s="33"/>
      <c r="S220" s="33"/>
      <c r="T220" s="33"/>
      <c r="U220" s="33"/>
      <c r="V220" s="27"/>
      <c r="W220" s="45"/>
      <c r="X220" s="42">
        <f>IF(V220="ESU",P220*PU!$B$3,0)</f>
        <v>0</v>
      </c>
      <c r="Y220" s="23">
        <f>IF(V220="ECF",P220*PU!$B$5,0)</f>
        <v>0</v>
      </c>
      <c r="Z220" s="23">
        <f>IF(V220="Enrobé projeté",P220*PU!$B$7,0)</f>
        <v>0</v>
      </c>
      <c r="AA220" s="23">
        <f>IF(V220="Enrobé à froid",P220*PU!$B$9,0)</f>
        <v>0</v>
      </c>
      <c r="AB220" s="23">
        <f>IF(V220="Béton bitumineux",P220*PU!$B$11,0)</f>
        <v>0</v>
      </c>
      <c r="AC220" s="23">
        <f>IF(V220="Grave émulsion",P220*PU!$B$13,0)</f>
        <v>0</v>
      </c>
      <c r="AD220" s="24">
        <f>(R220*PU!B225)+('Entretien des chaussées1'!T220*PU!B227)+'Entretien des chaussées1'!X220+'Entretien des chaussées1'!Y220+'Entretien des chaussées1'!Z220+'Entretien des chaussées1'!AA220+'Entretien des chaussées1'!AB220+'Entretien des chaussées1'!AC220</f>
        <v>0</v>
      </c>
      <c r="AE220" s="34"/>
      <c r="AF220" s="34"/>
      <c r="AG220" s="19" t="str">
        <f t="shared" si="52"/>
        <v/>
      </c>
      <c r="AH220" s="19" t="str">
        <f t="shared" si="53"/>
        <v/>
      </c>
      <c r="AI220" s="19" t="str">
        <f t="shared" si="54"/>
        <v/>
      </c>
      <c r="AJ220" s="31"/>
      <c r="AK220" s="26"/>
    </row>
    <row r="221" spans="1:37" x14ac:dyDescent="0.2">
      <c r="A221" s="41"/>
      <c r="B221" s="58" t="s">
        <v>246</v>
      </c>
      <c r="C221" s="41"/>
      <c r="D221" s="44"/>
      <c r="E221" s="40"/>
      <c r="F221" s="38" t="str">
        <f t="shared" si="44"/>
        <v/>
      </c>
      <c r="G221" s="23">
        <f t="shared" si="45"/>
        <v>0</v>
      </c>
      <c r="H221" s="23">
        <f t="shared" si="46"/>
        <v>0</v>
      </c>
      <c r="I221" s="23">
        <f t="shared" si="47"/>
        <v>0</v>
      </c>
      <c r="J221" s="23">
        <f t="shared" si="48"/>
        <v>0</v>
      </c>
      <c r="K221" s="23">
        <f t="shared" si="49"/>
        <v>0</v>
      </c>
      <c r="L221" s="27"/>
      <c r="M221" s="27"/>
      <c r="N221" s="33"/>
      <c r="O221" s="33"/>
      <c r="P221" s="68" t="str">
        <f t="shared" si="50"/>
        <v/>
      </c>
      <c r="Q221" s="49" t="str">
        <f t="shared" si="51"/>
        <v/>
      </c>
      <c r="R221" s="33"/>
      <c r="S221" s="33"/>
      <c r="T221" s="33"/>
      <c r="U221" s="33"/>
      <c r="V221" s="27"/>
      <c r="W221" s="45"/>
      <c r="X221" s="42">
        <f>IF(V221="ESU",P221*PU!$B$3,0)</f>
        <v>0</v>
      </c>
      <c r="Y221" s="23">
        <f>IF(V221="ECF",P221*PU!$B$5,0)</f>
        <v>0</v>
      </c>
      <c r="Z221" s="23">
        <f>IF(V221="Enrobé projeté",P221*PU!$B$7,0)</f>
        <v>0</v>
      </c>
      <c r="AA221" s="23">
        <f>IF(V221="Enrobé à froid",P221*PU!$B$9,0)</f>
        <v>0</v>
      </c>
      <c r="AB221" s="23">
        <f>IF(V221="Béton bitumineux",P221*PU!$B$11,0)</f>
        <v>0</v>
      </c>
      <c r="AC221" s="23">
        <f>IF(V221="Grave émulsion",P221*PU!$B$13,0)</f>
        <v>0</v>
      </c>
      <c r="AD221" s="24">
        <f>(R221*PU!B226)+('Entretien des chaussées1'!T221*PU!B228)+'Entretien des chaussées1'!X221+'Entretien des chaussées1'!Y221+'Entretien des chaussées1'!Z221+'Entretien des chaussées1'!AA221+'Entretien des chaussées1'!AB221+'Entretien des chaussées1'!AC221</f>
        <v>0</v>
      </c>
      <c r="AE221" s="34"/>
      <c r="AF221" s="34"/>
      <c r="AG221" s="19" t="str">
        <f t="shared" si="52"/>
        <v/>
      </c>
      <c r="AH221" s="19" t="str">
        <f t="shared" si="53"/>
        <v/>
      </c>
      <c r="AI221" s="19" t="str">
        <f t="shared" si="54"/>
        <v/>
      </c>
      <c r="AJ221" s="31"/>
      <c r="AK221" s="26"/>
    </row>
    <row r="222" spans="1:37" x14ac:dyDescent="0.2">
      <c r="A222" s="41"/>
      <c r="B222" s="58" t="s">
        <v>247</v>
      </c>
      <c r="C222" s="41"/>
      <c r="D222" s="44"/>
      <c r="E222" s="40"/>
      <c r="F222" s="38" t="str">
        <f t="shared" si="44"/>
        <v/>
      </c>
      <c r="G222" s="23">
        <f t="shared" si="45"/>
        <v>0</v>
      </c>
      <c r="H222" s="23">
        <f t="shared" si="46"/>
        <v>0</v>
      </c>
      <c r="I222" s="23">
        <f t="shared" si="47"/>
        <v>0</v>
      </c>
      <c r="J222" s="23">
        <f t="shared" si="48"/>
        <v>0</v>
      </c>
      <c r="K222" s="23">
        <f t="shared" si="49"/>
        <v>0</v>
      </c>
      <c r="L222" s="27"/>
      <c r="M222" s="27"/>
      <c r="N222" s="33"/>
      <c r="O222" s="33"/>
      <c r="P222" s="68" t="str">
        <f t="shared" si="50"/>
        <v/>
      </c>
      <c r="Q222" s="49" t="str">
        <f t="shared" si="51"/>
        <v/>
      </c>
      <c r="R222" s="33"/>
      <c r="S222" s="33"/>
      <c r="T222" s="33"/>
      <c r="U222" s="33"/>
      <c r="V222" s="27"/>
      <c r="W222" s="45"/>
      <c r="X222" s="42">
        <f>IF(V222="ESU",P222*PU!$B$3,0)</f>
        <v>0</v>
      </c>
      <c r="Y222" s="23">
        <f>IF(V222="ECF",P222*PU!$B$5,0)</f>
        <v>0</v>
      </c>
      <c r="Z222" s="23">
        <f>IF(V222="Enrobé projeté",P222*PU!$B$7,0)</f>
        <v>0</v>
      </c>
      <c r="AA222" s="23">
        <f>IF(V222="Enrobé à froid",P222*PU!$B$9,0)</f>
        <v>0</v>
      </c>
      <c r="AB222" s="23">
        <f>IF(V222="Béton bitumineux",P222*PU!$B$11,0)</f>
        <v>0</v>
      </c>
      <c r="AC222" s="23">
        <f>IF(V222="Grave émulsion",P222*PU!$B$13,0)</f>
        <v>0</v>
      </c>
      <c r="AD222" s="24">
        <f>(R222*PU!B227)+('Entretien des chaussées1'!T222*PU!B229)+'Entretien des chaussées1'!X222+'Entretien des chaussées1'!Y222+'Entretien des chaussées1'!Z222+'Entretien des chaussées1'!AA222+'Entretien des chaussées1'!AB222+'Entretien des chaussées1'!AC222</f>
        <v>0</v>
      </c>
      <c r="AE222" s="34"/>
      <c r="AF222" s="34"/>
      <c r="AG222" s="19" t="str">
        <f t="shared" si="52"/>
        <v/>
      </c>
      <c r="AH222" s="19" t="str">
        <f t="shared" si="53"/>
        <v/>
      </c>
      <c r="AI222" s="19" t="str">
        <f t="shared" si="54"/>
        <v/>
      </c>
      <c r="AJ222" s="31"/>
      <c r="AK222" s="26"/>
    </row>
    <row r="223" spans="1:37" x14ac:dyDescent="0.2">
      <c r="A223" s="41"/>
      <c r="B223" s="60" t="s">
        <v>248</v>
      </c>
      <c r="C223" s="41"/>
      <c r="D223" s="44"/>
      <c r="E223" s="40"/>
      <c r="F223" s="38" t="str">
        <f t="shared" si="44"/>
        <v/>
      </c>
      <c r="G223" s="23">
        <f t="shared" si="45"/>
        <v>0</v>
      </c>
      <c r="H223" s="23">
        <f t="shared" si="46"/>
        <v>0</v>
      </c>
      <c r="I223" s="23">
        <f t="shared" si="47"/>
        <v>0</v>
      </c>
      <c r="J223" s="23">
        <f t="shared" si="48"/>
        <v>0</v>
      </c>
      <c r="K223" s="23">
        <f t="shared" si="49"/>
        <v>0</v>
      </c>
      <c r="L223" s="27"/>
      <c r="M223" s="27"/>
      <c r="N223" s="33"/>
      <c r="O223" s="33"/>
      <c r="P223" s="68" t="str">
        <f t="shared" si="50"/>
        <v/>
      </c>
      <c r="Q223" s="49" t="str">
        <f t="shared" si="51"/>
        <v/>
      </c>
      <c r="R223" s="33"/>
      <c r="S223" s="33"/>
      <c r="T223" s="33"/>
      <c r="U223" s="33"/>
      <c r="V223" s="27"/>
      <c r="W223" s="45"/>
      <c r="X223" s="42">
        <f>IF(V223="ESU",P223*PU!$B$3,0)</f>
        <v>0</v>
      </c>
      <c r="Y223" s="23">
        <f>IF(V223="ECF",P223*PU!$B$5,0)</f>
        <v>0</v>
      </c>
      <c r="Z223" s="23">
        <f>IF(V223="Enrobé projeté",P223*PU!$B$7,0)</f>
        <v>0</v>
      </c>
      <c r="AA223" s="23">
        <f>IF(V223="Enrobé à froid",P223*PU!$B$9,0)</f>
        <v>0</v>
      </c>
      <c r="AB223" s="23">
        <f>IF(V223="Béton bitumineux",P223*PU!$B$11,0)</f>
        <v>0</v>
      </c>
      <c r="AC223" s="23">
        <f>IF(V223="Grave émulsion",P223*PU!$B$13,0)</f>
        <v>0</v>
      </c>
      <c r="AD223" s="24">
        <f>(R223*PU!B228)+('Entretien des chaussées1'!T223*PU!B230)+'Entretien des chaussées1'!X223+'Entretien des chaussées1'!Y223+'Entretien des chaussées1'!Z223+'Entretien des chaussées1'!AA223+'Entretien des chaussées1'!AB223+'Entretien des chaussées1'!AC223</f>
        <v>0</v>
      </c>
      <c r="AE223" s="34"/>
      <c r="AF223" s="34"/>
      <c r="AG223" s="19" t="str">
        <f t="shared" si="52"/>
        <v/>
      </c>
      <c r="AH223" s="19" t="str">
        <f t="shared" si="53"/>
        <v/>
      </c>
      <c r="AI223" s="19" t="str">
        <f t="shared" si="54"/>
        <v/>
      </c>
      <c r="AJ223" s="31"/>
      <c r="AK223" s="26"/>
    </row>
    <row r="224" spans="1:37" x14ac:dyDescent="0.2">
      <c r="A224" s="41"/>
      <c r="B224" s="58" t="s">
        <v>249</v>
      </c>
      <c r="C224" s="41"/>
      <c r="D224" s="44"/>
      <c r="E224" s="40"/>
      <c r="F224" s="38" t="str">
        <f t="shared" si="44"/>
        <v/>
      </c>
      <c r="G224" s="23">
        <f t="shared" si="45"/>
        <v>0</v>
      </c>
      <c r="H224" s="23">
        <f t="shared" si="46"/>
        <v>0</v>
      </c>
      <c r="I224" s="23">
        <f t="shared" si="47"/>
        <v>0</v>
      </c>
      <c r="J224" s="23">
        <f t="shared" si="48"/>
        <v>0</v>
      </c>
      <c r="K224" s="23">
        <f t="shared" si="49"/>
        <v>0</v>
      </c>
      <c r="L224" s="27"/>
      <c r="M224" s="27"/>
      <c r="N224" s="33"/>
      <c r="O224" s="33"/>
      <c r="P224" s="68" t="str">
        <f t="shared" si="50"/>
        <v/>
      </c>
      <c r="Q224" s="49" t="str">
        <f t="shared" si="51"/>
        <v/>
      </c>
      <c r="R224" s="33"/>
      <c r="S224" s="33"/>
      <c r="T224" s="33"/>
      <c r="U224" s="33"/>
      <c r="V224" s="27"/>
      <c r="W224" s="45"/>
      <c r="X224" s="42">
        <f>IF(V224="ESU",P224*PU!$B$3,0)</f>
        <v>0</v>
      </c>
      <c r="Y224" s="23">
        <f>IF(V224="ECF",P224*PU!$B$5,0)</f>
        <v>0</v>
      </c>
      <c r="Z224" s="23">
        <f>IF(V224="Enrobé projeté",P224*PU!$B$7,0)</f>
        <v>0</v>
      </c>
      <c r="AA224" s="23">
        <f>IF(V224="Enrobé à froid",P224*PU!$B$9,0)</f>
        <v>0</v>
      </c>
      <c r="AB224" s="23">
        <f>IF(V224="Béton bitumineux",P224*PU!$B$11,0)</f>
        <v>0</v>
      </c>
      <c r="AC224" s="23">
        <f>IF(V224="Grave émulsion",P224*PU!$B$13,0)</f>
        <v>0</v>
      </c>
      <c r="AD224" s="24">
        <f>(R224*PU!B229)+('Entretien des chaussées1'!T224*PU!B231)+'Entretien des chaussées1'!X224+'Entretien des chaussées1'!Y224+'Entretien des chaussées1'!Z224+'Entretien des chaussées1'!AA224+'Entretien des chaussées1'!AB224+'Entretien des chaussées1'!AC224</f>
        <v>0</v>
      </c>
      <c r="AE224" s="34"/>
      <c r="AF224" s="34"/>
      <c r="AG224" s="19" t="str">
        <f t="shared" si="52"/>
        <v/>
      </c>
      <c r="AH224" s="19" t="str">
        <f t="shared" si="53"/>
        <v/>
      </c>
      <c r="AI224" s="19" t="str">
        <f t="shared" si="54"/>
        <v/>
      </c>
      <c r="AJ224" s="31"/>
      <c r="AK224" s="26"/>
    </row>
    <row r="225" spans="1:37" x14ac:dyDescent="0.2">
      <c r="A225" s="41"/>
      <c r="B225" s="58" t="s">
        <v>250</v>
      </c>
      <c r="C225" s="41"/>
      <c r="D225" s="44"/>
      <c r="E225" s="40"/>
      <c r="F225" s="38" t="str">
        <f t="shared" si="44"/>
        <v/>
      </c>
      <c r="G225" s="23">
        <f t="shared" si="45"/>
        <v>0</v>
      </c>
      <c r="H225" s="23">
        <f t="shared" si="46"/>
        <v>0</v>
      </c>
      <c r="I225" s="23">
        <f t="shared" si="47"/>
        <v>0</v>
      </c>
      <c r="J225" s="23">
        <f t="shared" si="48"/>
        <v>0</v>
      </c>
      <c r="K225" s="23">
        <f t="shared" si="49"/>
        <v>0</v>
      </c>
      <c r="L225" s="27"/>
      <c r="M225" s="27"/>
      <c r="N225" s="33"/>
      <c r="O225" s="33"/>
      <c r="P225" s="68" t="str">
        <f t="shared" si="50"/>
        <v/>
      </c>
      <c r="Q225" s="49" t="str">
        <f t="shared" si="51"/>
        <v/>
      </c>
      <c r="R225" s="33"/>
      <c r="S225" s="33"/>
      <c r="T225" s="33"/>
      <c r="U225" s="33"/>
      <c r="V225" s="27"/>
      <c r="W225" s="45"/>
      <c r="X225" s="42">
        <f>IF(V225="ESU",P225*PU!$B$3,0)</f>
        <v>0</v>
      </c>
      <c r="Y225" s="23">
        <f>IF(V225="ECF",P225*PU!$B$5,0)</f>
        <v>0</v>
      </c>
      <c r="Z225" s="23">
        <f>IF(V225="Enrobé projeté",P225*PU!$B$7,0)</f>
        <v>0</v>
      </c>
      <c r="AA225" s="23">
        <f>IF(V225="Enrobé à froid",P225*PU!$B$9,0)</f>
        <v>0</v>
      </c>
      <c r="AB225" s="23">
        <f>IF(V225="Béton bitumineux",P225*PU!$B$11,0)</f>
        <v>0</v>
      </c>
      <c r="AC225" s="23">
        <f>IF(V225="Grave émulsion",P225*PU!$B$13,0)</f>
        <v>0</v>
      </c>
      <c r="AD225" s="24">
        <f>(R225*PU!B230)+('Entretien des chaussées1'!T225*PU!B232)+'Entretien des chaussées1'!X225+'Entretien des chaussées1'!Y225+'Entretien des chaussées1'!Z225+'Entretien des chaussées1'!AA225+'Entretien des chaussées1'!AB225+'Entretien des chaussées1'!AC225</f>
        <v>0</v>
      </c>
      <c r="AE225" s="34"/>
      <c r="AF225" s="34"/>
      <c r="AG225" s="19" t="str">
        <f t="shared" si="52"/>
        <v/>
      </c>
      <c r="AH225" s="19" t="str">
        <f t="shared" si="53"/>
        <v/>
      </c>
      <c r="AI225" s="19" t="str">
        <f t="shared" si="54"/>
        <v/>
      </c>
      <c r="AJ225" s="31"/>
      <c r="AK225" s="26"/>
    </row>
    <row r="226" spans="1:37" x14ac:dyDescent="0.2">
      <c r="A226" s="41"/>
      <c r="B226" s="58" t="s">
        <v>251</v>
      </c>
      <c r="C226" s="41"/>
      <c r="D226" s="44"/>
      <c r="E226" s="40"/>
      <c r="F226" s="38" t="str">
        <f t="shared" si="44"/>
        <v/>
      </c>
      <c r="G226" s="23">
        <f t="shared" si="45"/>
        <v>0</v>
      </c>
      <c r="H226" s="23">
        <f t="shared" si="46"/>
        <v>0</v>
      </c>
      <c r="I226" s="23">
        <f t="shared" si="47"/>
        <v>0</v>
      </c>
      <c r="J226" s="23">
        <f t="shared" si="48"/>
        <v>0</v>
      </c>
      <c r="K226" s="23">
        <f t="shared" si="49"/>
        <v>0</v>
      </c>
      <c r="L226" s="27"/>
      <c r="M226" s="27"/>
      <c r="N226" s="33"/>
      <c r="O226" s="33"/>
      <c r="P226" s="68" t="str">
        <f t="shared" si="50"/>
        <v/>
      </c>
      <c r="Q226" s="49" t="str">
        <f t="shared" si="51"/>
        <v/>
      </c>
      <c r="R226" s="33"/>
      <c r="S226" s="33"/>
      <c r="T226" s="33"/>
      <c r="U226" s="33"/>
      <c r="V226" s="27"/>
      <c r="W226" s="45"/>
      <c r="X226" s="42">
        <f>IF(V226="ESU",P226*PU!$B$3,0)</f>
        <v>0</v>
      </c>
      <c r="Y226" s="23">
        <f>IF(V226="ECF",P226*PU!$B$5,0)</f>
        <v>0</v>
      </c>
      <c r="Z226" s="23">
        <f>IF(V226="Enrobé projeté",P226*PU!$B$7,0)</f>
        <v>0</v>
      </c>
      <c r="AA226" s="23">
        <f>IF(V226="Enrobé à froid",P226*PU!$B$9,0)</f>
        <v>0</v>
      </c>
      <c r="AB226" s="23">
        <f>IF(V226="Béton bitumineux",P226*PU!$B$11,0)</f>
        <v>0</v>
      </c>
      <c r="AC226" s="23">
        <f>IF(V226="Grave émulsion",P226*PU!$B$13,0)</f>
        <v>0</v>
      </c>
      <c r="AD226" s="24">
        <f>(R226*PU!B231)+('Entretien des chaussées1'!T226*PU!B233)+'Entretien des chaussées1'!X226+'Entretien des chaussées1'!Y226+'Entretien des chaussées1'!Z226+'Entretien des chaussées1'!AA226+'Entretien des chaussées1'!AB226+'Entretien des chaussées1'!AC226</f>
        <v>0</v>
      </c>
      <c r="AE226" s="34"/>
      <c r="AF226" s="34"/>
      <c r="AG226" s="19" t="str">
        <f t="shared" si="52"/>
        <v/>
      </c>
      <c r="AH226" s="19" t="str">
        <f t="shared" si="53"/>
        <v/>
      </c>
      <c r="AI226" s="19" t="str">
        <f t="shared" si="54"/>
        <v/>
      </c>
      <c r="AJ226" s="31"/>
      <c r="AK226" s="26"/>
    </row>
    <row r="227" spans="1:37" x14ac:dyDescent="0.2">
      <c r="A227" s="41"/>
      <c r="B227" s="58" t="s">
        <v>252</v>
      </c>
      <c r="C227" s="41"/>
      <c r="D227" s="44"/>
      <c r="E227" s="40"/>
      <c r="F227" s="38" t="str">
        <f t="shared" si="44"/>
        <v/>
      </c>
      <c r="G227" s="23">
        <f t="shared" si="45"/>
        <v>0</v>
      </c>
      <c r="H227" s="23">
        <f t="shared" si="46"/>
        <v>0</v>
      </c>
      <c r="I227" s="23">
        <f t="shared" si="47"/>
        <v>0</v>
      </c>
      <c r="J227" s="23">
        <f t="shared" si="48"/>
        <v>0</v>
      </c>
      <c r="K227" s="23">
        <f t="shared" si="49"/>
        <v>0</v>
      </c>
      <c r="L227" s="27"/>
      <c r="M227" s="27"/>
      <c r="N227" s="33"/>
      <c r="O227" s="33"/>
      <c r="P227" s="68" t="str">
        <f t="shared" si="50"/>
        <v/>
      </c>
      <c r="Q227" s="49" t="str">
        <f t="shared" si="51"/>
        <v/>
      </c>
      <c r="R227" s="33"/>
      <c r="S227" s="33"/>
      <c r="T227" s="33"/>
      <c r="U227" s="33"/>
      <c r="V227" s="27"/>
      <c r="W227" s="45"/>
      <c r="X227" s="42">
        <f>IF(V227="ESU",P227*PU!$B$3,0)</f>
        <v>0</v>
      </c>
      <c r="Y227" s="23">
        <f>IF(V227="ECF",P227*PU!$B$5,0)</f>
        <v>0</v>
      </c>
      <c r="Z227" s="23">
        <f>IF(V227="Enrobé projeté",P227*PU!$B$7,0)</f>
        <v>0</v>
      </c>
      <c r="AA227" s="23">
        <f>IF(V227="Enrobé à froid",P227*PU!$B$9,0)</f>
        <v>0</v>
      </c>
      <c r="AB227" s="23">
        <f>IF(V227="Béton bitumineux",P227*PU!$B$11,0)</f>
        <v>0</v>
      </c>
      <c r="AC227" s="23">
        <f>IF(V227="Grave émulsion",P227*PU!$B$13,0)</f>
        <v>0</v>
      </c>
      <c r="AD227" s="24">
        <f>(R227*PU!B232)+('Entretien des chaussées1'!T227*PU!B234)+'Entretien des chaussées1'!X227+'Entretien des chaussées1'!Y227+'Entretien des chaussées1'!Z227+'Entretien des chaussées1'!AA227+'Entretien des chaussées1'!AB227+'Entretien des chaussées1'!AC227</f>
        <v>0</v>
      </c>
      <c r="AE227" s="34"/>
      <c r="AF227" s="34"/>
      <c r="AG227" s="19" t="str">
        <f t="shared" si="52"/>
        <v/>
      </c>
      <c r="AH227" s="19" t="str">
        <f t="shared" si="53"/>
        <v/>
      </c>
      <c r="AI227" s="19" t="str">
        <f t="shared" si="54"/>
        <v/>
      </c>
      <c r="AJ227" s="31"/>
      <c r="AK227" s="26"/>
    </row>
    <row r="228" spans="1:37" ht="25.5" x14ac:dyDescent="0.2">
      <c r="A228" s="41"/>
      <c r="B228" s="58" t="s">
        <v>253</v>
      </c>
      <c r="C228" s="41"/>
      <c r="D228" s="44"/>
      <c r="E228" s="40"/>
      <c r="F228" s="38" t="str">
        <f t="shared" si="44"/>
        <v/>
      </c>
      <c r="G228" s="23">
        <f t="shared" si="45"/>
        <v>0</v>
      </c>
      <c r="H228" s="23">
        <f t="shared" si="46"/>
        <v>0</v>
      </c>
      <c r="I228" s="23">
        <f t="shared" si="47"/>
        <v>0</v>
      </c>
      <c r="J228" s="23">
        <f t="shared" si="48"/>
        <v>0</v>
      </c>
      <c r="K228" s="23">
        <f t="shared" si="49"/>
        <v>0</v>
      </c>
      <c r="L228" s="27"/>
      <c r="M228" s="27"/>
      <c r="N228" s="33"/>
      <c r="O228" s="33"/>
      <c r="P228" s="68" t="str">
        <f t="shared" si="50"/>
        <v/>
      </c>
      <c r="Q228" s="49" t="str">
        <f t="shared" si="51"/>
        <v/>
      </c>
      <c r="R228" s="33"/>
      <c r="S228" s="33"/>
      <c r="T228" s="33"/>
      <c r="U228" s="33"/>
      <c r="V228" s="27"/>
      <c r="W228" s="45"/>
      <c r="X228" s="42">
        <f>IF(V228="ESU",P228*PU!$B$3,0)</f>
        <v>0</v>
      </c>
      <c r="Y228" s="23">
        <f>IF(V228="ECF",P228*PU!$B$5,0)</f>
        <v>0</v>
      </c>
      <c r="Z228" s="23">
        <f>IF(V228="Enrobé projeté",P228*PU!$B$7,0)</f>
        <v>0</v>
      </c>
      <c r="AA228" s="23">
        <f>IF(V228="Enrobé à froid",P228*PU!$B$9,0)</f>
        <v>0</v>
      </c>
      <c r="AB228" s="23">
        <f>IF(V228="Béton bitumineux",P228*PU!$B$11,0)</f>
        <v>0</v>
      </c>
      <c r="AC228" s="23">
        <f>IF(V228="Grave émulsion",P228*PU!$B$13,0)</f>
        <v>0</v>
      </c>
      <c r="AD228" s="24">
        <f>(R228*PU!B233)+('Entretien des chaussées1'!T228*PU!B235)+'Entretien des chaussées1'!X228+'Entretien des chaussées1'!Y228+'Entretien des chaussées1'!Z228+'Entretien des chaussées1'!AA228+'Entretien des chaussées1'!AB228+'Entretien des chaussées1'!AC228</f>
        <v>0</v>
      </c>
      <c r="AE228" s="34"/>
      <c r="AF228" s="34"/>
      <c r="AG228" s="19" t="str">
        <f t="shared" si="52"/>
        <v/>
      </c>
      <c r="AH228" s="19" t="str">
        <f t="shared" si="53"/>
        <v/>
      </c>
      <c r="AI228" s="19" t="str">
        <f t="shared" si="54"/>
        <v/>
      </c>
      <c r="AJ228" s="31"/>
      <c r="AK228" s="26"/>
    </row>
    <row r="229" spans="1:37" x14ac:dyDescent="0.2">
      <c r="A229" s="41"/>
      <c r="B229" s="58" t="s">
        <v>254</v>
      </c>
      <c r="C229" s="41"/>
      <c r="D229" s="44"/>
      <c r="E229" s="40"/>
      <c r="F229" s="38" t="str">
        <f t="shared" si="44"/>
        <v/>
      </c>
      <c r="G229" s="23">
        <f t="shared" si="45"/>
        <v>0</v>
      </c>
      <c r="H229" s="23">
        <f t="shared" si="46"/>
        <v>0</v>
      </c>
      <c r="I229" s="23">
        <f t="shared" si="47"/>
        <v>0</v>
      </c>
      <c r="J229" s="23">
        <f t="shared" si="48"/>
        <v>0</v>
      </c>
      <c r="K229" s="23">
        <f t="shared" si="49"/>
        <v>0</v>
      </c>
      <c r="L229" s="27"/>
      <c r="M229" s="27"/>
      <c r="N229" s="33"/>
      <c r="O229" s="33"/>
      <c r="P229" s="68" t="str">
        <f t="shared" si="50"/>
        <v/>
      </c>
      <c r="Q229" s="49" t="str">
        <f t="shared" si="51"/>
        <v/>
      </c>
      <c r="R229" s="33"/>
      <c r="S229" s="33"/>
      <c r="T229" s="33"/>
      <c r="U229" s="33"/>
      <c r="V229" s="27"/>
      <c r="W229" s="45"/>
      <c r="X229" s="42">
        <f>IF(V229="ESU",P229*PU!$B$3,0)</f>
        <v>0</v>
      </c>
      <c r="Y229" s="23">
        <f>IF(V229="ECF",P229*PU!$B$5,0)</f>
        <v>0</v>
      </c>
      <c r="Z229" s="23">
        <f>IF(V229="Enrobé projeté",P229*PU!$B$7,0)</f>
        <v>0</v>
      </c>
      <c r="AA229" s="23">
        <f>IF(V229="Enrobé à froid",P229*PU!$B$9,0)</f>
        <v>0</v>
      </c>
      <c r="AB229" s="23">
        <f>IF(V229="Béton bitumineux",P229*PU!$B$11,0)</f>
        <v>0</v>
      </c>
      <c r="AC229" s="23">
        <f>IF(V229="Grave émulsion",P229*PU!$B$13,0)</f>
        <v>0</v>
      </c>
      <c r="AD229" s="24">
        <f>(R229*PU!B234)+('Entretien des chaussées1'!T229*PU!B236)+'Entretien des chaussées1'!X229+'Entretien des chaussées1'!Y229+'Entretien des chaussées1'!Z229+'Entretien des chaussées1'!AA229+'Entretien des chaussées1'!AB229+'Entretien des chaussées1'!AC229</f>
        <v>0</v>
      </c>
      <c r="AE229" s="34"/>
      <c r="AF229" s="34"/>
      <c r="AG229" s="19" t="str">
        <f t="shared" si="52"/>
        <v/>
      </c>
      <c r="AH229" s="19" t="str">
        <f t="shared" si="53"/>
        <v/>
      </c>
      <c r="AI229" s="19" t="str">
        <f t="shared" si="54"/>
        <v/>
      </c>
      <c r="AJ229" s="31"/>
      <c r="AK229" s="26"/>
    </row>
    <row r="230" spans="1:37" x14ac:dyDescent="0.2">
      <c r="A230" s="41"/>
      <c r="B230" s="58" t="s">
        <v>255</v>
      </c>
      <c r="C230" s="41"/>
      <c r="D230" s="44"/>
      <c r="E230" s="40"/>
      <c r="F230" s="38" t="str">
        <f t="shared" si="44"/>
        <v/>
      </c>
      <c r="G230" s="23">
        <f t="shared" si="45"/>
        <v>0</v>
      </c>
      <c r="H230" s="23">
        <f t="shared" si="46"/>
        <v>0</v>
      </c>
      <c r="I230" s="23">
        <f t="shared" si="47"/>
        <v>0</v>
      </c>
      <c r="J230" s="23">
        <f t="shared" si="48"/>
        <v>0</v>
      </c>
      <c r="K230" s="23">
        <f t="shared" si="49"/>
        <v>0</v>
      </c>
      <c r="L230" s="27"/>
      <c r="M230" s="27"/>
      <c r="N230" s="33"/>
      <c r="O230" s="33"/>
      <c r="P230" s="68" t="str">
        <f t="shared" si="50"/>
        <v/>
      </c>
      <c r="Q230" s="49" t="str">
        <f t="shared" si="51"/>
        <v/>
      </c>
      <c r="R230" s="33"/>
      <c r="S230" s="33"/>
      <c r="T230" s="33"/>
      <c r="U230" s="33"/>
      <c r="V230" s="27"/>
      <c r="W230" s="45"/>
      <c r="X230" s="42">
        <f>IF(V230="ESU",P230*PU!$B$3,0)</f>
        <v>0</v>
      </c>
      <c r="Y230" s="23">
        <f>IF(V230="ECF",P230*PU!$B$5,0)</f>
        <v>0</v>
      </c>
      <c r="Z230" s="23">
        <f>IF(V230="Enrobé projeté",P230*PU!$B$7,0)</f>
        <v>0</v>
      </c>
      <c r="AA230" s="23">
        <f>IF(V230="Enrobé à froid",P230*PU!$B$9,0)</f>
        <v>0</v>
      </c>
      <c r="AB230" s="23">
        <f>IF(V230="Béton bitumineux",P230*PU!$B$11,0)</f>
        <v>0</v>
      </c>
      <c r="AC230" s="23">
        <f>IF(V230="Grave émulsion",P230*PU!$B$13,0)</f>
        <v>0</v>
      </c>
      <c r="AD230" s="24">
        <f>(R230*PU!B235)+('Entretien des chaussées1'!T230*PU!B237)+'Entretien des chaussées1'!X230+'Entretien des chaussées1'!Y230+'Entretien des chaussées1'!Z230+'Entretien des chaussées1'!AA230+'Entretien des chaussées1'!AB230+'Entretien des chaussées1'!AC230</f>
        <v>0</v>
      </c>
      <c r="AE230" s="34"/>
      <c r="AF230" s="34"/>
      <c r="AG230" s="19" t="str">
        <f t="shared" si="52"/>
        <v/>
      </c>
      <c r="AH230" s="19" t="str">
        <f t="shared" si="53"/>
        <v/>
      </c>
      <c r="AI230" s="19" t="str">
        <f t="shared" si="54"/>
        <v/>
      </c>
      <c r="AJ230" s="31"/>
      <c r="AK230" s="26"/>
    </row>
    <row r="231" spans="1:37" x14ac:dyDescent="0.2">
      <c r="A231" s="41"/>
      <c r="B231" s="58" t="s">
        <v>256</v>
      </c>
      <c r="C231" s="41"/>
      <c r="D231" s="44"/>
      <c r="E231" s="40"/>
      <c r="F231" s="38" t="str">
        <f t="shared" si="44"/>
        <v/>
      </c>
      <c r="G231" s="23">
        <f t="shared" si="45"/>
        <v>0</v>
      </c>
      <c r="H231" s="23">
        <f t="shared" si="46"/>
        <v>0</v>
      </c>
      <c r="I231" s="23">
        <f t="shared" si="47"/>
        <v>0</v>
      </c>
      <c r="J231" s="23">
        <f t="shared" si="48"/>
        <v>0</v>
      </c>
      <c r="K231" s="23">
        <f t="shared" si="49"/>
        <v>0</v>
      </c>
      <c r="L231" s="27"/>
      <c r="M231" s="27"/>
      <c r="N231" s="33"/>
      <c r="O231" s="33"/>
      <c r="P231" s="68" t="str">
        <f t="shared" si="50"/>
        <v/>
      </c>
      <c r="Q231" s="49" t="str">
        <f t="shared" si="51"/>
        <v/>
      </c>
      <c r="R231" s="33"/>
      <c r="S231" s="33"/>
      <c r="T231" s="33"/>
      <c r="U231" s="33"/>
      <c r="V231" s="27"/>
      <c r="W231" s="45"/>
      <c r="X231" s="42">
        <f>IF(V231="ESU",P231*PU!$B$3,0)</f>
        <v>0</v>
      </c>
      <c r="Y231" s="23">
        <f>IF(V231="ECF",P231*PU!$B$5,0)</f>
        <v>0</v>
      </c>
      <c r="Z231" s="23">
        <f>IF(V231="Enrobé projeté",P231*PU!$B$7,0)</f>
        <v>0</v>
      </c>
      <c r="AA231" s="23">
        <f>IF(V231="Enrobé à froid",P231*PU!$B$9,0)</f>
        <v>0</v>
      </c>
      <c r="AB231" s="23">
        <f>IF(V231="Béton bitumineux",P231*PU!$B$11,0)</f>
        <v>0</v>
      </c>
      <c r="AC231" s="23">
        <f>IF(V231="Grave émulsion",P231*PU!$B$13,0)</f>
        <v>0</v>
      </c>
      <c r="AD231" s="24">
        <f>(R231*PU!B236)+('Entretien des chaussées1'!T231*PU!B238)+'Entretien des chaussées1'!X231+'Entretien des chaussées1'!Y231+'Entretien des chaussées1'!Z231+'Entretien des chaussées1'!AA231+'Entretien des chaussées1'!AB231+'Entretien des chaussées1'!AC231</f>
        <v>0</v>
      </c>
      <c r="AE231" s="34"/>
      <c r="AF231" s="34"/>
      <c r="AG231" s="19" t="str">
        <f t="shared" si="52"/>
        <v/>
      </c>
      <c r="AH231" s="19" t="str">
        <f t="shared" si="53"/>
        <v/>
      </c>
      <c r="AI231" s="19" t="str">
        <f t="shared" si="54"/>
        <v/>
      </c>
      <c r="AJ231" s="31"/>
      <c r="AK231" s="26"/>
    </row>
    <row r="232" spans="1:37" x14ac:dyDescent="0.2">
      <c r="A232" s="41"/>
      <c r="B232" s="58" t="s">
        <v>257</v>
      </c>
      <c r="C232" s="41"/>
      <c r="D232" s="44"/>
      <c r="E232" s="40"/>
      <c r="F232" s="38" t="str">
        <f t="shared" si="44"/>
        <v/>
      </c>
      <c r="G232" s="23">
        <f t="shared" si="45"/>
        <v>0</v>
      </c>
      <c r="H232" s="23">
        <f t="shared" si="46"/>
        <v>0</v>
      </c>
      <c r="I232" s="23">
        <f t="shared" si="47"/>
        <v>0</v>
      </c>
      <c r="J232" s="23">
        <f t="shared" si="48"/>
        <v>0</v>
      </c>
      <c r="K232" s="23">
        <f t="shared" si="49"/>
        <v>0</v>
      </c>
      <c r="L232" s="27"/>
      <c r="M232" s="27"/>
      <c r="N232" s="33"/>
      <c r="O232" s="33"/>
      <c r="P232" s="68" t="str">
        <f t="shared" si="50"/>
        <v/>
      </c>
      <c r="Q232" s="49" t="str">
        <f t="shared" si="51"/>
        <v/>
      </c>
      <c r="R232" s="33"/>
      <c r="S232" s="33"/>
      <c r="T232" s="33"/>
      <c r="U232" s="33"/>
      <c r="V232" s="27"/>
      <c r="W232" s="45"/>
      <c r="X232" s="42">
        <f>IF(V232="ESU",P232*PU!$B$3,0)</f>
        <v>0</v>
      </c>
      <c r="Y232" s="23">
        <f>IF(V232="ECF",P232*PU!$B$5,0)</f>
        <v>0</v>
      </c>
      <c r="Z232" s="23">
        <f>IF(V232="Enrobé projeté",P232*PU!$B$7,0)</f>
        <v>0</v>
      </c>
      <c r="AA232" s="23">
        <f>IF(V232="Enrobé à froid",P232*PU!$B$9,0)</f>
        <v>0</v>
      </c>
      <c r="AB232" s="23">
        <f>IF(V232="Béton bitumineux",P232*PU!$B$11,0)</f>
        <v>0</v>
      </c>
      <c r="AC232" s="23">
        <f>IF(V232="Grave émulsion",P232*PU!$B$13,0)</f>
        <v>0</v>
      </c>
      <c r="AD232" s="24">
        <f>(R232*PU!B237)+('Entretien des chaussées1'!T232*PU!B239)+'Entretien des chaussées1'!X232+'Entretien des chaussées1'!Y232+'Entretien des chaussées1'!Z232+'Entretien des chaussées1'!AA232+'Entretien des chaussées1'!AB232+'Entretien des chaussées1'!AC232</f>
        <v>0</v>
      </c>
      <c r="AE232" s="34"/>
      <c r="AF232" s="34"/>
      <c r="AG232" s="19" t="str">
        <f t="shared" si="52"/>
        <v/>
      </c>
      <c r="AH232" s="19" t="str">
        <f t="shared" si="53"/>
        <v/>
      </c>
      <c r="AI232" s="19" t="str">
        <f t="shared" si="54"/>
        <v/>
      </c>
      <c r="AJ232" s="31"/>
      <c r="AK232" s="26"/>
    </row>
    <row r="233" spans="1:37" x14ac:dyDescent="0.2">
      <c r="A233" s="41"/>
      <c r="B233" s="58" t="s">
        <v>258</v>
      </c>
      <c r="C233" s="41"/>
      <c r="D233" s="44"/>
      <c r="E233" s="40"/>
      <c r="F233" s="38" t="str">
        <f t="shared" si="44"/>
        <v/>
      </c>
      <c r="G233" s="23">
        <f t="shared" si="45"/>
        <v>0</v>
      </c>
      <c r="H233" s="23">
        <f t="shared" si="46"/>
        <v>0</v>
      </c>
      <c r="I233" s="23">
        <f t="shared" si="47"/>
        <v>0</v>
      </c>
      <c r="J233" s="23">
        <f t="shared" si="48"/>
        <v>0</v>
      </c>
      <c r="K233" s="23">
        <f t="shared" si="49"/>
        <v>0</v>
      </c>
      <c r="L233" s="27"/>
      <c r="M233" s="27"/>
      <c r="N233" s="33"/>
      <c r="O233" s="33"/>
      <c r="P233" s="68" t="str">
        <f t="shared" si="50"/>
        <v/>
      </c>
      <c r="Q233" s="49" t="str">
        <f t="shared" si="51"/>
        <v/>
      </c>
      <c r="R233" s="33"/>
      <c r="S233" s="33"/>
      <c r="T233" s="33"/>
      <c r="U233" s="33"/>
      <c r="V233" s="27"/>
      <c r="W233" s="45"/>
      <c r="X233" s="42">
        <f>IF(V233="ESU",P233*PU!$B$3,0)</f>
        <v>0</v>
      </c>
      <c r="Y233" s="23">
        <f>IF(V233="ECF",P233*PU!$B$5,0)</f>
        <v>0</v>
      </c>
      <c r="Z233" s="23">
        <f>IF(V233="Enrobé projeté",P233*PU!$B$7,0)</f>
        <v>0</v>
      </c>
      <c r="AA233" s="23">
        <f>IF(V233="Enrobé à froid",P233*PU!$B$9,0)</f>
        <v>0</v>
      </c>
      <c r="AB233" s="23">
        <f>IF(V233="Béton bitumineux",P233*PU!$B$11,0)</f>
        <v>0</v>
      </c>
      <c r="AC233" s="23">
        <f>IF(V233="Grave émulsion",P233*PU!$B$13,0)</f>
        <v>0</v>
      </c>
      <c r="AD233" s="24">
        <f>(R233*PU!B238)+('Entretien des chaussées1'!T233*PU!B240)+'Entretien des chaussées1'!X233+'Entretien des chaussées1'!Y233+'Entretien des chaussées1'!Z233+'Entretien des chaussées1'!AA233+'Entretien des chaussées1'!AB233+'Entretien des chaussées1'!AC233</f>
        <v>0</v>
      </c>
      <c r="AE233" s="34"/>
      <c r="AF233" s="34"/>
      <c r="AG233" s="19" t="str">
        <f t="shared" si="52"/>
        <v/>
      </c>
      <c r="AH233" s="19" t="str">
        <f t="shared" si="53"/>
        <v/>
      </c>
      <c r="AI233" s="19" t="str">
        <f t="shared" si="54"/>
        <v/>
      </c>
      <c r="AJ233" s="31"/>
      <c r="AK233" s="26"/>
    </row>
    <row r="234" spans="1:37" x14ac:dyDescent="0.2">
      <c r="A234" s="41"/>
      <c r="B234" s="58" t="s">
        <v>259</v>
      </c>
      <c r="C234" s="41"/>
      <c r="D234" s="44"/>
      <c r="E234" s="40"/>
      <c r="F234" s="38" t="str">
        <f t="shared" si="44"/>
        <v/>
      </c>
      <c r="G234" s="23">
        <f t="shared" si="45"/>
        <v>0</v>
      </c>
      <c r="H234" s="23">
        <f t="shared" si="46"/>
        <v>0</v>
      </c>
      <c r="I234" s="23">
        <f t="shared" si="47"/>
        <v>0</v>
      </c>
      <c r="J234" s="23">
        <f t="shared" si="48"/>
        <v>0</v>
      </c>
      <c r="K234" s="23">
        <f t="shared" si="49"/>
        <v>0</v>
      </c>
      <c r="L234" s="27"/>
      <c r="M234" s="27"/>
      <c r="N234" s="33"/>
      <c r="O234" s="33"/>
      <c r="P234" s="68" t="str">
        <f t="shared" si="50"/>
        <v/>
      </c>
      <c r="Q234" s="49" t="str">
        <f t="shared" si="51"/>
        <v/>
      </c>
      <c r="R234" s="33"/>
      <c r="S234" s="33"/>
      <c r="T234" s="33"/>
      <c r="U234" s="33"/>
      <c r="V234" s="27"/>
      <c r="W234" s="45"/>
      <c r="X234" s="42">
        <f>IF(V234="ESU",P234*PU!$B$3,0)</f>
        <v>0</v>
      </c>
      <c r="Y234" s="23">
        <f>IF(V234="ECF",P234*PU!$B$5,0)</f>
        <v>0</v>
      </c>
      <c r="Z234" s="23">
        <f>IF(V234="Enrobé projeté",P234*PU!$B$7,0)</f>
        <v>0</v>
      </c>
      <c r="AA234" s="23">
        <f>IF(V234="Enrobé à froid",P234*PU!$B$9,0)</f>
        <v>0</v>
      </c>
      <c r="AB234" s="23">
        <f>IF(V234="Béton bitumineux",P234*PU!$B$11,0)</f>
        <v>0</v>
      </c>
      <c r="AC234" s="23">
        <f>IF(V234="Grave émulsion",P234*PU!$B$13,0)</f>
        <v>0</v>
      </c>
      <c r="AD234" s="24">
        <f>(R234*PU!B239)+('Entretien des chaussées1'!T234*PU!B241)+'Entretien des chaussées1'!X234+'Entretien des chaussées1'!Y234+'Entretien des chaussées1'!Z234+'Entretien des chaussées1'!AA234+'Entretien des chaussées1'!AB234+'Entretien des chaussées1'!AC234</f>
        <v>0</v>
      </c>
      <c r="AE234" s="34"/>
      <c r="AF234" s="34"/>
      <c r="AG234" s="19" t="str">
        <f t="shared" si="52"/>
        <v/>
      </c>
      <c r="AH234" s="19" t="str">
        <f t="shared" si="53"/>
        <v/>
      </c>
      <c r="AI234" s="19" t="str">
        <f t="shared" si="54"/>
        <v/>
      </c>
      <c r="AJ234" s="31"/>
      <c r="AK234" s="26"/>
    </row>
    <row r="235" spans="1:37" x14ac:dyDescent="0.2">
      <c r="A235" s="41"/>
      <c r="B235" s="58" t="s">
        <v>260</v>
      </c>
      <c r="C235" s="41"/>
      <c r="D235" s="44"/>
      <c r="E235" s="40"/>
      <c r="F235" s="38" t="str">
        <f t="shared" si="44"/>
        <v/>
      </c>
      <c r="G235" s="23">
        <f t="shared" si="45"/>
        <v>0</v>
      </c>
      <c r="H235" s="23">
        <f t="shared" si="46"/>
        <v>0</v>
      </c>
      <c r="I235" s="23">
        <f t="shared" si="47"/>
        <v>0</v>
      </c>
      <c r="J235" s="23">
        <f t="shared" si="48"/>
        <v>0</v>
      </c>
      <c r="K235" s="23">
        <f t="shared" si="49"/>
        <v>0</v>
      </c>
      <c r="L235" s="27"/>
      <c r="M235" s="27"/>
      <c r="N235" s="33"/>
      <c r="O235" s="33"/>
      <c r="P235" s="68" t="str">
        <f t="shared" si="50"/>
        <v/>
      </c>
      <c r="Q235" s="49" t="str">
        <f t="shared" si="51"/>
        <v/>
      </c>
      <c r="R235" s="33"/>
      <c r="S235" s="33"/>
      <c r="T235" s="33"/>
      <c r="U235" s="33"/>
      <c r="V235" s="27"/>
      <c r="W235" s="45"/>
      <c r="X235" s="42">
        <f>IF(V235="ESU",P235*PU!$B$3,0)</f>
        <v>0</v>
      </c>
      <c r="Y235" s="23">
        <f>IF(V235="ECF",P235*PU!$B$5,0)</f>
        <v>0</v>
      </c>
      <c r="Z235" s="23">
        <f>IF(V235="Enrobé projeté",P235*PU!$B$7,0)</f>
        <v>0</v>
      </c>
      <c r="AA235" s="23">
        <f>IF(V235="Enrobé à froid",P235*PU!$B$9,0)</f>
        <v>0</v>
      </c>
      <c r="AB235" s="23">
        <f>IF(V235="Béton bitumineux",P235*PU!$B$11,0)</f>
        <v>0</v>
      </c>
      <c r="AC235" s="23">
        <f>IF(V235="Grave émulsion",P235*PU!$B$13,0)</f>
        <v>0</v>
      </c>
      <c r="AD235" s="24">
        <f>(R235*PU!B240)+('Entretien des chaussées1'!T235*PU!B242)+'Entretien des chaussées1'!X235+'Entretien des chaussées1'!Y235+'Entretien des chaussées1'!Z235+'Entretien des chaussées1'!AA235+'Entretien des chaussées1'!AB235+'Entretien des chaussées1'!AC235</f>
        <v>0</v>
      </c>
      <c r="AE235" s="34"/>
      <c r="AF235" s="34"/>
      <c r="AG235" s="19" t="str">
        <f t="shared" si="52"/>
        <v/>
      </c>
      <c r="AH235" s="19" t="str">
        <f t="shared" si="53"/>
        <v/>
      </c>
      <c r="AI235" s="19" t="str">
        <f t="shared" si="54"/>
        <v/>
      </c>
      <c r="AJ235" s="31"/>
      <c r="AK235" s="26"/>
    </row>
    <row r="236" spans="1:37" ht="25.5" x14ac:dyDescent="0.2">
      <c r="A236" s="41"/>
      <c r="B236" s="58" t="s">
        <v>261</v>
      </c>
      <c r="C236" s="41"/>
      <c r="D236" s="44"/>
      <c r="E236" s="40"/>
      <c r="F236" s="38" t="str">
        <f t="shared" si="44"/>
        <v/>
      </c>
      <c r="G236" s="23">
        <f t="shared" si="45"/>
        <v>0</v>
      </c>
      <c r="H236" s="23">
        <f t="shared" si="46"/>
        <v>0</v>
      </c>
      <c r="I236" s="23">
        <f t="shared" si="47"/>
        <v>0</v>
      </c>
      <c r="J236" s="23">
        <f t="shared" si="48"/>
        <v>0</v>
      </c>
      <c r="K236" s="23">
        <f t="shared" si="49"/>
        <v>0</v>
      </c>
      <c r="L236" s="27"/>
      <c r="M236" s="27"/>
      <c r="N236" s="33"/>
      <c r="O236" s="33"/>
      <c r="P236" s="68" t="str">
        <f t="shared" si="50"/>
        <v/>
      </c>
      <c r="Q236" s="49" t="str">
        <f t="shared" si="51"/>
        <v/>
      </c>
      <c r="R236" s="33"/>
      <c r="S236" s="33"/>
      <c r="T236" s="33"/>
      <c r="U236" s="33"/>
      <c r="V236" s="27"/>
      <c r="W236" s="45"/>
      <c r="X236" s="42">
        <f>IF(V236="ESU",P236*PU!$B$3,0)</f>
        <v>0</v>
      </c>
      <c r="Y236" s="23">
        <f>IF(V236="ECF",P236*PU!$B$5,0)</f>
        <v>0</v>
      </c>
      <c r="Z236" s="23">
        <f>IF(V236="Enrobé projeté",P236*PU!$B$7,0)</f>
        <v>0</v>
      </c>
      <c r="AA236" s="23">
        <f>IF(V236="Enrobé à froid",P236*PU!$B$9,0)</f>
        <v>0</v>
      </c>
      <c r="AB236" s="23">
        <f>IF(V236="Béton bitumineux",P236*PU!$B$11,0)</f>
        <v>0</v>
      </c>
      <c r="AC236" s="23">
        <f>IF(V236="Grave émulsion",P236*PU!$B$13,0)</f>
        <v>0</v>
      </c>
      <c r="AD236" s="24">
        <f>(R236*PU!B241)+('Entretien des chaussées1'!T236*PU!B243)+'Entretien des chaussées1'!X236+'Entretien des chaussées1'!Y236+'Entretien des chaussées1'!Z236+'Entretien des chaussées1'!AA236+'Entretien des chaussées1'!AB236+'Entretien des chaussées1'!AC236</f>
        <v>0</v>
      </c>
      <c r="AE236" s="34"/>
      <c r="AF236" s="34"/>
      <c r="AG236" s="19" t="str">
        <f t="shared" si="52"/>
        <v/>
      </c>
      <c r="AH236" s="19" t="str">
        <f t="shared" si="53"/>
        <v/>
      </c>
      <c r="AI236" s="19" t="str">
        <f t="shared" si="54"/>
        <v/>
      </c>
      <c r="AJ236" s="31"/>
      <c r="AK236" s="26"/>
    </row>
    <row r="237" spans="1:37" x14ac:dyDescent="0.2">
      <c r="A237" s="41"/>
      <c r="B237" s="58" t="s">
        <v>262</v>
      </c>
      <c r="C237" s="41"/>
      <c r="D237" s="44"/>
      <c r="E237" s="40"/>
      <c r="F237" s="38" t="str">
        <f t="shared" si="44"/>
        <v/>
      </c>
      <c r="G237" s="23">
        <f t="shared" si="45"/>
        <v>0</v>
      </c>
      <c r="H237" s="23">
        <f t="shared" si="46"/>
        <v>0</v>
      </c>
      <c r="I237" s="23">
        <f t="shared" si="47"/>
        <v>0</v>
      </c>
      <c r="J237" s="23">
        <f t="shared" si="48"/>
        <v>0</v>
      </c>
      <c r="K237" s="23">
        <f t="shared" si="49"/>
        <v>0</v>
      </c>
      <c r="L237" s="27"/>
      <c r="M237" s="27"/>
      <c r="N237" s="33"/>
      <c r="O237" s="33"/>
      <c r="P237" s="68" t="str">
        <f t="shared" si="50"/>
        <v/>
      </c>
      <c r="Q237" s="49" t="str">
        <f t="shared" si="51"/>
        <v/>
      </c>
      <c r="R237" s="33"/>
      <c r="S237" s="33"/>
      <c r="T237" s="33"/>
      <c r="U237" s="33"/>
      <c r="V237" s="27"/>
      <c r="W237" s="45"/>
      <c r="X237" s="42">
        <f>IF(V237="ESU",P237*PU!$B$3,0)</f>
        <v>0</v>
      </c>
      <c r="Y237" s="23">
        <f>IF(V237="ECF",P237*PU!$B$5,0)</f>
        <v>0</v>
      </c>
      <c r="Z237" s="23">
        <f>IF(V237="Enrobé projeté",P237*PU!$B$7,0)</f>
        <v>0</v>
      </c>
      <c r="AA237" s="23">
        <f>IF(V237="Enrobé à froid",P237*PU!$B$9,0)</f>
        <v>0</v>
      </c>
      <c r="AB237" s="23">
        <f>IF(V237="Béton bitumineux",P237*PU!$B$11,0)</f>
        <v>0</v>
      </c>
      <c r="AC237" s="23">
        <f>IF(V237="Grave émulsion",P237*PU!$B$13,0)</f>
        <v>0</v>
      </c>
      <c r="AD237" s="24">
        <f>(R237*PU!B242)+('Entretien des chaussées1'!T237*PU!B244)+'Entretien des chaussées1'!X237+'Entretien des chaussées1'!Y237+'Entretien des chaussées1'!Z237+'Entretien des chaussées1'!AA237+'Entretien des chaussées1'!AB237+'Entretien des chaussées1'!AC237</f>
        <v>0</v>
      </c>
      <c r="AE237" s="34"/>
      <c r="AF237" s="34"/>
      <c r="AG237" s="19" t="str">
        <f t="shared" si="52"/>
        <v/>
      </c>
      <c r="AH237" s="19" t="str">
        <f t="shared" si="53"/>
        <v/>
      </c>
      <c r="AI237" s="19" t="str">
        <f t="shared" si="54"/>
        <v/>
      </c>
      <c r="AJ237" s="31"/>
      <c r="AK237" s="26"/>
    </row>
    <row r="238" spans="1:37" ht="25.5" x14ac:dyDescent="0.2">
      <c r="A238" s="41"/>
      <c r="B238" s="58" t="s">
        <v>263</v>
      </c>
      <c r="C238" s="41"/>
      <c r="D238" s="44"/>
      <c r="E238" s="40"/>
      <c r="F238" s="38" t="str">
        <f t="shared" si="44"/>
        <v/>
      </c>
      <c r="G238" s="23">
        <f t="shared" si="45"/>
        <v>0</v>
      </c>
      <c r="H238" s="23">
        <f t="shared" si="46"/>
        <v>0</v>
      </c>
      <c r="I238" s="23">
        <f t="shared" si="47"/>
        <v>0</v>
      </c>
      <c r="J238" s="23">
        <f t="shared" si="48"/>
        <v>0</v>
      </c>
      <c r="K238" s="23">
        <f t="shared" si="49"/>
        <v>0</v>
      </c>
      <c r="L238" s="27"/>
      <c r="M238" s="27"/>
      <c r="N238" s="33"/>
      <c r="O238" s="33"/>
      <c r="P238" s="68" t="str">
        <f t="shared" si="50"/>
        <v/>
      </c>
      <c r="Q238" s="49" t="str">
        <f t="shared" si="51"/>
        <v/>
      </c>
      <c r="R238" s="33"/>
      <c r="S238" s="33"/>
      <c r="T238" s="33"/>
      <c r="U238" s="33"/>
      <c r="V238" s="27"/>
      <c r="W238" s="45"/>
      <c r="X238" s="42">
        <f>IF(V238="ESU",P238*PU!$B$3,0)</f>
        <v>0</v>
      </c>
      <c r="Y238" s="23">
        <f>IF(V238="ECF",P238*PU!$B$5,0)</f>
        <v>0</v>
      </c>
      <c r="Z238" s="23">
        <f>IF(V238="Enrobé projeté",P238*PU!$B$7,0)</f>
        <v>0</v>
      </c>
      <c r="AA238" s="23">
        <f>IF(V238="Enrobé à froid",P238*PU!$B$9,0)</f>
        <v>0</v>
      </c>
      <c r="AB238" s="23">
        <f>IF(V238="Béton bitumineux",P238*PU!$B$11,0)</f>
        <v>0</v>
      </c>
      <c r="AC238" s="23">
        <f>IF(V238="Grave émulsion",P238*PU!$B$13,0)</f>
        <v>0</v>
      </c>
      <c r="AD238" s="24">
        <f>(R238*PU!B243)+('Entretien des chaussées1'!T238*PU!B245)+'Entretien des chaussées1'!X238+'Entretien des chaussées1'!Y238+'Entretien des chaussées1'!Z238+'Entretien des chaussées1'!AA238+'Entretien des chaussées1'!AB238+'Entretien des chaussées1'!AC238</f>
        <v>0</v>
      </c>
      <c r="AE238" s="34"/>
      <c r="AF238" s="34"/>
      <c r="AG238" s="19" t="str">
        <f t="shared" si="52"/>
        <v/>
      </c>
      <c r="AH238" s="19" t="str">
        <f t="shared" si="53"/>
        <v/>
      </c>
      <c r="AI238" s="19" t="str">
        <f t="shared" si="54"/>
        <v/>
      </c>
      <c r="AJ238" s="31"/>
      <c r="AK238" s="26"/>
    </row>
    <row r="239" spans="1:37" x14ac:dyDescent="0.2">
      <c r="A239" s="41"/>
      <c r="B239" s="58" t="s">
        <v>264</v>
      </c>
      <c r="C239" s="41"/>
      <c r="D239" s="44"/>
      <c r="E239" s="40"/>
      <c r="F239" s="38" t="str">
        <f t="shared" si="44"/>
        <v/>
      </c>
      <c r="G239" s="23">
        <f t="shared" si="45"/>
        <v>0</v>
      </c>
      <c r="H239" s="23">
        <f t="shared" si="46"/>
        <v>0</v>
      </c>
      <c r="I239" s="23">
        <f t="shared" si="47"/>
        <v>0</v>
      </c>
      <c r="J239" s="23">
        <f t="shared" si="48"/>
        <v>0</v>
      </c>
      <c r="K239" s="23">
        <f t="shared" si="49"/>
        <v>0</v>
      </c>
      <c r="L239" s="27"/>
      <c r="M239" s="27"/>
      <c r="N239" s="33"/>
      <c r="O239" s="33"/>
      <c r="P239" s="68" t="str">
        <f t="shared" si="50"/>
        <v/>
      </c>
      <c r="Q239" s="49" t="str">
        <f t="shared" si="51"/>
        <v/>
      </c>
      <c r="R239" s="33"/>
      <c r="S239" s="33"/>
      <c r="T239" s="33"/>
      <c r="U239" s="33"/>
      <c r="V239" s="27"/>
      <c r="W239" s="45"/>
      <c r="X239" s="42">
        <f>IF(V239="ESU",P239*PU!$B$3,0)</f>
        <v>0</v>
      </c>
      <c r="Y239" s="23">
        <f>IF(V239="ECF",P239*PU!$B$5,0)</f>
        <v>0</v>
      </c>
      <c r="Z239" s="23">
        <f>IF(V239="Enrobé projeté",P239*PU!$B$7,0)</f>
        <v>0</v>
      </c>
      <c r="AA239" s="23">
        <f>IF(V239="Enrobé à froid",P239*PU!$B$9,0)</f>
        <v>0</v>
      </c>
      <c r="AB239" s="23">
        <f>IF(V239="Béton bitumineux",P239*PU!$B$11,0)</f>
        <v>0</v>
      </c>
      <c r="AC239" s="23">
        <f>IF(V239="Grave émulsion",P239*PU!$B$13,0)</f>
        <v>0</v>
      </c>
      <c r="AD239" s="24">
        <f>(R239*PU!B244)+('Entretien des chaussées1'!T239*PU!B246)+'Entretien des chaussées1'!X239+'Entretien des chaussées1'!Y239+'Entretien des chaussées1'!Z239+'Entretien des chaussées1'!AA239+'Entretien des chaussées1'!AB239+'Entretien des chaussées1'!AC239</f>
        <v>0</v>
      </c>
      <c r="AE239" s="34"/>
      <c r="AF239" s="34"/>
      <c r="AG239" s="19" t="str">
        <f t="shared" si="52"/>
        <v/>
      </c>
      <c r="AH239" s="19" t="str">
        <f t="shared" si="53"/>
        <v/>
      </c>
      <c r="AI239" s="19" t="str">
        <f t="shared" si="54"/>
        <v/>
      </c>
      <c r="AJ239" s="31"/>
      <c r="AK239" s="26"/>
    </row>
    <row r="240" spans="1:37" x14ac:dyDescent="0.2">
      <c r="A240" s="41"/>
      <c r="B240" s="58" t="s">
        <v>265</v>
      </c>
      <c r="C240" s="41"/>
      <c r="D240" s="44"/>
      <c r="E240" s="40"/>
      <c r="F240" s="38" t="str">
        <f t="shared" si="44"/>
        <v/>
      </c>
      <c r="G240" s="23">
        <f t="shared" si="45"/>
        <v>0</v>
      </c>
      <c r="H240" s="23">
        <f t="shared" si="46"/>
        <v>0</v>
      </c>
      <c r="I240" s="23">
        <f t="shared" si="47"/>
        <v>0</v>
      </c>
      <c r="J240" s="23">
        <f t="shared" si="48"/>
        <v>0</v>
      </c>
      <c r="K240" s="23">
        <f t="shared" si="49"/>
        <v>0</v>
      </c>
      <c r="L240" s="27"/>
      <c r="M240" s="27"/>
      <c r="N240" s="33"/>
      <c r="O240" s="33"/>
      <c r="P240" s="68" t="str">
        <f t="shared" si="50"/>
        <v/>
      </c>
      <c r="Q240" s="49" t="str">
        <f t="shared" si="51"/>
        <v/>
      </c>
      <c r="R240" s="33"/>
      <c r="S240" s="33"/>
      <c r="T240" s="33"/>
      <c r="U240" s="33"/>
      <c r="V240" s="27"/>
      <c r="W240" s="45"/>
      <c r="X240" s="42">
        <f>IF(V240="ESU",P240*PU!$B$3,0)</f>
        <v>0</v>
      </c>
      <c r="Y240" s="23">
        <f>IF(V240="ECF",P240*PU!$B$5,0)</f>
        <v>0</v>
      </c>
      <c r="Z240" s="23">
        <f>IF(V240="Enrobé projeté",P240*PU!$B$7,0)</f>
        <v>0</v>
      </c>
      <c r="AA240" s="23">
        <f>IF(V240="Enrobé à froid",P240*PU!$B$9,0)</f>
        <v>0</v>
      </c>
      <c r="AB240" s="23">
        <f>IF(V240="Béton bitumineux",P240*PU!$B$11,0)</f>
        <v>0</v>
      </c>
      <c r="AC240" s="23">
        <f>IF(V240="Grave émulsion",P240*PU!$B$13,0)</f>
        <v>0</v>
      </c>
      <c r="AD240" s="24">
        <f>(R240*PU!B245)+('Entretien des chaussées1'!T240*PU!B247)+'Entretien des chaussées1'!X240+'Entretien des chaussées1'!Y240+'Entretien des chaussées1'!Z240+'Entretien des chaussées1'!AA240+'Entretien des chaussées1'!AB240+'Entretien des chaussées1'!AC240</f>
        <v>0</v>
      </c>
      <c r="AE240" s="34"/>
      <c r="AF240" s="34"/>
      <c r="AG240" s="19" t="str">
        <f t="shared" si="52"/>
        <v/>
      </c>
      <c r="AH240" s="19" t="str">
        <f t="shared" si="53"/>
        <v/>
      </c>
      <c r="AI240" s="19" t="str">
        <f t="shared" si="54"/>
        <v/>
      </c>
      <c r="AJ240" s="31"/>
      <c r="AK240" s="26"/>
    </row>
    <row r="241" spans="1:37" x14ac:dyDescent="0.2">
      <c r="A241" s="41"/>
      <c r="B241" s="58" t="s">
        <v>266</v>
      </c>
      <c r="C241" s="41"/>
      <c r="D241" s="44"/>
      <c r="E241" s="40"/>
      <c r="F241" s="38" t="str">
        <f t="shared" si="44"/>
        <v/>
      </c>
      <c r="G241" s="23">
        <f t="shared" si="45"/>
        <v>0</v>
      </c>
      <c r="H241" s="23">
        <f t="shared" si="46"/>
        <v>0</v>
      </c>
      <c r="I241" s="23">
        <f t="shared" si="47"/>
        <v>0</v>
      </c>
      <c r="J241" s="23">
        <f t="shared" si="48"/>
        <v>0</v>
      </c>
      <c r="K241" s="23">
        <f t="shared" si="49"/>
        <v>0</v>
      </c>
      <c r="L241" s="27"/>
      <c r="M241" s="27"/>
      <c r="N241" s="33"/>
      <c r="O241" s="33"/>
      <c r="P241" s="68" t="str">
        <f t="shared" si="50"/>
        <v/>
      </c>
      <c r="Q241" s="49" t="str">
        <f t="shared" si="51"/>
        <v/>
      </c>
      <c r="R241" s="33"/>
      <c r="S241" s="33"/>
      <c r="T241" s="33"/>
      <c r="U241" s="33"/>
      <c r="V241" s="27"/>
      <c r="W241" s="45"/>
      <c r="X241" s="42">
        <f>IF(V241="ESU",P241*PU!$B$3,0)</f>
        <v>0</v>
      </c>
      <c r="Y241" s="23">
        <f>IF(V241="ECF",P241*PU!$B$5,0)</f>
        <v>0</v>
      </c>
      <c r="Z241" s="23">
        <f>IF(V241="Enrobé projeté",P241*PU!$B$7,0)</f>
        <v>0</v>
      </c>
      <c r="AA241" s="23">
        <f>IF(V241="Enrobé à froid",P241*PU!$B$9,0)</f>
        <v>0</v>
      </c>
      <c r="AB241" s="23">
        <f>IF(V241="Béton bitumineux",P241*PU!$B$11,0)</f>
        <v>0</v>
      </c>
      <c r="AC241" s="23">
        <f>IF(V241="Grave émulsion",P241*PU!$B$13,0)</f>
        <v>0</v>
      </c>
      <c r="AD241" s="24">
        <f>(R241*PU!B246)+('Entretien des chaussées1'!T241*PU!B248)+'Entretien des chaussées1'!X241+'Entretien des chaussées1'!Y241+'Entretien des chaussées1'!Z241+'Entretien des chaussées1'!AA241+'Entretien des chaussées1'!AB241+'Entretien des chaussées1'!AC241</f>
        <v>0</v>
      </c>
      <c r="AE241" s="34"/>
      <c r="AF241" s="34"/>
      <c r="AG241" s="19" t="str">
        <f t="shared" si="52"/>
        <v/>
      </c>
      <c r="AH241" s="19" t="str">
        <f t="shared" si="53"/>
        <v/>
      </c>
      <c r="AI241" s="19" t="str">
        <f t="shared" si="54"/>
        <v/>
      </c>
      <c r="AJ241" s="31"/>
      <c r="AK241" s="26"/>
    </row>
    <row r="242" spans="1:37" x14ac:dyDescent="0.2">
      <c r="A242" s="41"/>
      <c r="B242" s="58" t="s">
        <v>267</v>
      </c>
      <c r="C242" s="41"/>
      <c r="D242" s="44"/>
      <c r="E242" s="40"/>
      <c r="F242" s="38" t="str">
        <f t="shared" si="44"/>
        <v/>
      </c>
      <c r="G242" s="23">
        <f t="shared" si="45"/>
        <v>0</v>
      </c>
      <c r="H242" s="23">
        <f t="shared" si="46"/>
        <v>0</v>
      </c>
      <c r="I242" s="23">
        <f t="shared" si="47"/>
        <v>0</v>
      </c>
      <c r="J242" s="23">
        <f t="shared" si="48"/>
        <v>0</v>
      </c>
      <c r="K242" s="23">
        <f t="shared" si="49"/>
        <v>0</v>
      </c>
      <c r="L242" s="27"/>
      <c r="M242" s="27"/>
      <c r="N242" s="33"/>
      <c r="O242" s="33"/>
      <c r="P242" s="68" t="str">
        <f t="shared" si="50"/>
        <v/>
      </c>
      <c r="Q242" s="49" t="str">
        <f t="shared" si="51"/>
        <v/>
      </c>
      <c r="R242" s="33"/>
      <c r="S242" s="33"/>
      <c r="T242" s="33"/>
      <c r="U242" s="33"/>
      <c r="V242" s="27"/>
      <c r="W242" s="45"/>
      <c r="X242" s="42">
        <f>IF(V242="ESU",P242*PU!$B$3,0)</f>
        <v>0</v>
      </c>
      <c r="Y242" s="23">
        <f>IF(V242="ECF",P242*PU!$B$5,0)</f>
        <v>0</v>
      </c>
      <c r="Z242" s="23">
        <f>IF(V242="Enrobé projeté",P242*PU!$B$7,0)</f>
        <v>0</v>
      </c>
      <c r="AA242" s="23">
        <f>IF(V242="Enrobé à froid",P242*PU!$B$9,0)</f>
        <v>0</v>
      </c>
      <c r="AB242" s="23">
        <f>IF(V242="Béton bitumineux",P242*PU!$B$11,0)</f>
        <v>0</v>
      </c>
      <c r="AC242" s="23">
        <f>IF(V242="Grave émulsion",P242*PU!$B$13,0)</f>
        <v>0</v>
      </c>
      <c r="AD242" s="24">
        <f>(R242*PU!B247)+('Entretien des chaussées1'!T242*PU!B249)+'Entretien des chaussées1'!X242+'Entretien des chaussées1'!Y242+'Entretien des chaussées1'!Z242+'Entretien des chaussées1'!AA242+'Entretien des chaussées1'!AB242+'Entretien des chaussées1'!AC242</f>
        <v>0</v>
      </c>
      <c r="AE242" s="34"/>
      <c r="AF242" s="34"/>
      <c r="AG242" s="19" t="str">
        <f t="shared" si="52"/>
        <v/>
      </c>
      <c r="AH242" s="19" t="str">
        <f t="shared" si="53"/>
        <v/>
      </c>
      <c r="AI242" s="19" t="str">
        <f t="shared" si="54"/>
        <v/>
      </c>
      <c r="AJ242" s="31"/>
      <c r="AK242" s="26"/>
    </row>
    <row r="243" spans="1:37" x14ac:dyDescent="0.2">
      <c r="A243" s="41"/>
      <c r="B243" s="58" t="s">
        <v>268</v>
      </c>
      <c r="C243" s="41"/>
      <c r="D243" s="44"/>
      <c r="E243" s="40"/>
      <c r="F243" s="38" t="str">
        <f t="shared" si="44"/>
        <v/>
      </c>
      <c r="G243" s="23">
        <f t="shared" si="45"/>
        <v>0</v>
      </c>
      <c r="H243" s="23">
        <f t="shared" si="46"/>
        <v>0</v>
      </c>
      <c r="I243" s="23">
        <f t="shared" si="47"/>
        <v>0</v>
      </c>
      <c r="J243" s="23">
        <f t="shared" si="48"/>
        <v>0</v>
      </c>
      <c r="K243" s="23">
        <f t="shared" si="49"/>
        <v>0</v>
      </c>
      <c r="L243" s="27"/>
      <c r="M243" s="27"/>
      <c r="N243" s="33"/>
      <c r="O243" s="33"/>
      <c r="P243" s="68" t="str">
        <f t="shared" si="50"/>
        <v/>
      </c>
      <c r="Q243" s="49" t="str">
        <f t="shared" si="51"/>
        <v/>
      </c>
      <c r="R243" s="33"/>
      <c r="S243" s="33"/>
      <c r="T243" s="33"/>
      <c r="U243" s="33"/>
      <c r="V243" s="27"/>
      <c r="W243" s="45"/>
      <c r="X243" s="42">
        <f>IF(V243="ESU",P243*PU!$B$3,0)</f>
        <v>0</v>
      </c>
      <c r="Y243" s="23">
        <f>IF(V243="ECF",P243*PU!$B$5,0)</f>
        <v>0</v>
      </c>
      <c r="Z243" s="23">
        <f>IF(V243="Enrobé projeté",P243*PU!$B$7,0)</f>
        <v>0</v>
      </c>
      <c r="AA243" s="23">
        <f>IF(V243="Enrobé à froid",P243*PU!$B$9,0)</f>
        <v>0</v>
      </c>
      <c r="AB243" s="23">
        <f>IF(V243="Béton bitumineux",P243*PU!$B$11,0)</f>
        <v>0</v>
      </c>
      <c r="AC243" s="23">
        <f>IF(V243="Grave émulsion",P243*PU!$B$13,0)</f>
        <v>0</v>
      </c>
      <c r="AD243" s="24">
        <f>(R243*PU!B248)+('Entretien des chaussées1'!T243*PU!B250)+'Entretien des chaussées1'!X243+'Entretien des chaussées1'!Y243+'Entretien des chaussées1'!Z243+'Entretien des chaussées1'!AA243+'Entretien des chaussées1'!AB243+'Entretien des chaussées1'!AC243</f>
        <v>0</v>
      </c>
      <c r="AE243" s="34"/>
      <c r="AF243" s="34"/>
      <c r="AG243" s="19" t="str">
        <f t="shared" si="52"/>
        <v/>
      </c>
      <c r="AH243" s="19" t="str">
        <f t="shared" si="53"/>
        <v/>
      </c>
      <c r="AI243" s="19" t="str">
        <f t="shared" si="54"/>
        <v/>
      </c>
      <c r="AJ243" s="31"/>
      <c r="AK243" s="26"/>
    </row>
    <row r="244" spans="1:37" ht="25.5" x14ac:dyDescent="0.2">
      <c r="A244" s="41"/>
      <c r="B244" s="58" t="s">
        <v>269</v>
      </c>
      <c r="C244" s="41"/>
      <c r="D244" s="44"/>
      <c r="E244" s="40"/>
      <c r="F244" s="38" t="str">
        <f t="shared" si="44"/>
        <v/>
      </c>
      <c r="G244" s="23">
        <f t="shared" si="45"/>
        <v>0</v>
      </c>
      <c r="H244" s="23">
        <f t="shared" si="46"/>
        <v>0</v>
      </c>
      <c r="I244" s="23">
        <f t="shared" si="47"/>
        <v>0</v>
      </c>
      <c r="J244" s="23">
        <f t="shared" si="48"/>
        <v>0</v>
      </c>
      <c r="K244" s="23">
        <f t="shared" si="49"/>
        <v>0</v>
      </c>
      <c r="L244" s="27"/>
      <c r="M244" s="27"/>
      <c r="N244" s="33"/>
      <c r="O244" s="33"/>
      <c r="P244" s="68" t="str">
        <f t="shared" si="50"/>
        <v/>
      </c>
      <c r="Q244" s="49" t="str">
        <f t="shared" si="51"/>
        <v/>
      </c>
      <c r="R244" s="33"/>
      <c r="S244" s="33"/>
      <c r="T244" s="33"/>
      <c r="U244" s="33"/>
      <c r="V244" s="27"/>
      <c r="W244" s="45"/>
      <c r="X244" s="42">
        <f>IF(V244="ESU",P244*PU!$B$3,0)</f>
        <v>0</v>
      </c>
      <c r="Y244" s="23">
        <f>IF(V244="ECF",P244*PU!$B$5,0)</f>
        <v>0</v>
      </c>
      <c r="Z244" s="23">
        <f>IF(V244="Enrobé projeté",P244*PU!$B$7,0)</f>
        <v>0</v>
      </c>
      <c r="AA244" s="23">
        <f>IF(V244="Enrobé à froid",P244*PU!$B$9,0)</f>
        <v>0</v>
      </c>
      <c r="AB244" s="23">
        <f>IF(V244="Béton bitumineux",P244*PU!$B$11,0)</f>
        <v>0</v>
      </c>
      <c r="AC244" s="23">
        <f>IF(V244="Grave émulsion",P244*PU!$B$13,0)</f>
        <v>0</v>
      </c>
      <c r="AD244" s="24">
        <f>(R244*PU!B249)+('Entretien des chaussées1'!T244*PU!B251)+'Entretien des chaussées1'!X244+'Entretien des chaussées1'!Y244+'Entretien des chaussées1'!Z244+'Entretien des chaussées1'!AA244+'Entretien des chaussées1'!AB244+'Entretien des chaussées1'!AC244</f>
        <v>0</v>
      </c>
      <c r="AE244" s="34"/>
      <c r="AF244" s="34"/>
      <c r="AG244" s="19" t="str">
        <f t="shared" si="52"/>
        <v/>
      </c>
      <c r="AH244" s="19" t="str">
        <f t="shared" si="53"/>
        <v/>
      </c>
      <c r="AI244" s="19" t="str">
        <f t="shared" si="54"/>
        <v/>
      </c>
      <c r="AJ244" s="31"/>
      <c r="AK244" s="26"/>
    </row>
    <row r="245" spans="1:37" ht="25.5" x14ac:dyDescent="0.2">
      <c r="A245" s="41"/>
      <c r="B245" s="58" t="s">
        <v>270</v>
      </c>
      <c r="C245" s="41"/>
      <c r="D245" s="44"/>
      <c r="E245" s="40"/>
      <c r="F245" s="38" t="str">
        <f t="shared" si="44"/>
        <v/>
      </c>
      <c r="G245" s="23">
        <f t="shared" si="45"/>
        <v>0</v>
      </c>
      <c r="H245" s="23">
        <f t="shared" si="46"/>
        <v>0</v>
      </c>
      <c r="I245" s="23">
        <f t="shared" si="47"/>
        <v>0</v>
      </c>
      <c r="J245" s="23">
        <f t="shared" si="48"/>
        <v>0</v>
      </c>
      <c r="K245" s="23">
        <f t="shared" si="49"/>
        <v>0</v>
      </c>
      <c r="L245" s="27"/>
      <c r="M245" s="27"/>
      <c r="N245" s="33"/>
      <c r="O245" s="33"/>
      <c r="P245" s="68" t="str">
        <f t="shared" si="50"/>
        <v/>
      </c>
      <c r="Q245" s="49" t="str">
        <f t="shared" si="51"/>
        <v/>
      </c>
      <c r="R245" s="33"/>
      <c r="S245" s="33"/>
      <c r="T245" s="33"/>
      <c r="U245" s="33"/>
      <c r="V245" s="27"/>
      <c r="W245" s="45"/>
      <c r="X245" s="42">
        <f>IF(V245="ESU",P245*PU!$B$3,0)</f>
        <v>0</v>
      </c>
      <c r="Y245" s="23">
        <f>IF(V245="ECF",P245*PU!$B$5,0)</f>
        <v>0</v>
      </c>
      <c r="Z245" s="23">
        <f>IF(V245="Enrobé projeté",P245*PU!$B$7,0)</f>
        <v>0</v>
      </c>
      <c r="AA245" s="23">
        <f>IF(V245="Enrobé à froid",P245*PU!$B$9,0)</f>
        <v>0</v>
      </c>
      <c r="AB245" s="23">
        <f>IF(V245="Béton bitumineux",P245*PU!$B$11,0)</f>
        <v>0</v>
      </c>
      <c r="AC245" s="23">
        <f>IF(V245="Grave émulsion",P245*PU!$B$13,0)</f>
        <v>0</v>
      </c>
      <c r="AD245" s="24">
        <f>(R245*PU!B250)+('Entretien des chaussées1'!T245*PU!B252)+'Entretien des chaussées1'!X245+'Entretien des chaussées1'!Y245+'Entretien des chaussées1'!Z245+'Entretien des chaussées1'!AA245+'Entretien des chaussées1'!AB245+'Entretien des chaussées1'!AC245</f>
        <v>0</v>
      </c>
      <c r="AE245" s="34"/>
      <c r="AF245" s="34"/>
      <c r="AG245" s="19" t="str">
        <f t="shared" si="52"/>
        <v/>
      </c>
      <c r="AH245" s="19" t="str">
        <f t="shared" si="53"/>
        <v/>
      </c>
      <c r="AI245" s="19" t="str">
        <f t="shared" si="54"/>
        <v/>
      </c>
      <c r="AJ245" s="31"/>
      <c r="AK245" s="26"/>
    </row>
    <row r="246" spans="1:37" ht="25.5" x14ac:dyDescent="0.2">
      <c r="A246" s="41"/>
      <c r="B246" s="58" t="s">
        <v>271</v>
      </c>
      <c r="C246" s="41"/>
      <c r="D246" s="44"/>
      <c r="E246" s="40"/>
      <c r="F246" s="38" t="str">
        <f t="shared" si="44"/>
        <v/>
      </c>
      <c r="G246" s="23">
        <f t="shared" si="45"/>
        <v>0</v>
      </c>
      <c r="H246" s="23">
        <f t="shared" si="46"/>
        <v>0</v>
      </c>
      <c r="I246" s="23">
        <f t="shared" si="47"/>
        <v>0</v>
      </c>
      <c r="J246" s="23">
        <f t="shared" si="48"/>
        <v>0</v>
      </c>
      <c r="K246" s="23">
        <f t="shared" si="49"/>
        <v>0</v>
      </c>
      <c r="L246" s="27"/>
      <c r="M246" s="27"/>
      <c r="N246" s="33"/>
      <c r="O246" s="33"/>
      <c r="P246" s="68" t="str">
        <f t="shared" si="50"/>
        <v/>
      </c>
      <c r="Q246" s="49" t="str">
        <f t="shared" si="51"/>
        <v/>
      </c>
      <c r="R246" s="33"/>
      <c r="S246" s="33"/>
      <c r="T246" s="33"/>
      <c r="U246" s="33"/>
      <c r="V246" s="27"/>
      <c r="W246" s="45"/>
      <c r="X246" s="42">
        <f>IF(V246="ESU",P246*PU!$B$3,0)</f>
        <v>0</v>
      </c>
      <c r="Y246" s="23">
        <f>IF(V246="ECF",P246*PU!$B$5,0)</f>
        <v>0</v>
      </c>
      <c r="Z246" s="23">
        <f>IF(V246="Enrobé projeté",P246*PU!$B$7,0)</f>
        <v>0</v>
      </c>
      <c r="AA246" s="23">
        <f>IF(V246="Enrobé à froid",P246*PU!$B$9,0)</f>
        <v>0</v>
      </c>
      <c r="AB246" s="23">
        <f>IF(V246="Béton bitumineux",P246*PU!$B$11,0)</f>
        <v>0</v>
      </c>
      <c r="AC246" s="23">
        <f>IF(V246="Grave émulsion",P246*PU!$B$13,0)</f>
        <v>0</v>
      </c>
      <c r="AD246" s="24">
        <f>(R246*PU!B251)+('Entretien des chaussées1'!T246*PU!B253)+'Entretien des chaussées1'!X246+'Entretien des chaussées1'!Y246+'Entretien des chaussées1'!Z246+'Entretien des chaussées1'!AA246+'Entretien des chaussées1'!AB246+'Entretien des chaussées1'!AC246</f>
        <v>0</v>
      </c>
      <c r="AE246" s="34"/>
      <c r="AF246" s="34"/>
      <c r="AG246" s="19" t="str">
        <f t="shared" si="52"/>
        <v/>
      </c>
      <c r="AH246" s="19" t="str">
        <f t="shared" si="53"/>
        <v/>
      </c>
      <c r="AI246" s="19" t="str">
        <f t="shared" si="54"/>
        <v/>
      </c>
      <c r="AJ246" s="31"/>
      <c r="AK246" s="26"/>
    </row>
    <row r="247" spans="1:37" x14ac:dyDescent="0.2">
      <c r="A247" s="41"/>
      <c r="B247" s="58" t="s">
        <v>272</v>
      </c>
      <c r="C247" s="41"/>
      <c r="D247" s="44"/>
      <c r="E247" s="40"/>
      <c r="F247" s="38" t="str">
        <f t="shared" si="44"/>
        <v/>
      </c>
      <c r="G247" s="23">
        <f t="shared" si="45"/>
        <v>0</v>
      </c>
      <c r="H247" s="23">
        <f t="shared" si="46"/>
        <v>0</v>
      </c>
      <c r="I247" s="23">
        <f t="shared" si="47"/>
        <v>0</v>
      </c>
      <c r="J247" s="23">
        <f t="shared" si="48"/>
        <v>0</v>
      </c>
      <c r="K247" s="23">
        <f t="shared" si="49"/>
        <v>0</v>
      </c>
      <c r="L247" s="27"/>
      <c r="M247" s="27"/>
      <c r="N247" s="33"/>
      <c r="O247" s="33"/>
      <c r="P247" s="68" t="str">
        <f t="shared" si="50"/>
        <v/>
      </c>
      <c r="Q247" s="49" t="str">
        <f t="shared" si="51"/>
        <v/>
      </c>
      <c r="R247" s="33"/>
      <c r="S247" s="33"/>
      <c r="T247" s="33"/>
      <c r="U247" s="33"/>
      <c r="V247" s="27"/>
      <c r="W247" s="45"/>
      <c r="X247" s="42">
        <f>IF(V247="ESU",P247*PU!$B$3,0)</f>
        <v>0</v>
      </c>
      <c r="Y247" s="23">
        <f>IF(V247="ECF",P247*PU!$B$5,0)</f>
        <v>0</v>
      </c>
      <c r="Z247" s="23">
        <f>IF(V247="Enrobé projeté",P247*PU!$B$7,0)</f>
        <v>0</v>
      </c>
      <c r="AA247" s="23">
        <f>IF(V247="Enrobé à froid",P247*PU!$B$9,0)</f>
        <v>0</v>
      </c>
      <c r="AB247" s="23">
        <f>IF(V247="Béton bitumineux",P247*PU!$B$11,0)</f>
        <v>0</v>
      </c>
      <c r="AC247" s="23">
        <f>IF(V247="Grave émulsion",P247*PU!$B$13,0)</f>
        <v>0</v>
      </c>
      <c r="AD247" s="24">
        <f>(R247*PU!B252)+('Entretien des chaussées1'!T247*PU!B254)+'Entretien des chaussées1'!X247+'Entretien des chaussées1'!Y247+'Entretien des chaussées1'!Z247+'Entretien des chaussées1'!AA247+'Entretien des chaussées1'!AB247+'Entretien des chaussées1'!AC247</f>
        <v>0</v>
      </c>
      <c r="AE247" s="34"/>
      <c r="AF247" s="34"/>
      <c r="AG247" s="19" t="str">
        <f t="shared" si="52"/>
        <v/>
      </c>
      <c r="AH247" s="19" t="str">
        <f t="shared" si="53"/>
        <v/>
      </c>
      <c r="AI247" s="19" t="str">
        <f t="shared" si="54"/>
        <v/>
      </c>
      <c r="AJ247" s="31"/>
      <c r="AK247" s="26"/>
    </row>
    <row r="248" spans="1:37" x14ac:dyDescent="0.2">
      <c r="A248" s="41"/>
      <c r="B248" s="58" t="s">
        <v>273</v>
      </c>
      <c r="C248" s="41"/>
      <c r="D248" s="44"/>
      <c r="E248" s="40"/>
      <c r="F248" s="38" t="str">
        <f t="shared" si="44"/>
        <v/>
      </c>
      <c r="G248" s="23">
        <f t="shared" si="45"/>
        <v>0</v>
      </c>
      <c r="H248" s="23">
        <f t="shared" si="46"/>
        <v>0</v>
      </c>
      <c r="I248" s="23">
        <f t="shared" si="47"/>
        <v>0</v>
      </c>
      <c r="J248" s="23">
        <f t="shared" si="48"/>
        <v>0</v>
      </c>
      <c r="K248" s="23">
        <f t="shared" si="49"/>
        <v>0</v>
      </c>
      <c r="L248" s="27"/>
      <c r="M248" s="27"/>
      <c r="N248" s="33"/>
      <c r="O248" s="33"/>
      <c r="P248" s="68" t="str">
        <f t="shared" si="50"/>
        <v/>
      </c>
      <c r="Q248" s="49" t="str">
        <f t="shared" si="51"/>
        <v/>
      </c>
      <c r="R248" s="33"/>
      <c r="S248" s="33"/>
      <c r="T248" s="33"/>
      <c r="U248" s="33"/>
      <c r="V248" s="27"/>
      <c r="W248" s="45"/>
      <c r="X248" s="42">
        <f>IF(V248="ESU",P248*PU!$B$3,0)</f>
        <v>0</v>
      </c>
      <c r="Y248" s="23">
        <f>IF(V248="ECF",P248*PU!$B$5,0)</f>
        <v>0</v>
      </c>
      <c r="Z248" s="23">
        <f>IF(V248="Enrobé projeté",P248*PU!$B$7,0)</f>
        <v>0</v>
      </c>
      <c r="AA248" s="23">
        <f>IF(V248="Enrobé à froid",P248*PU!$B$9,0)</f>
        <v>0</v>
      </c>
      <c r="AB248" s="23">
        <f>IF(V248="Béton bitumineux",P248*PU!$B$11,0)</f>
        <v>0</v>
      </c>
      <c r="AC248" s="23">
        <f>IF(V248="Grave émulsion",P248*PU!$B$13,0)</f>
        <v>0</v>
      </c>
      <c r="AD248" s="24">
        <f>(R248*PU!B253)+('Entretien des chaussées1'!T248*PU!B255)+'Entretien des chaussées1'!X248+'Entretien des chaussées1'!Y248+'Entretien des chaussées1'!Z248+'Entretien des chaussées1'!AA248+'Entretien des chaussées1'!AB248+'Entretien des chaussées1'!AC248</f>
        <v>0</v>
      </c>
      <c r="AE248" s="34"/>
      <c r="AF248" s="34"/>
      <c r="AG248" s="19" t="str">
        <f t="shared" si="52"/>
        <v/>
      </c>
      <c r="AH248" s="19" t="str">
        <f t="shared" si="53"/>
        <v/>
      </c>
      <c r="AI248" s="19" t="str">
        <f t="shared" si="54"/>
        <v/>
      </c>
      <c r="AJ248" s="31"/>
      <c r="AK248" s="26"/>
    </row>
    <row r="249" spans="1:37" x14ac:dyDescent="0.2">
      <c r="A249" s="41"/>
      <c r="B249" s="58" t="s">
        <v>274</v>
      </c>
      <c r="C249" s="41"/>
      <c r="D249" s="44"/>
      <c r="E249" s="40"/>
      <c r="F249" s="38" t="str">
        <f t="shared" si="44"/>
        <v/>
      </c>
      <c r="G249" s="23">
        <f t="shared" si="45"/>
        <v>0</v>
      </c>
      <c r="H249" s="23">
        <f t="shared" si="46"/>
        <v>0</v>
      </c>
      <c r="I249" s="23">
        <f t="shared" si="47"/>
        <v>0</v>
      </c>
      <c r="J249" s="23">
        <f t="shared" si="48"/>
        <v>0</v>
      </c>
      <c r="K249" s="23">
        <f t="shared" si="49"/>
        <v>0</v>
      </c>
      <c r="L249" s="27"/>
      <c r="M249" s="27"/>
      <c r="N249" s="33"/>
      <c r="O249" s="33"/>
      <c r="P249" s="68" t="str">
        <f t="shared" si="50"/>
        <v/>
      </c>
      <c r="Q249" s="49" t="str">
        <f t="shared" si="51"/>
        <v/>
      </c>
      <c r="R249" s="33"/>
      <c r="S249" s="33"/>
      <c r="T249" s="33"/>
      <c r="U249" s="33"/>
      <c r="V249" s="27"/>
      <c r="W249" s="45"/>
      <c r="X249" s="42">
        <f>IF(V249="ESU",P249*PU!$B$3,0)</f>
        <v>0</v>
      </c>
      <c r="Y249" s="23">
        <f>IF(V249="ECF",P249*PU!$B$5,0)</f>
        <v>0</v>
      </c>
      <c r="Z249" s="23">
        <f>IF(V249="Enrobé projeté",P249*PU!$B$7,0)</f>
        <v>0</v>
      </c>
      <c r="AA249" s="23">
        <f>IF(V249="Enrobé à froid",P249*PU!$B$9,0)</f>
        <v>0</v>
      </c>
      <c r="AB249" s="23">
        <f>IF(V249="Béton bitumineux",P249*PU!$B$11,0)</f>
        <v>0</v>
      </c>
      <c r="AC249" s="23">
        <f>IF(V249="Grave émulsion",P249*PU!$B$13,0)</f>
        <v>0</v>
      </c>
      <c r="AD249" s="24">
        <f>(R249*PU!B254)+('Entretien des chaussées1'!T249*PU!B256)+'Entretien des chaussées1'!X249+'Entretien des chaussées1'!Y249+'Entretien des chaussées1'!Z249+'Entretien des chaussées1'!AA249+'Entretien des chaussées1'!AB249+'Entretien des chaussées1'!AC249</f>
        <v>0</v>
      </c>
      <c r="AE249" s="34"/>
      <c r="AF249" s="34"/>
      <c r="AG249" s="19" t="str">
        <f t="shared" si="52"/>
        <v/>
      </c>
      <c r="AH249" s="19" t="str">
        <f t="shared" si="53"/>
        <v/>
      </c>
      <c r="AI249" s="19" t="str">
        <f t="shared" si="54"/>
        <v/>
      </c>
      <c r="AJ249" s="31"/>
      <c r="AK249" s="26"/>
    </row>
    <row r="250" spans="1:37" x14ac:dyDescent="0.2">
      <c r="A250" s="41"/>
      <c r="B250" s="58" t="s">
        <v>275</v>
      </c>
      <c r="C250" s="41"/>
      <c r="D250" s="44"/>
      <c r="E250" s="40"/>
      <c r="F250" s="38" t="str">
        <f t="shared" si="44"/>
        <v/>
      </c>
      <c r="G250" s="23">
        <f t="shared" si="45"/>
        <v>0</v>
      </c>
      <c r="H250" s="23">
        <f t="shared" si="46"/>
        <v>0</v>
      </c>
      <c r="I250" s="23">
        <f t="shared" si="47"/>
        <v>0</v>
      </c>
      <c r="J250" s="23">
        <f t="shared" si="48"/>
        <v>0</v>
      </c>
      <c r="K250" s="23">
        <f t="shared" si="49"/>
        <v>0</v>
      </c>
      <c r="L250" s="27"/>
      <c r="M250" s="27"/>
      <c r="N250" s="33"/>
      <c r="O250" s="33"/>
      <c r="P250" s="68" t="str">
        <f t="shared" si="50"/>
        <v/>
      </c>
      <c r="Q250" s="49" t="str">
        <f t="shared" si="51"/>
        <v/>
      </c>
      <c r="R250" s="33"/>
      <c r="S250" s="33"/>
      <c r="T250" s="33"/>
      <c r="U250" s="33"/>
      <c r="V250" s="27"/>
      <c r="W250" s="45"/>
      <c r="X250" s="42">
        <f>IF(V250="ESU",P250*PU!$B$3,0)</f>
        <v>0</v>
      </c>
      <c r="Y250" s="23">
        <f>IF(V250="ECF",P250*PU!$B$5,0)</f>
        <v>0</v>
      </c>
      <c r="Z250" s="23">
        <f>IF(V250="Enrobé projeté",P250*PU!$B$7,0)</f>
        <v>0</v>
      </c>
      <c r="AA250" s="23">
        <f>IF(V250="Enrobé à froid",P250*PU!$B$9,0)</f>
        <v>0</v>
      </c>
      <c r="AB250" s="23">
        <f>IF(V250="Béton bitumineux",P250*PU!$B$11,0)</f>
        <v>0</v>
      </c>
      <c r="AC250" s="23">
        <f>IF(V250="Grave émulsion",P250*PU!$B$13,0)</f>
        <v>0</v>
      </c>
      <c r="AD250" s="24">
        <f>(R250*PU!B255)+('Entretien des chaussées1'!T250*PU!B257)+'Entretien des chaussées1'!X250+'Entretien des chaussées1'!Y250+'Entretien des chaussées1'!Z250+'Entretien des chaussées1'!AA250+'Entretien des chaussées1'!AB250+'Entretien des chaussées1'!AC250</f>
        <v>0</v>
      </c>
      <c r="AE250" s="34"/>
      <c r="AF250" s="34"/>
      <c r="AG250" s="19" t="str">
        <f t="shared" si="52"/>
        <v/>
      </c>
      <c r="AH250" s="19" t="str">
        <f t="shared" si="53"/>
        <v/>
      </c>
      <c r="AI250" s="19" t="str">
        <f t="shared" si="54"/>
        <v/>
      </c>
      <c r="AJ250" s="31"/>
      <c r="AK250" s="26"/>
    </row>
    <row r="251" spans="1:37" x14ac:dyDescent="0.2">
      <c r="A251" s="41"/>
      <c r="B251" s="58" t="s">
        <v>276</v>
      </c>
      <c r="C251" s="41"/>
      <c r="D251" s="44"/>
      <c r="E251" s="40"/>
      <c r="F251" s="38" t="str">
        <f t="shared" si="44"/>
        <v/>
      </c>
      <c r="G251" s="23">
        <f t="shared" si="45"/>
        <v>0</v>
      </c>
      <c r="H251" s="23">
        <f t="shared" si="46"/>
        <v>0</v>
      </c>
      <c r="I251" s="23">
        <f t="shared" si="47"/>
        <v>0</v>
      </c>
      <c r="J251" s="23">
        <f t="shared" si="48"/>
        <v>0</v>
      </c>
      <c r="K251" s="23">
        <f t="shared" si="49"/>
        <v>0</v>
      </c>
      <c r="L251" s="27"/>
      <c r="M251" s="27"/>
      <c r="N251" s="33"/>
      <c r="O251" s="33"/>
      <c r="P251" s="68" t="str">
        <f t="shared" si="50"/>
        <v/>
      </c>
      <c r="Q251" s="49" t="str">
        <f t="shared" si="51"/>
        <v/>
      </c>
      <c r="R251" s="33"/>
      <c r="S251" s="33"/>
      <c r="T251" s="33"/>
      <c r="U251" s="33"/>
      <c r="V251" s="27"/>
      <c r="W251" s="45"/>
      <c r="X251" s="42">
        <f>IF(V251="ESU",P251*PU!$B$3,0)</f>
        <v>0</v>
      </c>
      <c r="Y251" s="23">
        <f>IF(V251="ECF",P251*PU!$B$5,0)</f>
        <v>0</v>
      </c>
      <c r="Z251" s="23">
        <f>IF(V251="Enrobé projeté",P251*PU!$B$7,0)</f>
        <v>0</v>
      </c>
      <c r="AA251" s="23">
        <f>IF(V251="Enrobé à froid",P251*PU!$B$9,0)</f>
        <v>0</v>
      </c>
      <c r="AB251" s="23">
        <f>IF(V251="Béton bitumineux",P251*PU!$B$11,0)</f>
        <v>0</v>
      </c>
      <c r="AC251" s="23">
        <f>IF(V251="Grave émulsion",P251*PU!$B$13,0)</f>
        <v>0</v>
      </c>
      <c r="AD251" s="24">
        <f>(R251*PU!B256)+('Entretien des chaussées1'!T251*PU!B258)+'Entretien des chaussées1'!X251+'Entretien des chaussées1'!Y251+'Entretien des chaussées1'!Z251+'Entretien des chaussées1'!AA251+'Entretien des chaussées1'!AB251+'Entretien des chaussées1'!AC251</f>
        <v>0</v>
      </c>
      <c r="AE251" s="34"/>
      <c r="AF251" s="34"/>
      <c r="AG251" s="19" t="str">
        <f t="shared" si="52"/>
        <v/>
      </c>
      <c r="AH251" s="19" t="str">
        <f t="shared" si="53"/>
        <v/>
      </c>
      <c r="AI251" s="19" t="str">
        <f t="shared" si="54"/>
        <v/>
      </c>
      <c r="AJ251" s="31"/>
      <c r="AK251" s="26"/>
    </row>
    <row r="252" spans="1:37" x14ac:dyDescent="0.2">
      <c r="A252" s="41"/>
      <c r="B252" s="58" t="s">
        <v>277</v>
      </c>
      <c r="C252" s="41"/>
      <c r="D252" s="44"/>
      <c r="E252" s="40"/>
      <c r="F252" s="38" t="str">
        <f t="shared" si="44"/>
        <v/>
      </c>
      <c r="G252" s="23">
        <f t="shared" si="45"/>
        <v>0</v>
      </c>
      <c r="H252" s="23">
        <f t="shared" si="46"/>
        <v>0</v>
      </c>
      <c r="I252" s="23">
        <f t="shared" si="47"/>
        <v>0</v>
      </c>
      <c r="J252" s="23">
        <f t="shared" si="48"/>
        <v>0</v>
      </c>
      <c r="K252" s="23">
        <f t="shared" si="49"/>
        <v>0</v>
      </c>
      <c r="L252" s="27"/>
      <c r="M252" s="27"/>
      <c r="N252" s="33"/>
      <c r="O252" s="33"/>
      <c r="P252" s="68" t="str">
        <f t="shared" si="50"/>
        <v/>
      </c>
      <c r="Q252" s="49" t="str">
        <f t="shared" si="51"/>
        <v/>
      </c>
      <c r="R252" s="33"/>
      <c r="S252" s="33"/>
      <c r="T252" s="33"/>
      <c r="U252" s="33"/>
      <c r="V252" s="27"/>
      <c r="W252" s="45"/>
      <c r="X252" s="42">
        <f>IF(V252="ESU",P252*PU!$B$3,0)</f>
        <v>0</v>
      </c>
      <c r="Y252" s="23">
        <f>IF(V252="ECF",P252*PU!$B$5,0)</f>
        <v>0</v>
      </c>
      <c r="Z252" s="23">
        <f>IF(V252="Enrobé projeté",P252*PU!$B$7,0)</f>
        <v>0</v>
      </c>
      <c r="AA252" s="23">
        <f>IF(V252="Enrobé à froid",P252*PU!$B$9,0)</f>
        <v>0</v>
      </c>
      <c r="AB252" s="23">
        <f>IF(V252="Béton bitumineux",P252*PU!$B$11,0)</f>
        <v>0</v>
      </c>
      <c r="AC252" s="23">
        <f>IF(V252="Grave émulsion",P252*PU!$B$13,0)</f>
        <v>0</v>
      </c>
      <c r="AD252" s="24">
        <f>(R252*PU!B257)+('Entretien des chaussées1'!T252*PU!B259)+'Entretien des chaussées1'!X252+'Entretien des chaussées1'!Y252+'Entretien des chaussées1'!Z252+'Entretien des chaussées1'!AA252+'Entretien des chaussées1'!AB252+'Entretien des chaussées1'!AC252</f>
        <v>0</v>
      </c>
      <c r="AE252" s="34"/>
      <c r="AF252" s="34"/>
      <c r="AG252" s="19" t="str">
        <f t="shared" si="52"/>
        <v/>
      </c>
      <c r="AH252" s="19" t="str">
        <f t="shared" si="53"/>
        <v/>
      </c>
      <c r="AI252" s="19" t="str">
        <f t="shared" si="54"/>
        <v/>
      </c>
      <c r="AJ252" s="31"/>
      <c r="AK252" s="26"/>
    </row>
    <row r="253" spans="1:37" x14ac:dyDescent="0.2">
      <c r="A253" s="41"/>
      <c r="B253" s="58" t="s">
        <v>278</v>
      </c>
      <c r="C253" s="41"/>
      <c r="D253" s="44"/>
      <c r="E253" s="40"/>
      <c r="F253" s="38" t="str">
        <f t="shared" si="44"/>
        <v/>
      </c>
      <c r="G253" s="23">
        <f t="shared" si="45"/>
        <v>0</v>
      </c>
      <c r="H253" s="23">
        <f t="shared" si="46"/>
        <v>0</v>
      </c>
      <c r="I253" s="23">
        <f t="shared" si="47"/>
        <v>0</v>
      </c>
      <c r="J253" s="23">
        <f t="shared" si="48"/>
        <v>0</v>
      </c>
      <c r="K253" s="23">
        <f t="shared" si="49"/>
        <v>0</v>
      </c>
      <c r="L253" s="27"/>
      <c r="M253" s="27"/>
      <c r="N253" s="33"/>
      <c r="O253" s="33"/>
      <c r="P253" s="68" t="str">
        <f t="shared" si="50"/>
        <v/>
      </c>
      <c r="Q253" s="49" t="str">
        <f t="shared" si="51"/>
        <v/>
      </c>
      <c r="R253" s="33"/>
      <c r="S253" s="33"/>
      <c r="T253" s="33"/>
      <c r="U253" s="33"/>
      <c r="V253" s="27"/>
      <c r="W253" s="45"/>
      <c r="X253" s="42">
        <f>IF(V253="ESU",P253*PU!$B$3,0)</f>
        <v>0</v>
      </c>
      <c r="Y253" s="23">
        <f>IF(V253="ECF",P253*PU!$B$5,0)</f>
        <v>0</v>
      </c>
      <c r="Z253" s="23">
        <f>IF(V253="Enrobé projeté",P253*PU!$B$7,0)</f>
        <v>0</v>
      </c>
      <c r="AA253" s="23">
        <f>IF(V253="Enrobé à froid",P253*PU!$B$9,0)</f>
        <v>0</v>
      </c>
      <c r="AB253" s="23">
        <f>IF(V253="Béton bitumineux",P253*PU!$B$11,0)</f>
        <v>0</v>
      </c>
      <c r="AC253" s="23">
        <f>IF(V253="Grave émulsion",P253*PU!$B$13,0)</f>
        <v>0</v>
      </c>
      <c r="AD253" s="24">
        <f>(R253*PU!B258)+('Entretien des chaussées1'!T253*PU!B260)+'Entretien des chaussées1'!X253+'Entretien des chaussées1'!Y253+'Entretien des chaussées1'!Z253+'Entretien des chaussées1'!AA253+'Entretien des chaussées1'!AB253+'Entretien des chaussées1'!AC253</f>
        <v>0</v>
      </c>
      <c r="AE253" s="34"/>
      <c r="AF253" s="34"/>
      <c r="AG253" s="19" t="str">
        <f t="shared" si="52"/>
        <v/>
      </c>
      <c r="AH253" s="19" t="str">
        <f t="shared" si="53"/>
        <v/>
      </c>
      <c r="AI253" s="19" t="str">
        <f t="shared" si="54"/>
        <v/>
      </c>
      <c r="AJ253" s="31"/>
      <c r="AK253" s="26"/>
    </row>
    <row r="254" spans="1:37" x14ac:dyDescent="0.2">
      <c r="A254" s="41"/>
      <c r="B254" s="58" t="s">
        <v>279</v>
      </c>
      <c r="C254" s="41"/>
      <c r="D254" s="44"/>
      <c r="E254" s="40"/>
      <c r="F254" s="38" t="str">
        <f t="shared" si="44"/>
        <v/>
      </c>
      <c r="G254" s="23">
        <f t="shared" si="45"/>
        <v>0</v>
      </c>
      <c r="H254" s="23">
        <f t="shared" si="46"/>
        <v>0</v>
      </c>
      <c r="I254" s="23">
        <f t="shared" si="47"/>
        <v>0</v>
      </c>
      <c r="J254" s="23">
        <f t="shared" si="48"/>
        <v>0</v>
      </c>
      <c r="K254" s="23">
        <f t="shared" si="49"/>
        <v>0</v>
      </c>
      <c r="L254" s="27"/>
      <c r="M254" s="27"/>
      <c r="N254" s="33"/>
      <c r="O254" s="33"/>
      <c r="P254" s="68" t="str">
        <f t="shared" si="50"/>
        <v/>
      </c>
      <c r="Q254" s="49" t="str">
        <f t="shared" si="51"/>
        <v/>
      </c>
      <c r="R254" s="33"/>
      <c r="S254" s="33"/>
      <c r="T254" s="33"/>
      <c r="U254" s="33"/>
      <c r="V254" s="27"/>
      <c r="W254" s="45"/>
      <c r="X254" s="42">
        <f>IF(V254="ESU",P254*PU!$B$3,0)</f>
        <v>0</v>
      </c>
      <c r="Y254" s="23">
        <f>IF(V254="ECF",P254*PU!$B$5,0)</f>
        <v>0</v>
      </c>
      <c r="Z254" s="23">
        <f>IF(V254="Enrobé projeté",P254*PU!$B$7,0)</f>
        <v>0</v>
      </c>
      <c r="AA254" s="23">
        <f>IF(V254="Enrobé à froid",P254*PU!$B$9,0)</f>
        <v>0</v>
      </c>
      <c r="AB254" s="23">
        <f>IF(V254="Béton bitumineux",P254*PU!$B$11,0)</f>
        <v>0</v>
      </c>
      <c r="AC254" s="23">
        <f>IF(V254="Grave émulsion",P254*PU!$B$13,0)</f>
        <v>0</v>
      </c>
      <c r="AD254" s="24">
        <f>(R254*PU!B259)+('Entretien des chaussées1'!T254*PU!B261)+'Entretien des chaussées1'!X254+'Entretien des chaussées1'!Y254+'Entretien des chaussées1'!Z254+'Entretien des chaussées1'!AA254+'Entretien des chaussées1'!AB254+'Entretien des chaussées1'!AC254</f>
        <v>0</v>
      </c>
      <c r="AE254" s="34"/>
      <c r="AF254" s="34"/>
      <c r="AG254" s="19" t="str">
        <f t="shared" si="52"/>
        <v/>
      </c>
      <c r="AH254" s="19" t="str">
        <f t="shared" si="53"/>
        <v/>
      </c>
      <c r="AI254" s="19" t="str">
        <f t="shared" si="54"/>
        <v/>
      </c>
      <c r="AJ254" s="31"/>
      <c r="AK254" s="26"/>
    </row>
    <row r="255" spans="1:37" x14ac:dyDescent="0.2">
      <c r="A255" s="41"/>
      <c r="B255" s="58" t="s">
        <v>280</v>
      </c>
      <c r="C255" s="41"/>
      <c r="D255" s="44"/>
      <c r="E255" s="40"/>
      <c r="F255" s="38" t="str">
        <f t="shared" si="44"/>
        <v/>
      </c>
      <c r="G255" s="23">
        <f t="shared" si="45"/>
        <v>0</v>
      </c>
      <c r="H255" s="23">
        <f t="shared" si="46"/>
        <v>0</v>
      </c>
      <c r="I255" s="23">
        <f t="shared" si="47"/>
        <v>0</v>
      </c>
      <c r="J255" s="23">
        <f t="shared" si="48"/>
        <v>0</v>
      </c>
      <c r="K255" s="23">
        <f t="shared" si="49"/>
        <v>0</v>
      </c>
      <c r="L255" s="27"/>
      <c r="M255" s="27"/>
      <c r="N255" s="33"/>
      <c r="O255" s="33"/>
      <c r="P255" s="68" t="str">
        <f t="shared" si="50"/>
        <v/>
      </c>
      <c r="Q255" s="49" t="str">
        <f t="shared" si="51"/>
        <v/>
      </c>
      <c r="R255" s="33"/>
      <c r="S255" s="33"/>
      <c r="T255" s="33"/>
      <c r="U255" s="33"/>
      <c r="V255" s="27"/>
      <c r="W255" s="45"/>
      <c r="X255" s="42">
        <f>IF(V255="ESU",P255*PU!$B$3,0)</f>
        <v>0</v>
      </c>
      <c r="Y255" s="23">
        <f>IF(V255="ECF",P255*PU!$B$5,0)</f>
        <v>0</v>
      </c>
      <c r="Z255" s="23">
        <f>IF(V255="Enrobé projeté",P255*PU!$B$7,0)</f>
        <v>0</v>
      </c>
      <c r="AA255" s="23">
        <f>IF(V255="Enrobé à froid",P255*PU!$B$9,0)</f>
        <v>0</v>
      </c>
      <c r="AB255" s="23">
        <f>IF(V255="Béton bitumineux",P255*PU!$B$11,0)</f>
        <v>0</v>
      </c>
      <c r="AC255" s="23">
        <f>IF(V255="Grave émulsion",P255*PU!$B$13,0)</f>
        <v>0</v>
      </c>
      <c r="AD255" s="24">
        <f>(R255*PU!B260)+('Entretien des chaussées1'!T255*PU!B262)+'Entretien des chaussées1'!X255+'Entretien des chaussées1'!Y255+'Entretien des chaussées1'!Z255+'Entretien des chaussées1'!AA255+'Entretien des chaussées1'!AB255+'Entretien des chaussées1'!AC255</f>
        <v>0</v>
      </c>
      <c r="AE255" s="34"/>
      <c r="AF255" s="34"/>
      <c r="AG255" s="19" t="str">
        <f t="shared" si="52"/>
        <v/>
      </c>
      <c r="AH255" s="19" t="str">
        <f t="shared" si="53"/>
        <v/>
      </c>
      <c r="AI255" s="19" t="str">
        <f t="shared" si="54"/>
        <v/>
      </c>
      <c r="AJ255" s="31"/>
      <c r="AK255" s="26"/>
    </row>
    <row r="256" spans="1:37" x14ac:dyDescent="0.2">
      <c r="A256" s="41"/>
      <c r="B256" s="58" t="s">
        <v>281</v>
      </c>
      <c r="C256" s="41"/>
      <c r="D256" s="44"/>
      <c r="E256" s="40"/>
      <c r="F256" s="38" t="str">
        <f t="shared" si="44"/>
        <v/>
      </c>
      <c r="G256" s="23">
        <f t="shared" si="45"/>
        <v>0</v>
      </c>
      <c r="H256" s="23">
        <f t="shared" si="46"/>
        <v>0</v>
      </c>
      <c r="I256" s="23">
        <f t="shared" si="47"/>
        <v>0</v>
      </c>
      <c r="J256" s="23">
        <f t="shared" si="48"/>
        <v>0</v>
      </c>
      <c r="K256" s="23">
        <f t="shared" si="49"/>
        <v>0</v>
      </c>
      <c r="L256" s="27"/>
      <c r="M256" s="27"/>
      <c r="N256" s="33"/>
      <c r="O256" s="33"/>
      <c r="P256" s="68" t="str">
        <f t="shared" si="50"/>
        <v/>
      </c>
      <c r="Q256" s="49" t="str">
        <f t="shared" si="51"/>
        <v/>
      </c>
      <c r="R256" s="33"/>
      <c r="S256" s="33"/>
      <c r="T256" s="33"/>
      <c r="U256" s="33"/>
      <c r="V256" s="27"/>
      <c r="W256" s="45"/>
      <c r="X256" s="42">
        <f>IF(V256="ESU",P256*PU!$B$3,0)</f>
        <v>0</v>
      </c>
      <c r="Y256" s="23">
        <f>IF(V256="ECF",P256*PU!$B$5,0)</f>
        <v>0</v>
      </c>
      <c r="Z256" s="23">
        <f>IF(V256="Enrobé projeté",P256*PU!$B$7,0)</f>
        <v>0</v>
      </c>
      <c r="AA256" s="23">
        <f>IF(V256="Enrobé à froid",P256*PU!$B$9,0)</f>
        <v>0</v>
      </c>
      <c r="AB256" s="23">
        <f>IF(V256="Béton bitumineux",P256*PU!$B$11,0)</f>
        <v>0</v>
      </c>
      <c r="AC256" s="23">
        <f>IF(V256="Grave émulsion",P256*PU!$B$13,0)</f>
        <v>0</v>
      </c>
      <c r="AD256" s="24">
        <f>(R256*PU!B261)+('Entretien des chaussées1'!T256*PU!B263)+'Entretien des chaussées1'!X256+'Entretien des chaussées1'!Y256+'Entretien des chaussées1'!Z256+'Entretien des chaussées1'!AA256+'Entretien des chaussées1'!AB256+'Entretien des chaussées1'!AC256</f>
        <v>0</v>
      </c>
      <c r="AE256" s="34"/>
      <c r="AF256" s="34"/>
      <c r="AG256" s="19" t="str">
        <f t="shared" si="52"/>
        <v/>
      </c>
      <c r="AH256" s="19" t="str">
        <f t="shared" si="53"/>
        <v/>
      </c>
      <c r="AI256" s="19" t="str">
        <f t="shared" si="54"/>
        <v/>
      </c>
      <c r="AJ256" s="31"/>
      <c r="AK256" s="26"/>
    </row>
    <row r="257" spans="1:37" x14ac:dyDescent="0.2">
      <c r="A257" s="41"/>
      <c r="B257" s="58" t="s">
        <v>282</v>
      </c>
      <c r="C257" s="41"/>
      <c r="D257" s="44"/>
      <c r="E257" s="40"/>
      <c r="F257" s="38" t="str">
        <f t="shared" si="44"/>
        <v/>
      </c>
      <c r="G257" s="23">
        <f t="shared" si="45"/>
        <v>0</v>
      </c>
      <c r="H257" s="23">
        <f t="shared" si="46"/>
        <v>0</v>
      </c>
      <c r="I257" s="23">
        <f t="shared" si="47"/>
        <v>0</v>
      </c>
      <c r="J257" s="23">
        <f t="shared" si="48"/>
        <v>0</v>
      </c>
      <c r="K257" s="23">
        <f t="shared" si="49"/>
        <v>0</v>
      </c>
      <c r="L257" s="27"/>
      <c r="M257" s="27"/>
      <c r="N257" s="33"/>
      <c r="O257" s="33"/>
      <c r="P257" s="68" t="str">
        <f t="shared" si="50"/>
        <v/>
      </c>
      <c r="Q257" s="49" t="str">
        <f t="shared" si="51"/>
        <v/>
      </c>
      <c r="R257" s="33"/>
      <c r="S257" s="33"/>
      <c r="T257" s="33"/>
      <c r="U257" s="33"/>
      <c r="V257" s="27"/>
      <c r="W257" s="45"/>
      <c r="X257" s="42">
        <f>IF(V257="ESU",P257*PU!$B$3,0)</f>
        <v>0</v>
      </c>
      <c r="Y257" s="23">
        <f>IF(V257="ECF",P257*PU!$B$5,0)</f>
        <v>0</v>
      </c>
      <c r="Z257" s="23">
        <f>IF(V257="Enrobé projeté",P257*PU!$B$7,0)</f>
        <v>0</v>
      </c>
      <c r="AA257" s="23">
        <f>IF(V257="Enrobé à froid",P257*PU!$B$9,0)</f>
        <v>0</v>
      </c>
      <c r="AB257" s="23">
        <f>IF(V257="Béton bitumineux",P257*PU!$B$11,0)</f>
        <v>0</v>
      </c>
      <c r="AC257" s="23">
        <f>IF(V257="Grave émulsion",P257*PU!$B$13,0)</f>
        <v>0</v>
      </c>
      <c r="AD257" s="24">
        <f>(R257*PU!B262)+('Entretien des chaussées1'!T257*PU!B264)+'Entretien des chaussées1'!X257+'Entretien des chaussées1'!Y257+'Entretien des chaussées1'!Z257+'Entretien des chaussées1'!AA257+'Entretien des chaussées1'!AB257+'Entretien des chaussées1'!AC257</f>
        <v>0</v>
      </c>
      <c r="AE257" s="34"/>
      <c r="AF257" s="34"/>
      <c r="AG257" s="19" t="str">
        <f t="shared" si="52"/>
        <v/>
      </c>
      <c r="AH257" s="19" t="str">
        <f t="shared" si="53"/>
        <v/>
      </c>
      <c r="AI257" s="19" t="str">
        <f t="shared" si="54"/>
        <v/>
      </c>
      <c r="AJ257" s="31"/>
      <c r="AK257" s="26"/>
    </row>
    <row r="258" spans="1:37" x14ac:dyDescent="0.2">
      <c r="A258" s="41"/>
      <c r="B258" s="58" t="s">
        <v>283</v>
      </c>
      <c r="C258" s="41"/>
      <c r="D258" s="44"/>
      <c r="E258" s="40"/>
      <c r="F258" s="38" t="str">
        <f t="shared" si="44"/>
        <v/>
      </c>
      <c r="G258" s="23">
        <f t="shared" si="45"/>
        <v>0</v>
      </c>
      <c r="H258" s="23">
        <f t="shared" si="46"/>
        <v>0</v>
      </c>
      <c r="I258" s="23">
        <f t="shared" si="47"/>
        <v>0</v>
      </c>
      <c r="J258" s="23">
        <f t="shared" si="48"/>
        <v>0</v>
      </c>
      <c r="K258" s="23">
        <f t="shared" si="49"/>
        <v>0</v>
      </c>
      <c r="L258" s="27"/>
      <c r="M258" s="27"/>
      <c r="N258" s="33"/>
      <c r="O258" s="33"/>
      <c r="P258" s="68" t="str">
        <f t="shared" si="50"/>
        <v/>
      </c>
      <c r="Q258" s="49" t="str">
        <f t="shared" si="51"/>
        <v/>
      </c>
      <c r="R258" s="33"/>
      <c r="S258" s="33"/>
      <c r="T258" s="33"/>
      <c r="U258" s="33"/>
      <c r="V258" s="27"/>
      <c r="W258" s="45"/>
      <c r="X258" s="42">
        <f>IF(V258="ESU",P258*PU!$B$3,0)</f>
        <v>0</v>
      </c>
      <c r="Y258" s="23">
        <f>IF(V258="ECF",P258*PU!$B$5,0)</f>
        <v>0</v>
      </c>
      <c r="Z258" s="23">
        <f>IF(V258="Enrobé projeté",P258*PU!$B$7,0)</f>
        <v>0</v>
      </c>
      <c r="AA258" s="23">
        <f>IF(V258="Enrobé à froid",P258*PU!$B$9,0)</f>
        <v>0</v>
      </c>
      <c r="AB258" s="23">
        <f>IF(V258="Béton bitumineux",P258*PU!$B$11,0)</f>
        <v>0</v>
      </c>
      <c r="AC258" s="23">
        <f>IF(V258="Grave émulsion",P258*PU!$B$13,0)</f>
        <v>0</v>
      </c>
      <c r="AD258" s="24">
        <f>(R258*PU!B263)+('Entretien des chaussées1'!T258*PU!B265)+'Entretien des chaussées1'!X258+'Entretien des chaussées1'!Y258+'Entretien des chaussées1'!Z258+'Entretien des chaussées1'!AA258+'Entretien des chaussées1'!AB258+'Entretien des chaussées1'!AC258</f>
        <v>0</v>
      </c>
      <c r="AE258" s="34"/>
      <c r="AF258" s="34"/>
      <c r="AG258" s="19" t="str">
        <f t="shared" si="52"/>
        <v/>
      </c>
      <c r="AH258" s="19" t="str">
        <f t="shared" si="53"/>
        <v/>
      </c>
      <c r="AI258" s="19" t="str">
        <f t="shared" si="54"/>
        <v/>
      </c>
      <c r="AJ258" s="31"/>
      <c r="AK258" s="26"/>
    </row>
    <row r="259" spans="1:37" x14ac:dyDescent="0.2">
      <c r="A259" s="41"/>
      <c r="B259" s="58" t="s">
        <v>284</v>
      </c>
      <c r="C259" s="41"/>
      <c r="D259" s="44"/>
      <c r="E259" s="40"/>
      <c r="F259" s="38" t="str">
        <f t="shared" si="44"/>
        <v/>
      </c>
      <c r="G259" s="23">
        <f t="shared" si="45"/>
        <v>0</v>
      </c>
      <c r="H259" s="23">
        <f t="shared" si="46"/>
        <v>0</v>
      </c>
      <c r="I259" s="23">
        <f t="shared" si="47"/>
        <v>0</v>
      </c>
      <c r="J259" s="23">
        <f t="shared" si="48"/>
        <v>0</v>
      </c>
      <c r="K259" s="23">
        <f t="shared" si="49"/>
        <v>0</v>
      </c>
      <c r="L259" s="27"/>
      <c r="M259" s="27"/>
      <c r="N259" s="33"/>
      <c r="O259" s="33"/>
      <c r="P259" s="68" t="str">
        <f t="shared" si="50"/>
        <v/>
      </c>
      <c r="Q259" s="49" t="str">
        <f t="shared" si="51"/>
        <v/>
      </c>
      <c r="R259" s="33"/>
      <c r="S259" s="33"/>
      <c r="T259" s="33"/>
      <c r="U259" s="33"/>
      <c r="V259" s="27"/>
      <c r="W259" s="45"/>
      <c r="X259" s="42">
        <f>IF(V259="ESU",P259*PU!$B$3,0)</f>
        <v>0</v>
      </c>
      <c r="Y259" s="23">
        <f>IF(V259="ECF",P259*PU!$B$5,0)</f>
        <v>0</v>
      </c>
      <c r="Z259" s="23">
        <f>IF(V259="Enrobé projeté",P259*PU!$B$7,0)</f>
        <v>0</v>
      </c>
      <c r="AA259" s="23">
        <f>IF(V259="Enrobé à froid",P259*PU!$B$9,0)</f>
        <v>0</v>
      </c>
      <c r="AB259" s="23">
        <f>IF(V259="Béton bitumineux",P259*PU!$B$11,0)</f>
        <v>0</v>
      </c>
      <c r="AC259" s="23">
        <f>IF(V259="Grave émulsion",P259*PU!$B$13,0)</f>
        <v>0</v>
      </c>
      <c r="AD259" s="24">
        <f>(R259*PU!B264)+('Entretien des chaussées1'!T259*PU!B266)+'Entretien des chaussées1'!X259+'Entretien des chaussées1'!Y259+'Entretien des chaussées1'!Z259+'Entretien des chaussées1'!AA259+'Entretien des chaussées1'!AB259+'Entretien des chaussées1'!AC259</f>
        <v>0</v>
      </c>
      <c r="AE259" s="34"/>
      <c r="AF259" s="34"/>
      <c r="AG259" s="19" t="str">
        <f t="shared" si="52"/>
        <v/>
      </c>
      <c r="AH259" s="19" t="str">
        <f t="shared" si="53"/>
        <v/>
      </c>
      <c r="AI259" s="19" t="str">
        <f t="shared" si="54"/>
        <v/>
      </c>
      <c r="AJ259" s="31"/>
      <c r="AK259" s="26"/>
    </row>
    <row r="260" spans="1:37" x14ac:dyDescent="0.2">
      <c r="A260" s="41"/>
      <c r="B260" s="58" t="s">
        <v>285</v>
      </c>
      <c r="C260" s="41"/>
      <c r="D260" s="44"/>
      <c r="E260" s="40"/>
      <c r="F260" s="38" t="str">
        <f t="shared" si="44"/>
        <v/>
      </c>
      <c r="G260" s="23">
        <f t="shared" si="45"/>
        <v>0</v>
      </c>
      <c r="H260" s="23">
        <f t="shared" si="46"/>
        <v>0</v>
      </c>
      <c r="I260" s="23">
        <f t="shared" si="47"/>
        <v>0</v>
      </c>
      <c r="J260" s="23">
        <f t="shared" si="48"/>
        <v>0</v>
      </c>
      <c r="K260" s="23">
        <f t="shared" si="49"/>
        <v>0</v>
      </c>
      <c r="L260" s="27"/>
      <c r="M260" s="27"/>
      <c r="N260" s="33"/>
      <c r="O260" s="33"/>
      <c r="P260" s="68" t="str">
        <f t="shared" si="50"/>
        <v/>
      </c>
      <c r="Q260" s="49" t="str">
        <f t="shared" si="51"/>
        <v/>
      </c>
      <c r="R260" s="33"/>
      <c r="S260" s="33"/>
      <c r="T260" s="33"/>
      <c r="U260" s="33"/>
      <c r="V260" s="27"/>
      <c r="W260" s="45"/>
      <c r="X260" s="42">
        <f>IF(V260="ESU",P260*PU!$B$3,0)</f>
        <v>0</v>
      </c>
      <c r="Y260" s="23">
        <f>IF(V260="ECF",P260*PU!$B$5,0)</f>
        <v>0</v>
      </c>
      <c r="Z260" s="23">
        <f>IF(V260="Enrobé projeté",P260*PU!$B$7,0)</f>
        <v>0</v>
      </c>
      <c r="AA260" s="23">
        <f>IF(V260="Enrobé à froid",P260*PU!$B$9,0)</f>
        <v>0</v>
      </c>
      <c r="AB260" s="23">
        <f>IF(V260="Béton bitumineux",P260*PU!$B$11,0)</f>
        <v>0</v>
      </c>
      <c r="AC260" s="23">
        <f>IF(V260="Grave émulsion",P260*PU!$B$13,0)</f>
        <v>0</v>
      </c>
      <c r="AD260" s="24">
        <f>(R260*PU!B265)+('Entretien des chaussées1'!T260*PU!B267)+'Entretien des chaussées1'!X260+'Entretien des chaussées1'!Y260+'Entretien des chaussées1'!Z260+'Entretien des chaussées1'!AA260+'Entretien des chaussées1'!AB260+'Entretien des chaussées1'!AC260</f>
        <v>0</v>
      </c>
      <c r="AE260" s="34"/>
      <c r="AF260" s="34"/>
      <c r="AG260" s="19" t="str">
        <f t="shared" si="52"/>
        <v/>
      </c>
      <c r="AH260" s="19" t="str">
        <f t="shared" si="53"/>
        <v/>
      </c>
      <c r="AI260" s="19" t="str">
        <f t="shared" si="54"/>
        <v/>
      </c>
      <c r="AJ260" s="31"/>
      <c r="AK260" s="26"/>
    </row>
    <row r="261" spans="1:37" x14ac:dyDescent="0.2">
      <c r="A261" s="41"/>
      <c r="B261" s="58" t="s">
        <v>286</v>
      </c>
      <c r="C261" s="41"/>
      <c r="D261" s="44"/>
      <c r="E261" s="40"/>
      <c r="F261" s="38" t="str">
        <f t="shared" si="44"/>
        <v/>
      </c>
      <c r="G261" s="23">
        <f t="shared" si="45"/>
        <v>0</v>
      </c>
      <c r="H261" s="23">
        <f t="shared" si="46"/>
        <v>0</v>
      </c>
      <c r="I261" s="23">
        <f t="shared" si="47"/>
        <v>0</v>
      </c>
      <c r="J261" s="23">
        <f t="shared" si="48"/>
        <v>0</v>
      </c>
      <c r="K261" s="23">
        <f t="shared" si="49"/>
        <v>0</v>
      </c>
      <c r="L261" s="27"/>
      <c r="M261" s="27"/>
      <c r="N261" s="33"/>
      <c r="O261" s="33"/>
      <c r="P261" s="68" t="str">
        <f t="shared" si="50"/>
        <v/>
      </c>
      <c r="Q261" s="49" t="str">
        <f t="shared" si="51"/>
        <v/>
      </c>
      <c r="R261" s="33"/>
      <c r="S261" s="33"/>
      <c r="T261" s="33"/>
      <c r="U261" s="33"/>
      <c r="V261" s="27"/>
      <c r="W261" s="45"/>
      <c r="X261" s="42">
        <f>IF(V261="ESU",P261*PU!$B$3,0)</f>
        <v>0</v>
      </c>
      <c r="Y261" s="23">
        <f>IF(V261="ECF",P261*PU!$B$5,0)</f>
        <v>0</v>
      </c>
      <c r="Z261" s="23">
        <f>IF(V261="Enrobé projeté",P261*PU!$B$7,0)</f>
        <v>0</v>
      </c>
      <c r="AA261" s="23">
        <f>IF(V261="Enrobé à froid",P261*PU!$B$9,0)</f>
        <v>0</v>
      </c>
      <c r="AB261" s="23">
        <f>IF(V261="Béton bitumineux",P261*PU!$B$11,0)</f>
        <v>0</v>
      </c>
      <c r="AC261" s="23">
        <f>IF(V261="Grave émulsion",P261*PU!$B$13,0)</f>
        <v>0</v>
      </c>
      <c r="AD261" s="24">
        <f>(R261*PU!B266)+('Entretien des chaussées1'!T261*PU!B268)+'Entretien des chaussées1'!X261+'Entretien des chaussées1'!Y261+'Entretien des chaussées1'!Z261+'Entretien des chaussées1'!AA261+'Entretien des chaussées1'!AB261+'Entretien des chaussées1'!AC261</f>
        <v>0</v>
      </c>
      <c r="AE261" s="34"/>
      <c r="AF261" s="34"/>
      <c r="AG261" s="19" t="str">
        <f t="shared" si="52"/>
        <v/>
      </c>
      <c r="AH261" s="19" t="str">
        <f t="shared" si="53"/>
        <v/>
      </c>
      <c r="AI261" s="19" t="str">
        <f t="shared" si="54"/>
        <v/>
      </c>
      <c r="AJ261" s="31"/>
      <c r="AK261" s="26"/>
    </row>
    <row r="262" spans="1:37" x14ac:dyDescent="0.2">
      <c r="A262" s="41"/>
      <c r="B262" s="58" t="s">
        <v>287</v>
      </c>
      <c r="C262" s="41"/>
      <c r="D262" s="44"/>
      <c r="E262" s="40"/>
      <c r="F262" s="38" t="str">
        <f t="shared" si="44"/>
        <v/>
      </c>
      <c r="G262" s="23">
        <f t="shared" si="45"/>
        <v>0</v>
      </c>
      <c r="H262" s="23">
        <f t="shared" si="46"/>
        <v>0</v>
      </c>
      <c r="I262" s="23">
        <f t="shared" si="47"/>
        <v>0</v>
      </c>
      <c r="J262" s="23">
        <f t="shared" si="48"/>
        <v>0</v>
      </c>
      <c r="K262" s="23">
        <f t="shared" si="49"/>
        <v>0</v>
      </c>
      <c r="L262" s="27"/>
      <c r="M262" s="27"/>
      <c r="N262" s="33"/>
      <c r="O262" s="33"/>
      <c r="P262" s="68" t="str">
        <f t="shared" si="50"/>
        <v/>
      </c>
      <c r="Q262" s="49" t="str">
        <f t="shared" si="51"/>
        <v/>
      </c>
      <c r="R262" s="33"/>
      <c r="S262" s="33"/>
      <c r="T262" s="33"/>
      <c r="U262" s="33"/>
      <c r="V262" s="27"/>
      <c r="W262" s="45"/>
      <c r="X262" s="42">
        <f>IF(V262="ESU",P262*PU!$B$3,0)</f>
        <v>0</v>
      </c>
      <c r="Y262" s="23">
        <f>IF(V262="ECF",P262*PU!$B$5,0)</f>
        <v>0</v>
      </c>
      <c r="Z262" s="23">
        <f>IF(V262="Enrobé projeté",P262*PU!$B$7,0)</f>
        <v>0</v>
      </c>
      <c r="AA262" s="23">
        <f>IF(V262="Enrobé à froid",P262*PU!$B$9,0)</f>
        <v>0</v>
      </c>
      <c r="AB262" s="23">
        <f>IF(V262="Béton bitumineux",P262*PU!$B$11,0)</f>
        <v>0</v>
      </c>
      <c r="AC262" s="23">
        <f>IF(V262="Grave émulsion",P262*PU!$B$13,0)</f>
        <v>0</v>
      </c>
      <c r="AD262" s="24">
        <f>(R262*PU!B267)+('Entretien des chaussées1'!T262*PU!B269)+'Entretien des chaussées1'!X262+'Entretien des chaussées1'!Y262+'Entretien des chaussées1'!Z262+'Entretien des chaussées1'!AA262+'Entretien des chaussées1'!AB262+'Entretien des chaussées1'!AC262</f>
        <v>0</v>
      </c>
      <c r="AE262" s="34"/>
      <c r="AF262" s="34"/>
      <c r="AG262" s="19" t="str">
        <f t="shared" si="52"/>
        <v/>
      </c>
      <c r="AH262" s="19" t="str">
        <f t="shared" si="53"/>
        <v/>
      </c>
      <c r="AI262" s="19" t="str">
        <f t="shared" si="54"/>
        <v/>
      </c>
      <c r="AJ262" s="31"/>
      <c r="AK262" s="26"/>
    </row>
    <row r="263" spans="1:37" x14ac:dyDescent="0.2">
      <c r="A263" s="41"/>
      <c r="B263" s="58" t="s">
        <v>288</v>
      </c>
      <c r="C263" s="41"/>
      <c r="D263" s="44"/>
      <c r="E263" s="40"/>
      <c r="F263" s="38" t="str">
        <f t="shared" si="44"/>
        <v/>
      </c>
      <c r="G263" s="23">
        <f t="shared" si="45"/>
        <v>0</v>
      </c>
      <c r="H263" s="23">
        <f t="shared" si="46"/>
        <v>0</v>
      </c>
      <c r="I263" s="23">
        <f t="shared" si="47"/>
        <v>0</v>
      </c>
      <c r="J263" s="23">
        <f t="shared" si="48"/>
        <v>0</v>
      </c>
      <c r="K263" s="23">
        <f t="shared" si="49"/>
        <v>0</v>
      </c>
      <c r="L263" s="27"/>
      <c r="M263" s="27"/>
      <c r="N263" s="33"/>
      <c r="O263" s="33"/>
      <c r="P263" s="68" t="str">
        <f t="shared" si="50"/>
        <v/>
      </c>
      <c r="Q263" s="49" t="str">
        <f t="shared" si="51"/>
        <v/>
      </c>
      <c r="R263" s="33"/>
      <c r="S263" s="33"/>
      <c r="T263" s="33"/>
      <c r="U263" s="33"/>
      <c r="V263" s="27"/>
      <c r="W263" s="45"/>
      <c r="X263" s="42">
        <f>IF(V263="ESU",P263*PU!$B$3,0)</f>
        <v>0</v>
      </c>
      <c r="Y263" s="23">
        <f>IF(V263="ECF",P263*PU!$B$5,0)</f>
        <v>0</v>
      </c>
      <c r="Z263" s="23">
        <f>IF(V263="Enrobé projeté",P263*PU!$B$7,0)</f>
        <v>0</v>
      </c>
      <c r="AA263" s="23">
        <f>IF(V263="Enrobé à froid",P263*PU!$B$9,0)</f>
        <v>0</v>
      </c>
      <c r="AB263" s="23">
        <f>IF(V263="Béton bitumineux",P263*PU!$B$11,0)</f>
        <v>0</v>
      </c>
      <c r="AC263" s="23">
        <f>IF(V263="Grave émulsion",P263*PU!$B$13,0)</f>
        <v>0</v>
      </c>
      <c r="AD263" s="24">
        <f>(R263*PU!B268)+('Entretien des chaussées1'!T263*PU!B270)+'Entretien des chaussées1'!X263+'Entretien des chaussées1'!Y263+'Entretien des chaussées1'!Z263+'Entretien des chaussées1'!AA263+'Entretien des chaussées1'!AB263+'Entretien des chaussées1'!AC263</f>
        <v>0</v>
      </c>
      <c r="AE263" s="34"/>
      <c r="AF263" s="34"/>
      <c r="AG263" s="19" t="str">
        <f t="shared" si="52"/>
        <v/>
      </c>
      <c r="AH263" s="19" t="str">
        <f t="shared" si="53"/>
        <v/>
      </c>
      <c r="AI263" s="19" t="str">
        <f t="shared" si="54"/>
        <v/>
      </c>
      <c r="AJ263" s="31"/>
      <c r="AK263" s="26"/>
    </row>
    <row r="264" spans="1:37" x14ac:dyDescent="0.2">
      <c r="A264" s="41"/>
      <c r="B264" s="58" t="s">
        <v>289</v>
      </c>
      <c r="C264" s="41"/>
      <c r="D264" s="44"/>
      <c r="E264" s="40"/>
      <c r="F264" s="38" t="str">
        <f t="shared" si="44"/>
        <v/>
      </c>
      <c r="G264" s="23">
        <f t="shared" si="45"/>
        <v>0</v>
      </c>
      <c r="H264" s="23">
        <f t="shared" si="46"/>
        <v>0</v>
      </c>
      <c r="I264" s="23">
        <f t="shared" si="47"/>
        <v>0</v>
      </c>
      <c r="J264" s="23">
        <f t="shared" si="48"/>
        <v>0</v>
      </c>
      <c r="K264" s="23">
        <f t="shared" si="49"/>
        <v>0</v>
      </c>
      <c r="L264" s="27"/>
      <c r="M264" s="27"/>
      <c r="N264" s="33"/>
      <c r="O264" s="33"/>
      <c r="P264" s="68" t="str">
        <f t="shared" si="50"/>
        <v/>
      </c>
      <c r="Q264" s="49" t="str">
        <f t="shared" si="51"/>
        <v/>
      </c>
      <c r="R264" s="33"/>
      <c r="S264" s="33"/>
      <c r="T264" s="33"/>
      <c r="U264" s="33"/>
      <c r="V264" s="27"/>
      <c r="W264" s="45"/>
      <c r="X264" s="42">
        <f>IF(V264="ESU",P264*PU!$B$3,0)</f>
        <v>0</v>
      </c>
      <c r="Y264" s="23">
        <f>IF(V264="ECF",P264*PU!$B$5,0)</f>
        <v>0</v>
      </c>
      <c r="Z264" s="23">
        <f>IF(V264="Enrobé projeté",P264*PU!$B$7,0)</f>
        <v>0</v>
      </c>
      <c r="AA264" s="23">
        <f>IF(V264="Enrobé à froid",P264*PU!$B$9,0)</f>
        <v>0</v>
      </c>
      <c r="AB264" s="23">
        <f>IF(V264="Béton bitumineux",P264*PU!$B$11,0)</f>
        <v>0</v>
      </c>
      <c r="AC264" s="23">
        <f>IF(V264="Grave émulsion",P264*PU!$B$13,0)</f>
        <v>0</v>
      </c>
      <c r="AD264" s="24">
        <f>(R264*PU!B269)+('Entretien des chaussées1'!T264*PU!B271)+'Entretien des chaussées1'!X264+'Entretien des chaussées1'!Y264+'Entretien des chaussées1'!Z264+'Entretien des chaussées1'!AA264+'Entretien des chaussées1'!AB264+'Entretien des chaussées1'!AC264</f>
        <v>0</v>
      </c>
      <c r="AE264" s="34"/>
      <c r="AF264" s="34"/>
      <c r="AG264" s="19" t="str">
        <f t="shared" si="52"/>
        <v/>
      </c>
      <c r="AH264" s="19" t="str">
        <f t="shared" si="53"/>
        <v/>
      </c>
      <c r="AI264" s="19" t="str">
        <f t="shared" si="54"/>
        <v/>
      </c>
      <c r="AJ264" s="31"/>
      <c r="AK264" s="26"/>
    </row>
    <row r="265" spans="1:37" x14ac:dyDescent="0.2">
      <c r="A265" s="41"/>
      <c r="B265" s="58" t="s">
        <v>290</v>
      </c>
      <c r="C265" s="41"/>
      <c r="D265" s="44"/>
      <c r="E265" s="40"/>
      <c r="F265" s="38" t="str">
        <f t="shared" si="44"/>
        <v/>
      </c>
      <c r="G265" s="23">
        <f t="shared" si="45"/>
        <v>0</v>
      </c>
      <c r="H265" s="23">
        <f t="shared" si="46"/>
        <v>0</v>
      </c>
      <c r="I265" s="23">
        <f t="shared" si="47"/>
        <v>0</v>
      </c>
      <c r="J265" s="23">
        <f t="shared" si="48"/>
        <v>0</v>
      </c>
      <c r="K265" s="23">
        <f t="shared" si="49"/>
        <v>0</v>
      </c>
      <c r="L265" s="27"/>
      <c r="M265" s="27"/>
      <c r="N265" s="33"/>
      <c r="O265" s="33"/>
      <c r="P265" s="68" t="str">
        <f t="shared" si="50"/>
        <v/>
      </c>
      <c r="Q265" s="49" t="str">
        <f t="shared" si="51"/>
        <v/>
      </c>
      <c r="R265" s="33"/>
      <c r="S265" s="33"/>
      <c r="T265" s="33"/>
      <c r="U265" s="33"/>
      <c r="V265" s="27"/>
      <c r="W265" s="45"/>
      <c r="X265" s="42">
        <f>IF(V265="ESU",P265*PU!$B$3,0)</f>
        <v>0</v>
      </c>
      <c r="Y265" s="23">
        <f>IF(V265="ECF",P265*PU!$B$5,0)</f>
        <v>0</v>
      </c>
      <c r="Z265" s="23">
        <f>IF(V265="Enrobé projeté",P265*PU!$B$7,0)</f>
        <v>0</v>
      </c>
      <c r="AA265" s="23">
        <f>IF(V265="Enrobé à froid",P265*PU!$B$9,0)</f>
        <v>0</v>
      </c>
      <c r="AB265" s="23">
        <f>IF(V265="Béton bitumineux",P265*PU!$B$11,0)</f>
        <v>0</v>
      </c>
      <c r="AC265" s="23">
        <f>IF(V265="Grave émulsion",P265*PU!$B$13,0)</f>
        <v>0</v>
      </c>
      <c r="AD265" s="24">
        <f>(R265*PU!B270)+('Entretien des chaussées1'!T265*PU!B272)+'Entretien des chaussées1'!X265+'Entretien des chaussées1'!Y265+'Entretien des chaussées1'!Z265+'Entretien des chaussées1'!AA265+'Entretien des chaussées1'!AB265+'Entretien des chaussées1'!AC265</f>
        <v>0</v>
      </c>
      <c r="AE265" s="34"/>
      <c r="AF265" s="34"/>
      <c r="AG265" s="19" t="str">
        <f t="shared" si="52"/>
        <v/>
      </c>
      <c r="AH265" s="19" t="str">
        <f t="shared" si="53"/>
        <v/>
      </c>
      <c r="AI265" s="19" t="str">
        <f t="shared" si="54"/>
        <v/>
      </c>
      <c r="AJ265" s="31"/>
      <c r="AK265" s="26"/>
    </row>
    <row r="266" spans="1:37" x14ac:dyDescent="0.2">
      <c r="A266" s="41"/>
      <c r="B266" s="58" t="s">
        <v>291</v>
      </c>
      <c r="C266" s="41"/>
      <c r="D266" s="44"/>
      <c r="E266" s="40"/>
      <c r="F266" s="38" t="str">
        <f t="shared" si="44"/>
        <v/>
      </c>
      <c r="G266" s="23">
        <f t="shared" si="45"/>
        <v>0</v>
      </c>
      <c r="H266" s="23">
        <f t="shared" si="46"/>
        <v>0</v>
      </c>
      <c r="I266" s="23">
        <f t="shared" si="47"/>
        <v>0</v>
      </c>
      <c r="J266" s="23">
        <f t="shared" si="48"/>
        <v>0</v>
      </c>
      <c r="K266" s="23">
        <f t="shared" si="49"/>
        <v>0</v>
      </c>
      <c r="L266" s="27"/>
      <c r="M266" s="27"/>
      <c r="N266" s="33"/>
      <c r="O266" s="33"/>
      <c r="P266" s="68" t="str">
        <f t="shared" si="50"/>
        <v/>
      </c>
      <c r="Q266" s="49" t="str">
        <f t="shared" si="51"/>
        <v/>
      </c>
      <c r="R266" s="33"/>
      <c r="S266" s="33"/>
      <c r="T266" s="33"/>
      <c r="U266" s="33"/>
      <c r="V266" s="27"/>
      <c r="W266" s="45"/>
      <c r="X266" s="42">
        <f>IF(V266="ESU",P266*PU!$B$3,0)</f>
        <v>0</v>
      </c>
      <c r="Y266" s="23">
        <f>IF(V266="ECF",P266*PU!$B$5,0)</f>
        <v>0</v>
      </c>
      <c r="Z266" s="23">
        <f>IF(V266="Enrobé projeté",P266*PU!$B$7,0)</f>
        <v>0</v>
      </c>
      <c r="AA266" s="23">
        <f>IF(V266="Enrobé à froid",P266*PU!$B$9,0)</f>
        <v>0</v>
      </c>
      <c r="AB266" s="23">
        <f>IF(V266="Béton bitumineux",P266*PU!$B$11,0)</f>
        <v>0</v>
      </c>
      <c r="AC266" s="23">
        <f>IF(V266="Grave émulsion",P266*PU!$B$13,0)</f>
        <v>0</v>
      </c>
      <c r="AD266" s="24">
        <f>(R266*PU!B271)+('Entretien des chaussées1'!T266*PU!B273)+'Entretien des chaussées1'!X266+'Entretien des chaussées1'!Y266+'Entretien des chaussées1'!Z266+'Entretien des chaussées1'!AA266+'Entretien des chaussées1'!AB266+'Entretien des chaussées1'!AC266</f>
        <v>0</v>
      </c>
      <c r="AE266" s="34"/>
      <c r="AF266" s="34"/>
      <c r="AG266" s="19" t="str">
        <f t="shared" si="52"/>
        <v/>
      </c>
      <c r="AH266" s="19" t="str">
        <f t="shared" si="53"/>
        <v/>
      </c>
      <c r="AI266" s="19" t="str">
        <f t="shared" si="54"/>
        <v/>
      </c>
      <c r="AJ266" s="31"/>
      <c r="AK266" s="26"/>
    </row>
    <row r="267" spans="1:37" x14ac:dyDescent="0.2">
      <c r="A267" s="41"/>
      <c r="B267" s="58" t="s">
        <v>292</v>
      </c>
      <c r="C267" s="41"/>
      <c r="D267" s="44"/>
      <c r="E267" s="40"/>
      <c r="F267" s="38" t="str">
        <f t="shared" si="44"/>
        <v/>
      </c>
      <c r="G267" s="23">
        <f t="shared" si="45"/>
        <v>0</v>
      </c>
      <c r="H267" s="23">
        <f t="shared" si="46"/>
        <v>0</v>
      </c>
      <c r="I267" s="23">
        <f t="shared" si="47"/>
        <v>0</v>
      </c>
      <c r="J267" s="23">
        <f t="shared" si="48"/>
        <v>0</v>
      </c>
      <c r="K267" s="23">
        <f t="shared" si="49"/>
        <v>0</v>
      </c>
      <c r="L267" s="27"/>
      <c r="M267" s="27"/>
      <c r="N267" s="33"/>
      <c r="O267" s="33"/>
      <c r="P267" s="68" t="str">
        <f t="shared" si="50"/>
        <v/>
      </c>
      <c r="Q267" s="49" t="str">
        <f t="shared" si="51"/>
        <v/>
      </c>
      <c r="R267" s="33"/>
      <c r="S267" s="33"/>
      <c r="T267" s="33"/>
      <c r="U267" s="33"/>
      <c r="V267" s="27"/>
      <c r="W267" s="45"/>
      <c r="X267" s="42">
        <f>IF(V267="ESU",P267*PU!$B$3,0)</f>
        <v>0</v>
      </c>
      <c r="Y267" s="23">
        <f>IF(V267="ECF",P267*PU!$B$5,0)</f>
        <v>0</v>
      </c>
      <c r="Z267" s="23">
        <f>IF(V267="Enrobé projeté",P267*PU!$B$7,0)</f>
        <v>0</v>
      </c>
      <c r="AA267" s="23">
        <f>IF(V267="Enrobé à froid",P267*PU!$B$9,0)</f>
        <v>0</v>
      </c>
      <c r="AB267" s="23">
        <f>IF(V267="Béton bitumineux",P267*PU!$B$11,0)</f>
        <v>0</v>
      </c>
      <c r="AC267" s="23">
        <f>IF(V267="Grave émulsion",P267*PU!$B$13,0)</f>
        <v>0</v>
      </c>
      <c r="AD267" s="24">
        <f>(R267*PU!B272)+('Entretien des chaussées1'!T267*PU!B274)+'Entretien des chaussées1'!X267+'Entretien des chaussées1'!Y267+'Entretien des chaussées1'!Z267+'Entretien des chaussées1'!AA267+'Entretien des chaussées1'!AB267+'Entretien des chaussées1'!AC267</f>
        <v>0</v>
      </c>
      <c r="AE267" s="34"/>
      <c r="AF267" s="34"/>
      <c r="AG267" s="19" t="str">
        <f t="shared" si="52"/>
        <v/>
      </c>
      <c r="AH267" s="19" t="str">
        <f t="shared" si="53"/>
        <v/>
      </c>
      <c r="AI267" s="19" t="str">
        <f t="shared" si="54"/>
        <v/>
      </c>
      <c r="AJ267" s="31"/>
      <c r="AK267" s="26"/>
    </row>
    <row r="268" spans="1:37" x14ac:dyDescent="0.2">
      <c r="A268" s="41"/>
      <c r="B268" s="58" t="s">
        <v>293</v>
      </c>
      <c r="C268" s="41"/>
      <c r="D268" s="44"/>
      <c r="E268" s="40"/>
      <c r="F268" s="38" t="str">
        <f t="shared" si="44"/>
        <v/>
      </c>
      <c r="G268" s="23">
        <f t="shared" si="45"/>
        <v>0</v>
      </c>
      <c r="H268" s="23">
        <f t="shared" si="46"/>
        <v>0</v>
      </c>
      <c r="I268" s="23">
        <f t="shared" si="47"/>
        <v>0</v>
      </c>
      <c r="J268" s="23">
        <f t="shared" si="48"/>
        <v>0</v>
      </c>
      <c r="K268" s="23">
        <f t="shared" si="49"/>
        <v>0</v>
      </c>
      <c r="L268" s="27"/>
      <c r="M268" s="27"/>
      <c r="N268" s="33"/>
      <c r="O268" s="33"/>
      <c r="P268" s="68" t="str">
        <f t="shared" si="50"/>
        <v/>
      </c>
      <c r="Q268" s="49" t="str">
        <f t="shared" si="51"/>
        <v/>
      </c>
      <c r="R268" s="33"/>
      <c r="S268" s="33"/>
      <c r="T268" s="33"/>
      <c r="U268" s="33"/>
      <c r="V268" s="27"/>
      <c r="W268" s="45"/>
      <c r="X268" s="42">
        <f>IF(V268="ESU",P268*PU!$B$3,0)</f>
        <v>0</v>
      </c>
      <c r="Y268" s="23">
        <f>IF(V268="ECF",P268*PU!$B$5,0)</f>
        <v>0</v>
      </c>
      <c r="Z268" s="23">
        <f>IF(V268="Enrobé projeté",P268*PU!$B$7,0)</f>
        <v>0</v>
      </c>
      <c r="AA268" s="23">
        <f>IF(V268="Enrobé à froid",P268*PU!$B$9,0)</f>
        <v>0</v>
      </c>
      <c r="AB268" s="23">
        <f>IF(V268="Béton bitumineux",P268*PU!$B$11,0)</f>
        <v>0</v>
      </c>
      <c r="AC268" s="23">
        <f>IF(V268="Grave émulsion",P268*PU!$B$13,0)</f>
        <v>0</v>
      </c>
      <c r="AD268" s="24">
        <f>(R268*PU!B273)+('Entretien des chaussées1'!T268*PU!B275)+'Entretien des chaussées1'!X268+'Entretien des chaussées1'!Y268+'Entretien des chaussées1'!Z268+'Entretien des chaussées1'!AA268+'Entretien des chaussées1'!AB268+'Entretien des chaussées1'!AC268</f>
        <v>0</v>
      </c>
      <c r="AE268" s="34"/>
      <c r="AF268" s="34"/>
      <c r="AG268" s="19" t="str">
        <f t="shared" si="52"/>
        <v/>
      </c>
      <c r="AH268" s="19" t="str">
        <f t="shared" si="53"/>
        <v/>
      </c>
      <c r="AI268" s="19" t="str">
        <f t="shared" si="54"/>
        <v/>
      </c>
      <c r="AJ268" s="31"/>
      <c r="AK268" s="26"/>
    </row>
    <row r="269" spans="1:37" x14ac:dyDescent="0.2">
      <c r="A269" s="41"/>
      <c r="B269" s="58" t="s">
        <v>294</v>
      </c>
      <c r="C269" s="41"/>
      <c r="D269" s="44"/>
      <c r="E269" s="40"/>
      <c r="F269" s="38" t="str">
        <f t="shared" ref="F269:F332" si="55">IF(E269="Chaussée neuve","Niveau 1",IF(E269="Chaussée fissurée","Niveau 2",IF(E269="Chaussée fortement fissurée et nids de poule","Niveau 3",IF(E269="Chaussée orniérée et fissurée","Niveau 4",IF(E269="Chaussée affaissée ou quasi détruite","Niveau 5","")))))</f>
        <v/>
      </c>
      <c r="G269" s="23">
        <f t="shared" ref="G269:G332" si="56">IF(F269="Niveau 1",1,0)</f>
        <v>0</v>
      </c>
      <c r="H269" s="23">
        <f t="shared" ref="H269:H332" si="57">IF(F269="Niveau 2",1,0)</f>
        <v>0</v>
      </c>
      <c r="I269" s="23">
        <f t="shared" ref="I269:I332" si="58">IF(F269="Niveau 3",1,0)</f>
        <v>0</v>
      </c>
      <c r="J269" s="23">
        <f t="shared" ref="J269:J332" si="59">IF(F269="Niveau 4",1,0)</f>
        <v>0</v>
      </c>
      <c r="K269" s="23">
        <f t="shared" ref="K269:K332" si="60">IF(F269="Niveau 5",1,0)</f>
        <v>0</v>
      </c>
      <c r="L269" s="27"/>
      <c r="M269" s="27"/>
      <c r="N269" s="33"/>
      <c r="O269" s="33"/>
      <c r="P269" s="68" t="str">
        <f t="shared" ref="P269:P332" si="61">IF(O269="","",N269*O269)</f>
        <v/>
      </c>
      <c r="Q269" s="49" t="str">
        <f t="shared" ref="Q269:Q332" si="62">IF(P269="","","m²")</f>
        <v/>
      </c>
      <c r="R269" s="33"/>
      <c r="S269" s="33"/>
      <c r="T269" s="33"/>
      <c r="U269" s="33"/>
      <c r="V269" s="27"/>
      <c r="W269" s="45"/>
      <c r="X269" s="42">
        <f>IF(V269="ESU",P269*PU!$B$3,0)</f>
        <v>0</v>
      </c>
      <c r="Y269" s="23">
        <f>IF(V269="ECF",P269*PU!$B$5,0)</f>
        <v>0</v>
      </c>
      <c r="Z269" s="23">
        <f>IF(V269="Enrobé projeté",P269*PU!$B$7,0)</f>
        <v>0</v>
      </c>
      <c r="AA269" s="23">
        <f>IF(V269="Enrobé à froid",P269*PU!$B$9,0)</f>
        <v>0</v>
      </c>
      <c r="AB269" s="23">
        <f>IF(V269="Béton bitumineux",P269*PU!$B$11,0)</f>
        <v>0</v>
      </c>
      <c r="AC269" s="23">
        <f>IF(V269="Grave émulsion",P269*PU!$B$13,0)</f>
        <v>0</v>
      </c>
      <c r="AD269" s="24">
        <f>(R269*PU!B274)+('Entretien des chaussées1'!T269*PU!B276)+'Entretien des chaussées1'!X269+'Entretien des chaussées1'!Y269+'Entretien des chaussées1'!Z269+'Entretien des chaussées1'!AA269+'Entretien des chaussées1'!AB269+'Entretien des chaussées1'!AC269</f>
        <v>0</v>
      </c>
      <c r="AE269" s="34"/>
      <c r="AF269" s="34"/>
      <c r="AG269" s="19" t="str">
        <f t="shared" ref="AG269:AG332" si="63">IF(W269="Année N",AD269+AE269+AF269,"")</f>
        <v/>
      </c>
      <c r="AH269" s="19" t="str">
        <f t="shared" ref="AH269:AH332" si="64">IF(W269="N+1",AD269+AE269+AF269,"")</f>
        <v/>
      </c>
      <c r="AI269" s="19" t="str">
        <f t="shared" ref="AI269:AI332" si="65">IF(W269="&gt; N+1",AD269+AE269+AF269,"")</f>
        <v/>
      </c>
      <c r="AJ269" s="31"/>
      <c r="AK269" s="26"/>
    </row>
    <row r="270" spans="1:37" x14ac:dyDescent="0.2">
      <c r="A270" s="41"/>
      <c r="B270" s="58" t="s">
        <v>295</v>
      </c>
      <c r="C270" s="41"/>
      <c r="D270" s="44"/>
      <c r="E270" s="40"/>
      <c r="F270" s="38" t="str">
        <f t="shared" si="55"/>
        <v/>
      </c>
      <c r="G270" s="23">
        <f t="shared" si="56"/>
        <v>0</v>
      </c>
      <c r="H270" s="23">
        <f t="shared" si="57"/>
        <v>0</v>
      </c>
      <c r="I270" s="23">
        <f t="shared" si="58"/>
        <v>0</v>
      </c>
      <c r="J270" s="23">
        <f t="shared" si="59"/>
        <v>0</v>
      </c>
      <c r="K270" s="23">
        <f t="shared" si="60"/>
        <v>0</v>
      </c>
      <c r="L270" s="27"/>
      <c r="M270" s="27"/>
      <c r="N270" s="33"/>
      <c r="O270" s="33"/>
      <c r="P270" s="68" t="str">
        <f t="shared" si="61"/>
        <v/>
      </c>
      <c r="Q270" s="49" t="str">
        <f t="shared" si="62"/>
        <v/>
      </c>
      <c r="R270" s="33"/>
      <c r="S270" s="33"/>
      <c r="T270" s="33"/>
      <c r="U270" s="33"/>
      <c r="V270" s="27"/>
      <c r="W270" s="45"/>
      <c r="X270" s="42">
        <f>IF(V270="ESU",P270*PU!$B$3,0)</f>
        <v>0</v>
      </c>
      <c r="Y270" s="23">
        <f>IF(V270="ECF",P270*PU!$B$5,0)</f>
        <v>0</v>
      </c>
      <c r="Z270" s="23">
        <f>IF(V270="Enrobé projeté",P270*PU!$B$7,0)</f>
        <v>0</v>
      </c>
      <c r="AA270" s="23">
        <f>IF(V270="Enrobé à froid",P270*PU!$B$9,0)</f>
        <v>0</v>
      </c>
      <c r="AB270" s="23">
        <f>IF(V270="Béton bitumineux",P270*PU!$B$11,0)</f>
        <v>0</v>
      </c>
      <c r="AC270" s="23">
        <f>IF(V270="Grave émulsion",P270*PU!$B$13,0)</f>
        <v>0</v>
      </c>
      <c r="AD270" s="24">
        <f>(R270*PU!B275)+('Entretien des chaussées1'!T270*PU!B277)+'Entretien des chaussées1'!X270+'Entretien des chaussées1'!Y270+'Entretien des chaussées1'!Z270+'Entretien des chaussées1'!AA270+'Entretien des chaussées1'!AB270+'Entretien des chaussées1'!AC270</f>
        <v>0</v>
      </c>
      <c r="AE270" s="34"/>
      <c r="AF270" s="34"/>
      <c r="AG270" s="19" t="str">
        <f t="shared" si="63"/>
        <v/>
      </c>
      <c r="AH270" s="19" t="str">
        <f t="shared" si="64"/>
        <v/>
      </c>
      <c r="AI270" s="19" t="str">
        <f t="shared" si="65"/>
        <v/>
      </c>
      <c r="AJ270" s="31"/>
      <c r="AK270" s="26"/>
    </row>
    <row r="271" spans="1:37" x14ac:dyDescent="0.2">
      <c r="A271" s="41"/>
      <c r="B271" s="58" t="s">
        <v>296</v>
      </c>
      <c r="C271" s="41"/>
      <c r="D271" s="44"/>
      <c r="E271" s="40"/>
      <c r="F271" s="38" t="str">
        <f t="shared" si="55"/>
        <v/>
      </c>
      <c r="G271" s="23">
        <f t="shared" si="56"/>
        <v>0</v>
      </c>
      <c r="H271" s="23">
        <f t="shared" si="57"/>
        <v>0</v>
      </c>
      <c r="I271" s="23">
        <f t="shared" si="58"/>
        <v>0</v>
      </c>
      <c r="J271" s="23">
        <f t="shared" si="59"/>
        <v>0</v>
      </c>
      <c r="K271" s="23">
        <f t="shared" si="60"/>
        <v>0</v>
      </c>
      <c r="L271" s="27"/>
      <c r="M271" s="27"/>
      <c r="N271" s="33"/>
      <c r="O271" s="33"/>
      <c r="P271" s="68" t="str">
        <f t="shared" si="61"/>
        <v/>
      </c>
      <c r="Q271" s="49" t="str">
        <f t="shared" si="62"/>
        <v/>
      </c>
      <c r="R271" s="33"/>
      <c r="S271" s="33"/>
      <c r="T271" s="33"/>
      <c r="U271" s="33"/>
      <c r="V271" s="27"/>
      <c r="W271" s="45"/>
      <c r="X271" s="42">
        <f>IF(V271="ESU",P271*PU!$B$3,0)</f>
        <v>0</v>
      </c>
      <c r="Y271" s="23">
        <f>IF(V271="ECF",P271*PU!$B$5,0)</f>
        <v>0</v>
      </c>
      <c r="Z271" s="23">
        <f>IF(V271="Enrobé projeté",P271*PU!$B$7,0)</f>
        <v>0</v>
      </c>
      <c r="AA271" s="23">
        <f>IF(V271="Enrobé à froid",P271*PU!$B$9,0)</f>
        <v>0</v>
      </c>
      <c r="AB271" s="23">
        <f>IF(V271="Béton bitumineux",P271*PU!$B$11,0)</f>
        <v>0</v>
      </c>
      <c r="AC271" s="23">
        <f>IF(V271="Grave émulsion",P271*PU!$B$13,0)</f>
        <v>0</v>
      </c>
      <c r="AD271" s="24">
        <f>(R271*PU!B276)+('Entretien des chaussées1'!T271*PU!B278)+'Entretien des chaussées1'!X271+'Entretien des chaussées1'!Y271+'Entretien des chaussées1'!Z271+'Entretien des chaussées1'!AA271+'Entretien des chaussées1'!AB271+'Entretien des chaussées1'!AC271</f>
        <v>0</v>
      </c>
      <c r="AE271" s="34"/>
      <c r="AF271" s="34"/>
      <c r="AG271" s="19" t="str">
        <f t="shared" si="63"/>
        <v/>
      </c>
      <c r="AH271" s="19" t="str">
        <f t="shared" si="64"/>
        <v/>
      </c>
      <c r="AI271" s="19" t="str">
        <f t="shared" si="65"/>
        <v/>
      </c>
      <c r="AJ271" s="31"/>
      <c r="AK271" s="26"/>
    </row>
    <row r="272" spans="1:37" x14ac:dyDescent="0.2">
      <c r="A272" s="41"/>
      <c r="B272" s="58" t="s">
        <v>297</v>
      </c>
      <c r="C272" s="41"/>
      <c r="D272" s="44"/>
      <c r="E272" s="40"/>
      <c r="F272" s="38" t="str">
        <f t="shared" si="55"/>
        <v/>
      </c>
      <c r="G272" s="23">
        <f t="shared" si="56"/>
        <v>0</v>
      </c>
      <c r="H272" s="23">
        <f t="shared" si="57"/>
        <v>0</v>
      </c>
      <c r="I272" s="23">
        <f t="shared" si="58"/>
        <v>0</v>
      </c>
      <c r="J272" s="23">
        <f t="shared" si="59"/>
        <v>0</v>
      </c>
      <c r="K272" s="23">
        <f t="shared" si="60"/>
        <v>0</v>
      </c>
      <c r="L272" s="27"/>
      <c r="M272" s="27"/>
      <c r="N272" s="33"/>
      <c r="O272" s="33"/>
      <c r="P272" s="68" t="str">
        <f t="shared" si="61"/>
        <v/>
      </c>
      <c r="Q272" s="49" t="str">
        <f t="shared" si="62"/>
        <v/>
      </c>
      <c r="R272" s="33"/>
      <c r="S272" s="33"/>
      <c r="T272" s="33"/>
      <c r="U272" s="33"/>
      <c r="V272" s="27"/>
      <c r="W272" s="45"/>
      <c r="X272" s="42">
        <f>IF(V272="ESU",P272*PU!$B$3,0)</f>
        <v>0</v>
      </c>
      <c r="Y272" s="23">
        <f>IF(V272="ECF",P272*PU!$B$5,0)</f>
        <v>0</v>
      </c>
      <c r="Z272" s="23">
        <f>IF(V272="Enrobé projeté",P272*PU!$B$7,0)</f>
        <v>0</v>
      </c>
      <c r="AA272" s="23">
        <f>IF(V272="Enrobé à froid",P272*PU!$B$9,0)</f>
        <v>0</v>
      </c>
      <c r="AB272" s="23">
        <f>IF(V272="Béton bitumineux",P272*PU!$B$11,0)</f>
        <v>0</v>
      </c>
      <c r="AC272" s="23">
        <f>IF(V272="Grave émulsion",P272*PU!$B$13,0)</f>
        <v>0</v>
      </c>
      <c r="AD272" s="24">
        <f>(R272*PU!B277)+('Entretien des chaussées1'!T272*PU!B279)+'Entretien des chaussées1'!X272+'Entretien des chaussées1'!Y272+'Entretien des chaussées1'!Z272+'Entretien des chaussées1'!AA272+'Entretien des chaussées1'!AB272+'Entretien des chaussées1'!AC272</f>
        <v>0</v>
      </c>
      <c r="AE272" s="34"/>
      <c r="AF272" s="34"/>
      <c r="AG272" s="19" t="str">
        <f t="shared" si="63"/>
        <v/>
      </c>
      <c r="AH272" s="19" t="str">
        <f t="shared" si="64"/>
        <v/>
      </c>
      <c r="AI272" s="19" t="str">
        <f t="shared" si="65"/>
        <v/>
      </c>
      <c r="AJ272" s="31"/>
      <c r="AK272" s="26"/>
    </row>
    <row r="273" spans="1:37" x14ac:dyDescent="0.2">
      <c r="A273" s="41"/>
      <c r="B273" s="58" t="s">
        <v>298</v>
      </c>
      <c r="C273" s="41"/>
      <c r="D273" s="44"/>
      <c r="E273" s="40"/>
      <c r="F273" s="38" t="str">
        <f t="shared" si="55"/>
        <v/>
      </c>
      <c r="G273" s="23">
        <f t="shared" si="56"/>
        <v>0</v>
      </c>
      <c r="H273" s="23">
        <f t="shared" si="57"/>
        <v>0</v>
      </c>
      <c r="I273" s="23">
        <f t="shared" si="58"/>
        <v>0</v>
      </c>
      <c r="J273" s="23">
        <f t="shared" si="59"/>
        <v>0</v>
      </c>
      <c r="K273" s="23">
        <f t="shared" si="60"/>
        <v>0</v>
      </c>
      <c r="L273" s="27"/>
      <c r="M273" s="27"/>
      <c r="N273" s="33"/>
      <c r="O273" s="33"/>
      <c r="P273" s="68" t="str">
        <f t="shared" si="61"/>
        <v/>
      </c>
      <c r="Q273" s="49" t="str">
        <f t="shared" si="62"/>
        <v/>
      </c>
      <c r="R273" s="33"/>
      <c r="S273" s="33"/>
      <c r="T273" s="33"/>
      <c r="U273" s="33"/>
      <c r="V273" s="27"/>
      <c r="W273" s="45"/>
      <c r="X273" s="42">
        <f>IF(V273="ESU",P273*PU!$B$3,0)</f>
        <v>0</v>
      </c>
      <c r="Y273" s="23">
        <f>IF(V273="ECF",P273*PU!$B$5,0)</f>
        <v>0</v>
      </c>
      <c r="Z273" s="23">
        <f>IF(V273="Enrobé projeté",P273*PU!$B$7,0)</f>
        <v>0</v>
      </c>
      <c r="AA273" s="23">
        <f>IF(V273="Enrobé à froid",P273*PU!$B$9,0)</f>
        <v>0</v>
      </c>
      <c r="AB273" s="23">
        <f>IF(V273="Béton bitumineux",P273*PU!$B$11,0)</f>
        <v>0</v>
      </c>
      <c r="AC273" s="23">
        <f>IF(V273="Grave émulsion",P273*PU!$B$13,0)</f>
        <v>0</v>
      </c>
      <c r="AD273" s="24">
        <f>(R273*PU!B278)+('Entretien des chaussées1'!T273*PU!B280)+'Entretien des chaussées1'!X273+'Entretien des chaussées1'!Y273+'Entretien des chaussées1'!Z273+'Entretien des chaussées1'!AA273+'Entretien des chaussées1'!AB273+'Entretien des chaussées1'!AC273</f>
        <v>0</v>
      </c>
      <c r="AE273" s="34"/>
      <c r="AF273" s="34"/>
      <c r="AG273" s="19" t="str">
        <f t="shared" si="63"/>
        <v/>
      </c>
      <c r="AH273" s="19" t="str">
        <f t="shared" si="64"/>
        <v/>
      </c>
      <c r="AI273" s="19" t="str">
        <f t="shared" si="65"/>
        <v/>
      </c>
      <c r="AJ273" s="31"/>
      <c r="AK273" s="26"/>
    </row>
    <row r="274" spans="1:37" x14ac:dyDescent="0.2">
      <c r="A274" s="41"/>
      <c r="B274" s="58" t="s">
        <v>299</v>
      </c>
      <c r="C274" s="41"/>
      <c r="D274" s="44"/>
      <c r="E274" s="40"/>
      <c r="F274" s="38" t="str">
        <f t="shared" si="55"/>
        <v/>
      </c>
      <c r="G274" s="23">
        <f t="shared" si="56"/>
        <v>0</v>
      </c>
      <c r="H274" s="23">
        <f t="shared" si="57"/>
        <v>0</v>
      </c>
      <c r="I274" s="23">
        <f t="shared" si="58"/>
        <v>0</v>
      </c>
      <c r="J274" s="23">
        <f t="shared" si="59"/>
        <v>0</v>
      </c>
      <c r="K274" s="23">
        <f t="shared" si="60"/>
        <v>0</v>
      </c>
      <c r="L274" s="27"/>
      <c r="M274" s="27"/>
      <c r="N274" s="33"/>
      <c r="O274" s="33"/>
      <c r="P274" s="68" t="str">
        <f t="shared" si="61"/>
        <v/>
      </c>
      <c r="Q274" s="49" t="str">
        <f t="shared" si="62"/>
        <v/>
      </c>
      <c r="R274" s="33"/>
      <c r="S274" s="33"/>
      <c r="T274" s="33"/>
      <c r="U274" s="33"/>
      <c r="V274" s="27"/>
      <c r="W274" s="45"/>
      <c r="X274" s="42">
        <f>IF(V274="ESU",P274*PU!$B$3,0)</f>
        <v>0</v>
      </c>
      <c r="Y274" s="23">
        <f>IF(V274="ECF",P274*PU!$B$5,0)</f>
        <v>0</v>
      </c>
      <c r="Z274" s="23">
        <f>IF(V274="Enrobé projeté",P274*PU!$B$7,0)</f>
        <v>0</v>
      </c>
      <c r="AA274" s="23">
        <f>IF(V274="Enrobé à froid",P274*PU!$B$9,0)</f>
        <v>0</v>
      </c>
      <c r="AB274" s="23">
        <f>IF(V274="Béton bitumineux",P274*PU!$B$11,0)</f>
        <v>0</v>
      </c>
      <c r="AC274" s="23">
        <f>IF(V274="Grave émulsion",P274*PU!$B$13,0)</f>
        <v>0</v>
      </c>
      <c r="AD274" s="24">
        <f>(R274*PU!B279)+('Entretien des chaussées1'!T274*PU!B281)+'Entretien des chaussées1'!X274+'Entretien des chaussées1'!Y274+'Entretien des chaussées1'!Z274+'Entretien des chaussées1'!AA274+'Entretien des chaussées1'!AB274+'Entretien des chaussées1'!AC274</f>
        <v>0</v>
      </c>
      <c r="AE274" s="34"/>
      <c r="AF274" s="34"/>
      <c r="AG274" s="19" t="str">
        <f t="shared" si="63"/>
        <v/>
      </c>
      <c r="AH274" s="19" t="str">
        <f t="shared" si="64"/>
        <v/>
      </c>
      <c r="AI274" s="19" t="str">
        <f t="shared" si="65"/>
        <v/>
      </c>
      <c r="AJ274" s="31"/>
      <c r="AK274" s="26"/>
    </row>
    <row r="275" spans="1:37" x14ac:dyDescent="0.2">
      <c r="A275" s="41"/>
      <c r="B275" s="58" t="s">
        <v>300</v>
      </c>
      <c r="C275" s="41"/>
      <c r="D275" s="44"/>
      <c r="E275" s="40"/>
      <c r="F275" s="38" t="str">
        <f t="shared" si="55"/>
        <v/>
      </c>
      <c r="G275" s="23">
        <f t="shared" si="56"/>
        <v>0</v>
      </c>
      <c r="H275" s="23">
        <f t="shared" si="57"/>
        <v>0</v>
      </c>
      <c r="I275" s="23">
        <f t="shared" si="58"/>
        <v>0</v>
      </c>
      <c r="J275" s="23">
        <f t="shared" si="59"/>
        <v>0</v>
      </c>
      <c r="K275" s="23">
        <f t="shared" si="60"/>
        <v>0</v>
      </c>
      <c r="L275" s="27"/>
      <c r="M275" s="27"/>
      <c r="N275" s="33"/>
      <c r="O275" s="33"/>
      <c r="P275" s="68" t="str">
        <f t="shared" si="61"/>
        <v/>
      </c>
      <c r="Q275" s="49" t="str">
        <f t="shared" si="62"/>
        <v/>
      </c>
      <c r="R275" s="33"/>
      <c r="S275" s="33"/>
      <c r="T275" s="33"/>
      <c r="U275" s="33"/>
      <c r="V275" s="27"/>
      <c r="W275" s="45"/>
      <c r="X275" s="42">
        <f>IF(V275="ESU",P275*PU!$B$3,0)</f>
        <v>0</v>
      </c>
      <c r="Y275" s="23">
        <f>IF(V275="ECF",P275*PU!$B$5,0)</f>
        <v>0</v>
      </c>
      <c r="Z275" s="23">
        <f>IF(V275="Enrobé projeté",P275*PU!$B$7,0)</f>
        <v>0</v>
      </c>
      <c r="AA275" s="23">
        <f>IF(V275="Enrobé à froid",P275*PU!$B$9,0)</f>
        <v>0</v>
      </c>
      <c r="AB275" s="23">
        <f>IF(V275="Béton bitumineux",P275*PU!$B$11,0)</f>
        <v>0</v>
      </c>
      <c r="AC275" s="23">
        <f>IF(V275="Grave émulsion",P275*PU!$B$13,0)</f>
        <v>0</v>
      </c>
      <c r="AD275" s="24">
        <f>(R275*PU!B280)+('Entretien des chaussées1'!T275*PU!B282)+'Entretien des chaussées1'!X275+'Entretien des chaussées1'!Y275+'Entretien des chaussées1'!Z275+'Entretien des chaussées1'!AA275+'Entretien des chaussées1'!AB275+'Entretien des chaussées1'!AC275</f>
        <v>0</v>
      </c>
      <c r="AE275" s="34"/>
      <c r="AF275" s="34"/>
      <c r="AG275" s="19" t="str">
        <f t="shared" si="63"/>
        <v/>
      </c>
      <c r="AH275" s="19" t="str">
        <f t="shared" si="64"/>
        <v/>
      </c>
      <c r="AI275" s="19" t="str">
        <f t="shared" si="65"/>
        <v/>
      </c>
      <c r="AJ275" s="31"/>
      <c r="AK275" s="26"/>
    </row>
    <row r="276" spans="1:37" x14ac:dyDescent="0.2">
      <c r="A276" s="41"/>
      <c r="B276" s="58" t="s">
        <v>301</v>
      </c>
      <c r="C276" s="41"/>
      <c r="D276" s="44"/>
      <c r="E276" s="40"/>
      <c r="F276" s="38" t="str">
        <f t="shared" si="55"/>
        <v/>
      </c>
      <c r="G276" s="23">
        <f t="shared" si="56"/>
        <v>0</v>
      </c>
      <c r="H276" s="23">
        <f t="shared" si="57"/>
        <v>0</v>
      </c>
      <c r="I276" s="23">
        <f t="shared" si="58"/>
        <v>0</v>
      </c>
      <c r="J276" s="23">
        <f t="shared" si="59"/>
        <v>0</v>
      </c>
      <c r="K276" s="23">
        <f t="shared" si="60"/>
        <v>0</v>
      </c>
      <c r="L276" s="27"/>
      <c r="M276" s="27"/>
      <c r="N276" s="33"/>
      <c r="O276" s="33"/>
      <c r="P276" s="68" t="str">
        <f t="shared" si="61"/>
        <v/>
      </c>
      <c r="Q276" s="49" t="str">
        <f t="shared" si="62"/>
        <v/>
      </c>
      <c r="R276" s="33"/>
      <c r="S276" s="33"/>
      <c r="T276" s="33"/>
      <c r="U276" s="33"/>
      <c r="V276" s="27"/>
      <c r="W276" s="45"/>
      <c r="X276" s="42">
        <f>IF(V276="ESU",P276*PU!$B$3,0)</f>
        <v>0</v>
      </c>
      <c r="Y276" s="23">
        <f>IF(V276="ECF",P276*PU!$B$5,0)</f>
        <v>0</v>
      </c>
      <c r="Z276" s="23">
        <f>IF(V276="Enrobé projeté",P276*PU!$B$7,0)</f>
        <v>0</v>
      </c>
      <c r="AA276" s="23">
        <f>IF(V276="Enrobé à froid",P276*PU!$B$9,0)</f>
        <v>0</v>
      </c>
      <c r="AB276" s="23">
        <f>IF(V276="Béton bitumineux",P276*PU!$B$11,0)</f>
        <v>0</v>
      </c>
      <c r="AC276" s="23">
        <f>IF(V276="Grave émulsion",P276*PU!$B$13,0)</f>
        <v>0</v>
      </c>
      <c r="AD276" s="24">
        <f>(R276*PU!B281)+('Entretien des chaussées1'!T276*PU!B283)+'Entretien des chaussées1'!X276+'Entretien des chaussées1'!Y276+'Entretien des chaussées1'!Z276+'Entretien des chaussées1'!AA276+'Entretien des chaussées1'!AB276+'Entretien des chaussées1'!AC276</f>
        <v>0</v>
      </c>
      <c r="AE276" s="34"/>
      <c r="AF276" s="34"/>
      <c r="AG276" s="19" t="str">
        <f t="shared" si="63"/>
        <v/>
      </c>
      <c r="AH276" s="19" t="str">
        <f t="shared" si="64"/>
        <v/>
      </c>
      <c r="AI276" s="19" t="str">
        <f t="shared" si="65"/>
        <v/>
      </c>
      <c r="AJ276" s="31"/>
      <c r="AK276" s="26"/>
    </row>
    <row r="277" spans="1:37" x14ac:dyDescent="0.2">
      <c r="A277" s="41"/>
      <c r="B277" s="58" t="s">
        <v>302</v>
      </c>
      <c r="C277" s="41"/>
      <c r="D277" s="44"/>
      <c r="E277" s="40"/>
      <c r="F277" s="38" t="str">
        <f t="shared" si="55"/>
        <v/>
      </c>
      <c r="G277" s="23">
        <f t="shared" si="56"/>
        <v>0</v>
      </c>
      <c r="H277" s="23">
        <f t="shared" si="57"/>
        <v>0</v>
      </c>
      <c r="I277" s="23">
        <f t="shared" si="58"/>
        <v>0</v>
      </c>
      <c r="J277" s="23">
        <f t="shared" si="59"/>
        <v>0</v>
      </c>
      <c r="K277" s="23">
        <f t="shared" si="60"/>
        <v>0</v>
      </c>
      <c r="L277" s="27"/>
      <c r="M277" s="27"/>
      <c r="N277" s="33"/>
      <c r="O277" s="33"/>
      <c r="P277" s="68" t="str">
        <f t="shared" si="61"/>
        <v/>
      </c>
      <c r="Q277" s="49" t="str">
        <f t="shared" si="62"/>
        <v/>
      </c>
      <c r="R277" s="33"/>
      <c r="S277" s="33"/>
      <c r="T277" s="33"/>
      <c r="U277" s="33"/>
      <c r="V277" s="27"/>
      <c r="W277" s="45"/>
      <c r="X277" s="42">
        <f>IF(V277="ESU",P277*PU!$B$3,0)</f>
        <v>0</v>
      </c>
      <c r="Y277" s="23">
        <f>IF(V277="ECF",P277*PU!$B$5,0)</f>
        <v>0</v>
      </c>
      <c r="Z277" s="23">
        <f>IF(V277="Enrobé projeté",P277*PU!$B$7,0)</f>
        <v>0</v>
      </c>
      <c r="AA277" s="23">
        <f>IF(V277="Enrobé à froid",P277*PU!$B$9,0)</f>
        <v>0</v>
      </c>
      <c r="AB277" s="23">
        <f>IF(V277="Béton bitumineux",P277*PU!$B$11,0)</f>
        <v>0</v>
      </c>
      <c r="AC277" s="23">
        <f>IF(V277="Grave émulsion",P277*PU!$B$13,0)</f>
        <v>0</v>
      </c>
      <c r="AD277" s="24">
        <f>(R277*PU!B282)+('Entretien des chaussées1'!T277*PU!B284)+'Entretien des chaussées1'!X277+'Entretien des chaussées1'!Y277+'Entretien des chaussées1'!Z277+'Entretien des chaussées1'!AA277+'Entretien des chaussées1'!AB277+'Entretien des chaussées1'!AC277</f>
        <v>0</v>
      </c>
      <c r="AE277" s="34"/>
      <c r="AF277" s="34"/>
      <c r="AG277" s="19" t="str">
        <f t="shared" si="63"/>
        <v/>
      </c>
      <c r="AH277" s="19" t="str">
        <f t="shared" si="64"/>
        <v/>
      </c>
      <c r="AI277" s="19" t="str">
        <f t="shared" si="65"/>
        <v/>
      </c>
      <c r="AJ277" s="31"/>
      <c r="AK277" s="26"/>
    </row>
    <row r="278" spans="1:37" x14ac:dyDescent="0.2">
      <c r="A278" s="41"/>
      <c r="B278" s="58" t="s">
        <v>303</v>
      </c>
      <c r="C278" s="41"/>
      <c r="D278" s="44"/>
      <c r="E278" s="40"/>
      <c r="F278" s="38" t="str">
        <f t="shared" si="55"/>
        <v/>
      </c>
      <c r="G278" s="23">
        <f t="shared" si="56"/>
        <v>0</v>
      </c>
      <c r="H278" s="23">
        <f t="shared" si="57"/>
        <v>0</v>
      </c>
      <c r="I278" s="23">
        <f t="shared" si="58"/>
        <v>0</v>
      </c>
      <c r="J278" s="23">
        <f t="shared" si="59"/>
        <v>0</v>
      </c>
      <c r="K278" s="23">
        <f t="shared" si="60"/>
        <v>0</v>
      </c>
      <c r="L278" s="27"/>
      <c r="M278" s="27"/>
      <c r="N278" s="33"/>
      <c r="O278" s="33"/>
      <c r="P278" s="68" t="str">
        <f t="shared" si="61"/>
        <v/>
      </c>
      <c r="Q278" s="49" t="str">
        <f t="shared" si="62"/>
        <v/>
      </c>
      <c r="R278" s="33"/>
      <c r="S278" s="33"/>
      <c r="T278" s="33"/>
      <c r="U278" s="33"/>
      <c r="V278" s="27"/>
      <c r="W278" s="45"/>
      <c r="X278" s="42">
        <f>IF(V278="ESU",P278*PU!$B$3,0)</f>
        <v>0</v>
      </c>
      <c r="Y278" s="23">
        <f>IF(V278="ECF",P278*PU!$B$5,0)</f>
        <v>0</v>
      </c>
      <c r="Z278" s="23">
        <f>IF(V278="Enrobé projeté",P278*PU!$B$7,0)</f>
        <v>0</v>
      </c>
      <c r="AA278" s="23">
        <f>IF(V278="Enrobé à froid",P278*PU!$B$9,0)</f>
        <v>0</v>
      </c>
      <c r="AB278" s="23">
        <f>IF(V278="Béton bitumineux",P278*PU!$B$11,0)</f>
        <v>0</v>
      </c>
      <c r="AC278" s="23">
        <f>IF(V278="Grave émulsion",P278*PU!$B$13,0)</f>
        <v>0</v>
      </c>
      <c r="AD278" s="24">
        <f>(R278*PU!B283)+('Entretien des chaussées1'!T278*PU!B285)+'Entretien des chaussées1'!X278+'Entretien des chaussées1'!Y278+'Entretien des chaussées1'!Z278+'Entretien des chaussées1'!AA278+'Entretien des chaussées1'!AB278+'Entretien des chaussées1'!AC278</f>
        <v>0</v>
      </c>
      <c r="AE278" s="34"/>
      <c r="AF278" s="34"/>
      <c r="AG278" s="19" t="str">
        <f t="shared" si="63"/>
        <v/>
      </c>
      <c r="AH278" s="19" t="str">
        <f t="shared" si="64"/>
        <v/>
      </c>
      <c r="AI278" s="19" t="str">
        <f t="shared" si="65"/>
        <v/>
      </c>
      <c r="AJ278" s="31"/>
      <c r="AK278" s="26"/>
    </row>
    <row r="279" spans="1:37" x14ac:dyDescent="0.2">
      <c r="A279" s="41"/>
      <c r="B279" s="58" t="s">
        <v>304</v>
      </c>
      <c r="C279" s="41"/>
      <c r="D279" s="44"/>
      <c r="E279" s="40"/>
      <c r="F279" s="38" t="str">
        <f t="shared" si="55"/>
        <v/>
      </c>
      <c r="G279" s="23">
        <f t="shared" si="56"/>
        <v>0</v>
      </c>
      <c r="H279" s="23">
        <f t="shared" si="57"/>
        <v>0</v>
      </c>
      <c r="I279" s="23">
        <f t="shared" si="58"/>
        <v>0</v>
      </c>
      <c r="J279" s="23">
        <f t="shared" si="59"/>
        <v>0</v>
      </c>
      <c r="K279" s="23">
        <f t="shared" si="60"/>
        <v>0</v>
      </c>
      <c r="L279" s="27"/>
      <c r="M279" s="27"/>
      <c r="N279" s="33"/>
      <c r="O279" s="33"/>
      <c r="P279" s="68" t="str">
        <f t="shared" si="61"/>
        <v/>
      </c>
      <c r="Q279" s="49" t="str">
        <f t="shared" si="62"/>
        <v/>
      </c>
      <c r="R279" s="33"/>
      <c r="S279" s="33"/>
      <c r="T279" s="33"/>
      <c r="U279" s="33"/>
      <c r="V279" s="27"/>
      <c r="W279" s="45"/>
      <c r="X279" s="42">
        <f>IF(V279="ESU",P279*PU!$B$3,0)</f>
        <v>0</v>
      </c>
      <c r="Y279" s="23">
        <f>IF(V279="ECF",P279*PU!$B$5,0)</f>
        <v>0</v>
      </c>
      <c r="Z279" s="23">
        <f>IF(V279="Enrobé projeté",P279*PU!$B$7,0)</f>
        <v>0</v>
      </c>
      <c r="AA279" s="23">
        <f>IF(V279="Enrobé à froid",P279*PU!$B$9,0)</f>
        <v>0</v>
      </c>
      <c r="AB279" s="23">
        <f>IF(V279="Béton bitumineux",P279*PU!$B$11,0)</f>
        <v>0</v>
      </c>
      <c r="AC279" s="23">
        <f>IF(V279="Grave émulsion",P279*PU!$B$13,0)</f>
        <v>0</v>
      </c>
      <c r="AD279" s="24">
        <f>(R279*PU!B284)+('Entretien des chaussées1'!T279*PU!B286)+'Entretien des chaussées1'!X279+'Entretien des chaussées1'!Y279+'Entretien des chaussées1'!Z279+'Entretien des chaussées1'!AA279+'Entretien des chaussées1'!AB279+'Entretien des chaussées1'!AC279</f>
        <v>0</v>
      </c>
      <c r="AE279" s="34"/>
      <c r="AF279" s="34"/>
      <c r="AG279" s="19" t="str">
        <f t="shared" si="63"/>
        <v/>
      </c>
      <c r="AH279" s="19" t="str">
        <f t="shared" si="64"/>
        <v/>
      </c>
      <c r="AI279" s="19" t="str">
        <f t="shared" si="65"/>
        <v/>
      </c>
      <c r="AJ279" s="31"/>
      <c r="AK279" s="26"/>
    </row>
    <row r="280" spans="1:37" x14ac:dyDescent="0.2">
      <c r="A280" s="41"/>
      <c r="B280" s="58" t="s">
        <v>305</v>
      </c>
      <c r="C280" s="41"/>
      <c r="D280" s="44"/>
      <c r="E280" s="40"/>
      <c r="F280" s="38" t="str">
        <f t="shared" si="55"/>
        <v/>
      </c>
      <c r="G280" s="23">
        <f t="shared" si="56"/>
        <v>0</v>
      </c>
      <c r="H280" s="23">
        <f t="shared" si="57"/>
        <v>0</v>
      </c>
      <c r="I280" s="23">
        <f t="shared" si="58"/>
        <v>0</v>
      </c>
      <c r="J280" s="23">
        <f t="shared" si="59"/>
        <v>0</v>
      </c>
      <c r="K280" s="23">
        <f t="shared" si="60"/>
        <v>0</v>
      </c>
      <c r="L280" s="27"/>
      <c r="M280" s="27"/>
      <c r="N280" s="33"/>
      <c r="O280" s="33"/>
      <c r="P280" s="68" t="str">
        <f t="shared" si="61"/>
        <v/>
      </c>
      <c r="Q280" s="49" t="str">
        <f t="shared" si="62"/>
        <v/>
      </c>
      <c r="R280" s="33"/>
      <c r="S280" s="33"/>
      <c r="T280" s="33"/>
      <c r="U280" s="33"/>
      <c r="V280" s="27"/>
      <c r="W280" s="45"/>
      <c r="X280" s="42">
        <f>IF(V280="ESU",P280*PU!$B$3,0)</f>
        <v>0</v>
      </c>
      <c r="Y280" s="23">
        <f>IF(V280="ECF",P280*PU!$B$5,0)</f>
        <v>0</v>
      </c>
      <c r="Z280" s="23">
        <f>IF(V280="Enrobé projeté",P280*PU!$B$7,0)</f>
        <v>0</v>
      </c>
      <c r="AA280" s="23">
        <f>IF(V280="Enrobé à froid",P280*PU!$B$9,0)</f>
        <v>0</v>
      </c>
      <c r="AB280" s="23">
        <f>IF(V280="Béton bitumineux",P280*PU!$B$11,0)</f>
        <v>0</v>
      </c>
      <c r="AC280" s="23">
        <f>IF(V280="Grave émulsion",P280*PU!$B$13,0)</f>
        <v>0</v>
      </c>
      <c r="AD280" s="24">
        <f>(R280*PU!B285)+('Entretien des chaussées1'!T280*PU!B287)+'Entretien des chaussées1'!X280+'Entretien des chaussées1'!Y280+'Entretien des chaussées1'!Z280+'Entretien des chaussées1'!AA280+'Entretien des chaussées1'!AB280+'Entretien des chaussées1'!AC280</f>
        <v>0</v>
      </c>
      <c r="AE280" s="34"/>
      <c r="AF280" s="34"/>
      <c r="AG280" s="19" t="str">
        <f t="shared" si="63"/>
        <v/>
      </c>
      <c r="AH280" s="19" t="str">
        <f t="shared" si="64"/>
        <v/>
      </c>
      <c r="AI280" s="19" t="str">
        <f t="shared" si="65"/>
        <v/>
      </c>
      <c r="AJ280" s="31"/>
      <c r="AK280" s="26"/>
    </row>
    <row r="281" spans="1:37" x14ac:dyDescent="0.2">
      <c r="A281" s="41"/>
      <c r="B281" s="58" t="s">
        <v>306</v>
      </c>
      <c r="C281" s="41"/>
      <c r="D281" s="44"/>
      <c r="E281" s="40"/>
      <c r="F281" s="38" t="str">
        <f t="shared" si="55"/>
        <v/>
      </c>
      <c r="G281" s="23">
        <f t="shared" si="56"/>
        <v>0</v>
      </c>
      <c r="H281" s="23">
        <f t="shared" si="57"/>
        <v>0</v>
      </c>
      <c r="I281" s="23">
        <f t="shared" si="58"/>
        <v>0</v>
      </c>
      <c r="J281" s="23">
        <f t="shared" si="59"/>
        <v>0</v>
      </c>
      <c r="K281" s="23">
        <f t="shared" si="60"/>
        <v>0</v>
      </c>
      <c r="L281" s="27"/>
      <c r="M281" s="27"/>
      <c r="N281" s="33"/>
      <c r="O281" s="33"/>
      <c r="P281" s="68" t="str">
        <f t="shared" si="61"/>
        <v/>
      </c>
      <c r="Q281" s="49" t="str">
        <f t="shared" si="62"/>
        <v/>
      </c>
      <c r="R281" s="33"/>
      <c r="S281" s="33"/>
      <c r="T281" s="33"/>
      <c r="U281" s="33"/>
      <c r="V281" s="27"/>
      <c r="W281" s="45"/>
      <c r="X281" s="42">
        <f>IF(V281="ESU",P281*PU!$B$3,0)</f>
        <v>0</v>
      </c>
      <c r="Y281" s="23">
        <f>IF(V281="ECF",P281*PU!$B$5,0)</f>
        <v>0</v>
      </c>
      <c r="Z281" s="23">
        <f>IF(V281="Enrobé projeté",P281*PU!$B$7,0)</f>
        <v>0</v>
      </c>
      <c r="AA281" s="23">
        <f>IF(V281="Enrobé à froid",P281*PU!$B$9,0)</f>
        <v>0</v>
      </c>
      <c r="AB281" s="23">
        <f>IF(V281="Béton bitumineux",P281*PU!$B$11,0)</f>
        <v>0</v>
      </c>
      <c r="AC281" s="23">
        <f>IF(V281="Grave émulsion",P281*PU!$B$13,0)</f>
        <v>0</v>
      </c>
      <c r="AD281" s="24">
        <f>(R281*PU!B286)+('Entretien des chaussées1'!T281*PU!B288)+'Entretien des chaussées1'!X281+'Entretien des chaussées1'!Y281+'Entretien des chaussées1'!Z281+'Entretien des chaussées1'!AA281+'Entretien des chaussées1'!AB281+'Entretien des chaussées1'!AC281</f>
        <v>0</v>
      </c>
      <c r="AE281" s="34"/>
      <c r="AF281" s="34"/>
      <c r="AG281" s="19" t="str">
        <f t="shared" si="63"/>
        <v/>
      </c>
      <c r="AH281" s="19" t="str">
        <f t="shared" si="64"/>
        <v/>
      </c>
      <c r="AI281" s="19" t="str">
        <f t="shared" si="65"/>
        <v/>
      </c>
      <c r="AJ281" s="31"/>
      <c r="AK281" s="26"/>
    </row>
    <row r="282" spans="1:37" x14ac:dyDescent="0.2">
      <c r="A282" s="41"/>
      <c r="B282" s="58" t="s">
        <v>307</v>
      </c>
      <c r="C282" s="41"/>
      <c r="D282" s="44"/>
      <c r="E282" s="40"/>
      <c r="F282" s="38" t="str">
        <f t="shared" si="55"/>
        <v/>
      </c>
      <c r="G282" s="23">
        <f t="shared" si="56"/>
        <v>0</v>
      </c>
      <c r="H282" s="23">
        <f t="shared" si="57"/>
        <v>0</v>
      </c>
      <c r="I282" s="23">
        <f t="shared" si="58"/>
        <v>0</v>
      </c>
      <c r="J282" s="23">
        <f t="shared" si="59"/>
        <v>0</v>
      </c>
      <c r="K282" s="23">
        <f t="shared" si="60"/>
        <v>0</v>
      </c>
      <c r="L282" s="27"/>
      <c r="M282" s="27"/>
      <c r="N282" s="33"/>
      <c r="O282" s="33"/>
      <c r="P282" s="68" t="str">
        <f t="shared" si="61"/>
        <v/>
      </c>
      <c r="Q282" s="49" t="str">
        <f t="shared" si="62"/>
        <v/>
      </c>
      <c r="R282" s="33"/>
      <c r="S282" s="33"/>
      <c r="T282" s="33"/>
      <c r="U282" s="33"/>
      <c r="V282" s="27"/>
      <c r="W282" s="45"/>
      <c r="X282" s="42">
        <f>IF(V282="ESU",P282*PU!$B$3,0)</f>
        <v>0</v>
      </c>
      <c r="Y282" s="23">
        <f>IF(V282="ECF",P282*PU!$B$5,0)</f>
        <v>0</v>
      </c>
      <c r="Z282" s="23">
        <f>IF(V282="Enrobé projeté",P282*PU!$B$7,0)</f>
        <v>0</v>
      </c>
      <c r="AA282" s="23">
        <f>IF(V282="Enrobé à froid",P282*PU!$B$9,0)</f>
        <v>0</v>
      </c>
      <c r="AB282" s="23">
        <f>IF(V282="Béton bitumineux",P282*PU!$B$11,0)</f>
        <v>0</v>
      </c>
      <c r="AC282" s="23">
        <f>IF(V282="Grave émulsion",P282*PU!$B$13,0)</f>
        <v>0</v>
      </c>
      <c r="AD282" s="24">
        <f>(R282*PU!B287)+('Entretien des chaussées1'!T282*PU!B289)+'Entretien des chaussées1'!X282+'Entretien des chaussées1'!Y282+'Entretien des chaussées1'!Z282+'Entretien des chaussées1'!AA282+'Entretien des chaussées1'!AB282+'Entretien des chaussées1'!AC282</f>
        <v>0</v>
      </c>
      <c r="AE282" s="34"/>
      <c r="AF282" s="34"/>
      <c r="AG282" s="19" t="str">
        <f t="shared" si="63"/>
        <v/>
      </c>
      <c r="AH282" s="19" t="str">
        <f t="shared" si="64"/>
        <v/>
      </c>
      <c r="AI282" s="19" t="str">
        <f t="shared" si="65"/>
        <v/>
      </c>
      <c r="AJ282" s="31"/>
      <c r="AK282" s="26"/>
    </row>
    <row r="283" spans="1:37" x14ac:dyDescent="0.2">
      <c r="A283" s="41"/>
      <c r="B283" s="58" t="s">
        <v>308</v>
      </c>
      <c r="C283" s="41"/>
      <c r="D283" s="44"/>
      <c r="E283" s="40"/>
      <c r="F283" s="38" t="str">
        <f t="shared" si="55"/>
        <v/>
      </c>
      <c r="G283" s="23">
        <f t="shared" si="56"/>
        <v>0</v>
      </c>
      <c r="H283" s="23">
        <f t="shared" si="57"/>
        <v>0</v>
      </c>
      <c r="I283" s="23">
        <f t="shared" si="58"/>
        <v>0</v>
      </c>
      <c r="J283" s="23">
        <f t="shared" si="59"/>
        <v>0</v>
      </c>
      <c r="K283" s="23">
        <f t="shared" si="60"/>
        <v>0</v>
      </c>
      <c r="L283" s="27"/>
      <c r="M283" s="27"/>
      <c r="N283" s="33"/>
      <c r="O283" s="33"/>
      <c r="P283" s="68" t="str">
        <f t="shared" si="61"/>
        <v/>
      </c>
      <c r="Q283" s="49" t="str">
        <f t="shared" si="62"/>
        <v/>
      </c>
      <c r="R283" s="33"/>
      <c r="S283" s="33"/>
      <c r="T283" s="33"/>
      <c r="U283" s="33"/>
      <c r="V283" s="27"/>
      <c r="W283" s="45"/>
      <c r="X283" s="42">
        <f>IF(V283="ESU",P283*PU!$B$3,0)</f>
        <v>0</v>
      </c>
      <c r="Y283" s="23">
        <f>IF(V283="ECF",P283*PU!$B$5,0)</f>
        <v>0</v>
      </c>
      <c r="Z283" s="23">
        <f>IF(V283="Enrobé projeté",P283*PU!$B$7,0)</f>
        <v>0</v>
      </c>
      <c r="AA283" s="23">
        <f>IF(V283="Enrobé à froid",P283*PU!$B$9,0)</f>
        <v>0</v>
      </c>
      <c r="AB283" s="23">
        <f>IF(V283="Béton bitumineux",P283*PU!$B$11,0)</f>
        <v>0</v>
      </c>
      <c r="AC283" s="23">
        <f>IF(V283="Grave émulsion",P283*PU!$B$13,0)</f>
        <v>0</v>
      </c>
      <c r="AD283" s="24">
        <f>(R283*PU!B288)+('Entretien des chaussées1'!T283*PU!B290)+'Entretien des chaussées1'!X283+'Entretien des chaussées1'!Y283+'Entretien des chaussées1'!Z283+'Entretien des chaussées1'!AA283+'Entretien des chaussées1'!AB283+'Entretien des chaussées1'!AC283</f>
        <v>0</v>
      </c>
      <c r="AE283" s="34"/>
      <c r="AF283" s="34"/>
      <c r="AG283" s="19" t="str">
        <f t="shared" si="63"/>
        <v/>
      </c>
      <c r="AH283" s="19" t="str">
        <f t="shared" si="64"/>
        <v/>
      </c>
      <c r="AI283" s="19" t="str">
        <f t="shared" si="65"/>
        <v/>
      </c>
      <c r="AJ283" s="31"/>
      <c r="AK283" s="26"/>
    </row>
    <row r="284" spans="1:37" x14ac:dyDescent="0.2">
      <c r="A284" s="41"/>
      <c r="B284" s="58" t="s">
        <v>309</v>
      </c>
      <c r="C284" s="41"/>
      <c r="D284" s="44"/>
      <c r="E284" s="40"/>
      <c r="F284" s="38" t="str">
        <f t="shared" si="55"/>
        <v/>
      </c>
      <c r="G284" s="23">
        <f t="shared" si="56"/>
        <v>0</v>
      </c>
      <c r="H284" s="23">
        <f t="shared" si="57"/>
        <v>0</v>
      </c>
      <c r="I284" s="23">
        <f t="shared" si="58"/>
        <v>0</v>
      </c>
      <c r="J284" s="23">
        <f t="shared" si="59"/>
        <v>0</v>
      </c>
      <c r="K284" s="23">
        <f t="shared" si="60"/>
        <v>0</v>
      </c>
      <c r="L284" s="27"/>
      <c r="M284" s="27"/>
      <c r="N284" s="33"/>
      <c r="O284" s="33"/>
      <c r="P284" s="68" t="str">
        <f t="shared" si="61"/>
        <v/>
      </c>
      <c r="Q284" s="49" t="str">
        <f t="shared" si="62"/>
        <v/>
      </c>
      <c r="R284" s="33"/>
      <c r="S284" s="33"/>
      <c r="T284" s="33"/>
      <c r="U284" s="33"/>
      <c r="V284" s="27"/>
      <c r="W284" s="45"/>
      <c r="X284" s="42">
        <f>IF(V284="ESU",P284*PU!$B$3,0)</f>
        <v>0</v>
      </c>
      <c r="Y284" s="23">
        <f>IF(V284="ECF",P284*PU!$B$5,0)</f>
        <v>0</v>
      </c>
      <c r="Z284" s="23">
        <f>IF(V284="Enrobé projeté",P284*PU!$B$7,0)</f>
        <v>0</v>
      </c>
      <c r="AA284" s="23">
        <f>IF(V284="Enrobé à froid",P284*PU!$B$9,0)</f>
        <v>0</v>
      </c>
      <c r="AB284" s="23">
        <f>IF(V284="Béton bitumineux",P284*PU!$B$11,0)</f>
        <v>0</v>
      </c>
      <c r="AC284" s="23">
        <f>IF(V284="Grave émulsion",P284*PU!$B$13,0)</f>
        <v>0</v>
      </c>
      <c r="AD284" s="24">
        <f>(R284*PU!B289)+('Entretien des chaussées1'!T284*PU!B291)+'Entretien des chaussées1'!X284+'Entretien des chaussées1'!Y284+'Entretien des chaussées1'!Z284+'Entretien des chaussées1'!AA284+'Entretien des chaussées1'!AB284+'Entretien des chaussées1'!AC284</f>
        <v>0</v>
      </c>
      <c r="AE284" s="34"/>
      <c r="AF284" s="34"/>
      <c r="AG284" s="19" t="str">
        <f t="shared" si="63"/>
        <v/>
      </c>
      <c r="AH284" s="19" t="str">
        <f t="shared" si="64"/>
        <v/>
      </c>
      <c r="AI284" s="19" t="str">
        <f t="shared" si="65"/>
        <v/>
      </c>
      <c r="AJ284" s="31"/>
      <c r="AK284" s="26"/>
    </row>
    <row r="285" spans="1:37" x14ac:dyDescent="0.2">
      <c r="A285" s="41"/>
      <c r="B285" s="58" t="s">
        <v>310</v>
      </c>
      <c r="C285" s="41"/>
      <c r="D285" s="44"/>
      <c r="E285" s="40"/>
      <c r="F285" s="38" t="str">
        <f t="shared" si="55"/>
        <v/>
      </c>
      <c r="G285" s="23">
        <f t="shared" si="56"/>
        <v>0</v>
      </c>
      <c r="H285" s="23">
        <f t="shared" si="57"/>
        <v>0</v>
      </c>
      <c r="I285" s="23">
        <f t="shared" si="58"/>
        <v>0</v>
      </c>
      <c r="J285" s="23">
        <f t="shared" si="59"/>
        <v>0</v>
      </c>
      <c r="K285" s="23">
        <f t="shared" si="60"/>
        <v>0</v>
      </c>
      <c r="L285" s="27"/>
      <c r="M285" s="27"/>
      <c r="N285" s="33"/>
      <c r="O285" s="33"/>
      <c r="P285" s="68" t="str">
        <f t="shared" si="61"/>
        <v/>
      </c>
      <c r="Q285" s="49" t="str">
        <f t="shared" si="62"/>
        <v/>
      </c>
      <c r="R285" s="33"/>
      <c r="S285" s="33"/>
      <c r="T285" s="33"/>
      <c r="U285" s="33"/>
      <c r="V285" s="27"/>
      <c r="W285" s="45"/>
      <c r="X285" s="42">
        <f>IF(V285="ESU",P285*PU!$B$3,0)</f>
        <v>0</v>
      </c>
      <c r="Y285" s="23">
        <f>IF(V285="ECF",P285*PU!$B$5,0)</f>
        <v>0</v>
      </c>
      <c r="Z285" s="23">
        <f>IF(V285="Enrobé projeté",P285*PU!$B$7,0)</f>
        <v>0</v>
      </c>
      <c r="AA285" s="23">
        <f>IF(V285="Enrobé à froid",P285*PU!$B$9,0)</f>
        <v>0</v>
      </c>
      <c r="AB285" s="23">
        <f>IF(V285="Béton bitumineux",P285*PU!$B$11,0)</f>
        <v>0</v>
      </c>
      <c r="AC285" s="23">
        <f>IF(V285="Grave émulsion",P285*PU!$B$13,0)</f>
        <v>0</v>
      </c>
      <c r="AD285" s="24">
        <f>(R285*PU!B290)+('Entretien des chaussées1'!T285*PU!B292)+'Entretien des chaussées1'!X285+'Entretien des chaussées1'!Y285+'Entretien des chaussées1'!Z285+'Entretien des chaussées1'!AA285+'Entretien des chaussées1'!AB285+'Entretien des chaussées1'!AC285</f>
        <v>0</v>
      </c>
      <c r="AE285" s="34"/>
      <c r="AF285" s="34"/>
      <c r="AG285" s="19" t="str">
        <f t="shared" si="63"/>
        <v/>
      </c>
      <c r="AH285" s="19" t="str">
        <f t="shared" si="64"/>
        <v/>
      </c>
      <c r="AI285" s="19" t="str">
        <f t="shared" si="65"/>
        <v/>
      </c>
      <c r="AJ285" s="31"/>
      <c r="AK285" s="26"/>
    </row>
    <row r="286" spans="1:37" x14ac:dyDescent="0.2">
      <c r="A286" s="41"/>
      <c r="B286" s="58" t="s">
        <v>311</v>
      </c>
      <c r="C286" s="41"/>
      <c r="D286" s="44"/>
      <c r="E286" s="40"/>
      <c r="F286" s="38" t="str">
        <f t="shared" si="55"/>
        <v/>
      </c>
      <c r="G286" s="23">
        <f t="shared" si="56"/>
        <v>0</v>
      </c>
      <c r="H286" s="23">
        <f t="shared" si="57"/>
        <v>0</v>
      </c>
      <c r="I286" s="23">
        <f t="shared" si="58"/>
        <v>0</v>
      </c>
      <c r="J286" s="23">
        <f t="shared" si="59"/>
        <v>0</v>
      </c>
      <c r="K286" s="23">
        <f t="shared" si="60"/>
        <v>0</v>
      </c>
      <c r="L286" s="27"/>
      <c r="M286" s="27"/>
      <c r="N286" s="33"/>
      <c r="O286" s="33"/>
      <c r="P286" s="68" t="str">
        <f t="shared" si="61"/>
        <v/>
      </c>
      <c r="Q286" s="49" t="str">
        <f t="shared" si="62"/>
        <v/>
      </c>
      <c r="R286" s="33"/>
      <c r="S286" s="33"/>
      <c r="T286" s="33"/>
      <c r="U286" s="33"/>
      <c r="V286" s="27"/>
      <c r="W286" s="45"/>
      <c r="X286" s="42">
        <f>IF(V286="ESU",P286*PU!$B$3,0)</f>
        <v>0</v>
      </c>
      <c r="Y286" s="23">
        <f>IF(V286="ECF",P286*PU!$B$5,0)</f>
        <v>0</v>
      </c>
      <c r="Z286" s="23">
        <f>IF(V286="Enrobé projeté",P286*PU!$B$7,0)</f>
        <v>0</v>
      </c>
      <c r="AA286" s="23">
        <f>IF(V286="Enrobé à froid",P286*PU!$B$9,0)</f>
        <v>0</v>
      </c>
      <c r="AB286" s="23">
        <f>IF(V286="Béton bitumineux",P286*PU!$B$11,0)</f>
        <v>0</v>
      </c>
      <c r="AC286" s="23">
        <f>IF(V286="Grave émulsion",P286*PU!$B$13,0)</f>
        <v>0</v>
      </c>
      <c r="AD286" s="24">
        <f>(R286*PU!B291)+('Entretien des chaussées1'!T286*PU!B293)+'Entretien des chaussées1'!X286+'Entretien des chaussées1'!Y286+'Entretien des chaussées1'!Z286+'Entretien des chaussées1'!AA286+'Entretien des chaussées1'!AB286+'Entretien des chaussées1'!AC286</f>
        <v>0</v>
      </c>
      <c r="AE286" s="34"/>
      <c r="AF286" s="34"/>
      <c r="AG286" s="19" t="str">
        <f t="shared" si="63"/>
        <v/>
      </c>
      <c r="AH286" s="19" t="str">
        <f t="shared" si="64"/>
        <v/>
      </c>
      <c r="AI286" s="19" t="str">
        <f t="shared" si="65"/>
        <v/>
      </c>
      <c r="AJ286" s="31"/>
      <c r="AK286" s="26"/>
    </row>
    <row r="287" spans="1:37" x14ac:dyDescent="0.2">
      <c r="A287" s="41"/>
      <c r="B287" s="58" t="s">
        <v>312</v>
      </c>
      <c r="C287" s="41"/>
      <c r="D287" s="44"/>
      <c r="E287" s="40"/>
      <c r="F287" s="38" t="str">
        <f t="shared" si="55"/>
        <v/>
      </c>
      <c r="G287" s="23">
        <f t="shared" si="56"/>
        <v>0</v>
      </c>
      <c r="H287" s="23">
        <f t="shared" si="57"/>
        <v>0</v>
      </c>
      <c r="I287" s="23">
        <f t="shared" si="58"/>
        <v>0</v>
      </c>
      <c r="J287" s="23">
        <f t="shared" si="59"/>
        <v>0</v>
      </c>
      <c r="K287" s="23">
        <f t="shared" si="60"/>
        <v>0</v>
      </c>
      <c r="L287" s="27"/>
      <c r="M287" s="27"/>
      <c r="N287" s="33"/>
      <c r="O287" s="33"/>
      <c r="P287" s="68" t="str">
        <f t="shared" si="61"/>
        <v/>
      </c>
      <c r="Q287" s="49" t="str">
        <f t="shared" si="62"/>
        <v/>
      </c>
      <c r="R287" s="33"/>
      <c r="S287" s="33"/>
      <c r="T287" s="33"/>
      <c r="U287" s="33"/>
      <c r="V287" s="27"/>
      <c r="W287" s="45"/>
      <c r="X287" s="42">
        <f>IF(V287="ESU",P287*PU!$B$3,0)</f>
        <v>0</v>
      </c>
      <c r="Y287" s="23">
        <f>IF(V287="ECF",P287*PU!$B$5,0)</f>
        <v>0</v>
      </c>
      <c r="Z287" s="23">
        <f>IF(V287="Enrobé projeté",P287*PU!$B$7,0)</f>
        <v>0</v>
      </c>
      <c r="AA287" s="23">
        <f>IF(V287="Enrobé à froid",P287*PU!$B$9,0)</f>
        <v>0</v>
      </c>
      <c r="AB287" s="23">
        <f>IF(V287="Béton bitumineux",P287*PU!$B$11,0)</f>
        <v>0</v>
      </c>
      <c r="AC287" s="23">
        <f>IF(V287="Grave émulsion",P287*PU!$B$13,0)</f>
        <v>0</v>
      </c>
      <c r="AD287" s="24">
        <f>(R287*PU!B292)+('Entretien des chaussées1'!T287*PU!B294)+'Entretien des chaussées1'!X287+'Entretien des chaussées1'!Y287+'Entretien des chaussées1'!Z287+'Entretien des chaussées1'!AA287+'Entretien des chaussées1'!AB287+'Entretien des chaussées1'!AC287</f>
        <v>0</v>
      </c>
      <c r="AE287" s="34"/>
      <c r="AF287" s="34"/>
      <c r="AG287" s="19" t="str">
        <f t="shared" si="63"/>
        <v/>
      </c>
      <c r="AH287" s="19" t="str">
        <f t="shared" si="64"/>
        <v/>
      </c>
      <c r="AI287" s="19" t="str">
        <f t="shared" si="65"/>
        <v/>
      </c>
      <c r="AJ287" s="31"/>
      <c r="AK287" s="26"/>
    </row>
    <row r="288" spans="1:37" x14ac:dyDescent="0.2">
      <c r="A288" s="41"/>
      <c r="B288" s="58" t="s">
        <v>313</v>
      </c>
      <c r="C288" s="41"/>
      <c r="D288" s="44"/>
      <c r="E288" s="40"/>
      <c r="F288" s="38" t="str">
        <f t="shared" si="55"/>
        <v/>
      </c>
      <c r="G288" s="23">
        <f t="shared" si="56"/>
        <v>0</v>
      </c>
      <c r="H288" s="23">
        <f t="shared" si="57"/>
        <v>0</v>
      </c>
      <c r="I288" s="23">
        <f t="shared" si="58"/>
        <v>0</v>
      </c>
      <c r="J288" s="23">
        <f t="shared" si="59"/>
        <v>0</v>
      </c>
      <c r="K288" s="23">
        <f t="shared" si="60"/>
        <v>0</v>
      </c>
      <c r="L288" s="27"/>
      <c r="M288" s="27"/>
      <c r="N288" s="33"/>
      <c r="O288" s="33"/>
      <c r="P288" s="68" t="str">
        <f t="shared" si="61"/>
        <v/>
      </c>
      <c r="Q288" s="49" t="str">
        <f t="shared" si="62"/>
        <v/>
      </c>
      <c r="R288" s="33"/>
      <c r="S288" s="33"/>
      <c r="T288" s="33"/>
      <c r="U288" s="33"/>
      <c r="V288" s="27"/>
      <c r="W288" s="45"/>
      <c r="X288" s="42">
        <f>IF(V288="ESU",P288*PU!$B$3,0)</f>
        <v>0</v>
      </c>
      <c r="Y288" s="23">
        <f>IF(V288="ECF",P288*PU!$B$5,0)</f>
        <v>0</v>
      </c>
      <c r="Z288" s="23">
        <f>IF(V288="Enrobé projeté",P288*PU!$B$7,0)</f>
        <v>0</v>
      </c>
      <c r="AA288" s="23">
        <f>IF(V288="Enrobé à froid",P288*PU!$B$9,0)</f>
        <v>0</v>
      </c>
      <c r="AB288" s="23">
        <f>IF(V288="Béton bitumineux",P288*PU!$B$11,0)</f>
        <v>0</v>
      </c>
      <c r="AC288" s="23">
        <f>IF(V288="Grave émulsion",P288*PU!$B$13,0)</f>
        <v>0</v>
      </c>
      <c r="AD288" s="24">
        <f>(R288*PU!B293)+('Entretien des chaussées1'!T288*PU!B295)+'Entretien des chaussées1'!X288+'Entretien des chaussées1'!Y288+'Entretien des chaussées1'!Z288+'Entretien des chaussées1'!AA288+'Entretien des chaussées1'!AB288+'Entretien des chaussées1'!AC288</f>
        <v>0</v>
      </c>
      <c r="AE288" s="34"/>
      <c r="AF288" s="34"/>
      <c r="AG288" s="19" t="str">
        <f t="shared" si="63"/>
        <v/>
      </c>
      <c r="AH288" s="19" t="str">
        <f t="shared" si="64"/>
        <v/>
      </c>
      <c r="AI288" s="19" t="str">
        <f t="shared" si="65"/>
        <v/>
      </c>
      <c r="AJ288" s="31"/>
      <c r="AK288" s="26"/>
    </row>
    <row r="289" spans="1:37" x14ac:dyDescent="0.2">
      <c r="A289" s="41"/>
      <c r="B289" s="58" t="s">
        <v>314</v>
      </c>
      <c r="C289" s="41"/>
      <c r="D289" s="44"/>
      <c r="E289" s="40"/>
      <c r="F289" s="38" t="str">
        <f t="shared" si="55"/>
        <v/>
      </c>
      <c r="G289" s="23">
        <f t="shared" si="56"/>
        <v>0</v>
      </c>
      <c r="H289" s="23">
        <f t="shared" si="57"/>
        <v>0</v>
      </c>
      <c r="I289" s="23">
        <f t="shared" si="58"/>
        <v>0</v>
      </c>
      <c r="J289" s="23">
        <f t="shared" si="59"/>
        <v>0</v>
      </c>
      <c r="K289" s="23">
        <f t="shared" si="60"/>
        <v>0</v>
      </c>
      <c r="L289" s="27"/>
      <c r="M289" s="27"/>
      <c r="N289" s="33"/>
      <c r="O289" s="33"/>
      <c r="P289" s="68" t="str">
        <f t="shared" si="61"/>
        <v/>
      </c>
      <c r="Q289" s="49" t="str">
        <f t="shared" si="62"/>
        <v/>
      </c>
      <c r="R289" s="33"/>
      <c r="S289" s="33"/>
      <c r="T289" s="33"/>
      <c r="U289" s="33"/>
      <c r="V289" s="27"/>
      <c r="W289" s="45"/>
      <c r="X289" s="42">
        <f>IF(V289="ESU",P289*PU!$B$3,0)</f>
        <v>0</v>
      </c>
      <c r="Y289" s="23">
        <f>IF(V289="ECF",P289*PU!$B$5,0)</f>
        <v>0</v>
      </c>
      <c r="Z289" s="23">
        <f>IF(V289="Enrobé projeté",P289*PU!$B$7,0)</f>
        <v>0</v>
      </c>
      <c r="AA289" s="23">
        <f>IF(V289="Enrobé à froid",P289*PU!$B$9,0)</f>
        <v>0</v>
      </c>
      <c r="AB289" s="23">
        <f>IF(V289="Béton bitumineux",P289*PU!$B$11,0)</f>
        <v>0</v>
      </c>
      <c r="AC289" s="23">
        <f>IF(V289="Grave émulsion",P289*PU!$B$13,0)</f>
        <v>0</v>
      </c>
      <c r="AD289" s="24">
        <f>(R289*PU!B294)+('Entretien des chaussées1'!T289*PU!B296)+'Entretien des chaussées1'!X289+'Entretien des chaussées1'!Y289+'Entretien des chaussées1'!Z289+'Entretien des chaussées1'!AA289+'Entretien des chaussées1'!AB289+'Entretien des chaussées1'!AC289</f>
        <v>0</v>
      </c>
      <c r="AE289" s="34"/>
      <c r="AF289" s="34"/>
      <c r="AG289" s="19" t="str">
        <f t="shared" si="63"/>
        <v/>
      </c>
      <c r="AH289" s="19" t="str">
        <f t="shared" si="64"/>
        <v/>
      </c>
      <c r="AI289" s="19" t="str">
        <f t="shared" si="65"/>
        <v/>
      </c>
      <c r="AJ289" s="31"/>
      <c r="AK289" s="26"/>
    </row>
    <row r="290" spans="1:37" x14ac:dyDescent="0.2">
      <c r="A290" s="41"/>
      <c r="B290" s="58" t="s">
        <v>315</v>
      </c>
      <c r="C290" s="41"/>
      <c r="D290" s="44"/>
      <c r="E290" s="40"/>
      <c r="F290" s="38" t="str">
        <f t="shared" si="55"/>
        <v/>
      </c>
      <c r="G290" s="23">
        <f t="shared" si="56"/>
        <v>0</v>
      </c>
      <c r="H290" s="23">
        <f t="shared" si="57"/>
        <v>0</v>
      </c>
      <c r="I290" s="23">
        <f t="shared" si="58"/>
        <v>0</v>
      </c>
      <c r="J290" s="23">
        <f t="shared" si="59"/>
        <v>0</v>
      </c>
      <c r="K290" s="23">
        <f t="shared" si="60"/>
        <v>0</v>
      </c>
      <c r="L290" s="27"/>
      <c r="M290" s="27"/>
      <c r="N290" s="33"/>
      <c r="O290" s="33"/>
      <c r="P290" s="68" t="str">
        <f t="shared" si="61"/>
        <v/>
      </c>
      <c r="Q290" s="49" t="str">
        <f t="shared" si="62"/>
        <v/>
      </c>
      <c r="R290" s="33"/>
      <c r="S290" s="33"/>
      <c r="T290" s="33"/>
      <c r="U290" s="33"/>
      <c r="V290" s="27"/>
      <c r="W290" s="45"/>
      <c r="X290" s="42">
        <f>IF(V290="ESU",P290*PU!$B$3,0)</f>
        <v>0</v>
      </c>
      <c r="Y290" s="23">
        <f>IF(V290="ECF",P290*PU!$B$5,0)</f>
        <v>0</v>
      </c>
      <c r="Z290" s="23">
        <f>IF(V290="Enrobé projeté",P290*PU!$B$7,0)</f>
        <v>0</v>
      </c>
      <c r="AA290" s="23">
        <f>IF(V290="Enrobé à froid",P290*PU!$B$9,0)</f>
        <v>0</v>
      </c>
      <c r="AB290" s="23">
        <f>IF(V290="Béton bitumineux",P290*PU!$B$11,0)</f>
        <v>0</v>
      </c>
      <c r="AC290" s="23">
        <f>IF(V290="Grave émulsion",P290*PU!$B$13,0)</f>
        <v>0</v>
      </c>
      <c r="AD290" s="24">
        <f>(R290*PU!B295)+('Entretien des chaussées1'!T290*PU!B297)+'Entretien des chaussées1'!X290+'Entretien des chaussées1'!Y290+'Entretien des chaussées1'!Z290+'Entretien des chaussées1'!AA290+'Entretien des chaussées1'!AB290+'Entretien des chaussées1'!AC290</f>
        <v>0</v>
      </c>
      <c r="AE290" s="34"/>
      <c r="AF290" s="34"/>
      <c r="AG290" s="19" t="str">
        <f t="shared" si="63"/>
        <v/>
      </c>
      <c r="AH290" s="19" t="str">
        <f t="shared" si="64"/>
        <v/>
      </c>
      <c r="AI290" s="19" t="str">
        <f t="shared" si="65"/>
        <v/>
      </c>
      <c r="AJ290" s="31"/>
      <c r="AK290" s="26"/>
    </row>
    <row r="291" spans="1:37" x14ac:dyDescent="0.2">
      <c r="A291" s="41"/>
      <c r="B291" s="58" t="s">
        <v>316</v>
      </c>
      <c r="C291" s="41"/>
      <c r="D291" s="44"/>
      <c r="E291" s="40"/>
      <c r="F291" s="38" t="str">
        <f t="shared" si="55"/>
        <v/>
      </c>
      <c r="G291" s="23">
        <f t="shared" si="56"/>
        <v>0</v>
      </c>
      <c r="H291" s="23">
        <f t="shared" si="57"/>
        <v>0</v>
      </c>
      <c r="I291" s="23">
        <f t="shared" si="58"/>
        <v>0</v>
      </c>
      <c r="J291" s="23">
        <f t="shared" si="59"/>
        <v>0</v>
      </c>
      <c r="K291" s="23">
        <f t="shared" si="60"/>
        <v>0</v>
      </c>
      <c r="L291" s="27"/>
      <c r="M291" s="27"/>
      <c r="N291" s="33"/>
      <c r="O291" s="33"/>
      <c r="P291" s="68" t="str">
        <f t="shared" si="61"/>
        <v/>
      </c>
      <c r="Q291" s="49" t="str">
        <f t="shared" si="62"/>
        <v/>
      </c>
      <c r="R291" s="33"/>
      <c r="S291" s="33"/>
      <c r="T291" s="33"/>
      <c r="U291" s="33"/>
      <c r="V291" s="27"/>
      <c r="W291" s="45"/>
      <c r="X291" s="42">
        <f>IF(V291="ESU",P291*PU!$B$3,0)</f>
        <v>0</v>
      </c>
      <c r="Y291" s="23">
        <f>IF(V291="ECF",P291*PU!$B$5,0)</f>
        <v>0</v>
      </c>
      <c r="Z291" s="23">
        <f>IF(V291="Enrobé projeté",P291*PU!$B$7,0)</f>
        <v>0</v>
      </c>
      <c r="AA291" s="23">
        <f>IF(V291="Enrobé à froid",P291*PU!$B$9,0)</f>
        <v>0</v>
      </c>
      <c r="AB291" s="23">
        <f>IF(V291="Béton bitumineux",P291*PU!$B$11,0)</f>
        <v>0</v>
      </c>
      <c r="AC291" s="23">
        <f>IF(V291="Grave émulsion",P291*PU!$B$13,0)</f>
        <v>0</v>
      </c>
      <c r="AD291" s="24">
        <f>(R291*PU!B296)+('Entretien des chaussées1'!T291*PU!B298)+'Entretien des chaussées1'!X291+'Entretien des chaussées1'!Y291+'Entretien des chaussées1'!Z291+'Entretien des chaussées1'!AA291+'Entretien des chaussées1'!AB291+'Entretien des chaussées1'!AC291</f>
        <v>0</v>
      </c>
      <c r="AE291" s="34"/>
      <c r="AF291" s="34"/>
      <c r="AG291" s="19" t="str">
        <f t="shared" si="63"/>
        <v/>
      </c>
      <c r="AH291" s="19" t="str">
        <f t="shared" si="64"/>
        <v/>
      </c>
      <c r="AI291" s="19" t="str">
        <f t="shared" si="65"/>
        <v/>
      </c>
      <c r="AJ291" s="31"/>
      <c r="AK291" s="26"/>
    </row>
    <row r="292" spans="1:37" x14ac:dyDescent="0.2">
      <c r="A292" s="41"/>
      <c r="B292" s="58" t="s">
        <v>317</v>
      </c>
      <c r="C292" s="41"/>
      <c r="D292" s="44"/>
      <c r="E292" s="40"/>
      <c r="F292" s="38" t="str">
        <f t="shared" si="55"/>
        <v/>
      </c>
      <c r="G292" s="23">
        <f t="shared" si="56"/>
        <v>0</v>
      </c>
      <c r="H292" s="23">
        <f t="shared" si="57"/>
        <v>0</v>
      </c>
      <c r="I292" s="23">
        <f t="shared" si="58"/>
        <v>0</v>
      </c>
      <c r="J292" s="23">
        <f t="shared" si="59"/>
        <v>0</v>
      </c>
      <c r="K292" s="23">
        <f t="shared" si="60"/>
        <v>0</v>
      </c>
      <c r="L292" s="27"/>
      <c r="M292" s="27"/>
      <c r="N292" s="33"/>
      <c r="O292" s="33"/>
      <c r="P292" s="68" t="str">
        <f t="shared" si="61"/>
        <v/>
      </c>
      <c r="Q292" s="49" t="str">
        <f t="shared" si="62"/>
        <v/>
      </c>
      <c r="R292" s="33"/>
      <c r="S292" s="33"/>
      <c r="T292" s="33"/>
      <c r="U292" s="33"/>
      <c r="V292" s="27"/>
      <c r="W292" s="45"/>
      <c r="X292" s="42">
        <f>IF(V292="ESU",P292*PU!$B$3,0)</f>
        <v>0</v>
      </c>
      <c r="Y292" s="23">
        <f>IF(V292="ECF",P292*PU!$B$5,0)</f>
        <v>0</v>
      </c>
      <c r="Z292" s="23">
        <f>IF(V292="Enrobé projeté",P292*PU!$B$7,0)</f>
        <v>0</v>
      </c>
      <c r="AA292" s="23">
        <f>IF(V292="Enrobé à froid",P292*PU!$B$9,0)</f>
        <v>0</v>
      </c>
      <c r="AB292" s="23">
        <f>IF(V292="Béton bitumineux",P292*PU!$B$11,0)</f>
        <v>0</v>
      </c>
      <c r="AC292" s="23">
        <f>IF(V292="Grave émulsion",P292*PU!$B$13,0)</f>
        <v>0</v>
      </c>
      <c r="AD292" s="24">
        <f>(R292*PU!B297)+('Entretien des chaussées1'!T292*PU!B299)+'Entretien des chaussées1'!X292+'Entretien des chaussées1'!Y292+'Entretien des chaussées1'!Z292+'Entretien des chaussées1'!AA292+'Entretien des chaussées1'!AB292+'Entretien des chaussées1'!AC292</f>
        <v>0</v>
      </c>
      <c r="AE292" s="34"/>
      <c r="AF292" s="34"/>
      <c r="AG292" s="19" t="str">
        <f t="shared" si="63"/>
        <v/>
      </c>
      <c r="AH292" s="19" t="str">
        <f t="shared" si="64"/>
        <v/>
      </c>
      <c r="AI292" s="19" t="str">
        <f t="shared" si="65"/>
        <v/>
      </c>
      <c r="AJ292" s="31"/>
      <c r="AK292" s="26"/>
    </row>
    <row r="293" spans="1:37" x14ac:dyDescent="0.2">
      <c r="A293" s="41"/>
      <c r="B293" s="58" t="s">
        <v>318</v>
      </c>
      <c r="C293" s="41"/>
      <c r="D293" s="44"/>
      <c r="E293" s="40"/>
      <c r="F293" s="38" t="str">
        <f t="shared" si="55"/>
        <v/>
      </c>
      <c r="G293" s="23">
        <f t="shared" si="56"/>
        <v>0</v>
      </c>
      <c r="H293" s="23">
        <f t="shared" si="57"/>
        <v>0</v>
      </c>
      <c r="I293" s="23">
        <f t="shared" si="58"/>
        <v>0</v>
      </c>
      <c r="J293" s="23">
        <f t="shared" si="59"/>
        <v>0</v>
      </c>
      <c r="K293" s="23">
        <f t="shared" si="60"/>
        <v>0</v>
      </c>
      <c r="L293" s="27"/>
      <c r="M293" s="27"/>
      <c r="N293" s="33"/>
      <c r="O293" s="33"/>
      <c r="P293" s="68" t="str">
        <f t="shared" si="61"/>
        <v/>
      </c>
      <c r="Q293" s="49" t="str">
        <f t="shared" si="62"/>
        <v/>
      </c>
      <c r="R293" s="33"/>
      <c r="S293" s="33"/>
      <c r="T293" s="33"/>
      <c r="U293" s="33"/>
      <c r="V293" s="27"/>
      <c r="W293" s="45"/>
      <c r="X293" s="42">
        <f>IF(V293="ESU",P293*PU!$B$3,0)</f>
        <v>0</v>
      </c>
      <c r="Y293" s="23">
        <f>IF(V293="ECF",P293*PU!$B$5,0)</f>
        <v>0</v>
      </c>
      <c r="Z293" s="23">
        <f>IF(V293="Enrobé projeté",P293*PU!$B$7,0)</f>
        <v>0</v>
      </c>
      <c r="AA293" s="23">
        <f>IF(V293="Enrobé à froid",P293*PU!$B$9,0)</f>
        <v>0</v>
      </c>
      <c r="AB293" s="23">
        <f>IF(V293="Béton bitumineux",P293*PU!$B$11,0)</f>
        <v>0</v>
      </c>
      <c r="AC293" s="23">
        <f>IF(V293="Grave émulsion",P293*PU!$B$13,0)</f>
        <v>0</v>
      </c>
      <c r="AD293" s="24">
        <f>(R293*PU!B298)+('Entretien des chaussées1'!T293*PU!B300)+'Entretien des chaussées1'!X293+'Entretien des chaussées1'!Y293+'Entretien des chaussées1'!Z293+'Entretien des chaussées1'!AA293+'Entretien des chaussées1'!AB293+'Entretien des chaussées1'!AC293</f>
        <v>0</v>
      </c>
      <c r="AE293" s="34"/>
      <c r="AF293" s="34"/>
      <c r="AG293" s="19" t="str">
        <f t="shared" si="63"/>
        <v/>
      </c>
      <c r="AH293" s="19" t="str">
        <f t="shared" si="64"/>
        <v/>
      </c>
      <c r="AI293" s="19" t="str">
        <f t="shared" si="65"/>
        <v/>
      </c>
      <c r="AJ293" s="31"/>
      <c r="AK293" s="26"/>
    </row>
    <row r="294" spans="1:37" x14ac:dyDescent="0.2">
      <c r="A294" s="41"/>
      <c r="B294" s="58" t="s">
        <v>319</v>
      </c>
      <c r="C294" s="41"/>
      <c r="D294" s="44"/>
      <c r="E294" s="40"/>
      <c r="F294" s="38" t="str">
        <f t="shared" si="55"/>
        <v/>
      </c>
      <c r="G294" s="23">
        <f t="shared" si="56"/>
        <v>0</v>
      </c>
      <c r="H294" s="23">
        <f t="shared" si="57"/>
        <v>0</v>
      </c>
      <c r="I294" s="23">
        <f t="shared" si="58"/>
        <v>0</v>
      </c>
      <c r="J294" s="23">
        <f t="shared" si="59"/>
        <v>0</v>
      </c>
      <c r="K294" s="23">
        <f t="shared" si="60"/>
        <v>0</v>
      </c>
      <c r="L294" s="27"/>
      <c r="M294" s="27"/>
      <c r="N294" s="33"/>
      <c r="O294" s="33"/>
      <c r="P294" s="68" t="str">
        <f t="shared" si="61"/>
        <v/>
      </c>
      <c r="Q294" s="49" t="str">
        <f t="shared" si="62"/>
        <v/>
      </c>
      <c r="R294" s="33"/>
      <c r="S294" s="33"/>
      <c r="T294" s="33"/>
      <c r="U294" s="33"/>
      <c r="V294" s="27"/>
      <c r="W294" s="45"/>
      <c r="X294" s="42">
        <f>IF(V294="ESU",P294*PU!$B$3,0)</f>
        <v>0</v>
      </c>
      <c r="Y294" s="23">
        <f>IF(V294="ECF",P294*PU!$B$5,0)</f>
        <v>0</v>
      </c>
      <c r="Z294" s="23">
        <f>IF(V294="Enrobé projeté",P294*PU!$B$7,0)</f>
        <v>0</v>
      </c>
      <c r="AA294" s="23">
        <f>IF(V294="Enrobé à froid",P294*PU!$B$9,0)</f>
        <v>0</v>
      </c>
      <c r="AB294" s="23">
        <f>IF(V294="Béton bitumineux",P294*PU!$B$11,0)</f>
        <v>0</v>
      </c>
      <c r="AC294" s="23">
        <f>IF(V294="Grave émulsion",P294*PU!$B$13,0)</f>
        <v>0</v>
      </c>
      <c r="AD294" s="24">
        <f>(R294*PU!B299)+('Entretien des chaussées1'!T294*PU!B301)+'Entretien des chaussées1'!X294+'Entretien des chaussées1'!Y294+'Entretien des chaussées1'!Z294+'Entretien des chaussées1'!AA294+'Entretien des chaussées1'!AB294+'Entretien des chaussées1'!AC294</f>
        <v>0</v>
      </c>
      <c r="AE294" s="34"/>
      <c r="AF294" s="34"/>
      <c r="AG294" s="19" t="str">
        <f t="shared" si="63"/>
        <v/>
      </c>
      <c r="AH294" s="19" t="str">
        <f t="shared" si="64"/>
        <v/>
      </c>
      <c r="AI294" s="19" t="str">
        <f t="shared" si="65"/>
        <v/>
      </c>
      <c r="AJ294" s="31"/>
      <c r="AK294" s="26"/>
    </row>
    <row r="295" spans="1:37" x14ac:dyDescent="0.2">
      <c r="A295" s="41"/>
      <c r="B295" s="58" t="s">
        <v>320</v>
      </c>
      <c r="C295" s="41"/>
      <c r="D295" s="44"/>
      <c r="E295" s="40"/>
      <c r="F295" s="38" t="str">
        <f t="shared" si="55"/>
        <v/>
      </c>
      <c r="G295" s="23">
        <f t="shared" si="56"/>
        <v>0</v>
      </c>
      <c r="H295" s="23">
        <f t="shared" si="57"/>
        <v>0</v>
      </c>
      <c r="I295" s="23">
        <f t="shared" si="58"/>
        <v>0</v>
      </c>
      <c r="J295" s="23">
        <f t="shared" si="59"/>
        <v>0</v>
      </c>
      <c r="K295" s="23">
        <f t="shared" si="60"/>
        <v>0</v>
      </c>
      <c r="L295" s="27"/>
      <c r="M295" s="27"/>
      <c r="N295" s="33"/>
      <c r="O295" s="33"/>
      <c r="P295" s="68" t="str">
        <f t="shared" si="61"/>
        <v/>
      </c>
      <c r="Q295" s="49" t="str">
        <f t="shared" si="62"/>
        <v/>
      </c>
      <c r="R295" s="33"/>
      <c r="S295" s="33"/>
      <c r="T295" s="33"/>
      <c r="U295" s="33"/>
      <c r="V295" s="27"/>
      <c r="W295" s="45"/>
      <c r="X295" s="42">
        <f>IF(V295="ESU",P295*PU!$B$3,0)</f>
        <v>0</v>
      </c>
      <c r="Y295" s="23">
        <f>IF(V295="ECF",P295*PU!$B$5,0)</f>
        <v>0</v>
      </c>
      <c r="Z295" s="23">
        <f>IF(V295="Enrobé projeté",P295*PU!$B$7,0)</f>
        <v>0</v>
      </c>
      <c r="AA295" s="23">
        <f>IF(V295="Enrobé à froid",P295*PU!$B$9,0)</f>
        <v>0</v>
      </c>
      <c r="AB295" s="23">
        <f>IF(V295="Béton bitumineux",P295*PU!$B$11,0)</f>
        <v>0</v>
      </c>
      <c r="AC295" s="23">
        <f>IF(V295="Grave émulsion",P295*PU!$B$13,0)</f>
        <v>0</v>
      </c>
      <c r="AD295" s="24">
        <f>(R295*PU!B300)+('Entretien des chaussées1'!T295*PU!B302)+'Entretien des chaussées1'!X295+'Entretien des chaussées1'!Y295+'Entretien des chaussées1'!Z295+'Entretien des chaussées1'!AA295+'Entretien des chaussées1'!AB295+'Entretien des chaussées1'!AC295</f>
        <v>0</v>
      </c>
      <c r="AE295" s="34"/>
      <c r="AF295" s="34"/>
      <c r="AG295" s="19" t="str">
        <f t="shared" si="63"/>
        <v/>
      </c>
      <c r="AH295" s="19" t="str">
        <f t="shared" si="64"/>
        <v/>
      </c>
      <c r="AI295" s="19" t="str">
        <f t="shared" si="65"/>
        <v/>
      </c>
      <c r="AJ295" s="31"/>
      <c r="AK295" s="26"/>
    </row>
    <row r="296" spans="1:37" x14ac:dyDescent="0.2">
      <c r="A296" s="41"/>
      <c r="B296" s="58" t="s">
        <v>321</v>
      </c>
      <c r="C296" s="41"/>
      <c r="D296" s="44"/>
      <c r="E296" s="40"/>
      <c r="F296" s="38" t="str">
        <f t="shared" si="55"/>
        <v/>
      </c>
      <c r="G296" s="23">
        <f t="shared" si="56"/>
        <v>0</v>
      </c>
      <c r="H296" s="23">
        <f t="shared" si="57"/>
        <v>0</v>
      </c>
      <c r="I296" s="23">
        <f t="shared" si="58"/>
        <v>0</v>
      </c>
      <c r="J296" s="23">
        <f t="shared" si="59"/>
        <v>0</v>
      </c>
      <c r="K296" s="23">
        <f t="shared" si="60"/>
        <v>0</v>
      </c>
      <c r="L296" s="27"/>
      <c r="M296" s="27"/>
      <c r="N296" s="33"/>
      <c r="O296" s="33"/>
      <c r="P296" s="68" t="str">
        <f t="shared" si="61"/>
        <v/>
      </c>
      <c r="Q296" s="49" t="str">
        <f t="shared" si="62"/>
        <v/>
      </c>
      <c r="R296" s="33"/>
      <c r="S296" s="33"/>
      <c r="T296" s="33"/>
      <c r="U296" s="33"/>
      <c r="V296" s="27"/>
      <c r="W296" s="45"/>
      <c r="X296" s="42">
        <f>IF(V296="ESU",P296*PU!$B$3,0)</f>
        <v>0</v>
      </c>
      <c r="Y296" s="23">
        <f>IF(V296="ECF",P296*PU!$B$5,0)</f>
        <v>0</v>
      </c>
      <c r="Z296" s="23">
        <f>IF(V296="Enrobé projeté",P296*PU!$B$7,0)</f>
        <v>0</v>
      </c>
      <c r="AA296" s="23">
        <f>IF(V296="Enrobé à froid",P296*PU!$B$9,0)</f>
        <v>0</v>
      </c>
      <c r="AB296" s="23">
        <f>IF(V296="Béton bitumineux",P296*PU!$B$11,0)</f>
        <v>0</v>
      </c>
      <c r="AC296" s="23">
        <f>IF(V296="Grave émulsion",P296*PU!$B$13,0)</f>
        <v>0</v>
      </c>
      <c r="AD296" s="24">
        <f>(R296*PU!B301)+('Entretien des chaussées1'!T296*PU!B303)+'Entretien des chaussées1'!X296+'Entretien des chaussées1'!Y296+'Entretien des chaussées1'!Z296+'Entretien des chaussées1'!AA296+'Entretien des chaussées1'!AB296+'Entretien des chaussées1'!AC296</f>
        <v>0</v>
      </c>
      <c r="AE296" s="34"/>
      <c r="AF296" s="34"/>
      <c r="AG296" s="19" t="str">
        <f t="shared" si="63"/>
        <v/>
      </c>
      <c r="AH296" s="19" t="str">
        <f t="shared" si="64"/>
        <v/>
      </c>
      <c r="AI296" s="19" t="str">
        <f t="shared" si="65"/>
        <v/>
      </c>
      <c r="AJ296" s="31"/>
      <c r="AK296" s="26"/>
    </row>
    <row r="297" spans="1:37" x14ac:dyDescent="0.2">
      <c r="A297" s="41"/>
      <c r="B297" s="58" t="s">
        <v>322</v>
      </c>
      <c r="C297" s="41"/>
      <c r="D297" s="44"/>
      <c r="E297" s="40"/>
      <c r="F297" s="38" t="str">
        <f t="shared" si="55"/>
        <v/>
      </c>
      <c r="G297" s="23">
        <f t="shared" si="56"/>
        <v>0</v>
      </c>
      <c r="H297" s="23">
        <f t="shared" si="57"/>
        <v>0</v>
      </c>
      <c r="I297" s="23">
        <f t="shared" si="58"/>
        <v>0</v>
      </c>
      <c r="J297" s="23">
        <f t="shared" si="59"/>
        <v>0</v>
      </c>
      <c r="K297" s="23">
        <f t="shared" si="60"/>
        <v>0</v>
      </c>
      <c r="L297" s="27"/>
      <c r="M297" s="27"/>
      <c r="N297" s="33"/>
      <c r="O297" s="33"/>
      <c r="P297" s="68" t="str">
        <f t="shared" si="61"/>
        <v/>
      </c>
      <c r="Q297" s="49" t="str">
        <f t="shared" si="62"/>
        <v/>
      </c>
      <c r="R297" s="33"/>
      <c r="S297" s="33"/>
      <c r="T297" s="33"/>
      <c r="U297" s="33"/>
      <c r="V297" s="27"/>
      <c r="W297" s="45"/>
      <c r="X297" s="42">
        <f>IF(V297="ESU",P297*PU!$B$3,0)</f>
        <v>0</v>
      </c>
      <c r="Y297" s="23">
        <f>IF(V297="ECF",P297*PU!$B$5,0)</f>
        <v>0</v>
      </c>
      <c r="Z297" s="23">
        <f>IF(V297="Enrobé projeté",P297*PU!$B$7,0)</f>
        <v>0</v>
      </c>
      <c r="AA297" s="23">
        <f>IF(V297="Enrobé à froid",P297*PU!$B$9,0)</f>
        <v>0</v>
      </c>
      <c r="AB297" s="23">
        <f>IF(V297="Béton bitumineux",P297*PU!$B$11,0)</f>
        <v>0</v>
      </c>
      <c r="AC297" s="23">
        <f>IF(V297="Grave émulsion",P297*PU!$B$13,0)</f>
        <v>0</v>
      </c>
      <c r="AD297" s="24">
        <f>(R297*PU!B302)+('Entretien des chaussées1'!T297*PU!B304)+'Entretien des chaussées1'!X297+'Entretien des chaussées1'!Y297+'Entretien des chaussées1'!Z297+'Entretien des chaussées1'!AA297+'Entretien des chaussées1'!AB297+'Entretien des chaussées1'!AC297</f>
        <v>0</v>
      </c>
      <c r="AE297" s="34"/>
      <c r="AF297" s="34"/>
      <c r="AG297" s="19" t="str">
        <f t="shared" si="63"/>
        <v/>
      </c>
      <c r="AH297" s="19" t="str">
        <f t="shared" si="64"/>
        <v/>
      </c>
      <c r="AI297" s="19" t="str">
        <f t="shared" si="65"/>
        <v/>
      </c>
      <c r="AJ297" s="31"/>
      <c r="AK297" s="26"/>
    </row>
    <row r="298" spans="1:37" x14ac:dyDescent="0.2">
      <c r="A298" s="41"/>
      <c r="B298" s="58" t="s">
        <v>323</v>
      </c>
      <c r="C298" s="41"/>
      <c r="D298" s="44"/>
      <c r="E298" s="40"/>
      <c r="F298" s="38" t="str">
        <f t="shared" si="55"/>
        <v/>
      </c>
      <c r="G298" s="23">
        <f t="shared" si="56"/>
        <v>0</v>
      </c>
      <c r="H298" s="23">
        <f t="shared" si="57"/>
        <v>0</v>
      </c>
      <c r="I298" s="23">
        <f t="shared" si="58"/>
        <v>0</v>
      </c>
      <c r="J298" s="23">
        <f t="shared" si="59"/>
        <v>0</v>
      </c>
      <c r="K298" s="23">
        <f t="shared" si="60"/>
        <v>0</v>
      </c>
      <c r="L298" s="27"/>
      <c r="M298" s="27"/>
      <c r="N298" s="33"/>
      <c r="O298" s="33"/>
      <c r="P298" s="68" t="str">
        <f t="shared" si="61"/>
        <v/>
      </c>
      <c r="Q298" s="49" t="str">
        <f t="shared" si="62"/>
        <v/>
      </c>
      <c r="R298" s="33"/>
      <c r="S298" s="33"/>
      <c r="T298" s="33"/>
      <c r="U298" s="33"/>
      <c r="V298" s="27"/>
      <c r="W298" s="45"/>
      <c r="X298" s="42">
        <f>IF(V298="ESU",P298*PU!$B$3,0)</f>
        <v>0</v>
      </c>
      <c r="Y298" s="23">
        <f>IF(V298="ECF",P298*PU!$B$5,0)</f>
        <v>0</v>
      </c>
      <c r="Z298" s="23">
        <f>IF(V298="Enrobé projeté",P298*PU!$B$7,0)</f>
        <v>0</v>
      </c>
      <c r="AA298" s="23">
        <f>IF(V298="Enrobé à froid",P298*PU!$B$9,0)</f>
        <v>0</v>
      </c>
      <c r="AB298" s="23">
        <f>IF(V298="Béton bitumineux",P298*PU!$B$11,0)</f>
        <v>0</v>
      </c>
      <c r="AC298" s="23">
        <f>IF(V298="Grave émulsion",P298*PU!$B$13,0)</f>
        <v>0</v>
      </c>
      <c r="AD298" s="24">
        <f>(R298*PU!B303)+('Entretien des chaussées1'!T298*PU!B305)+'Entretien des chaussées1'!X298+'Entretien des chaussées1'!Y298+'Entretien des chaussées1'!Z298+'Entretien des chaussées1'!AA298+'Entretien des chaussées1'!AB298+'Entretien des chaussées1'!AC298</f>
        <v>0</v>
      </c>
      <c r="AE298" s="34"/>
      <c r="AF298" s="34"/>
      <c r="AG298" s="19" t="str">
        <f t="shared" si="63"/>
        <v/>
      </c>
      <c r="AH298" s="19" t="str">
        <f t="shared" si="64"/>
        <v/>
      </c>
      <c r="AI298" s="19" t="str">
        <f t="shared" si="65"/>
        <v/>
      </c>
      <c r="AJ298" s="31"/>
      <c r="AK298" s="26"/>
    </row>
    <row r="299" spans="1:37" x14ac:dyDescent="0.2">
      <c r="A299" s="41"/>
      <c r="B299" s="58" t="s">
        <v>324</v>
      </c>
      <c r="C299" s="41"/>
      <c r="D299" s="44"/>
      <c r="E299" s="40"/>
      <c r="F299" s="38" t="str">
        <f t="shared" si="55"/>
        <v/>
      </c>
      <c r="G299" s="23">
        <f t="shared" si="56"/>
        <v>0</v>
      </c>
      <c r="H299" s="23">
        <f t="shared" si="57"/>
        <v>0</v>
      </c>
      <c r="I299" s="23">
        <f t="shared" si="58"/>
        <v>0</v>
      </c>
      <c r="J299" s="23">
        <f t="shared" si="59"/>
        <v>0</v>
      </c>
      <c r="K299" s="23">
        <f t="shared" si="60"/>
        <v>0</v>
      </c>
      <c r="L299" s="27"/>
      <c r="M299" s="27"/>
      <c r="N299" s="33"/>
      <c r="O299" s="33"/>
      <c r="P299" s="68" t="str">
        <f t="shared" si="61"/>
        <v/>
      </c>
      <c r="Q299" s="49" t="str">
        <f t="shared" si="62"/>
        <v/>
      </c>
      <c r="R299" s="33"/>
      <c r="S299" s="33"/>
      <c r="T299" s="33"/>
      <c r="U299" s="33"/>
      <c r="V299" s="27"/>
      <c r="W299" s="45"/>
      <c r="X299" s="42">
        <f>IF(V299="ESU",P299*PU!$B$3,0)</f>
        <v>0</v>
      </c>
      <c r="Y299" s="23">
        <f>IF(V299="ECF",P299*PU!$B$5,0)</f>
        <v>0</v>
      </c>
      <c r="Z299" s="23">
        <f>IF(V299="Enrobé projeté",P299*PU!$B$7,0)</f>
        <v>0</v>
      </c>
      <c r="AA299" s="23">
        <f>IF(V299="Enrobé à froid",P299*PU!$B$9,0)</f>
        <v>0</v>
      </c>
      <c r="AB299" s="23">
        <f>IF(V299="Béton bitumineux",P299*PU!$B$11,0)</f>
        <v>0</v>
      </c>
      <c r="AC299" s="23">
        <f>IF(V299="Grave émulsion",P299*PU!$B$13,0)</f>
        <v>0</v>
      </c>
      <c r="AD299" s="24">
        <f>(R299*PU!B304)+('Entretien des chaussées1'!T299*PU!B306)+'Entretien des chaussées1'!X299+'Entretien des chaussées1'!Y299+'Entretien des chaussées1'!Z299+'Entretien des chaussées1'!AA299+'Entretien des chaussées1'!AB299+'Entretien des chaussées1'!AC299</f>
        <v>0</v>
      </c>
      <c r="AE299" s="34"/>
      <c r="AF299" s="34"/>
      <c r="AG299" s="19" t="str">
        <f t="shared" si="63"/>
        <v/>
      </c>
      <c r="AH299" s="19" t="str">
        <f t="shared" si="64"/>
        <v/>
      </c>
      <c r="AI299" s="19" t="str">
        <f t="shared" si="65"/>
        <v/>
      </c>
      <c r="AJ299" s="31"/>
      <c r="AK299" s="26"/>
    </row>
    <row r="300" spans="1:37" x14ac:dyDescent="0.2">
      <c r="A300" s="41"/>
      <c r="B300" s="58" t="s">
        <v>325</v>
      </c>
      <c r="C300" s="41"/>
      <c r="D300" s="44"/>
      <c r="E300" s="40"/>
      <c r="F300" s="38" t="str">
        <f t="shared" si="55"/>
        <v/>
      </c>
      <c r="G300" s="23">
        <f t="shared" si="56"/>
        <v>0</v>
      </c>
      <c r="H300" s="23">
        <f t="shared" si="57"/>
        <v>0</v>
      </c>
      <c r="I300" s="23">
        <f t="shared" si="58"/>
        <v>0</v>
      </c>
      <c r="J300" s="23">
        <f t="shared" si="59"/>
        <v>0</v>
      </c>
      <c r="K300" s="23">
        <f t="shared" si="60"/>
        <v>0</v>
      </c>
      <c r="L300" s="27"/>
      <c r="M300" s="27"/>
      <c r="N300" s="33"/>
      <c r="O300" s="33"/>
      <c r="P300" s="68" t="str">
        <f t="shared" si="61"/>
        <v/>
      </c>
      <c r="Q300" s="49" t="str">
        <f t="shared" si="62"/>
        <v/>
      </c>
      <c r="R300" s="33"/>
      <c r="S300" s="33"/>
      <c r="T300" s="33"/>
      <c r="U300" s="33"/>
      <c r="V300" s="27"/>
      <c r="W300" s="45"/>
      <c r="X300" s="42">
        <f>IF(V300="ESU",P300*PU!$B$3,0)</f>
        <v>0</v>
      </c>
      <c r="Y300" s="23">
        <f>IF(V300="ECF",P300*PU!$B$5,0)</f>
        <v>0</v>
      </c>
      <c r="Z300" s="23">
        <f>IF(V300="Enrobé projeté",P300*PU!$B$7,0)</f>
        <v>0</v>
      </c>
      <c r="AA300" s="23">
        <f>IF(V300="Enrobé à froid",P300*PU!$B$9,0)</f>
        <v>0</v>
      </c>
      <c r="AB300" s="23">
        <f>IF(V300="Béton bitumineux",P300*PU!$B$11,0)</f>
        <v>0</v>
      </c>
      <c r="AC300" s="23">
        <f>IF(V300="Grave émulsion",P300*PU!$B$13,0)</f>
        <v>0</v>
      </c>
      <c r="AD300" s="24">
        <f>(R300*PU!B305)+('Entretien des chaussées1'!T300*PU!B307)+'Entretien des chaussées1'!X300+'Entretien des chaussées1'!Y300+'Entretien des chaussées1'!Z300+'Entretien des chaussées1'!AA300+'Entretien des chaussées1'!AB300+'Entretien des chaussées1'!AC300</f>
        <v>0</v>
      </c>
      <c r="AE300" s="34"/>
      <c r="AF300" s="34"/>
      <c r="AG300" s="19" t="str">
        <f t="shared" si="63"/>
        <v/>
      </c>
      <c r="AH300" s="19" t="str">
        <f t="shared" si="64"/>
        <v/>
      </c>
      <c r="AI300" s="19" t="str">
        <f t="shared" si="65"/>
        <v/>
      </c>
      <c r="AJ300" s="31"/>
      <c r="AK300" s="26"/>
    </row>
    <row r="301" spans="1:37" x14ac:dyDescent="0.2">
      <c r="A301" s="41"/>
      <c r="B301" s="58" t="s">
        <v>326</v>
      </c>
      <c r="C301" s="41"/>
      <c r="D301" s="44"/>
      <c r="E301" s="40"/>
      <c r="F301" s="38" t="str">
        <f t="shared" si="55"/>
        <v/>
      </c>
      <c r="G301" s="23">
        <f t="shared" si="56"/>
        <v>0</v>
      </c>
      <c r="H301" s="23">
        <f t="shared" si="57"/>
        <v>0</v>
      </c>
      <c r="I301" s="23">
        <f t="shared" si="58"/>
        <v>0</v>
      </c>
      <c r="J301" s="23">
        <f t="shared" si="59"/>
        <v>0</v>
      </c>
      <c r="K301" s="23">
        <f t="shared" si="60"/>
        <v>0</v>
      </c>
      <c r="L301" s="27"/>
      <c r="M301" s="27"/>
      <c r="N301" s="33"/>
      <c r="O301" s="33"/>
      <c r="P301" s="68" t="str">
        <f t="shared" si="61"/>
        <v/>
      </c>
      <c r="Q301" s="49" t="str">
        <f t="shared" si="62"/>
        <v/>
      </c>
      <c r="R301" s="33"/>
      <c r="S301" s="33"/>
      <c r="T301" s="33"/>
      <c r="U301" s="33"/>
      <c r="V301" s="27"/>
      <c r="W301" s="45"/>
      <c r="X301" s="42">
        <f>IF(V301="ESU",P301*PU!$B$3,0)</f>
        <v>0</v>
      </c>
      <c r="Y301" s="23">
        <f>IF(V301="ECF",P301*PU!$B$5,0)</f>
        <v>0</v>
      </c>
      <c r="Z301" s="23">
        <f>IF(V301="Enrobé projeté",P301*PU!$B$7,0)</f>
        <v>0</v>
      </c>
      <c r="AA301" s="23">
        <f>IF(V301="Enrobé à froid",P301*PU!$B$9,0)</f>
        <v>0</v>
      </c>
      <c r="AB301" s="23">
        <f>IF(V301="Béton bitumineux",P301*PU!$B$11,0)</f>
        <v>0</v>
      </c>
      <c r="AC301" s="23">
        <f>IF(V301="Grave émulsion",P301*PU!$B$13,0)</f>
        <v>0</v>
      </c>
      <c r="AD301" s="24">
        <f>(R301*PU!B306)+('Entretien des chaussées1'!T301*PU!B308)+'Entretien des chaussées1'!X301+'Entretien des chaussées1'!Y301+'Entretien des chaussées1'!Z301+'Entretien des chaussées1'!AA301+'Entretien des chaussées1'!AB301+'Entretien des chaussées1'!AC301</f>
        <v>0</v>
      </c>
      <c r="AE301" s="34"/>
      <c r="AF301" s="34"/>
      <c r="AG301" s="19" t="str">
        <f t="shared" si="63"/>
        <v/>
      </c>
      <c r="AH301" s="19" t="str">
        <f t="shared" si="64"/>
        <v/>
      </c>
      <c r="AI301" s="19" t="str">
        <f t="shared" si="65"/>
        <v/>
      </c>
      <c r="AJ301" s="31"/>
      <c r="AK301" s="26"/>
    </row>
    <row r="302" spans="1:37" x14ac:dyDescent="0.2">
      <c r="A302" s="41"/>
      <c r="B302" s="58" t="s">
        <v>327</v>
      </c>
      <c r="C302" s="41"/>
      <c r="D302" s="44"/>
      <c r="E302" s="40"/>
      <c r="F302" s="38" t="str">
        <f t="shared" si="55"/>
        <v/>
      </c>
      <c r="G302" s="23">
        <f t="shared" si="56"/>
        <v>0</v>
      </c>
      <c r="H302" s="23">
        <f t="shared" si="57"/>
        <v>0</v>
      </c>
      <c r="I302" s="23">
        <f t="shared" si="58"/>
        <v>0</v>
      </c>
      <c r="J302" s="23">
        <f t="shared" si="59"/>
        <v>0</v>
      </c>
      <c r="K302" s="23">
        <f t="shared" si="60"/>
        <v>0</v>
      </c>
      <c r="L302" s="27"/>
      <c r="M302" s="27"/>
      <c r="N302" s="33"/>
      <c r="O302" s="33"/>
      <c r="P302" s="68" t="str">
        <f t="shared" si="61"/>
        <v/>
      </c>
      <c r="Q302" s="49" t="str">
        <f t="shared" si="62"/>
        <v/>
      </c>
      <c r="R302" s="33"/>
      <c r="S302" s="33"/>
      <c r="T302" s="33"/>
      <c r="U302" s="33"/>
      <c r="V302" s="27"/>
      <c r="W302" s="45"/>
      <c r="X302" s="42">
        <f>IF(V302="ESU",P302*PU!$B$3,0)</f>
        <v>0</v>
      </c>
      <c r="Y302" s="23">
        <f>IF(V302="ECF",P302*PU!$B$5,0)</f>
        <v>0</v>
      </c>
      <c r="Z302" s="23">
        <f>IF(V302="Enrobé projeté",P302*PU!$B$7,0)</f>
        <v>0</v>
      </c>
      <c r="AA302" s="23">
        <f>IF(V302="Enrobé à froid",P302*PU!$B$9,0)</f>
        <v>0</v>
      </c>
      <c r="AB302" s="23">
        <f>IF(V302="Béton bitumineux",P302*PU!$B$11,0)</f>
        <v>0</v>
      </c>
      <c r="AC302" s="23">
        <f>IF(V302="Grave émulsion",P302*PU!$B$13,0)</f>
        <v>0</v>
      </c>
      <c r="AD302" s="24">
        <f>(R302*PU!B307)+('Entretien des chaussées1'!T302*PU!B309)+'Entretien des chaussées1'!X302+'Entretien des chaussées1'!Y302+'Entretien des chaussées1'!Z302+'Entretien des chaussées1'!AA302+'Entretien des chaussées1'!AB302+'Entretien des chaussées1'!AC302</f>
        <v>0</v>
      </c>
      <c r="AE302" s="34"/>
      <c r="AF302" s="34"/>
      <c r="AG302" s="19" t="str">
        <f t="shared" si="63"/>
        <v/>
      </c>
      <c r="AH302" s="19" t="str">
        <f t="shared" si="64"/>
        <v/>
      </c>
      <c r="AI302" s="19" t="str">
        <f t="shared" si="65"/>
        <v/>
      </c>
      <c r="AJ302" s="31"/>
      <c r="AK302" s="26"/>
    </row>
    <row r="303" spans="1:37" x14ac:dyDescent="0.2">
      <c r="A303" s="41"/>
      <c r="B303" s="58" t="s">
        <v>328</v>
      </c>
      <c r="C303" s="41"/>
      <c r="D303" s="44"/>
      <c r="E303" s="40"/>
      <c r="F303" s="38" t="str">
        <f t="shared" si="55"/>
        <v/>
      </c>
      <c r="G303" s="23">
        <f t="shared" si="56"/>
        <v>0</v>
      </c>
      <c r="H303" s="23">
        <f t="shared" si="57"/>
        <v>0</v>
      </c>
      <c r="I303" s="23">
        <f t="shared" si="58"/>
        <v>0</v>
      </c>
      <c r="J303" s="23">
        <f t="shared" si="59"/>
        <v>0</v>
      </c>
      <c r="K303" s="23">
        <f t="shared" si="60"/>
        <v>0</v>
      </c>
      <c r="L303" s="27"/>
      <c r="M303" s="27"/>
      <c r="N303" s="33"/>
      <c r="O303" s="33"/>
      <c r="P303" s="68" t="str">
        <f t="shared" si="61"/>
        <v/>
      </c>
      <c r="Q303" s="49" t="str">
        <f t="shared" si="62"/>
        <v/>
      </c>
      <c r="R303" s="33"/>
      <c r="S303" s="33"/>
      <c r="T303" s="33"/>
      <c r="U303" s="33"/>
      <c r="V303" s="27"/>
      <c r="W303" s="45"/>
      <c r="X303" s="42">
        <f>IF(V303="ESU",P303*PU!$B$3,0)</f>
        <v>0</v>
      </c>
      <c r="Y303" s="23">
        <f>IF(V303="ECF",P303*PU!$B$5,0)</f>
        <v>0</v>
      </c>
      <c r="Z303" s="23">
        <f>IF(V303="Enrobé projeté",P303*PU!$B$7,0)</f>
        <v>0</v>
      </c>
      <c r="AA303" s="23">
        <f>IF(V303="Enrobé à froid",P303*PU!$B$9,0)</f>
        <v>0</v>
      </c>
      <c r="AB303" s="23">
        <f>IF(V303="Béton bitumineux",P303*PU!$B$11,0)</f>
        <v>0</v>
      </c>
      <c r="AC303" s="23">
        <f>IF(V303="Grave émulsion",P303*PU!$B$13,0)</f>
        <v>0</v>
      </c>
      <c r="AD303" s="24">
        <f>(R303*PU!B308)+('Entretien des chaussées1'!T303*PU!B310)+'Entretien des chaussées1'!X303+'Entretien des chaussées1'!Y303+'Entretien des chaussées1'!Z303+'Entretien des chaussées1'!AA303+'Entretien des chaussées1'!AB303+'Entretien des chaussées1'!AC303</f>
        <v>0</v>
      </c>
      <c r="AE303" s="34"/>
      <c r="AF303" s="34"/>
      <c r="AG303" s="19" t="str">
        <f t="shared" si="63"/>
        <v/>
      </c>
      <c r="AH303" s="19" t="str">
        <f t="shared" si="64"/>
        <v/>
      </c>
      <c r="AI303" s="19" t="str">
        <f t="shared" si="65"/>
        <v/>
      </c>
      <c r="AJ303" s="31"/>
      <c r="AK303" s="26"/>
    </row>
    <row r="304" spans="1:37" x14ac:dyDescent="0.2">
      <c r="A304" s="41"/>
      <c r="B304" s="58" t="s">
        <v>329</v>
      </c>
      <c r="C304" s="41"/>
      <c r="D304" s="44"/>
      <c r="E304" s="40"/>
      <c r="F304" s="38" t="str">
        <f t="shared" si="55"/>
        <v/>
      </c>
      <c r="G304" s="23">
        <f t="shared" si="56"/>
        <v>0</v>
      </c>
      <c r="H304" s="23">
        <f t="shared" si="57"/>
        <v>0</v>
      </c>
      <c r="I304" s="23">
        <f t="shared" si="58"/>
        <v>0</v>
      </c>
      <c r="J304" s="23">
        <f t="shared" si="59"/>
        <v>0</v>
      </c>
      <c r="K304" s="23">
        <f t="shared" si="60"/>
        <v>0</v>
      </c>
      <c r="L304" s="27"/>
      <c r="M304" s="27"/>
      <c r="N304" s="33"/>
      <c r="O304" s="33"/>
      <c r="P304" s="68" t="str">
        <f t="shared" si="61"/>
        <v/>
      </c>
      <c r="Q304" s="49" t="str">
        <f t="shared" si="62"/>
        <v/>
      </c>
      <c r="R304" s="33"/>
      <c r="S304" s="33"/>
      <c r="T304" s="33"/>
      <c r="U304" s="33"/>
      <c r="V304" s="27"/>
      <c r="W304" s="45"/>
      <c r="X304" s="42">
        <f>IF(V304="ESU",P304*PU!$B$3,0)</f>
        <v>0</v>
      </c>
      <c r="Y304" s="23">
        <f>IF(V304="ECF",P304*PU!$B$5,0)</f>
        <v>0</v>
      </c>
      <c r="Z304" s="23">
        <f>IF(V304="Enrobé projeté",P304*PU!$B$7,0)</f>
        <v>0</v>
      </c>
      <c r="AA304" s="23">
        <f>IF(V304="Enrobé à froid",P304*PU!$B$9,0)</f>
        <v>0</v>
      </c>
      <c r="AB304" s="23">
        <f>IF(V304="Béton bitumineux",P304*PU!$B$11,0)</f>
        <v>0</v>
      </c>
      <c r="AC304" s="23">
        <f>IF(V304="Grave émulsion",P304*PU!$B$13,0)</f>
        <v>0</v>
      </c>
      <c r="AD304" s="24">
        <f>(R304*PU!B309)+('Entretien des chaussées1'!T304*PU!B311)+'Entretien des chaussées1'!X304+'Entretien des chaussées1'!Y304+'Entretien des chaussées1'!Z304+'Entretien des chaussées1'!AA304+'Entretien des chaussées1'!AB304+'Entretien des chaussées1'!AC304</f>
        <v>0</v>
      </c>
      <c r="AE304" s="34"/>
      <c r="AF304" s="34"/>
      <c r="AG304" s="19" t="str">
        <f t="shared" si="63"/>
        <v/>
      </c>
      <c r="AH304" s="19" t="str">
        <f t="shared" si="64"/>
        <v/>
      </c>
      <c r="AI304" s="19" t="str">
        <f t="shared" si="65"/>
        <v/>
      </c>
      <c r="AJ304" s="31"/>
      <c r="AK304" s="26"/>
    </row>
    <row r="305" spans="1:37" x14ac:dyDescent="0.2">
      <c r="A305" s="41"/>
      <c r="B305" s="58" t="s">
        <v>330</v>
      </c>
      <c r="C305" s="41"/>
      <c r="D305" s="44"/>
      <c r="E305" s="40"/>
      <c r="F305" s="38" t="str">
        <f t="shared" si="55"/>
        <v/>
      </c>
      <c r="G305" s="23">
        <f t="shared" si="56"/>
        <v>0</v>
      </c>
      <c r="H305" s="23">
        <f t="shared" si="57"/>
        <v>0</v>
      </c>
      <c r="I305" s="23">
        <f t="shared" si="58"/>
        <v>0</v>
      </c>
      <c r="J305" s="23">
        <f t="shared" si="59"/>
        <v>0</v>
      </c>
      <c r="K305" s="23">
        <f t="shared" si="60"/>
        <v>0</v>
      </c>
      <c r="L305" s="27"/>
      <c r="M305" s="27"/>
      <c r="N305" s="33"/>
      <c r="O305" s="33"/>
      <c r="P305" s="68" t="str">
        <f t="shared" si="61"/>
        <v/>
      </c>
      <c r="Q305" s="49" t="str">
        <f t="shared" si="62"/>
        <v/>
      </c>
      <c r="R305" s="33"/>
      <c r="S305" s="33"/>
      <c r="T305" s="33"/>
      <c r="U305" s="33"/>
      <c r="V305" s="27"/>
      <c r="W305" s="45"/>
      <c r="X305" s="42">
        <f>IF(V305="ESU",P305*PU!$B$3,0)</f>
        <v>0</v>
      </c>
      <c r="Y305" s="23">
        <f>IF(V305="ECF",P305*PU!$B$5,0)</f>
        <v>0</v>
      </c>
      <c r="Z305" s="23">
        <f>IF(V305="Enrobé projeté",P305*PU!$B$7,0)</f>
        <v>0</v>
      </c>
      <c r="AA305" s="23">
        <f>IF(V305="Enrobé à froid",P305*PU!$B$9,0)</f>
        <v>0</v>
      </c>
      <c r="AB305" s="23">
        <f>IF(V305="Béton bitumineux",P305*PU!$B$11,0)</f>
        <v>0</v>
      </c>
      <c r="AC305" s="23">
        <f>IF(V305="Grave émulsion",P305*PU!$B$13,0)</f>
        <v>0</v>
      </c>
      <c r="AD305" s="24">
        <f>(R305*PU!B310)+('Entretien des chaussées1'!T305*PU!B312)+'Entretien des chaussées1'!X305+'Entretien des chaussées1'!Y305+'Entretien des chaussées1'!Z305+'Entretien des chaussées1'!AA305+'Entretien des chaussées1'!AB305+'Entretien des chaussées1'!AC305</f>
        <v>0</v>
      </c>
      <c r="AE305" s="34"/>
      <c r="AF305" s="34"/>
      <c r="AG305" s="19" t="str">
        <f t="shared" si="63"/>
        <v/>
      </c>
      <c r="AH305" s="19" t="str">
        <f t="shared" si="64"/>
        <v/>
      </c>
      <c r="AI305" s="19" t="str">
        <f t="shared" si="65"/>
        <v/>
      </c>
      <c r="AJ305" s="31"/>
      <c r="AK305" s="26"/>
    </row>
    <row r="306" spans="1:37" x14ac:dyDescent="0.2">
      <c r="A306" s="41"/>
      <c r="B306" s="61" t="s">
        <v>331</v>
      </c>
      <c r="C306" s="41"/>
      <c r="D306" s="44"/>
      <c r="E306" s="40"/>
      <c r="F306" s="38" t="str">
        <f t="shared" si="55"/>
        <v/>
      </c>
      <c r="G306" s="23">
        <f t="shared" si="56"/>
        <v>0</v>
      </c>
      <c r="H306" s="23">
        <f t="shared" si="57"/>
        <v>0</v>
      </c>
      <c r="I306" s="23">
        <f t="shared" si="58"/>
        <v>0</v>
      </c>
      <c r="J306" s="23">
        <f t="shared" si="59"/>
        <v>0</v>
      </c>
      <c r="K306" s="23">
        <f t="shared" si="60"/>
        <v>0</v>
      </c>
      <c r="L306" s="27"/>
      <c r="M306" s="27"/>
      <c r="N306" s="33"/>
      <c r="O306" s="33"/>
      <c r="P306" s="68" t="str">
        <f t="shared" si="61"/>
        <v/>
      </c>
      <c r="Q306" s="49" t="str">
        <f t="shared" si="62"/>
        <v/>
      </c>
      <c r="R306" s="33"/>
      <c r="S306" s="33"/>
      <c r="T306" s="33"/>
      <c r="U306" s="33"/>
      <c r="V306" s="27"/>
      <c r="W306" s="45"/>
      <c r="X306" s="42">
        <f>IF(V306="ESU",P306*PU!$B$3,0)</f>
        <v>0</v>
      </c>
      <c r="Y306" s="23">
        <f>IF(V306="ECF",P306*PU!$B$5,0)</f>
        <v>0</v>
      </c>
      <c r="Z306" s="23">
        <f>IF(V306="Enrobé projeté",P306*PU!$B$7,0)</f>
        <v>0</v>
      </c>
      <c r="AA306" s="23">
        <f>IF(V306="Enrobé à froid",P306*PU!$B$9,0)</f>
        <v>0</v>
      </c>
      <c r="AB306" s="23">
        <f>IF(V306="Béton bitumineux",P306*PU!$B$11,0)</f>
        <v>0</v>
      </c>
      <c r="AC306" s="23">
        <f>IF(V306="Grave émulsion",P306*PU!$B$13,0)</f>
        <v>0</v>
      </c>
      <c r="AD306" s="24">
        <f>(R306*PU!B311)+('Entretien des chaussées1'!T306*PU!B313)+'Entretien des chaussées1'!X306+'Entretien des chaussées1'!Y306+'Entretien des chaussées1'!Z306+'Entretien des chaussées1'!AA306+'Entretien des chaussées1'!AB306+'Entretien des chaussées1'!AC306</f>
        <v>0</v>
      </c>
      <c r="AE306" s="34"/>
      <c r="AF306" s="34"/>
      <c r="AG306" s="19" t="str">
        <f t="shared" si="63"/>
        <v/>
      </c>
      <c r="AH306" s="19" t="str">
        <f t="shared" si="64"/>
        <v/>
      </c>
      <c r="AI306" s="19" t="str">
        <f t="shared" si="65"/>
        <v/>
      </c>
      <c r="AJ306" s="31"/>
      <c r="AK306" s="26"/>
    </row>
    <row r="307" spans="1:37" x14ac:dyDescent="0.2">
      <c r="A307" s="41"/>
      <c r="B307" s="58" t="s">
        <v>332</v>
      </c>
      <c r="C307" s="41"/>
      <c r="D307" s="44"/>
      <c r="E307" s="40"/>
      <c r="F307" s="38" t="str">
        <f t="shared" si="55"/>
        <v/>
      </c>
      <c r="G307" s="23">
        <f t="shared" si="56"/>
        <v>0</v>
      </c>
      <c r="H307" s="23">
        <f t="shared" si="57"/>
        <v>0</v>
      </c>
      <c r="I307" s="23">
        <f t="shared" si="58"/>
        <v>0</v>
      </c>
      <c r="J307" s="23">
        <f t="shared" si="59"/>
        <v>0</v>
      </c>
      <c r="K307" s="23">
        <f t="shared" si="60"/>
        <v>0</v>
      </c>
      <c r="L307" s="27"/>
      <c r="M307" s="27"/>
      <c r="N307" s="33"/>
      <c r="O307" s="33"/>
      <c r="P307" s="68" t="str">
        <f t="shared" si="61"/>
        <v/>
      </c>
      <c r="Q307" s="49" t="str">
        <f t="shared" si="62"/>
        <v/>
      </c>
      <c r="R307" s="33"/>
      <c r="S307" s="33"/>
      <c r="T307" s="33"/>
      <c r="U307" s="33"/>
      <c r="V307" s="27"/>
      <c r="W307" s="45"/>
      <c r="X307" s="42">
        <f>IF(V307="ESU",P307*PU!$B$3,0)</f>
        <v>0</v>
      </c>
      <c r="Y307" s="23">
        <f>IF(V307="ECF",P307*PU!$B$5,0)</f>
        <v>0</v>
      </c>
      <c r="Z307" s="23">
        <f>IF(V307="Enrobé projeté",P307*PU!$B$7,0)</f>
        <v>0</v>
      </c>
      <c r="AA307" s="23">
        <f>IF(V307="Enrobé à froid",P307*PU!$B$9,0)</f>
        <v>0</v>
      </c>
      <c r="AB307" s="23">
        <f>IF(V307="Béton bitumineux",P307*PU!$B$11,0)</f>
        <v>0</v>
      </c>
      <c r="AC307" s="23">
        <f>IF(V307="Grave émulsion",P307*PU!$B$13,0)</f>
        <v>0</v>
      </c>
      <c r="AD307" s="24">
        <f>(R307*PU!B312)+('Entretien des chaussées1'!T307*PU!B314)+'Entretien des chaussées1'!X307+'Entretien des chaussées1'!Y307+'Entretien des chaussées1'!Z307+'Entretien des chaussées1'!AA307+'Entretien des chaussées1'!AB307+'Entretien des chaussées1'!AC307</f>
        <v>0</v>
      </c>
      <c r="AE307" s="34"/>
      <c r="AF307" s="34"/>
      <c r="AG307" s="19" t="str">
        <f t="shared" si="63"/>
        <v/>
      </c>
      <c r="AH307" s="19" t="str">
        <f t="shared" si="64"/>
        <v/>
      </c>
      <c r="AI307" s="19" t="str">
        <f t="shared" si="65"/>
        <v/>
      </c>
      <c r="AJ307" s="31"/>
      <c r="AK307" s="26"/>
    </row>
    <row r="308" spans="1:37" x14ac:dyDescent="0.2">
      <c r="A308" s="41"/>
      <c r="B308" s="58" t="s">
        <v>333</v>
      </c>
      <c r="C308" s="41"/>
      <c r="D308" s="44"/>
      <c r="E308" s="40"/>
      <c r="F308" s="38" t="str">
        <f t="shared" si="55"/>
        <v/>
      </c>
      <c r="G308" s="23">
        <f t="shared" si="56"/>
        <v>0</v>
      </c>
      <c r="H308" s="23">
        <f t="shared" si="57"/>
        <v>0</v>
      </c>
      <c r="I308" s="23">
        <f t="shared" si="58"/>
        <v>0</v>
      </c>
      <c r="J308" s="23">
        <f t="shared" si="59"/>
        <v>0</v>
      </c>
      <c r="K308" s="23">
        <f t="shared" si="60"/>
        <v>0</v>
      </c>
      <c r="L308" s="27"/>
      <c r="M308" s="27"/>
      <c r="N308" s="33"/>
      <c r="O308" s="33"/>
      <c r="P308" s="68" t="str">
        <f t="shared" si="61"/>
        <v/>
      </c>
      <c r="Q308" s="49" t="str">
        <f t="shared" si="62"/>
        <v/>
      </c>
      <c r="R308" s="33"/>
      <c r="S308" s="33"/>
      <c r="T308" s="33"/>
      <c r="U308" s="33"/>
      <c r="V308" s="27"/>
      <c r="W308" s="45"/>
      <c r="X308" s="42">
        <f>IF(V308="ESU",P308*PU!$B$3,0)</f>
        <v>0</v>
      </c>
      <c r="Y308" s="23">
        <f>IF(V308="ECF",P308*PU!$B$5,0)</f>
        <v>0</v>
      </c>
      <c r="Z308" s="23">
        <f>IF(V308="Enrobé projeté",P308*PU!$B$7,0)</f>
        <v>0</v>
      </c>
      <c r="AA308" s="23">
        <f>IF(V308="Enrobé à froid",P308*PU!$B$9,0)</f>
        <v>0</v>
      </c>
      <c r="AB308" s="23">
        <f>IF(V308="Béton bitumineux",P308*PU!$B$11,0)</f>
        <v>0</v>
      </c>
      <c r="AC308" s="23">
        <f>IF(V308="Grave émulsion",P308*PU!$B$13,0)</f>
        <v>0</v>
      </c>
      <c r="AD308" s="24">
        <f>(R308*PU!B313)+('Entretien des chaussées1'!T308*PU!B315)+'Entretien des chaussées1'!X308+'Entretien des chaussées1'!Y308+'Entretien des chaussées1'!Z308+'Entretien des chaussées1'!AA308+'Entretien des chaussées1'!AB308+'Entretien des chaussées1'!AC308</f>
        <v>0</v>
      </c>
      <c r="AE308" s="34"/>
      <c r="AF308" s="34"/>
      <c r="AG308" s="19" t="str">
        <f t="shared" si="63"/>
        <v/>
      </c>
      <c r="AH308" s="19" t="str">
        <f t="shared" si="64"/>
        <v/>
      </c>
      <c r="AI308" s="19" t="str">
        <f t="shared" si="65"/>
        <v/>
      </c>
      <c r="AJ308" s="31"/>
      <c r="AK308" s="26"/>
    </row>
    <row r="309" spans="1:37" x14ac:dyDescent="0.2">
      <c r="A309" s="41"/>
      <c r="B309" s="58" t="s">
        <v>334</v>
      </c>
      <c r="C309" s="41"/>
      <c r="D309" s="44"/>
      <c r="E309" s="40"/>
      <c r="F309" s="38" t="str">
        <f t="shared" si="55"/>
        <v/>
      </c>
      <c r="G309" s="23">
        <f t="shared" si="56"/>
        <v>0</v>
      </c>
      <c r="H309" s="23">
        <f t="shared" si="57"/>
        <v>0</v>
      </c>
      <c r="I309" s="23">
        <f t="shared" si="58"/>
        <v>0</v>
      </c>
      <c r="J309" s="23">
        <f t="shared" si="59"/>
        <v>0</v>
      </c>
      <c r="K309" s="23">
        <f t="shared" si="60"/>
        <v>0</v>
      </c>
      <c r="L309" s="27"/>
      <c r="M309" s="27"/>
      <c r="N309" s="33"/>
      <c r="O309" s="33"/>
      <c r="P309" s="68" t="str">
        <f t="shared" si="61"/>
        <v/>
      </c>
      <c r="Q309" s="49" t="str">
        <f t="shared" si="62"/>
        <v/>
      </c>
      <c r="R309" s="33"/>
      <c r="S309" s="33"/>
      <c r="T309" s="33"/>
      <c r="U309" s="33"/>
      <c r="V309" s="27"/>
      <c r="W309" s="45"/>
      <c r="X309" s="42">
        <f>IF(V309="ESU",P309*PU!$B$3,0)</f>
        <v>0</v>
      </c>
      <c r="Y309" s="23">
        <f>IF(V309="ECF",P309*PU!$B$5,0)</f>
        <v>0</v>
      </c>
      <c r="Z309" s="23">
        <f>IF(V309="Enrobé projeté",P309*PU!$B$7,0)</f>
        <v>0</v>
      </c>
      <c r="AA309" s="23">
        <f>IF(V309="Enrobé à froid",P309*PU!$B$9,0)</f>
        <v>0</v>
      </c>
      <c r="AB309" s="23">
        <f>IF(V309="Béton bitumineux",P309*PU!$B$11,0)</f>
        <v>0</v>
      </c>
      <c r="AC309" s="23">
        <f>IF(V309="Grave émulsion",P309*PU!$B$13,0)</f>
        <v>0</v>
      </c>
      <c r="AD309" s="24">
        <f>(R309*PU!B314)+('Entretien des chaussées1'!T309*PU!B316)+'Entretien des chaussées1'!X309+'Entretien des chaussées1'!Y309+'Entretien des chaussées1'!Z309+'Entretien des chaussées1'!AA309+'Entretien des chaussées1'!AB309+'Entretien des chaussées1'!AC309</f>
        <v>0</v>
      </c>
      <c r="AE309" s="34"/>
      <c r="AF309" s="34"/>
      <c r="AG309" s="19" t="str">
        <f t="shared" si="63"/>
        <v/>
      </c>
      <c r="AH309" s="19" t="str">
        <f t="shared" si="64"/>
        <v/>
      </c>
      <c r="AI309" s="19" t="str">
        <f t="shared" si="65"/>
        <v/>
      </c>
      <c r="AJ309" s="31"/>
      <c r="AK309" s="26"/>
    </row>
    <row r="310" spans="1:37" x14ac:dyDescent="0.2">
      <c r="A310" s="41"/>
      <c r="B310" s="58" t="s">
        <v>335</v>
      </c>
      <c r="C310" s="41"/>
      <c r="D310" s="44"/>
      <c r="E310" s="40"/>
      <c r="F310" s="38" t="str">
        <f t="shared" si="55"/>
        <v/>
      </c>
      <c r="G310" s="23">
        <f t="shared" si="56"/>
        <v>0</v>
      </c>
      <c r="H310" s="23">
        <f t="shared" si="57"/>
        <v>0</v>
      </c>
      <c r="I310" s="23">
        <f t="shared" si="58"/>
        <v>0</v>
      </c>
      <c r="J310" s="23">
        <f t="shared" si="59"/>
        <v>0</v>
      </c>
      <c r="K310" s="23">
        <f t="shared" si="60"/>
        <v>0</v>
      </c>
      <c r="L310" s="27"/>
      <c r="M310" s="27"/>
      <c r="N310" s="33"/>
      <c r="O310" s="33"/>
      <c r="P310" s="68" t="str">
        <f t="shared" si="61"/>
        <v/>
      </c>
      <c r="Q310" s="49" t="str">
        <f t="shared" si="62"/>
        <v/>
      </c>
      <c r="R310" s="33"/>
      <c r="S310" s="33"/>
      <c r="T310" s="33"/>
      <c r="U310" s="33"/>
      <c r="V310" s="27"/>
      <c r="W310" s="45"/>
      <c r="X310" s="42">
        <f>IF(V310="ESU",P310*PU!$B$3,0)</f>
        <v>0</v>
      </c>
      <c r="Y310" s="23">
        <f>IF(V310="ECF",P310*PU!$B$5,0)</f>
        <v>0</v>
      </c>
      <c r="Z310" s="23">
        <f>IF(V310="Enrobé projeté",P310*PU!$B$7,0)</f>
        <v>0</v>
      </c>
      <c r="AA310" s="23">
        <f>IF(V310="Enrobé à froid",P310*PU!$B$9,0)</f>
        <v>0</v>
      </c>
      <c r="AB310" s="23">
        <f>IF(V310="Béton bitumineux",P310*PU!$B$11,0)</f>
        <v>0</v>
      </c>
      <c r="AC310" s="23">
        <f>IF(V310="Grave émulsion",P310*PU!$B$13,0)</f>
        <v>0</v>
      </c>
      <c r="AD310" s="24">
        <f>(R310*PU!B315)+('Entretien des chaussées1'!T310*PU!B317)+'Entretien des chaussées1'!X310+'Entretien des chaussées1'!Y310+'Entretien des chaussées1'!Z310+'Entretien des chaussées1'!AA310+'Entretien des chaussées1'!AB310+'Entretien des chaussées1'!AC310</f>
        <v>0</v>
      </c>
      <c r="AE310" s="34"/>
      <c r="AF310" s="34"/>
      <c r="AG310" s="19" t="str">
        <f t="shared" si="63"/>
        <v/>
      </c>
      <c r="AH310" s="19" t="str">
        <f t="shared" si="64"/>
        <v/>
      </c>
      <c r="AI310" s="19" t="str">
        <f t="shared" si="65"/>
        <v/>
      </c>
      <c r="AJ310" s="31"/>
      <c r="AK310" s="26"/>
    </row>
    <row r="311" spans="1:37" x14ac:dyDescent="0.2">
      <c r="A311" s="41"/>
      <c r="B311" s="58" t="s">
        <v>336</v>
      </c>
      <c r="C311" s="41"/>
      <c r="D311" s="44"/>
      <c r="E311" s="40"/>
      <c r="F311" s="38" t="str">
        <f t="shared" si="55"/>
        <v/>
      </c>
      <c r="G311" s="23">
        <f t="shared" si="56"/>
        <v>0</v>
      </c>
      <c r="H311" s="23">
        <f t="shared" si="57"/>
        <v>0</v>
      </c>
      <c r="I311" s="23">
        <f t="shared" si="58"/>
        <v>0</v>
      </c>
      <c r="J311" s="23">
        <f t="shared" si="59"/>
        <v>0</v>
      </c>
      <c r="K311" s="23">
        <f t="shared" si="60"/>
        <v>0</v>
      </c>
      <c r="L311" s="27"/>
      <c r="M311" s="27"/>
      <c r="N311" s="33"/>
      <c r="O311" s="33"/>
      <c r="P311" s="68" t="str">
        <f t="shared" si="61"/>
        <v/>
      </c>
      <c r="Q311" s="49" t="str">
        <f t="shared" si="62"/>
        <v/>
      </c>
      <c r="R311" s="33"/>
      <c r="S311" s="33"/>
      <c r="T311" s="33"/>
      <c r="U311" s="33"/>
      <c r="V311" s="27"/>
      <c r="W311" s="45"/>
      <c r="X311" s="42">
        <f>IF(V311="ESU",P311*PU!$B$3,0)</f>
        <v>0</v>
      </c>
      <c r="Y311" s="23">
        <f>IF(V311="ECF",P311*PU!$B$5,0)</f>
        <v>0</v>
      </c>
      <c r="Z311" s="23">
        <f>IF(V311="Enrobé projeté",P311*PU!$B$7,0)</f>
        <v>0</v>
      </c>
      <c r="AA311" s="23">
        <f>IF(V311="Enrobé à froid",P311*PU!$B$9,0)</f>
        <v>0</v>
      </c>
      <c r="AB311" s="23">
        <f>IF(V311="Béton bitumineux",P311*PU!$B$11,0)</f>
        <v>0</v>
      </c>
      <c r="AC311" s="23">
        <f>IF(V311="Grave émulsion",P311*PU!$B$13,0)</f>
        <v>0</v>
      </c>
      <c r="AD311" s="24">
        <f>(R311*PU!B316)+('Entretien des chaussées1'!T311*PU!B318)+'Entretien des chaussées1'!X311+'Entretien des chaussées1'!Y311+'Entretien des chaussées1'!Z311+'Entretien des chaussées1'!AA311+'Entretien des chaussées1'!AB311+'Entretien des chaussées1'!AC311</f>
        <v>0</v>
      </c>
      <c r="AE311" s="34"/>
      <c r="AF311" s="34"/>
      <c r="AG311" s="19" t="str">
        <f t="shared" si="63"/>
        <v/>
      </c>
      <c r="AH311" s="19" t="str">
        <f t="shared" si="64"/>
        <v/>
      </c>
      <c r="AI311" s="19" t="str">
        <f t="shared" si="65"/>
        <v/>
      </c>
      <c r="AJ311" s="31"/>
      <c r="AK311" s="26"/>
    </row>
    <row r="312" spans="1:37" x14ac:dyDescent="0.2">
      <c r="A312" s="41"/>
      <c r="B312" s="58" t="s">
        <v>337</v>
      </c>
      <c r="C312" s="41"/>
      <c r="D312" s="44"/>
      <c r="E312" s="40"/>
      <c r="F312" s="38" t="str">
        <f t="shared" si="55"/>
        <v/>
      </c>
      <c r="G312" s="23">
        <f t="shared" si="56"/>
        <v>0</v>
      </c>
      <c r="H312" s="23">
        <f t="shared" si="57"/>
        <v>0</v>
      </c>
      <c r="I312" s="23">
        <f t="shared" si="58"/>
        <v>0</v>
      </c>
      <c r="J312" s="23">
        <f t="shared" si="59"/>
        <v>0</v>
      </c>
      <c r="K312" s="23">
        <f t="shared" si="60"/>
        <v>0</v>
      </c>
      <c r="L312" s="27"/>
      <c r="M312" s="27"/>
      <c r="N312" s="33"/>
      <c r="O312" s="33"/>
      <c r="P312" s="68" t="str">
        <f t="shared" si="61"/>
        <v/>
      </c>
      <c r="Q312" s="49" t="str">
        <f t="shared" si="62"/>
        <v/>
      </c>
      <c r="R312" s="33"/>
      <c r="S312" s="33"/>
      <c r="T312" s="33"/>
      <c r="U312" s="33"/>
      <c r="V312" s="27"/>
      <c r="W312" s="45"/>
      <c r="X312" s="42">
        <f>IF(V312="ESU",P312*PU!$B$3,0)</f>
        <v>0</v>
      </c>
      <c r="Y312" s="23">
        <f>IF(V312="ECF",P312*PU!$B$5,0)</f>
        <v>0</v>
      </c>
      <c r="Z312" s="23">
        <f>IF(V312="Enrobé projeté",P312*PU!$B$7,0)</f>
        <v>0</v>
      </c>
      <c r="AA312" s="23">
        <f>IF(V312="Enrobé à froid",P312*PU!$B$9,0)</f>
        <v>0</v>
      </c>
      <c r="AB312" s="23">
        <f>IF(V312="Béton bitumineux",P312*PU!$B$11,0)</f>
        <v>0</v>
      </c>
      <c r="AC312" s="23">
        <f>IF(V312="Grave émulsion",P312*PU!$B$13,0)</f>
        <v>0</v>
      </c>
      <c r="AD312" s="24">
        <f>(R312*PU!B317)+('Entretien des chaussées1'!T312*PU!B319)+'Entretien des chaussées1'!X312+'Entretien des chaussées1'!Y312+'Entretien des chaussées1'!Z312+'Entretien des chaussées1'!AA312+'Entretien des chaussées1'!AB312+'Entretien des chaussées1'!AC312</f>
        <v>0</v>
      </c>
      <c r="AE312" s="34"/>
      <c r="AF312" s="34"/>
      <c r="AG312" s="19" t="str">
        <f t="shared" si="63"/>
        <v/>
      </c>
      <c r="AH312" s="19" t="str">
        <f t="shared" si="64"/>
        <v/>
      </c>
      <c r="AI312" s="19" t="str">
        <f t="shared" si="65"/>
        <v/>
      </c>
      <c r="AJ312" s="31"/>
      <c r="AK312" s="26"/>
    </row>
    <row r="313" spans="1:37" x14ac:dyDescent="0.2">
      <c r="A313" s="41"/>
      <c r="B313" s="58" t="s">
        <v>338</v>
      </c>
      <c r="C313" s="41"/>
      <c r="D313" s="44"/>
      <c r="E313" s="40"/>
      <c r="F313" s="38" t="str">
        <f t="shared" si="55"/>
        <v/>
      </c>
      <c r="G313" s="23">
        <f t="shared" si="56"/>
        <v>0</v>
      </c>
      <c r="H313" s="23">
        <f t="shared" si="57"/>
        <v>0</v>
      </c>
      <c r="I313" s="23">
        <f t="shared" si="58"/>
        <v>0</v>
      </c>
      <c r="J313" s="23">
        <f t="shared" si="59"/>
        <v>0</v>
      </c>
      <c r="K313" s="23">
        <f t="shared" si="60"/>
        <v>0</v>
      </c>
      <c r="L313" s="27"/>
      <c r="M313" s="27"/>
      <c r="N313" s="33"/>
      <c r="O313" s="33"/>
      <c r="P313" s="68" t="str">
        <f t="shared" si="61"/>
        <v/>
      </c>
      <c r="Q313" s="49" t="str">
        <f t="shared" si="62"/>
        <v/>
      </c>
      <c r="R313" s="33"/>
      <c r="S313" s="33"/>
      <c r="T313" s="33"/>
      <c r="U313" s="33"/>
      <c r="V313" s="27"/>
      <c r="W313" s="45"/>
      <c r="X313" s="42">
        <f>IF(V313="ESU",P313*PU!$B$3,0)</f>
        <v>0</v>
      </c>
      <c r="Y313" s="23">
        <f>IF(V313="ECF",P313*PU!$B$5,0)</f>
        <v>0</v>
      </c>
      <c r="Z313" s="23">
        <f>IF(V313="Enrobé projeté",P313*PU!$B$7,0)</f>
        <v>0</v>
      </c>
      <c r="AA313" s="23">
        <f>IF(V313="Enrobé à froid",P313*PU!$B$9,0)</f>
        <v>0</v>
      </c>
      <c r="AB313" s="23">
        <f>IF(V313="Béton bitumineux",P313*PU!$B$11,0)</f>
        <v>0</v>
      </c>
      <c r="AC313" s="23">
        <f>IF(V313="Grave émulsion",P313*PU!$B$13,0)</f>
        <v>0</v>
      </c>
      <c r="AD313" s="24">
        <f>(R313*PU!B318)+('Entretien des chaussées1'!T313*PU!B320)+'Entretien des chaussées1'!X313+'Entretien des chaussées1'!Y313+'Entretien des chaussées1'!Z313+'Entretien des chaussées1'!AA313+'Entretien des chaussées1'!AB313+'Entretien des chaussées1'!AC313</f>
        <v>0</v>
      </c>
      <c r="AE313" s="34"/>
      <c r="AF313" s="34"/>
      <c r="AG313" s="19" t="str">
        <f t="shared" si="63"/>
        <v/>
      </c>
      <c r="AH313" s="19" t="str">
        <f t="shared" si="64"/>
        <v/>
      </c>
      <c r="AI313" s="19" t="str">
        <f t="shared" si="65"/>
        <v/>
      </c>
      <c r="AJ313" s="31"/>
      <c r="AK313" s="26"/>
    </row>
    <row r="314" spans="1:37" x14ac:dyDescent="0.2">
      <c r="A314" s="41"/>
      <c r="B314" s="58" t="s">
        <v>339</v>
      </c>
      <c r="C314" s="41"/>
      <c r="D314" s="44"/>
      <c r="E314" s="40"/>
      <c r="F314" s="38" t="str">
        <f t="shared" si="55"/>
        <v/>
      </c>
      <c r="G314" s="23">
        <f t="shared" si="56"/>
        <v>0</v>
      </c>
      <c r="H314" s="23">
        <f t="shared" si="57"/>
        <v>0</v>
      </c>
      <c r="I314" s="23">
        <f t="shared" si="58"/>
        <v>0</v>
      </c>
      <c r="J314" s="23">
        <f t="shared" si="59"/>
        <v>0</v>
      </c>
      <c r="K314" s="23">
        <f t="shared" si="60"/>
        <v>0</v>
      </c>
      <c r="L314" s="27"/>
      <c r="M314" s="27"/>
      <c r="N314" s="33"/>
      <c r="O314" s="33"/>
      <c r="P314" s="68" t="str">
        <f t="shared" si="61"/>
        <v/>
      </c>
      <c r="Q314" s="49" t="str">
        <f t="shared" si="62"/>
        <v/>
      </c>
      <c r="R314" s="33"/>
      <c r="S314" s="33"/>
      <c r="T314" s="33"/>
      <c r="U314" s="33"/>
      <c r="V314" s="27"/>
      <c r="W314" s="45"/>
      <c r="X314" s="42">
        <f>IF(V314="ESU",P314*PU!$B$3,0)</f>
        <v>0</v>
      </c>
      <c r="Y314" s="23">
        <f>IF(V314="ECF",P314*PU!$B$5,0)</f>
        <v>0</v>
      </c>
      <c r="Z314" s="23">
        <f>IF(V314="Enrobé projeté",P314*PU!$B$7,0)</f>
        <v>0</v>
      </c>
      <c r="AA314" s="23">
        <f>IF(V314="Enrobé à froid",P314*PU!$B$9,0)</f>
        <v>0</v>
      </c>
      <c r="AB314" s="23">
        <f>IF(V314="Béton bitumineux",P314*PU!$B$11,0)</f>
        <v>0</v>
      </c>
      <c r="AC314" s="23">
        <f>IF(V314="Grave émulsion",P314*PU!$B$13,0)</f>
        <v>0</v>
      </c>
      <c r="AD314" s="24">
        <f>(R314*PU!B319)+('Entretien des chaussées1'!T314*PU!B321)+'Entretien des chaussées1'!X314+'Entretien des chaussées1'!Y314+'Entretien des chaussées1'!Z314+'Entretien des chaussées1'!AA314+'Entretien des chaussées1'!AB314+'Entretien des chaussées1'!AC314</f>
        <v>0</v>
      </c>
      <c r="AE314" s="34"/>
      <c r="AF314" s="34"/>
      <c r="AG314" s="19" t="str">
        <f t="shared" si="63"/>
        <v/>
      </c>
      <c r="AH314" s="19" t="str">
        <f t="shared" si="64"/>
        <v/>
      </c>
      <c r="AI314" s="19" t="str">
        <f t="shared" si="65"/>
        <v/>
      </c>
      <c r="AJ314" s="31"/>
      <c r="AK314" s="26"/>
    </row>
    <row r="315" spans="1:37" x14ac:dyDescent="0.2">
      <c r="A315" s="41"/>
      <c r="B315" s="58" t="s">
        <v>340</v>
      </c>
      <c r="C315" s="41"/>
      <c r="D315" s="44"/>
      <c r="E315" s="40"/>
      <c r="F315" s="38" t="str">
        <f t="shared" si="55"/>
        <v/>
      </c>
      <c r="G315" s="23">
        <f t="shared" si="56"/>
        <v>0</v>
      </c>
      <c r="H315" s="23">
        <f t="shared" si="57"/>
        <v>0</v>
      </c>
      <c r="I315" s="23">
        <f t="shared" si="58"/>
        <v>0</v>
      </c>
      <c r="J315" s="23">
        <f t="shared" si="59"/>
        <v>0</v>
      </c>
      <c r="K315" s="23">
        <f t="shared" si="60"/>
        <v>0</v>
      </c>
      <c r="L315" s="27"/>
      <c r="M315" s="27"/>
      <c r="N315" s="33"/>
      <c r="O315" s="33"/>
      <c r="P315" s="68" t="str">
        <f t="shared" si="61"/>
        <v/>
      </c>
      <c r="Q315" s="49" t="str">
        <f t="shared" si="62"/>
        <v/>
      </c>
      <c r="R315" s="33"/>
      <c r="S315" s="33"/>
      <c r="T315" s="33"/>
      <c r="U315" s="33"/>
      <c r="V315" s="27"/>
      <c r="W315" s="45"/>
      <c r="X315" s="42">
        <f>IF(V315="ESU",P315*PU!$B$3,0)</f>
        <v>0</v>
      </c>
      <c r="Y315" s="23">
        <f>IF(V315="ECF",P315*PU!$B$5,0)</f>
        <v>0</v>
      </c>
      <c r="Z315" s="23">
        <f>IF(V315="Enrobé projeté",P315*PU!$B$7,0)</f>
        <v>0</v>
      </c>
      <c r="AA315" s="23">
        <f>IF(V315="Enrobé à froid",P315*PU!$B$9,0)</f>
        <v>0</v>
      </c>
      <c r="AB315" s="23">
        <f>IF(V315="Béton bitumineux",P315*PU!$B$11,0)</f>
        <v>0</v>
      </c>
      <c r="AC315" s="23">
        <f>IF(V315="Grave émulsion",P315*PU!$B$13,0)</f>
        <v>0</v>
      </c>
      <c r="AD315" s="24">
        <f>(R315*PU!B320)+('Entretien des chaussées1'!T315*PU!B322)+'Entretien des chaussées1'!X315+'Entretien des chaussées1'!Y315+'Entretien des chaussées1'!Z315+'Entretien des chaussées1'!AA315+'Entretien des chaussées1'!AB315+'Entretien des chaussées1'!AC315</f>
        <v>0</v>
      </c>
      <c r="AE315" s="34"/>
      <c r="AF315" s="34"/>
      <c r="AG315" s="19" t="str">
        <f t="shared" si="63"/>
        <v/>
      </c>
      <c r="AH315" s="19" t="str">
        <f t="shared" si="64"/>
        <v/>
      </c>
      <c r="AI315" s="19" t="str">
        <f t="shared" si="65"/>
        <v/>
      </c>
      <c r="AJ315" s="31"/>
      <c r="AK315" s="26"/>
    </row>
    <row r="316" spans="1:37" x14ac:dyDescent="0.2">
      <c r="A316" s="41"/>
      <c r="B316" s="58" t="s">
        <v>341</v>
      </c>
      <c r="C316" s="41"/>
      <c r="D316" s="44"/>
      <c r="E316" s="40"/>
      <c r="F316" s="38" t="str">
        <f t="shared" si="55"/>
        <v/>
      </c>
      <c r="G316" s="23">
        <f t="shared" si="56"/>
        <v>0</v>
      </c>
      <c r="H316" s="23">
        <f t="shared" si="57"/>
        <v>0</v>
      </c>
      <c r="I316" s="23">
        <f t="shared" si="58"/>
        <v>0</v>
      </c>
      <c r="J316" s="23">
        <f t="shared" si="59"/>
        <v>0</v>
      </c>
      <c r="K316" s="23">
        <f t="shared" si="60"/>
        <v>0</v>
      </c>
      <c r="L316" s="27"/>
      <c r="M316" s="27"/>
      <c r="N316" s="33"/>
      <c r="O316" s="33"/>
      <c r="P316" s="68" t="str">
        <f t="shared" si="61"/>
        <v/>
      </c>
      <c r="Q316" s="49" t="str">
        <f t="shared" si="62"/>
        <v/>
      </c>
      <c r="R316" s="33"/>
      <c r="S316" s="33"/>
      <c r="T316" s="33"/>
      <c r="U316" s="33"/>
      <c r="V316" s="27"/>
      <c r="W316" s="45"/>
      <c r="X316" s="42">
        <f>IF(V316="ESU",P316*PU!$B$3,0)</f>
        <v>0</v>
      </c>
      <c r="Y316" s="23">
        <f>IF(V316="ECF",P316*PU!$B$5,0)</f>
        <v>0</v>
      </c>
      <c r="Z316" s="23">
        <f>IF(V316="Enrobé projeté",P316*PU!$B$7,0)</f>
        <v>0</v>
      </c>
      <c r="AA316" s="23">
        <f>IF(V316="Enrobé à froid",P316*PU!$B$9,0)</f>
        <v>0</v>
      </c>
      <c r="AB316" s="23">
        <f>IF(V316="Béton bitumineux",P316*PU!$B$11,0)</f>
        <v>0</v>
      </c>
      <c r="AC316" s="23">
        <f>IF(V316="Grave émulsion",P316*PU!$B$13,0)</f>
        <v>0</v>
      </c>
      <c r="AD316" s="24">
        <f>(R316*PU!B321)+('Entretien des chaussées1'!T316*PU!B323)+'Entretien des chaussées1'!X316+'Entretien des chaussées1'!Y316+'Entretien des chaussées1'!Z316+'Entretien des chaussées1'!AA316+'Entretien des chaussées1'!AB316+'Entretien des chaussées1'!AC316</f>
        <v>0</v>
      </c>
      <c r="AE316" s="34"/>
      <c r="AF316" s="34"/>
      <c r="AG316" s="19" t="str">
        <f t="shared" si="63"/>
        <v/>
      </c>
      <c r="AH316" s="19" t="str">
        <f t="shared" si="64"/>
        <v/>
      </c>
      <c r="AI316" s="19" t="str">
        <f t="shared" si="65"/>
        <v/>
      </c>
      <c r="AJ316" s="31"/>
      <c r="AK316" s="26"/>
    </row>
    <row r="317" spans="1:37" x14ac:dyDescent="0.2">
      <c r="A317" s="41"/>
      <c r="B317" s="58" t="s">
        <v>342</v>
      </c>
      <c r="C317" s="41"/>
      <c r="D317" s="44"/>
      <c r="E317" s="40"/>
      <c r="F317" s="38" t="str">
        <f t="shared" si="55"/>
        <v/>
      </c>
      <c r="G317" s="23">
        <f t="shared" si="56"/>
        <v>0</v>
      </c>
      <c r="H317" s="23">
        <f t="shared" si="57"/>
        <v>0</v>
      </c>
      <c r="I317" s="23">
        <f t="shared" si="58"/>
        <v>0</v>
      </c>
      <c r="J317" s="23">
        <f t="shared" si="59"/>
        <v>0</v>
      </c>
      <c r="K317" s="23">
        <f t="shared" si="60"/>
        <v>0</v>
      </c>
      <c r="L317" s="27"/>
      <c r="M317" s="27"/>
      <c r="N317" s="33"/>
      <c r="O317" s="33"/>
      <c r="P317" s="68" t="str">
        <f t="shared" si="61"/>
        <v/>
      </c>
      <c r="Q317" s="49" t="str">
        <f t="shared" si="62"/>
        <v/>
      </c>
      <c r="R317" s="33"/>
      <c r="S317" s="33"/>
      <c r="T317" s="33"/>
      <c r="U317" s="33"/>
      <c r="V317" s="27"/>
      <c r="W317" s="45"/>
      <c r="X317" s="42">
        <f>IF(V317="ESU",P317*PU!$B$3,0)</f>
        <v>0</v>
      </c>
      <c r="Y317" s="23">
        <f>IF(V317="ECF",P317*PU!$B$5,0)</f>
        <v>0</v>
      </c>
      <c r="Z317" s="23">
        <f>IF(V317="Enrobé projeté",P317*PU!$B$7,0)</f>
        <v>0</v>
      </c>
      <c r="AA317" s="23">
        <f>IF(V317="Enrobé à froid",P317*PU!$B$9,0)</f>
        <v>0</v>
      </c>
      <c r="AB317" s="23">
        <f>IF(V317="Béton bitumineux",P317*PU!$B$11,0)</f>
        <v>0</v>
      </c>
      <c r="AC317" s="23">
        <f>IF(V317="Grave émulsion",P317*PU!$B$13,0)</f>
        <v>0</v>
      </c>
      <c r="AD317" s="24">
        <f>(R317*PU!B322)+('Entretien des chaussées1'!T317*PU!B324)+'Entretien des chaussées1'!X317+'Entretien des chaussées1'!Y317+'Entretien des chaussées1'!Z317+'Entretien des chaussées1'!AA317+'Entretien des chaussées1'!AB317+'Entretien des chaussées1'!AC317</f>
        <v>0</v>
      </c>
      <c r="AE317" s="34"/>
      <c r="AF317" s="34"/>
      <c r="AG317" s="19" t="str">
        <f t="shared" si="63"/>
        <v/>
      </c>
      <c r="AH317" s="19" t="str">
        <f t="shared" si="64"/>
        <v/>
      </c>
      <c r="AI317" s="19" t="str">
        <f t="shared" si="65"/>
        <v/>
      </c>
      <c r="AJ317" s="31"/>
      <c r="AK317" s="26"/>
    </row>
    <row r="318" spans="1:37" x14ac:dyDescent="0.2">
      <c r="A318" s="41"/>
      <c r="B318" s="58" t="s">
        <v>343</v>
      </c>
      <c r="C318" s="41"/>
      <c r="D318" s="44"/>
      <c r="E318" s="40"/>
      <c r="F318" s="38" t="str">
        <f t="shared" si="55"/>
        <v/>
      </c>
      <c r="G318" s="23">
        <f t="shared" si="56"/>
        <v>0</v>
      </c>
      <c r="H318" s="23">
        <f t="shared" si="57"/>
        <v>0</v>
      </c>
      <c r="I318" s="23">
        <f t="shared" si="58"/>
        <v>0</v>
      </c>
      <c r="J318" s="23">
        <f t="shared" si="59"/>
        <v>0</v>
      </c>
      <c r="K318" s="23">
        <f t="shared" si="60"/>
        <v>0</v>
      </c>
      <c r="L318" s="27"/>
      <c r="M318" s="27"/>
      <c r="N318" s="33"/>
      <c r="O318" s="33"/>
      <c r="P318" s="68" t="str">
        <f t="shared" si="61"/>
        <v/>
      </c>
      <c r="Q318" s="49" t="str">
        <f t="shared" si="62"/>
        <v/>
      </c>
      <c r="R318" s="33"/>
      <c r="S318" s="33"/>
      <c r="T318" s="33"/>
      <c r="U318" s="33"/>
      <c r="V318" s="27"/>
      <c r="W318" s="45"/>
      <c r="X318" s="42">
        <f>IF(V318="ESU",P318*PU!$B$3,0)</f>
        <v>0</v>
      </c>
      <c r="Y318" s="23">
        <f>IF(V318="ECF",P318*PU!$B$5,0)</f>
        <v>0</v>
      </c>
      <c r="Z318" s="23">
        <f>IF(V318="Enrobé projeté",P318*PU!$B$7,0)</f>
        <v>0</v>
      </c>
      <c r="AA318" s="23">
        <f>IF(V318="Enrobé à froid",P318*PU!$B$9,0)</f>
        <v>0</v>
      </c>
      <c r="AB318" s="23">
        <f>IF(V318="Béton bitumineux",P318*PU!$B$11,0)</f>
        <v>0</v>
      </c>
      <c r="AC318" s="23">
        <f>IF(V318="Grave émulsion",P318*PU!$B$13,0)</f>
        <v>0</v>
      </c>
      <c r="AD318" s="24">
        <f>(R318*PU!B323)+('Entretien des chaussées1'!T318*PU!B325)+'Entretien des chaussées1'!X318+'Entretien des chaussées1'!Y318+'Entretien des chaussées1'!Z318+'Entretien des chaussées1'!AA318+'Entretien des chaussées1'!AB318+'Entretien des chaussées1'!AC318</f>
        <v>0</v>
      </c>
      <c r="AE318" s="34"/>
      <c r="AF318" s="34"/>
      <c r="AG318" s="19" t="str">
        <f t="shared" si="63"/>
        <v/>
      </c>
      <c r="AH318" s="19" t="str">
        <f t="shared" si="64"/>
        <v/>
      </c>
      <c r="AI318" s="19" t="str">
        <f t="shared" si="65"/>
        <v/>
      </c>
      <c r="AJ318" s="31"/>
      <c r="AK318" s="26"/>
    </row>
    <row r="319" spans="1:37" x14ac:dyDescent="0.2">
      <c r="A319" s="41"/>
      <c r="B319" s="58" t="s">
        <v>344</v>
      </c>
      <c r="C319" s="41"/>
      <c r="D319" s="44"/>
      <c r="E319" s="40"/>
      <c r="F319" s="38" t="str">
        <f t="shared" si="55"/>
        <v/>
      </c>
      <c r="G319" s="23">
        <f t="shared" si="56"/>
        <v>0</v>
      </c>
      <c r="H319" s="23">
        <f t="shared" si="57"/>
        <v>0</v>
      </c>
      <c r="I319" s="23">
        <f t="shared" si="58"/>
        <v>0</v>
      </c>
      <c r="J319" s="23">
        <f t="shared" si="59"/>
        <v>0</v>
      </c>
      <c r="K319" s="23">
        <f t="shared" si="60"/>
        <v>0</v>
      </c>
      <c r="L319" s="27"/>
      <c r="M319" s="27"/>
      <c r="N319" s="33"/>
      <c r="O319" s="33"/>
      <c r="P319" s="68" t="str">
        <f t="shared" si="61"/>
        <v/>
      </c>
      <c r="Q319" s="49" t="str">
        <f t="shared" si="62"/>
        <v/>
      </c>
      <c r="R319" s="33"/>
      <c r="S319" s="33"/>
      <c r="T319" s="33"/>
      <c r="U319" s="33"/>
      <c r="V319" s="27"/>
      <c r="W319" s="45"/>
      <c r="X319" s="42">
        <f>IF(V319="ESU",P319*PU!$B$3,0)</f>
        <v>0</v>
      </c>
      <c r="Y319" s="23">
        <f>IF(V319="ECF",P319*PU!$B$5,0)</f>
        <v>0</v>
      </c>
      <c r="Z319" s="23">
        <f>IF(V319="Enrobé projeté",P319*PU!$B$7,0)</f>
        <v>0</v>
      </c>
      <c r="AA319" s="23">
        <f>IF(V319="Enrobé à froid",P319*PU!$B$9,0)</f>
        <v>0</v>
      </c>
      <c r="AB319" s="23">
        <f>IF(V319="Béton bitumineux",P319*PU!$B$11,0)</f>
        <v>0</v>
      </c>
      <c r="AC319" s="23">
        <f>IF(V319="Grave émulsion",P319*PU!$B$13,0)</f>
        <v>0</v>
      </c>
      <c r="AD319" s="24">
        <f>(R319*PU!B324)+('Entretien des chaussées1'!T319*PU!B326)+'Entretien des chaussées1'!X319+'Entretien des chaussées1'!Y319+'Entretien des chaussées1'!Z319+'Entretien des chaussées1'!AA319+'Entretien des chaussées1'!AB319+'Entretien des chaussées1'!AC319</f>
        <v>0</v>
      </c>
      <c r="AE319" s="34"/>
      <c r="AF319" s="34"/>
      <c r="AG319" s="19" t="str">
        <f t="shared" si="63"/>
        <v/>
      </c>
      <c r="AH319" s="19" t="str">
        <f t="shared" si="64"/>
        <v/>
      </c>
      <c r="AI319" s="19" t="str">
        <f t="shared" si="65"/>
        <v/>
      </c>
      <c r="AJ319" s="31"/>
      <c r="AK319" s="26"/>
    </row>
    <row r="320" spans="1:37" x14ac:dyDescent="0.2">
      <c r="A320" s="41"/>
      <c r="B320" s="58" t="s">
        <v>345</v>
      </c>
      <c r="C320" s="41"/>
      <c r="D320" s="44"/>
      <c r="E320" s="40"/>
      <c r="F320" s="38" t="str">
        <f t="shared" si="55"/>
        <v/>
      </c>
      <c r="G320" s="23">
        <f t="shared" si="56"/>
        <v>0</v>
      </c>
      <c r="H320" s="23">
        <f t="shared" si="57"/>
        <v>0</v>
      </c>
      <c r="I320" s="23">
        <f t="shared" si="58"/>
        <v>0</v>
      </c>
      <c r="J320" s="23">
        <f t="shared" si="59"/>
        <v>0</v>
      </c>
      <c r="K320" s="23">
        <f t="shared" si="60"/>
        <v>0</v>
      </c>
      <c r="L320" s="27"/>
      <c r="M320" s="27"/>
      <c r="N320" s="33"/>
      <c r="O320" s="33"/>
      <c r="P320" s="68" t="str">
        <f t="shared" si="61"/>
        <v/>
      </c>
      <c r="Q320" s="49" t="str">
        <f t="shared" si="62"/>
        <v/>
      </c>
      <c r="R320" s="33"/>
      <c r="S320" s="33"/>
      <c r="T320" s="33"/>
      <c r="U320" s="33"/>
      <c r="V320" s="27"/>
      <c r="W320" s="45"/>
      <c r="X320" s="42">
        <f>IF(V320="ESU",P320*PU!$B$3,0)</f>
        <v>0</v>
      </c>
      <c r="Y320" s="23">
        <f>IF(V320="ECF",P320*PU!$B$5,0)</f>
        <v>0</v>
      </c>
      <c r="Z320" s="23">
        <f>IF(V320="Enrobé projeté",P320*PU!$B$7,0)</f>
        <v>0</v>
      </c>
      <c r="AA320" s="23">
        <f>IF(V320="Enrobé à froid",P320*PU!$B$9,0)</f>
        <v>0</v>
      </c>
      <c r="AB320" s="23">
        <f>IF(V320="Béton bitumineux",P320*PU!$B$11,0)</f>
        <v>0</v>
      </c>
      <c r="AC320" s="23">
        <f>IF(V320="Grave émulsion",P320*PU!$B$13,0)</f>
        <v>0</v>
      </c>
      <c r="AD320" s="24">
        <f>(R320*PU!B325)+('Entretien des chaussées1'!T320*PU!B327)+'Entretien des chaussées1'!X320+'Entretien des chaussées1'!Y320+'Entretien des chaussées1'!Z320+'Entretien des chaussées1'!AA320+'Entretien des chaussées1'!AB320+'Entretien des chaussées1'!AC320</f>
        <v>0</v>
      </c>
      <c r="AE320" s="34"/>
      <c r="AF320" s="34"/>
      <c r="AG320" s="19" t="str">
        <f t="shared" si="63"/>
        <v/>
      </c>
      <c r="AH320" s="19" t="str">
        <f t="shared" si="64"/>
        <v/>
      </c>
      <c r="AI320" s="19" t="str">
        <f t="shared" si="65"/>
        <v/>
      </c>
      <c r="AJ320" s="31"/>
      <c r="AK320" s="26"/>
    </row>
    <row r="321" spans="1:37" x14ac:dyDescent="0.2">
      <c r="A321" s="41"/>
      <c r="B321" s="58" t="s">
        <v>346</v>
      </c>
      <c r="C321" s="41"/>
      <c r="D321" s="44"/>
      <c r="E321" s="40"/>
      <c r="F321" s="38" t="str">
        <f t="shared" si="55"/>
        <v/>
      </c>
      <c r="G321" s="23">
        <f t="shared" si="56"/>
        <v>0</v>
      </c>
      <c r="H321" s="23">
        <f t="shared" si="57"/>
        <v>0</v>
      </c>
      <c r="I321" s="23">
        <f t="shared" si="58"/>
        <v>0</v>
      </c>
      <c r="J321" s="23">
        <f t="shared" si="59"/>
        <v>0</v>
      </c>
      <c r="K321" s="23">
        <f t="shared" si="60"/>
        <v>0</v>
      </c>
      <c r="L321" s="27"/>
      <c r="M321" s="27"/>
      <c r="N321" s="33"/>
      <c r="O321" s="33"/>
      <c r="P321" s="68" t="str">
        <f t="shared" si="61"/>
        <v/>
      </c>
      <c r="Q321" s="49" t="str">
        <f t="shared" si="62"/>
        <v/>
      </c>
      <c r="R321" s="33"/>
      <c r="S321" s="33"/>
      <c r="T321" s="33"/>
      <c r="U321" s="33"/>
      <c r="V321" s="27"/>
      <c r="W321" s="45"/>
      <c r="X321" s="42">
        <f>IF(V321="ESU",P321*PU!$B$3,0)</f>
        <v>0</v>
      </c>
      <c r="Y321" s="23">
        <f>IF(V321="ECF",P321*PU!$B$5,0)</f>
        <v>0</v>
      </c>
      <c r="Z321" s="23">
        <f>IF(V321="Enrobé projeté",P321*PU!$B$7,0)</f>
        <v>0</v>
      </c>
      <c r="AA321" s="23">
        <f>IF(V321="Enrobé à froid",P321*PU!$B$9,0)</f>
        <v>0</v>
      </c>
      <c r="AB321" s="23">
        <f>IF(V321="Béton bitumineux",P321*PU!$B$11,0)</f>
        <v>0</v>
      </c>
      <c r="AC321" s="23">
        <f>IF(V321="Grave émulsion",P321*PU!$B$13,0)</f>
        <v>0</v>
      </c>
      <c r="AD321" s="24">
        <f>(R321*PU!B326)+('Entretien des chaussées1'!T321*PU!B328)+'Entretien des chaussées1'!X321+'Entretien des chaussées1'!Y321+'Entretien des chaussées1'!Z321+'Entretien des chaussées1'!AA321+'Entretien des chaussées1'!AB321+'Entretien des chaussées1'!AC321</f>
        <v>0</v>
      </c>
      <c r="AE321" s="34"/>
      <c r="AF321" s="34"/>
      <c r="AG321" s="19" t="str">
        <f t="shared" si="63"/>
        <v/>
      </c>
      <c r="AH321" s="19" t="str">
        <f t="shared" si="64"/>
        <v/>
      </c>
      <c r="AI321" s="19" t="str">
        <f t="shared" si="65"/>
        <v/>
      </c>
      <c r="AJ321" s="31"/>
      <c r="AK321" s="26"/>
    </row>
    <row r="322" spans="1:37" x14ac:dyDescent="0.2">
      <c r="A322" s="41"/>
      <c r="B322" s="58" t="s">
        <v>347</v>
      </c>
      <c r="C322" s="41"/>
      <c r="D322" s="44"/>
      <c r="E322" s="40"/>
      <c r="F322" s="38" t="str">
        <f t="shared" si="55"/>
        <v/>
      </c>
      <c r="G322" s="23">
        <f t="shared" si="56"/>
        <v>0</v>
      </c>
      <c r="H322" s="23">
        <f t="shared" si="57"/>
        <v>0</v>
      </c>
      <c r="I322" s="23">
        <f t="shared" si="58"/>
        <v>0</v>
      </c>
      <c r="J322" s="23">
        <f t="shared" si="59"/>
        <v>0</v>
      </c>
      <c r="K322" s="23">
        <f t="shared" si="60"/>
        <v>0</v>
      </c>
      <c r="L322" s="27"/>
      <c r="M322" s="27"/>
      <c r="N322" s="33"/>
      <c r="O322" s="33"/>
      <c r="P322" s="68" t="str">
        <f t="shared" si="61"/>
        <v/>
      </c>
      <c r="Q322" s="49" t="str">
        <f t="shared" si="62"/>
        <v/>
      </c>
      <c r="R322" s="33"/>
      <c r="S322" s="33"/>
      <c r="T322" s="33"/>
      <c r="U322" s="33"/>
      <c r="V322" s="27"/>
      <c r="W322" s="45"/>
      <c r="X322" s="42">
        <f>IF(V322="ESU",P322*PU!$B$3,0)</f>
        <v>0</v>
      </c>
      <c r="Y322" s="23">
        <f>IF(V322="ECF",P322*PU!$B$5,0)</f>
        <v>0</v>
      </c>
      <c r="Z322" s="23">
        <f>IF(V322="Enrobé projeté",P322*PU!$B$7,0)</f>
        <v>0</v>
      </c>
      <c r="AA322" s="23">
        <f>IF(V322="Enrobé à froid",P322*PU!$B$9,0)</f>
        <v>0</v>
      </c>
      <c r="AB322" s="23">
        <f>IF(V322="Béton bitumineux",P322*PU!$B$11,0)</f>
        <v>0</v>
      </c>
      <c r="AC322" s="23">
        <f>IF(V322="Grave émulsion",P322*PU!$B$13,0)</f>
        <v>0</v>
      </c>
      <c r="AD322" s="24">
        <f>(R322*PU!B327)+('Entretien des chaussées1'!T322*PU!B329)+'Entretien des chaussées1'!X322+'Entretien des chaussées1'!Y322+'Entretien des chaussées1'!Z322+'Entretien des chaussées1'!AA322+'Entretien des chaussées1'!AB322+'Entretien des chaussées1'!AC322</f>
        <v>0</v>
      </c>
      <c r="AE322" s="34"/>
      <c r="AF322" s="34"/>
      <c r="AG322" s="19" t="str">
        <f t="shared" si="63"/>
        <v/>
      </c>
      <c r="AH322" s="19" t="str">
        <f t="shared" si="64"/>
        <v/>
      </c>
      <c r="AI322" s="19" t="str">
        <f t="shared" si="65"/>
        <v/>
      </c>
      <c r="AJ322" s="31"/>
      <c r="AK322" s="26"/>
    </row>
    <row r="323" spans="1:37" x14ac:dyDescent="0.2">
      <c r="A323" s="41"/>
      <c r="B323" s="61" t="s">
        <v>348</v>
      </c>
      <c r="C323" s="41"/>
      <c r="D323" s="44"/>
      <c r="E323" s="40"/>
      <c r="F323" s="38" t="str">
        <f t="shared" si="55"/>
        <v/>
      </c>
      <c r="G323" s="23">
        <f t="shared" si="56"/>
        <v>0</v>
      </c>
      <c r="H323" s="23">
        <f t="shared" si="57"/>
        <v>0</v>
      </c>
      <c r="I323" s="23">
        <f t="shared" si="58"/>
        <v>0</v>
      </c>
      <c r="J323" s="23">
        <f t="shared" si="59"/>
        <v>0</v>
      </c>
      <c r="K323" s="23">
        <f t="shared" si="60"/>
        <v>0</v>
      </c>
      <c r="L323" s="27"/>
      <c r="M323" s="27"/>
      <c r="N323" s="33"/>
      <c r="O323" s="33"/>
      <c r="P323" s="68" t="str">
        <f t="shared" si="61"/>
        <v/>
      </c>
      <c r="Q323" s="49" t="str">
        <f t="shared" si="62"/>
        <v/>
      </c>
      <c r="R323" s="33"/>
      <c r="S323" s="33"/>
      <c r="T323" s="33"/>
      <c r="U323" s="33"/>
      <c r="V323" s="27"/>
      <c r="W323" s="45"/>
      <c r="X323" s="42">
        <f>IF(V323="ESU",P323*PU!$B$3,0)</f>
        <v>0</v>
      </c>
      <c r="Y323" s="23">
        <f>IF(V323="ECF",P323*PU!$B$5,0)</f>
        <v>0</v>
      </c>
      <c r="Z323" s="23">
        <f>IF(V323="Enrobé projeté",P323*PU!$B$7,0)</f>
        <v>0</v>
      </c>
      <c r="AA323" s="23">
        <f>IF(V323="Enrobé à froid",P323*PU!$B$9,0)</f>
        <v>0</v>
      </c>
      <c r="AB323" s="23">
        <f>IF(V323="Béton bitumineux",P323*PU!$B$11,0)</f>
        <v>0</v>
      </c>
      <c r="AC323" s="23">
        <f>IF(V323="Grave émulsion",P323*PU!$B$13,0)</f>
        <v>0</v>
      </c>
      <c r="AD323" s="24">
        <f>(R323*PU!B328)+('Entretien des chaussées1'!T323*PU!B330)+'Entretien des chaussées1'!X323+'Entretien des chaussées1'!Y323+'Entretien des chaussées1'!Z323+'Entretien des chaussées1'!AA323+'Entretien des chaussées1'!AB323+'Entretien des chaussées1'!AC323</f>
        <v>0</v>
      </c>
      <c r="AE323" s="34"/>
      <c r="AF323" s="34"/>
      <c r="AG323" s="19" t="str">
        <f t="shared" si="63"/>
        <v/>
      </c>
      <c r="AH323" s="19" t="str">
        <f t="shared" si="64"/>
        <v/>
      </c>
      <c r="AI323" s="19" t="str">
        <f t="shared" si="65"/>
        <v/>
      </c>
      <c r="AJ323" s="31"/>
      <c r="AK323" s="26"/>
    </row>
    <row r="324" spans="1:37" x14ac:dyDescent="0.2">
      <c r="A324" s="41"/>
      <c r="B324" s="58" t="s">
        <v>349</v>
      </c>
      <c r="C324" s="41"/>
      <c r="D324" s="44"/>
      <c r="E324" s="40"/>
      <c r="F324" s="38" t="str">
        <f t="shared" si="55"/>
        <v/>
      </c>
      <c r="G324" s="23">
        <f t="shared" si="56"/>
        <v>0</v>
      </c>
      <c r="H324" s="23">
        <f t="shared" si="57"/>
        <v>0</v>
      </c>
      <c r="I324" s="23">
        <f t="shared" si="58"/>
        <v>0</v>
      </c>
      <c r="J324" s="23">
        <f t="shared" si="59"/>
        <v>0</v>
      </c>
      <c r="K324" s="23">
        <f t="shared" si="60"/>
        <v>0</v>
      </c>
      <c r="L324" s="27"/>
      <c r="M324" s="27"/>
      <c r="N324" s="33"/>
      <c r="O324" s="33"/>
      <c r="P324" s="68" t="str">
        <f t="shared" si="61"/>
        <v/>
      </c>
      <c r="Q324" s="49" t="str">
        <f t="shared" si="62"/>
        <v/>
      </c>
      <c r="R324" s="33"/>
      <c r="S324" s="33"/>
      <c r="T324" s="33"/>
      <c r="U324" s="33"/>
      <c r="V324" s="27"/>
      <c r="W324" s="45"/>
      <c r="X324" s="42">
        <f>IF(V324="ESU",P324*PU!$B$3,0)</f>
        <v>0</v>
      </c>
      <c r="Y324" s="23">
        <f>IF(V324="ECF",P324*PU!$B$5,0)</f>
        <v>0</v>
      </c>
      <c r="Z324" s="23">
        <f>IF(V324="Enrobé projeté",P324*PU!$B$7,0)</f>
        <v>0</v>
      </c>
      <c r="AA324" s="23">
        <f>IF(V324="Enrobé à froid",P324*PU!$B$9,0)</f>
        <v>0</v>
      </c>
      <c r="AB324" s="23">
        <f>IF(V324="Béton bitumineux",P324*PU!$B$11,0)</f>
        <v>0</v>
      </c>
      <c r="AC324" s="23">
        <f>IF(V324="Grave émulsion",P324*PU!$B$13,0)</f>
        <v>0</v>
      </c>
      <c r="AD324" s="24">
        <f>(R324*PU!B329)+('Entretien des chaussées1'!T324*PU!B331)+'Entretien des chaussées1'!X324+'Entretien des chaussées1'!Y324+'Entretien des chaussées1'!Z324+'Entretien des chaussées1'!AA324+'Entretien des chaussées1'!AB324+'Entretien des chaussées1'!AC324</f>
        <v>0</v>
      </c>
      <c r="AE324" s="34"/>
      <c r="AF324" s="34"/>
      <c r="AG324" s="19" t="str">
        <f t="shared" si="63"/>
        <v/>
      </c>
      <c r="AH324" s="19" t="str">
        <f t="shared" si="64"/>
        <v/>
      </c>
      <c r="AI324" s="19" t="str">
        <f t="shared" si="65"/>
        <v/>
      </c>
      <c r="AJ324" s="31"/>
      <c r="AK324" s="26"/>
    </row>
    <row r="325" spans="1:37" x14ac:dyDescent="0.2">
      <c r="A325" s="41"/>
      <c r="B325" s="58" t="s">
        <v>350</v>
      </c>
      <c r="C325" s="41"/>
      <c r="D325" s="44"/>
      <c r="E325" s="40"/>
      <c r="F325" s="38" t="str">
        <f t="shared" si="55"/>
        <v/>
      </c>
      <c r="G325" s="23">
        <f t="shared" si="56"/>
        <v>0</v>
      </c>
      <c r="H325" s="23">
        <f t="shared" si="57"/>
        <v>0</v>
      </c>
      <c r="I325" s="23">
        <f t="shared" si="58"/>
        <v>0</v>
      </c>
      <c r="J325" s="23">
        <f t="shared" si="59"/>
        <v>0</v>
      </c>
      <c r="K325" s="23">
        <f t="shared" si="60"/>
        <v>0</v>
      </c>
      <c r="L325" s="27"/>
      <c r="M325" s="27"/>
      <c r="N325" s="33"/>
      <c r="O325" s="33"/>
      <c r="P325" s="68" t="str">
        <f t="shared" si="61"/>
        <v/>
      </c>
      <c r="Q325" s="49" t="str">
        <f t="shared" si="62"/>
        <v/>
      </c>
      <c r="R325" s="33"/>
      <c r="S325" s="33"/>
      <c r="T325" s="33"/>
      <c r="U325" s="33"/>
      <c r="V325" s="27"/>
      <c r="W325" s="45"/>
      <c r="X325" s="42">
        <f>IF(V325="ESU",P325*PU!$B$3,0)</f>
        <v>0</v>
      </c>
      <c r="Y325" s="23">
        <f>IF(V325="ECF",P325*PU!$B$5,0)</f>
        <v>0</v>
      </c>
      <c r="Z325" s="23">
        <f>IF(V325="Enrobé projeté",P325*PU!$B$7,0)</f>
        <v>0</v>
      </c>
      <c r="AA325" s="23">
        <f>IF(V325="Enrobé à froid",P325*PU!$B$9,0)</f>
        <v>0</v>
      </c>
      <c r="AB325" s="23">
        <f>IF(V325="Béton bitumineux",P325*PU!$B$11,0)</f>
        <v>0</v>
      </c>
      <c r="AC325" s="23">
        <f>IF(V325="Grave émulsion",P325*PU!$B$13,0)</f>
        <v>0</v>
      </c>
      <c r="AD325" s="24">
        <f>(R325*PU!B330)+('Entretien des chaussées1'!T325*PU!B332)+'Entretien des chaussées1'!X325+'Entretien des chaussées1'!Y325+'Entretien des chaussées1'!Z325+'Entretien des chaussées1'!AA325+'Entretien des chaussées1'!AB325+'Entretien des chaussées1'!AC325</f>
        <v>0</v>
      </c>
      <c r="AE325" s="34"/>
      <c r="AF325" s="34"/>
      <c r="AG325" s="19" t="str">
        <f t="shared" si="63"/>
        <v/>
      </c>
      <c r="AH325" s="19" t="str">
        <f t="shared" si="64"/>
        <v/>
      </c>
      <c r="AI325" s="19" t="str">
        <f t="shared" si="65"/>
        <v/>
      </c>
      <c r="AJ325" s="31"/>
      <c r="AK325" s="26"/>
    </row>
    <row r="326" spans="1:37" x14ac:dyDescent="0.2">
      <c r="A326" s="41"/>
      <c r="B326" s="58" t="s">
        <v>351</v>
      </c>
      <c r="C326" s="41"/>
      <c r="D326" s="44"/>
      <c r="E326" s="40"/>
      <c r="F326" s="38" t="str">
        <f t="shared" si="55"/>
        <v/>
      </c>
      <c r="G326" s="23">
        <f t="shared" si="56"/>
        <v>0</v>
      </c>
      <c r="H326" s="23">
        <f t="shared" si="57"/>
        <v>0</v>
      </c>
      <c r="I326" s="23">
        <f t="shared" si="58"/>
        <v>0</v>
      </c>
      <c r="J326" s="23">
        <f t="shared" si="59"/>
        <v>0</v>
      </c>
      <c r="K326" s="23">
        <f t="shared" si="60"/>
        <v>0</v>
      </c>
      <c r="L326" s="27"/>
      <c r="M326" s="27"/>
      <c r="N326" s="33"/>
      <c r="O326" s="33"/>
      <c r="P326" s="68" t="str">
        <f t="shared" si="61"/>
        <v/>
      </c>
      <c r="Q326" s="49" t="str">
        <f t="shared" si="62"/>
        <v/>
      </c>
      <c r="R326" s="33"/>
      <c r="S326" s="33"/>
      <c r="T326" s="33"/>
      <c r="U326" s="33"/>
      <c r="V326" s="27"/>
      <c r="W326" s="45"/>
      <c r="X326" s="42">
        <f>IF(V326="ESU",P326*PU!$B$3,0)</f>
        <v>0</v>
      </c>
      <c r="Y326" s="23">
        <f>IF(V326="ECF",P326*PU!$B$5,0)</f>
        <v>0</v>
      </c>
      <c r="Z326" s="23">
        <f>IF(V326="Enrobé projeté",P326*PU!$B$7,0)</f>
        <v>0</v>
      </c>
      <c r="AA326" s="23">
        <f>IF(V326="Enrobé à froid",P326*PU!$B$9,0)</f>
        <v>0</v>
      </c>
      <c r="AB326" s="23">
        <f>IF(V326="Béton bitumineux",P326*PU!$B$11,0)</f>
        <v>0</v>
      </c>
      <c r="AC326" s="23">
        <f>IF(V326="Grave émulsion",P326*PU!$B$13,0)</f>
        <v>0</v>
      </c>
      <c r="AD326" s="24">
        <f>(R326*PU!B331)+('Entretien des chaussées1'!T326*PU!B333)+'Entretien des chaussées1'!X326+'Entretien des chaussées1'!Y326+'Entretien des chaussées1'!Z326+'Entretien des chaussées1'!AA326+'Entretien des chaussées1'!AB326+'Entretien des chaussées1'!AC326</f>
        <v>0</v>
      </c>
      <c r="AE326" s="34"/>
      <c r="AF326" s="34"/>
      <c r="AG326" s="19" t="str">
        <f t="shared" si="63"/>
        <v/>
      </c>
      <c r="AH326" s="19" t="str">
        <f t="shared" si="64"/>
        <v/>
      </c>
      <c r="AI326" s="19" t="str">
        <f t="shared" si="65"/>
        <v/>
      </c>
      <c r="AJ326" s="31"/>
      <c r="AK326" s="26"/>
    </row>
    <row r="327" spans="1:37" x14ac:dyDescent="0.2">
      <c r="A327" s="41"/>
      <c r="B327" s="58" t="s">
        <v>352</v>
      </c>
      <c r="C327" s="41"/>
      <c r="D327" s="44"/>
      <c r="E327" s="40"/>
      <c r="F327" s="38" t="str">
        <f t="shared" si="55"/>
        <v/>
      </c>
      <c r="G327" s="23">
        <f t="shared" si="56"/>
        <v>0</v>
      </c>
      <c r="H327" s="23">
        <f t="shared" si="57"/>
        <v>0</v>
      </c>
      <c r="I327" s="23">
        <f t="shared" si="58"/>
        <v>0</v>
      </c>
      <c r="J327" s="23">
        <f t="shared" si="59"/>
        <v>0</v>
      </c>
      <c r="K327" s="23">
        <f t="shared" si="60"/>
        <v>0</v>
      </c>
      <c r="L327" s="27"/>
      <c r="M327" s="27"/>
      <c r="N327" s="33"/>
      <c r="O327" s="33"/>
      <c r="P327" s="68" t="str">
        <f t="shared" si="61"/>
        <v/>
      </c>
      <c r="Q327" s="49" t="str">
        <f t="shared" si="62"/>
        <v/>
      </c>
      <c r="R327" s="33"/>
      <c r="S327" s="33"/>
      <c r="T327" s="33"/>
      <c r="U327" s="33"/>
      <c r="V327" s="27"/>
      <c r="W327" s="45"/>
      <c r="X327" s="42">
        <f>IF(V327="ESU",P327*PU!$B$3,0)</f>
        <v>0</v>
      </c>
      <c r="Y327" s="23">
        <f>IF(V327="ECF",P327*PU!$B$5,0)</f>
        <v>0</v>
      </c>
      <c r="Z327" s="23">
        <f>IF(V327="Enrobé projeté",P327*PU!$B$7,0)</f>
        <v>0</v>
      </c>
      <c r="AA327" s="23">
        <f>IF(V327="Enrobé à froid",P327*PU!$B$9,0)</f>
        <v>0</v>
      </c>
      <c r="AB327" s="23">
        <f>IF(V327="Béton bitumineux",P327*PU!$B$11,0)</f>
        <v>0</v>
      </c>
      <c r="AC327" s="23">
        <f>IF(V327="Grave émulsion",P327*PU!$B$13,0)</f>
        <v>0</v>
      </c>
      <c r="AD327" s="24">
        <f>(R327*PU!B332)+('Entretien des chaussées1'!T327*PU!B334)+'Entretien des chaussées1'!X327+'Entretien des chaussées1'!Y327+'Entretien des chaussées1'!Z327+'Entretien des chaussées1'!AA327+'Entretien des chaussées1'!AB327+'Entretien des chaussées1'!AC327</f>
        <v>0</v>
      </c>
      <c r="AE327" s="34"/>
      <c r="AF327" s="34"/>
      <c r="AG327" s="19" t="str">
        <f t="shared" si="63"/>
        <v/>
      </c>
      <c r="AH327" s="19" t="str">
        <f t="shared" si="64"/>
        <v/>
      </c>
      <c r="AI327" s="19" t="str">
        <f t="shared" si="65"/>
        <v/>
      </c>
      <c r="AJ327" s="31"/>
      <c r="AK327" s="26"/>
    </row>
    <row r="328" spans="1:37" x14ac:dyDescent="0.2">
      <c r="A328" s="41"/>
      <c r="B328" s="58" t="s">
        <v>353</v>
      </c>
      <c r="C328" s="41"/>
      <c r="D328" s="44"/>
      <c r="E328" s="40"/>
      <c r="F328" s="38" t="str">
        <f t="shared" si="55"/>
        <v/>
      </c>
      <c r="G328" s="23">
        <f t="shared" si="56"/>
        <v>0</v>
      </c>
      <c r="H328" s="23">
        <f t="shared" si="57"/>
        <v>0</v>
      </c>
      <c r="I328" s="23">
        <f t="shared" si="58"/>
        <v>0</v>
      </c>
      <c r="J328" s="23">
        <f t="shared" si="59"/>
        <v>0</v>
      </c>
      <c r="K328" s="23">
        <f t="shared" si="60"/>
        <v>0</v>
      </c>
      <c r="L328" s="27"/>
      <c r="M328" s="27"/>
      <c r="N328" s="33"/>
      <c r="O328" s="33"/>
      <c r="P328" s="68" t="str">
        <f t="shared" si="61"/>
        <v/>
      </c>
      <c r="Q328" s="49" t="str">
        <f t="shared" si="62"/>
        <v/>
      </c>
      <c r="R328" s="33"/>
      <c r="S328" s="33"/>
      <c r="T328" s="33"/>
      <c r="U328" s="33"/>
      <c r="V328" s="27"/>
      <c r="W328" s="45"/>
      <c r="X328" s="42">
        <f>IF(V328="ESU",P328*PU!$B$3,0)</f>
        <v>0</v>
      </c>
      <c r="Y328" s="23">
        <f>IF(V328="ECF",P328*PU!$B$5,0)</f>
        <v>0</v>
      </c>
      <c r="Z328" s="23">
        <f>IF(V328="Enrobé projeté",P328*PU!$B$7,0)</f>
        <v>0</v>
      </c>
      <c r="AA328" s="23">
        <f>IF(V328="Enrobé à froid",P328*PU!$B$9,0)</f>
        <v>0</v>
      </c>
      <c r="AB328" s="23">
        <f>IF(V328="Béton bitumineux",P328*PU!$B$11,0)</f>
        <v>0</v>
      </c>
      <c r="AC328" s="23">
        <f>IF(V328="Grave émulsion",P328*PU!$B$13,0)</f>
        <v>0</v>
      </c>
      <c r="AD328" s="24">
        <f>(R328*PU!B333)+('Entretien des chaussées1'!T328*PU!B335)+'Entretien des chaussées1'!X328+'Entretien des chaussées1'!Y328+'Entretien des chaussées1'!Z328+'Entretien des chaussées1'!AA328+'Entretien des chaussées1'!AB328+'Entretien des chaussées1'!AC328</f>
        <v>0</v>
      </c>
      <c r="AE328" s="34"/>
      <c r="AF328" s="34"/>
      <c r="AG328" s="19" t="str">
        <f t="shared" si="63"/>
        <v/>
      </c>
      <c r="AH328" s="19" t="str">
        <f t="shared" si="64"/>
        <v/>
      </c>
      <c r="AI328" s="19" t="str">
        <f t="shared" si="65"/>
        <v/>
      </c>
      <c r="AJ328" s="31"/>
      <c r="AK328" s="26"/>
    </row>
    <row r="329" spans="1:37" x14ac:dyDescent="0.2">
      <c r="A329" s="41"/>
      <c r="B329" s="58" t="s">
        <v>354</v>
      </c>
      <c r="C329" s="41"/>
      <c r="D329" s="44"/>
      <c r="E329" s="40"/>
      <c r="F329" s="38" t="str">
        <f t="shared" si="55"/>
        <v/>
      </c>
      <c r="G329" s="23">
        <f t="shared" si="56"/>
        <v>0</v>
      </c>
      <c r="H329" s="23">
        <f t="shared" si="57"/>
        <v>0</v>
      </c>
      <c r="I329" s="23">
        <f t="shared" si="58"/>
        <v>0</v>
      </c>
      <c r="J329" s="23">
        <f t="shared" si="59"/>
        <v>0</v>
      </c>
      <c r="K329" s="23">
        <f t="shared" si="60"/>
        <v>0</v>
      </c>
      <c r="L329" s="27"/>
      <c r="M329" s="27"/>
      <c r="N329" s="33"/>
      <c r="O329" s="33"/>
      <c r="P329" s="68" t="str">
        <f t="shared" si="61"/>
        <v/>
      </c>
      <c r="Q329" s="49" t="str">
        <f t="shared" si="62"/>
        <v/>
      </c>
      <c r="R329" s="33"/>
      <c r="S329" s="33"/>
      <c r="T329" s="33"/>
      <c r="U329" s="33"/>
      <c r="V329" s="27"/>
      <c r="W329" s="45"/>
      <c r="X329" s="42">
        <f>IF(V329="ESU",P329*PU!$B$3,0)</f>
        <v>0</v>
      </c>
      <c r="Y329" s="23">
        <f>IF(V329="ECF",P329*PU!$B$5,0)</f>
        <v>0</v>
      </c>
      <c r="Z329" s="23">
        <f>IF(V329="Enrobé projeté",P329*PU!$B$7,0)</f>
        <v>0</v>
      </c>
      <c r="AA329" s="23">
        <f>IF(V329="Enrobé à froid",P329*PU!$B$9,0)</f>
        <v>0</v>
      </c>
      <c r="AB329" s="23">
        <f>IF(V329="Béton bitumineux",P329*PU!$B$11,0)</f>
        <v>0</v>
      </c>
      <c r="AC329" s="23">
        <f>IF(V329="Grave émulsion",P329*PU!$B$13,0)</f>
        <v>0</v>
      </c>
      <c r="AD329" s="24">
        <f>(R329*PU!B334)+('Entretien des chaussées1'!T329*PU!B336)+'Entretien des chaussées1'!X329+'Entretien des chaussées1'!Y329+'Entretien des chaussées1'!Z329+'Entretien des chaussées1'!AA329+'Entretien des chaussées1'!AB329+'Entretien des chaussées1'!AC329</f>
        <v>0</v>
      </c>
      <c r="AE329" s="34"/>
      <c r="AF329" s="34"/>
      <c r="AG329" s="19" t="str">
        <f t="shared" si="63"/>
        <v/>
      </c>
      <c r="AH329" s="19" t="str">
        <f t="shared" si="64"/>
        <v/>
      </c>
      <c r="AI329" s="19" t="str">
        <f t="shared" si="65"/>
        <v/>
      </c>
      <c r="AJ329" s="31"/>
      <c r="AK329" s="26"/>
    </row>
    <row r="330" spans="1:37" x14ac:dyDescent="0.2">
      <c r="A330" s="41"/>
      <c r="B330" s="58" t="s">
        <v>355</v>
      </c>
      <c r="C330" s="41"/>
      <c r="D330" s="44"/>
      <c r="E330" s="40"/>
      <c r="F330" s="38" t="str">
        <f t="shared" si="55"/>
        <v/>
      </c>
      <c r="G330" s="23">
        <f t="shared" si="56"/>
        <v>0</v>
      </c>
      <c r="H330" s="23">
        <f t="shared" si="57"/>
        <v>0</v>
      </c>
      <c r="I330" s="23">
        <f t="shared" si="58"/>
        <v>0</v>
      </c>
      <c r="J330" s="23">
        <f t="shared" si="59"/>
        <v>0</v>
      </c>
      <c r="K330" s="23">
        <f t="shared" si="60"/>
        <v>0</v>
      </c>
      <c r="L330" s="27"/>
      <c r="M330" s="27"/>
      <c r="N330" s="33"/>
      <c r="O330" s="33"/>
      <c r="P330" s="68" t="str">
        <f t="shared" si="61"/>
        <v/>
      </c>
      <c r="Q330" s="49" t="str">
        <f t="shared" si="62"/>
        <v/>
      </c>
      <c r="R330" s="33"/>
      <c r="S330" s="33"/>
      <c r="T330" s="33"/>
      <c r="U330" s="33"/>
      <c r="V330" s="27"/>
      <c r="W330" s="45"/>
      <c r="X330" s="42">
        <f>IF(V330="ESU",P330*PU!$B$3,0)</f>
        <v>0</v>
      </c>
      <c r="Y330" s="23">
        <f>IF(V330="ECF",P330*PU!$B$5,0)</f>
        <v>0</v>
      </c>
      <c r="Z330" s="23">
        <f>IF(V330="Enrobé projeté",P330*PU!$B$7,0)</f>
        <v>0</v>
      </c>
      <c r="AA330" s="23">
        <f>IF(V330="Enrobé à froid",P330*PU!$B$9,0)</f>
        <v>0</v>
      </c>
      <c r="AB330" s="23">
        <f>IF(V330="Béton bitumineux",P330*PU!$B$11,0)</f>
        <v>0</v>
      </c>
      <c r="AC330" s="23">
        <f>IF(V330="Grave émulsion",P330*PU!$B$13,0)</f>
        <v>0</v>
      </c>
      <c r="AD330" s="24">
        <f>(R330*PU!B335)+('Entretien des chaussées1'!T330*PU!B337)+'Entretien des chaussées1'!X330+'Entretien des chaussées1'!Y330+'Entretien des chaussées1'!Z330+'Entretien des chaussées1'!AA330+'Entretien des chaussées1'!AB330+'Entretien des chaussées1'!AC330</f>
        <v>0</v>
      </c>
      <c r="AE330" s="34"/>
      <c r="AF330" s="34"/>
      <c r="AG330" s="19" t="str">
        <f t="shared" si="63"/>
        <v/>
      </c>
      <c r="AH330" s="19" t="str">
        <f t="shared" si="64"/>
        <v/>
      </c>
      <c r="AI330" s="19" t="str">
        <f t="shared" si="65"/>
        <v/>
      </c>
      <c r="AJ330" s="31"/>
      <c r="AK330" s="26"/>
    </row>
    <row r="331" spans="1:37" x14ac:dyDescent="0.2">
      <c r="A331" s="41"/>
      <c r="B331" s="58" t="s">
        <v>356</v>
      </c>
      <c r="C331" s="41"/>
      <c r="D331" s="44"/>
      <c r="E331" s="40"/>
      <c r="F331" s="38" t="str">
        <f t="shared" si="55"/>
        <v/>
      </c>
      <c r="G331" s="23">
        <f t="shared" si="56"/>
        <v>0</v>
      </c>
      <c r="H331" s="23">
        <f t="shared" si="57"/>
        <v>0</v>
      </c>
      <c r="I331" s="23">
        <f t="shared" si="58"/>
        <v>0</v>
      </c>
      <c r="J331" s="23">
        <f t="shared" si="59"/>
        <v>0</v>
      </c>
      <c r="K331" s="23">
        <f t="shared" si="60"/>
        <v>0</v>
      </c>
      <c r="L331" s="27"/>
      <c r="M331" s="27"/>
      <c r="N331" s="33"/>
      <c r="O331" s="33"/>
      <c r="P331" s="68" t="str">
        <f t="shared" si="61"/>
        <v/>
      </c>
      <c r="Q331" s="49" t="str">
        <f t="shared" si="62"/>
        <v/>
      </c>
      <c r="R331" s="33"/>
      <c r="S331" s="33"/>
      <c r="T331" s="33"/>
      <c r="U331" s="33"/>
      <c r="V331" s="27"/>
      <c r="W331" s="45"/>
      <c r="X331" s="42">
        <f>IF(V331="ESU",P331*PU!$B$3,0)</f>
        <v>0</v>
      </c>
      <c r="Y331" s="23">
        <f>IF(V331="ECF",P331*PU!$B$5,0)</f>
        <v>0</v>
      </c>
      <c r="Z331" s="23">
        <f>IF(V331="Enrobé projeté",P331*PU!$B$7,0)</f>
        <v>0</v>
      </c>
      <c r="AA331" s="23">
        <f>IF(V331="Enrobé à froid",P331*PU!$B$9,0)</f>
        <v>0</v>
      </c>
      <c r="AB331" s="23">
        <f>IF(V331="Béton bitumineux",P331*PU!$B$11,0)</f>
        <v>0</v>
      </c>
      <c r="AC331" s="23">
        <f>IF(V331="Grave émulsion",P331*PU!$B$13,0)</f>
        <v>0</v>
      </c>
      <c r="AD331" s="24">
        <f>(R331*PU!B336)+('Entretien des chaussées1'!T331*PU!B338)+'Entretien des chaussées1'!X331+'Entretien des chaussées1'!Y331+'Entretien des chaussées1'!Z331+'Entretien des chaussées1'!AA331+'Entretien des chaussées1'!AB331+'Entretien des chaussées1'!AC331</f>
        <v>0</v>
      </c>
      <c r="AE331" s="34"/>
      <c r="AF331" s="34"/>
      <c r="AG331" s="19" t="str">
        <f t="shared" si="63"/>
        <v/>
      </c>
      <c r="AH331" s="19" t="str">
        <f t="shared" si="64"/>
        <v/>
      </c>
      <c r="AI331" s="19" t="str">
        <f t="shared" si="65"/>
        <v/>
      </c>
      <c r="AJ331" s="31"/>
      <c r="AK331" s="26"/>
    </row>
    <row r="332" spans="1:37" x14ac:dyDescent="0.2">
      <c r="A332" s="41"/>
      <c r="B332" s="58" t="s">
        <v>357</v>
      </c>
      <c r="C332" s="41"/>
      <c r="D332" s="44"/>
      <c r="E332" s="40"/>
      <c r="F332" s="38" t="str">
        <f t="shared" si="55"/>
        <v/>
      </c>
      <c r="G332" s="23">
        <f t="shared" si="56"/>
        <v>0</v>
      </c>
      <c r="H332" s="23">
        <f t="shared" si="57"/>
        <v>0</v>
      </c>
      <c r="I332" s="23">
        <f t="shared" si="58"/>
        <v>0</v>
      </c>
      <c r="J332" s="23">
        <f t="shared" si="59"/>
        <v>0</v>
      </c>
      <c r="K332" s="23">
        <f t="shared" si="60"/>
        <v>0</v>
      </c>
      <c r="L332" s="27"/>
      <c r="M332" s="27"/>
      <c r="N332" s="33"/>
      <c r="O332" s="33"/>
      <c r="P332" s="68" t="str">
        <f t="shared" si="61"/>
        <v/>
      </c>
      <c r="Q332" s="49" t="str">
        <f t="shared" si="62"/>
        <v/>
      </c>
      <c r="R332" s="33"/>
      <c r="S332" s="33"/>
      <c r="T332" s="33"/>
      <c r="U332" s="33"/>
      <c r="V332" s="27"/>
      <c r="W332" s="45"/>
      <c r="X332" s="42">
        <f>IF(V332="ESU",P332*PU!$B$3,0)</f>
        <v>0</v>
      </c>
      <c r="Y332" s="23">
        <f>IF(V332="ECF",P332*PU!$B$5,0)</f>
        <v>0</v>
      </c>
      <c r="Z332" s="23">
        <f>IF(V332="Enrobé projeté",P332*PU!$B$7,0)</f>
        <v>0</v>
      </c>
      <c r="AA332" s="23">
        <f>IF(V332="Enrobé à froid",P332*PU!$B$9,0)</f>
        <v>0</v>
      </c>
      <c r="AB332" s="23">
        <f>IF(V332="Béton bitumineux",P332*PU!$B$11,0)</f>
        <v>0</v>
      </c>
      <c r="AC332" s="23">
        <f>IF(V332="Grave émulsion",P332*PU!$B$13,0)</f>
        <v>0</v>
      </c>
      <c r="AD332" s="24">
        <f>(R332*PU!B337)+('Entretien des chaussées1'!T332*PU!B339)+'Entretien des chaussées1'!X332+'Entretien des chaussées1'!Y332+'Entretien des chaussées1'!Z332+'Entretien des chaussées1'!AA332+'Entretien des chaussées1'!AB332+'Entretien des chaussées1'!AC332</f>
        <v>0</v>
      </c>
      <c r="AE332" s="34"/>
      <c r="AF332" s="34"/>
      <c r="AG332" s="19" t="str">
        <f t="shared" si="63"/>
        <v/>
      </c>
      <c r="AH332" s="19" t="str">
        <f t="shared" si="64"/>
        <v/>
      </c>
      <c r="AI332" s="19" t="str">
        <f t="shared" si="65"/>
        <v/>
      </c>
      <c r="AJ332" s="31"/>
      <c r="AK332" s="26"/>
    </row>
    <row r="333" spans="1:37" x14ac:dyDescent="0.2">
      <c r="A333" s="41"/>
      <c r="B333" s="58" t="s">
        <v>358</v>
      </c>
      <c r="C333" s="41"/>
      <c r="D333" s="44"/>
      <c r="E333" s="40"/>
      <c r="F333" s="38" t="str">
        <f t="shared" ref="F333:F396" si="66">IF(E333="Chaussée neuve","Niveau 1",IF(E333="Chaussée fissurée","Niveau 2",IF(E333="Chaussée fortement fissurée et nids de poule","Niveau 3",IF(E333="Chaussée orniérée et fissurée","Niveau 4",IF(E333="Chaussée affaissée ou quasi détruite","Niveau 5","")))))</f>
        <v/>
      </c>
      <c r="G333" s="23">
        <f t="shared" ref="G333:G396" si="67">IF(F333="Niveau 1",1,0)</f>
        <v>0</v>
      </c>
      <c r="H333" s="23">
        <f t="shared" ref="H333:H396" si="68">IF(F333="Niveau 2",1,0)</f>
        <v>0</v>
      </c>
      <c r="I333" s="23">
        <f t="shared" ref="I333:I396" si="69">IF(F333="Niveau 3",1,0)</f>
        <v>0</v>
      </c>
      <c r="J333" s="23">
        <f t="shared" ref="J333:J396" si="70">IF(F333="Niveau 4",1,0)</f>
        <v>0</v>
      </c>
      <c r="K333" s="23">
        <f t="shared" ref="K333:K396" si="71">IF(F333="Niveau 5",1,0)</f>
        <v>0</v>
      </c>
      <c r="L333" s="27"/>
      <c r="M333" s="27"/>
      <c r="N333" s="33"/>
      <c r="O333" s="33"/>
      <c r="P333" s="68" t="str">
        <f t="shared" ref="P333:P396" si="72">IF(O333="","",N333*O333)</f>
        <v/>
      </c>
      <c r="Q333" s="49" t="str">
        <f t="shared" ref="Q333:Q396" si="73">IF(P333="","","m²")</f>
        <v/>
      </c>
      <c r="R333" s="33"/>
      <c r="S333" s="33"/>
      <c r="T333" s="33"/>
      <c r="U333" s="33"/>
      <c r="V333" s="27"/>
      <c r="W333" s="45"/>
      <c r="X333" s="42">
        <f>IF(V333="ESU",P333*PU!$B$3,0)</f>
        <v>0</v>
      </c>
      <c r="Y333" s="23">
        <f>IF(V333="ECF",P333*PU!$B$5,0)</f>
        <v>0</v>
      </c>
      <c r="Z333" s="23">
        <f>IF(V333="Enrobé projeté",P333*PU!$B$7,0)</f>
        <v>0</v>
      </c>
      <c r="AA333" s="23">
        <f>IF(V333="Enrobé à froid",P333*PU!$B$9,0)</f>
        <v>0</v>
      </c>
      <c r="AB333" s="23">
        <f>IF(V333="Béton bitumineux",P333*PU!$B$11,0)</f>
        <v>0</v>
      </c>
      <c r="AC333" s="23">
        <f>IF(V333="Grave émulsion",P333*PU!$B$13,0)</f>
        <v>0</v>
      </c>
      <c r="AD333" s="24">
        <f>(R333*PU!B338)+('Entretien des chaussées1'!T333*PU!B340)+'Entretien des chaussées1'!X333+'Entretien des chaussées1'!Y333+'Entretien des chaussées1'!Z333+'Entretien des chaussées1'!AA333+'Entretien des chaussées1'!AB333+'Entretien des chaussées1'!AC333</f>
        <v>0</v>
      </c>
      <c r="AE333" s="34"/>
      <c r="AF333" s="34"/>
      <c r="AG333" s="19" t="str">
        <f t="shared" ref="AG333:AG396" si="74">IF(W333="Année N",AD333+AE333+AF333,"")</f>
        <v/>
      </c>
      <c r="AH333" s="19" t="str">
        <f t="shared" ref="AH333:AH396" si="75">IF(W333="N+1",AD333+AE333+AF333,"")</f>
        <v/>
      </c>
      <c r="AI333" s="19" t="str">
        <f t="shared" ref="AI333:AI396" si="76">IF(W333="&gt; N+1",AD333+AE333+AF333,"")</f>
        <v/>
      </c>
      <c r="AJ333" s="31"/>
      <c r="AK333" s="26"/>
    </row>
    <row r="334" spans="1:37" x14ac:dyDescent="0.2">
      <c r="A334" s="41"/>
      <c r="B334" s="58" t="s">
        <v>359</v>
      </c>
      <c r="C334" s="41"/>
      <c r="D334" s="44"/>
      <c r="E334" s="40"/>
      <c r="F334" s="38" t="str">
        <f t="shared" si="66"/>
        <v/>
      </c>
      <c r="G334" s="23">
        <f t="shared" si="67"/>
        <v>0</v>
      </c>
      <c r="H334" s="23">
        <f t="shared" si="68"/>
        <v>0</v>
      </c>
      <c r="I334" s="23">
        <f t="shared" si="69"/>
        <v>0</v>
      </c>
      <c r="J334" s="23">
        <f t="shared" si="70"/>
        <v>0</v>
      </c>
      <c r="K334" s="23">
        <f t="shared" si="71"/>
        <v>0</v>
      </c>
      <c r="L334" s="27"/>
      <c r="M334" s="27"/>
      <c r="N334" s="33"/>
      <c r="O334" s="33"/>
      <c r="P334" s="68" t="str">
        <f t="shared" si="72"/>
        <v/>
      </c>
      <c r="Q334" s="49" t="str">
        <f t="shared" si="73"/>
        <v/>
      </c>
      <c r="R334" s="33"/>
      <c r="S334" s="33"/>
      <c r="T334" s="33"/>
      <c r="U334" s="33"/>
      <c r="V334" s="27"/>
      <c r="W334" s="45"/>
      <c r="X334" s="42">
        <f>IF(V334="ESU",P334*PU!$B$3,0)</f>
        <v>0</v>
      </c>
      <c r="Y334" s="23">
        <f>IF(V334="ECF",P334*PU!$B$5,0)</f>
        <v>0</v>
      </c>
      <c r="Z334" s="23">
        <f>IF(V334="Enrobé projeté",P334*PU!$B$7,0)</f>
        <v>0</v>
      </c>
      <c r="AA334" s="23">
        <f>IF(V334="Enrobé à froid",P334*PU!$B$9,0)</f>
        <v>0</v>
      </c>
      <c r="AB334" s="23">
        <f>IF(V334="Béton bitumineux",P334*PU!$B$11,0)</f>
        <v>0</v>
      </c>
      <c r="AC334" s="23">
        <f>IF(V334="Grave émulsion",P334*PU!$B$13,0)</f>
        <v>0</v>
      </c>
      <c r="AD334" s="24">
        <f>(R334*PU!B339)+('Entretien des chaussées1'!T334*PU!B341)+'Entretien des chaussées1'!X334+'Entretien des chaussées1'!Y334+'Entretien des chaussées1'!Z334+'Entretien des chaussées1'!AA334+'Entretien des chaussées1'!AB334+'Entretien des chaussées1'!AC334</f>
        <v>0</v>
      </c>
      <c r="AE334" s="34"/>
      <c r="AF334" s="34"/>
      <c r="AG334" s="19" t="str">
        <f t="shared" si="74"/>
        <v/>
      </c>
      <c r="AH334" s="19" t="str">
        <f t="shared" si="75"/>
        <v/>
      </c>
      <c r="AI334" s="19" t="str">
        <f t="shared" si="76"/>
        <v/>
      </c>
      <c r="AJ334" s="31"/>
      <c r="AK334" s="26"/>
    </row>
    <row r="335" spans="1:37" x14ac:dyDescent="0.2">
      <c r="A335" s="41"/>
      <c r="B335" s="58" t="s">
        <v>360</v>
      </c>
      <c r="C335" s="41"/>
      <c r="D335" s="44"/>
      <c r="E335" s="40"/>
      <c r="F335" s="38" t="str">
        <f t="shared" si="66"/>
        <v/>
      </c>
      <c r="G335" s="23">
        <f t="shared" si="67"/>
        <v>0</v>
      </c>
      <c r="H335" s="23">
        <f t="shared" si="68"/>
        <v>0</v>
      </c>
      <c r="I335" s="23">
        <f t="shared" si="69"/>
        <v>0</v>
      </c>
      <c r="J335" s="23">
        <f t="shared" si="70"/>
        <v>0</v>
      </c>
      <c r="K335" s="23">
        <f t="shared" si="71"/>
        <v>0</v>
      </c>
      <c r="L335" s="27"/>
      <c r="M335" s="27"/>
      <c r="N335" s="33"/>
      <c r="O335" s="33"/>
      <c r="P335" s="68" t="str">
        <f t="shared" si="72"/>
        <v/>
      </c>
      <c r="Q335" s="49" t="str">
        <f t="shared" si="73"/>
        <v/>
      </c>
      <c r="R335" s="33"/>
      <c r="S335" s="33"/>
      <c r="T335" s="33"/>
      <c r="U335" s="33"/>
      <c r="V335" s="27"/>
      <c r="W335" s="45"/>
      <c r="X335" s="42">
        <f>IF(V335="ESU",P335*PU!$B$3,0)</f>
        <v>0</v>
      </c>
      <c r="Y335" s="23">
        <f>IF(V335="ECF",P335*PU!$B$5,0)</f>
        <v>0</v>
      </c>
      <c r="Z335" s="23">
        <f>IF(V335="Enrobé projeté",P335*PU!$B$7,0)</f>
        <v>0</v>
      </c>
      <c r="AA335" s="23">
        <f>IF(V335="Enrobé à froid",P335*PU!$B$9,0)</f>
        <v>0</v>
      </c>
      <c r="AB335" s="23">
        <f>IF(V335="Béton bitumineux",P335*PU!$B$11,0)</f>
        <v>0</v>
      </c>
      <c r="AC335" s="23">
        <f>IF(V335="Grave émulsion",P335*PU!$B$13,0)</f>
        <v>0</v>
      </c>
      <c r="AD335" s="24">
        <f>(R335*PU!B340)+('Entretien des chaussées1'!T335*PU!B342)+'Entretien des chaussées1'!X335+'Entretien des chaussées1'!Y335+'Entretien des chaussées1'!Z335+'Entretien des chaussées1'!AA335+'Entretien des chaussées1'!AB335+'Entretien des chaussées1'!AC335</f>
        <v>0</v>
      </c>
      <c r="AE335" s="34"/>
      <c r="AF335" s="34"/>
      <c r="AG335" s="19" t="str">
        <f t="shared" si="74"/>
        <v/>
      </c>
      <c r="AH335" s="19" t="str">
        <f t="shared" si="75"/>
        <v/>
      </c>
      <c r="AI335" s="19" t="str">
        <f t="shared" si="76"/>
        <v/>
      </c>
      <c r="AJ335" s="31"/>
      <c r="AK335" s="26"/>
    </row>
    <row r="336" spans="1:37" x14ac:dyDescent="0.2">
      <c r="A336" s="41"/>
      <c r="B336" s="58" t="s">
        <v>361</v>
      </c>
      <c r="C336" s="41"/>
      <c r="D336" s="44"/>
      <c r="E336" s="40"/>
      <c r="F336" s="38" t="str">
        <f t="shared" si="66"/>
        <v/>
      </c>
      <c r="G336" s="23">
        <f t="shared" si="67"/>
        <v>0</v>
      </c>
      <c r="H336" s="23">
        <f t="shared" si="68"/>
        <v>0</v>
      </c>
      <c r="I336" s="23">
        <f t="shared" si="69"/>
        <v>0</v>
      </c>
      <c r="J336" s="23">
        <f t="shared" si="70"/>
        <v>0</v>
      </c>
      <c r="K336" s="23">
        <f t="shared" si="71"/>
        <v>0</v>
      </c>
      <c r="L336" s="27"/>
      <c r="M336" s="27"/>
      <c r="N336" s="33"/>
      <c r="O336" s="33"/>
      <c r="P336" s="68" t="str">
        <f t="shared" si="72"/>
        <v/>
      </c>
      <c r="Q336" s="49" t="str">
        <f t="shared" si="73"/>
        <v/>
      </c>
      <c r="R336" s="33"/>
      <c r="S336" s="33"/>
      <c r="T336" s="33"/>
      <c r="U336" s="33"/>
      <c r="V336" s="27"/>
      <c r="W336" s="45"/>
      <c r="X336" s="42">
        <f>IF(V336="ESU",P336*PU!$B$3,0)</f>
        <v>0</v>
      </c>
      <c r="Y336" s="23">
        <f>IF(V336="ECF",P336*PU!$B$5,0)</f>
        <v>0</v>
      </c>
      <c r="Z336" s="23">
        <f>IF(V336="Enrobé projeté",P336*PU!$B$7,0)</f>
        <v>0</v>
      </c>
      <c r="AA336" s="23">
        <f>IF(V336="Enrobé à froid",P336*PU!$B$9,0)</f>
        <v>0</v>
      </c>
      <c r="AB336" s="23">
        <f>IF(V336="Béton bitumineux",P336*PU!$B$11,0)</f>
        <v>0</v>
      </c>
      <c r="AC336" s="23">
        <f>IF(V336="Grave émulsion",P336*PU!$B$13,0)</f>
        <v>0</v>
      </c>
      <c r="AD336" s="24">
        <f>(R336*PU!B341)+('Entretien des chaussées1'!T336*PU!B343)+'Entretien des chaussées1'!X336+'Entretien des chaussées1'!Y336+'Entretien des chaussées1'!Z336+'Entretien des chaussées1'!AA336+'Entretien des chaussées1'!AB336+'Entretien des chaussées1'!AC336</f>
        <v>0</v>
      </c>
      <c r="AE336" s="34"/>
      <c r="AF336" s="34"/>
      <c r="AG336" s="19" t="str">
        <f t="shared" si="74"/>
        <v/>
      </c>
      <c r="AH336" s="19" t="str">
        <f t="shared" si="75"/>
        <v/>
      </c>
      <c r="AI336" s="19" t="str">
        <f t="shared" si="76"/>
        <v/>
      </c>
      <c r="AJ336" s="31"/>
      <c r="AK336" s="26"/>
    </row>
    <row r="337" spans="1:37" x14ac:dyDescent="0.2">
      <c r="A337" s="41"/>
      <c r="B337" s="58" t="s">
        <v>362</v>
      </c>
      <c r="C337" s="41"/>
      <c r="D337" s="44"/>
      <c r="E337" s="40"/>
      <c r="F337" s="38" t="str">
        <f t="shared" si="66"/>
        <v/>
      </c>
      <c r="G337" s="23">
        <f t="shared" si="67"/>
        <v>0</v>
      </c>
      <c r="H337" s="23">
        <f t="shared" si="68"/>
        <v>0</v>
      </c>
      <c r="I337" s="23">
        <f t="shared" si="69"/>
        <v>0</v>
      </c>
      <c r="J337" s="23">
        <f t="shared" si="70"/>
        <v>0</v>
      </c>
      <c r="K337" s="23">
        <f t="shared" si="71"/>
        <v>0</v>
      </c>
      <c r="L337" s="27"/>
      <c r="M337" s="27"/>
      <c r="N337" s="33"/>
      <c r="O337" s="33"/>
      <c r="P337" s="68" t="str">
        <f t="shared" si="72"/>
        <v/>
      </c>
      <c r="Q337" s="49" t="str">
        <f t="shared" si="73"/>
        <v/>
      </c>
      <c r="R337" s="33"/>
      <c r="S337" s="33"/>
      <c r="T337" s="33"/>
      <c r="U337" s="33"/>
      <c r="V337" s="27"/>
      <c r="W337" s="45"/>
      <c r="X337" s="42">
        <f>IF(V337="ESU",P337*PU!$B$3,0)</f>
        <v>0</v>
      </c>
      <c r="Y337" s="23">
        <f>IF(V337="ECF",P337*PU!$B$5,0)</f>
        <v>0</v>
      </c>
      <c r="Z337" s="23">
        <f>IF(V337="Enrobé projeté",P337*PU!$B$7,0)</f>
        <v>0</v>
      </c>
      <c r="AA337" s="23">
        <f>IF(V337="Enrobé à froid",P337*PU!$B$9,0)</f>
        <v>0</v>
      </c>
      <c r="AB337" s="23">
        <f>IF(V337="Béton bitumineux",P337*PU!$B$11,0)</f>
        <v>0</v>
      </c>
      <c r="AC337" s="23">
        <f>IF(V337="Grave émulsion",P337*PU!$B$13,0)</f>
        <v>0</v>
      </c>
      <c r="AD337" s="24">
        <f>(R337*PU!B342)+('Entretien des chaussées1'!T337*PU!B344)+'Entretien des chaussées1'!X337+'Entretien des chaussées1'!Y337+'Entretien des chaussées1'!Z337+'Entretien des chaussées1'!AA337+'Entretien des chaussées1'!AB337+'Entretien des chaussées1'!AC337</f>
        <v>0</v>
      </c>
      <c r="AE337" s="34"/>
      <c r="AF337" s="34"/>
      <c r="AG337" s="19" t="str">
        <f t="shared" si="74"/>
        <v/>
      </c>
      <c r="AH337" s="19" t="str">
        <f t="shared" si="75"/>
        <v/>
      </c>
      <c r="AI337" s="19" t="str">
        <f t="shared" si="76"/>
        <v/>
      </c>
      <c r="AJ337" s="31"/>
      <c r="AK337" s="26"/>
    </row>
    <row r="338" spans="1:37" x14ac:dyDescent="0.2">
      <c r="A338" s="41"/>
      <c r="B338" s="58" t="s">
        <v>363</v>
      </c>
      <c r="C338" s="41"/>
      <c r="D338" s="44"/>
      <c r="E338" s="40"/>
      <c r="F338" s="38" t="str">
        <f t="shared" si="66"/>
        <v/>
      </c>
      <c r="G338" s="23">
        <f t="shared" si="67"/>
        <v>0</v>
      </c>
      <c r="H338" s="23">
        <f t="shared" si="68"/>
        <v>0</v>
      </c>
      <c r="I338" s="23">
        <f t="shared" si="69"/>
        <v>0</v>
      </c>
      <c r="J338" s="23">
        <f t="shared" si="70"/>
        <v>0</v>
      </c>
      <c r="K338" s="23">
        <f t="shared" si="71"/>
        <v>0</v>
      </c>
      <c r="L338" s="27"/>
      <c r="M338" s="27"/>
      <c r="N338" s="33"/>
      <c r="O338" s="33"/>
      <c r="P338" s="68" t="str">
        <f t="shared" si="72"/>
        <v/>
      </c>
      <c r="Q338" s="49" t="str">
        <f t="shared" si="73"/>
        <v/>
      </c>
      <c r="R338" s="33"/>
      <c r="S338" s="33"/>
      <c r="T338" s="33"/>
      <c r="U338" s="33"/>
      <c r="V338" s="27"/>
      <c r="W338" s="45"/>
      <c r="X338" s="42">
        <f>IF(V338="ESU",P338*PU!$B$3,0)</f>
        <v>0</v>
      </c>
      <c r="Y338" s="23">
        <f>IF(V338="ECF",P338*PU!$B$5,0)</f>
        <v>0</v>
      </c>
      <c r="Z338" s="23">
        <f>IF(V338="Enrobé projeté",P338*PU!$B$7,0)</f>
        <v>0</v>
      </c>
      <c r="AA338" s="23">
        <f>IF(V338="Enrobé à froid",P338*PU!$B$9,0)</f>
        <v>0</v>
      </c>
      <c r="AB338" s="23">
        <f>IF(V338="Béton bitumineux",P338*PU!$B$11,0)</f>
        <v>0</v>
      </c>
      <c r="AC338" s="23">
        <f>IF(V338="Grave émulsion",P338*PU!$B$13,0)</f>
        <v>0</v>
      </c>
      <c r="AD338" s="24">
        <f>(R338*PU!B343)+('Entretien des chaussées1'!T338*PU!B345)+'Entretien des chaussées1'!X338+'Entretien des chaussées1'!Y338+'Entretien des chaussées1'!Z338+'Entretien des chaussées1'!AA338+'Entretien des chaussées1'!AB338+'Entretien des chaussées1'!AC338</f>
        <v>0</v>
      </c>
      <c r="AE338" s="34"/>
      <c r="AF338" s="34"/>
      <c r="AG338" s="19" t="str">
        <f t="shared" si="74"/>
        <v/>
      </c>
      <c r="AH338" s="19" t="str">
        <f t="shared" si="75"/>
        <v/>
      </c>
      <c r="AI338" s="19" t="str">
        <f t="shared" si="76"/>
        <v/>
      </c>
      <c r="AJ338" s="31"/>
      <c r="AK338" s="26"/>
    </row>
    <row r="339" spans="1:37" x14ac:dyDescent="0.2">
      <c r="A339" s="41"/>
      <c r="B339" s="58" t="s">
        <v>364</v>
      </c>
      <c r="C339" s="41"/>
      <c r="D339" s="44"/>
      <c r="E339" s="40"/>
      <c r="F339" s="38" t="str">
        <f t="shared" si="66"/>
        <v/>
      </c>
      <c r="G339" s="23">
        <f t="shared" si="67"/>
        <v>0</v>
      </c>
      <c r="H339" s="23">
        <f t="shared" si="68"/>
        <v>0</v>
      </c>
      <c r="I339" s="23">
        <f t="shared" si="69"/>
        <v>0</v>
      </c>
      <c r="J339" s="23">
        <f t="shared" si="70"/>
        <v>0</v>
      </c>
      <c r="K339" s="23">
        <f t="shared" si="71"/>
        <v>0</v>
      </c>
      <c r="L339" s="27"/>
      <c r="M339" s="27"/>
      <c r="N339" s="33"/>
      <c r="O339" s="33"/>
      <c r="P339" s="68" t="str">
        <f t="shared" si="72"/>
        <v/>
      </c>
      <c r="Q339" s="49" t="str">
        <f t="shared" si="73"/>
        <v/>
      </c>
      <c r="R339" s="33"/>
      <c r="S339" s="33"/>
      <c r="T339" s="33"/>
      <c r="U339" s="33"/>
      <c r="V339" s="27"/>
      <c r="W339" s="45"/>
      <c r="X339" s="42">
        <f>IF(V339="ESU",P339*PU!$B$3,0)</f>
        <v>0</v>
      </c>
      <c r="Y339" s="23">
        <f>IF(V339="ECF",P339*PU!$B$5,0)</f>
        <v>0</v>
      </c>
      <c r="Z339" s="23">
        <f>IF(V339="Enrobé projeté",P339*PU!$B$7,0)</f>
        <v>0</v>
      </c>
      <c r="AA339" s="23">
        <f>IF(V339="Enrobé à froid",P339*PU!$B$9,0)</f>
        <v>0</v>
      </c>
      <c r="AB339" s="23">
        <f>IF(V339="Béton bitumineux",P339*PU!$B$11,0)</f>
        <v>0</v>
      </c>
      <c r="AC339" s="23">
        <f>IF(V339="Grave émulsion",P339*PU!$B$13,0)</f>
        <v>0</v>
      </c>
      <c r="AD339" s="24">
        <f>(R339*PU!B344)+('Entretien des chaussées1'!T339*PU!B346)+'Entretien des chaussées1'!X339+'Entretien des chaussées1'!Y339+'Entretien des chaussées1'!Z339+'Entretien des chaussées1'!AA339+'Entretien des chaussées1'!AB339+'Entretien des chaussées1'!AC339</f>
        <v>0</v>
      </c>
      <c r="AE339" s="34"/>
      <c r="AF339" s="34"/>
      <c r="AG339" s="19" t="str">
        <f t="shared" si="74"/>
        <v/>
      </c>
      <c r="AH339" s="19" t="str">
        <f t="shared" si="75"/>
        <v/>
      </c>
      <c r="AI339" s="19" t="str">
        <f t="shared" si="76"/>
        <v/>
      </c>
      <c r="AJ339" s="31"/>
      <c r="AK339" s="26"/>
    </row>
    <row r="340" spans="1:37" x14ac:dyDescent="0.2">
      <c r="A340" s="41"/>
      <c r="B340" s="58" t="s">
        <v>365</v>
      </c>
      <c r="C340" s="41"/>
      <c r="D340" s="44"/>
      <c r="E340" s="40"/>
      <c r="F340" s="38" t="str">
        <f t="shared" si="66"/>
        <v/>
      </c>
      <c r="G340" s="23">
        <f t="shared" si="67"/>
        <v>0</v>
      </c>
      <c r="H340" s="23">
        <f t="shared" si="68"/>
        <v>0</v>
      </c>
      <c r="I340" s="23">
        <f t="shared" si="69"/>
        <v>0</v>
      </c>
      <c r="J340" s="23">
        <f t="shared" si="70"/>
        <v>0</v>
      </c>
      <c r="K340" s="23">
        <f t="shared" si="71"/>
        <v>0</v>
      </c>
      <c r="L340" s="27"/>
      <c r="M340" s="27"/>
      <c r="N340" s="33"/>
      <c r="O340" s="33"/>
      <c r="P340" s="68" t="str">
        <f t="shared" si="72"/>
        <v/>
      </c>
      <c r="Q340" s="49" t="str">
        <f t="shared" si="73"/>
        <v/>
      </c>
      <c r="R340" s="33"/>
      <c r="S340" s="33"/>
      <c r="T340" s="33"/>
      <c r="U340" s="33"/>
      <c r="V340" s="27"/>
      <c r="W340" s="45"/>
      <c r="X340" s="42">
        <f>IF(V340="ESU",P340*PU!$B$3,0)</f>
        <v>0</v>
      </c>
      <c r="Y340" s="23">
        <f>IF(V340="ECF",P340*PU!$B$5,0)</f>
        <v>0</v>
      </c>
      <c r="Z340" s="23">
        <f>IF(V340="Enrobé projeté",P340*PU!$B$7,0)</f>
        <v>0</v>
      </c>
      <c r="AA340" s="23">
        <f>IF(V340="Enrobé à froid",P340*PU!$B$9,0)</f>
        <v>0</v>
      </c>
      <c r="AB340" s="23">
        <f>IF(V340="Béton bitumineux",P340*PU!$B$11,0)</f>
        <v>0</v>
      </c>
      <c r="AC340" s="23">
        <f>IF(V340="Grave émulsion",P340*PU!$B$13,0)</f>
        <v>0</v>
      </c>
      <c r="AD340" s="24">
        <f>(R340*PU!B345)+('Entretien des chaussées1'!T340*PU!B347)+'Entretien des chaussées1'!X340+'Entretien des chaussées1'!Y340+'Entretien des chaussées1'!Z340+'Entretien des chaussées1'!AA340+'Entretien des chaussées1'!AB340+'Entretien des chaussées1'!AC340</f>
        <v>0</v>
      </c>
      <c r="AE340" s="34"/>
      <c r="AF340" s="34"/>
      <c r="AG340" s="19" t="str">
        <f t="shared" si="74"/>
        <v/>
      </c>
      <c r="AH340" s="19" t="str">
        <f t="shared" si="75"/>
        <v/>
      </c>
      <c r="AI340" s="19" t="str">
        <f t="shared" si="76"/>
        <v/>
      </c>
      <c r="AJ340" s="31"/>
      <c r="AK340" s="26"/>
    </row>
    <row r="341" spans="1:37" x14ac:dyDescent="0.2">
      <c r="A341" s="41"/>
      <c r="B341" s="58" t="s">
        <v>366</v>
      </c>
      <c r="C341" s="41"/>
      <c r="D341" s="44"/>
      <c r="E341" s="40"/>
      <c r="F341" s="38" t="str">
        <f t="shared" si="66"/>
        <v/>
      </c>
      <c r="G341" s="23">
        <f t="shared" si="67"/>
        <v>0</v>
      </c>
      <c r="H341" s="23">
        <f t="shared" si="68"/>
        <v>0</v>
      </c>
      <c r="I341" s="23">
        <f t="shared" si="69"/>
        <v>0</v>
      </c>
      <c r="J341" s="23">
        <f t="shared" si="70"/>
        <v>0</v>
      </c>
      <c r="K341" s="23">
        <f t="shared" si="71"/>
        <v>0</v>
      </c>
      <c r="L341" s="27"/>
      <c r="M341" s="27"/>
      <c r="N341" s="33"/>
      <c r="O341" s="33"/>
      <c r="P341" s="68" t="str">
        <f t="shared" si="72"/>
        <v/>
      </c>
      <c r="Q341" s="49" t="str">
        <f t="shared" si="73"/>
        <v/>
      </c>
      <c r="R341" s="33"/>
      <c r="S341" s="33"/>
      <c r="T341" s="33"/>
      <c r="U341" s="33"/>
      <c r="V341" s="27"/>
      <c r="W341" s="45"/>
      <c r="X341" s="42">
        <f>IF(V341="ESU",P341*PU!$B$3,0)</f>
        <v>0</v>
      </c>
      <c r="Y341" s="23">
        <f>IF(V341="ECF",P341*PU!$B$5,0)</f>
        <v>0</v>
      </c>
      <c r="Z341" s="23">
        <f>IF(V341="Enrobé projeté",P341*PU!$B$7,0)</f>
        <v>0</v>
      </c>
      <c r="AA341" s="23">
        <f>IF(V341="Enrobé à froid",P341*PU!$B$9,0)</f>
        <v>0</v>
      </c>
      <c r="AB341" s="23">
        <f>IF(V341="Béton bitumineux",P341*PU!$B$11,0)</f>
        <v>0</v>
      </c>
      <c r="AC341" s="23">
        <f>IF(V341="Grave émulsion",P341*PU!$B$13,0)</f>
        <v>0</v>
      </c>
      <c r="AD341" s="24">
        <f>(R341*PU!B346)+('Entretien des chaussées1'!T341*PU!B348)+'Entretien des chaussées1'!X341+'Entretien des chaussées1'!Y341+'Entretien des chaussées1'!Z341+'Entretien des chaussées1'!AA341+'Entretien des chaussées1'!AB341+'Entretien des chaussées1'!AC341</f>
        <v>0</v>
      </c>
      <c r="AE341" s="34"/>
      <c r="AF341" s="34"/>
      <c r="AG341" s="19" t="str">
        <f t="shared" si="74"/>
        <v/>
      </c>
      <c r="AH341" s="19" t="str">
        <f t="shared" si="75"/>
        <v/>
      </c>
      <c r="AI341" s="19" t="str">
        <f t="shared" si="76"/>
        <v/>
      </c>
      <c r="AJ341" s="31"/>
      <c r="AK341" s="26"/>
    </row>
    <row r="342" spans="1:37" x14ac:dyDescent="0.2">
      <c r="A342" s="41"/>
      <c r="B342" s="58" t="s">
        <v>367</v>
      </c>
      <c r="C342" s="41"/>
      <c r="D342" s="44"/>
      <c r="E342" s="40"/>
      <c r="F342" s="38" t="str">
        <f t="shared" si="66"/>
        <v/>
      </c>
      <c r="G342" s="23">
        <f t="shared" si="67"/>
        <v>0</v>
      </c>
      <c r="H342" s="23">
        <f t="shared" si="68"/>
        <v>0</v>
      </c>
      <c r="I342" s="23">
        <f t="shared" si="69"/>
        <v>0</v>
      </c>
      <c r="J342" s="23">
        <f t="shared" si="70"/>
        <v>0</v>
      </c>
      <c r="K342" s="23">
        <f t="shared" si="71"/>
        <v>0</v>
      </c>
      <c r="L342" s="27"/>
      <c r="M342" s="27"/>
      <c r="N342" s="33"/>
      <c r="O342" s="33"/>
      <c r="P342" s="68" t="str">
        <f t="shared" si="72"/>
        <v/>
      </c>
      <c r="Q342" s="49" t="str">
        <f t="shared" si="73"/>
        <v/>
      </c>
      <c r="R342" s="33"/>
      <c r="S342" s="33"/>
      <c r="T342" s="33"/>
      <c r="U342" s="33"/>
      <c r="V342" s="27"/>
      <c r="W342" s="45"/>
      <c r="X342" s="42">
        <f>IF(V342="ESU",P342*PU!$B$3,0)</f>
        <v>0</v>
      </c>
      <c r="Y342" s="23">
        <f>IF(V342="ECF",P342*PU!$B$5,0)</f>
        <v>0</v>
      </c>
      <c r="Z342" s="23">
        <f>IF(V342="Enrobé projeté",P342*PU!$B$7,0)</f>
        <v>0</v>
      </c>
      <c r="AA342" s="23">
        <f>IF(V342="Enrobé à froid",P342*PU!$B$9,0)</f>
        <v>0</v>
      </c>
      <c r="AB342" s="23">
        <f>IF(V342="Béton bitumineux",P342*PU!$B$11,0)</f>
        <v>0</v>
      </c>
      <c r="AC342" s="23">
        <f>IF(V342="Grave émulsion",P342*PU!$B$13,0)</f>
        <v>0</v>
      </c>
      <c r="AD342" s="24">
        <f>(R342*PU!B347)+('Entretien des chaussées1'!T342*PU!B349)+'Entretien des chaussées1'!X342+'Entretien des chaussées1'!Y342+'Entretien des chaussées1'!Z342+'Entretien des chaussées1'!AA342+'Entretien des chaussées1'!AB342+'Entretien des chaussées1'!AC342</f>
        <v>0</v>
      </c>
      <c r="AE342" s="34"/>
      <c r="AF342" s="34"/>
      <c r="AG342" s="19" t="str">
        <f t="shared" si="74"/>
        <v/>
      </c>
      <c r="AH342" s="19" t="str">
        <f t="shared" si="75"/>
        <v/>
      </c>
      <c r="AI342" s="19" t="str">
        <f t="shared" si="76"/>
        <v/>
      </c>
      <c r="AJ342" s="31"/>
      <c r="AK342" s="26"/>
    </row>
    <row r="343" spans="1:37" x14ac:dyDescent="0.2">
      <c r="A343" s="41"/>
      <c r="B343" s="58" t="s">
        <v>368</v>
      </c>
      <c r="C343" s="41"/>
      <c r="D343" s="44"/>
      <c r="E343" s="40"/>
      <c r="F343" s="38" t="str">
        <f t="shared" si="66"/>
        <v/>
      </c>
      <c r="G343" s="23">
        <f t="shared" si="67"/>
        <v>0</v>
      </c>
      <c r="H343" s="23">
        <f t="shared" si="68"/>
        <v>0</v>
      </c>
      <c r="I343" s="23">
        <f t="shared" si="69"/>
        <v>0</v>
      </c>
      <c r="J343" s="23">
        <f t="shared" si="70"/>
        <v>0</v>
      </c>
      <c r="K343" s="23">
        <f t="shared" si="71"/>
        <v>0</v>
      </c>
      <c r="L343" s="27"/>
      <c r="M343" s="27"/>
      <c r="N343" s="33"/>
      <c r="O343" s="33"/>
      <c r="P343" s="68" t="str">
        <f t="shared" si="72"/>
        <v/>
      </c>
      <c r="Q343" s="49" t="str">
        <f t="shared" si="73"/>
        <v/>
      </c>
      <c r="R343" s="33"/>
      <c r="S343" s="33"/>
      <c r="T343" s="33"/>
      <c r="U343" s="33"/>
      <c r="V343" s="27"/>
      <c r="W343" s="45"/>
      <c r="X343" s="42">
        <f>IF(V343="ESU",P343*PU!$B$3,0)</f>
        <v>0</v>
      </c>
      <c r="Y343" s="23">
        <f>IF(V343="ECF",P343*PU!$B$5,0)</f>
        <v>0</v>
      </c>
      <c r="Z343" s="23">
        <f>IF(V343="Enrobé projeté",P343*PU!$B$7,0)</f>
        <v>0</v>
      </c>
      <c r="AA343" s="23">
        <f>IF(V343="Enrobé à froid",P343*PU!$B$9,0)</f>
        <v>0</v>
      </c>
      <c r="AB343" s="23">
        <f>IF(V343="Béton bitumineux",P343*PU!$B$11,0)</f>
        <v>0</v>
      </c>
      <c r="AC343" s="23">
        <f>IF(V343="Grave émulsion",P343*PU!$B$13,0)</f>
        <v>0</v>
      </c>
      <c r="AD343" s="24">
        <f>(R343*PU!B348)+('Entretien des chaussées1'!T343*PU!B350)+'Entretien des chaussées1'!X343+'Entretien des chaussées1'!Y343+'Entretien des chaussées1'!Z343+'Entretien des chaussées1'!AA343+'Entretien des chaussées1'!AB343+'Entretien des chaussées1'!AC343</f>
        <v>0</v>
      </c>
      <c r="AE343" s="34"/>
      <c r="AF343" s="34"/>
      <c r="AG343" s="19" t="str">
        <f t="shared" si="74"/>
        <v/>
      </c>
      <c r="AH343" s="19" t="str">
        <f t="shared" si="75"/>
        <v/>
      </c>
      <c r="AI343" s="19" t="str">
        <f t="shared" si="76"/>
        <v/>
      </c>
      <c r="AJ343" s="31"/>
      <c r="AK343" s="26"/>
    </row>
    <row r="344" spans="1:37" x14ac:dyDescent="0.2">
      <c r="A344" s="41"/>
      <c r="B344" s="58" t="s">
        <v>369</v>
      </c>
      <c r="C344" s="41"/>
      <c r="D344" s="44"/>
      <c r="E344" s="40"/>
      <c r="F344" s="38" t="str">
        <f t="shared" si="66"/>
        <v/>
      </c>
      <c r="G344" s="23">
        <f t="shared" si="67"/>
        <v>0</v>
      </c>
      <c r="H344" s="23">
        <f t="shared" si="68"/>
        <v>0</v>
      </c>
      <c r="I344" s="23">
        <f t="shared" si="69"/>
        <v>0</v>
      </c>
      <c r="J344" s="23">
        <f t="shared" si="70"/>
        <v>0</v>
      </c>
      <c r="K344" s="23">
        <f t="shared" si="71"/>
        <v>0</v>
      </c>
      <c r="L344" s="27"/>
      <c r="M344" s="27"/>
      <c r="N344" s="33"/>
      <c r="O344" s="33"/>
      <c r="P344" s="68" t="str">
        <f t="shared" si="72"/>
        <v/>
      </c>
      <c r="Q344" s="49" t="str">
        <f t="shared" si="73"/>
        <v/>
      </c>
      <c r="R344" s="33"/>
      <c r="S344" s="33"/>
      <c r="T344" s="33"/>
      <c r="U344" s="33"/>
      <c r="V344" s="27"/>
      <c r="W344" s="45"/>
      <c r="X344" s="42">
        <f>IF(V344="ESU",P344*PU!$B$3,0)</f>
        <v>0</v>
      </c>
      <c r="Y344" s="23">
        <f>IF(V344="ECF",P344*PU!$B$5,0)</f>
        <v>0</v>
      </c>
      <c r="Z344" s="23">
        <f>IF(V344="Enrobé projeté",P344*PU!$B$7,0)</f>
        <v>0</v>
      </c>
      <c r="AA344" s="23">
        <f>IF(V344="Enrobé à froid",P344*PU!$B$9,0)</f>
        <v>0</v>
      </c>
      <c r="AB344" s="23">
        <f>IF(V344="Béton bitumineux",P344*PU!$B$11,0)</f>
        <v>0</v>
      </c>
      <c r="AC344" s="23">
        <f>IF(V344="Grave émulsion",P344*PU!$B$13,0)</f>
        <v>0</v>
      </c>
      <c r="AD344" s="24">
        <f>(R344*PU!B349)+('Entretien des chaussées1'!T344*PU!B351)+'Entretien des chaussées1'!X344+'Entretien des chaussées1'!Y344+'Entretien des chaussées1'!Z344+'Entretien des chaussées1'!AA344+'Entretien des chaussées1'!AB344+'Entretien des chaussées1'!AC344</f>
        <v>0</v>
      </c>
      <c r="AE344" s="34"/>
      <c r="AF344" s="34"/>
      <c r="AG344" s="19" t="str">
        <f t="shared" si="74"/>
        <v/>
      </c>
      <c r="AH344" s="19" t="str">
        <f t="shared" si="75"/>
        <v/>
      </c>
      <c r="AI344" s="19" t="str">
        <f t="shared" si="76"/>
        <v/>
      </c>
      <c r="AJ344" s="31"/>
      <c r="AK344" s="26"/>
    </row>
    <row r="345" spans="1:37" x14ac:dyDescent="0.2">
      <c r="A345" s="41"/>
      <c r="B345" s="58" t="s">
        <v>370</v>
      </c>
      <c r="C345" s="41"/>
      <c r="D345" s="44"/>
      <c r="E345" s="40"/>
      <c r="F345" s="38" t="str">
        <f t="shared" si="66"/>
        <v/>
      </c>
      <c r="G345" s="23">
        <f t="shared" si="67"/>
        <v>0</v>
      </c>
      <c r="H345" s="23">
        <f t="shared" si="68"/>
        <v>0</v>
      </c>
      <c r="I345" s="23">
        <f t="shared" si="69"/>
        <v>0</v>
      </c>
      <c r="J345" s="23">
        <f t="shared" si="70"/>
        <v>0</v>
      </c>
      <c r="K345" s="23">
        <f t="shared" si="71"/>
        <v>0</v>
      </c>
      <c r="L345" s="27"/>
      <c r="M345" s="27"/>
      <c r="N345" s="33"/>
      <c r="O345" s="33"/>
      <c r="P345" s="68" t="str">
        <f t="shared" si="72"/>
        <v/>
      </c>
      <c r="Q345" s="49" t="str">
        <f t="shared" si="73"/>
        <v/>
      </c>
      <c r="R345" s="33"/>
      <c r="S345" s="33"/>
      <c r="T345" s="33"/>
      <c r="U345" s="33"/>
      <c r="V345" s="27"/>
      <c r="W345" s="45"/>
      <c r="X345" s="42">
        <f>IF(V345="ESU",P345*PU!$B$3,0)</f>
        <v>0</v>
      </c>
      <c r="Y345" s="23">
        <f>IF(V345="ECF",P345*PU!$B$5,0)</f>
        <v>0</v>
      </c>
      <c r="Z345" s="23">
        <f>IF(V345="Enrobé projeté",P345*PU!$B$7,0)</f>
        <v>0</v>
      </c>
      <c r="AA345" s="23">
        <f>IF(V345="Enrobé à froid",P345*PU!$B$9,0)</f>
        <v>0</v>
      </c>
      <c r="AB345" s="23">
        <f>IF(V345="Béton bitumineux",P345*PU!$B$11,0)</f>
        <v>0</v>
      </c>
      <c r="AC345" s="23">
        <f>IF(V345="Grave émulsion",P345*PU!$B$13,0)</f>
        <v>0</v>
      </c>
      <c r="AD345" s="24">
        <f>(R345*PU!B350)+('Entretien des chaussées1'!T345*PU!B352)+'Entretien des chaussées1'!X345+'Entretien des chaussées1'!Y345+'Entretien des chaussées1'!Z345+'Entretien des chaussées1'!AA345+'Entretien des chaussées1'!AB345+'Entretien des chaussées1'!AC345</f>
        <v>0</v>
      </c>
      <c r="AE345" s="34"/>
      <c r="AF345" s="34"/>
      <c r="AG345" s="19" t="str">
        <f t="shared" si="74"/>
        <v/>
      </c>
      <c r="AH345" s="19" t="str">
        <f t="shared" si="75"/>
        <v/>
      </c>
      <c r="AI345" s="19" t="str">
        <f t="shared" si="76"/>
        <v/>
      </c>
      <c r="AJ345" s="31"/>
      <c r="AK345" s="26"/>
    </row>
    <row r="346" spans="1:37" x14ac:dyDescent="0.2">
      <c r="A346" s="41"/>
      <c r="B346" s="58" t="s">
        <v>371</v>
      </c>
      <c r="C346" s="41"/>
      <c r="D346" s="44"/>
      <c r="E346" s="40"/>
      <c r="F346" s="38" t="str">
        <f t="shared" si="66"/>
        <v/>
      </c>
      <c r="G346" s="23">
        <f t="shared" si="67"/>
        <v>0</v>
      </c>
      <c r="H346" s="23">
        <f t="shared" si="68"/>
        <v>0</v>
      </c>
      <c r="I346" s="23">
        <f t="shared" si="69"/>
        <v>0</v>
      </c>
      <c r="J346" s="23">
        <f t="shared" si="70"/>
        <v>0</v>
      </c>
      <c r="K346" s="23">
        <f t="shared" si="71"/>
        <v>0</v>
      </c>
      <c r="L346" s="27"/>
      <c r="M346" s="27"/>
      <c r="N346" s="33"/>
      <c r="O346" s="33"/>
      <c r="P346" s="68" t="str">
        <f t="shared" si="72"/>
        <v/>
      </c>
      <c r="Q346" s="49" t="str">
        <f t="shared" si="73"/>
        <v/>
      </c>
      <c r="R346" s="33"/>
      <c r="S346" s="33"/>
      <c r="T346" s="33"/>
      <c r="U346" s="33"/>
      <c r="V346" s="27"/>
      <c r="W346" s="45"/>
      <c r="X346" s="42">
        <f>IF(V346="ESU",P346*PU!$B$3,0)</f>
        <v>0</v>
      </c>
      <c r="Y346" s="23">
        <f>IF(V346="ECF",P346*PU!$B$5,0)</f>
        <v>0</v>
      </c>
      <c r="Z346" s="23">
        <f>IF(V346="Enrobé projeté",P346*PU!$B$7,0)</f>
        <v>0</v>
      </c>
      <c r="AA346" s="23">
        <f>IF(V346="Enrobé à froid",P346*PU!$B$9,0)</f>
        <v>0</v>
      </c>
      <c r="AB346" s="23">
        <f>IF(V346="Béton bitumineux",P346*PU!$B$11,0)</f>
        <v>0</v>
      </c>
      <c r="AC346" s="23">
        <f>IF(V346="Grave émulsion",P346*PU!$B$13,0)</f>
        <v>0</v>
      </c>
      <c r="AD346" s="24">
        <f>(R346*PU!B351)+('Entretien des chaussées1'!T346*PU!B353)+'Entretien des chaussées1'!X346+'Entretien des chaussées1'!Y346+'Entretien des chaussées1'!Z346+'Entretien des chaussées1'!AA346+'Entretien des chaussées1'!AB346+'Entretien des chaussées1'!AC346</f>
        <v>0</v>
      </c>
      <c r="AE346" s="34"/>
      <c r="AF346" s="34"/>
      <c r="AG346" s="19" t="str">
        <f t="shared" si="74"/>
        <v/>
      </c>
      <c r="AH346" s="19" t="str">
        <f t="shared" si="75"/>
        <v/>
      </c>
      <c r="AI346" s="19" t="str">
        <f t="shared" si="76"/>
        <v/>
      </c>
      <c r="AJ346" s="31"/>
      <c r="AK346" s="26"/>
    </row>
    <row r="347" spans="1:37" x14ac:dyDescent="0.2">
      <c r="A347" s="41"/>
      <c r="B347" s="58" t="s">
        <v>372</v>
      </c>
      <c r="C347" s="41"/>
      <c r="D347" s="44"/>
      <c r="E347" s="40"/>
      <c r="F347" s="38" t="str">
        <f t="shared" si="66"/>
        <v/>
      </c>
      <c r="G347" s="23">
        <f t="shared" si="67"/>
        <v>0</v>
      </c>
      <c r="H347" s="23">
        <f t="shared" si="68"/>
        <v>0</v>
      </c>
      <c r="I347" s="23">
        <f t="shared" si="69"/>
        <v>0</v>
      </c>
      <c r="J347" s="23">
        <f t="shared" si="70"/>
        <v>0</v>
      </c>
      <c r="K347" s="23">
        <f t="shared" si="71"/>
        <v>0</v>
      </c>
      <c r="L347" s="27"/>
      <c r="M347" s="27"/>
      <c r="N347" s="33"/>
      <c r="O347" s="33"/>
      <c r="P347" s="68" t="str">
        <f t="shared" si="72"/>
        <v/>
      </c>
      <c r="Q347" s="49" t="str">
        <f t="shared" si="73"/>
        <v/>
      </c>
      <c r="R347" s="33"/>
      <c r="S347" s="33"/>
      <c r="T347" s="33"/>
      <c r="U347" s="33"/>
      <c r="V347" s="27"/>
      <c r="W347" s="45"/>
      <c r="X347" s="42">
        <f>IF(V347="ESU",P347*PU!$B$3,0)</f>
        <v>0</v>
      </c>
      <c r="Y347" s="23">
        <f>IF(V347="ECF",P347*PU!$B$5,0)</f>
        <v>0</v>
      </c>
      <c r="Z347" s="23">
        <f>IF(V347="Enrobé projeté",P347*PU!$B$7,0)</f>
        <v>0</v>
      </c>
      <c r="AA347" s="23">
        <f>IF(V347="Enrobé à froid",P347*PU!$B$9,0)</f>
        <v>0</v>
      </c>
      <c r="AB347" s="23">
        <f>IF(V347="Béton bitumineux",P347*PU!$B$11,0)</f>
        <v>0</v>
      </c>
      <c r="AC347" s="23">
        <f>IF(V347="Grave émulsion",P347*PU!$B$13,0)</f>
        <v>0</v>
      </c>
      <c r="AD347" s="24">
        <f>(R347*PU!B352)+('Entretien des chaussées1'!T347*PU!B354)+'Entretien des chaussées1'!X347+'Entretien des chaussées1'!Y347+'Entretien des chaussées1'!Z347+'Entretien des chaussées1'!AA347+'Entretien des chaussées1'!AB347+'Entretien des chaussées1'!AC347</f>
        <v>0</v>
      </c>
      <c r="AE347" s="34"/>
      <c r="AF347" s="34"/>
      <c r="AG347" s="19" t="str">
        <f t="shared" si="74"/>
        <v/>
      </c>
      <c r="AH347" s="19" t="str">
        <f t="shared" si="75"/>
        <v/>
      </c>
      <c r="AI347" s="19" t="str">
        <f t="shared" si="76"/>
        <v/>
      </c>
      <c r="AJ347" s="31"/>
      <c r="AK347" s="26"/>
    </row>
    <row r="348" spans="1:37" x14ac:dyDescent="0.2">
      <c r="A348" s="41"/>
      <c r="B348" s="58" t="s">
        <v>373</v>
      </c>
      <c r="C348" s="41"/>
      <c r="D348" s="44"/>
      <c r="E348" s="40"/>
      <c r="F348" s="38" t="str">
        <f t="shared" si="66"/>
        <v/>
      </c>
      <c r="G348" s="23">
        <f t="shared" si="67"/>
        <v>0</v>
      </c>
      <c r="H348" s="23">
        <f t="shared" si="68"/>
        <v>0</v>
      </c>
      <c r="I348" s="23">
        <f t="shared" si="69"/>
        <v>0</v>
      </c>
      <c r="J348" s="23">
        <f t="shared" si="70"/>
        <v>0</v>
      </c>
      <c r="K348" s="23">
        <f t="shared" si="71"/>
        <v>0</v>
      </c>
      <c r="L348" s="27"/>
      <c r="M348" s="27"/>
      <c r="N348" s="33"/>
      <c r="O348" s="33"/>
      <c r="P348" s="68" t="str">
        <f t="shared" si="72"/>
        <v/>
      </c>
      <c r="Q348" s="49" t="str">
        <f t="shared" si="73"/>
        <v/>
      </c>
      <c r="R348" s="33"/>
      <c r="S348" s="33"/>
      <c r="T348" s="33"/>
      <c r="U348" s="33"/>
      <c r="V348" s="27"/>
      <c r="W348" s="45"/>
      <c r="X348" s="42">
        <f>IF(V348="ESU",P348*PU!$B$3,0)</f>
        <v>0</v>
      </c>
      <c r="Y348" s="23">
        <f>IF(V348="ECF",P348*PU!$B$5,0)</f>
        <v>0</v>
      </c>
      <c r="Z348" s="23">
        <f>IF(V348="Enrobé projeté",P348*PU!$B$7,0)</f>
        <v>0</v>
      </c>
      <c r="AA348" s="23">
        <f>IF(V348="Enrobé à froid",P348*PU!$B$9,0)</f>
        <v>0</v>
      </c>
      <c r="AB348" s="23">
        <f>IF(V348="Béton bitumineux",P348*PU!$B$11,0)</f>
        <v>0</v>
      </c>
      <c r="AC348" s="23">
        <f>IF(V348="Grave émulsion",P348*PU!$B$13,0)</f>
        <v>0</v>
      </c>
      <c r="AD348" s="24">
        <f>(R348*PU!B353)+('Entretien des chaussées1'!T348*PU!B355)+'Entretien des chaussées1'!X348+'Entretien des chaussées1'!Y348+'Entretien des chaussées1'!Z348+'Entretien des chaussées1'!AA348+'Entretien des chaussées1'!AB348+'Entretien des chaussées1'!AC348</f>
        <v>0</v>
      </c>
      <c r="AE348" s="34"/>
      <c r="AF348" s="34"/>
      <c r="AG348" s="19" t="str">
        <f t="shared" si="74"/>
        <v/>
      </c>
      <c r="AH348" s="19" t="str">
        <f t="shared" si="75"/>
        <v/>
      </c>
      <c r="AI348" s="19" t="str">
        <f t="shared" si="76"/>
        <v/>
      </c>
      <c r="AJ348" s="31"/>
      <c r="AK348" s="26"/>
    </row>
    <row r="349" spans="1:37" x14ac:dyDescent="0.2">
      <c r="A349" s="41"/>
      <c r="B349" s="58" t="s">
        <v>374</v>
      </c>
      <c r="C349" s="41"/>
      <c r="D349" s="44"/>
      <c r="E349" s="40"/>
      <c r="F349" s="38" t="str">
        <f t="shared" si="66"/>
        <v/>
      </c>
      <c r="G349" s="23">
        <f t="shared" si="67"/>
        <v>0</v>
      </c>
      <c r="H349" s="23">
        <f t="shared" si="68"/>
        <v>0</v>
      </c>
      <c r="I349" s="23">
        <f t="shared" si="69"/>
        <v>0</v>
      </c>
      <c r="J349" s="23">
        <f t="shared" si="70"/>
        <v>0</v>
      </c>
      <c r="K349" s="23">
        <f t="shared" si="71"/>
        <v>0</v>
      </c>
      <c r="L349" s="27"/>
      <c r="M349" s="27"/>
      <c r="N349" s="33"/>
      <c r="O349" s="33"/>
      <c r="P349" s="68" t="str">
        <f t="shared" si="72"/>
        <v/>
      </c>
      <c r="Q349" s="49" t="str">
        <f t="shared" si="73"/>
        <v/>
      </c>
      <c r="R349" s="33"/>
      <c r="S349" s="33"/>
      <c r="T349" s="33"/>
      <c r="U349" s="33"/>
      <c r="V349" s="27"/>
      <c r="W349" s="45"/>
      <c r="X349" s="42">
        <f>IF(V349="ESU",P349*PU!$B$3,0)</f>
        <v>0</v>
      </c>
      <c r="Y349" s="23">
        <f>IF(V349="ECF",P349*PU!$B$5,0)</f>
        <v>0</v>
      </c>
      <c r="Z349" s="23">
        <f>IF(V349="Enrobé projeté",P349*PU!$B$7,0)</f>
        <v>0</v>
      </c>
      <c r="AA349" s="23">
        <f>IF(V349="Enrobé à froid",P349*PU!$B$9,0)</f>
        <v>0</v>
      </c>
      <c r="AB349" s="23">
        <f>IF(V349="Béton bitumineux",P349*PU!$B$11,0)</f>
        <v>0</v>
      </c>
      <c r="AC349" s="23">
        <f>IF(V349="Grave émulsion",P349*PU!$B$13,0)</f>
        <v>0</v>
      </c>
      <c r="AD349" s="24">
        <f>(R349*PU!B354)+('Entretien des chaussées1'!T349*PU!B356)+'Entretien des chaussées1'!X349+'Entretien des chaussées1'!Y349+'Entretien des chaussées1'!Z349+'Entretien des chaussées1'!AA349+'Entretien des chaussées1'!AB349+'Entretien des chaussées1'!AC349</f>
        <v>0</v>
      </c>
      <c r="AE349" s="34"/>
      <c r="AF349" s="34"/>
      <c r="AG349" s="19" t="str">
        <f t="shared" si="74"/>
        <v/>
      </c>
      <c r="AH349" s="19" t="str">
        <f t="shared" si="75"/>
        <v/>
      </c>
      <c r="AI349" s="19" t="str">
        <f t="shared" si="76"/>
        <v/>
      </c>
      <c r="AJ349" s="31"/>
      <c r="AK349" s="26"/>
    </row>
    <row r="350" spans="1:37" x14ac:dyDescent="0.2">
      <c r="A350" s="41"/>
      <c r="B350" s="58" t="s">
        <v>375</v>
      </c>
      <c r="C350" s="41"/>
      <c r="D350" s="44"/>
      <c r="E350" s="40"/>
      <c r="F350" s="38" t="str">
        <f t="shared" si="66"/>
        <v/>
      </c>
      <c r="G350" s="23">
        <f t="shared" si="67"/>
        <v>0</v>
      </c>
      <c r="H350" s="23">
        <f t="shared" si="68"/>
        <v>0</v>
      </c>
      <c r="I350" s="23">
        <f t="shared" si="69"/>
        <v>0</v>
      </c>
      <c r="J350" s="23">
        <f t="shared" si="70"/>
        <v>0</v>
      </c>
      <c r="K350" s="23">
        <f t="shared" si="71"/>
        <v>0</v>
      </c>
      <c r="L350" s="27"/>
      <c r="M350" s="27"/>
      <c r="N350" s="33"/>
      <c r="O350" s="33"/>
      <c r="P350" s="68" t="str">
        <f t="shared" si="72"/>
        <v/>
      </c>
      <c r="Q350" s="49" t="str">
        <f t="shared" si="73"/>
        <v/>
      </c>
      <c r="R350" s="33"/>
      <c r="S350" s="33"/>
      <c r="T350" s="33"/>
      <c r="U350" s="33"/>
      <c r="V350" s="27"/>
      <c r="W350" s="45"/>
      <c r="X350" s="42">
        <f>IF(V350="ESU",P350*PU!$B$3,0)</f>
        <v>0</v>
      </c>
      <c r="Y350" s="23">
        <f>IF(V350="ECF",P350*PU!$B$5,0)</f>
        <v>0</v>
      </c>
      <c r="Z350" s="23">
        <f>IF(V350="Enrobé projeté",P350*PU!$B$7,0)</f>
        <v>0</v>
      </c>
      <c r="AA350" s="23">
        <f>IF(V350="Enrobé à froid",P350*PU!$B$9,0)</f>
        <v>0</v>
      </c>
      <c r="AB350" s="23">
        <f>IF(V350="Béton bitumineux",P350*PU!$B$11,0)</f>
        <v>0</v>
      </c>
      <c r="AC350" s="23">
        <f>IF(V350="Grave émulsion",P350*PU!$B$13,0)</f>
        <v>0</v>
      </c>
      <c r="AD350" s="24">
        <f>(R350*PU!B355)+('Entretien des chaussées1'!T350*PU!B357)+'Entretien des chaussées1'!X350+'Entretien des chaussées1'!Y350+'Entretien des chaussées1'!Z350+'Entretien des chaussées1'!AA350+'Entretien des chaussées1'!AB350+'Entretien des chaussées1'!AC350</f>
        <v>0</v>
      </c>
      <c r="AE350" s="34"/>
      <c r="AF350" s="34"/>
      <c r="AG350" s="19" t="str">
        <f t="shared" si="74"/>
        <v/>
      </c>
      <c r="AH350" s="19" t="str">
        <f t="shared" si="75"/>
        <v/>
      </c>
      <c r="AI350" s="19" t="str">
        <f t="shared" si="76"/>
        <v/>
      </c>
      <c r="AJ350" s="31"/>
      <c r="AK350" s="26"/>
    </row>
    <row r="351" spans="1:37" ht="25.5" x14ac:dyDescent="0.2">
      <c r="A351" s="41"/>
      <c r="B351" s="58" t="s">
        <v>376</v>
      </c>
      <c r="C351" s="41"/>
      <c r="D351" s="44"/>
      <c r="E351" s="40"/>
      <c r="F351" s="38" t="str">
        <f t="shared" si="66"/>
        <v/>
      </c>
      <c r="G351" s="23">
        <f t="shared" si="67"/>
        <v>0</v>
      </c>
      <c r="H351" s="23">
        <f t="shared" si="68"/>
        <v>0</v>
      </c>
      <c r="I351" s="23">
        <f t="shared" si="69"/>
        <v>0</v>
      </c>
      <c r="J351" s="23">
        <f t="shared" si="70"/>
        <v>0</v>
      </c>
      <c r="K351" s="23">
        <f t="shared" si="71"/>
        <v>0</v>
      </c>
      <c r="L351" s="27"/>
      <c r="M351" s="27"/>
      <c r="N351" s="33"/>
      <c r="O351" s="33"/>
      <c r="P351" s="68" t="str">
        <f t="shared" si="72"/>
        <v/>
      </c>
      <c r="Q351" s="49" t="str">
        <f t="shared" si="73"/>
        <v/>
      </c>
      <c r="R351" s="33"/>
      <c r="S351" s="33"/>
      <c r="T351" s="33"/>
      <c r="U351" s="33"/>
      <c r="V351" s="27"/>
      <c r="W351" s="45"/>
      <c r="X351" s="42">
        <f>IF(V351="ESU",P351*PU!$B$3,0)</f>
        <v>0</v>
      </c>
      <c r="Y351" s="23">
        <f>IF(V351="ECF",P351*PU!$B$5,0)</f>
        <v>0</v>
      </c>
      <c r="Z351" s="23">
        <f>IF(V351="Enrobé projeté",P351*PU!$B$7,0)</f>
        <v>0</v>
      </c>
      <c r="AA351" s="23">
        <f>IF(V351="Enrobé à froid",P351*PU!$B$9,0)</f>
        <v>0</v>
      </c>
      <c r="AB351" s="23">
        <f>IF(V351="Béton bitumineux",P351*PU!$B$11,0)</f>
        <v>0</v>
      </c>
      <c r="AC351" s="23">
        <f>IF(V351="Grave émulsion",P351*PU!$B$13,0)</f>
        <v>0</v>
      </c>
      <c r="AD351" s="24">
        <f>(R351*PU!B356)+('Entretien des chaussées1'!T351*PU!B358)+'Entretien des chaussées1'!X351+'Entretien des chaussées1'!Y351+'Entretien des chaussées1'!Z351+'Entretien des chaussées1'!AA351+'Entretien des chaussées1'!AB351+'Entretien des chaussées1'!AC351</f>
        <v>0</v>
      </c>
      <c r="AE351" s="34"/>
      <c r="AF351" s="34"/>
      <c r="AG351" s="19" t="str">
        <f t="shared" si="74"/>
        <v/>
      </c>
      <c r="AH351" s="19" t="str">
        <f t="shared" si="75"/>
        <v/>
      </c>
      <c r="AI351" s="19" t="str">
        <f t="shared" si="76"/>
        <v/>
      </c>
      <c r="AJ351" s="31"/>
      <c r="AK351" s="26"/>
    </row>
    <row r="352" spans="1:37" x14ac:dyDescent="0.2">
      <c r="A352" s="41"/>
      <c r="B352" s="58" t="s">
        <v>377</v>
      </c>
      <c r="C352" s="41"/>
      <c r="D352" s="44"/>
      <c r="E352" s="40"/>
      <c r="F352" s="38" t="str">
        <f t="shared" si="66"/>
        <v/>
      </c>
      <c r="G352" s="23">
        <f t="shared" si="67"/>
        <v>0</v>
      </c>
      <c r="H352" s="23">
        <f t="shared" si="68"/>
        <v>0</v>
      </c>
      <c r="I352" s="23">
        <f t="shared" si="69"/>
        <v>0</v>
      </c>
      <c r="J352" s="23">
        <f t="shared" si="70"/>
        <v>0</v>
      </c>
      <c r="K352" s="23">
        <f t="shared" si="71"/>
        <v>0</v>
      </c>
      <c r="L352" s="27"/>
      <c r="M352" s="27"/>
      <c r="N352" s="33"/>
      <c r="O352" s="33"/>
      <c r="P352" s="68" t="str">
        <f t="shared" si="72"/>
        <v/>
      </c>
      <c r="Q352" s="49" t="str">
        <f t="shared" si="73"/>
        <v/>
      </c>
      <c r="R352" s="33"/>
      <c r="S352" s="33"/>
      <c r="T352" s="33"/>
      <c r="U352" s="33"/>
      <c r="V352" s="27"/>
      <c r="W352" s="45"/>
      <c r="X352" s="42">
        <f>IF(V352="ESU",P352*PU!$B$3,0)</f>
        <v>0</v>
      </c>
      <c r="Y352" s="23">
        <f>IF(V352="ECF",P352*PU!$B$5,0)</f>
        <v>0</v>
      </c>
      <c r="Z352" s="23">
        <f>IF(V352="Enrobé projeté",P352*PU!$B$7,0)</f>
        <v>0</v>
      </c>
      <c r="AA352" s="23">
        <f>IF(V352="Enrobé à froid",P352*PU!$B$9,0)</f>
        <v>0</v>
      </c>
      <c r="AB352" s="23">
        <f>IF(V352="Béton bitumineux",P352*PU!$B$11,0)</f>
        <v>0</v>
      </c>
      <c r="AC352" s="23">
        <f>IF(V352="Grave émulsion",P352*PU!$B$13,0)</f>
        <v>0</v>
      </c>
      <c r="AD352" s="24">
        <f>(R352*PU!B357)+('Entretien des chaussées1'!T352*PU!B359)+'Entretien des chaussées1'!X352+'Entretien des chaussées1'!Y352+'Entretien des chaussées1'!Z352+'Entretien des chaussées1'!AA352+'Entretien des chaussées1'!AB352+'Entretien des chaussées1'!AC352</f>
        <v>0</v>
      </c>
      <c r="AE352" s="34"/>
      <c r="AF352" s="34"/>
      <c r="AG352" s="19" t="str">
        <f t="shared" si="74"/>
        <v/>
      </c>
      <c r="AH352" s="19" t="str">
        <f t="shared" si="75"/>
        <v/>
      </c>
      <c r="AI352" s="19" t="str">
        <f t="shared" si="76"/>
        <v/>
      </c>
      <c r="AJ352" s="31"/>
      <c r="AK352" s="26"/>
    </row>
    <row r="353" spans="1:37" x14ac:dyDescent="0.2">
      <c r="A353" s="41"/>
      <c r="B353" s="58" t="s">
        <v>378</v>
      </c>
      <c r="C353" s="41"/>
      <c r="D353" s="44"/>
      <c r="E353" s="40"/>
      <c r="F353" s="38" t="str">
        <f t="shared" si="66"/>
        <v/>
      </c>
      <c r="G353" s="23">
        <f t="shared" si="67"/>
        <v>0</v>
      </c>
      <c r="H353" s="23">
        <f t="shared" si="68"/>
        <v>0</v>
      </c>
      <c r="I353" s="23">
        <f t="shared" si="69"/>
        <v>0</v>
      </c>
      <c r="J353" s="23">
        <f t="shared" si="70"/>
        <v>0</v>
      </c>
      <c r="K353" s="23">
        <f t="shared" si="71"/>
        <v>0</v>
      </c>
      <c r="L353" s="27"/>
      <c r="M353" s="27"/>
      <c r="N353" s="33"/>
      <c r="O353" s="33"/>
      <c r="P353" s="68" t="str">
        <f t="shared" si="72"/>
        <v/>
      </c>
      <c r="Q353" s="49" t="str">
        <f t="shared" si="73"/>
        <v/>
      </c>
      <c r="R353" s="33"/>
      <c r="S353" s="33"/>
      <c r="T353" s="33"/>
      <c r="U353" s="33"/>
      <c r="V353" s="27"/>
      <c r="W353" s="45"/>
      <c r="X353" s="42">
        <f>IF(V353="ESU",P353*PU!$B$3,0)</f>
        <v>0</v>
      </c>
      <c r="Y353" s="23">
        <f>IF(V353="ECF",P353*PU!$B$5,0)</f>
        <v>0</v>
      </c>
      <c r="Z353" s="23">
        <f>IF(V353="Enrobé projeté",P353*PU!$B$7,0)</f>
        <v>0</v>
      </c>
      <c r="AA353" s="23">
        <f>IF(V353="Enrobé à froid",P353*PU!$B$9,0)</f>
        <v>0</v>
      </c>
      <c r="AB353" s="23">
        <f>IF(V353="Béton bitumineux",P353*PU!$B$11,0)</f>
        <v>0</v>
      </c>
      <c r="AC353" s="23">
        <f>IF(V353="Grave émulsion",P353*PU!$B$13,0)</f>
        <v>0</v>
      </c>
      <c r="AD353" s="24">
        <f>(R353*PU!B358)+('Entretien des chaussées1'!T353*PU!B360)+'Entretien des chaussées1'!X353+'Entretien des chaussées1'!Y353+'Entretien des chaussées1'!Z353+'Entretien des chaussées1'!AA353+'Entretien des chaussées1'!AB353+'Entretien des chaussées1'!AC353</f>
        <v>0</v>
      </c>
      <c r="AE353" s="34"/>
      <c r="AF353" s="34"/>
      <c r="AG353" s="19" t="str">
        <f t="shared" si="74"/>
        <v/>
      </c>
      <c r="AH353" s="19" t="str">
        <f t="shared" si="75"/>
        <v/>
      </c>
      <c r="AI353" s="19" t="str">
        <f t="shared" si="76"/>
        <v/>
      </c>
      <c r="AJ353" s="31"/>
      <c r="AK353" s="26"/>
    </row>
    <row r="354" spans="1:37" x14ac:dyDescent="0.2">
      <c r="A354" s="41"/>
      <c r="B354" s="58" t="s">
        <v>379</v>
      </c>
      <c r="C354" s="41"/>
      <c r="D354" s="44"/>
      <c r="E354" s="40"/>
      <c r="F354" s="38" t="str">
        <f t="shared" si="66"/>
        <v/>
      </c>
      <c r="G354" s="23">
        <f t="shared" si="67"/>
        <v>0</v>
      </c>
      <c r="H354" s="23">
        <f t="shared" si="68"/>
        <v>0</v>
      </c>
      <c r="I354" s="23">
        <f t="shared" si="69"/>
        <v>0</v>
      </c>
      <c r="J354" s="23">
        <f t="shared" si="70"/>
        <v>0</v>
      </c>
      <c r="K354" s="23">
        <f t="shared" si="71"/>
        <v>0</v>
      </c>
      <c r="L354" s="27"/>
      <c r="M354" s="27"/>
      <c r="N354" s="33"/>
      <c r="O354" s="33"/>
      <c r="P354" s="68" t="str">
        <f t="shared" si="72"/>
        <v/>
      </c>
      <c r="Q354" s="49" t="str">
        <f t="shared" si="73"/>
        <v/>
      </c>
      <c r="R354" s="33"/>
      <c r="S354" s="33"/>
      <c r="T354" s="33"/>
      <c r="U354" s="33"/>
      <c r="V354" s="27"/>
      <c r="W354" s="45"/>
      <c r="X354" s="42">
        <f>IF(V354="ESU",P354*PU!$B$3,0)</f>
        <v>0</v>
      </c>
      <c r="Y354" s="23">
        <f>IF(V354="ECF",P354*PU!$B$5,0)</f>
        <v>0</v>
      </c>
      <c r="Z354" s="23">
        <f>IF(V354="Enrobé projeté",P354*PU!$B$7,0)</f>
        <v>0</v>
      </c>
      <c r="AA354" s="23">
        <f>IF(V354="Enrobé à froid",P354*PU!$B$9,0)</f>
        <v>0</v>
      </c>
      <c r="AB354" s="23">
        <f>IF(V354="Béton bitumineux",P354*PU!$B$11,0)</f>
        <v>0</v>
      </c>
      <c r="AC354" s="23">
        <f>IF(V354="Grave émulsion",P354*PU!$B$13,0)</f>
        <v>0</v>
      </c>
      <c r="AD354" s="24">
        <f>(R354*PU!B359)+('Entretien des chaussées1'!T354*PU!B361)+'Entretien des chaussées1'!X354+'Entretien des chaussées1'!Y354+'Entretien des chaussées1'!Z354+'Entretien des chaussées1'!AA354+'Entretien des chaussées1'!AB354+'Entretien des chaussées1'!AC354</f>
        <v>0</v>
      </c>
      <c r="AE354" s="34"/>
      <c r="AF354" s="34"/>
      <c r="AG354" s="19" t="str">
        <f t="shared" si="74"/>
        <v/>
      </c>
      <c r="AH354" s="19" t="str">
        <f t="shared" si="75"/>
        <v/>
      </c>
      <c r="AI354" s="19" t="str">
        <f t="shared" si="76"/>
        <v/>
      </c>
      <c r="AJ354" s="31"/>
      <c r="AK354" s="26"/>
    </row>
    <row r="355" spans="1:37" x14ac:dyDescent="0.2">
      <c r="A355" s="41"/>
      <c r="B355" s="58" t="s">
        <v>380</v>
      </c>
      <c r="C355" s="41"/>
      <c r="D355" s="44"/>
      <c r="E355" s="40"/>
      <c r="F355" s="38" t="str">
        <f t="shared" si="66"/>
        <v/>
      </c>
      <c r="G355" s="23">
        <f t="shared" si="67"/>
        <v>0</v>
      </c>
      <c r="H355" s="23">
        <f t="shared" si="68"/>
        <v>0</v>
      </c>
      <c r="I355" s="23">
        <f t="shared" si="69"/>
        <v>0</v>
      </c>
      <c r="J355" s="23">
        <f t="shared" si="70"/>
        <v>0</v>
      </c>
      <c r="K355" s="23">
        <f t="shared" si="71"/>
        <v>0</v>
      </c>
      <c r="L355" s="27"/>
      <c r="M355" s="27"/>
      <c r="N355" s="33"/>
      <c r="O355" s="33"/>
      <c r="P355" s="68" t="str">
        <f t="shared" si="72"/>
        <v/>
      </c>
      <c r="Q355" s="49" t="str">
        <f t="shared" si="73"/>
        <v/>
      </c>
      <c r="R355" s="33"/>
      <c r="S355" s="33"/>
      <c r="T355" s="33"/>
      <c r="U355" s="33"/>
      <c r="V355" s="27"/>
      <c r="W355" s="45"/>
      <c r="X355" s="42">
        <f>IF(V355="ESU",P355*PU!$B$3,0)</f>
        <v>0</v>
      </c>
      <c r="Y355" s="23">
        <f>IF(V355="ECF",P355*PU!$B$5,0)</f>
        <v>0</v>
      </c>
      <c r="Z355" s="23">
        <f>IF(V355="Enrobé projeté",P355*PU!$B$7,0)</f>
        <v>0</v>
      </c>
      <c r="AA355" s="23">
        <f>IF(V355="Enrobé à froid",P355*PU!$B$9,0)</f>
        <v>0</v>
      </c>
      <c r="AB355" s="23">
        <f>IF(V355="Béton bitumineux",P355*PU!$B$11,0)</f>
        <v>0</v>
      </c>
      <c r="AC355" s="23">
        <f>IF(V355="Grave émulsion",P355*PU!$B$13,0)</f>
        <v>0</v>
      </c>
      <c r="AD355" s="24">
        <f>(R355*PU!B360)+('Entretien des chaussées1'!T355*PU!B362)+'Entretien des chaussées1'!X355+'Entretien des chaussées1'!Y355+'Entretien des chaussées1'!Z355+'Entretien des chaussées1'!AA355+'Entretien des chaussées1'!AB355+'Entretien des chaussées1'!AC355</f>
        <v>0</v>
      </c>
      <c r="AE355" s="34"/>
      <c r="AF355" s="34"/>
      <c r="AG355" s="19" t="str">
        <f t="shared" si="74"/>
        <v/>
      </c>
      <c r="AH355" s="19" t="str">
        <f t="shared" si="75"/>
        <v/>
      </c>
      <c r="AI355" s="19" t="str">
        <f t="shared" si="76"/>
        <v/>
      </c>
      <c r="AJ355" s="31"/>
      <c r="AK355" s="26"/>
    </row>
    <row r="356" spans="1:37" x14ac:dyDescent="0.2">
      <c r="A356" s="41"/>
      <c r="B356" s="58" t="s">
        <v>381</v>
      </c>
      <c r="C356" s="41"/>
      <c r="D356" s="44"/>
      <c r="E356" s="40"/>
      <c r="F356" s="38" t="str">
        <f t="shared" si="66"/>
        <v/>
      </c>
      <c r="G356" s="23">
        <f t="shared" si="67"/>
        <v>0</v>
      </c>
      <c r="H356" s="23">
        <f t="shared" si="68"/>
        <v>0</v>
      </c>
      <c r="I356" s="23">
        <f t="shared" si="69"/>
        <v>0</v>
      </c>
      <c r="J356" s="23">
        <f t="shared" si="70"/>
        <v>0</v>
      </c>
      <c r="K356" s="23">
        <f t="shared" si="71"/>
        <v>0</v>
      </c>
      <c r="L356" s="27"/>
      <c r="M356" s="27"/>
      <c r="N356" s="33"/>
      <c r="O356" s="33"/>
      <c r="P356" s="68" t="str">
        <f t="shared" si="72"/>
        <v/>
      </c>
      <c r="Q356" s="49" t="str">
        <f t="shared" si="73"/>
        <v/>
      </c>
      <c r="R356" s="33"/>
      <c r="S356" s="33"/>
      <c r="T356" s="33"/>
      <c r="U356" s="33"/>
      <c r="V356" s="27"/>
      <c r="W356" s="45"/>
      <c r="X356" s="42">
        <f>IF(V356="ESU",P356*PU!$B$3,0)</f>
        <v>0</v>
      </c>
      <c r="Y356" s="23">
        <f>IF(V356="ECF",P356*PU!$B$5,0)</f>
        <v>0</v>
      </c>
      <c r="Z356" s="23">
        <f>IF(V356="Enrobé projeté",P356*PU!$B$7,0)</f>
        <v>0</v>
      </c>
      <c r="AA356" s="23">
        <f>IF(V356="Enrobé à froid",P356*PU!$B$9,0)</f>
        <v>0</v>
      </c>
      <c r="AB356" s="23">
        <f>IF(V356="Béton bitumineux",P356*PU!$B$11,0)</f>
        <v>0</v>
      </c>
      <c r="AC356" s="23">
        <f>IF(V356="Grave émulsion",P356*PU!$B$13,0)</f>
        <v>0</v>
      </c>
      <c r="AD356" s="24">
        <f>(R356*PU!B361)+('Entretien des chaussées1'!T356*PU!B363)+'Entretien des chaussées1'!X356+'Entretien des chaussées1'!Y356+'Entretien des chaussées1'!Z356+'Entretien des chaussées1'!AA356+'Entretien des chaussées1'!AB356+'Entretien des chaussées1'!AC356</f>
        <v>0</v>
      </c>
      <c r="AE356" s="34"/>
      <c r="AF356" s="34"/>
      <c r="AG356" s="19" t="str">
        <f t="shared" si="74"/>
        <v/>
      </c>
      <c r="AH356" s="19" t="str">
        <f t="shared" si="75"/>
        <v/>
      </c>
      <c r="AI356" s="19" t="str">
        <f t="shared" si="76"/>
        <v/>
      </c>
      <c r="AJ356" s="31"/>
      <c r="AK356" s="26"/>
    </row>
    <row r="357" spans="1:37" x14ac:dyDescent="0.2">
      <c r="A357" s="41"/>
      <c r="B357" s="58" t="s">
        <v>382</v>
      </c>
      <c r="C357" s="41"/>
      <c r="D357" s="44"/>
      <c r="E357" s="40"/>
      <c r="F357" s="38" t="str">
        <f t="shared" si="66"/>
        <v/>
      </c>
      <c r="G357" s="23">
        <f t="shared" si="67"/>
        <v>0</v>
      </c>
      <c r="H357" s="23">
        <f t="shared" si="68"/>
        <v>0</v>
      </c>
      <c r="I357" s="23">
        <f t="shared" si="69"/>
        <v>0</v>
      </c>
      <c r="J357" s="23">
        <f t="shared" si="70"/>
        <v>0</v>
      </c>
      <c r="K357" s="23">
        <f t="shared" si="71"/>
        <v>0</v>
      </c>
      <c r="L357" s="27"/>
      <c r="M357" s="27"/>
      <c r="N357" s="33"/>
      <c r="O357" s="33"/>
      <c r="P357" s="68" t="str">
        <f t="shared" si="72"/>
        <v/>
      </c>
      <c r="Q357" s="49" t="str">
        <f t="shared" si="73"/>
        <v/>
      </c>
      <c r="R357" s="33"/>
      <c r="S357" s="33"/>
      <c r="T357" s="33"/>
      <c r="U357" s="33"/>
      <c r="V357" s="27"/>
      <c r="W357" s="45"/>
      <c r="X357" s="42">
        <f>IF(V357="ESU",P357*PU!$B$3,0)</f>
        <v>0</v>
      </c>
      <c r="Y357" s="23">
        <f>IF(V357="ECF",P357*PU!$B$5,0)</f>
        <v>0</v>
      </c>
      <c r="Z357" s="23">
        <f>IF(V357="Enrobé projeté",P357*PU!$B$7,0)</f>
        <v>0</v>
      </c>
      <c r="AA357" s="23">
        <f>IF(V357="Enrobé à froid",P357*PU!$B$9,0)</f>
        <v>0</v>
      </c>
      <c r="AB357" s="23">
        <f>IF(V357="Béton bitumineux",P357*PU!$B$11,0)</f>
        <v>0</v>
      </c>
      <c r="AC357" s="23">
        <f>IF(V357="Grave émulsion",P357*PU!$B$13,0)</f>
        <v>0</v>
      </c>
      <c r="AD357" s="24">
        <f>(R357*PU!B362)+('Entretien des chaussées1'!T357*PU!B364)+'Entretien des chaussées1'!X357+'Entretien des chaussées1'!Y357+'Entretien des chaussées1'!Z357+'Entretien des chaussées1'!AA357+'Entretien des chaussées1'!AB357+'Entretien des chaussées1'!AC357</f>
        <v>0</v>
      </c>
      <c r="AE357" s="34"/>
      <c r="AF357" s="34"/>
      <c r="AG357" s="19" t="str">
        <f t="shared" si="74"/>
        <v/>
      </c>
      <c r="AH357" s="19" t="str">
        <f t="shared" si="75"/>
        <v/>
      </c>
      <c r="AI357" s="19" t="str">
        <f t="shared" si="76"/>
        <v/>
      </c>
      <c r="AJ357" s="31"/>
      <c r="AK357" s="26"/>
    </row>
    <row r="358" spans="1:37" x14ac:dyDescent="0.2">
      <c r="A358" s="41"/>
      <c r="B358" s="58" t="s">
        <v>383</v>
      </c>
      <c r="C358" s="41"/>
      <c r="D358" s="44"/>
      <c r="E358" s="40"/>
      <c r="F358" s="38" t="str">
        <f t="shared" si="66"/>
        <v/>
      </c>
      <c r="G358" s="23">
        <f t="shared" si="67"/>
        <v>0</v>
      </c>
      <c r="H358" s="23">
        <f t="shared" si="68"/>
        <v>0</v>
      </c>
      <c r="I358" s="23">
        <f t="shared" si="69"/>
        <v>0</v>
      </c>
      <c r="J358" s="23">
        <f t="shared" si="70"/>
        <v>0</v>
      </c>
      <c r="K358" s="23">
        <f t="shared" si="71"/>
        <v>0</v>
      </c>
      <c r="L358" s="27"/>
      <c r="M358" s="27"/>
      <c r="N358" s="33"/>
      <c r="O358" s="33"/>
      <c r="P358" s="68" t="str">
        <f t="shared" si="72"/>
        <v/>
      </c>
      <c r="Q358" s="49" t="str">
        <f t="shared" si="73"/>
        <v/>
      </c>
      <c r="R358" s="33"/>
      <c r="S358" s="33"/>
      <c r="T358" s="33"/>
      <c r="U358" s="33"/>
      <c r="V358" s="27"/>
      <c r="W358" s="45"/>
      <c r="X358" s="42">
        <f>IF(V358="ESU",P358*PU!$B$3,0)</f>
        <v>0</v>
      </c>
      <c r="Y358" s="23">
        <f>IF(V358="ECF",P358*PU!$B$5,0)</f>
        <v>0</v>
      </c>
      <c r="Z358" s="23">
        <f>IF(V358="Enrobé projeté",P358*PU!$B$7,0)</f>
        <v>0</v>
      </c>
      <c r="AA358" s="23">
        <f>IF(V358="Enrobé à froid",P358*PU!$B$9,0)</f>
        <v>0</v>
      </c>
      <c r="AB358" s="23">
        <f>IF(V358="Béton bitumineux",P358*PU!$B$11,0)</f>
        <v>0</v>
      </c>
      <c r="AC358" s="23">
        <f>IF(V358="Grave émulsion",P358*PU!$B$13,0)</f>
        <v>0</v>
      </c>
      <c r="AD358" s="24">
        <f>(R358*PU!B363)+('Entretien des chaussées1'!T358*PU!B365)+'Entretien des chaussées1'!X358+'Entretien des chaussées1'!Y358+'Entretien des chaussées1'!Z358+'Entretien des chaussées1'!AA358+'Entretien des chaussées1'!AB358+'Entretien des chaussées1'!AC358</f>
        <v>0</v>
      </c>
      <c r="AE358" s="34"/>
      <c r="AF358" s="34"/>
      <c r="AG358" s="19" t="str">
        <f t="shared" si="74"/>
        <v/>
      </c>
      <c r="AH358" s="19" t="str">
        <f t="shared" si="75"/>
        <v/>
      </c>
      <c r="AI358" s="19" t="str">
        <f t="shared" si="76"/>
        <v/>
      </c>
      <c r="AJ358" s="31"/>
      <c r="AK358" s="26"/>
    </row>
    <row r="359" spans="1:37" x14ac:dyDescent="0.2">
      <c r="A359" s="41"/>
      <c r="B359" s="58" t="s">
        <v>384</v>
      </c>
      <c r="C359" s="41"/>
      <c r="D359" s="44"/>
      <c r="E359" s="40"/>
      <c r="F359" s="38" t="str">
        <f t="shared" si="66"/>
        <v/>
      </c>
      <c r="G359" s="23">
        <f t="shared" si="67"/>
        <v>0</v>
      </c>
      <c r="H359" s="23">
        <f t="shared" si="68"/>
        <v>0</v>
      </c>
      <c r="I359" s="23">
        <f t="shared" si="69"/>
        <v>0</v>
      </c>
      <c r="J359" s="23">
        <f t="shared" si="70"/>
        <v>0</v>
      </c>
      <c r="K359" s="23">
        <f t="shared" si="71"/>
        <v>0</v>
      </c>
      <c r="L359" s="27"/>
      <c r="M359" s="27"/>
      <c r="N359" s="33"/>
      <c r="O359" s="33"/>
      <c r="P359" s="68" t="str">
        <f t="shared" si="72"/>
        <v/>
      </c>
      <c r="Q359" s="49" t="str">
        <f t="shared" si="73"/>
        <v/>
      </c>
      <c r="R359" s="33"/>
      <c r="S359" s="33"/>
      <c r="T359" s="33"/>
      <c r="U359" s="33"/>
      <c r="V359" s="27"/>
      <c r="W359" s="45"/>
      <c r="X359" s="42">
        <f>IF(V359="ESU",P359*PU!$B$3,0)</f>
        <v>0</v>
      </c>
      <c r="Y359" s="23">
        <f>IF(V359="ECF",P359*PU!$B$5,0)</f>
        <v>0</v>
      </c>
      <c r="Z359" s="23">
        <f>IF(V359="Enrobé projeté",P359*PU!$B$7,0)</f>
        <v>0</v>
      </c>
      <c r="AA359" s="23">
        <f>IF(V359="Enrobé à froid",P359*PU!$B$9,0)</f>
        <v>0</v>
      </c>
      <c r="AB359" s="23">
        <f>IF(V359="Béton bitumineux",P359*PU!$B$11,0)</f>
        <v>0</v>
      </c>
      <c r="AC359" s="23">
        <f>IF(V359="Grave émulsion",P359*PU!$B$13,0)</f>
        <v>0</v>
      </c>
      <c r="AD359" s="24">
        <f>(R359*PU!B364)+('Entretien des chaussées1'!T359*PU!B366)+'Entretien des chaussées1'!X359+'Entretien des chaussées1'!Y359+'Entretien des chaussées1'!Z359+'Entretien des chaussées1'!AA359+'Entretien des chaussées1'!AB359+'Entretien des chaussées1'!AC359</f>
        <v>0</v>
      </c>
      <c r="AE359" s="34"/>
      <c r="AF359" s="34"/>
      <c r="AG359" s="19" t="str">
        <f t="shared" si="74"/>
        <v/>
      </c>
      <c r="AH359" s="19" t="str">
        <f t="shared" si="75"/>
        <v/>
      </c>
      <c r="AI359" s="19" t="str">
        <f t="shared" si="76"/>
        <v/>
      </c>
      <c r="AJ359" s="31"/>
      <c r="AK359" s="26"/>
    </row>
    <row r="360" spans="1:37" x14ac:dyDescent="0.2">
      <c r="A360" s="41"/>
      <c r="B360" s="58" t="s">
        <v>385</v>
      </c>
      <c r="C360" s="41"/>
      <c r="D360" s="44"/>
      <c r="E360" s="40"/>
      <c r="F360" s="38" t="str">
        <f t="shared" si="66"/>
        <v/>
      </c>
      <c r="G360" s="23">
        <f t="shared" si="67"/>
        <v>0</v>
      </c>
      <c r="H360" s="23">
        <f t="shared" si="68"/>
        <v>0</v>
      </c>
      <c r="I360" s="23">
        <f t="shared" si="69"/>
        <v>0</v>
      </c>
      <c r="J360" s="23">
        <f t="shared" si="70"/>
        <v>0</v>
      </c>
      <c r="K360" s="23">
        <f t="shared" si="71"/>
        <v>0</v>
      </c>
      <c r="L360" s="27"/>
      <c r="M360" s="27"/>
      <c r="N360" s="33"/>
      <c r="O360" s="33"/>
      <c r="P360" s="68" t="str">
        <f t="shared" si="72"/>
        <v/>
      </c>
      <c r="Q360" s="49" t="str">
        <f t="shared" si="73"/>
        <v/>
      </c>
      <c r="R360" s="33"/>
      <c r="S360" s="33"/>
      <c r="T360" s="33"/>
      <c r="U360" s="33"/>
      <c r="V360" s="27"/>
      <c r="W360" s="45"/>
      <c r="X360" s="42">
        <f>IF(V360="ESU",P360*PU!$B$3,0)</f>
        <v>0</v>
      </c>
      <c r="Y360" s="23">
        <f>IF(V360="ECF",P360*PU!$B$5,0)</f>
        <v>0</v>
      </c>
      <c r="Z360" s="23">
        <f>IF(V360="Enrobé projeté",P360*PU!$B$7,0)</f>
        <v>0</v>
      </c>
      <c r="AA360" s="23">
        <f>IF(V360="Enrobé à froid",P360*PU!$B$9,0)</f>
        <v>0</v>
      </c>
      <c r="AB360" s="23">
        <f>IF(V360="Béton bitumineux",P360*PU!$B$11,0)</f>
        <v>0</v>
      </c>
      <c r="AC360" s="23">
        <f>IF(V360="Grave émulsion",P360*PU!$B$13,0)</f>
        <v>0</v>
      </c>
      <c r="AD360" s="24">
        <f>(R360*PU!B365)+('Entretien des chaussées1'!T360*PU!B367)+'Entretien des chaussées1'!X360+'Entretien des chaussées1'!Y360+'Entretien des chaussées1'!Z360+'Entretien des chaussées1'!AA360+'Entretien des chaussées1'!AB360+'Entretien des chaussées1'!AC360</f>
        <v>0</v>
      </c>
      <c r="AE360" s="34"/>
      <c r="AF360" s="34"/>
      <c r="AG360" s="19" t="str">
        <f t="shared" si="74"/>
        <v/>
      </c>
      <c r="AH360" s="19" t="str">
        <f t="shared" si="75"/>
        <v/>
      </c>
      <c r="AI360" s="19" t="str">
        <f t="shared" si="76"/>
        <v/>
      </c>
      <c r="AJ360" s="31"/>
      <c r="AK360" s="26"/>
    </row>
    <row r="361" spans="1:37" x14ac:dyDescent="0.2">
      <c r="A361" s="41"/>
      <c r="B361" s="58" t="s">
        <v>386</v>
      </c>
      <c r="C361" s="41"/>
      <c r="D361" s="44"/>
      <c r="E361" s="40"/>
      <c r="F361" s="38" t="str">
        <f t="shared" si="66"/>
        <v/>
      </c>
      <c r="G361" s="23">
        <f t="shared" si="67"/>
        <v>0</v>
      </c>
      <c r="H361" s="23">
        <f t="shared" si="68"/>
        <v>0</v>
      </c>
      <c r="I361" s="23">
        <f t="shared" si="69"/>
        <v>0</v>
      </c>
      <c r="J361" s="23">
        <f t="shared" si="70"/>
        <v>0</v>
      </c>
      <c r="K361" s="23">
        <f t="shared" si="71"/>
        <v>0</v>
      </c>
      <c r="L361" s="27"/>
      <c r="M361" s="27"/>
      <c r="N361" s="33"/>
      <c r="O361" s="33"/>
      <c r="P361" s="68" t="str">
        <f t="shared" si="72"/>
        <v/>
      </c>
      <c r="Q361" s="49" t="str">
        <f t="shared" si="73"/>
        <v/>
      </c>
      <c r="R361" s="33"/>
      <c r="S361" s="33"/>
      <c r="T361" s="33"/>
      <c r="U361" s="33"/>
      <c r="V361" s="27"/>
      <c r="W361" s="45"/>
      <c r="X361" s="42">
        <f>IF(V361="ESU",P361*PU!$B$3,0)</f>
        <v>0</v>
      </c>
      <c r="Y361" s="23">
        <f>IF(V361="ECF",P361*PU!$B$5,0)</f>
        <v>0</v>
      </c>
      <c r="Z361" s="23">
        <f>IF(V361="Enrobé projeté",P361*PU!$B$7,0)</f>
        <v>0</v>
      </c>
      <c r="AA361" s="23">
        <f>IF(V361="Enrobé à froid",P361*PU!$B$9,0)</f>
        <v>0</v>
      </c>
      <c r="AB361" s="23">
        <f>IF(V361="Béton bitumineux",P361*PU!$B$11,0)</f>
        <v>0</v>
      </c>
      <c r="AC361" s="23">
        <f>IF(V361="Grave émulsion",P361*PU!$B$13,0)</f>
        <v>0</v>
      </c>
      <c r="AD361" s="24">
        <f>(R361*PU!B366)+('Entretien des chaussées1'!T361*PU!B368)+'Entretien des chaussées1'!X361+'Entretien des chaussées1'!Y361+'Entretien des chaussées1'!Z361+'Entretien des chaussées1'!AA361+'Entretien des chaussées1'!AB361+'Entretien des chaussées1'!AC361</f>
        <v>0</v>
      </c>
      <c r="AE361" s="34"/>
      <c r="AF361" s="34"/>
      <c r="AG361" s="19" t="str">
        <f t="shared" si="74"/>
        <v/>
      </c>
      <c r="AH361" s="19" t="str">
        <f t="shared" si="75"/>
        <v/>
      </c>
      <c r="AI361" s="19" t="str">
        <f t="shared" si="76"/>
        <v/>
      </c>
      <c r="AJ361" s="31"/>
      <c r="AK361" s="26"/>
    </row>
    <row r="362" spans="1:37" x14ac:dyDescent="0.2">
      <c r="A362" s="41"/>
      <c r="B362" s="58" t="s">
        <v>387</v>
      </c>
      <c r="C362" s="41"/>
      <c r="D362" s="44"/>
      <c r="E362" s="40"/>
      <c r="F362" s="38" t="str">
        <f t="shared" si="66"/>
        <v/>
      </c>
      <c r="G362" s="23">
        <f t="shared" si="67"/>
        <v>0</v>
      </c>
      <c r="H362" s="23">
        <f t="shared" si="68"/>
        <v>0</v>
      </c>
      <c r="I362" s="23">
        <f t="shared" si="69"/>
        <v>0</v>
      </c>
      <c r="J362" s="23">
        <f t="shared" si="70"/>
        <v>0</v>
      </c>
      <c r="K362" s="23">
        <f t="shared" si="71"/>
        <v>0</v>
      </c>
      <c r="L362" s="27"/>
      <c r="M362" s="27"/>
      <c r="N362" s="33"/>
      <c r="O362" s="33"/>
      <c r="P362" s="68" t="str">
        <f t="shared" si="72"/>
        <v/>
      </c>
      <c r="Q362" s="49" t="str">
        <f t="shared" si="73"/>
        <v/>
      </c>
      <c r="R362" s="33"/>
      <c r="S362" s="33"/>
      <c r="T362" s="33"/>
      <c r="U362" s="33"/>
      <c r="V362" s="27"/>
      <c r="W362" s="45"/>
      <c r="X362" s="42">
        <f>IF(V362="ESU",P362*PU!$B$3,0)</f>
        <v>0</v>
      </c>
      <c r="Y362" s="23">
        <f>IF(V362="ECF",P362*PU!$B$5,0)</f>
        <v>0</v>
      </c>
      <c r="Z362" s="23">
        <f>IF(V362="Enrobé projeté",P362*PU!$B$7,0)</f>
        <v>0</v>
      </c>
      <c r="AA362" s="23">
        <f>IF(V362="Enrobé à froid",P362*PU!$B$9,0)</f>
        <v>0</v>
      </c>
      <c r="AB362" s="23">
        <f>IF(V362="Béton bitumineux",P362*PU!$B$11,0)</f>
        <v>0</v>
      </c>
      <c r="AC362" s="23">
        <f>IF(V362="Grave émulsion",P362*PU!$B$13,0)</f>
        <v>0</v>
      </c>
      <c r="AD362" s="24">
        <f>(R362*PU!B367)+('Entretien des chaussées1'!T362*PU!B369)+'Entretien des chaussées1'!X362+'Entretien des chaussées1'!Y362+'Entretien des chaussées1'!Z362+'Entretien des chaussées1'!AA362+'Entretien des chaussées1'!AB362+'Entretien des chaussées1'!AC362</f>
        <v>0</v>
      </c>
      <c r="AE362" s="34"/>
      <c r="AF362" s="34"/>
      <c r="AG362" s="19" t="str">
        <f t="shared" si="74"/>
        <v/>
      </c>
      <c r="AH362" s="19" t="str">
        <f t="shared" si="75"/>
        <v/>
      </c>
      <c r="AI362" s="19" t="str">
        <f t="shared" si="76"/>
        <v/>
      </c>
      <c r="AJ362" s="31"/>
      <c r="AK362" s="26"/>
    </row>
    <row r="363" spans="1:37" x14ac:dyDescent="0.2">
      <c r="A363" s="41"/>
      <c r="B363" s="58" t="s">
        <v>388</v>
      </c>
      <c r="C363" s="41"/>
      <c r="D363" s="44"/>
      <c r="E363" s="40"/>
      <c r="F363" s="38" t="str">
        <f t="shared" si="66"/>
        <v/>
      </c>
      <c r="G363" s="23">
        <f t="shared" si="67"/>
        <v>0</v>
      </c>
      <c r="H363" s="23">
        <f t="shared" si="68"/>
        <v>0</v>
      </c>
      <c r="I363" s="23">
        <f t="shared" si="69"/>
        <v>0</v>
      </c>
      <c r="J363" s="23">
        <f t="shared" si="70"/>
        <v>0</v>
      </c>
      <c r="K363" s="23">
        <f t="shared" si="71"/>
        <v>0</v>
      </c>
      <c r="L363" s="27"/>
      <c r="M363" s="27"/>
      <c r="N363" s="33"/>
      <c r="O363" s="33"/>
      <c r="P363" s="68" t="str">
        <f t="shared" si="72"/>
        <v/>
      </c>
      <c r="Q363" s="49" t="str">
        <f t="shared" si="73"/>
        <v/>
      </c>
      <c r="R363" s="33"/>
      <c r="S363" s="33"/>
      <c r="T363" s="33"/>
      <c r="U363" s="33"/>
      <c r="V363" s="27"/>
      <c r="W363" s="45"/>
      <c r="X363" s="42">
        <f>IF(V363="ESU",P363*PU!$B$3,0)</f>
        <v>0</v>
      </c>
      <c r="Y363" s="23">
        <f>IF(V363="ECF",P363*PU!$B$5,0)</f>
        <v>0</v>
      </c>
      <c r="Z363" s="23">
        <f>IF(V363="Enrobé projeté",P363*PU!$B$7,0)</f>
        <v>0</v>
      </c>
      <c r="AA363" s="23">
        <f>IF(V363="Enrobé à froid",P363*PU!$B$9,0)</f>
        <v>0</v>
      </c>
      <c r="AB363" s="23">
        <f>IF(V363="Béton bitumineux",P363*PU!$B$11,0)</f>
        <v>0</v>
      </c>
      <c r="AC363" s="23">
        <f>IF(V363="Grave émulsion",P363*PU!$B$13,0)</f>
        <v>0</v>
      </c>
      <c r="AD363" s="24">
        <f>(R363*PU!B368)+('Entretien des chaussées1'!T363*PU!B370)+'Entretien des chaussées1'!X363+'Entretien des chaussées1'!Y363+'Entretien des chaussées1'!Z363+'Entretien des chaussées1'!AA363+'Entretien des chaussées1'!AB363+'Entretien des chaussées1'!AC363</f>
        <v>0</v>
      </c>
      <c r="AE363" s="34"/>
      <c r="AF363" s="34"/>
      <c r="AG363" s="19" t="str">
        <f t="shared" si="74"/>
        <v/>
      </c>
      <c r="AH363" s="19" t="str">
        <f t="shared" si="75"/>
        <v/>
      </c>
      <c r="AI363" s="19" t="str">
        <f t="shared" si="76"/>
        <v/>
      </c>
      <c r="AJ363" s="31"/>
      <c r="AK363" s="26"/>
    </row>
    <row r="364" spans="1:37" x14ac:dyDescent="0.2">
      <c r="A364" s="41"/>
      <c r="B364" s="58" t="s">
        <v>389</v>
      </c>
      <c r="C364" s="41"/>
      <c r="D364" s="44"/>
      <c r="E364" s="40"/>
      <c r="F364" s="38" t="str">
        <f t="shared" si="66"/>
        <v/>
      </c>
      <c r="G364" s="23">
        <f t="shared" si="67"/>
        <v>0</v>
      </c>
      <c r="H364" s="23">
        <f t="shared" si="68"/>
        <v>0</v>
      </c>
      <c r="I364" s="23">
        <f t="shared" si="69"/>
        <v>0</v>
      </c>
      <c r="J364" s="23">
        <f t="shared" si="70"/>
        <v>0</v>
      </c>
      <c r="K364" s="23">
        <f t="shared" si="71"/>
        <v>0</v>
      </c>
      <c r="L364" s="27"/>
      <c r="M364" s="27"/>
      <c r="N364" s="33"/>
      <c r="O364" s="33"/>
      <c r="P364" s="68" t="str">
        <f t="shared" si="72"/>
        <v/>
      </c>
      <c r="Q364" s="49" t="str">
        <f t="shared" si="73"/>
        <v/>
      </c>
      <c r="R364" s="33"/>
      <c r="S364" s="33"/>
      <c r="T364" s="33"/>
      <c r="U364" s="33"/>
      <c r="V364" s="27"/>
      <c r="W364" s="45"/>
      <c r="X364" s="42">
        <f>IF(V364="ESU",P364*PU!$B$3,0)</f>
        <v>0</v>
      </c>
      <c r="Y364" s="23">
        <f>IF(V364="ECF",P364*PU!$B$5,0)</f>
        <v>0</v>
      </c>
      <c r="Z364" s="23">
        <f>IF(V364="Enrobé projeté",P364*PU!$B$7,0)</f>
        <v>0</v>
      </c>
      <c r="AA364" s="23">
        <f>IF(V364="Enrobé à froid",P364*PU!$B$9,0)</f>
        <v>0</v>
      </c>
      <c r="AB364" s="23">
        <f>IF(V364="Béton bitumineux",P364*PU!$B$11,0)</f>
        <v>0</v>
      </c>
      <c r="AC364" s="23">
        <f>IF(V364="Grave émulsion",P364*PU!$B$13,0)</f>
        <v>0</v>
      </c>
      <c r="AD364" s="24">
        <f>(R364*PU!B369)+('Entretien des chaussées1'!T364*PU!B371)+'Entretien des chaussées1'!X364+'Entretien des chaussées1'!Y364+'Entretien des chaussées1'!Z364+'Entretien des chaussées1'!AA364+'Entretien des chaussées1'!AB364+'Entretien des chaussées1'!AC364</f>
        <v>0</v>
      </c>
      <c r="AE364" s="34"/>
      <c r="AF364" s="34"/>
      <c r="AG364" s="19" t="str">
        <f t="shared" si="74"/>
        <v/>
      </c>
      <c r="AH364" s="19" t="str">
        <f t="shared" si="75"/>
        <v/>
      </c>
      <c r="AI364" s="19" t="str">
        <f t="shared" si="76"/>
        <v/>
      </c>
      <c r="AJ364" s="31"/>
      <c r="AK364" s="26"/>
    </row>
    <row r="365" spans="1:37" x14ac:dyDescent="0.2">
      <c r="A365" s="41"/>
      <c r="B365" s="58" t="s">
        <v>390</v>
      </c>
      <c r="C365" s="41"/>
      <c r="D365" s="44"/>
      <c r="E365" s="40"/>
      <c r="F365" s="38" t="str">
        <f t="shared" si="66"/>
        <v/>
      </c>
      <c r="G365" s="23">
        <f t="shared" si="67"/>
        <v>0</v>
      </c>
      <c r="H365" s="23">
        <f t="shared" si="68"/>
        <v>0</v>
      </c>
      <c r="I365" s="23">
        <f t="shared" si="69"/>
        <v>0</v>
      </c>
      <c r="J365" s="23">
        <f t="shared" si="70"/>
        <v>0</v>
      </c>
      <c r="K365" s="23">
        <f t="shared" si="71"/>
        <v>0</v>
      </c>
      <c r="L365" s="27"/>
      <c r="M365" s="27"/>
      <c r="N365" s="33"/>
      <c r="O365" s="33"/>
      <c r="P365" s="68" t="str">
        <f t="shared" si="72"/>
        <v/>
      </c>
      <c r="Q365" s="49" t="str">
        <f t="shared" si="73"/>
        <v/>
      </c>
      <c r="R365" s="33"/>
      <c r="S365" s="33"/>
      <c r="T365" s="33"/>
      <c r="U365" s="33"/>
      <c r="V365" s="27"/>
      <c r="W365" s="45"/>
      <c r="X365" s="42">
        <f>IF(V365="ESU",P365*PU!$B$3,0)</f>
        <v>0</v>
      </c>
      <c r="Y365" s="23">
        <f>IF(V365="ECF",P365*PU!$B$5,0)</f>
        <v>0</v>
      </c>
      <c r="Z365" s="23">
        <f>IF(V365="Enrobé projeté",P365*PU!$B$7,0)</f>
        <v>0</v>
      </c>
      <c r="AA365" s="23">
        <f>IF(V365="Enrobé à froid",P365*PU!$B$9,0)</f>
        <v>0</v>
      </c>
      <c r="AB365" s="23">
        <f>IF(V365="Béton bitumineux",P365*PU!$B$11,0)</f>
        <v>0</v>
      </c>
      <c r="AC365" s="23">
        <f>IF(V365="Grave émulsion",P365*PU!$B$13,0)</f>
        <v>0</v>
      </c>
      <c r="AD365" s="24">
        <f>(R365*PU!B370)+('Entretien des chaussées1'!T365*PU!B372)+'Entretien des chaussées1'!X365+'Entretien des chaussées1'!Y365+'Entretien des chaussées1'!Z365+'Entretien des chaussées1'!AA365+'Entretien des chaussées1'!AB365+'Entretien des chaussées1'!AC365</f>
        <v>0</v>
      </c>
      <c r="AE365" s="34"/>
      <c r="AF365" s="34"/>
      <c r="AG365" s="19" t="str">
        <f t="shared" si="74"/>
        <v/>
      </c>
      <c r="AH365" s="19" t="str">
        <f t="shared" si="75"/>
        <v/>
      </c>
      <c r="AI365" s="19" t="str">
        <f t="shared" si="76"/>
        <v/>
      </c>
      <c r="AJ365" s="31"/>
      <c r="AK365" s="26"/>
    </row>
    <row r="366" spans="1:37" x14ac:dyDescent="0.2">
      <c r="A366" s="41"/>
      <c r="B366" s="58" t="s">
        <v>391</v>
      </c>
      <c r="C366" s="41"/>
      <c r="D366" s="44"/>
      <c r="E366" s="40"/>
      <c r="F366" s="38" t="str">
        <f t="shared" si="66"/>
        <v/>
      </c>
      <c r="G366" s="23">
        <f t="shared" si="67"/>
        <v>0</v>
      </c>
      <c r="H366" s="23">
        <f t="shared" si="68"/>
        <v>0</v>
      </c>
      <c r="I366" s="23">
        <f t="shared" si="69"/>
        <v>0</v>
      </c>
      <c r="J366" s="23">
        <f t="shared" si="70"/>
        <v>0</v>
      </c>
      <c r="K366" s="23">
        <f t="shared" si="71"/>
        <v>0</v>
      </c>
      <c r="L366" s="27"/>
      <c r="M366" s="27"/>
      <c r="N366" s="33"/>
      <c r="O366" s="33"/>
      <c r="P366" s="68" t="str">
        <f t="shared" si="72"/>
        <v/>
      </c>
      <c r="Q366" s="49" t="str">
        <f t="shared" si="73"/>
        <v/>
      </c>
      <c r="R366" s="33"/>
      <c r="S366" s="33"/>
      <c r="T366" s="33"/>
      <c r="U366" s="33"/>
      <c r="V366" s="27"/>
      <c r="W366" s="45"/>
      <c r="X366" s="42">
        <f>IF(V366="ESU",P366*PU!$B$3,0)</f>
        <v>0</v>
      </c>
      <c r="Y366" s="23">
        <f>IF(V366="ECF",P366*PU!$B$5,0)</f>
        <v>0</v>
      </c>
      <c r="Z366" s="23">
        <f>IF(V366="Enrobé projeté",P366*PU!$B$7,0)</f>
        <v>0</v>
      </c>
      <c r="AA366" s="23">
        <f>IF(V366="Enrobé à froid",P366*PU!$B$9,0)</f>
        <v>0</v>
      </c>
      <c r="AB366" s="23">
        <f>IF(V366="Béton bitumineux",P366*PU!$B$11,0)</f>
        <v>0</v>
      </c>
      <c r="AC366" s="23">
        <f>IF(V366="Grave émulsion",P366*PU!$B$13,0)</f>
        <v>0</v>
      </c>
      <c r="AD366" s="24">
        <f>(R366*PU!B371)+('Entretien des chaussées1'!T366*PU!B373)+'Entretien des chaussées1'!X366+'Entretien des chaussées1'!Y366+'Entretien des chaussées1'!Z366+'Entretien des chaussées1'!AA366+'Entretien des chaussées1'!AB366+'Entretien des chaussées1'!AC366</f>
        <v>0</v>
      </c>
      <c r="AE366" s="34"/>
      <c r="AF366" s="34"/>
      <c r="AG366" s="19" t="str">
        <f t="shared" si="74"/>
        <v/>
      </c>
      <c r="AH366" s="19" t="str">
        <f t="shared" si="75"/>
        <v/>
      </c>
      <c r="AI366" s="19" t="str">
        <f t="shared" si="76"/>
        <v/>
      </c>
      <c r="AJ366" s="31"/>
      <c r="AK366" s="26"/>
    </row>
    <row r="367" spans="1:37" x14ac:dyDescent="0.2">
      <c r="A367" s="41"/>
      <c r="B367" s="58" t="s">
        <v>392</v>
      </c>
      <c r="C367" s="41"/>
      <c r="D367" s="44"/>
      <c r="E367" s="40"/>
      <c r="F367" s="38" t="str">
        <f t="shared" si="66"/>
        <v/>
      </c>
      <c r="G367" s="23">
        <f t="shared" si="67"/>
        <v>0</v>
      </c>
      <c r="H367" s="23">
        <f t="shared" si="68"/>
        <v>0</v>
      </c>
      <c r="I367" s="23">
        <f t="shared" si="69"/>
        <v>0</v>
      </c>
      <c r="J367" s="23">
        <f t="shared" si="70"/>
        <v>0</v>
      </c>
      <c r="K367" s="23">
        <f t="shared" si="71"/>
        <v>0</v>
      </c>
      <c r="L367" s="27"/>
      <c r="M367" s="27"/>
      <c r="N367" s="33"/>
      <c r="O367" s="33"/>
      <c r="P367" s="68" t="str">
        <f t="shared" si="72"/>
        <v/>
      </c>
      <c r="Q367" s="49" t="str">
        <f t="shared" si="73"/>
        <v/>
      </c>
      <c r="R367" s="33"/>
      <c r="S367" s="33"/>
      <c r="T367" s="33"/>
      <c r="U367" s="33"/>
      <c r="V367" s="27"/>
      <c r="W367" s="45"/>
      <c r="X367" s="42">
        <f>IF(V367="ESU",P367*PU!$B$3,0)</f>
        <v>0</v>
      </c>
      <c r="Y367" s="23">
        <f>IF(V367="ECF",P367*PU!$B$5,0)</f>
        <v>0</v>
      </c>
      <c r="Z367" s="23">
        <f>IF(V367="Enrobé projeté",P367*PU!$B$7,0)</f>
        <v>0</v>
      </c>
      <c r="AA367" s="23">
        <f>IF(V367="Enrobé à froid",P367*PU!$B$9,0)</f>
        <v>0</v>
      </c>
      <c r="AB367" s="23">
        <f>IF(V367="Béton bitumineux",P367*PU!$B$11,0)</f>
        <v>0</v>
      </c>
      <c r="AC367" s="23">
        <f>IF(V367="Grave émulsion",P367*PU!$B$13,0)</f>
        <v>0</v>
      </c>
      <c r="AD367" s="24">
        <f>(R367*PU!B372)+('Entretien des chaussées1'!T367*PU!B374)+'Entretien des chaussées1'!X367+'Entretien des chaussées1'!Y367+'Entretien des chaussées1'!Z367+'Entretien des chaussées1'!AA367+'Entretien des chaussées1'!AB367+'Entretien des chaussées1'!AC367</f>
        <v>0</v>
      </c>
      <c r="AE367" s="34"/>
      <c r="AF367" s="34"/>
      <c r="AG367" s="19" t="str">
        <f t="shared" si="74"/>
        <v/>
      </c>
      <c r="AH367" s="19" t="str">
        <f t="shared" si="75"/>
        <v/>
      </c>
      <c r="AI367" s="19" t="str">
        <f t="shared" si="76"/>
        <v/>
      </c>
      <c r="AJ367" s="31"/>
      <c r="AK367" s="26"/>
    </row>
    <row r="368" spans="1:37" x14ac:dyDescent="0.2">
      <c r="A368" s="41"/>
      <c r="B368" s="58" t="s">
        <v>393</v>
      </c>
      <c r="C368" s="41"/>
      <c r="D368" s="44"/>
      <c r="E368" s="40"/>
      <c r="F368" s="38" t="str">
        <f t="shared" si="66"/>
        <v/>
      </c>
      <c r="G368" s="23">
        <f t="shared" si="67"/>
        <v>0</v>
      </c>
      <c r="H368" s="23">
        <f t="shared" si="68"/>
        <v>0</v>
      </c>
      <c r="I368" s="23">
        <f t="shared" si="69"/>
        <v>0</v>
      </c>
      <c r="J368" s="23">
        <f t="shared" si="70"/>
        <v>0</v>
      </c>
      <c r="K368" s="23">
        <f t="shared" si="71"/>
        <v>0</v>
      </c>
      <c r="L368" s="27"/>
      <c r="M368" s="27"/>
      <c r="N368" s="33"/>
      <c r="O368" s="33"/>
      <c r="P368" s="68" t="str">
        <f t="shared" si="72"/>
        <v/>
      </c>
      <c r="Q368" s="49" t="str">
        <f t="shared" si="73"/>
        <v/>
      </c>
      <c r="R368" s="33"/>
      <c r="S368" s="33"/>
      <c r="T368" s="33"/>
      <c r="U368" s="33"/>
      <c r="V368" s="27"/>
      <c r="W368" s="45"/>
      <c r="X368" s="42">
        <f>IF(V368="ESU",P368*PU!$B$3,0)</f>
        <v>0</v>
      </c>
      <c r="Y368" s="23">
        <f>IF(V368="ECF",P368*PU!$B$5,0)</f>
        <v>0</v>
      </c>
      <c r="Z368" s="23">
        <f>IF(V368="Enrobé projeté",P368*PU!$B$7,0)</f>
        <v>0</v>
      </c>
      <c r="AA368" s="23">
        <f>IF(V368="Enrobé à froid",P368*PU!$B$9,0)</f>
        <v>0</v>
      </c>
      <c r="AB368" s="23">
        <f>IF(V368="Béton bitumineux",P368*PU!$B$11,0)</f>
        <v>0</v>
      </c>
      <c r="AC368" s="23">
        <f>IF(V368="Grave émulsion",P368*PU!$B$13,0)</f>
        <v>0</v>
      </c>
      <c r="AD368" s="24">
        <f>(R368*PU!B373)+('Entretien des chaussées1'!T368*PU!B375)+'Entretien des chaussées1'!X368+'Entretien des chaussées1'!Y368+'Entretien des chaussées1'!Z368+'Entretien des chaussées1'!AA368+'Entretien des chaussées1'!AB368+'Entretien des chaussées1'!AC368</f>
        <v>0</v>
      </c>
      <c r="AE368" s="34"/>
      <c r="AF368" s="34"/>
      <c r="AG368" s="19" t="str">
        <f t="shared" si="74"/>
        <v/>
      </c>
      <c r="AH368" s="19" t="str">
        <f t="shared" si="75"/>
        <v/>
      </c>
      <c r="AI368" s="19" t="str">
        <f t="shared" si="76"/>
        <v/>
      </c>
      <c r="AJ368" s="31"/>
      <c r="AK368" s="26"/>
    </row>
    <row r="369" spans="1:37" ht="25.5" x14ac:dyDescent="0.2">
      <c r="A369" s="41"/>
      <c r="B369" s="58" t="s">
        <v>394</v>
      </c>
      <c r="C369" s="41"/>
      <c r="D369" s="44"/>
      <c r="E369" s="40"/>
      <c r="F369" s="38" t="str">
        <f t="shared" si="66"/>
        <v/>
      </c>
      <c r="G369" s="23">
        <f t="shared" si="67"/>
        <v>0</v>
      </c>
      <c r="H369" s="23">
        <f t="shared" si="68"/>
        <v>0</v>
      </c>
      <c r="I369" s="23">
        <f t="shared" si="69"/>
        <v>0</v>
      </c>
      <c r="J369" s="23">
        <f t="shared" si="70"/>
        <v>0</v>
      </c>
      <c r="K369" s="23">
        <f t="shared" si="71"/>
        <v>0</v>
      </c>
      <c r="L369" s="27"/>
      <c r="M369" s="27"/>
      <c r="N369" s="33"/>
      <c r="O369" s="33"/>
      <c r="P369" s="68" t="str">
        <f t="shared" si="72"/>
        <v/>
      </c>
      <c r="Q369" s="49" t="str">
        <f t="shared" si="73"/>
        <v/>
      </c>
      <c r="R369" s="33"/>
      <c r="S369" s="33"/>
      <c r="T369" s="33"/>
      <c r="U369" s="33"/>
      <c r="V369" s="27"/>
      <c r="W369" s="45"/>
      <c r="X369" s="42">
        <f>IF(V369="ESU",P369*PU!$B$3,0)</f>
        <v>0</v>
      </c>
      <c r="Y369" s="23">
        <f>IF(V369="ECF",P369*PU!$B$5,0)</f>
        <v>0</v>
      </c>
      <c r="Z369" s="23">
        <f>IF(V369="Enrobé projeté",P369*PU!$B$7,0)</f>
        <v>0</v>
      </c>
      <c r="AA369" s="23">
        <f>IF(V369="Enrobé à froid",P369*PU!$B$9,0)</f>
        <v>0</v>
      </c>
      <c r="AB369" s="23">
        <f>IF(V369="Béton bitumineux",P369*PU!$B$11,0)</f>
        <v>0</v>
      </c>
      <c r="AC369" s="23">
        <f>IF(V369="Grave émulsion",P369*PU!$B$13,0)</f>
        <v>0</v>
      </c>
      <c r="AD369" s="24">
        <f>(R369*PU!B374)+('Entretien des chaussées1'!T369*PU!B376)+'Entretien des chaussées1'!X369+'Entretien des chaussées1'!Y369+'Entretien des chaussées1'!Z369+'Entretien des chaussées1'!AA369+'Entretien des chaussées1'!AB369+'Entretien des chaussées1'!AC369</f>
        <v>0</v>
      </c>
      <c r="AE369" s="34"/>
      <c r="AF369" s="34"/>
      <c r="AG369" s="19" t="str">
        <f t="shared" si="74"/>
        <v/>
      </c>
      <c r="AH369" s="19" t="str">
        <f t="shared" si="75"/>
        <v/>
      </c>
      <c r="AI369" s="19" t="str">
        <f t="shared" si="76"/>
        <v/>
      </c>
      <c r="AJ369" s="31"/>
      <c r="AK369" s="26"/>
    </row>
    <row r="370" spans="1:37" x14ac:dyDescent="0.2">
      <c r="A370" s="41"/>
      <c r="B370" s="58" t="s">
        <v>395</v>
      </c>
      <c r="C370" s="41"/>
      <c r="D370" s="44"/>
      <c r="E370" s="40"/>
      <c r="F370" s="38" t="str">
        <f t="shared" si="66"/>
        <v/>
      </c>
      <c r="G370" s="23">
        <f t="shared" si="67"/>
        <v>0</v>
      </c>
      <c r="H370" s="23">
        <f t="shared" si="68"/>
        <v>0</v>
      </c>
      <c r="I370" s="23">
        <f t="shared" si="69"/>
        <v>0</v>
      </c>
      <c r="J370" s="23">
        <f t="shared" si="70"/>
        <v>0</v>
      </c>
      <c r="K370" s="23">
        <f t="shared" si="71"/>
        <v>0</v>
      </c>
      <c r="L370" s="27"/>
      <c r="M370" s="27"/>
      <c r="N370" s="33"/>
      <c r="O370" s="33"/>
      <c r="P370" s="68" t="str">
        <f t="shared" si="72"/>
        <v/>
      </c>
      <c r="Q370" s="49" t="str">
        <f t="shared" si="73"/>
        <v/>
      </c>
      <c r="R370" s="33"/>
      <c r="S370" s="33"/>
      <c r="T370" s="33"/>
      <c r="U370" s="33"/>
      <c r="V370" s="27"/>
      <c r="W370" s="45"/>
      <c r="X370" s="42">
        <f>IF(V370="ESU",P370*PU!$B$3,0)</f>
        <v>0</v>
      </c>
      <c r="Y370" s="23">
        <f>IF(V370="ECF",P370*PU!$B$5,0)</f>
        <v>0</v>
      </c>
      <c r="Z370" s="23">
        <f>IF(V370="Enrobé projeté",P370*PU!$B$7,0)</f>
        <v>0</v>
      </c>
      <c r="AA370" s="23">
        <f>IF(V370="Enrobé à froid",P370*PU!$B$9,0)</f>
        <v>0</v>
      </c>
      <c r="AB370" s="23">
        <f>IF(V370="Béton bitumineux",P370*PU!$B$11,0)</f>
        <v>0</v>
      </c>
      <c r="AC370" s="23">
        <f>IF(V370="Grave émulsion",P370*PU!$B$13,0)</f>
        <v>0</v>
      </c>
      <c r="AD370" s="24">
        <f>(R370*PU!B375)+('Entretien des chaussées1'!T370*PU!B377)+'Entretien des chaussées1'!X370+'Entretien des chaussées1'!Y370+'Entretien des chaussées1'!Z370+'Entretien des chaussées1'!AA370+'Entretien des chaussées1'!AB370+'Entretien des chaussées1'!AC370</f>
        <v>0</v>
      </c>
      <c r="AE370" s="34"/>
      <c r="AF370" s="34"/>
      <c r="AG370" s="19" t="str">
        <f t="shared" si="74"/>
        <v/>
      </c>
      <c r="AH370" s="19" t="str">
        <f t="shared" si="75"/>
        <v/>
      </c>
      <c r="AI370" s="19" t="str">
        <f t="shared" si="76"/>
        <v/>
      </c>
      <c r="AJ370" s="31"/>
      <c r="AK370" s="26"/>
    </row>
    <row r="371" spans="1:37" x14ac:dyDescent="0.2">
      <c r="A371" s="41"/>
      <c r="B371" s="58" t="s">
        <v>396</v>
      </c>
      <c r="C371" s="41"/>
      <c r="D371" s="44"/>
      <c r="E371" s="40"/>
      <c r="F371" s="38" t="str">
        <f t="shared" si="66"/>
        <v/>
      </c>
      <c r="G371" s="23">
        <f t="shared" si="67"/>
        <v>0</v>
      </c>
      <c r="H371" s="23">
        <f t="shared" si="68"/>
        <v>0</v>
      </c>
      <c r="I371" s="23">
        <f t="shared" si="69"/>
        <v>0</v>
      </c>
      <c r="J371" s="23">
        <f t="shared" si="70"/>
        <v>0</v>
      </c>
      <c r="K371" s="23">
        <f t="shared" si="71"/>
        <v>0</v>
      </c>
      <c r="L371" s="27"/>
      <c r="M371" s="27"/>
      <c r="N371" s="33"/>
      <c r="O371" s="33"/>
      <c r="P371" s="68" t="str">
        <f t="shared" si="72"/>
        <v/>
      </c>
      <c r="Q371" s="49" t="str">
        <f t="shared" si="73"/>
        <v/>
      </c>
      <c r="R371" s="33"/>
      <c r="S371" s="33"/>
      <c r="T371" s="33"/>
      <c r="U371" s="33"/>
      <c r="V371" s="27"/>
      <c r="W371" s="45"/>
      <c r="X371" s="42">
        <f>IF(V371="ESU",P371*PU!$B$3,0)</f>
        <v>0</v>
      </c>
      <c r="Y371" s="23">
        <f>IF(V371="ECF",P371*PU!$B$5,0)</f>
        <v>0</v>
      </c>
      <c r="Z371" s="23">
        <f>IF(V371="Enrobé projeté",P371*PU!$B$7,0)</f>
        <v>0</v>
      </c>
      <c r="AA371" s="23">
        <f>IF(V371="Enrobé à froid",P371*PU!$B$9,0)</f>
        <v>0</v>
      </c>
      <c r="AB371" s="23">
        <f>IF(V371="Béton bitumineux",P371*PU!$B$11,0)</f>
        <v>0</v>
      </c>
      <c r="AC371" s="23">
        <f>IF(V371="Grave émulsion",P371*PU!$B$13,0)</f>
        <v>0</v>
      </c>
      <c r="AD371" s="24">
        <f>(R371*PU!B376)+('Entretien des chaussées1'!T371*PU!B378)+'Entretien des chaussées1'!X371+'Entretien des chaussées1'!Y371+'Entretien des chaussées1'!Z371+'Entretien des chaussées1'!AA371+'Entretien des chaussées1'!AB371+'Entretien des chaussées1'!AC371</f>
        <v>0</v>
      </c>
      <c r="AE371" s="34"/>
      <c r="AF371" s="34"/>
      <c r="AG371" s="19" t="str">
        <f t="shared" si="74"/>
        <v/>
      </c>
      <c r="AH371" s="19" t="str">
        <f t="shared" si="75"/>
        <v/>
      </c>
      <c r="AI371" s="19" t="str">
        <f t="shared" si="76"/>
        <v/>
      </c>
      <c r="AJ371" s="31"/>
      <c r="AK371" s="26"/>
    </row>
    <row r="372" spans="1:37" x14ac:dyDescent="0.2">
      <c r="A372" s="41"/>
      <c r="B372" s="58" t="s">
        <v>397</v>
      </c>
      <c r="C372" s="41"/>
      <c r="D372" s="44"/>
      <c r="E372" s="40"/>
      <c r="F372" s="38" t="str">
        <f t="shared" si="66"/>
        <v/>
      </c>
      <c r="G372" s="23">
        <f t="shared" si="67"/>
        <v>0</v>
      </c>
      <c r="H372" s="23">
        <f t="shared" si="68"/>
        <v>0</v>
      </c>
      <c r="I372" s="23">
        <f t="shared" si="69"/>
        <v>0</v>
      </c>
      <c r="J372" s="23">
        <f t="shared" si="70"/>
        <v>0</v>
      </c>
      <c r="K372" s="23">
        <f t="shared" si="71"/>
        <v>0</v>
      </c>
      <c r="L372" s="27"/>
      <c r="M372" s="27"/>
      <c r="N372" s="33"/>
      <c r="O372" s="33"/>
      <c r="P372" s="68" t="str">
        <f t="shared" si="72"/>
        <v/>
      </c>
      <c r="Q372" s="49" t="str">
        <f t="shared" si="73"/>
        <v/>
      </c>
      <c r="R372" s="33"/>
      <c r="S372" s="33"/>
      <c r="T372" s="33"/>
      <c r="U372" s="33"/>
      <c r="V372" s="27"/>
      <c r="W372" s="45"/>
      <c r="X372" s="42">
        <f>IF(V372="ESU",P372*PU!$B$3,0)</f>
        <v>0</v>
      </c>
      <c r="Y372" s="23">
        <f>IF(V372="ECF",P372*PU!$B$5,0)</f>
        <v>0</v>
      </c>
      <c r="Z372" s="23">
        <f>IF(V372="Enrobé projeté",P372*PU!$B$7,0)</f>
        <v>0</v>
      </c>
      <c r="AA372" s="23">
        <f>IF(V372="Enrobé à froid",P372*PU!$B$9,0)</f>
        <v>0</v>
      </c>
      <c r="AB372" s="23">
        <f>IF(V372="Béton bitumineux",P372*PU!$B$11,0)</f>
        <v>0</v>
      </c>
      <c r="AC372" s="23">
        <f>IF(V372="Grave émulsion",P372*PU!$B$13,0)</f>
        <v>0</v>
      </c>
      <c r="AD372" s="24">
        <f>(R372*PU!B377)+('Entretien des chaussées1'!T372*PU!B379)+'Entretien des chaussées1'!X372+'Entretien des chaussées1'!Y372+'Entretien des chaussées1'!Z372+'Entretien des chaussées1'!AA372+'Entretien des chaussées1'!AB372+'Entretien des chaussées1'!AC372</f>
        <v>0</v>
      </c>
      <c r="AE372" s="34"/>
      <c r="AF372" s="34"/>
      <c r="AG372" s="19" t="str">
        <f t="shared" si="74"/>
        <v/>
      </c>
      <c r="AH372" s="19" t="str">
        <f t="shared" si="75"/>
        <v/>
      </c>
      <c r="AI372" s="19" t="str">
        <f t="shared" si="76"/>
        <v/>
      </c>
      <c r="AJ372" s="31"/>
      <c r="AK372" s="26"/>
    </row>
    <row r="373" spans="1:37" x14ac:dyDescent="0.2">
      <c r="A373" s="41"/>
      <c r="B373" s="58" t="s">
        <v>398</v>
      </c>
      <c r="C373" s="41"/>
      <c r="D373" s="44"/>
      <c r="E373" s="40"/>
      <c r="F373" s="38" t="str">
        <f t="shared" si="66"/>
        <v/>
      </c>
      <c r="G373" s="23">
        <f t="shared" si="67"/>
        <v>0</v>
      </c>
      <c r="H373" s="23">
        <f t="shared" si="68"/>
        <v>0</v>
      </c>
      <c r="I373" s="23">
        <f t="shared" si="69"/>
        <v>0</v>
      </c>
      <c r="J373" s="23">
        <f t="shared" si="70"/>
        <v>0</v>
      </c>
      <c r="K373" s="23">
        <f t="shared" si="71"/>
        <v>0</v>
      </c>
      <c r="L373" s="27"/>
      <c r="M373" s="27"/>
      <c r="N373" s="33"/>
      <c r="O373" s="33"/>
      <c r="P373" s="68" t="str">
        <f t="shared" si="72"/>
        <v/>
      </c>
      <c r="Q373" s="49" t="str">
        <f t="shared" si="73"/>
        <v/>
      </c>
      <c r="R373" s="33"/>
      <c r="S373" s="33"/>
      <c r="T373" s="33"/>
      <c r="U373" s="33"/>
      <c r="V373" s="27"/>
      <c r="W373" s="45"/>
      <c r="X373" s="42">
        <f>IF(V373="ESU",P373*PU!$B$3,0)</f>
        <v>0</v>
      </c>
      <c r="Y373" s="23">
        <f>IF(V373="ECF",P373*PU!$B$5,0)</f>
        <v>0</v>
      </c>
      <c r="Z373" s="23">
        <f>IF(V373="Enrobé projeté",P373*PU!$B$7,0)</f>
        <v>0</v>
      </c>
      <c r="AA373" s="23">
        <f>IF(V373="Enrobé à froid",P373*PU!$B$9,0)</f>
        <v>0</v>
      </c>
      <c r="AB373" s="23">
        <f>IF(V373="Béton bitumineux",P373*PU!$B$11,0)</f>
        <v>0</v>
      </c>
      <c r="AC373" s="23">
        <f>IF(V373="Grave émulsion",P373*PU!$B$13,0)</f>
        <v>0</v>
      </c>
      <c r="AD373" s="24">
        <f>(R373*PU!B378)+('Entretien des chaussées1'!T373*PU!B380)+'Entretien des chaussées1'!X373+'Entretien des chaussées1'!Y373+'Entretien des chaussées1'!Z373+'Entretien des chaussées1'!AA373+'Entretien des chaussées1'!AB373+'Entretien des chaussées1'!AC373</f>
        <v>0</v>
      </c>
      <c r="AE373" s="34"/>
      <c r="AF373" s="34"/>
      <c r="AG373" s="19" t="str">
        <f t="shared" si="74"/>
        <v/>
      </c>
      <c r="AH373" s="19" t="str">
        <f t="shared" si="75"/>
        <v/>
      </c>
      <c r="AI373" s="19" t="str">
        <f t="shared" si="76"/>
        <v/>
      </c>
      <c r="AJ373" s="31"/>
      <c r="AK373" s="26"/>
    </row>
    <row r="374" spans="1:37" x14ac:dyDescent="0.2">
      <c r="A374" s="41"/>
      <c r="B374" s="58" t="s">
        <v>399</v>
      </c>
      <c r="C374" s="41"/>
      <c r="D374" s="44"/>
      <c r="E374" s="40"/>
      <c r="F374" s="38" t="str">
        <f t="shared" si="66"/>
        <v/>
      </c>
      <c r="G374" s="23">
        <f t="shared" si="67"/>
        <v>0</v>
      </c>
      <c r="H374" s="23">
        <f t="shared" si="68"/>
        <v>0</v>
      </c>
      <c r="I374" s="23">
        <f t="shared" si="69"/>
        <v>0</v>
      </c>
      <c r="J374" s="23">
        <f t="shared" si="70"/>
        <v>0</v>
      </c>
      <c r="K374" s="23">
        <f t="shared" si="71"/>
        <v>0</v>
      </c>
      <c r="L374" s="27"/>
      <c r="M374" s="27"/>
      <c r="N374" s="33"/>
      <c r="O374" s="33"/>
      <c r="P374" s="68" t="str">
        <f t="shared" si="72"/>
        <v/>
      </c>
      <c r="Q374" s="49" t="str">
        <f t="shared" si="73"/>
        <v/>
      </c>
      <c r="R374" s="33"/>
      <c r="S374" s="33"/>
      <c r="T374" s="33"/>
      <c r="U374" s="33"/>
      <c r="V374" s="27"/>
      <c r="W374" s="45"/>
      <c r="X374" s="42">
        <f>IF(V374="ESU",P374*PU!$B$3,0)</f>
        <v>0</v>
      </c>
      <c r="Y374" s="23">
        <f>IF(V374="ECF",P374*PU!$B$5,0)</f>
        <v>0</v>
      </c>
      <c r="Z374" s="23">
        <f>IF(V374="Enrobé projeté",P374*PU!$B$7,0)</f>
        <v>0</v>
      </c>
      <c r="AA374" s="23">
        <f>IF(V374="Enrobé à froid",P374*PU!$B$9,0)</f>
        <v>0</v>
      </c>
      <c r="AB374" s="23">
        <f>IF(V374="Béton bitumineux",P374*PU!$B$11,0)</f>
        <v>0</v>
      </c>
      <c r="AC374" s="23">
        <f>IF(V374="Grave émulsion",P374*PU!$B$13,0)</f>
        <v>0</v>
      </c>
      <c r="AD374" s="24">
        <f>(R374*PU!B379)+('Entretien des chaussées1'!T374*PU!B381)+'Entretien des chaussées1'!X374+'Entretien des chaussées1'!Y374+'Entretien des chaussées1'!Z374+'Entretien des chaussées1'!AA374+'Entretien des chaussées1'!AB374+'Entretien des chaussées1'!AC374</f>
        <v>0</v>
      </c>
      <c r="AE374" s="34"/>
      <c r="AF374" s="34"/>
      <c r="AG374" s="19" t="str">
        <f t="shared" si="74"/>
        <v/>
      </c>
      <c r="AH374" s="19" t="str">
        <f t="shared" si="75"/>
        <v/>
      </c>
      <c r="AI374" s="19" t="str">
        <f t="shared" si="76"/>
        <v/>
      </c>
      <c r="AJ374" s="31"/>
      <c r="AK374" s="26"/>
    </row>
    <row r="375" spans="1:37" x14ac:dyDescent="0.2">
      <c r="A375" s="41"/>
      <c r="B375" s="58" t="s">
        <v>400</v>
      </c>
      <c r="C375" s="41"/>
      <c r="D375" s="44"/>
      <c r="E375" s="40"/>
      <c r="F375" s="38" t="str">
        <f t="shared" si="66"/>
        <v/>
      </c>
      <c r="G375" s="23">
        <f t="shared" si="67"/>
        <v>0</v>
      </c>
      <c r="H375" s="23">
        <f t="shared" si="68"/>
        <v>0</v>
      </c>
      <c r="I375" s="23">
        <f t="shared" si="69"/>
        <v>0</v>
      </c>
      <c r="J375" s="23">
        <f t="shared" si="70"/>
        <v>0</v>
      </c>
      <c r="K375" s="23">
        <f t="shared" si="71"/>
        <v>0</v>
      </c>
      <c r="L375" s="27"/>
      <c r="M375" s="27"/>
      <c r="N375" s="33"/>
      <c r="O375" s="33"/>
      <c r="P375" s="68" t="str">
        <f t="shared" si="72"/>
        <v/>
      </c>
      <c r="Q375" s="49" t="str">
        <f t="shared" si="73"/>
        <v/>
      </c>
      <c r="R375" s="33"/>
      <c r="S375" s="33"/>
      <c r="T375" s="33"/>
      <c r="U375" s="33"/>
      <c r="V375" s="27"/>
      <c r="W375" s="45"/>
      <c r="X375" s="42">
        <f>IF(V375="ESU",P375*PU!$B$3,0)</f>
        <v>0</v>
      </c>
      <c r="Y375" s="23">
        <f>IF(V375="ECF",P375*PU!$B$5,0)</f>
        <v>0</v>
      </c>
      <c r="Z375" s="23">
        <f>IF(V375="Enrobé projeté",P375*PU!$B$7,0)</f>
        <v>0</v>
      </c>
      <c r="AA375" s="23">
        <f>IF(V375="Enrobé à froid",P375*PU!$B$9,0)</f>
        <v>0</v>
      </c>
      <c r="AB375" s="23">
        <f>IF(V375="Béton bitumineux",P375*PU!$B$11,0)</f>
        <v>0</v>
      </c>
      <c r="AC375" s="23">
        <f>IF(V375="Grave émulsion",P375*PU!$B$13,0)</f>
        <v>0</v>
      </c>
      <c r="AD375" s="24">
        <f>(R375*PU!B380)+('Entretien des chaussées1'!T375*PU!B382)+'Entretien des chaussées1'!X375+'Entretien des chaussées1'!Y375+'Entretien des chaussées1'!Z375+'Entretien des chaussées1'!AA375+'Entretien des chaussées1'!AB375+'Entretien des chaussées1'!AC375</f>
        <v>0</v>
      </c>
      <c r="AE375" s="34"/>
      <c r="AF375" s="34"/>
      <c r="AG375" s="19" t="str">
        <f t="shared" si="74"/>
        <v/>
      </c>
      <c r="AH375" s="19" t="str">
        <f t="shared" si="75"/>
        <v/>
      </c>
      <c r="AI375" s="19" t="str">
        <f t="shared" si="76"/>
        <v/>
      </c>
      <c r="AJ375" s="31"/>
      <c r="AK375" s="26"/>
    </row>
    <row r="376" spans="1:37" ht="25.5" x14ac:dyDescent="0.2">
      <c r="A376" s="41"/>
      <c r="B376" s="61" t="s">
        <v>401</v>
      </c>
      <c r="C376" s="41"/>
      <c r="D376" s="44"/>
      <c r="E376" s="40"/>
      <c r="F376" s="38" t="str">
        <f t="shared" si="66"/>
        <v/>
      </c>
      <c r="G376" s="23">
        <f t="shared" si="67"/>
        <v>0</v>
      </c>
      <c r="H376" s="23">
        <f t="shared" si="68"/>
        <v>0</v>
      </c>
      <c r="I376" s="23">
        <f t="shared" si="69"/>
        <v>0</v>
      </c>
      <c r="J376" s="23">
        <f t="shared" si="70"/>
        <v>0</v>
      </c>
      <c r="K376" s="23">
        <f t="shared" si="71"/>
        <v>0</v>
      </c>
      <c r="L376" s="27"/>
      <c r="M376" s="27"/>
      <c r="N376" s="33"/>
      <c r="O376" s="33"/>
      <c r="P376" s="68" t="str">
        <f t="shared" si="72"/>
        <v/>
      </c>
      <c r="Q376" s="49" t="str">
        <f t="shared" si="73"/>
        <v/>
      </c>
      <c r="R376" s="33"/>
      <c r="S376" s="33"/>
      <c r="T376" s="33"/>
      <c r="U376" s="33"/>
      <c r="V376" s="27"/>
      <c r="W376" s="45"/>
      <c r="X376" s="42">
        <f>IF(V376="ESU",P376*PU!$B$3,0)</f>
        <v>0</v>
      </c>
      <c r="Y376" s="23">
        <f>IF(V376="ECF",P376*PU!$B$5,0)</f>
        <v>0</v>
      </c>
      <c r="Z376" s="23">
        <f>IF(V376="Enrobé projeté",P376*PU!$B$7,0)</f>
        <v>0</v>
      </c>
      <c r="AA376" s="23">
        <f>IF(V376="Enrobé à froid",P376*PU!$B$9,0)</f>
        <v>0</v>
      </c>
      <c r="AB376" s="23">
        <f>IF(V376="Béton bitumineux",P376*PU!$B$11,0)</f>
        <v>0</v>
      </c>
      <c r="AC376" s="23">
        <f>IF(V376="Grave émulsion",P376*PU!$B$13,0)</f>
        <v>0</v>
      </c>
      <c r="AD376" s="24">
        <f>(R376*PU!B381)+('Entretien des chaussées1'!T376*PU!B383)+'Entretien des chaussées1'!X376+'Entretien des chaussées1'!Y376+'Entretien des chaussées1'!Z376+'Entretien des chaussées1'!AA376+'Entretien des chaussées1'!AB376+'Entretien des chaussées1'!AC376</f>
        <v>0</v>
      </c>
      <c r="AE376" s="34"/>
      <c r="AF376" s="34"/>
      <c r="AG376" s="19" t="str">
        <f t="shared" si="74"/>
        <v/>
      </c>
      <c r="AH376" s="19" t="str">
        <f t="shared" si="75"/>
        <v/>
      </c>
      <c r="AI376" s="19" t="str">
        <f t="shared" si="76"/>
        <v/>
      </c>
      <c r="AJ376" s="31"/>
      <c r="AK376" s="26"/>
    </row>
    <row r="377" spans="1:37" x14ac:dyDescent="0.2">
      <c r="A377" s="41"/>
      <c r="B377" s="58" t="s">
        <v>402</v>
      </c>
      <c r="C377" s="41"/>
      <c r="D377" s="44"/>
      <c r="E377" s="40"/>
      <c r="F377" s="38" t="str">
        <f t="shared" si="66"/>
        <v/>
      </c>
      <c r="G377" s="23">
        <f t="shared" si="67"/>
        <v>0</v>
      </c>
      <c r="H377" s="23">
        <f t="shared" si="68"/>
        <v>0</v>
      </c>
      <c r="I377" s="23">
        <f t="shared" si="69"/>
        <v>0</v>
      </c>
      <c r="J377" s="23">
        <f t="shared" si="70"/>
        <v>0</v>
      </c>
      <c r="K377" s="23">
        <f t="shared" si="71"/>
        <v>0</v>
      </c>
      <c r="L377" s="27"/>
      <c r="M377" s="27"/>
      <c r="N377" s="33"/>
      <c r="O377" s="33"/>
      <c r="P377" s="68" t="str">
        <f t="shared" si="72"/>
        <v/>
      </c>
      <c r="Q377" s="49" t="str">
        <f t="shared" si="73"/>
        <v/>
      </c>
      <c r="R377" s="33"/>
      <c r="S377" s="33"/>
      <c r="T377" s="33"/>
      <c r="U377" s="33"/>
      <c r="V377" s="27"/>
      <c r="W377" s="45"/>
      <c r="X377" s="42">
        <f>IF(V377="ESU",P377*PU!$B$3,0)</f>
        <v>0</v>
      </c>
      <c r="Y377" s="23">
        <f>IF(V377="ECF",P377*PU!$B$5,0)</f>
        <v>0</v>
      </c>
      <c r="Z377" s="23">
        <f>IF(V377="Enrobé projeté",P377*PU!$B$7,0)</f>
        <v>0</v>
      </c>
      <c r="AA377" s="23">
        <f>IF(V377="Enrobé à froid",P377*PU!$B$9,0)</f>
        <v>0</v>
      </c>
      <c r="AB377" s="23">
        <f>IF(V377="Béton bitumineux",P377*PU!$B$11,0)</f>
        <v>0</v>
      </c>
      <c r="AC377" s="23">
        <f>IF(V377="Grave émulsion",P377*PU!$B$13,0)</f>
        <v>0</v>
      </c>
      <c r="AD377" s="24">
        <f>(R377*PU!B382)+('Entretien des chaussées1'!T377*PU!B384)+'Entretien des chaussées1'!X377+'Entretien des chaussées1'!Y377+'Entretien des chaussées1'!Z377+'Entretien des chaussées1'!AA377+'Entretien des chaussées1'!AB377+'Entretien des chaussées1'!AC377</f>
        <v>0</v>
      </c>
      <c r="AE377" s="34"/>
      <c r="AF377" s="34"/>
      <c r="AG377" s="19" t="str">
        <f t="shared" si="74"/>
        <v/>
      </c>
      <c r="AH377" s="19" t="str">
        <f t="shared" si="75"/>
        <v/>
      </c>
      <c r="AI377" s="19" t="str">
        <f t="shared" si="76"/>
        <v/>
      </c>
      <c r="AJ377" s="31"/>
      <c r="AK377" s="26"/>
    </row>
    <row r="378" spans="1:37" x14ac:dyDescent="0.2">
      <c r="A378" s="41"/>
      <c r="B378" s="58" t="s">
        <v>403</v>
      </c>
      <c r="C378" s="41"/>
      <c r="D378" s="44"/>
      <c r="E378" s="40"/>
      <c r="F378" s="38" t="str">
        <f t="shared" si="66"/>
        <v/>
      </c>
      <c r="G378" s="23">
        <f t="shared" si="67"/>
        <v>0</v>
      </c>
      <c r="H378" s="23">
        <f t="shared" si="68"/>
        <v>0</v>
      </c>
      <c r="I378" s="23">
        <f t="shared" si="69"/>
        <v>0</v>
      </c>
      <c r="J378" s="23">
        <f t="shared" si="70"/>
        <v>0</v>
      </c>
      <c r="K378" s="23">
        <f t="shared" si="71"/>
        <v>0</v>
      </c>
      <c r="L378" s="27"/>
      <c r="M378" s="27"/>
      <c r="N378" s="33"/>
      <c r="O378" s="33"/>
      <c r="P378" s="68" t="str">
        <f t="shared" si="72"/>
        <v/>
      </c>
      <c r="Q378" s="49" t="str">
        <f t="shared" si="73"/>
        <v/>
      </c>
      <c r="R378" s="33"/>
      <c r="S378" s="33"/>
      <c r="T378" s="33"/>
      <c r="U378" s="33"/>
      <c r="V378" s="27"/>
      <c r="W378" s="45"/>
      <c r="X378" s="42">
        <f>IF(V378="ESU",P378*PU!$B$3,0)</f>
        <v>0</v>
      </c>
      <c r="Y378" s="23">
        <f>IF(V378="ECF",P378*PU!$B$5,0)</f>
        <v>0</v>
      </c>
      <c r="Z378" s="23">
        <f>IF(V378="Enrobé projeté",P378*PU!$B$7,0)</f>
        <v>0</v>
      </c>
      <c r="AA378" s="23">
        <f>IF(V378="Enrobé à froid",P378*PU!$B$9,0)</f>
        <v>0</v>
      </c>
      <c r="AB378" s="23">
        <f>IF(V378="Béton bitumineux",P378*PU!$B$11,0)</f>
        <v>0</v>
      </c>
      <c r="AC378" s="23">
        <f>IF(V378="Grave émulsion",P378*PU!$B$13,0)</f>
        <v>0</v>
      </c>
      <c r="AD378" s="24">
        <f>(R378*PU!B383)+('Entretien des chaussées1'!T378*PU!B385)+'Entretien des chaussées1'!X378+'Entretien des chaussées1'!Y378+'Entretien des chaussées1'!Z378+'Entretien des chaussées1'!AA378+'Entretien des chaussées1'!AB378+'Entretien des chaussées1'!AC378</f>
        <v>0</v>
      </c>
      <c r="AE378" s="34"/>
      <c r="AF378" s="34"/>
      <c r="AG378" s="19" t="str">
        <f t="shared" si="74"/>
        <v/>
      </c>
      <c r="AH378" s="19" t="str">
        <f t="shared" si="75"/>
        <v/>
      </c>
      <c r="AI378" s="19" t="str">
        <f t="shared" si="76"/>
        <v/>
      </c>
      <c r="AJ378" s="31"/>
      <c r="AK378" s="26"/>
    </row>
    <row r="379" spans="1:37" x14ac:dyDescent="0.2">
      <c r="A379" s="41"/>
      <c r="B379" s="58" t="s">
        <v>404</v>
      </c>
      <c r="C379" s="41"/>
      <c r="D379" s="44"/>
      <c r="E379" s="40"/>
      <c r="F379" s="38" t="str">
        <f t="shared" si="66"/>
        <v/>
      </c>
      <c r="G379" s="23">
        <f t="shared" si="67"/>
        <v>0</v>
      </c>
      <c r="H379" s="23">
        <f t="shared" si="68"/>
        <v>0</v>
      </c>
      <c r="I379" s="23">
        <f t="shared" si="69"/>
        <v>0</v>
      </c>
      <c r="J379" s="23">
        <f t="shared" si="70"/>
        <v>0</v>
      </c>
      <c r="K379" s="23">
        <f t="shared" si="71"/>
        <v>0</v>
      </c>
      <c r="L379" s="27"/>
      <c r="M379" s="27"/>
      <c r="N379" s="33"/>
      <c r="O379" s="33"/>
      <c r="P379" s="68" t="str">
        <f t="shared" si="72"/>
        <v/>
      </c>
      <c r="Q379" s="49" t="str">
        <f t="shared" si="73"/>
        <v/>
      </c>
      <c r="R379" s="33"/>
      <c r="S379" s="33"/>
      <c r="T379" s="33"/>
      <c r="U379" s="33"/>
      <c r="V379" s="27"/>
      <c r="W379" s="45"/>
      <c r="X379" s="42">
        <f>IF(V379="ESU",P379*PU!$B$3,0)</f>
        <v>0</v>
      </c>
      <c r="Y379" s="23">
        <f>IF(V379="ECF",P379*PU!$B$5,0)</f>
        <v>0</v>
      </c>
      <c r="Z379" s="23">
        <f>IF(V379="Enrobé projeté",P379*PU!$B$7,0)</f>
        <v>0</v>
      </c>
      <c r="AA379" s="23">
        <f>IF(V379="Enrobé à froid",P379*PU!$B$9,0)</f>
        <v>0</v>
      </c>
      <c r="AB379" s="23">
        <f>IF(V379="Béton bitumineux",P379*PU!$B$11,0)</f>
        <v>0</v>
      </c>
      <c r="AC379" s="23">
        <f>IF(V379="Grave émulsion",P379*PU!$B$13,0)</f>
        <v>0</v>
      </c>
      <c r="AD379" s="24">
        <f>(R379*PU!B384)+('Entretien des chaussées1'!T379*PU!B386)+'Entretien des chaussées1'!X379+'Entretien des chaussées1'!Y379+'Entretien des chaussées1'!Z379+'Entretien des chaussées1'!AA379+'Entretien des chaussées1'!AB379+'Entretien des chaussées1'!AC379</f>
        <v>0</v>
      </c>
      <c r="AE379" s="34"/>
      <c r="AF379" s="34"/>
      <c r="AG379" s="19" t="str">
        <f t="shared" si="74"/>
        <v/>
      </c>
      <c r="AH379" s="19" t="str">
        <f t="shared" si="75"/>
        <v/>
      </c>
      <c r="AI379" s="19" t="str">
        <f t="shared" si="76"/>
        <v/>
      </c>
      <c r="AJ379" s="31"/>
      <c r="AK379" s="26"/>
    </row>
    <row r="380" spans="1:37" x14ac:dyDescent="0.2">
      <c r="A380" s="41"/>
      <c r="B380" s="58" t="s">
        <v>405</v>
      </c>
      <c r="C380" s="41"/>
      <c r="D380" s="44"/>
      <c r="E380" s="40"/>
      <c r="F380" s="38" t="str">
        <f t="shared" si="66"/>
        <v/>
      </c>
      <c r="G380" s="23">
        <f t="shared" si="67"/>
        <v>0</v>
      </c>
      <c r="H380" s="23">
        <f t="shared" si="68"/>
        <v>0</v>
      </c>
      <c r="I380" s="23">
        <f t="shared" si="69"/>
        <v>0</v>
      </c>
      <c r="J380" s="23">
        <f t="shared" si="70"/>
        <v>0</v>
      </c>
      <c r="K380" s="23">
        <f t="shared" si="71"/>
        <v>0</v>
      </c>
      <c r="L380" s="27"/>
      <c r="M380" s="27"/>
      <c r="N380" s="33"/>
      <c r="O380" s="33"/>
      <c r="P380" s="68" t="str">
        <f t="shared" si="72"/>
        <v/>
      </c>
      <c r="Q380" s="49" t="str">
        <f t="shared" si="73"/>
        <v/>
      </c>
      <c r="R380" s="33"/>
      <c r="S380" s="33"/>
      <c r="T380" s="33"/>
      <c r="U380" s="33"/>
      <c r="V380" s="27"/>
      <c r="W380" s="45"/>
      <c r="X380" s="42">
        <f>IF(V380="ESU",P380*PU!$B$3,0)</f>
        <v>0</v>
      </c>
      <c r="Y380" s="23">
        <f>IF(V380="ECF",P380*PU!$B$5,0)</f>
        <v>0</v>
      </c>
      <c r="Z380" s="23">
        <f>IF(V380="Enrobé projeté",P380*PU!$B$7,0)</f>
        <v>0</v>
      </c>
      <c r="AA380" s="23">
        <f>IF(V380="Enrobé à froid",P380*PU!$B$9,0)</f>
        <v>0</v>
      </c>
      <c r="AB380" s="23">
        <f>IF(V380="Béton bitumineux",P380*PU!$B$11,0)</f>
        <v>0</v>
      </c>
      <c r="AC380" s="23">
        <f>IF(V380="Grave émulsion",P380*PU!$B$13,0)</f>
        <v>0</v>
      </c>
      <c r="AD380" s="24">
        <f>(R380*PU!B385)+('Entretien des chaussées1'!T380*PU!B387)+'Entretien des chaussées1'!X380+'Entretien des chaussées1'!Y380+'Entretien des chaussées1'!Z380+'Entretien des chaussées1'!AA380+'Entretien des chaussées1'!AB380+'Entretien des chaussées1'!AC380</f>
        <v>0</v>
      </c>
      <c r="AE380" s="34"/>
      <c r="AF380" s="34"/>
      <c r="AG380" s="19" t="str">
        <f t="shared" si="74"/>
        <v/>
      </c>
      <c r="AH380" s="19" t="str">
        <f t="shared" si="75"/>
        <v/>
      </c>
      <c r="AI380" s="19" t="str">
        <f t="shared" si="76"/>
        <v/>
      </c>
      <c r="AJ380" s="31"/>
      <c r="AK380" s="26"/>
    </row>
    <row r="381" spans="1:37" x14ac:dyDescent="0.2">
      <c r="A381" s="41"/>
      <c r="B381" s="58" t="s">
        <v>406</v>
      </c>
      <c r="C381" s="41"/>
      <c r="D381" s="44"/>
      <c r="E381" s="40"/>
      <c r="F381" s="38" t="str">
        <f t="shared" si="66"/>
        <v/>
      </c>
      <c r="G381" s="23">
        <f t="shared" si="67"/>
        <v>0</v>
      </c>
      <c r="H381" s="23">
        <f t="shared" si="68"/>
        <v>0</v>
      </c>
      <c r="I381" s="23">
        <f t="shared" si="69"/>
        <v>0</v>
      </c>
      <c r="J381" s="23">
        <f t="shared" si="70"/>
        <v>0</v>
      </c>
      <c r="K381" s="23">
        <f t="shared" si="71"/>
        <v>0</v>
      </c>
      <c r="L381" s="27"/>
      <c r="M381" s="27"/>
      <c r="N381" s="33"/>
      <c r="O381" s="33"/>
      <c r="P381" s="68" t="str">
        <f t="shared" si="72"/>
        <v/>
      </c>
      <c r="Q381" s="49" t="str">
        <f t="shared" si="73"/>
        <v/>
      </c>
      <c r="R381" s="33"/>
      <c r="S381" s="33"/>
      <c r="T381" s="33"/>
      <c r="U381" s="33"/>
      <c r="V381" s="27"/>
      <c r="W381" s="45"/>
      <c r="X381" s="42">
        <f>IF(V381="ESU",P381*PU!$B$3,0)</f>
        <v>0</v>
      </c>
      <c r="Y381" s="23">
        <f>IF(V381="ECF",P381*PU!$B$5,0)</f>
        <v>0</v>
      </c>
      <c r="Z381" s="23">
        <f>IF(V381="Enrobé projeté",P381*PU!$B$7,0)</f>
        <v>0</v>
      </c>
      <c r="AA381" s="23">
        <f>IF(V381="Enrobé à froid",P381*PU!$B$9,0)</f>
        <v>0</v>
      </c>
      <c r="AB381" s="23">
        <f>IF(V381="Béton bitumineux",P381*PU!$B$11,0)</f>
        <v>0</v>
      </c>
      <c r="AC381" s="23">
        <f>IF(V381="Grave émulsion",P381*PU!$B$13,0)</f>
        <v>0</v>
      </c>
      <c r="AD381" s="24">
        <f>(R381*PU!B386)+('Entretien des chaussées1'!T381*PU!B388)+'Entretien des chaussées1'!X381+'Entretien des chaussées1'!Y381+'Entretien des chaussées1'!Z381+'Entretien des chaussées1'!AA381+'Entretien des chaussées1'!AB381+'Entretien des chaussées1'!AC381</f>
        <v>0</v>
      </c>
      <c r="AE381" s="34"/>
      <c r="AF381" s="34"/>
      <c r="AG381" s="19" t="str">
        <f t="shared" si="74"/>
        <v/>
      </c>
      <c r="AH381" s="19" t="str">
        <f t="shared" si="75"/>
        <v/>
      </c>
      <c r="AI381" s="19" t="str">
        <f t="shared" si="76"/>
        <v/>
      </c>
      <c r="AJ381" s="31"/>
      <c r="AK381" s="26"/>
    </row>
    <row r="382" spans="1:37" x14ac:dyDescent="0.2">
      <c r="A382" s="41"/>
      <c r="B382" s="58" t="s">
        <v>407</v>
      </c>
      <c r="C382" s="41"/>
      <c r="D382" s="44"/>
      <c r="E382" s="40"/>
      <c r="F382" s="38" t="str">
        <f t="shared" si="66"/>
        <v/>
      </c>
      <c r="G382" s="23">
        <f t="shared" si="67"/>
        <v>0</v>
      </c>
      <c r="H382" s="23">
        <f t="shared" si="68"/>
        <v>0</v>
      </c>
      <c r="I382" s="23">
        <f t="shared" si="69"/>
        <v>0</v>
      </c>
      <c r="J382" s="23">
        <f t="shared" si="70"/>
        <v>0</v>
      </c>
      <c r="K382" s="23">
        <f t="shared" si="71"/>
        <v>0</v>
      </c>
      <c r="L382" s="27"/>
      <c r="M382" s="27"/>
      <c r="N382" s="33"/>
      <c r="O382" s="33"/>
      <c r="P382" s="68" t="str">
        <f t="shared" si="72"/>
        <v/>
      </c>
      <c r="Q382" s="49" t="str">
        <f t="shared" si="73"/>
        <v/>
      </c>
      <c r="R382" s="33"/>
      <c r="S382" s="33"/>
      <c r="T382" s="33"/>
      <c r="U382" s="33"/>
      <c r="V382" s="27"/>
      <c r="W382" s="45"/>
      <c r="X382" s="42">
        <f>IF(V382="ESU",P382*PU!$B$3,0)</f>
        <v>0</v>
      </c>
      <c r="Y382" s="23">
        <f>IF(V382="ECF",P382*PU!$B$5,0)</f>
        <v>0</v>
      </c>
      <c r="Z382" s="23">
        <f>IF(V382="Enrobé projeté",P382*PU!$B$7,0)</f>
        <v>0</v>
      </c>
      <c r="AA382" s="23">
        <f>IF(V382="Enrobé à froid",P382*PU!$B$9,0)</f>
        <v>0</v>
      </c>
      <c r="AB382" s="23">
        <f>IF(V382="Béton bitumineux",P382*PU!$B$11,0)</f>
        <v>0</v>
      </c>
      <c r="AC382" s="23">
        <f>IF(V382="Grave émulsion",P382*PU!$B$13,0)</f>
        <v>0</v>
      </c>
      <c r="AD382" s="24">
        <f>(R382*PU!B387)+('Entretien des chaussées1'!T382*PU!B389)+'Entretien des chaussées1'!X382+'Entretien des chaussées1'!Y382+'Entretien des chaussées1'!Z382+'Entretien des chaussées1'!AA382+'Entretien des chaussées1'!AB382+'Entretien des chaussées1'!AC382</f>
        <v>0</v>
      </c>
      <c r="AE382" s="34"/>
      <c r="AF382" s="34"/>
      <c r="AG382" s="19" t="str">
        <f t="shared" si="74"/>
        <v/>
      </c>
      <c r="AH382" s="19" t="str">
        <f t="shared" si="75"/>
        <v/>
      </c>
      <c r="AI382" s="19" t="str">
        <f t="shared" si="76"/>
        <v/>
      </c>
      <c r="AJ382" s="31"/>
      <c r="AK382" s="26"/>
    </row>
    <row r="383" spans="1:37" x14ac:dyDescent="0.2">
      <c r="A383" s="41"/>
      <c r="B383" s="58" t="s">
        <v>408</v>
      </c>
      <c r="C383" s="41"/>
      <c r="D383" s="44"/>
      <c r="E383" s="40"/>
      <c r="F383" s="38" t="str">
        <f t="shared" si="66"/>
        <v/>
      </c>
      <c r="G383" s="23">
        <f t="shared" si="67"/>
        <v>0</v>
      </c>
      <c r="H383" s="23">
        <f t="shared" si="68"/>
        <v>0</v>
      </c>
      <c r="I383" s="23">
        <f t="shared" si="69"/>
        <v>0</v>
      </c>
      <c r="J383" s="23">
        <f t="shared" si="70"/>
        <v>0</v>
      </c>
      <c r="K383" s="23">
        <f t="shared" si="71"/>
        <v>0</v>
      </c>
      <c r="L383" s="27"/>
      <c r="M383" s="27"/>
      <c r="N383" s="33"/>
      <c r="O383" s="33"/>
      <c r="P383" s="68" t="str">
        <f t="shared" si="72"/>
        <v/>
      </c>
      <c r="Q383" s="49" t="str">
        <f t="shared" si="73"/>
        <v/>
      </c>
      <c r="R383" s="33"/>
      <c r="S383" s="33"/>
      <c r="T383" s="33"/>
      <c r="U383" s="33"/>
      <c r="V383" s="27"/>
      <c r="W383" s="45"/>
      <c r="X383" s="42">
        <f>IF(V383="ESU",P383*PU!$B$3,0)</f>
        <v>0</v>
      </c>
      <c r="Y383" s="23">
        <f>IF(V383="ECF",P383*PU!$B$5,0)</f>
        <v>0</v>
      </c>
      <c r="Z383" s="23">
        <f>IF(V383="Enrobé projeté",P383*PU!$B$7,0)</f>
        <v>0</v>
      </c>
      <c r="AA383" s="23">
        <f>IF(V383="Enrobé à froid",P383*PU!$B$9,0)</f>
        <v>0</v>
      </c>
      <c r="AB383" s="23">
        <f>IF(V383="Béton bitumineux",P383*PU!$B$11,0)</f>
        <v>0</v>
      </c>
      <c r="AC383" s="23">
        <f>IF(V383="Grave émulsion",P383*PU!$B$13,0)</f>
        <v>0</v>
      </c>
      <c r="AD383" s="24">
        <f>(R383*PU!B388)+('Entretien des chaussées1'!T383*PU!B390)+'Entretien des chaussées1'!X383+'Entretien des chaussées1'!Y383+'Entretien des chaussées1'!Z383+'Entretien des chaussées1'!AA383+'Entretien des chaussées1'!AB383+'Entretien des chaussées1'!AC383</f>
        <v>0</v>
      </c>
      <c r="AE383" s="34"/>
      <c r="AF383" s="34"/>
      <c r="AG383" s="19" t="str">
        <f t="shared" si="74"/>
        <v/>
      </c>
      <c r="AH383" s="19" t="str">
        <f t="shared" si="75"/>
        <v/>
      </c>
      <c r="AI383" s="19" t="str">
        <f t="shared" si="76"/>
        <v/>
      </c>
      <c r="AJ383" s="31"/>
      <c r="AK383" s="26"/>
    </row>
    <row r="384" spans="1:37" x14ac:dyDescent="0.2">
      <c r="A384" s="41"/>
      <c r="B384" s="58" t="s">
        <v>409</v>
      </c>
      <c r="C384" s="41"/>
      <c r="D384" s="44"/>
      <c r="E384" s="40"/>
      <c r="F384" s="38" t="str">
        <f t="shared" si="66"/>
        <v/>
      </c>
      <c r="G384" s="23">
        <f t="shared" si="67"/>
        <v>0</v>
      </c>
      <c r="H384" s="23">
        <f t="shared" si="68"/>
        <v>0</v>
      </c>
      <c r="I384" s="23">
        <f t="shared" si="69"/>
        <v>0</v>
      </c>
      <c r="J384" s="23">
        <f t="shared" si="70"/>
        <v>0</v>
      </c>
      <c r="K384" s="23">
        <f t="shared" si="71"/>
        <v>0</v>
      </c>
      <c r="L384" s="27"/>
      <c r="M384" s="27"/>
      <c r="N384" s="33"/>
      <c r="O384" s="33"/>
      <c r="P384" s="68" t="str">
        <f t="shared" si="72"/>
        <v/>
      </c>
      <c r="Q384" s="49" t="str">
        <f t="shared" si="73"/>
        <v/>
      </c>
      <c r="R384" s="33"/>
      <c r="S384" s="33"/>
      <c r="T384" s="33"/>
      <c r="U384" s="33"/>
      <c r="V384" s="27"/>
      <c r="W384" s="45"/>
      <c r="X384" s="42">
        <f>IF(V384="ESU",P384*PU!$B$3,0)</f>
        <v>0</v>
      </c>
      <c r="Y384" s="23">
        <f>IF(V384="ECF",P384*PU!$B$5,0)</f>
        <v>0</v>
      </c>
      <c r="Z384" s="23">
        <f>IF(V384="Enrobé projeté",P384*PU!$B$7,0)</f>
        <v>0</v>
      </c>
      <c r="AA384" s="23">
        <f>IF(V384="Enrobé à froid",P384*PU!$B$9,0)</f>
        <v>0</v>
      </c>
      <c r="AB384" s="23">
        <f>IF(V384="Béton bitumineux",P384*PU!$B$11,0)</f>
        <v>0</v>
      </c>
      <c r="AC384" s="23">
        <f>IF(V384="Grave émulsion",P384*PU!$B$13,0)</f>
        <v>0</v>
      </c>
      <c r="AD384" s="24">
        <f>(R384*PU!B389)+('Entretien des chaussées1'!T384*PU!B391)+'Entretien des chaussées1'!X384+'Entretien des chaussées1'!Y384+'Entretien des chaussées1'!Z384+'Entretien des chaussées1'!AA384+'Entretien des chaussées1'!AB384+'Entretien des chaussées1'!AC384</f>
        <v>0</v>
      </c>
      <c r="AE384" s="34"/>
      <c r="AF384" s="34"/>
      <c r="AG384" s="19" t="str">
        <f t="shared" si="74"/>
        <v/>
      </c>
      <c r="AH384" s="19" t="str">
        <f t="shared" si="75"/>
        <v/>
      </c>
      <c r="AI384" s="19" t="str">
        <f t="shared" si="76"/>
        <v/>
      </c>
      <c r="AJ384" s="31"/>
      <c r="AK384" s="26"/>
    </row>
    <row r="385" spans="1:37" x14ac:dyDescent="0.2">
      <c r="A385" s="41"/>
      <c r="B385" s="58" t="s">
        <v>410</v>
      </c>
      <c r="C385" s="41"/>
      <c r="D385" s="44"/>
      <c r="E385" s="40"/>
      <c r="F385" s="38" t="str">
        <f t="shared" si="66"/>
        <v/>
      </c>
      <c r="G385" s="23">
        <f t="shared" si="67"/>
        <v>0</v>
      </c>
      <c r="H385" s="23">
        <f t="shared" si="68"/>
        <v>0</v>
      </c>
      <c r="I385" s="23">
        <f t="shared" si="69"/>
        <v>0</v>
      </c>
      <c r="J385" s="23">
        <f t="shared" si="70"/>
        <v>0</v>
      </c>
      <c r="K385" s="23">
        <f t="shared" si="71"/>
        <v>0</v>
      </c>
      <c r="L385" s="27"/>
      <c r="M385" s="27"/>
      <c r="N385" s="33"/>
      <c r="O385" s="33"/>
      <c r="P385" s="68" t="str">
        <f t="shared" si="72"/>
        <v/>
      </c>
      <c r="Q385" s="49" t="str">
        <f t="shared" si="73"/>
        <v/>
      </c>
      <c r="R385" s="33"/>
      <c r="S385" s="33"/>
      <c r="T385" s="33"/>
      <c r="U385" s="33"/>
      <c r="V385" s="27"/>
      <c r="W385" s="45"/>
      <c r="X385" s="42">
        <f>IF(V385="ESU",P385*PU!$B$3,0)</f>
        <v>0</v>
      </c>
      <c r="Y385" s="23">
        <f>IF(V385="ECF",P385*PU!$B$5,0)</f>
        <v>0</v>
      </c>
      <c r="Z385" s="23">
        <f>IF(V385="Enrobé projeté",P385*PU!$B$7,0)</f>
        <v>0</v>
      </c>
      <c r="AA385" s="23">
        <f>IF(V385="Enrobé à froid",P385*PU!$B$9,0)</f>
        <v>0</v>
      </c>
      <c r="AB385" s="23">
        <f>IF(V385="Béton bitumineux",P385*PU!$B$11,0)</f>
        <v>0</v>
      </c>
      <c r="AC385" s="23">
        <f>IF(V385="Grave émulsion",P385*PU!$B$13,0)</f>
        <v>0</v>
      </c>
      <c r="AD385" s="24">
        <f>(R385*PU!B390)+('Entretien des chaussées1'!T385*PU!B392)+'Entretien des chaussées1'!X385+'Entretien des chaussées1'!Y385+'Entretien des chaussées1'!Z385+'Entretien des chaussées1'!AA385+'Entretien des chaussées1'!AB385+'Entretien des chaussées1'!AC385</f>
        <v>0</v>
      </c>
      <c r="AE385" s="34"/>
      <c r="AF385" s="34"/>
      <c r="AG385" s="19" t="str">
        <f t="shared" si="74"/>
        <v/>
      </c>
      <c r="AH385" s="19" t="str">
        <f t="shared" si="75"/>
        <v/>
      </c>
      <c r="AI385" s="19" t="str">
        <f t="shared" si="76"/>
        <v/>
      </c>
      <c r="AJ385" s="31"/>
      <c r="AK385" s="26"/>
    </row>
    <row r="386" spans="1:37" x14ac:dyDescent="0.2">
      <c r="A386" s="41"/>
      <c r="B386" s="60" t="s">
        <v>411</v>
      </c>
      <c r="C386" s="41"/>
      <c r="D386" s="44"/>
      <c r="E386" s="40"/>
      <c r="F386" s="38" t="str">
        <f t="shared" si="66"/>
        <v/>
      </c>
      <c r="G386" s="23">
        <f t="shared" si="67"/>
        <v>0</v>
      </c>
      <c r="H386" s="23">
        <f t="shared" si="68"/>
        <v>0</v>
      </c>
      <c r="I386" s="23">
        <f t="shared" si="69"/>
        <v>0</v>
      </c>
      <c r="J386" s="23">
        <f t="shared" si="70"/>
        <v>0</v>
      </c>
      <c r="K386" s="23">
        <f t="shared" si="71"/>
        <v>0</v>
      </c>
      <c r="L386" s="27"/>
      <c r="M386" s="27"/>
      <c r="N386" s="33"/>
      <c r="O386" s="33"/>
      <c r="P386" s="68" t="str">
        <f t="shared" si="72"/>
        <v/>
      </c>
      <c r="Q386" s="49" t="str">
        <f t="shared" si="73"/>
        <v/>
      </c>
      <c r="R386" s="33"/>
      <c r="S386" s="33"/>
      <c r="T386" s="33"/>
      <c r="U386" s="33"/>
      <c r="V386" s="27"/>
      <c r="W386" s="45"/>
      <c r="X386" s="42">
        <f>IF(V386="ESU",P386*PU!$B$3,0)</f>
        <v>0</v>
      </c>
      <c r="Y386" s="23">
        <f>IF(V386="ECF",P386*PU!$B$5,0)</f>
        <v>0</v>
      </c>
      <c r="Z386" s="23">
        <f>IF(V386="Enrobé projeté",P386*PU!$B$7,0)</f>
        <v>0</v>
      </c>
      <c r="AA386" s="23">
        <f>IF(V386="Enrobé à froid",P386*PU!$B$9,0)</f>
        <v>0</v>
      </c>
      <c r="AB386" s="23">
        <f>IF(V386="Béton bitumineux",P386*PU!$B$11,0)</f>
        <v>0</v>
      </c>
      <c r="AC386" s="23">
        <f>IF(V386="Grave émulsion",P386*PU!$B$13,0)</f>
        <v>0</v>
      </c>
      <c r="AD386" s="24">
        <f>(R386*PU!B391)+('Entretien des chaussées1'!T386*PU!B393)+'Entretien des chaussées1'!X386+'Entretien des chaussées1'!Y386+'Entretien des chaussées1'!Z386+'Entretien des chaussées1'!AA386+'Entretien des chaussées1'!AB386+'Entretien des chaussées1'!AC386</f>
        <v>0</v>
      </c>
      <c r="AE386" s="34"/>
      <c r="AF386" s="34"/>
      <c r="AG386" s="19" t="str">
        <f t="shared" si="74"/>
        <v/>
      </c>
      <c r="AH386" s="19" t="str">
        <f t="shared" si="75"/>
        <v/>
      </c>
      <c r="AI386" s="19" t="str">
        <f t="shared" si="76"/>
        <v/>
      </c>
      <c r="AJ386" s="31"/>
      <c r="AK386" s="26"/>
    </row>
    <row r="387" spans="1:37" x14ac:dyDescent="0.2">
      <c r="A387" s="41"/>
      <c r="B387" s="58" t="s">
        <v>412</v>
      </c>
      <c r="C387" s="41"/>
      <c r="D387" s="44"/>
      <c r="E387" s="40"/>
      <c r="F387" s="38" t="str">
        <f t="shared" si="66"/>
        <v/>
      </c>
      <c r="G387" s="23">
        <f t="shared" si="67"/>
        <v>0</v>
      </c>
      <c r="H387" s="23">
        <f t="shared" si="68"/>
        <v>0</v>
      </c>
      <c r="I387" s="23">
        <f t="shared" si="69"/>
        <v>0</v>
      </c>
      <c r="J387" s="23">
        <f t="shared" si="70"/>
        <v>0</v>
      </c>
      <c r="K387" s="23">
        <f t="shared" si="71"/>
        <v>0</v>
      </c>
      <c r="L387" s="27"/>
      <c r="M387" s="27"/>
      <c r="N387" s="33"/>
      <c r="O387" s="33"/>
      <c r="P387" s="68" t="str">
        <f t="shared" si="72"/>
        <v/>
      </c>
      <c r="Q387" s="49" t="str">
        <f t="shared" si="73"/>
        <v/>
      </c>
      <c r="R387" s="33"/>
      <c r="S387" s="33"/>
      <c r="T387" s="33"/>
      <c r="U387" s="33"/>
      <c r="V387" s="27"/>
      <c r="W387" s="45"/>
      <c r="X387" s="42">
        <f>IF(V387="ESU",P387*PU!$B$3,0)</f>
        <v>0</v>
      </c>
      <c r="Y387" s="23">
        <f>IF(V387="ECF",P387*PU!$B$5,0)</f>
        <v>0</v>
      </c>
      <c r="Z387" s="23">
        <f>IF(V387="Enrobé projeté",P387*PU!$B$7,0)</f>
        <v>0</v>
      </c>
      <c r="AA387" s="23">
        <f>IF(V387="Enrobé à froid",P387*PU!$B$9,0)</f>
        <v>0</v>
      </c>
      <c r="AB387" s="23">
        <f>IF(V387="Béton bitumineux",P387*PU!$B$11,0)</f>
        <v>0</v>
      </c>
      <c r="AC387" s="23">
        <f>IF(V387="Grave émulsion",P387*PU!$B$13,0)</f>
        <v>0</v>
      </c>
      <c r="AD387" s="24">
        <f>(R387*PU!B392)+('Entretien des chaussées1'!T387*PU!B394)+'Entretien des chaussées1'!X387+'Entretien des chaussées1'!Y387+'Entretien des chaussées1'!Z387+'Entretien des chaussées1'!AA387+'Entretien des chaussées1'!AB387+'Entretien des chaussées1'!AC387</f>
        <v>0</v>
      </c>
      <c r="AE387" s="34"/>
      <c r="AF387" s="34"/>
      <c r="AG387" s="19" t="str">
        <f t="shared" si="74"/>
        <v/>
      </c>
      <c r="AH387" s="19" t="str">
        <f t="shared" si="75"/>
        <v/>
      </c>
      <c r="AI387" s="19" t="str">
        <f t="shared" si="76"/>
        <v/>
      </c>
      <c r="AJ387" s="31"/>
      <c r="AK387" s="26"/>
    </row>
    <row r="388" spans="1:37" x14ac:dyDescent="0.2">
      <c r="A388" s="41"/>
      <c r="B388" s="58" t="s">
        <v>413</v>
      </c>
      <c r="C388" s="41"/>
      <c r="D388" s="44"/>
      <c r="E388" s="40"/>
      <c r="F388" s="38" t="str">
        <f t="shared" si="66"/>
        <v/>
      </c>
      <c r="G388" s="23">
        <f t="shared" si="67"/>
        <v>0</v>
      </c>
      <c r="H388" s="23">
        <f t="shared" si="68"/>
        <v>0</v>
      </c>
      <c r="I388" s="23">
        <f t="shared" si="69"/>
        <v>0</v>
      </c>
      <c r="J388" s="23">
        <f t="shared" si="70"/>
        <v>0</v>
      </c>
      <c r="K388" s="23">
        <f t="shared" si="71"/>
        <v>0</v>
      </c>
      <c r="L388" s="27"/>
      <c r="M388" s="27"/>
      <c r="N388" s="33"/>
      <c r="O388" s="33"/>
      <c r="P388" s="68" t="str">
        <f t="shared" si="72"/>
        <v/>
      </c>
      <c r="Q388" s="49" t="str">
        <f t="shared" si="73"/>
        <v/>
      </c>
      <c r="R388" s="33"/>
      <c r="S388" s="33"/>
      <c r="T388" s="33"/>
      <c r="U388" s="33"/>
      <c r="V388" s="27"/>
      <c r="W388" s="45"/>
      <c r="X388" s="42">
        <f>IF(V388="ESU",P388*PU!$B$3,0)</f>
        <v>0</v>
      </c>
      <c r="Y388" s="23">
        <f>IF(V388="ECF",P388*PU!$B$5,0)</f>
        <v>0</v>
      </c>
      <c r="Z388" s="23">
        <f>IF(V388="Enrobé projeté",P388*PU!$B$7,0)</f>
        <v>0</v>
      </c>
      <c r="AA388" s="23">
        <f>IF(V388="Enrobé à froid",P388*PU!$B$9,0)</f>
        <v>0</v>
      </c>
      <c r="AB388" s="23">
        <f>IF(V388="Béton bitumineux",P388*PU!$B$11,0)</f>
        <v>0</v>
      </c>
      <c r="AC388" s="23">
        <f>IF(V388="Grave émulsion",P388*PU!$B$13,0)</f>
        <v>0</v>
      </c>
      <c r="AD388" s="24">
        <f>(R388*PU!B393)+('Entretien des chaussées1'!T388*PU!B395)+'Entretien des chaussées1'!X388+'Entretien des chaussées1'!Y388+'Entretien des chaussées1'!Z388+'Entretien des chaussées1'!AA388+'Entretien des chaussées1'!AB388+'Entretien des chaussées1'!AC388</f>
        <v>0</v>
      </c>
      <c r="AE388" s="34"/>
      <c r="AF388" s="34"/>
      <c r="AG388" s="19" t="str">
        <f t="shared" si="74"/>
        <v/>
      </c>
      <c r="AH388" s="19" t="str">
        <f t="shared" si="75"/>
        <v/>
      </c>
      <c r="AI388" s="19" t="str">
        <f t="shared" si="76"/>
        <v/>
      </c>
      <c r="AJ388" s="31"/>
      <c r="AK388" s="26"/>
    </row>
    <row r="389" spans="1:37" x14ac:dyDescent="0.2">
      <c r="A389" s="41"/>
      <c r="B389" s="58" t="s">
        <v>414</v>
      </c>
      <c r="C389" s="41"/>
      <c r="D389" s="44"/>
      <c r="E389" s="40"/>
      <c r="F389" s="38" t="str">
        <f t="shared" si="66"/>
        <v/>
      </c>
      <c r="G389" s="23">
        <f t="shared" si="67"/>
        <v>0</v>
      </c>
      <c r="H389" s="23">
        <f t="shared" si="68"/>
        <v>0</v>
      </c>
      <c r="I389" s="23">
        <f t="shared" si="69"/>
        <v>0</v>
      </c>
      <c r="J389" s="23">
        <f t="shared" si="70"/>
        <v>0</v>
      </c>
      <c r="K389" s="23">
        <f t="shared" si="71"/>
        <v>0</v>
      </c>
      <c r="L389" s="27"/>
      <c r="M389" s="27"/>
      <c r="N389" s="33"/>
      <c r="O389" s="33"/>
      <c r="P389" s="68" t="str">
        <f t="shared" si="72"/>
        <v/>
      </c>
      <c r="Q389" s="49" t="str">
        <f t="shared" si="73"/>
        <v/>
      </c>
      <c r="R389" s="33"/>
      <c r="S389" s="33"/>
      <c r="T389" s="33"/>
      <c r="U389" s="33"/>
      <c r="V389" s="27"/>
      <c r="W389" s="45"/>
      <c r="X389" s="42">
        <f>IF(V389="ESU",P389*PU!$B$3,0)</f>
        <v>0</v>
      </c>
      <c r="Y389" s="23">
        <f>IF(V389="ECF",P389*PU!$B$5,0)</f>
        <v>0</v>
      </c>
      <c r="Z389" s="23">
        <f>IF(V389="Enrobé projeté",P389*PU!$B$7,0)</f>
        <v>0</v>
      </c>
      <c r="AA389" s="23">
        <f>IF(V389="Enrobé à froid",P389*PU!$B$9,0)</f>
        <v>0</v>
      </c>
      <c r="AB389" s="23">
        <f>IF(V389="Béton bitumineux",P389*PU!$B$11,0)</f>
        <v>0</v>
      </c>
      <c r="AC389" s="23">
        <f>IF(V389="Grave émulsion",P389*PU!$B$13,0)</f>
        <v>0</v>
      </c>
      <c r="AD389" s="24">
        <f>(R389*PU!B394)+('Entretien des chaussées1'!T389*PU!B396)+'Entretien des chaussées1'!X389+'Entretien des chaussées1'!Y389+'Entretien des chaussées1'!Z389+'Entretien des chaussées1'!AA389+'Entretien des chaussées1'!AB389+'Entretien des chaussées1'!AC389</f>
        <v>0</v>
      </c>
      <c r="AE389" s="34"/>
      <c r="AF389" s="34"/>
      <c r="AG389" s="19" t="str">
        <f t="shared" si="74"/>
        <v/>
      </c>
      <c r="AH389" s="19" t="str">
        <f t="shared" si="75"/>
        <v/>
      </c>
      <c r="AI389" s="19" t="str">
        <f t="shared" si="76"/>
        <v/>
      </c>
      <c r="AJ389" s="31"/>
      <c r="AK389" s="26"/>
    </row>
    <row r="390" spans="1:37" x14ac:dyDescent="0.2">
      <c r="A390" s="41"/>
      <c r="B390" s="58" t="s">
        <v>415</v>
      </c>
      <c r="C390" s="41"/>
      <c r="D390" s="44"/>
      <c r="E390" s="40"/>
      <c r="F390" s="38" t="str">
        <f t="shared" si="66"/>
        <v/>
      </c>
      <c r="G390" s="23">
        <f t="shared" si="67"/>
        <v>0</v>
      </c>
      <c r="H390" s="23">
        <f t="shared" si="68"/>
        <v>0</v>
      </c>
      <c r="I390" s="23">
        <f t="shared" si="69"/>
        <v>0</v>
      </c>
      <c r="J390" s="23">
        <f t="shared" si="70"/>
        <v>0</v>
      </c>
      <c r="K390" s="23">
        <f t="shared" si="71"/>
        <v>0</v>
      </c>
      <c r="L390" s="27"/>
      <c r="M390" s="27"/>
      <c r="N390" s="33"/>
      <c r="O390" s="33"/>
      <c r="P390" s="68" t="str">
        <f t="shared" si="72"/>
        <v/>
      </c>
      <c r="Q390" s="49" t="str">
        <f t="shared" si="73"/>
        <v/>
      </c>
      <c r="R390" s="33"/>
      <c r="S390" s="33"/>
      <c r="T390" s="33"/>
      <c r="U390" s="33"/>
      <c r="V390" s="27"/>
      <c r="W390" s="45"/>
      <c r="X390" s="42">
        <f>IF(V390="ESU",P390*PU!$B$3,0)</f>
        <v>0</v>
      </c>
      <c r="Y390" s="23">
        <f>IF(V390="ECF",P390*PU!$B$5,0)</f>
        <v>0</v>
      </c>
      <c r="Z390" s="23">
        <f>IF(V390="Enrobé projeté",P390*PU!$B$7,0)</f>
        <v>0</v>
      </c>
      <c r="AA390" s="23">
        <f>IF(V390="Enrobé à froid",P390*PU!$B$9,0)</f>
        <v>0</v>
      </c>
      <c r="AB390" s="23">
        <f>IF(V390="Béton bitumineux",P390*PU!$B$11,0)</f>
        <v>0</v>
      </c>
      <c r="AC390" s="23">
        <f>IF(V390="Grave émulsion",P390*PU!$B$13,0)</f>
        <v>0</v>
      </c>
      <c r="AD390" s="24">
        <f>(R390*PU!B395)+('Entretien des chaussées1'!T390*PU!B397)+'Entretien des chaussées1'!X390+'Entretien des chaussées1'!Y390+'Entretien des chaussées1'!Z390+'Entretien des chaussées1'!AA390+'Entretien des chaussées1'!AB390+'Entretien des chaussées1'!AC390</f>
        <v>0</v>
      </c>
      <c r="AE390" s="34"/>
      <c r="AF390" s="34"/>
      <c r="AG390" s="19" t="str">
        <f t="shared" si="74"/>
        <v/>
      </c>
      <c r="AH390" s="19" t="str">
        <f t="shared" si="75"/>
        <v/>
      </c>
      <c r="AI390" s="19" t="str">
        <f t="shared" si="76"/>
        <v/>
      </c>
      <c r="AJ390" s="31"/>
      <c r="AK390" s="26"/>
    </row>
    <row r="391" spans="1:37" x14ac:dyDescent="0.2">
      <c r="A391" s="41"/>
      <c r="B391" s="58" t="s">
        <v>416</v>
      </c>
      <c r="C391" s="41"/>
      <c r="D391" s="44"/>
      <c r="E391" s="40"/>
      <c r="F391" s="38" t="str">
        <f t="shared" si="66"/>
        <v/>
      </c>
      <c r="G391" s="23">
        <f t="shared" si="67"/>
        <v>0</v>
      </c>
      <c r="H391" s="23">
        <f t="shared" si="68"/>
        <v>0</v>
      </c>
      <c r="I391" s="23">
        <f t="shared" si="69"/>
        <v>0</v>
      </c>
      <c r="J391" s="23">
        <f t="shared" si="70"/>
        <v>0</v>
      </c>
      <c r="K391" s="23">
        <f t="shared" si="71"/>
        <v>0</v>
      </c>
      <c r="L391" s="27"/>
      <c r="M391" s="27"/>
      <c r="N391" s="33"/>
      <c r="O391" s="33"/>
      <c r="P391" s="68" t="str">
        <f t="shared" si="72"/>
        <v/>
      </c>
      <c r="Q391" s="49" t="str">
        <f t="shared" si="73"/>
        <v/>
      </c>
      <c r="R391" s="33"/>
      <c r="S391" s="33"/>
      <c r="T391" s="33"/>
      <c r="U391" s="33"/>
      <c r="V391" s="27"/>
      <c r="W391" s="45"/>
      <c r="X391" s="42">
        <f>IF(V391="ESU",P391*PU!$B$3,0)</f>
        <v>0</v>
      </c>
      <c r="Y391" s="23">
        <f>IF(V391="ECF",P391*PU!$B$5,0)</f>
        <v>0</v>
      </c>
      <c r="Z391" s="23">
        <f>IF(V391="Enrobé projeté",P391*PU!$B$7,0)</f>
        <v>0</v>
      </c>
      <c r="AA391" s="23">
        <f>IF(V391="Enrobé à froid",P391*PU!$B$9,0)</f>
        <v>0</v>
      </c>
      <c r="AB391" s="23">
        <f>IF(V391="Béton bitumineux",P391*PU!$B$11,0)</f>
        <v>0</v>
      </c>
      <c r="AC391" s="23">
        <f>IF(V391="Grave émulsion",P391*PU!$B$13,0)</f>
        <v>0</v>
      </c>
      <c r="AD391" s="24">
        <f>(R391*PU!B396)+('Entretien des chaussées1'!T391*PU!B398)+'Entretien des chaussées1'!X391+'Entretien des chaussées1'!Y391+'Entretien des chaussées1'!Z391+'Entretien des chaussées1'!AA391+'Entretien des chaussées1'!AB391+'Entretien des chaussées1'!AC391</f>
        <v>0</v>
      </c>
      <c r="AE391" s="34"/>
      <c r="AF391" s="34"/>
      <c r="AG391" s="19" t="str">
        <f t="shared" si="74"/>
        <v/>
      </c>
      <c r="AH391" s="19" t="str">
        <f t="shared" si="75"/>
        <v/>
      </c>
      <c r="AI391" s="19" t="str">
        <f t="shared" si="76"/>
        <v/>
      </c>
      <c r="AJ391" s="31"/>
      <c r="AK391" s="26"/>
    </row>
    <row r="392" spans="1:37" x14ac:dyDescent="0.2">
      <c r="A392" s="41"/>
      <c r="B392" s="58" t="s">
        <v>416</v>
      </c>
      <c r="C392" s="41"/>
      <c r="D392" s="44"/>
      <c r="E392" s="40"/>
      <c r="F392" s="38" t="str">
        <f t="shared" si="66"/>
        <v/>
      </c>
      <c r="G392" s="23">
        <f t="shared" si="67"/>
        <v>0</v>
      </c>
      <c r="H392" s="23">
        <f t="shared" si="68"/>
        <v>0</v>
      </c>
      <c r="I392" s="23">
        <f t="shared" si="69"/>
        <v>0</v>
      </c>
      <c r="J392" s="23">
        <f t="shared" si="70"/>
        <v>0</v>
      </c>
      <c r="K392" s="23">
        <f t="shared" si="71"/>
        <v>0</v>
      </c>
      <c r="L392" s="27"/>
      <c r="M392" s="27"/>
      <c r="N392" s="33"/>
      <c r="O392" s="33"/>
      <c r="P392" s="68" t="str">
        <f t="shared" si="72"/>
        <v/>
      </c>
      <c r="Q392" s="49" t="str">
        <f t="shared" si="73"/>
        <v/>
      </c>
      <c r="R392" s="33"/>
      <c r="S392" s="33"/>
      <c r="T392" s="33"/>
      <c r="U392" s="33"/>
      <c r="V392" s="27"/>
      <c r="W392" s="45"/>
      <c r="X392" s="42">
        <f>IF(V392="ESU",P392*PU!$B$3,0)</f>
        <v>0</v>
      </c>
      <c r="Y392" s="23">
        <f>IF(V392="ECF",P392*PU!$B$5,0)</f>
        <v>0</v>
      </c>
      <c r="Z392" s="23">
        <f>IF(V392="Enrobé projeté",P392*PU!$B$7,0)</f>
        <v>0</v>
      </c>
      <c r="AA392" s="23">
        <f>IF(V392="Enrobé à froid",P392*PU!$B$9,0)</f>
        <v>0</v>
      </c>
      <c r="AB392" s="23">
        <f>IF(V392="Béton bitumineux",P392*PU!$B$11,0)</f>
        <v>0</v>
      </c>
      <c r="AC392" s="23">
        <f>IF(V392="Grave émulsion",P392*PU!$B$13,0)</f>
        <v>0</v>
      </c>
      <c r="AD392" s="24">
        <f>(R392*PU!B397)+('Entretien des chaussées1'!T392*PU!B399)+'Entretien des chaussées1'!X392+'Entretien des chaussées1'!Y392+'Entretien des chaussées1'!Z392+'Entretien des chaussées1'!AA392+'Entretien des chaussées1'!AB392+'Entretien des chaussées1'!AC392</f>
        <v>0</v>
      </c>
      <c r="AE392" s="34"/>
      <c r="AF392" s="34"/>
      <c r="AG392" s="19" t="str">
        <f t="shared" si="74"/>
        <v/>
      </c>
      <c r="AH392" s="19" t="str">
        <f t="shared" si="75"/>
        <v/>
      </c>
      <c r="AI392" s="19" t="str">
        <f t="shared" si="76"/>
        <v/>
      </c>
      <c r="AJ392" s="31"/>
      <c r="AK392" s="26"/>
    </row>
    <row r="393" spans="1:37" x14ac:dyDescent="0.2">
      <c r="A393" s="41"/>
      <c r="B393" s="58" t="s">
        <v>417</v>
      </c>
      <c r="C393" s="41"/>
      <c r="D393" s="44"/>
      <c r="E393" s="40"/>
      <c r="F393" s="38" t="str">
        <f t="shared" si="66"/>
        <v/>
      </c>
      <c r="G393" s="23">
        <f t="shared" si="67"/>
        <v>0</v>
      </c>
      <c r="H393" s="23">
        <f t="shared" si="68"/>
        <v>0</v>
      </c>
      <c r="I393" s="23">
        <f t="shared" si="69"/>
        <v>0</v>
      </c>
      <c r="J393" s="23">
        <f t="shared" si="70"/>
        <v>0</v>
      </c>
      <c r="K393" s="23">
        <f t="shared" si="71"/>
        <v>0</v>
      </c>
      <c r="L393" s="27"/>
      <c r="M393" s="27"/>
      <c r="N393" s="33"/>
      <c r="O393" s="33"/>
      <c r="P393" s="68" t="str">
        <f t="shared" si="72"/>
        <v/>
      </c>
      <c r="Q393" s="49" t="str">
        <f t="shared" si="73"/>
        <v/>
      </c>
      <c r="R393" s="33"/>
      <c r="S393" s="33"/>
      <c r="T393" s="33"/>
      <c r="U393" s="33"/>
      <c r="V393" s="27"/>
      <c r="W393" s="45"/>
      <c r="X393" s="42">
        <f>IF(V393="ESU",P393*PU!$B$3,0)</f>
        <v>0</v>
      </c>
      <c r="Y393" s="23">
        <f>IF(V393="ECF",P393*PU!$B$5,0)</f>
        <v>0</v>
      </c>
      <c r="Z393" s="23">
        <f>IF(V393="Enrobé projeté",P393*PU!$B$7,0)</f>
        <v>0</v>
      </c>
      <c r="AA393" s="23">
        <f>IF(V393="Enrobé à froid",P393*PU!$B$9,0)</f>
        <v>0</v>
      </c>
      <c r="AB393" s="23">
        <f>IF(V393="Béton bitumineux",P393*PU!$B$11,0)</f>
        <v>0</v>
      </c>
      <c r="AC393" s="23">
        <f>IF(V393="Grave émulsion",P393*PU!$B$13,0)</f>
        <v>0</v>
      </c>
      <c r="AD393" s="24">
        <f>(R393*PU!B398)+('Entretien des chaussées1'!T393*PU!B400)+'Entretien des chaussées1'!X393+'Entretien des chaussées1'!Y393+'Entretien des chaussées1'!Z393+'Entretien des chaussées1'!AA393+'Entretien des chaussées1'!AB393+'Entretien des chaussées1'!AC393</f>
        <v>0</v>
      </c>
      <c r="AE393" s="34"/>
      <c r="AF393" s="34"/>
      <c r="AG393" s="19" t="str">
        <f t="shared" si="74"/>
        <v/>
      </c>
      <c r="AH393" s="19" t="str">
        <f t="shared" si="75"/>
        <v/>
      </c>
      <c r="AI393" s="19" t="str">
        <f t="shared" si="76"/>
        <v/>
      </c>
      <c r="AJ393" s="31"/>
      <c r="AK393" s="26"/>
    </row>
    <row r="394" spans="1:37" x14ac:dyDescent="0.2">
      <c r="A394" s="41"/>
      <c r="B394" s="58" t="s">
        <v>418</v>
      </c>
      <c r="C394" s="41"/>
      <c r="D394" s="44"/>
      <c r="E394" s="40"/>
      <c r="F394" s="38" t="str">
        <f t="shared" si="66"/>
        <v/>
      </c>
      <c r="G394" s="23">
        <f t="shared" si="67"/>
        <v>0</v>
      </c>
      <c r="H394" s="23">
        <f t="shared" si="68"/>
        <v>0</v>
      </c>
      <c r="I394" s="23">
        <f t="shared" si="69"/>
        <v>0</v>
      </c>
      <c r="J394" s="23">
        <f t="shared" si="70"/>
        <v>0</v>
      </c>
      <c r="K394" s="23">
        <f t="shared" si="71"/>
        <v>0</v>
      </c>
      <c r="L394" s="27"/>
      <c r="M394" s="27"/>
      <c r="N394" s="33"/>
      <c r="O394" s="33"/>
      <c r="P394" s="68" t="str">
        <f t="shared" si="72"/>
        <v/>
      </c>
      <c r="Q394" s="49" t="str">
        <f t="shared" si="73"/>
        <v/>
      </c>
      <c r="R394" s="33"/>
      <c r="S394" s="33"/>
      <c r="T394" s="33"/>
      <c r="U394" s="33"/>
      <c r="V394" s="27"/>
      <c r="W394" s="45"/>
      <c r="X394" s="42">
        <f>IF(V394="ESU",P394*PU!$B$3,0)</f>
        <v>0</v>
      </c>
      <c r="Y394" s="23">
        <f>IF(V394="ECF",P394*PU!$B$5,0)</f>
        <v>0</v>
      </c>
      <c r="Z394" s="23">
        <f>IF(V394="Enrobé projeté",P394*PU!$B$7,0)</f>
        <v>0</v>
      </c>
      <c r="AA394" s="23">
        <f>IF(V394="Enrobé à froid",P394*PU!$B$9,0)</f>
        <v>0</v>
      </c>
      <c r="AB394" s="23">
        <f>IF(V394="Béton bitumineux",P394*PU!$B$11,0)</f>
        <v>0</v>
      </c>
      <c r="AC394" s="23">
        <f>IF(V394="Grave émulsion",P394*PU!$B$13,0)</f>
        <v>0</v>
      </c>
      <c r="AD394" s="24">
        <f>(R394*PU!B399)+('Entretien des chaussées1'!T394*PU!B401)+'Entretien des chaussées1'!X394+'Entretien des chaussées1'!Y394+'Entretien des chaussées1'!Z394+'Entretien des chaussées1'!AA394+'Entretien des chaussées1'!AB394+'Entretien des chaussées1'!AC394</f>
        <v>0</v>
      </c>
      <c r="AE394" s="34"/>
      <c r="AF394" s="34"/>
      <c r="AG394" s="19" t="str">
        <f t="shared" si="74"/>
        <v/>
      </c>
      <c r="AH394" s="19" t="str">
        <f t="shared" si="75"/>
        <v/>
      </c>
      <c r="AI394" s="19" t="str">
        <f t="shared" si="76"/>
        <v/>
      </c>
      <c r="AJ394" s="31"/>
      <c r="AK394" s="26"/>
    </row>
    <row r="395" spans="1:37" x14ac:dyDescent="0.2">
      <c r="A395" s="41"/>
      <c r="B395" s="58" t="s">
        <v>419</v>
      </c>
      <c r="C395" s="41"/>
      <c r="D395" s="44"/>
      <c r="E395" s="40"/>
      <c r="F395" s="38" t="str">
        <f t="shared" si="66"/>
        <v/>
      </c>
      <c r="G395" s="23">
        <f t="shared" si="67"/>
        <v>0</v>
      </c>
      <c r="H395" s="23">
        <f t="shared" si="68"/>
        <v>0</v>
      </c>
      <c r="I395" s="23">
        <f t="shared" si="69"/>
        <v>0</v>
      </c>
      <c r="J395" s="23">
        <f t="shared" si="70"/>
        <v>0</v>
      </c>
      <c r="K395" s="23">
        <f t="shared" si="71"/>
        <v>0</v>
      </c>
      <c r="L395" s="27"/>
      <c r="M395" s="27"/>
      <c r="N395" s="33"/>
      <c r="O395" s="33"/>
      <c r="P395" s="68" t="str">
        <f t="shared" si="72"/>
        <v/>
      </c>
      <c r="Q395" s="49" t="str">
        <f t="shared" si="73"/>
        <v/>
      </c>
      <c r="R395" s="33"/>
      <c r="S395" s="33"/>
      <c r="T395" s="33"/>
      <c r="U395" s="33"/>
      <c r="V395" s="27"/>
      <c r="W395" s="45"/>
      <c r="X395" s="42">
        <f>IF(V395="ESU",P395*PU!$B$3,0)</f>
        <v>0</v>
      </c>
      <c r="Y395" s="23">
        <f>IF(V395="ECF",P395*PU!$B$5,0)</f>
        <v>0</v>
      </c>
      <c r="Z395" s="23">
        <f>IF(V395="Enrobé projeté",P395*PU!$B$7,0)</f>
        <v>0</v>
      </c>
      <c r="AA395" s="23">
        <f>IF(V395="Enrobé à froid",P395*PU!$B$9,0)</f>
        <v>0</v>
      </c>
      <c r="AB395" s="23">
        <f>IF(V395="Béton bitumineux",P395*PU!$B$11,0)</f>
        <v>0</v>
      </c>
      <c r="AC395" s="23">
        <f>IF(V395="Grave émulsion",P395*PU!$B$13,0)</f>
        <v>0</v>
      </c>
      <c r="AD395" s="24">
        <f>(R395*PU!B400)+('Entretien des chaussées1'!T395*PU!B402)+'Entretien des chaussées1'!X395+'Entretien des chaussées1'!Y395+'Entretien des chaussées1'!Z395+'Entretien des chaussées1'!AA395+'Entretien des chaussées1'!AB395+'Entretien des chaussées1'!AC395</f>
        <v>0</v>
      </c>
      <c r="AE395" s="34"/>
      <c r="AF395" s="34"/>
      <c r="AG395" s="19" t="str">
        <f t="shared" si="74"/>
        <v/>
      </c>
      <c r="AH395" s="19" t="str">
        <f t="shared" si="75"/>
        <v/>
      </c>
      <c r="AI395" s="19" t="str">
        <f t="shared" si="76"/>
        <v/>
      </c>
      <c r="AJ395" s="31"/>
      <c r="AK395" s="26"/>
    </row>
    <row r="396" spans="1:37" x14ac:dyDescent="0.2">
      <c r="A396" s="41"/>
      <c r="B396" s="58" t="s">
        <v>420</v>
      </c>
      <c r="C396" s="41"/>
      <c r="D396" s="44"/>
      <c r="E396" s="40"/>
      <c r="F396" s="38" t="str">
        <f t="shared" si="66"/>
        <v/>
      </c>
      <c r="G396" s="23">
        <f t="shared" si="67"/>
        <v>0</v>
      </c>
      <c r="H396" s="23">
        <f t="shared" si="68"/>
        <v>0</v>
      </c>
      <c r="I396" s="23">
        <f t="shared" si="69"/>
        <v>0</v>
      </c>
      <c r="J396" s="23">
        <f t="shared" si="70"/>
        <v>0</v>
      </c>
      <c r="K396" s="23">
        <f t="shared" si="71"/>
        <v>0</v>
      </c>
      <c r="L396" s="27"/>
      <c r="M396" s="27"/>
      <c r="N396" s="33"/>
      <c r="O396" s="33"/>
      <c r="P396" s="68" t="str">
        <f t="shared" si="72"/>
        <v/>
      </c>
      <c r="Q396" s="49" t="str">
        <f t="shared" si="73"/>
        <v/>
      </c>
      <c r="R396" s="33"/>
      <c r="S396" s="33"/>
      <c r="T396" s="33"/>
      <c r="U396" s="33"/>
      <c r="V396" s="27"/>
      <c r="W396" s="45"/>
      <c r="X396" s="42">
        <f>IF(V396="ESU",P396*PU!$B$3,0)</f>
        <v>0</v>
      </c>
      <c r="Y396" s="23">
        <f>IF(V396="ECF",P396*PU!$B$5,0)</f>
        <v>0</v>
      </c>
      <c r="Z396" s="23">
        <f>IF(V396="Enrobé projeté",P396*PU!$B$7,0)</f>
        <v>0</v>
      </c>
      <c r="AA396" s="23">
        <f>IF(V396="Enrobé à froid",P396*PU!$B$9,0)</f>
        <v>0</v>
      </c>
      <c r="AB396" s="23">
        <f>IF(V396="Béton bitumineux",P396*PU!$B$11,0)</f>
        <v>0</v>
      </c>
      <c r="AC396" s="23">
        <f>IF(V396="Grave émulsion",P396*PU!$B$13,0)</f>
        <v>0</v>
      </c>
      <c r="AD396" s="24">
        <f>(R396*PU!B401)+('Entretien des chaussées1'!T396*PU!B403)+'Entretien des chaussées1'!X396+'Entretien des chaussées1'!Y396+'Entretien des chaussées1'!Z396+'Entretien des chaussées1'!AA396+'Entretien des chaussées1'!AB396+'Entretien des chaussées1'!AC396</f>
        <v>0</v>
      </c>
      <c r="AE396" s="34"/>
      <c r="AF396" s="34"/>
      <c r="AG396" s="19" t="str">
        <f t="shared" si="74"/>
        <v/>
      </c>
      <c r="AH396" s="19" t="str">
        <f t="shared" si="75"/>
        <v/>
      </c>
      <c r="AI396" s="19" t="str">
        <f t="shared" si="76"/>
        <v/>
      </c>
      <c r="AJ396" s="31"/>
      <c r="AK396" s="26"/>
    </row>
    <row r="397" spans="1:37" x14ac:dyDescent="0.2">
      <c r="A397" s="41"/>
      <c r="B397" s="58" t="s">
        <v>421</v>
      </c>
      <c r="C397" s="41"/>
      <c r="D397" s="44"/>
      <c r="E397" s="40"/>
      <c r="F397" s="38" t="str">
        <f t="shared" ref="F397:F460" si="77">IF(E397="Chaussée neuve","Niveau 1",IF(E397="Chaussée fissurée","Niveau 2",IF(E397="Chaussée fortement fissurée et nids de poule","Niveau 3",IF(E397="Chaussée orniérée et fissurée","Niveau 4",IF(E397="Chaussée affaissée ou quasi détruite","Niveau 5","")))))</f>
        <v/>
      </c>
      <c r="G397" s="23">
        <f t="shared" ref="G397:G460" si="78">IF(F397="Niveau 1",1,0)</f>
        <v>0</v>
      </c>
      <c r="H397" s="23">
        <f t="shared" ref="H397:H460" si="79">IF(F397="Niveau 2",1,0)</f>
        <v>0</v>
      </c>
      <c r="I397" s="23">
        <f t="shared" ref="I397:I460" si="80">IF(F397="Niveau 3",1,0)</f>
        <v>0</v>
      </c>
      <c r="J397" s="23">
        <f t="shared" ref="J397:J460" si="81">IF(F397="Niveau 4",1,0)</f>
        <v>0</v>
      </c>
      <c r="K397" s="23">
        <f t="shared" ref="K397:K460" si="82">IF(F397="Niveau 5",1,0)</f>
        <v>0</v>
      </c>
      <c r="L397" s="27"/>
      <c r="M397" s="27"/>
      <c r="N397" s="33"/>
      <c r="O397" s="33"/>
      <c r="P397" s="68" t="str">
        <f t="shared" ref="P397:P460" si="83">IF(O397="","",N397*O397)</f>
        <v/>
      </c>
      <c r="Q397" s="49" t="str">
        <f t="shared" ref="Q397:Q460" si="84">IF(P397="","","m²")</f>
        <v/>
      </c>
      <c r="R397" s="33"/>
      <c r="S397" s="33"/>
      <c r="T397" s="33"/>
      <c r="U397" s="33"/>
      <c r="V397" s="27"/>
      <c r="W397" s="45"/>
      <c r="X397" s="42">
        <f>IF(V397="ESU",P397*PU!$B$3,0)</f>
        <v>0</v>
      </c>
      <c r="Y397" s="23">
        <f>IF(V397="ECF",P397*PU!$B$5,0)</f>
        <v>0</v>
      </c>
      <c r="Z397" s="23">
        <f>IF(V397="Enrobé projeté",P397*PU!$B$7,0)</f>
        <v>0</v>
      </c>
      <c r="AA397" s="23">
        <f>IF(V397="Enrobé à froid",P397*PU!$B$9,0)</f>
        <v>0</v>
      </c>
      <c r="AB397" s="23">
        <f>IF(V397="Béton bitumineux",P397*PU!$B$11,0)</f>
        <v>0</v>
      </c>
      <c r="AC397" s="23">
        <f>IF(V397="Grave émulsion",P397*PU!$B$13,0)</f>
        <v>0</v>
      </c>
      <c r="AD397" s="24">
        <f>(R397*PU!B402)+('Entretien des chaussées1'!T397*PU!B404)+'Entretien des chaussées1'!X397+'Entretien des chaussées1'!Y397+'Entretien des chaussées1'!Z397+'Entretien des chaussées1'!AA397+'Entretien des chaussées1'!AB397+'Entretien des chaussées1'!AC397</f>
        <v>0</v>
      </c>
      <c r="AE397" s="34"/>
      <c r="AF397" s="34"/>
      <c r="AG397" s="19" t="str">
        <f t="shared" ref="AG397:AG460" si="85">IF(W397="Année N",AD397+AE397+AF397,"")</f>
        <v/>
      </c>
      <c r="AH397" s="19" t="str">
        <f t="shared" ref="AH397:AH460" si="86">IF(W397="N+1",AD397+AE397+AF397,"")</f>
        <v/>
      </c>
      <c r="AI397" s="19" t="str">
        <f t="shared" ref="AI397:AI460" si="87">IF(W397="&gt; N+1",AD397+AE397+AF397,"")</f>
        <v/>
      </c>
      <c r="AJ397" s="31"/>
      <c r="AK397" s="26"/>
    </row>
    <row r="398" spans="1:37" x14ac:dyDescent="0.2">
      <c r="A398" s="41"/>
      <c r="B398" s="58" t="s">
        <v>422</v>
      </c>
      <c r="C398" s="41"/>
      <c r="D398" s="44"/>
      <c r="E398" s="40"/>
      <c r="F398" s="38" t="str">
        <f t="shared" si="77"/>
        <v/>
      </c>
      <c r="G398" s="23">
        <f t="shared" si="78"/>
        <v>0</v>
      </c>
      <c r="H398" s="23">
        <f t="shared" si="79"/>
        <v>0</v>
      </c>
      <c r="I398" s="23">
        <f t="shared" si="80"/>
        <v>0</v>
      </c>
      <c r="J398" s="23">
        <f t="shared" si="81"/>
        <v>0</v>
      </c>
      <c r="K398" s="23">
        <f t="shared" si="82"/>
        <v>0</v>
      </c>
      <c r="L398" s="27"/>
      <c r="M398" s="27"/>
      <c r="N398" s="33"/>
      <c r="O398" s="33"/>
      <c r="P398" s="68" t="str">
        <f t="shared" si="83"/>
        <v/>
      </c>
      <c r="Q398" s="49" t="str">
        <f t="shared" si="84"/>
        <v/>
      </c>
      <c r="R398" s="33"/>
      <c r="S398" s="33"/>
      <c r="T398" s="33"/>
      <c r="U398" s="33"/>
      <c r="V398" s="27"/>
      <c r="W398" s="45"/>
      <c r="X398" s="42">
        <f>IF(V398="ESU",P398*PU!$B$3,0)</f>
        <v>0</v>
      </c>
      <c r="Y398" s="23">
        <f>IF(V398="ECF",P398*PU!$B$5,0)</f>
        <v>0</v>
      </c>
      <c r="Z398" s="23">
        <f>IF(V398="Enrobé projeté",P398*PU!$B$7,0)</f>
        <v>0</v>
      </c>
      <c r="AA398" s="23">
        <f>IF(V398="Enrobé à froid",P398*PU!$B$9,0)</f>
        <v>0</v>
      </c>
      <c r="AB398" s="23">
        <f>IF(V398="Béton bitumineux",P398*PU!$B$11,0)</f>
        <v>0</v>
      </c>
      <c r="AC398" s="23">
        <f>IF(V398="Grave émulsion",P398*PU!$B$13,0)</f>
        <v>0</v>
      </c>
      <c r="AD398" s="24">
        <f>(R398*PU!B403)+('Entretien des chaussées1'!T398*PU!B405)+'Entretien des chaussées1'!X398+'Entretien des chaussées1'!Y398+'Entretien des chaussées1'!Z398+'Entretien des chaussées1'!AA398+'Entretien des chaussées1'!AB398+'Entretien des chaussées1'!AC398</f>
        <v>0</v>
      </c>
      <c r="AE398" s="34"/>
      <c r="AF398" s="34"/>
      <c r="AG398" s="19" t="str">
        <f t="shared" si="85"/>
        <v/>
      </c>
      <c r="AH398" s="19" t="str">
        <f t="shared" si="86"/>
        <v/>
      </c>
      <c r="AI398" s="19" t="str">
        <f t="shared" si="87"/>
        <v/>
      </c>
      <c r="AJ398" s="31"/>
      <c r="AK398" s="26"/>
    </row>
    <row r="399" spans="1:37" x14ac:dyDescent="0.2">
      <c r="A399" s="41"/>
      <c r="B399" s="58" t="s">
        <v>423</v>
      </c>
      <c r="C399" s="41"/>
      <c r="D399" s="44"/>
      <c r="E399" s="40"/>
      <c r="F399" s="38" t="str">
        <f t="shared" si="77"/>
        <v/>
      </c>
      <c r="G399" s="23">
        <f t="shared" si="78"/>
        <v>0</v>
      </c>
      <c r="H399" s="23">
        <f t="shared" si="79"/>
        <v>0</v>
      </c>
      <c r="I399" s="23">
        <f t="shared" si="80"/>
        <v>0</v>
      </c>
      <c r="J399" s="23">
        <f t="shared" si="81"/>
        <v>0</v>
      </c>
      <c r="K399" s="23">
        <f t="shared" si="82"/>
        <v>0</v>
      </c>
      <c r="L399" s="27"/>
      <c r="M399" s="27"/>
      <c r="N399" s="33"/>
      <c r="O399" s="33"/>
      <c r="P399" s="68" t="str">
        <f t="shared" si="83"/>
        <v/>
      </c>
      <c r="Q399" s="49" t="str">
        <f t="shared" si="84"/>
        <v/>
      </c>
      <c r="R399" s="33"/>
      <c r="S399" s="33"/>
      <c r="T399" s="33"/>
      <c r="U399" s="33"/>
      <c r="V399" s="27"/>
      <c r="W399" s="45"/>
      <c r="X399" s="42">
        <f>IF(V399="ESU",P399*PU!$B$3,0)</f>
        <v>0</v>
      </c>
      <c r="Y399" s="23">
        <f>IF(V399="ECF",P399*PU!$B$5,0)</f>
        <v>0</v>
      </c>
      <c r="Z399" s="23">
        <f>IF(V399="Enrobé projeté",P399*PU!$B$7,0)</f>
        <v>0</v>
      </c>
      <c r="AA399" s="23">
        <f>IF(V399="Enrobé à froid",P399*PU!$B$9,0)</f>
        <v>0</v>
      </c>
      <c r="AB399" s="23">
        <f>IF(V399="Béton bitumineux",P399*PU!$B$11,0)</f>
        <v>0</v>
      </c>
      <c r="AC399" s="23">
        <f>IF(V399="Grave émulsion",P399*PU!$B$13,0)</f>
        <v>0</v>
      </c>
      <c r="AD399" s="24">
        <f>(R399*PU!B404)+('Entretien des chaussées1'!T399*PU!B406)+'Entretien des chaussées1'!X399+'Entretien des chaussées1'!Y399+'Entretien des chaussées1'!Z399+'Entretien des chaussées1'!AA399+'Entretien des chaussées1'!AB399+'Entretien des chaussées1'!AC399</f>
        <v>0</v>
      </c>
      <c r="AE399" s="34"/>
      <c r="AF399" s="34"/>
      <c r="AG399" s="19" t="str">
        <f t="shared" si="85"/>
        <v/>
      </c>
      <c r="AH399" s="19" t="str">
        <f t="shared" si="86"/>
        <v/>
      </c>
      <c r="AI399" s="19" t="str">
        <f t="shared" si="87"/>
        <v/>
      </c>
      <c r="AJ399" s="31"/>
      <c r="AK399" s="26"/>
    </row>
    <row r="400" spans="1:37" ht="25.5" x14ac:dyDescent="0.2">
      <c r="A400" s="41"/>
      <c r="B400" s="58" t="s">
        <v>424</v>
      </c>
      <c r="C400" s="41"/>
      <c r="D400" s="44"/>
      <c r="E400" s="40"/>
      <c r="F400" s="38" t="str">
        <f t="shared" si="77"/>
        <v/>
      </c>
      <c r="G400" s="23">
        <f t="shared" si="78"/>
        <v>0</v>
      </c>
      <c r="H400" s="23">
        <f t="shared" si="79"/>
        <v>0</v>
      </c>
      <c r="I400" s="23">
        <f t="shared" si="80"/>
        <v>0</v>
      </c>
      <c r="J400" s="23">
        <f t="shared" si="81"/>
        <v>0</v>
      </c>
      <c r="K400" s="23">
        <f t="shared" si="82"/>
        <v>0</v>
      </c>
      <c r="L400" s="27"/>
      <c r="M400" s="27"/>
      <c r="N400" s="33"/>
      <c r="O400" s="33"/>
      <c r="P400" s="68" t="str">
        <f t="shared" si="83"/>
        <v/>
      </c>
      <c r="Q400" s="49" t="str">
        <f t="shared" si="84"/>
        <v/>
      </c>
      <c r="R400" s="33"/>
      <c r="S400" s="33"/>
      <c r="T400" s="33"/>
      <c r="U400" s="33"/>
      <c r="V400" s="27"/>
      <c r="W400" s="45"/>
      <c r="X400" s="42">
        <f>IF(V400="ESU",P400*PU!$B$3,0)</f>
        <v>0</v>
      </c>
      <c r="Y400" s="23">
        <f>IF(V400="ECF",P400*PU!$B$5,0)</f>
        <v>0</v>
      </c>
      <c r="Z400" s="23">
        <f>IF(V400="Enrobé projeté",P400*PU!$B$7,0)</f>
        <v>0</v>
      </c>
      <c r="AA400" s="23">
        <f>IF(V400="Enrobé à froid",P400*PU!$B$9,0)</f>
        <v>0</v>
      </c>
      <c r="AB400" s="23">
        <f>IF(V400="Béton bitumineux",P400*PU!$B$11,0)</f>
        <v>0</v>
      </c>
      <c r="AC400" s="23">
        <f>IF(V400="Grave émulsion",P400*PU!$B$13,0)</f>
        <v>0</v>
      </c>
      <c r="AD400" s="24">
        <f>(R400*PU!B405)+('Entretien des chaussées1'!T400*PU!B407)+'Entretien des chaussées1'!X400+'Entretien des chaussées1'!Y400+'Entretien des chaussées1'!Z400+'Entretien des chaussées1'!AA400+'Entretien des chaussées1'!AB400+'Entretien des chaussées1'!AC400</f>
        <v>0</v>
      </c>
      <c r="AE400" s="34"/>
      <c r="AF400" s="34"/>
      <c r="AG400" s="19" t="str">
        <f t="shared" si="85"/>
        <v/>
      </c>
      <c r="AH400" s="19" t="str">
        <f t="shared" si="86"/>
        <v/>
      </c>
      <c r="AI400" s="19" t="str">
        <f t="shared" si="87"/>
        <v/>
      </c>
      <c r="AJ400" s="31"/>
      <c r="AK400" s="26"/>
    </row>
    <row r="401" spans="1:37" x14ac:dyDescent="0.2">
      <c r="A401" s="41"/>
      <c r="B401" s="58" t="s">
        <v>425</v>
      </c>
      <c r="C401" s="41"/>
      <c r="D401" s="44"/>
      <c r="E401" s="40"/>
      <c r="F401" s="38" t="str">
        <f t="shared" si="77"/>
        <v/>
      </c>
      <c r="G401" s="23">
        <f t="shared" si="78"/>
        <v>0</v>
      </c>
      <c r="H401" s="23">
        <f t="shared" si="79"/>
        <v>0</v>
      </c>
      <c r="I401" s="23">
        <f t="shared" si="80"/>
        <v>0</v>
      </c>
      <c r="J401" s="23">
        <f t="shared" si="81"/>
        <v>0</v>
      </c>
      <c r="K401" s="23">
        <f t="shared" si="82"/>
        <v>0</v>
      </c>
      <c r="L401" s="27"/>
      <c r="M401" s="27"/>
      <c r="N401" s="33"/>
      <c r="O401" s="33"/>
      <c r="P401" s="68" t="str">
        <f t="shared" si="83"/>
        <v/>
      </c>
      <c r="Q401" s="49" t="str">
        <f t="shared" si="84"/>
        <v/>
      </c>
      <c r="R401" s="33"/>
      <c r="S401" s="33"/>
      <c r="T401" s="33"/>
      <c r="U401" s="33"/>
      <c r="V401" s="27"/>
      <c r="W401" s="45"/>
      <c r="X401" s="42">
        <f>IF(V401="ESU",P401*PU!$B$3,0)</f>
        <v>0</v>
      </c>
      <c r="Y401" s="23">
        <f>IF(V401="ECF",P401*PU!$B$5,0)</f>
        <v>0</v>
      </c>
      <c r="Z401" s="23">
        <f>IF(V401="Enrobé projeté",P401*PU!$B$7,0)</f>
        <v>0</v>
      </c>
      <c r="AA401" s="23">
        <f>IF(V401="Enrobé à froid",P401*PU!$B$9,0)</f>
        <v>0</v>
      </c>
      <c r="AB401" s="23">
        <f>IF(V401="Béton bitumineux",P401*PU!$B$11,0)</f>
        <v>0</v>
      </c>
      <c r="AC401" s="23">
        <f>IF(V401="Grave émulsion",P401*PU!$B$13,0)</f>
        <v>0</v>
      </c>
      <c r="AD401" s="24">
        <f>(R401*PU!B406)+('Entretien des chaussées1'!T401*PU!B408)+'Entretien des chaussées1'!X401+'Entretien des chaussées1'!Y401+'Entretien des chaussées1'!Z401+'Entretien des chaussées1'!AA401+'Entretien des chaussées1'!AB401+'Entretien des chaussées1'!AC401</f>
        <v>0</v>
      </c>
      <c r="AE401" s="34"/>
      <c r="AF401" s="34"/>
      <c r="AG401" s="19" t="str">
        <f t="shared" si="85"/>
        <v/>
      </c>
      <c r="AH401" s="19" t="str">
        <f t="shared" si="86"/>
        <v/>
      </c>
      <c r="AI401" s="19" t="str">
        <f t="shared" si="87"/>
        <v/>
      </c>
      <c r="AJ401" s="31"/>
      <c r="AK401" s="26"/>
    </row>
    <row r="402" spans="1:37" x14ac:dyDescent="0.2">
      <c r="A402" s="41"/>
      <c r="B402" s="58" t="s">
        <v>426</v>
      </c>
      <c r="C402" s="41"/>
      <c r="D402" s="44"/>
      <c r="E402" s="40"/>
      <c r="F402" s="38" t="str">
        <f t="shared" si="77"/>
        <v/>
      </c>
      <c r="G402" s="23">
        <f t="shared" si="78"/>
        <v>0</v>
      </c>
      <c r="H402" s="23">
        <f t="shared" si="79"/>
        <v>0</v>
      </c>
      <c r="I402" s="23">
        <f t="shared" si="80"/>
        <v>0</v>
      </c>
      <c r="J402" s="23">
        <f t="shared" si="81"/>
        <v>0</v>
      </c>
      <c r="K402" s="23">
        <f t="shared" si="82"/>
        <v>0</v>
      </c>
      <c r="L402" s="27"/>
      <c r="M402" s="27"/>
      <c r="N402" s="33"/>
      <c r="O402" s="33"/>
      <c r="P402" s="68" t="str">
        <f t="shared" si="83"/>
        <v/>
      </c>
      <c r="Q402" s="49" t="str">
        <f t="shared" si="84"/>
        <v/>
      </c>
      <c r="R402" s="33"/>
      <c r="S402" s="33"/>
      <c r="T402" s="33"/>
      <c r="U402" s="33"/>
      <c r="V402" s="27"/>
      <c r="W402" s="45"/>
      <c r="X402" s="42">
        <f>IF(V402="ESU",P402*PU!$B$3,0)</f>
        <v>0</v>
      </c>
      <c r="Y402" s="23">
        <f>IF(V402="ECF",P402*PU!$B$5,0)</f>
        <v>0</v>
      </c>
      <c r="Z402" s="23">
        <f>IF(V402="Enrobé projeté",P402*PU!$B$7,0)</f>
        <v>0</v>
      </c>
      <c r="AA402" s="23">
        <f>IF(V402="Enrobé à froid",P402*PU!$B$9,0)</f>
        <v>0</v>
      </c>
      <c r="AB402" s="23">
        <f>IF(V402="Béton bitumineux",P402*PU!$B$11,0)</f>
        <v>0</v>
      </c>
      <c r="AC402" s="23">
        <f>IF(V402="Grave émulsion",P402*PU!$B$13,0)</f>
        <v>0</v>
      </c>
      <c r="AD402" s="24">
        <f>(R402*PU!B407)+('Entretien des chaussées1'!T402*PU!B409)+'Entretien des chaussées1'!X402+'Entretien des chaussées1'!Y402+'Entretien des chaussées1'!Z402+'Entretien des chaussées1'!AA402+'Entretien des chaussées1'!AB402+'Entretien des chaussées1'!AC402</f>
        <v>0</v>
      </c>
      <c r="AE402" s="34"/>
      <c r="AF402" s="34"/>
      <c r="AG402" s="19" t="str">
        <f t="shared" si="85"/>
        <v/>
      </c>
      <c r="AH402" s="19" t="str">
        <f t="shared" si="86"/>
        <v/>
      </c>
      <c r="AI402" s="19" t="str">
        <f t="shared" si="87"/>
        <v/>
      </c>
      <c r="AJ402" s="31"/>
      <c r="AK402" s="26"/>
    </row>
    <row r="403" spans="1:37" x14ac:dyDescent="0.2">
      <c r="A403" s="41"/>
      <c r="B403" s="58" t="s">
        <v>427</v>
      </c>
      <c r="C403" s="41"/>
      <c r="D403" s="44"/>
      <c r="E403" s="40"/>
      <c r="F403" s="38" t="str">
        <f t="shared" si="77"/>
        <v/>
      </c>
      <c r="G403" s="23">
        <f t="shared" si="78"/>
        <v>0</v>
      </c>
      <c r="H403" s="23">
        <f t="shared" si="79"/>
        <v>0</v>
      </c>
      <c r="I403" s="23">
        <f t="shared" si="80"/>
        <v>0</v>
      </c>
      <c r="J403" s="23">
        <f t="shared" si="81"/>
        <v>0</v>
      </c>
      <c r="K403" s="23">
        <f t="shared" si="82"/>
        <v>0</v>
      </c>
      <c r="L403" s="27"/>
      <c r="M403" s="27"/>
      <c r="N403" s="33"/>
      <c r="O403" s="33"/>
      <c r="P403" s="68" t="str">
        <f t="shared" si="83"/>
        <v/>
      </c>
      <c r="Q403" s="49" t="str">
        <f t="shared" si="84"/>
        <v/>
      </c>
      <c r="R403" s="33"/>
      <c r="S403" s="33"/>
      <c r="T403" s="33"/>
      <c r="U403" s="33"/>
      <c r="V403" s="27"/>
      <c r="W403" s="45"/>
      <c r="X403" s="42">
        <f>IF(V403="ESU",P403*PU!$B$3,0)</f>
        <v>0</v>
      </c>
      <c r="Y403" s="23">
        <f>IF(V403="ECF",P403*PU!$B$5,0)</f>
        <v>0</v>
      </c>
      <c r="Z403" s="23">
        <f>IF(V403="Enrobé projeté",P403*PU!$B$7,0)</f>
        <v>0</v>
      </c>
      <c r="AA403" s="23">
        <f>IF(V403="Enrobé à froid",P403*PU!$B$9,0)</f>
        <v>0</v>
      </c>
      <c r="AB403" s="23">
        <f>IF(V403="Béton bitumineux",P403*PU!$B$11,0)</f>
        <v>0</v>
      </c>
      <c r="AC403" s="23">
        <f>IF(V403="Grave émulsion",P403*PU!$B$13,0)</f>
        <v>0</v>
      </c>
      <c r="AD403" s="24">
        <f>(R403*PU!B408)+('Entretien des chaussées1'!T403*PU!B410)+'Entretien des chaussées1'!X403+'Entretien des chaussées1'!Y403+'Entretien des chaussées1'!Z403+'Entretien des chaussées1'!AA403+'Entretien des chaussées1'!AB403+'Entretien des chaussées1'!AC403</f>
        <v>0</v>
      </c>
      <c r="AE403" s="34"/>
      <c r="AF403" s="34"/>
      <c r="AG403" s="19" t="str">
        <f t="shared" si="85"/>
        <v/>
      </c>
      <c r="AH403" s="19" t="str">
        <f t="shared" si="86"/>
        <v/>
      </c>
      <c r="AI403" s="19" t="str">
        <f t="shared" si="87"/>
        <v/>
      </c>
      <c r="AJ403" s="31"/>
      <c r="AK403" s="26"/>
    </row>
    <row r="404" spans="1:37" x14ac:dyDescent="0.2">
      <c r="A404" s="41"/>
      <c r="B404" s="58" t="s">
        <v>428</v>
      </c>
      <c r="C404" s="41"/>
      <c r="D404" s="44"/>
      <c r="E404" s="40"/>
      <c r="F404" s="38" t="str">
        <f t="shared" si="77"/>
        <v/>
      </c>
      <c r="G404" s="23">
        <f t="shared" si="78"/>
        <v>0</v>
      </c>
      <c r="H404" s="23">
        <f t="shared" si="79"/>
        <v>0</v>
      </c>
      <c r="I404" s="23">
        <f t="shared" si="80"/>
        <v>0</v>
      </c>
      <c r="J404" s="23">
        <f t="shared" si="81"/>
        <v>0</v>
      </c>
      <c r="K404" s="23">
        <f t="shared" si="82"/>
        <v>0</v>
      </c>
      <c r="L404" s="27"/>
      <c r="M404" s="27"/>
      <c r="N404" s="33"/>
      <c r="O404" s="33"/>
      <c r="P404" s="68" t="str">
        <f t="shared" si="83"/>
        <v/>
      </c>
      <c r="Q404" s="49" t="str">
        <f t="shared" si="84"/>
        <v/>
      </c>
      <c r="R404" s="33"/>
      <c r="S404" s="33"/>
      <c r="T404" s="33"/>
      <c r="U404" s="33"/>
      <c r="V404" s="27"/>
      <c r="W404" s="45"/>
      <c r="X404" s="42">
        <f>IF(V404="ESU",P404*PU!$B$3,0)</f>
        <v>0</v>
      </c>
      <c r="Y404" s="23">
        <f>IF(V404="ECF",P404*PU!$B$5,0)</f>
        <v>0</v>
      </c>
      <c r="Z404" s="23">
        <f>IF(V404="Enrobé projeté",P404*PU!$B$7,0)</f>
        <v>0</v>
      </c>
      <c r="AA404" s="23">
        <f>IF(V404="Enrobé à froid",P404*PU!$B$9,0)</f>
        <v>0</v>
      </c>
      <c r="AB404" s="23">
        <f>IF(V404="Béton bitumineux",P404*PU!$B$11,0)</f>
        <v>0</v>
      </c>
      <c r="AC404" s="23">
        <f>IF(V404="Grave émulsion",P404*PU!$B$13,0)</f>
        <v>0</v>
      </c>
      <c r="AD404" s="24">
        <f>(R404*PU!B409)+('Entretien des chaussées1'!T404*PU!B411)+'Entretien des chaussées1'!X404+'Entretien des chaussées1'!Y404+'Entretien des chaussées1'!Z404+'Entretien des chaussées1'!AA404+'Entretien des chaussées1'!AB404+'Entretien des chaussées1'!AC404</f>
        <v>0</v>
      </c>
      <c r="AE404" s="34"/>
      <c r="AF404" s="34"/>
      <c r="AG404" s="19" t="str">
        <f t="shared" si="85"/>
        <v/>
      </c>
      <c r="AH404" s="19" t="str">
        <f t="shared" si="86"/>
        <v/>
      </c>
      <c r="AI404" s="19" t="str">
        <f t="shared" si="87"/>
        <v/>
      </c>
      <c r="AJ404" s="31"/>
      <c r="AK404" s="26"/>
    </row>
    <row r="405" spans="1:37" x14ac:dyDescent="0.2">
      <c r="A405" s="41"/>
      <c r="B405" s="58" t="s">
        <v>429</v>
      </c>
      <c r="C405" s="41"/>
      <c r="D405" s="44"/>
      <c r="E405" s="40"/>
      <c r="F405" s="38" t="str">
        <f t="shared" si="77"/>
        <v/>
      </c>
      <c r="G405" s="23">
        <f t="shared" si="78"/>
        <v>0</v>
      </c>
      <c r="H405" s="23">
        <f t="shared" si="79"/>
        <v>0</v>
      </c>
      <c r="I405" s="23">
        <f t="shared" si="80"/>
        <v>0</v>
      </c>
      <c r="J405" s="23">
        <f t="shared" si="81"/>
        <v>0</v>
      </c>
      <c r="K405" s="23">
        <f t="shared" si="82"/>
        <v>0</v>
      </c>
      <c r="L405" s="27"/>
      <c r="M405" s="27"/>
      <c r="N405" s="33"/>
      <c r="O405" s="33"/>
      <c r="P405" s="68" t="str">
        <f t="shared" si="83"/>
        <v/>
      </c>
      <c r="Q405" s="49" t="str">
        <f t="shared" si="84"/>
        <v/>
      </c>
      <c r="R405" s="33"/>
      <c r="S405" s="33"/>
      <c r="T405" s="33"/>
      <c r="U405" s="33"/>
      <c r="V405" s="27"/>
      <c r="W405" s="45"/>
      <c r="X405" s="42">
        <f>IF(V405="ESU",P405*PU!$B$3,0)</f>
        <v>0</v>
      </c>
      <c r="Y405" s="23">
        <f>IF(V405="ECF",P405*PU!$B$5,0)</f>
        <v>0</v>
      </c>
      <c r="Z405" s="23">
        <f>IF(V405="Enrobé projeté",P405*PU!$B$7,0)</f>
        <v>0</v>
      </c>
      <c r="AA405" s="23">
        <f>IF(V405="Enrobé à froid",P405*PU!$B$9,0)</f>
        <v>0</v>
      </c>
      <c r="AB405" s="23">
        <f>IF(V405="Béton bitumineux",P405*PU!$B$11,0)</f>
        <v>0</v>
      </c>
      <c r="AC405" s="23">
        <f>IF(V405="Grave émulsion",P405*PU!$B$13,0)</f>
        <v>0</v>
      </c>
      <c r="AD405" s="24">
        <f>(R405*PU!B410)+('Entretien des chaussées1'!T405*PU!B412)+'Entretien des chaussées1'!X405+'Entretien des chaussées1'!Y405+'Entretien des chaussées1'!Z405+'Entretien des chaussées1'!AA405+'Entretien des chaussées1'!AB405+'Entretien des chaussées1'!AC405</f>
        <v>0</v>
      </c>
      <c r="AE405" s="34"/>
      <c r="AF405" s="34"/>
      <c r="AG405" s="19" t="str">
        <f t="shared" si="85"/>
        <v/>
      </c>
      <c r="AH405" s="19" t="str">
        <f t="shared" si="86"/>
        <v/>
      </c>
      <c r="AI405" s="19" t="str">
        <f t="shared" si="87"/>
        <v/>
      </c>
      <c r="AJ405" s="31"/>
      <c r="AK405" s="26"/>
    </row>
    <row r="406" spans="1:37" x14ac:dyDescent="0.2">
      <c r="A406" s="41"/>
      <c r="B406" s="58" t="s">
        <v>430</v>
      </c>
      <c r="C406" s="41"/>
      <c r="D406" s="44"/>
      <c r="E406" s="40"/>
      <c r="F406" s="38" t="str">
        <f t="shared" si="77"/>
        <v/>
      </c>
      <c r="G406" s="23">
        <f t="shared" si="78"/>
        <v>0</v>
      </c>
      <c r="H406" s="23">
        <f t="shared" si="79"/>
        <v>0</v>
      </c>
      <c r="I406" s="23">
        <f t="shared" si="80"/>
        <v>0</v>
      </c>
      <c r="J406" s="23">
        <f t="shared" si="81"/>
        <v>0</v>
      </c>
      <c r="K406" s="23">
        <f t="shared" si="82"/>
        <v>0</v>
      </c>
      <c r="L406" s="27"/>
      <c r="M406" s="27"/>
      <c r="N406" s="33"/>
      <c r="O406" s="33"/>
      <c r="P406" s="68" t="str">
        <f t="shared" si="83"/>
        <v/>
      </c>
      <c r="Q406" s="49" t="str">
        <f t="shared" si="84"/>
        <v/>
      </c>
      <c r="R406" s="33"/>
      <c r="S406" s="33"/>
      <c r="T406" s="33"/>
      <c r="U406" s="33"/>
      <c r="V406" s="27"/>
      <c r="W406" s="45"/>
      <c r="X406" s="42">
        <f>IF(V406="ESU",P406*PU!$B$3,0)</f>
        <v>0</v>
      </c>
      <c r="Y406" s="23">
        <f>IF(V406="ECF",P406*PU!$B$5,0)</f>
        <v>0</v>
      </c>
      <c r="Z406" s="23">
        <f>IF(V406="Enrobé projeté",P406*PU!$B$7,0)</f>
        <v>0</v>
      </c>
      <c r="AA406" s="23">
        <f>IF(V406="Enrobé à froid",P406*PU!$B$9,0)</f>
        <v>0</v>
      </c>
      <c r="AB406" s="23">
        <f>IF(V406="Béton bitumineux",P406*PU!$B$11,0)</f>
        <v>0</v>
      </c>
      <c r="AC406" s="23">
        <f>IF(V406="Grave émulsion",P406*PU!$B$13,0)</f>
        <v>0</v>
      </c>
      <c r="AD406" s="24">
        <f>(R406*PU!B411)+('Entretien des chaussées1'!T406*PU!B413)+'Entretien des chaussées1'!X406+'Entretien des chaussées1'!Y406+'Entretien des chaussées1'!Z406+'Entretien des chaussées1'!AA406+'Entretien des chaussées1'!AB406+'Entretien des chaussées1'!AC406</f>
        <v>0</v>
      </c>
      <c r="AE406" s="34"/>
      <c r="AF406" s="34"/>
      <c r="AG406" s="19" t="str">
        <f t="shared" si="85"/>
        <v/>
      </c>
      <c r="AH406" s="19" t="str">
        <f t="shared" si="86"/>
        <v/>
      </c>
      <c r="AI406" s="19" t="str">
        <f t="shared" si="87"/>
        <v/>
      </c>
      <c r="AJ406" s="31"/>
      <c r="AK406" s="26"/>
    </row>
    <row r="407" spans="1:37" x14ac:dyDescent="0.2">
      <c r="A407" s="41"/>
      <c r="B407" s="58" t="s">
        <v>431</v>
      </c>
      <c r="C407" s="41"/>
      <c r="D407" s="44"/>
      <c r="E407" s="40"/>
      <c r="F407" s="38" t="str">
        <f t="shared" si="77"/>
        <v/>
      </c>
      <c r="G407" s="23">
        <f t="shared" si="78"/>
        <v>0</v>
      </c>
      <c r="H407" s="23">
        <f t="shared" si="79"/>
        <v>0</v>
      </c>
      <c r="I407" s="23">
        <f t="shared" si="80"/>
        <v>0</v>
      </c>
      <c r="J407" s="23">
        <f t="shared" si="81"/>
        <v>0</v>
      </c>
      <c r="K407" s="23">
        <f t="shared" si="82"/>
        <v>0</v>
      </c>
      <c r="L407" s="27"/>
      <c r="M407" s="27"/>
      <c r="N407" s="33"/>
      <c r="O407" s="33"/>
      <c r="P407" s="68" t="str">
        <f t="shared" si="83"/>
        <v/>
      </c>
      <c r="Q407" s="49" t="str">
        <f t="shared" si="84"/>
        <v/>
      </c>
      <c r="R407" s="33"/>
      <c r="S407" s="33"/>
      <c r="T407" s="33"/>
      <c r="U407" s="33"/>
      <c r="V407" s="27"/>
      <c r="W407" s="45"/>
      <c r="X407" s="42">
        <f>IF(V407="ESU",P407*PU!$B$3,0)</f>
        <v>0</v>
      </c>
      <c r="Y407" s="23">
        <f>IF(V407="ECF",P407*PU!$B$5,0)</f>
        <v>0</v>
      </c>
      <c r="Z407" s="23">
        <f>IF(V407="Enrobé projeté",P407*PU!$B$7,0)</f>
        <v>0</v>
      </c>
      <c r="AA407" s="23">
        <f>IF(V407="Enrobé à froid",P407*PU!$B$9,0)</f>
        <v>0</v>
      </c>
      <c r="AB407" s="23">
        <f>IF(V407="Béton bitumineux",P407*PU!$B$11,0)</f>
        <v>0</v>
      </c>
      <c r="AC407" s="23">
        <f>IF(V407="Grave émulsion",P407*PU!$B$13,0)</f>
        <v>0</v>
      </c>
      <c r="AD407" s="24">
        <f>(R407*PU!B412)+('Entretien des chaussées1'!T407*PU!B414)+'Entretien des chaussées1'!X407+'Entretien des chaussées1'!Y407+'Entretien des chaussées1'!Z407+'Entretien des chaussées1'!AA407+'Entretien des chaussées1'!AB407+'Entretien des chaussées1'!AC407</f>
        <v>0</v>
      </c>
      <c r="AE407" s="34"/>
      <c r="AF407" s="34"/>
      <c r="AG407" s="19" t="str">
        <f t="shared" si="85"/>
        <v/>
      </c>
      <c r="AH407" s="19" t="str">
        <f t="shared" si="86"/>
        <v/>
      </c>
      <c r="AI407" s="19" t="str">
        <f t="shared" si="87"/>
        <v/>
      </c>
      <c r="AJ407" s="31"/>
      <c r="AK407" s="26"/>
    </row>
    <row r="408" spans="1:37" x14ac:dyDescent="0.2">
      <c r="A408" s="41"/>
      <c r="B408" s="58" t="s">
        <v>432</v>
      </c>
      <c r="C408" s="41"/>
      <c r="D408" s="44"/>
      <c r="E408" s="40"/>
      <c r="F408" s="38" t="str">
        <f t="shared" si="77"/>
        <v/>
      </c>
      <c r="G408" s="23">
        <f t="shared" si="78"/>
        <v>0</v>
      </c>
      <c r="H408" s="23">
        <f t="shared" si="79"/>
        <v>0</v>
      </c>
      <c r="I408" s="23">
        <f t="shared" si="80"/>
        <v>0</v>
      </c>
      <c r="J408" s="23">
        <f t="shared" si="81"/>
        <v>0</v>
      </c>
      <c r="K408" s="23">
        <f t="shared" si="82"/>
        <v>0</v>
      </c>
      <c r="L408" s="27"/>
      <c r="M408" s="27"/>
      <c r="N408" s="33"/>
      <c r="O408" s="33"/>
      <c r="P408" s="68" t="str">
        <f t="shared" si="83"/>
        <v/>
      </c>
      <c r="Q408" s="49" t="str">
        <f t="shared" si="84"/>
        <v/>
      </c>
      <c r="R408" s="33"/>
      <c r="S408" s="33"/>
      <c r="T408" s="33"/>
      <c r="U408" s="33"/>
      <c r="V408" s="27"/>
      <c r="W408" s="45"/>
      <c r="X408" s="42">
        <f>IF(V408="ESU",P408*PU!$B$3,0)</f>
        <v>0</v>
      </c>
      <c r="Y408" s="23">
        <f>IF(V408="ECF",P408*PU!$B$5,0)</f>
        <v>0</v>
      </c>
      <c r="Z408" s="23">
        <f>IF(V408="Enrobé projeté",P408*PU!$B$7,0)</f>
        <v>0</v>
      </c>
      <c r="AA408" s="23">
        <f>IF(V408="Enrobé à froid",P408*PU!$B$9,0)</f>
        <v>0</v>
      </c>
      <c r="AB408" s="23">
        <f>IF(V408="Béton bitumineux",P408*PU!$B$11,0)</f>
        <v>0</v>
      </c>
      <c r="AC408" s="23">
        <f>IF(V408="Grave émulsion",P408*PU!$B$13,0)</f>
        <v>0</v>
      </c>
      <c r="AD408" s="24">
        <f>(R408*PU!B413)+('Entretien des chaussées1'!T408*PU!B415)+'Entretien des chaussées1'!X408+'Entretien des chaussées1'!Y408+'Entretien des chaussées1'!Z408+'Entretien des chaussées1'!AA408+'Entretien des chaussées1'!AB408+'Entretien des chaussées1'!AC408</f>
        <v>0</v>
      </c>
      <c r="AE408" s="34"/>
      <c r="AF408" s="34"/>
      <c r="AG408" s="19" t="str">
        <f t="shared" si="85"/>
        <v/>
      </c>
      <c r="AH408" s="19" t="str">
        <f t="shared" si="86"/>
        <v/>
      </c>
      <c r="AI408" s="19" t="str">
        <f t="shared" si="87"/>
        <v/>
      </c>
      <c r="AJ408" s="31"/>
      <c r="AK408" s="26"/>
    </row>
    <row r="409" spans="1:37" x14ac:dyDescent="0.2">
      <c r="A409" s="41"/>
      <c r="B409" s="58" t="s">
        <v>433</v>
      </c>
      <c r="C409" s="41"/>
      <c r="D409" s="44"/>
      <c r="E409" s="40"/>
      <c r="F409" s="38" t="str">
        <f t="shared" si="77"/>
        <v/>
      </c>
      <c r="G409" s="23">
        <f t="shared" si="78"/>
        <v>0</v>
      </c>
      <c r="H409" s="23">
        <f t="shared" si="79"/>
        <v>0</v>
      </c>
      <c r="I409" s="23">
        <f t="shared" si="80"/>
        <v>0</v>
      </c>
      <c r="J409" s="23">
        <f t="shared" si="81"/>
        <v>0</v>
      </c>
      <c r="K409" s="23">
        <f t="shared" si="82"/>
        <v>0</v>
      </c>
      <c r="L409" s="27"/>
      <c r="M409" s="27"/>
      <c r="N409" s="33"/>
      <c r="O409" s="33"/>
      <c r="P409" s="68" t="str">
        <f t="shared" si="83"/>
        <v/>
      </c>
      <c r="Q409" s="49" t="str">
        <f t="shared" si="84"/>
        <v/>
      </c>
      <c r="R409" s="33"/>
      <c r="S409" s="33"/>
      <c r="T409" s="33"/>
      <c r="U409" s="33"/>
      <c r="V409" s="27"/>
      <c r="W409" s="45"/>
      <c r="X409" s="42">
        <f>IF(V409="ESU",P409*PU!$B$3,0)</f>
        <v>0</v>
      </c>
      <c r="Y409" s="23">
        <f>IF(V409="ECF",P409*PU!$B$5,0)</f>
        <v>0</v>
      </c>
      <c r="Z409" s="23">
        <f>IF(V409="Enrobé projeté",P409*PU!$B$7,0)</f>
        <v>0</v>
      </c>
      <c r="AA409" s="23">
        <f>IF(V409="Enrobé à froid",P409*PU!$B$9,0)</f>
        <v>0</v>
      </c>
      <c r="AB409" s="23">
        <f>IF(V409="Béton bitumineux",P409*PU!$B$11,0)</f>
        <v>0</v>
      </c>
      <c r="AC409" s="23">
        <f>IF(V409="Grave émulsion",P409*PU!$B$13,0)</f>
        <v>0</v>
      </c>
      <c r="AD409" s="24">
        <f>(R409*PU!B414)+('Entretien des chaussées1'!T409*PU!B416)+'Entretien des chaussées1'!X409+'Entretien des chaussées1'!Y409+'Entretien des chaussées1'!Z409+'Entretien des chaussées1'!AA409+'Entretien des chaussées1'!AB409+'Entretien des chaussées1'!AC409</f>
        <v>0</v>
      </c>
      <c r="AE409" s="34"/>
      <c r="AF409" s="34"/>
      <c r="AG409" s="19" t="str">
        <f t="shared" si="85"/>
        <v/>
      </c>
      <c r="AH409" s="19" t="str">
        <f t="shared" si="86"/>
        <v/>
      </c>
      <c r="AI409" s="19" t="str">
        <f t="shared" si="87"/>
        <v/>
      </c>
      <c r="AJ409" s="31"/>
      <c r="AK409" s="26"/>
    </row>
    <row r="410" spans="1:37" x14ac:dyDescent="0.2">
      <c r="A410" s="41"/>
      <c r="B410" s="58" t="s">
        <v>434</v>
      </c>
      <c r="C410" s="41"/>
      <c r="D410" s="44"/>
      <c r="E410" s="40"/>
      <c r="F410" s="38" t="str">
        <f t="shared" si="77"/>
        <v/>
      </c>
      <c r="G410" s="23">
        <f t="shared" si="78"/>
        <v>0</v>
      </c>
      <c r="H410" s="23">
        <f t="shared" si="79"/>
        <v>0</v>
      </c>
      <c r="I410" s="23">
        <f t="shared" si="80"/>
        <v>0</v>
      </c>
      <c r="J410" s="23">
        <f t="shared" si="81"/>
        <v>0</v>
      </c>
      <c r="K410" s="23">
        <f t="shared" si="82"/>
        <v>0</v>
      </c>
      <c r="L410" s="27"/>
      <c r="M410" s="27"/>
      <c r="N410" s="33"/>
      <c r="O410" s="33"/>
      <c r="P410" s="68" t="str">
        <f t="shared" si="83"/>
        <v/>
      </c>
      <c r="Q410" s="49" t="str">
        <f t="shared" si="84"/>
        <v/>
      </c>
      <c r="R410" s="33"/>
      <c r="S410" s="33"/>
      <c r="T410" s="33"/>
      <c r="U410" s="33"/>
      <c r="V410" s="27"/>
      <c r="W410" s="45"/>
      <c r="X410" s="42">
        <f>IF(V410="ESU",P410*PU!$B$3,0)</f>
        <v>0</v>
      </c>
      <c r="Y410" s="23">
        <f>IF(V410="ECF",P410*PU!$B$5,0)</f>
        <v>0</v>
      </c>
      <c r="Z410" s="23">
        <f>IF(V410="Enrobé projeté",P410*PU!$B$7,0)</f>
        <v>0</v>
      </c>
      <c r="AA410" s="23">
        <f>IF(V410="Enrobé à froid",P410*PU!$B$9,0)</f>
        <v>0</v>
      </c>
      <c r="AB410" s="23">
        <f>IF(V410="Béton bitumineux",P410*PU!$B$11,0)</f>
        <v>0</v>
      </c>
      <c r="AC410" s="23">
        <f>IF(V410="Grave émulsion",P410*PU!$B$13,0)</f>
        <v>0</v>
      </c>
      <c r="AD410" s="24">
        <f>(R410*PU!B415)+('Entretien des chaussées1'!T410*PU!B417)+'Entretien des chaussées1'!X410+'Entretien des chaussées1'!Y410+'Entretien des chaussées1'!Z410+'Entretien des chaussées1'!AA410+'Entretien des chaussées1'!AB410+'Entretien des chaussées1'!AC410</f>
        <v>0</v>
      </c>
      <c r="AE410" s="34"/>
      <c r="AF410" s="34"/>
      <c r="AG410" s="19" t="str">
        <f t="shared" si="85"/>
        <v/>
      </c>
      <c r="AH410" s="19" t="str">
        <f t="shared" si="86"/>
        <v/>
      </c>
      <c r="AI410" s="19" t="str">
        <f t="shared" si="87"/>
        <v/>
      </c>
      <c r="AJ410" s="31"/>
      <c r="AK410" s="26"/>
    </row>
    <row r="411" spans="1:37" x14ac:dyDescent="0.2">
      <c r="A411" s="41"/>
      <c r="B411" s="58" t="s">
        <v>434</v>
      </c>
      <c r="C411" s="41"/>
      <c r="D411" s="44"/>
      <c r="E411" s="40"/>
      <c r="F411" s="38" t="str">
        <f t="shared" si="77"/>
        <v/>
      </c>
      <c r="G411" s="23">
        <f t="shared" si="78"/>
        <v>0</v>
      </c>
      <c r="H411" s="23">
        <f t="shared" si="79"/>
        <v>0</v>
      </c>
      <c r="I411" s="23">
        <f t="shared" si="80"/>
        <v>0</v>
      </c>
      <c r="J411" s="23">
        <f t="shared" si="81"/>
        <v>0</v>
      </c>
      <c r="K411" s="23">
        <f t="shared" si="82"/>
        <v>0</v>
      </c>
      <c r="L411" s="27"/>
      <c r="M411" s="27"/>
      <c r="N411" s="33"/>
      <c r="O411" s="33"/>
      <c r="P411" s="68" t="str">
        <f t="shared" si="83"/>
        <v/>
      </c>
      <c r="Q411" s="49" t="str">
        <f t="shared" si="84"/>
        <v/>
      </c>
      <c r="R411" s="33"/>
      <c r="S411" s="33"/>
      <c r="T411" s="33"/>
      <c r="U411" s="33"/>
      <c r="V411" s="27"/>
      <c r="W411" s="45"/>
      <c r="X411" s="42">
        <f>IF(V411="ESU",P411*PU!$B$3,0)</f>
        <v>0</v>
      </c>
      <c r="Y411" s="23">
        <f>IF(V411="ECF",P411*PU!$B$5,0)</f>
        <v>0</v>
      </c>
      <c r="Z411" s="23">
        <f>IF(V411="Enrobé projeté",P411*PU!$B$7,0)</f>
        <v>0</v>
      </c>
      <c r="AA411" s="23">
        <f>IF(V411="Enrobé à froid",P411*PU!$B$9,0)</f>
        <v>0</v>
      </c>
      <c r="AB411" s="23">
        <f>IF(V411="Béton bitumineux",P411*PU!$B$11,0)</f>
        <v>0</v>
      </c>
      <c r="AC411" s="23">
        <f>IF(V411="Grave émulsion",P411*PU!$B$13,0)</f>
        <v>0</v>
      </c>
      <c r="AD411" s="24">
        <f>(R411*PU!B416)+('Entretien des chaussées1'!T411*PU!B418)+'Entretien des chaussées1'!X411+'Entretien des chaussées1'!Y411+'Entretien des chaussées1'!Z411+'Entretien des chaussées1'!AA411+'Entretien des chaussées1'!AB411+'Entretien des chaussées1'!AC411</f>
        <v>0</v>
      </c>
      <c r="AE411" s="34"/>
      <c r="AF411" s="34"/>
      <c r="AG411" s="19" t="str">
        <f t="shared" si="85"/>
        <v/>
      </c>
      <c r="AH411" s="19" t="str">
        <f t="shared" si="86"/>
        <v/>
      </c>
      <c r="AI411" s="19" t="str">
        <f t="shared" si="87"/>
        <v/>
      </c>
      <c r="AJ411" s="31"/>
      <c r="AK411" s="26"/>
    </row>
    <row r="412" spans="1:37" x14ac:dyDescent="0.2">
      <c r="A412" s="41"/>
      <c r="B412" s="58" t="s">
        <v>435</v>
      </c>
      <c r="C412" s="41"/>
      <c r="D412" s="44"/>
      <c r="E412" s="40"/>
      <c r="F412" s="38" t="str">
        <f t="shared" si="77"/>
        <v/>
      </c>
      <c r="G412" s="23">
        <f t="shared" si="78"/>
        <v>0</v>
      </c>
      <c r="H412" s="23">
        <f t="shared" si="79"/>
        <v>0</v>
      </c>
      <c r="I412" s="23">
        <f t="shared" si="80"/>
        <v>0</v>
      </c>
      <c r="J412" s="23">
        <f t="shared" si="81"/>
        <v>0</v>
      </c>
      <c r="K412" s="23">
        <f t="shared" si="82"/>
        <v>0</v>
      </c>
      <c r="L412" s="27"/>
      <c r="M412" s="27"/>
      <c r="N412" s="33"/>
      <c r="O412" s="33"/>
      <c r="P412" s="68" t="str">
        <f t="shared" si="83"/>
        <v/>
      </c>
      <c r="Q412" s="49" t="str">
        <f t="shared" si="84"/>
        <v/>
      </c>
      <c r="R412" s="33"/>
      <c r="S412" s="33"/>
      <c r="T412" s="33"/>
      <c r="U412" s="33"/>
      <c r="V412" s="27"/>
      <c r="W412" s="45"/>
      <c r="X412" s="42">
        <f>IF(V412="ESU",P412*PU!$B$3,0)</f>
        <v>0</v>
      </c>
      <c r="Y412" s="23">
        <f>IF(V412="ECF",P412*PU!$B$5,0)</f>
        <v>0</v>
      </c>
      <c r="Z412" s="23">
        <f>IF(V412="Enrobé projeté",P412*PU!$B$7,0)</f>
        <v>0</v>
      </c>
      <c r="AA412" s="23">
        <f>IF(V412="Enrobé à froid",P412*PU!$B$9,0)</f>
        <v>0</v>
      </c>
      <c r="AB412" s="23">
        <f>IF(V412="Béton bitumineux",P412*PU!$B$11,0)</f>
        <v>0</v>
      </c>
      <c r="AC412" s="23">
        <f>IF(V412="Grave émulsion",P412*PU!$B$13,0)</f>
        <v>0</v>
      </c>
      <c r="AD412" s="24">
        <f>(R412*PU!B417)+('Entretien des chaussées1'!T412*PU!B419)+'Entretien des chaussées1'!X412+'Entretien des chaussées1'!Y412+'Entretien des chaussées1'!Z412+'Entretien des chaussées1'!AA412+'Entretien des chaussées1'!AB412+'Entretien des chaussées1'!AC412</f>
        <v>0</v>
      </c>
      <c r="AE412" s="34"/>
      <c r="AF412" s="34"/>
      <c r="AG412" s="19" t="str">
        <f t="shared" si="85"/>
        <v/>
      </c>
      <c r="AH412" s="19" t="str">
        <f t="shared" si="86"/>
        <v/>
      </c>
      <c r="AI412" s="19" t="str">
        <f t="shared" si="87"/>
        <v/>
      </c>
      <c r="AJ412" s="31"/>
      <c r="AK412" s="26"/>
    </row>
    <row r="413" spans="1:37" x14ac:dyDescent="0.2">
      <c r="A413" s="41"/>
      <c r="B413" s="58" t="s">
        <v>436</v>
      </c>
      <c r="C413" s="41"/>
      <c r="D413" s="44"/>
      <c r="E413" s="40"/>
      <c r="F413" s="38" t="str">
        <f t="shared" si="77"/>
        <v/>
      </c>
      <c r="G413" s="23">
        <f t="shared" si="78"/>
        <v>0</v>
      </c>
      <c r="H413" s="23">
        <f t="shared" si="79"/>
        <v>0</v>
      </c>
      <c r="I413" s="23">
        <f t="shared" si="80"/>
        <v>0</v>
      </c>
      <c r="J413" s="23">
        <f t="shared" si="81"/>
        <v>0</v>
      </c>
      <c r="K413" s="23">
        <f t="shared" si="82"/>
        <v>0</v>
      </c>
      <c r="L413" s="27"/>
      <c r="M413" s="27"/>
      <c r="N413" s="33"/>
      <c r="O413" s="33"/>
      <c r="P413" s="68" t="str">
        <f t="shared" si="83"/>
        <v/>
      </c>
      <c r="Q413" s="49" t="str">
        <f t="shared" si="84"/>
        <v/>
      </c>
      <c r="R413" s="33"/>
      <c r="S413" s="33"/>
      <c r="T413" s="33"/>
      <c r="U413" s="33"/>
      <c r="V413" s="27"/>
      <c r="W413" s="45"/>
      <c r="X413" s="42">
        <f>IF(V413="ESU",P413*PU!$B$3,0)</f>
        <v>0</v>
      </c>
      <c r="Y413" s="23">
        <f>IF(V413="ECF",P413*PU!$B$5,0)</f>
        <v>0</v>
      </c>
      <c r="Z413" s="23">
        <f>IF(V413="Enrobé projeté",P413*PU!$B$7,0)</f>
        <v>0</v>
      </c>
      <c r="AA413" s="23">
        <f>IF(V413="Enrobé à froid",P413*PU!$B$9,0)</f>
        <v>0</v>
      </c>
      <c r="AB413" s="23">
        <f>IF(V413="Béton bitumineux",P413*PU!$B$11,0)</f>
        <v>0</v>
      </c>
      <c r="AC413" s="23">
        <f>IF(V413="Grave émulsion",P413*PU!$B$13,0)</f>
        <v>0</v>
      </c>
      <c r="AD413" s="24">
        <f>(R413*PU!B418)+('Entretien des chaussées1'!T413*PU!B420)+'Entretien des chaussées1'!X413+'Entretien des chaussées1'!Y413+'Entretien des chaussées1'!Z413+'Entretien des chaussées1'!AA413+'Entretien des chaussées1'!AB413+'Entretien des chaussées1'!AC413</f>
        <v>0</v>
      </c>
      <c r="AE413" s="34"/>
      <c r="AF413" s="34"/>
      <c r="AG413" s="19" t="str">
        <f t="shared" si="85"/>
        <v/>
      </c>
      <c r="AH413" s="19" t="str">
        <f t="shared" si="86"/>
        <v/>
      </c>
      <c r="AI413" s="19" t="str">
        <f t="shared" si="87"/>
        <v/>
      </c>
      <c r="AJ413" s="31"/>
      <c r="AK413" s="26"/>
    </row>
    <row r="414" spans="1:37" x14ac:dyDescent="0.2">
      <c r="A414" s="41"/>
      <c r="B414" s="58" t="s">
        <v>437</v>
      </c>
      <c r="C414" s="41"/>
      <c r="D414" s="44"/>
      <c r="E414" s="40"/>
      <c r="F414" s="38" t="str">
        <f t="shared" si="77"/>
        <v/>
      </c>
      <c r="G414" s="23">
        <f t="shared" si="78"/>
        <v>0</v>
      </c>
      <c r="H414" s="23">
        <f t="shared" si="79"/>
        <v>0</v>
      </c>
      <c r="I414" s="23">
        <f t="shared" si="80"/>
        <v>0</v>
      </c>
      <c r="J414" s="23">
        <f t="shared" si="81"/>
        <v>0</v>
      </c>
      <c r="K414" s="23">
        <f t="shared" si="82"/>
        <v>0</v>
      </c>
      <c r="L414" s="27"/>
      <c r="M414" s="27"/>
      <c r="N414" s="33"/>
      <c r="O414" s="33"/>
      <c r="P414" s="68" t="str">
        <f t="shared" si="83"/>
        <v/>
      </c>
      <c r="Q414" s="49" t="str">
        <f t="shared" si="84"/>
        <v/>
      </c>
      <c r="R414" s="33"/>
      <c r="S414" s="33"/>
      <c r="T414" s="33"/>
      <c r="U414" s="33"/>
      <c r="V414" s="27"/>
      <c r="W414" s="45"/>
      <c r="X414" s="42">
        <f>IF(V414="ESU",P414*PU!$B$3,0)</f>
        <v>0</v>
      </c>
      <c r="Y414" s="23">
        <f>IF(V414="ECF",P414*PU!$B$5,0)</f>
        <v>0</v>
      </c>
      <c r="Z414" s="23">
        <f>IF(V414="Enrobé projeté",P414*PU!$B$7,0)</f>
        <v>0</v>
      </c>
      <c r="AA414" s="23">
        <f>IF(V414="Enrobé à froid",P414*PU!$B$9,0)</f>
        <v>0</v>
      </c>
      <c r="AB414" s="23">
        <f>IF(V414="Béton bitumineux",P414*PU!$B$11,0)</f>
        <v>0</v>
      </c>
      <c r="AC414" s="23">
        <f>IF(V414="Grave émulsion",P414*PU!$B$13,0)</f>
        <v>0</v>
      </c>
      <c r="AD414" s="24">
        <f>(R414*PU!B419)+('Entretien des chaussées1'!T414*PU!B421)+'Entretien des chaussées1'!X414+'Entretien des chaussées1'!Y414+'Entretien des chaussées1'!Z414+'Entretien des chaussées1'!AA414+'Entretien des chaussées1'!AB414+'Entretien des chaussées1'!AC414</f>
        <v>0</v>
      </c>
      <c r="AE414" s="34"/>
      <c r="AF414" s="34"/>
      <c r="AG414" s="19" t="str">
        <f t="shared" si="85"/>
        <v/>
      </c>
      <c r="AH414" s="19" t="str">
        <f t="shared" si="86"/>
        <v/>
      </c>
      <c r="AI414" s="19" t="str">
        <f t="shared" si="87"/>
        <v/>
      </c>
      <c r="AJ414" s="31"/>
      <c r="AK414" s="26"/>
    </row>
    <row r="415" spans="1:37" x14ac:dyDescent="0.2">
      <c r="A415" s="41"/>
      <c r="B415" s="58" t="s">
        <v>438</v>
      </c>
      <c r="C415" s="41"/>
      <c r="D415" s="44"/>
      <c r="E415" s="40"/>
      <c r="F415" s="38" t="str">
        <f t="shared" si="77"/>
        <v/>
      </c>
      <c r="G415" s="23">
        <f t="shared" si="78"/>
        <v>0</v>
      </c>
      <c r="H415" s="23">
        <f t="shared" si="79"/>
        <v>0</v>
      </c>
      <c r="I415" s="23">
        <f t="shared" si="80"/>
        <v>0</v>
      </c>
      <c r="J415" s="23">
        <f t="shared" si="81"/>
        <v>0</v>
      </c>
      <c r="K415" s="23">
        <f t="shared" si="82"/>
        <v>0</v>
      </c>
      <c r="L415" s="27"/>
      <c r="M415" s="27"/>
      <c r="N415" s="33"/>
      <c r="O415" s="33"/>
      <c r="P415" s="68" t="str">
        <f t="shared" si="83"/>
        <v/>
      </c>
      <c r="Q415" s="49" t="str">
        <f t="shared" si="84"/>
        <v/>
      </c>
      <c r="R415" s="33"/>
      <c r="S415" s="33"/>
      <c r="T415" s="33"/>
      <c r="U415" s="33"/>
      <c r="V415" s="27"/>
      <c r="W415" s="45"/>
      <c r="X415" s="42">
        <f>IF(V415="ESU",P415*PU!$B$3,0)</f>
        <v>0</v>
      </c>
      <c r="Y415" s="23">
        <f>IF(V415="ECF",P415*PU!$B$5,0)</f>
        <v>0</v>
      </c>
      <c r="Z415" s="23">
        <f>IF(V415="Enrobé projeté",P415*PU!$B$7,0)</f>
        <v>0</v>
      </c>
      <c r="AA415" s="23">
        <f>IF(V415="Enrobé à froid",P415*PU!$B$9,0)</f>
        <v>0</v>
      </c>
      <c r="AB415" s="23">
        <f>IF(V415="Béton bitumineux",P415*PU!$B$11,0)</f>
        <v>0</v>
      </c>
      <c r="AC415" s="23">
        <f>IF(V415="Grave émulsion",P415*PU!$B$13,0)</f>
        <v>0</v>
      </c>
      <c r="AD415" s="24">
        <f>(R415*PU!B420)+('Entretien des chaussées1'!T415*PU!B422)+'Entretien des chaussées1'!X415+'Entretien des chaussées1'!Y415+'Entretien des chaussées1'!Z415+'Entretien des chaussées1'!AA415+'Entretien des chaussées1'!AB415+'Entretien des chaussées1'!AC415</f>
        <v>0</v>
      </c>
      <c r="AE415" s="34"/>
      <c r="AF415" s="34"/>
      <c r="AG415" s="19" t="str">
        <f t="shared" si="85"/>
        <v/>
      </c>
      <c r="AH415" s="19" t="str">
        <f t="shared" si="86"/>
        <v/>
      </c>
      <c r="AI415" s="19" t="str">
        <f t="shared" si="87"/>
        <v/>
      </c>
      <c r="AJ415" s="31"/>
      <c r="AK415" s="26"/>
    </row>
    <row r="416" spans="1:37" x14ac:dyDescent="0.2">
      <c r="A416" s="41"/>
      <c r="B416" s="58" t="s">
        <v>439</v>
      </c>
      <c r="C416" s="41"/>
      <c r="D416" s="44"/>
      <c r="E416" s="40"/>
      <c r="F416" s="38" t="str">
        <f t="shared" si="77"/>
        <v/>
      </c>
      <c r="G416" s="23">
        <f t="shared" si="78"/>
        <v>0</v>
      </c>
      <c r="H416" s="23">
        <f t="shared" si="79"/>
        <v>0</v>
      </c>
      <c r="I416" s="23">
        <f t="shared" si="80"/>
        <v>0</v>
      </c>
      <c r="J416" s="23">
        <f t="shared" si="81"/>
        <v>0</v>
      </c>
      <c r="K416" s="23">
        <f t="shared" si="82"/>
        <v>0</v>
      </c>
      <c r="L416" s="27"/>
      <c r="M416" s="27"/>
      <c r="N416" s="33"/>
      <c r="O416" s="33"/>
      <c r="P416" s="68" t="str">
        <f t="shared" si="83"/>
        <v/>
      </c>
      <c r="Q416" s="49" t="str">
        <f t="shared" si="84"/>
        <v/>
      </c>
      <c r="R416" s="33"/>
      <c r="S416" s="33"/>
      <c r="T416" s="33"/>
      <c r="U416" s="33"/>
      <c r="V416" s="27"/>
      <c r="W416" s="45"/>
      <c r="X416" s="42">
        <f>IF(V416="ESU",P416*PU!$B$3,0)</f>
        <v>0</v>
      </c>
      <c r="Y416" s="23">
        <f>IF(V416="ECF",P416*PU!$B$5,0)</f>
        <v>0</v>
      </c>
      <c r="Z416" s="23">
        <f>IF(V416="Enrobé projeté",P416*PU!$B$7,0)</f>
        <v>0</v>
      </c>
      <c r="AA416" s="23">
        <f>IF(V416="Enrobé à froid",P416*PU!$B$9,0)</f>
        <v>0</v>
      </c>
      <c r="AB416" s="23">
        <f>IF(V416="Béton bitumineux",P416*PU!$B$11,0)</f>
        <v>0</v>
      </c>
      <c r="AC416" s="23">
        <f>IF(V416="Grave émulsion",P416*PU!$B$13,0)</f>
        <v>0</v>
      </c>
      <c r="AD416" s="24">
        <f>(R416*PU!B421)+('Entretien des chaussées1'!T416*PU!B423)+'Entretien des chaussées1'!X416+'Entretien des chaussées1'!Y416+'Entretien des chaussées1'!Z416+'Entretien des chaussées1'!AA416+'Entretien des chaussées1'!AB416+'Entretien des chaussées1'!AC416</f>
        <v>0</v>
      </c>
      <c r="AE416" s="34"/>
      <c r="AF416" s="34"/>
      <c r="AG416" s="19" t="str">
        <f t="shared" si="85"/>
        <v/>
      </c>
      <c r="AH416" s="19" t="str">
        <f t="shared" si="86"/>
        <v/>
      </c>
      <c r="AI416" s="19" t="str">
        <f t="shared" si="87"/>
        <v/>
      </c>
      <c r="AJ416" s="31"/>
      <c r="AK416" s="26"/>
    </row>
    <row r="417" spans="1:37" x14ac:dyDescent="0.2">
      <c r="A417" s="41"/>
      <c r="B417" s="58" t="s">
        <v>440</v>
      </c>
      <c r="C417" s="41"/>
      <c r="D417" s="44"/>
      <c r="E417" s="40"/>
      <c r="F417" s="38" t="str">
        <f t="shared" si="77"/>
        <v/>
      </c>
      <c r="G417" s="23">
        <f t="shared" si="78"/>
        <v>0</v>
      </c>
      <c r="H417" s="23">
        <f t="shared" si="79"/>
        <v>0</v>
      </c>
      <c r="I417" s="23">
        <f t="shared" si="80"/>
        <v>0</v>
      </c>
      <c r="J417" s="23">
        <f t="shared" si="81"/>
        <v>0</v>
      </c>
      <c r="K417" s="23">
        <f t="shared" si="82"/>
        <v>0</v>
      </c>
      <c r="L417" s="27"/>
      <c r="M417" s="27"/>
      <c r="N417" s="33"/>
      <c r="O417" s="33"/>
      <c r="P417" s="68" t="str">
        <f t="shared" si="83"/>
        <v/>
      </c>
      <c r="Q417" s="49" t="str">
        <f t="shared" si="84"/>
        <v/>
      </c>
      <c r="R417" s="33"/>
      <c r="S417" s="33"/>
      <c r="T417" s="33"/>
      <c r="U417" s="33"/>
      <c r="V417" s="27"/>
      <c r="W417" s="45"/>
      <c r="X417" s="42">
        <f>IF(V417="ESU",P417*PU!$B$3,0)</f>
        <v>0</v>
      </c>
      <c r="Y417" s="23">
        <f>IF(V417="ECF",P417*PU!$B$5,0)</f>
        <v>0</v>
      </c>
      <c r="Z417" s="23">
        <f>IF(V417="Enrobé projeté",P417*PU!$B$7,0)</f>
        <v>0</v>
      </c>
      <c r="AA417" s="23">
        <f>IF(V417="Enrobé à froid",P417*PU!$B$9,0)</f>
        <v>0</v>
      </c>
      <c r="AB417" s="23">
        <f>IF(V417="Béton bitumineux",P417*PU!$B$11,0)</f>
        <v>0</v>
      </c>
      <c r="AC417" s="23">
        <f>IF(V417="Grave émulsion",P417*PU!$B$13,0)</f>
        <v>0</v>
      </c>
      <c r="AD417" s="24">
        <f>(R417*PU!B422)+('Entretien des chaussées1'!T417*PU!B424)+'Entretien des chaussées1'!X417+'Entretien des chaussées1'!Y417+'Entretien des chaussées1'!Z417+'Entretien des chaussées1'!AA417+'Entretien des chaussées1'!AB417+'Entretien des chaussées1'!AC417</f>
        <v>0</v>
      </c>
      <c r="AE417" s="34"/>
      <c r="AF417" s="34"/>
      <c r="AG417" s="19" t="str">
        <f t="shared" si="85"/>
        <v/>
      </c>
      <c r="AH417" s="19" t="str">
        <f t="shared" si="86"/>
        <v/>
      </c>
      <c r="AI417" s="19" t="str">
        <f t="shared" si="87"/>
        <v/>
      </c>
      <c r="AJ417" s="31"/>
      <c r="AK417" s="26"/>
    </row>
    <row r="418" spans="1:37" x14ac:dyDescent="0.2">
      <c r="A418" s="41"/>
      <c r="B418" s="58" t="s">
        <v>441</v>
      </c>
      <c r="C418" s="41"/>
      <c r="D418" s="44"/>
      <c r="E418" s="40"/>
      <c r="F418" s="38" t="str">
        <f t="shared" si="77"/>
        <v/>
      </c>
      <c r="G418" s="23">
        <f t="shared" si="78"/>
        <v>0</v>
      </c>
      <c r="H418" s="23">
        <f t="shared" si="79"/>
        <v>0</v>
      </c>
      <c r="I418" s="23">
        <f t="shared" si="80"/>
        <v>0</v>
      </c>
      <c r="J418" s="23">
        <f t="shared" si="81"/>
        <v>0</v>
      </c>
      <c r="K418" s="23">
        <f t="shared" si="82"/>
        <v>0</v>
      </c>
      <c r="L418" s="27"/>
      <c r="M418" s="27"/>
      <c r="N418" s="33"/>
      <c r="O418" s="33"/>
      <c r="P418" s="68" t="str">
        <f t="shared" si="83"/>
        <v/>
      </c>
      <c r="Q418" s="49" t="str">
        <f t="shared" si="84"/>
        <v/>
      </c>
      <c r="R418" s="33"/>
      <c r="S418" s="33"/>
      <c r="T418" s="33"/>
      <c r="U418" s="33"/>
      <c r="V418" s="27"/>
      <c r="W418" s="45"/>
      <c r="X418" s="42">
        <f>IF(V418="ESU",P418*PU!$B$3,0)</f>
        <v>0</v>
      </c>
      <c r="Y418" s="23">
        <f>IF(V418="ECF",P418*PU!$B$5,0)</f>
        <v>0</v>
      </c>
      <c r="Z418" s="23">
        <f>IF(V418="Enrobé projeté",P418*PU!$B$7,0)</f>
        <v>0</v>
      </c>
      <c r="AA418" s="23">
        <f>IF(V418="Enrobé à froid",P418*PU!$B$9,0)</f>
        <v>0</v>
      </c>
      <c r="AB418" s="23">
        <f>IF(V418="Béton bitumineux",P418*PU!$B$11,0)</f>
        <v>0</v>
      </c>
      <c r="AC418" s="23">
        <f>IF(V418="Grave émulsion",P418*PU!$B$13,0)</f>
        <v>0</v>
      </c>
      <c r="AD418" s="24">
        <f>(R418*PU!B423)+('Entretien des chaussées1'!T418*PU!B425)+'Entretien des chaussées1'!X418+'Entretien des chaussées1'!Y418+'Entretien des chaussées1'!Z418+'Entretien des chaussées1'!AA418+'Entretien des chaussées1'!AB418+'Entretien des chaussées1'!AC418</f>
        <v>0</v>
      </c>
      <c r="AE418" s="34"/>
      <c r="AF418" s="34"/>
      <c r="AG418" s="19" t="str">
        <f t="shared" si="85"/>
        <v/>
      </c>
      <c r="AH418" s="19" t="str">
        <f t="shared" si="86"/>
        <v/>
      </c>
      <c r="AI418" s="19" t="str">
        <f t="shared" si="87"/>
        <v/>
      </c>
      <c r="AJ418" s="31"/>
      <c r="AK418" s="26"/>
    </row>
    <row r="419" spans="1:37" x14ac:dyDescent="0.2">
      <c r="A419" s="41"/>
      <c r="B419" s="58" t="s">
        <v>442</v>
      </c>
      <c r="C419" s="41"/>
      <c r="D419" s="44"/>
      <c r="E419" s="40"/>
      <c r="F419" s="38" t="str">
        <f t="shared" si="77"/>
        <v/>
      </c>
      <c r="G419" s="23">
        <f t="shared" si="78"/>
        <v>0</v>
      </c>
      <c r="H419" s="23">
        <f t="shared" si="79"/>
        <v>0</v>
      </c>
      <c r="I419" s="23">
        <f t="shared" si="80"/>
        <v>0</v>
      </c>
      <c r="J419" s="23">
        <f t="shared" si="81"/>
        <v>0</v>
      </c>
      <c r="K419" s="23">
        <f t="shared" si="82"/>
        <v>0</v>
      </c>
      <c r="L419" s="27"/>
      <c r="M419" s="27"/>
      <c r="N419" s="33"/>
      <c r="O419" s="33"/>
      <c r="P419" s="68" t="str">
        <f t="shared" si="83"/>
        <v/>
      </c>
      <c r="Q419" s="49" t="str">
        <f t="shared" si="84"/>
        <v/>
      </c>
      <c r="R419" s="33"/>
      <c r="S419" s="33"/>
      <c r="T419" s="33"/>
      <c r="U419" s="33"/>
      <c r="V419" s="27"/>
      <c r="W419" s="45"/>
      <c r="X419" s="42">
        <f>IF(V419="ESU",P419*PU!$B$3,0)</f>
        <v>0</v>
      </c>
      <c r="Y419" s="23">
        <f>IF(V419="ECF",P419*PU!$B$5,0)</f>
        <v>0</v>
      </c>
      <c r="Z419" s="23">
        <f>IF(V419="Enrobé projeté",P419*PU!$B$7,0)</f>
        <v>0</v>
      </c>
      <c r="AA419" s="23">
        <f>IF(V419="Enrobé à froid",P419*PU!$B$9,0)</f>
        <v>0</v>
      </c>
      <c r="AB419" s="23">
        <f>IF(V419="Béton bitumineux",P419*PU!$B$11,0)</f>
        <v>0</v>
      </c>
      <c r="AC419" s="23">
        <f>IF(V419="Grave émulsion",P419*PU!$B$13,0)</f>
        <v>0</v>
      </c>
      <c r="AD419" s="24">
        <f>(R419*PU!B424)+('Entretien des chaussées1'!T419*PU!B426)+'Entretien des chaussées1'!X419+'Entretien des chaussées1'!Y419+'Entretien des chaussées1'!Z419+'Entretien des chaussées1'!AA419+'Entretien des chaussées1'!AB419+'Entretien des chaussées1'!AC419</f>
        <v>0</v>
      </c>
      <c r="AE419" s="34"/>
      <c r="AF419" s="34"/>
      <c r="AG419" s="19" t="str">
        <f t="shared" si="85"/>
        <v/>
      </c>
      <c r="AH419" s="19" t="str">
        <f t="shared" si="86"/>
        <v/>
      </c>
      <c r="AI419" s="19" t="str">
        <f t="shared" si="87"/>
        <v/>
      </c>
      <c r="AJ419" s="31"/>
      <c r="AK419" s="26"/>
    </row>
    <row r="420" spans="1:37" x14ac:dyDescent="0.2">
      <c r="A420" s="41"/>
      <c r="B420" s="58" t="s">
        <v>443</v>
      </c>
      <c r="C420" s="41"/>
      <c r="D420" s="44"/>
      <c r="E420" s="40"/>
      <c r="F420" s="38" t="str">
        <f t="shared" si="77"/>
        <v/>
      </c>
      <c r="G420" s="23">
        <f t="shared" si="78"/>
        <v>0</v>
      </c>
      <c r="H420" s="23">
        <f t="shared" si="79"/>
        <v>0</v>
      </c>
      <c r="I420" s="23">
        <f t="shared" si="80"/>
        <v>0</v>
      </c>
      <c r="J420" s="23">
        <f t="shared" si="81"/>
        <v>0</v>
      </c>
      <c r="K420" s="23">
        <f t="shared" si="82"/>
        <v>0</v>
      </c>
      <c r="L420" s="27"/>
      <c r="M420" s="27"/>
      <c r="N420" s="33"/>
      <c r="O420" s="33"/>
      <c r="P420" s="68" t="str">
        <f t="shared" si="83"/>
        <v/>
      </c>
      <c r="Q420" s="49" t="str">
        <f t="shared" si="84"/>
        <v/>
      </c>
      <c r="R420" s="33"/>
      <c r="S420" s="33"/>
      <c r="T420" s="33"/>
      <c r="U420" s="33"/>
      <c r="V420" s="27"/>
      <c r="W420" s="45"/>
      <c r="X420" s="42">
        <f>IF(V420="ESU",P420*PU!$B$3,0)</f>
        <v>0</v>
      </c>
      <c r="Y420" s="23">
        <f>IF(V420="ECF",P420*PU!$B$5,0)</f>
        <v>0</v>
      </c>
      <c r="Z420" s="23">
        <f>IF(V420="Enrobé projeté",P420*PU!$B$7,0)</f>
        <v>0</v>
      </c>
      <c r="AA420" s="23">
        <f>IF(V420="Enrobé à froid",P420*PU!$B$9,0)</f>
        <v>0</v>
      </c>
      <c r="AB420" s="23">
        <f>IF(V420="Béton bitumineux",P420*PU!$B$11,0)</f>
        <v>0</v>
      </c>
      <c r="AC420" s="23">
        <f>IF(V420="Grave émulsion",P420*PU!$B$13,0)</f>
        <v>0</v>
      </c>
      <c r="AD420" s="24">
        <f>(R420*PU!B425)+('Entretien des chaussées1'!T420*PU!B427)+'Entretien des chaussées1'!X420+'Entretien des chaussées1'!Y420+'Entretien des chaussées1'!Z420+'Entretien des chaussées1'!AA420+'Entretien des chaussées1'!AB420+'Entretien des chaussées1'!AC420</f>
        <v>0</v>
      </c>
      <c r="AE420" s="34"/>
      <c r="AF420" s="34"/>
      <c r="AG420" s="19" t="str">
        <f t="shared" si="85"/>
        <v/>
      </c>
      <c r="AH420" s="19" t="str">
        <f t="shared" si="86"/>
        <v/>
      </c>
      <c r="AI420" s="19" t="str">
        <f t="shared" si="87"/>
        <v/>
      </c>
      <c r="AJ420" s="31"/>
      <c r="AK420" s="26"/>
    </row>
    <row r="421" spans="1:37" x14ac:dyDescent="0.2">
      <c r="A421" s="41"/>
      <c r="B421" s="58" t="s">
        <v>444</v>
      </c>
      <c r="C421" s="41"/>
      <c r="D421" s="44"/>
      <c r="E421" s="40"/>
      <c r="F421" s="38" t="str">
        <f t="shared" si="77"/>
        <v/>
      </c>
      <c r="G421" s="23">
        <f t="shared" si="78"/>
        <v>0</v>
      </c>
      <c r="H421" s="23">
        <f t="shared" si="79"/>
        <v>0</v>
      </c>
      <c r="I421" s="23">
        <f t="shared" si="80"/>
        <v>0</v>
      </c>
      <c r="J421" s="23">
        <f t="shared" si="81"/>
        <v>0</v>
      </c>
      <c r="K421" s="23">
        <f t="shared" si="82"/>
        <v>0</v>
      </c>
      <c r="L421" s="27"/>
      <c r="M421" s="27"/>
      <c r="N421" s="33"/>
      <c r="O421" s="33"/>
      <c r="P421" s="68" t="str">
        <f t="shared" si="83"/>
        <v/>
      </c>
      <c r="Q421" s="49" t="str">
        <f t="shared" si="84"/>
        <v/>
      </c>
      <c r="R421" s="33"/>
      <c r="S421" s="33"/>
      <c r="T421" s="33"/>
      <c r="U421" s="33"/>
      <c r="V421" s="27"/>
      <c r="W421" s="45"/>
      <c r="X421" s="42">
        <f>IF(V421="ESU",P421*PU!$B$3,0)</f>
        <v>0</v>
      </c>
      <c r="Y421" s="23">
        <f>IF(V421="ECF",P421*PU!$B$5,0)</f>
        <v>0</v>
      </c>
      <c r="Z421" s="23">
        <f>IF(V421="Enrobé projeté",P421*PU!$B$7,0)</f>
        <v>0</v>
      </c>
      <c r="AA421" s="23">
        <f>IF(V421="Enrobé à froid",P421*PU!$B$9,0)</f>
        <v>0</v>
      </c>
      <c r="AB421" s="23">
        <f>IF(V421="Béton bitumineux",P421*PU!$B$11,0)</f>
        <v>0</v>
      </c>
      <c r="AC421" s="23">
        <f>IF(V421="Grave émulsion",P421*PU!$B$13,0)</f>
        <v>0</v>
      </c>
      <c r="AD421" s="24">
        <f>(R421*PU!B426)+('Entretien des chaussées1'!T421*PU!B428)+'Entretien des chaussées1'!X421+'Entretien des chaussées1'!Y421+'Entretien des chaussées1'!Z421+'Entretien des chaussées1'!AA421+'Entretien des chaussées1'!AB421+'Entretien des chaussées1'!AC421</f>
        <v>0</v>
      </c>
      <c r="AE421" s="34"/>
      <c r="AF421" s="34"/>
      <c r="AG421" s="19" t="str">
        <f t="shared" si="85"/>
        <v/>
      </c>
      <c r="AH421" s="19" t="str">
        <f t="shared" si="86"/>
        <v/>
      </c>
      <c r="AI421" s="19" t="str">
        <f t="shared" si="87"/>
        <v/>
      </c>
      <c r="AJ421" s="31"/>
      <c r="AK421" s="26"/>
    </row>
    <row r="422" spans="1:37" x14ac:dyDescent="0.2">
      <c r="A422" s="41"/>
      <c r="B422" s="58" t="s">
        <v>445</v>
      </c>
      <c r="C422" s="41"/>
      <c r="D422" s="44"/>
      <c r="E422" s="40"/>
      <c r="F422" s="38" t="str">
        <f t="shared" si="77"/>
        <v/>
      </c>
      <c r="G422" s="23">
        <f t="shared" si="78"/>
        <v>0</v>
      </c>
      <c r="H422" s="23">
        <f t="shared" si="79"/>
        <v>0</v>
      </c>
      <c r="I422" s="23">
        <f t="shared" si="80"/>
        <v>0</v>
      </c>
      <c r="J422" s="23">
        <f t="shared" si="81"/>
        <v>0</v>
      </c>
      <c r="K422" s="23">
        <f t="shared" si="82"/>
        <v>0</v>
      </c>
      <c r="L422" s="27"/>
      <c r="M422" s="27"/>
      <c r="N422" s="33"/>
      <c r="O422" s="33"/>
      <c r="P422" s="68" t="str">
        <f t="shared" si="83"/>
        <v/>
      </c>
      <c r="Q422" s="49" t="str">
        <f t="shared" si="84"/>
        <v/>
      </c>
      <c r="R422" s="33"/>
      <c r="S422" s="33"/>
      <c r="T422" s="33"/>
      <c r="U422" s="33"/>
      <c r="V422" s="27"/>
      <c r="W422" s="45"/>
      <c r="X422" s="42">
        <f>IF(V422="ESU",P422*PU!$B$3,0)</f>
        <v>0</v>
      </c>
      <c r="Y422" s="23">
        <f>IF(V422="ECF",P422*PU!$B$5,0)</f>
        <v>0</v>
      </c>
      <c r="Z422" s="23">
        <f>IF(V422="Enrobé projeté",P422*PU!$B$7,0)</f>
        <v>0</v>
      </c>
      <c r="AA422" s="23">
        <f>IF(V422="Enrobé à froid",P422*PU!$B$9,0)</f>
        <v>0</v>
      </c>
      <c r="AB422" s="23">
        <f>IF(V422="Béton bitumineux",P422*PU!$B$11,0)</f>
        <v>0</v>
      </c>
      <c r="AC422" s="23">
        <f>IF(V422="Grave émulsion",P422*PU!$B$13,0)</f>
        <v>0</v>
      </c>
      <c r="AD422" s="24">
        <f>(R422*PU!B427)+('Entretien des chaussées1'!T422*PU!B429)+'Entretien des chaussées1'!X422+'Entretien des chaussées1'!Y422+'Entretien des chaussées1'!Z422+'Entretien des chaussées1'!AA422+'Entretien des chaussées1'!AB422+'Entretien des chaussées1'!AC422</f>
        <v>0</v>
      </c>
      <c r="AE422" s="34"/>
      <c r="AF422" s="34"/>
      <c r="AG422" s="19" t="str">
        <f t="shared" si="85"/>
        <v/>
      </c>
      <c r="AH422" s="19" t="str">
        <f t="shared" si="86"/>
        <v/>
      </c>
      <c r="AI422" s="19" t="str">
        <f t="shared" si="87"/>
        <v/>
      </c>
      <c r="AJ422" s="31"/>
      <c r="AK422" s="26"/>
    </row>
    <row r="423" spans="1:37" x14ac:dyDescent="0.2">
      <c r="A423" s="41"/>
      <c r="B423" s="58" t="s">
        <v>446</v>
      </c>
      <c r="C423" s="41"/>
      <c r="D423" s="44"/>
      <c r="E423" s="40"/>
      <c r="F423" s="38" t="str">
        <f t="shared" si="77"/>
        <v/>
      </c>
      <c r="G423" s="23">
        <f t="shared" si="78"/>
        <v>0</v>
      </c>
      <c r="H423" s="23">
        <f t="shared" si="79"/>
        <v>0</v>
      </c>
      <c r="I423" s="23">
        <f t="shared" si="80"/>
        <v>0</v>
      </c>
      <c r="J423" s="23">
        <f t="shared" si="81"/>
        <v>0</v>
      </c>
      <c r="K423" s="23">
        <f t="shared" si="82"/>
        <v>0</v>
      </c>
      <c r="L423" s="27"/>
      <c r="M423" s="27"/>
      <c r="N423" s="33"/>
      <c r="O423" s="33"/>
      <c r="P423" s="68" t="str">
        <f t="shared" si="83"/>
        <v/>
      </c>
      <c r="Q423" s="49" t="str">
        <f t="shared" si="84"/>
        <v/>
      </c>
      <c r="R423" s="33"/>
      <c r="S423" s="33"/>
      <c r="T423" s="33"/>
      <c r="U423" s="33"/>
      <c r="V423" s="27"/>
      <c r="W423" s="45"/>
      <c r="X423" s="42">
        <f>IF(V423="ESU",P423*PU!$B$3,0)</f>
        <v>0</v>
      </c>
      <c r="Y423" s="23">
        <f>IF(V423="ECF",P423*PU!$B$5,0)</f>
        <v>0</v>
      </c>
      <c r="Z423" s="23">
        <f>IF(V423="Enrobé projeté",P423*PU!$B$7,0)</f>
        <v>0</v>
      </c>
      <c r="AA423" s="23">
        <f>IF(V423="Enrobé à froid",P423*PU!$B$9,0)</f>
        <v>0</v>
      </c>
      <c r="AB423" s="23">
        <f>IF(V423="Béton bitumineux",P423*PU!$B$11,0)</f>
        <v>0</v>
      </c>
      <c r="AC423" s="23">
        <f>IF(V423="Grave émulsion",P423*PU!$B$13,0)</f>
        <v>0</v>
      </c>
      <c r="AD423" s="24">
        <f>(R423*PU!B428)+('Entretien des chaussées1'!T423*PU!B430)+'Entretien des chaussées1'!X423+'Entretien des chaussées1'!Y423+'Entretien des chaussées1'!Z423+'Entretien des chaussées1'!AA423+'Entretien des chaussées1'!AB423+'Entretien des chaussées1'!AC423</f>
        <v>0</v>
      </c>
      <c r="AE423" s="34"/>
      <c r="AF423" s="34"/>
      <c r="AG423" s="19" t="str">
        <f t="shared" si="85"/>
        <v/>
      </c>
      <c r="AH423" s="19" t="str">
        <f t="shared" si="86"/>
        <v/>
      </c>
      <c r="AI423" s="19" t="str">
        <f t="shared" si="87"/>
        <v/>
      </c>
      <c r="AJ423" s="31"/>
      <c r="AK423" s="26"/>
    </row>
    <row r="424" spans="1:37" x14ac:dyDescent="0.2">
      <c r="A424" s="41"/>
      <c r="B424" s="58" t="s">
        <v>447</v>
      </c>
      <c r="C424" s="41"/>
      <c r="D424" s="44"/>
      <c r="E424" s="40"/>
      <c r="F424" s="38" t="str">
        <f t="shared" si="77"/>
        <v/>
      </c>
      <c r="G424" s="23">
        <f t="shared" si="78"/>
        <v>0</v>
      </c>
      <c r="H424" s="23">
        <f t="shared" si="79"/>
        <v>0</v>
      </c>
      <c r="I424" s="23">
        <f t="shared" si="80"/>
        <v>0</v>
      </c>
      <c r="J424" s="23">
        <f t="shared" si="81"/>
        <v>0</v>
      </c>
      <c r="K424" s="23">
        <f t="shared" si="82"/>
        <v>0</v>
      </c>
      <c r="L424" s="27"/>
      <c r="M424" s="27"/>
      <c r="N424" s="33"/>
      <c r="O424" s="33"/>
      <c r="P424" s="68" t="str">
        <f t="shared" si="83"/>
        <v/>
      </c>
      <c r="Q424" s="49" t="str">
        <f t="shared" si="84"/>
        <v/>
      </c>
      <c r="R424" s="33"/>
      <c r="S424" s="33"/>
      <c r="T424" s="33"/>
      <c r="U424" s="33"/>
      <c r="V424" s="27"/>
      <c r="W424" s="45"/>
      <c r="X424" s="42">
        <f>IF(V424="ESU",P424*PU!$B$3,0)</f>
        <v>0</v>
      </c>
      <c r="Y424" s="23">
        <f>IF(V424="ECF",P424*PU!$B$5,0)</f>
        <v>0</v>
      </c>
      <c r="Z424" s="23">
        <f>IF(V424="Enrobé projeté",P424*PU!$B$7,0)</f>
        <v>0</v>
      </c>
      <c r="AA424" s="23">
        <f>IF(V424="Enrobé à froid",P424*PU!$B$9,0)</f>
        <v>0</v>
      </c>
      <c r="AB424" s="23">
        <f>IF(V424="Béton bitumineux",P424*PU!$B$11,0)</f>
        <v>0</v>
      </c>
      <c r="AC424" s="23">
        <f>IF(V424="Grave émulsion",P424*PU!$B$13,0)</f>
        <v>0</v>
      </c>
      <c r="AD424" s="24">
        <f>(R424*PU!B429)+('Entretien des chaussées1'!T424*PU!B431)+'Entretien des chaussées1'!X424+'Entretien des chaussées1'!Y424+'Entretien des chaussées1'!Z424+'Entretien des chaussées1'!AA424+'Entretien des chaussées1'!AB424+'Entretien des chaussées1'!AC424</f>
        <v>0</v>
      </c>
      <c r="AE424" s="34"/>
      <c r="AF424" s="34"/>
      <c r="AG424" s="19" t="str">
        <f t="shared" si="85"/>
        <v/>
      </c>
      <c r="AH424" s="19" t="str">
        <f t="shared" si="86"/>
        <v/>
      </c>
      <c r="AI424" s="19" t="str">
        <f t="shared" si="87"/>
        <v/>
      </c>
      <c r="AJ424" s="31"/>
      <c r="AK424" s="26"/>
    </row>
    <row r="425" spans="1:37" x14ac:dyDescent="0.2">
      <c r="A425" s="41"/>
      <c r="B425" s="58" t="s">
        <v>448</v>
      </c>
      <c r="C425" s="41"/>
      <c r="D425" s="44"/>
      <c r="E425" s="40"/>
      <c r="F425" s="38" t="str">
        <f t="shared" si="77"/>
        <v/>
      </c>
      <c r="G425" s="23">
        <f t="shared" si="78"/>
        <v>0</v>
      </c>
      <c r="H425" s="23">
        <f t="shared" si="79"/>
        <v>0</v>
      </c>
      <c r="I425" s="23">
        <f t="shared" si="80"/>
        <v>0</v>
      </c>
      <c r="J425" s="23">
        <f t="shared" si="81"/>
        <v>0</v>
      </c>
      <c r="K425" s="23">
        <f t="shared" si="82"/>
        <v>0</v>
      </c>
      <c r="L425" s="27"/>
      <c r="M425" s="27"/>
      <c r="N425" s="33"/>
      <c r="O425" s="33"/>
      <c r="P425" s="68" t="str">
        <f t="shared" si="83"/>
        <v/>
      </c>
      <c r="Q425" s="49" t="str">
        <f t="shared" si="84"/>
        <v/>
      </c>
      <c r="R425" s="33"/>
      <c r="S425" s="33"/>
      <c r="T425" s="33"/>
      <c r="U425" s="33"/>
      <c r="V425" s="27"/>
      <c r="W425" s="45"/>
      <c r="X425" s="42">
        <f>IF(V425="ESU",P425*PU!$B$3,0)</f>
        <v>0</v>
      </c>
      <c r="Y425" s="23">
        <f>IF(V425="ECF",P425*PU!$B$5,0)</f>
        <v>0</v>
      </c>
      <c r="Z425" s="23">
        <f>IF(V425="Enrobé projeté",P425*PU!$B$7,0)</f>
        <v>0</v>
      </c>
      <c r="AA425" s="23">
        <f>IF(V425="Enrobé à froid",P425*PU!$B$9,0)</f>
        <v>0</v>
      </c>
      <c r="AB425" s="23">
        <f>IF(V425="Béton bitumineux",P425*PU!$B$11,0)</f>
        <v>0</v>
      </c>
      <c r="AC425" s="23">
        <f>IF(V425="Grave émulsion",P425*PU!$B$13,0)</f>
        <v>0</v>
      </c>
      <c r="AD425" s="24">
        <f>(R425*PU!B430)+('Entretien des chaussées1'!T425*PU!B432)+'Entretien des chaussées1'!X425+'Entretien des chaussées1'!Y425+'Entretien des chaussées1'!Z425+'Entretien des chaussées1'!AA425+'Entretien des chaussées1'!AB425+'Entretien des chaussées1'!AC425</f>
        <v>0</v>
      </c>
      <c r="AE425" s="34"/>
      <c r="AF425" s="34"/>
      <c r="AG425" s="19" t="str">
        <f t="shared" si="85"/>
        <v/>
      </c>
      <c r="AH425" s="19" t="str">
        <f t="shared" si="86"/>
        <v/>
      </c>
      <c r="AI425" s="19" t="str">
        <f t="shared" si="87"/>
        <v/>
      </c>
      <c r="AJ425" s="31"/>
      <c r="AK425" s="26"/>
    </row>
    <row r="426" spans="1:37" x14ac:dyDescent="0.2">
      <c r="A426" s="41"/>
      <c r="B426" s="58" t="s">
        <v>449</v>
      </c>
      <c r="C426" s="41"/>
      <c r="D426" s="44"/>
      <c r="E426" s="40"/>
      <c r="F426" s="38" t="str">
        <f t="shared" si="77"/>
        <v/>
      </c>
      <c r="G426" s="23">
        <f t="shared" si="78"/>
        <v>0</v>
      </c>
      <c r="H426" s="23">
        <f t="shared" si="79"/>
        <v>0</v>
      </c>
      <c r="I426" s="23">
        <f t="shared" si="80"/>
        <v>0</v>
      </c>
      <c r="J426" s="23">
        <f t="shared" si="81"/>
        <v>0</v>
      </c>
      <c r="K426" s="23">
        <f t="shared" si="82"/>
        <v>0</v>
      </c>
      <c r="L426" s="27"/>
      <c r="M426" s="27"/>
      <c r="N426" s="33"/>
      <c r="O426" s="33"/>
      <c r="P426" s="68" t="str">
        <f t="shared" si="83"/>
        <v/>
      </c>
      <c r="Q426" s="49" t="str">
        <f t="shared" si="84"/>
        <v/>
      </c>
      <c r="R426" s="33"/>
      <c r="S426" s="33"/>
      <c r="T426" s="33"/>
      <c r="U426" s="33"/>
      <c r="V426" s="27"/>
      <c r="W426" s="45"/>
      <c r="X426" s="42">
        <f>IF(V426="ESU",P426*PU!$B$3,0)</f>
        <v>0</v>
      </c>
      <c r="Y426" s="23">
        <f>IF(V426="ECF",P426*PU!$B$5,0)</f>
        <v>0</v>
      </c>
      <c r="Z426" s="23">
        <f>IF(V426="Enrobé projeté",P426*PU!$B$7,0)</f>
        <v>0</v>
      </c>
      <c r="AA426" s="23">
        <f>IF(V426="Enrobé à froid",P426*PU!$B$9,0)</f>
        <v>0</v>
      </c>
      <c r="AB426" s="23">
        <f>IF(V426="Béton bitumineux",P426*PU!$B$11,0)</f>
        <v>0</v>
      </c>
      <c r="AC426" s="23">
        <f>IF(V426="Grave émulsion",P426*PU!$B$13,0)</f>
        <v>0</v>
      </c>
      <c r="AD426" s="24">
        <f>(R426*PU!B431)+('Entretien des chaussées1'!T426*PU!B433)+'Entretien des chaussées1'!X426+'Entretien des chaussées1'!Y426+'Entretien des chaussées1'!Z426+'Entretien des chaussées1'!AA426+'Entretien des chaussées1'!AB426+'Entretien des chaussées1'!AC426</f>
        <v>0</v>
      </c>
      <c r="AE426" s="34"/>
      <c r="AF426" s="34"/>
      <c r="AG426" s="19" t="str">
        <f t="shared" si="85"/>
        <v/>
      </c>
      <c r="AH426" s="19" t="str">
        <f t="shared" si="86"/>
        <v/>
      </c>
      <c r="AI426" s="19" t="str">
        <f t="shared" si="87"/>
        <v/>
      </c>
      <c r="AJ426" s="31"/>
      <c r="AK426" s="26"/>
    </row>
    <row r="427" spans="1:37" x14ac:dyDescent="0.2">
      <c r="A427" s="41"/>
      <c r="B427" s="58" t="s">
        <v>450</v>
      </c>
      <c r="C427" s="41"/>
      <c r="D427" s="44"/>
      <c r="E427" s="40"/>
      <c r="F427" s="38" t="str">
        <f t="shared" si="77"/>
        <v/>
      </c>
      <c r="G427" s="23">
        <f t="shared" si="78"/>
        <v>0</v>
      </c>
      <c r="H427" s="23">
        <f t="shared" si="79"/>
        <v>0</v>
      </c>
      <c r="I427" s="23">
        <f t="shared" si="80"/>
        <v>0</v>
      </c>
      <c r="J427" s="23">
        <f t="shared" si="81"/>
        <v>0</v>
      </c>
      <c r="K427" s="23">
        <f t="shared" si="82"/>
        <v>0</v>
      </c>
      <c r="L427" s="27"/>
      <c r="M427" s="27"/>
      <c r="N427" s="33"/>
      <c r="O427" s="33"/>
      <c r="P427" s="68" t="str">
        <f t="shared" si="83"/>
        <v/>
      </c>
      <c r="Q427" s="49" t="str">
        <f t="shared" si="84"/>
        <v/>
      </c>
      <c r="R427" s="33"/>
      <c r="S427" s="33"/>
      <c r="T427" s="33"/>
      <c r="U427" s="33"/>
      <c r="V427" s="27"/>
      <c r="W427" s="45"/>
      <c r="X427" s="42">
        <f>IF(V427="ESU",P427*PU!$B$3,0)</f>
        <v>0</v>
      </c>
      <c r="Y427" s="23">
        <f>IF(V427="ECF",P427*PU!$B$5,0)</f>
        <v>0</v>
      </c>
      <c r="Z427" s="23">
        <f>IF(V427="Enrobé projeté",P427*PU!$B$7,0)</f>
        <v>0</v>
      </c>
      <c r="AA427" s="23">
        <f>IF(V427="Enrobé à froid",P427*PU!$B$9,0)</f>
        <v>0</v>
      </c>
      <c r="AB427" s="23">
        <f>IF(V427="Béton bitumineux",P427*PU!$B$11,0)</f>
        <v>0</v>
      </c>
      <c r="AC427" s="23">
        <f>IF(V427="Grave émulsion",P427*PU!$B$13,0)</f>
        <v>0</v>
      </c>
      <c r="AD427" s="24">
        <f>(R427*PU!B432)+('Entretien des chaussées1'!T427*PU!B434)+'Entretien des chaussées1'!X427+'Entretien des chaussées1'!Y427+'Entretien des chaussées1'!Z427+'Entretien des chaussées1'!AA427+'Entretien des chaussées1'!AB427+'Entretien des chaussées1'!AC427</f>
        <v>0</v>
      </c>
      <c r="AE427" s="34"/>
      <c r="AF427" s="34"/>
      <c r="AG427" s="19" t="str">
        <f t="shared" si="85"/>
        <v/>
      </c>
      <c r="AH427" s="19" t="str">
        <f t="shared" si="86"/>
        <v/>
      </c>
      <c r="AI427" s="19" t="str">
        <f t="shared" si="87"/>
        <v/>
      </c>
      <c r="AJ427" s="31"/>
      <c r="AK427" s="26"/>
    </row>
    <row r="428" spans="1:37" x14ac:dyDescent="0.2">
      <c r="A428" s="41"/>
      <c r="B428" s="58" t="s">
        <v>451</v>
      </c>
      <c r="C428" s="41"/>
      <c r="D428" s="44"/>
      <c r="E428" s="40"/>
      <c r="F428" s="38" t="str">
        <f t="shared" si="77"/>
        <v/>
      </c>
      <c r="G428" s="23">
        <f t="shared" si="78"/>
        <v>0</v>
      </c>
      <c r="H428" s="23">
        <f t="shared" si="79"/>
        <v>0</v>
      </c>
      <c r="I428" s="23">
        <f t="shared" si="80"/>
        <v>0</v>
      </c>
      <c r="J428" s="23">
        <f t="shared" si="81"/>
        <v>0</v>
      </c>
      <c r="K428" s="23">
        <f t="shared" si="82"/>
        <v>0</v>
      </c>
      <c r="L428" s="27"/>
      <c r="M428" s="27"/>
      <c r="N428" s="33"/>
      <c r="O428" s="33"/>
      <c r="P428" s="68" t="str">
        <f t="shared" si="83"/>
        <v/>
      </c>
      <c r="Q428" s="49" t="str">
        <f t="shared" si="84"/>
        <v/>
      </c>
      <c r="R428" s="33"/>
      <c r="S428" s="33"/>
      <c r="T428" s="33"/>
      <c r="U428" s="33"/>
      <c r="V428" s="27"/>
      <c r="W428" s="45"/>
      <c r="X428" s="42">
        <f>IF(V428="ESU",P428*PU!$B$3,0)</f>
        <v>0</v>
      </c>
      <c r="Y428" s="23">
        <f>IF(V428="ECF",P428*PU!$B$5,0)</f>
        <v>0</v>
      </c>
      <c r="Z428" s="23">
        <f>IF(V428="Enrobé projeté",P428*PU!$B$7,0)</f>
        <v>0</v>
      </c>
      <c r="AA428" s="23">
        <f>IF(V428="Enrobé à froid",P428*PU!$B$9,0)</f>
        <v>0</v>
      </c>
      <c r="AB428" s="23">
        <f>IF(V428="Béton bitumineux",P428*PU!$B$11,0)</f>
        <v>0</v>
      </c>
      <c r="AC428" s="23">
        <f>IF(V428="Grave émulsion",P428*PU!$B$13,0)</f>
        <v>0</v>
      </c>
      <c r="AD428" s="24">
        <f>(R428*PU!B433)+('Entretien des chaussées1'!T428*PU!B435)+'Entretien des chaussées1'!X428+'Entretien des chaussées1'!Y428+'Entretien des chaussées1'!Z428+'Entretien des chaussées1'!AA428+'Entretien des chaussées1'!AB428+'Entretien des chaussées1'!AC428</f>
        <v>0</v>
      </c>
      <c r="AE428" s="34"/>
      <c r="AF428" s="34"/>
      <c r="AG428" s="19" t="str">
        <f t="shared" si="85"/>
        <v/>
      </c>
      <c r="AH428" s="19" t="str">
        <f t="shared" si="86"/>
        <v/>
      </c>
      <c r="AI428" s="19" t="str">
        <f t="shared" si="87"/>
        <v/>
      </c>
      <c r="AJ428" s="31"/>
      <c r="AK428" s="26"/>
    </row>
    <row r="429" spans="1:37" x14ac:dyDescent="0.2">
      <c r="A429" s="41"/>
      <c r="B429" s="58" t="s">
        <v>452</v>
      </c>
      <c r="C429" s="41"/>
      <c r="D429" s="44"/>
      <c r="E429" s="40"/>
      <c r="F429" s="38" t="str">
        <f t="shared" si="77"/>
        <v/>
      </c>
      <c r="G429" s="23">
        <f t="shared" si="78"/>
        <v>0</v>
      </c>
      <c r="H429" s="23">
        <f t="shared" si="79"/>
        <v>0</v>
      </c>
      <c r="I429" s="23">
        <f t="shared" si="80"/>
        <v>0</v>
      </c>
      <c r="J429" s="23">
        <f t="shared" si="81"/>
        <v>0</v>
      </c>
      <c r="K429" s="23">
        <f t="shared" si="82"/>
        <v>0</v>
      </c>
      <c r="L429" s="27"/>
      <c r="M429" s="27"/>
      <c r="N429" s="33"/>
      <c r="O429" s="33"/>
      <c r="P429" s="68" t="str">
        <f t="shared" si="83"/>
        <v/>
      </c>
      <c r="Q429" s="49" t="str">
        <f t="shared" si="84"/>
        <v/>
      </c>
      <c r="R429" s="33"/>
      <c r="S429" s="33"/>
      <c r="T429" s="33"/>
      <c r="U429" s="33"/>
      <c r="V429" s="27"/>
      <c r="W429" s="45"/>
      <c r="X429" s="42">
        <f>IF(V429="ESU",P429*PU!$B$3,0)</f>
        <v>0</v>
      </c>
      <c r="Y429" s="23">
        <f>IF(V429="ECF",P429*PU!$B$5,0)</f>
        <v>0</v>
      </c>
      <c r="Z429" s="23">
        <f>IF(V429="Enrobé projeté",P429*PU!$B$7,0)</f>
        <v>0</v>
      </c>
      <c r="AA429" s="23">
        <f>IF(V429="Enrobé à froid",P429*PU!$B$9,0)</f>
        <v>0</v>
      </c>
      <c r="AB429" s="23">
        <f>IF(V429="Béton bitumineux",P429*PU!$B$11,0)</f>
        <v>0</v>
      </c>
      <c r="AC429" s="23">
        <f>IF(V429="Grave émulsion",P429*PU!$B$13,0)</f>
        <v>0</v>
      </c>
      <c r="AD429" s="24">
        <f>(R429*PU!B434)+('Entretien des chaussées1'!T429*PU!B436)+'Entretien des chaussées1'!X429+'Entretien des chaussées1'!Y429+'Entretien des chaussées1'!Z429+'Entretien des chaussées1'!AA429+'Entretien des chaussées1'!AB429+'Entretien des chaussées1'!AC429</f>
        <v>0</v>
      </c>
      <c r="AE429" s="34"/>
      <c r="AF429" s="34"/>
      <c r="AG429" s="19" t="str">
        <f t="shared" si="85"/>
        <v/>
      </c>
      <c r="AH429" s="19" t="str">
        <f t="shared" si="86"/>
        <v/>
      </c>
      <c r="AI429" s="19" t="str">
        <f t="shared" si="87"/>
        <v/>
      </c>
      <c r="AJ429" s="31"/>
      <c r="AK429" s="26"/>
    </row>
    <row r="430" spans="1:37" x14ac:dyDescent="0.2">
      <c r="A430" s="41"/>
      <c r="B430" s="58" t="s">
        <v>453</v>
      </c>
      <c r="C430" s="41"/>
      <c r="D430" s="44"/>
      <c r="E430" s="40"/>
      <c r="F430" s="38" t="str">
        <f t="shared" si="77"/>
        <v/>
      </c>
      <c r="G430" s="23">
        <f t="shared" si="78"/>
        <v>0</v>
      </c>
      <c r="H430" s="23">
        <f t="shared" si="79"/>
        <v>0</v>
      </c>
      <c r="I430" s="23">
        <f t="shared" si="80"/>
        <v>0</v>
      </c>
      <c r="J430" s="23">
        <f t="shared" si="81"/>
        <v>0</v>
      </c>
      <c r="K430" s="23">
        <f t="shared" si="82"/>
        <v>0</v>
      </c>
      <c r="L430" s="27"/>
      <c r="M430" s="27"/>
      <c r="N430" s="33"/>
      <c r="O430" s="33"/>
      <c r="P430" s="68" t="str">
        <f t="shared" si="83"/>
        <v/>
      </c>
      <c r="Q430" s="49" t="str">
        <f t="shared" si="84"/>
        <v/>
      </c>
      <c r="R430" s="33"/>
      <c r="S430" s="33"/>
      <c r="T430" s="33"/>
      <c r="U430" s="33"/>
      <c r="V430" s="27"/>
      <c r="W430" s="45"/>
      <c r="X430" s="42">
        <f>IF(V430="ESU",P430*PU!$B$3,0)</f>
        <v>0</v>
      </c>
      <c r="Y430" s="23">
        <f>IF(V430="ECF",P430*PU!$B$5,0)</f>
        <v>0</v>
      </c>
      <c r="Z430" s="23">
        <f>IF(V430="Enrobé projeté",P430*PU!$B$7,0)</f>
        <v>0</v>
      </c>
      <c r="AA430" s="23">
        <f>IF(V430="Enrobé à froid",P430*PU!$B$9,0)</f>
        <v>0</v>
      </c>
      <c r="AB430" s="23">
        <f>IF(V430="Béton bitumineux",P430*PU!$B$11,0)</f>
        <v>0</v>
      </c>
      <c r="AC430" s="23">
        <f>IF(V430="Grave émulsion",P430*PU!$B$13,0)</f>
        <v>0</v>
      </c>
      <c r="AD430" s="24">
        <f>(R430*PU!B435)+('Entretien des chaussées1'!T430*PU!B437)+'Entretien des chaussées1'!X430+'Entretien des chaussées1'!Y430+'Entretien des chaussées1'!Z430+'Entretien des chaussées1'!AA430+'Entretien des chaussées1'!AB430+'Entretien des chaussées1'!AC430</f>
        <v>0</v>
      </c>
      <c r="AE430" s="34"/>
      <c r="AF430" s="34"/>
      <c r="AG430" s="19" t="str">
        <f t="shared" si="85"/>
        <v/>
      </c>
      <c r="AH430" s="19" t="str">
        <f t="shared" si="86"/>
        <v/>
      </c>
      <c r="AI430" s="19" t="str">
        <f t="shared" si="87"/>
        <v/>
      </c>
      <c r="AJ430" s="31"/>
      <c r="AK430" s="26"/>
    </row>
    <row r="431" spans="1:37" x14ac:dyDescent="0.2">
      <c r="A431" s="41"/>
      <c r="B431" s="58" t="s">
        <v>454</v>
      </c>
      <c r="C431" s="41"/>
      <c r="D431" s="44"/>
      <c r="E431" s="40"/>
      <c r="F431" s="38" t="str">
        <f t="shared" si="77"/>
        <v/>
      </c>
      <c r="G431" s="23">
        <f t="shared" si="78"/>
        <v>0</v>
      </c>
      <c r="H431" s="23">
        <f t="shared" si="79"/>
        <v>0</v>
      </c>
      <c r="I431" s="23">
        <f t="shared" si="80"/>
        <v>0</v>
      </c>
      <c r="J431" s="23">
        <f t="shared" si="81"/>
        <v>0</v>
      </c>
      <c r="K431" s="23">
        <f t="shared" si="82"/>
        <v>0</v>
      </c>
      <c r="L431" s="27"/>
      <c r="M431" s="27"/>
      <c r="N431" s="33"/>
      <c r="O431" s="33"/>
      <c r="P431" s="68" t="str">
        <f t="shared" si="83"/>
        <v/>
      </c>
      <c r="Q431" s="49" t="str">
        <f t="shared" si="84"/>
        <v/>
      </c>
      <c r="R431" s="33"/>
      <c r="S431" s="33"/>
      <c r="T431" s="33"/>
      <c r="U431" s="33"/>
      <c r="V431" s="27"/>
      <c r="W431" s="45"/>
      <c r="X431" s="42">
        <f>IF(V431="ESU",P431*PU!$B$3,0)</f>
        <v>0</v>
      </c>
      <c r="Y431" s="23">
        <f>IF(V431="ECF",P431*PU!$B$5,0)</f>
        <v>0</v>
      </c>
      <c r="Z431" s="23">
        <f>IF(V431="Enrobé projeté",P431*PU!$B$7,0)</f>
        <v>0</v>
      </c>
      <c r="AA431" s="23">
        <f>IF(V431="Enrobé à froid",P431*PU!$B$9,0)</f>
        <v>0</v>
      </c>
      <c r="AB431" s="23">
        <f>IF(V431="Béton bitumineux",P431*PU!$B$11,0)</f>
        <v>0</v>
      </c>
      <c r="AC431" s="23">
        <f>IF(V431="Grave émulsion",P431*PU!$B$13,0)</f>
        <v>0</v>
      </c>
      <c r="AD431" s="24">
        <f>(R431*PU!B436)+('Entretien des chaussées1'!T431*PU!B438)+'Entretien des chaussées1'!X431+'Entretien des chaussées1'!Y431+'Entretien des chaussées1'!Z431+'Entretien des chaussées1'!AA431+'Entretien des chaussées1'!AB431+'Entretien des chaussées1'!AC431</f>
        <v>0</v>
      </c>
      <c r="AE431" s="34"/>
      <c r="AF431" s="34"/>
      <c r="AG431" s="19" t="str">
        <f t="shared" si="85"/>
        <v/>
      </c>
      <c r="AH431" s="19" t="str">
        <f t="shared" si="86"/>
        <v/>
      </c>
      <c r="AI431" s="19" t="str">
        <f t="shared" si="87"/>
        <v/>
      </c>
      <c r="AJ431" s="31"/>
      <c r="AK431" s="26"/>
    </row>
    <row r="432" spans="1:37" x14ac:dyDescent="0.2">
      <c r="A432" s="41"/>
      <c r="B432" s="58" t="s">
        <v>455</v>
      </c>
      <c r="C432" s="41"/>
      <c r="D432" s="44"/>
      <c r="E432" s="40"/>
      <c r="F432" s="38" t="str">
        <f t="shared" si="77"/>
        <v/>
      </c>
      <c r="G432" s="23">
        <f t="shared" si="78"/>
        <v>0</v>
      </c>
      <c r="H432" s="23">
        <f t="shared" si="79"/>
        <v>0</v>
      </c>
      <c r="I432" s="23">
        <f t="shared" si="80"/>
        <v>0</v>
      </c>
      <c r="J432" s="23">
        <f t="shared" si="81"/>
        <v>0</v>
      </c>
      <c r="K432" s="23">
        <f t="shared" si="82"/>
        <v>0</v>
      </c>
      <c r="L432" s="27"/>
      <c r="M432" s="27"/>
      <c r="N432" s="33"/>
      <c r="O432" s="33"/>
      <c r="P432" s="68" t="str">
        <f t="shared" si="83"/>
        <v/>
      </c>
      <c r="Q432" s="49" t="str">
        <f t="shared" si="84"/>
        <v/>
      </c>
      <c r="R432" s="33"/>
      <c r="S432" s="33"/>
      <c r="T432" s="33"/>
      <c r="U432" s="33"/>
      <c r="V432" s="27"/>
      <c r="W432" s="45"/>
      <c r="X432" s="42">
        <f>IF(V432="ESU",P432*PU!$B$3,0)</f>
        <v>0</v>
      </c>
      <c r="Y432" s="23">
        <f>IF(V432="ECF",P432*PU!$B$5,0)</f>
        <v>0</v>
      </c>
      <c r="Z432" s="23">
        <f>IF(V432="Enrobé projeté",P432*PU!$B$7,0)</f>
        <v>0</v>
      </c>
      <c r="AA432" s="23">
        <f>IF(V432="Enrobé à froid",P432*PU!$B$9,0)</f>
        <v>0</v>
      </c>
      <c r="AB432" s="23">
        <f>IF(V432="Béton bitumineux",P432*PU!$B$11,0)</f>
        <v>0</v>
      </c>
      <c r="AC432" s="23">
        <f>IF(V432="Grave émulsion",P432*PU!$B$13,0)</f>
        <v>0</v>
      </c>
      <c r="AD432" s="24">
        <f>(R432*PU!B437)+('Entretien des chaussées1'!T432*PU!B439)+'Entretien des chaussées1'!X432+'Entretien des chaussées1'!Y432+'Entretien des chaussées1'!Z432+'Entretien des chaussées1'!AA432+'Entretien des chaussées1'!AB432+'Entretien des chaussées1'!AC432</f>
        <v>0</v>
      </c>
      <c r="AE432" s="34"/>
      <c r="AF432" s="34"/>
      <c r="AG432" s="19" t="str">
        <f t="shared" si="85"/>
        <v/>
      </c>
      <c r="AH432" s="19" t="str">
        <f t="shared" si="86"/>
        <v/>
      </c>
      <c r="AI432" s="19" t="str">
        <f t="shared" si="87"/>
        <v/>
      </c>
      <c r="AJ432" s="31"/>
      <c r="AK432" s="26"/>
    </row>
    <row r="433" spans="1:37" x14ac:dyDescent="0.2">
      <c r="A433" s="41"/>
      <c r="B433" s="58" t="s">
        <v>456</v>
      </c>
      <c r="C433" s="41"/>
      <c r="D433" s="44"/>
      <c r="E433" s="40"/>
      <c r="F433" s="38" t="str">
        <f t="shared" si="77"/>
        <v/>
      </c>
      <c r="G433" s="23">
        <f t="shared" si="78"/>
        <v>0</v>
      </c>
      <c r="H433" s="23">
        <f t="shared" si="79"/>
        <v>0</v>
      </c>
      <c r="I433" s="23">
        <f t="shared" si="80"/>
        <v>0</v>
      </c>
      <c r="J433" s="23">
        <f t="shared" si="81"/>
        <v>0</v>
      </c>
      <c r="K433" s="23">
        <f t="shared" si="82"/>
        <v>0</v>
      </c>
      <c r="L433" s="27"/>
      <c r="M433" s="27"/>
      <c r="N433" s="33"/>
      <c r="O433" s="33"/>
      <c r="P433" s="68" t="str">
        <f t="shared" si="83"/>
        <v/>
      </c>
      <c r="Q433" s="49" t="str">
        <f t="shared" si="84"/>
        <v/>
      </c>
      <c r="R433" s="33"/>
      <c r="S433" s="33"/>
      <c r="T433" s="33"/>
      <c r="U433" s="33"/>
      <c r="V433" s="27"/>
      <c r="W433" s="45"/>
      <c r="X433" s="42">
        <f>IF(V433="ESU",P433*PU!$B$3,0)</f>
        <v>0</v>
      </c>
      <c r="Y433" s="23">
        <f>IF(V433="ECF",P433*PU!$B$5,0)</f>
        <v>0</v>
      </c>
      <c r="Z433" s="23">
        <f>IF(V433="Enrobé projeté",P433*PU!$B$7,0)</f>
        <v>0</v>
      </c>
      <c r="AA433" s="23">
        <f>IF(V433="Enrobé à froid",P433*PU!$B$9,0)</f>
        <v>0</v>
      </c>
      <c r="AB433" s="23">
        <f>IF(V433="Béton bitumineux",P433*PU!$B$11,0)</f>
        <v>0</v>
      </c>
      <c r="AC433" s="23">
        <f>IF(V433="Grave émulsion",P433*PU!$B$13,0)</f>
        <v>0</v>
      </c>
      <c r="AD433" s="24">
        <f>(R433*PU!B438)+('Entretien des chaussées1'!T433*PU!B440)+'Entretien des chaussées1'!X433+'Entretien des chaussées1'!Y433+'Entretien des chaussées1'!Z433+'Entretien des chaussées1'!AA433+'Entretien des chaussées1'!AB433+'Entretien des chaussées1'!AC433</f>
        <v>0</v>
      </c>
      <c r="AE433" s="34"/>
      <c r="AF433" s="34"/>
      <c r="AG433" s="19" t="str">
        <f t="shared" si="85"/>
        <v/>
      </c>
      <c r="AH433" s="19" t="str">
        <f t="shared" si="86"/>
        <v/>
      </c>
      <c r="AI433" s="19" t="str">
        <f t="shared" si="87"/>
        <v/>
      </c>
      <c r="AJ433" s="31"/>
      <c r="AK433" s="26"/>
    </row>
    <row r="434" spans="1:37" x14ac:dyDescent="0.2">
      <c r="A434" s="41"/>
      <c r="B434" s="58" t="s">
        <v>457</v>
      </c>
      <c r="C434" s="41"/>
      <c r="D434" s="44"/>
      <c r="E434" s="40"/>
      <c r="F434" s="38" t="str">
        <f t="shared" si="77"/>
        <v/>
      </c>
      <c r="G434" s="23">
        <f t="shared" si="78"/>
        <v>0</v>
      </c>
      <c r="H434" s="23">
        <f t="shared" si="79"/>
        <v>0</v>
      </c>
      <c r="I434" s="23">
        <f t="shared" si="80"/>
        <v>0</v>
      </c>
      <c r="J434" s="23">
        <f t="shared" si="81"/>
        <v>0</v>
      </c>
      <c r="K434" s="23">
        <f t="shared" si="82"/>
        <v>0</v>
      </c>
      <c r="L434" s="27"/>
      <c r="M434" s="27"/>
      <c r="N434" s="33"/>
      <c r="O434" s="33"/>
      <c r="P434" s="68" t="str">
        <f t="shared" si="83"/>
        <v/>
      </c>
      <c r="Q434" s="49" t="str">
        <f t="shared" si="84"/>
        <v/>
      </c>
      <c r="R434" s="33"/>
      <c r="S434" s="33"/>
      <c r="T434" s="33"/>
      <c r="U434" s="33"/>
      <c r="V434" s="27"/>
      <c r="W434" s="45"/>
      <c r="X434" s="42">
        <f>IF(V434="ESU",P434*PU!$B$3,0)</f>
        <v>0</v>
      </c>
      <c r="Y434" s="23">
        <f>IF(V434="ECF",P434*PU!$B$5,0)</f>
        <v>0</v>
      </c>
      <c r="Z434" s="23">
        <f>IF(V434="Enrobé projeté",P434*PU!$B$7,0)</f>
        <v>0</v>
      </c>
      <c r="AA434" s="23">
        <f>IF(V434="Enrobé à froid",P434*PU!$B$9,0)</f>
        <v>0</v>
      </c>
      <c r="AB434" s="23">
        <f>IF(V434="Béton bitumineux",P434*PU!$B$11,0)</f>
        <v>0</v>
      </c>
      <c r="AC434" s="23">
        <f>IF(V434="Grave émulsion",P434*PU!$B$13,0)</f>
        <v>0</v>
      </c>
      <c r="AD434" s="24">
        <f>(R434*PU!B439)+('Entretien des chaussées1'!T434*PU!B441)+'Entretien des chaussées1'!X434+'Entretien des chaussées1'!Y434+'Entretien des chaussées1'!Z434+'Entretien des chaussées1'!AA434+'Entretien des chaussées1'!AB434+'Entretien des chaussées1'!AC434</f>
        <v>0</v>
      </c>
      <c r="AE434" s="34"/>
      <c r="AF434" s="34"/>
      <c r="AG434" s="19" t="str">
        <f t="shared" si="85"/>
        <v/>
      </c>
      <c r="AH434" s="19" t="str">
        <f t="shared" si="86"/>
        <v/>
      </c>
      <c r="AI434" s="19" t="str">
        <f t="shared" si="87"/>
        <v/>
      </c>
      <c r="AJ434" s="31"/>
      <c r="AK434" s="26"/>
    </row>
    <row r="435" spans="1:37" x14ac:dyDescent="0.2">
      <c r="A435" s="41"/>
      <c r="B435" s="58" t="s">
        <v>458</v>
      </c>
      <c r="C435" s="41"/>
      <c r="D435" s="44"/>
      <c r="E435" s="40"/>
      <c r="F435" s="38" t="str">
        <f t="shared" si="77"/>
        <v/>
      </c>
      <c r="G435" s="23">
        <f t="shared" si="78"/>
        <v>0</v>
      </c>
      <c r="H435" s="23">
        <f t="shared" si="79"/>
        <v>0</v>
      </c>
      <c r="I435" s="23">
        <f t="shared" si="80"/>
        <v>0</v>
      </c>
      <c r="J435" s="23">
        <f t="shared" si="81"/>
        <v>0</v>
      </c>
      <c r="K435" s="23">
        <f t="shared" si="82"/>
        <v>0</v>
      </c>
      <c r="L435" s="27"/>
      <c r="M435" s="27"/>
      <c r="N435" s="33"/>
      <c r="O435" s="33"/>
      <c r="P435" s="68" t="str">
        <f t="shared" si="83"/>
        <v/>
      </c>
      <c r="Q435" s="49" t="str">
        <f t="shared" si="84"/>
        <v/>
      </c>
      <c r="R435" s="33"/>
      <c r="S435" s="33"/>
      <c r="T435" s="33"/>
      <c r="U435" s="33"/>
      <c r="V435" s="27"/>
      <c r="W435" s="45"/>
      <c r="X435" s="42">
        <f>IF(V435="ESU",P435*PU!$B$3,0)</f>
        <v>0</v>
      </c>
      <c r="Y435" s="23">
        <f>IF(V435="ECF",P435*PU!$B$5,0)</f>
        <v>0</v>
      </c>
      <c r="Z435" s="23">
        <f>IF(V435="Enrobé projeté",P435*PU!$B$7,0)</f>
        <v>0</v>
      </c>
      <c r="AA435" s="23">
        <f>IF(V435="Enrobé à froid",P435*PU!$B$9,0)</f>
        <v>0</v>
      </c>
      <c r="AB435" s="23">
        <f>IF(V435="Béton bitumineux",P435*PU!$B$11,0)</f>
        <v>0</v>
      </c>
      <c r="AC435" s="23">
        <f>IF(V435="Grave émulsion",P435*PU!$B$13,0)</f>
        <v>0</v>
      </c>
      <c r="AD435" s="24">
        <f>(R435*PU!B440)+('Entretien des chaussées1'!T435*PU!B442)+'Entretien des chaussées1'!X435+'Entretien des chaussées1'!Y435+'Entretien des chaussées1'!Z435+'Entretien des chaussées1'!AA435+'Entretien des chaussées1'!AB435+'Entretien des chaussées1'!AC435</f>
        <v>0</v>
      </c>
      <c r="AE435" s="34"/>
      <c r="AF435" s="34"/>
      <c r="AG435" s="19" t="str">
        <f t="shared" si="85"/>
        <v/>
      </c>
      <c r="AH435" s="19" t="str">
        <f t="shared" si="86"/>
        <v/>
      </c>
      <c r="AI435" s="19" t="str">
        <f t="shared" si="87"/>
        <v/>
      </c>
      <c r="AJ435" s="31"/>
      <c r="AK435" s="26"/>
    </row>
    <row r="436" spans="1:37" ht="25.5" x14ac:dyDescent="0.2">
      <c r="A436" s="41"/>
      <c r="B436" s="58" t="s">
        <v>459</v>
      </c>
      <c r="C436" s="41"/>
      <c r="D436" s="44"/>
      <c r="E436" s="40"/>
      <c r="F436" s="38" t="str">
        <f t="shared" si="77"/>
        <v/>
      </c>
      <c r="G436" s="23">
        <f t="shared" si="78"/>
        <v>0</v>
      </c>
      <c r="H436" s="23">
        <f t="shared" si="79"/>
        <v>0</v>
      </c>
      <c r="I436" s="23">
        <f t="shared" si="80"/>
        <v>0</v>
      </c>
      <c r="J436" s="23">
        <f t="shared" si="81"/>
        <v>0</v>
      </c>
      <c r="K436" s="23">
        <f t="shared" si="82"/>
        <v>0</v>
      </c>
      <c r="L436" s="27"/>
      <c r="M436" s="27"/>
      <c r="N436" s="33"/>
      <c r="O436" s="33"/>
      <c r="P436" s="68" t="str">
        <f t="shared" si="83"/>
        <v/>
      </c>
      <c r="Q436" s="49" t="str">
        <f t="shared" si="84"/>
        <v/>
      </c>
      <c r="R436" s="33"/>
      <c r="S436" s="33"/>
      <c r="T436" s="33"/>
      <c r="U436" s="33"/>
      <c r="V436" s="27"/>
      <c r="W436" s="45"/>
      <c r="X436" s="42">
        <f>IF(V436="ESU",P436*PU!$B$3,0)</f>
        <v>0</v>
      </c>
      <c r="Y436" s="23">
        <f>IF(V436="ECF",P436*PU!$B$5,0)</f>
        <v>0</v>
      </c>
      <c r="Z436" s="23">
        <f>IF(V436="Enrobé projeté",P436*PU!$B$7,0)</f>
        <v>0</v>
      </c>
      <c r="AA436" s="23">
        <f>IF(V436="Enrobé à froid",P436*PU!$B$9,0)</f>
        <v>0</v>
      </c>
      <c r="AB436" s="23">
        <f>IF(V436="Béton bitumineux",P436*PU!$B$11,0)</f>
        <v>0</v>
      </c>
      <c r="AC436" s="23">
        <f>IF(V436="Grave émulsion",P436*PU!$B$13,0)</f>
        <v>0</v>
      </c>
      <c r="AD436" s="24">
        <f>(R436*PU!B441)+('Entretien des chaussées1'!T436*PU!B443)+'Entretien des chaussées1'!X436+'Entretien des chaussées1'!Y436+'Entretien des chaussées1'!Z436+'Entretien des chaussées1'!AA436+'Entretien des chaussées1'!AB436+'Entretien des chaussées1'!AC436</f>
        <v>0</v>
      </c>
      <c r="AE436" s="34"/>
      <c r="AF436" s="34"/>
      <c r="AG436" s="19" t="str">
        <f t="shared" si="85"/>
        <v/>
      </c>
      <c r="AH436" s="19" t="str">
        <f t="shared" si="86"/>
        <v/>
      </c>
      <c r="AI436" s="19" t="str">
        <f t="shared" si="87"/>
        <v/>
      </c>
      <c r="AJ436" s="31"/>
      <c r="AK436" s="26"/>
    </row>
    <row r="437" spans="1:37" x14ac:dyDescent="0.2">
      <c r="A437" s="41"/>
      <c r="B437" s="58" t="s">
        <v>460</v>
      </c>
      <c r="C437" s="41"/>
      <c r="D437" s="44"/>
      <c r="E437" s="40"/>
      <c r="F437" s="38" t="str">
        <f t="shared" si="77"/>
        <v/>
      </c>
      <c r="G437" s="23">
        <f t="shared" si="78"/>
        <v>0</v>
      </c>
      <c r="H437" s="23">
        <f t="shared" si="79"/>
        <v>0</v>
      </c>
      <c r="I437" s="23">
        <f t="shared" si="80"/>
        <v>0</v>
      </c>
      <c r="J437" s="23">
        <f t="shared" si="81"/>
        <v>0</v>
      </c>
      <c r="K437" s="23">
        <f t="shared" si="82"/>
        <v>0</v>
      </c>
      <c r="L437" s="27"/>
      <c r="M437" s="27"/>
      <c r="N437" s="33"/>
      <c r="O437" s="33"/>
      <c r="P437" s="68" t="str">
        <f t="shared" si="83"/>
        <v/>
      </c>
      <c r="Q437" s="49" t="str">
        <f t="shared" si="84"/>
        <v/>
      </c>
      <c r="R437" s="33"/>
      <c r="S437" s="33"/>
      <c r="T437" s="33"/>
      <c r="U437" s="33"/>
      <c r="V437" s="27"/>
      <c r="W437" s="45"/>
      <c r="X437" s="42">
        <f>IF(V437="ESU",P437*PU!$B$3,0)</f>
        <v>0</v>
      </c>
      <c r="Y437" s="23">
        <f>IF(V437="ECF",P437*PU!$B$5,0)</f>
        <v>0</v>
      </c>
      <c r="Z437" s="23">
        <f>IF(V437="Enrobé projeté",P437*PU!$B$7,0)</f>
        <v>0</v>
      </c>
      <c r="AA437" s="23">
        <f>IF(V437="Enrobé à froid",P437*PU!$B$9,0)</f>
        <v>0</v>
      </c>
      <c r="AB437" s="23">
        <f>IF(V437="Béton bitumineux",P437*PU!$B$11,0)</f>
        <v>0</v>
      </c>
      <c r="AC437" s="23">
        <f>IF(V437="Grave émulsion",P437*PU!$B$13,0)</f>
        <v>0</v>
      </c>
      <c r="AD437" s="24">
        <f>(R437*PU!B442)+('Entretien des chaussées1'!T437*PU!B444)+'Entretien des chaussées1'!X437+'Entretien des chaussées1'!Y437+'Entretien des chaussées1'!Z437+'Entretien des chaussées1'!AA437+'Entretien des chaussées1'!AB437+'Entretien des chaussées1'!AC437</f>
        <v>0</v>
      </c>
      <c r="AE437" s="34"/>
      <c r="AF437" s="34"/>
      <c r="AG437" s="19" t="str">
        <f t="shared" si="85"/>
        <v/>
      </c>
      <c r="AH437" s="19" t="str">
        <f t="shared" si="86"/>
        <v/>
      </c>
      <c r="AI437" s="19" t="str">
        <f t="shared" si="87"/>
        <v/>
      </c>
      <c r="AJ437" s="31"/>
      <c r="AK437" s="26"/>
    </row>
    <row r="438" spans="1:37" x14ac:dyDescent="0.2">
      <c r="A438" s="41"/>
      <c r="B438" s="58" t="s">
        <v>461</v>
      </c>
      <c r="C438" s="41"/>
      <c r="D438" s="44"/>
      <c r="E438" s="40"/>
      <c r="F438" s="38" t="str">
        <f t="shared" si="77"/>
        <v/>
      </c>
      <c r="G438" s="23">
        <f t="shared" si="78"/>
        <v>0</v>
      </c>
      <c r="H438" s="23">
        <f t="shared" si="79"/>
        <v>0</v>
      </c>
      <c r="I438" s="23">
        <f t="shared" si="80"/>
        <v>0</v>
      </c>
      <c r="J438" s="23">
        <f t="shared" si="81"/>
        <v>0</v>
      </c>
      <c r="K438" s="23">
        <f t="shared" si="82"/>
        <v>0</v>
      </c>
      <c r="L438" s="27"/>
      <c r="M438" s="27"/>
      <c r="N438" s="33"/>
      <c r="O438" s="33"/>
      <c r="P438" s="68" t="str">
        <f t="shared" si="83"/>
        <v/>
      </c>
      <c r="Q438" s="49" t="str">
        <f t="shared" si="84"/>
        <v/>
      </c>
      <c r="R438" s="33"/>
      <c r="S438" s="33"/>
      <c r="T438" s="33"/>
      <c r="U438" s="33"/>
      <c r="V438" s="27"/>
      <c r="W438" s="45"/>
      <c r="X438" s="42">
        <f>IF(V438="ESU",P438*PU!$B$3,0)</f>
        <v>0</v>
      </c>
      <c r="Y438" s="23">
        <f>IF(V438="ECF",P438*PU!$B$5,0)</f>
        <v>0</v>
      </c>
      <c r="Z438" s="23">
        <f>IF(V438="Enrobé projeté",P438*PU!$B$7,0)</f>
        <v>0</v>
      </c>
      <c r="AA438" s="23">
        <f>IF(V438="Enrobé à froid",P438*PU!$B$9,0)</f>
        <v>0</v>
      </c>
      <c r="AB438" s="23">
        <f>IF(V438="Béton bitumineux",P438*PU!$B$11,0)</f>
        <v>0</v>
      </c>
      <c r="AC438" s="23">
        <f>IF(V438="Grave émulsion",P438*PU!$B$13,0)</f>
        <v>0</v>
      </c>
      <c r="AD438" s="24">
        <f>(R438*PU!B443)+('Entretien des chaussées1'!T438*PU!B445)+'Entretien des chaussées1'!X438+'Entretien des chaussées1'!Y438+'Entretien des chaussées1'!Z438+'Entretien des chaussées1'!AA438+'Entretien des chaussées1'!AB438+'Entretien des chaussées1'!AC438</f>
        <v>0</v>
      </c>
      <c r="AE438" s="34"/>
      <c r="AF438" s="34"/>
      <c r="AG438" s="19" t="str">
        <f t="shared" si="85"/>
        <v/>
      </c>
      <c r="AH438" s="19" t="str">
        <f t="shared" si="86"/>
        <v/>
      </c>
      <c r="AI438" s="19" t="str">
        <f t="shared" si="87"/>
        <v/>
      </c>
      <c r="AJ438" s="31"/>
      <c r="AK438" s="26"/>
    </row>
    <row r="439" spans="1:37" x14ac:dyDescent="0.2">
      <c r="A439" s="41"/>
      <c r="B439" s="58" t="s">
        <v>462</v>
      </c>
      <c r="C439" s="41"/>
      <c r="D439" s="44"/>
      <c r="E439" s="40"/>
      <c r="F439" s="38" t="str">
        <f t="shared" si="77"/>
        <v/>
      </c>
      <c r="G439" s="23">
        <f t="shared" si="78"/>
        <v>0</v>
      </c>
      <c r="H439" s="23">
        <f t="shared" si="79"/>
        <v>0</v>
      </c>
      <c r="I439" s="23">
        <f t="shared" si="80"/>
        <v>0</v>
      </c>
      <c r="J439" s="23">
        <f t="shared" si="81"/>
        <v>0</v>
      </c>
      <c r="K439" s="23">
        <f t="shared" si="82"/>
        <v>0</v>
      </c>
      <c r="L439" s="27"/>
      <c r="M439" s="27"/>
      <c r="N439" s="33"/>
      <c r="O439" s="33"/>
      <c r="P439" s="68" t="str">
        <f t="shared" si="83"/>
        <v/>
      </c>
      <c r="Q439" s="49" t="str">
        <f t="shared" si="84"/>
        <v/>
      </c>
      <c r="R439" s="33"/>
      <c r="S439" s="33"/>
      <c r="T439" s="33"/>
      <c r="U439" s="33"/>
      <c r="V439" s="27"/>
      <c r="W439" s="45"/>
      <c r="X439" s="42">
        <f>IF(V439="ESU",P439*PU!$B$3,0)</f>
        <v>0</v>
      </c>
      <c r="Y439" s="23">
        <f>IF(V439="ECF",P439*PU!$B$5,0)</f>
        <v>0</v>
      </c>
      <c r="Z439" s="23">
        <f>IF(V439="Enrobé projeté",P439*PU!$B$7,0)</f>
        <v>0</v>
      </c>
      <c r="AA439" s="23">
        <f>IF(V439="Enrobé à froid",P439*PU!$B$9,0)</f>
        <v>0</v>
      </c>
      <c r="AB439" s="23">
        <f>IF(V439="Béton bitumineux",P439*PU!$B$11,0)</f>
        <v>0</v>
      </c>
      <c r="AC439" s="23">
        <f>IF(V439="Grave émulsion",P439*PU!$B$13,0)</f>
        <v>0</v>
      </c>
      <c r="AD439" s="24">
        <f>(R439*PU!B444)+('Entretien des chaussées1'!T439*PU!B446)+'Entretien des chaussées1'!X439+'Entretien des chaussées1'!Y439+'Entretien des chaussées1'!Z439+'Entretien des chaussées1'!AA439+'Entretien des chaussées1'!AB439+'Entretien des chaussées1'!AC439</f>
        <v>0</v>
      </c>
      <c r="AE439" s="34"/>
      <c r="AF439" s="34"/>
      <c r="AG439" s="19" t="str">
        <f t="shared" si="85"/>
        <v/>
      </c>
      <c r="AH439" s="19" t="str">
        <f t="shared" si="86"/>
        <v/>
      </c>
      <c r="AI439" s="19" t="str">
        <f t="shared" si="87"/>
        <v/>
      </c>
      <c r="AJ439" s="31"/>
      <c r="AK439" s="26"/>
    </row>
    <row r="440" spans="1:37" x14ac:dyDescent="0.2">
      <c r="A440" s="41"/>
      <c r="B440" s="58" t="s">
        <v>463</v>
      </c>
      <c r="C440" s="41"/>
      <c r="D440" s="44"/>
      <c r="E440" s="40"/>
      <c r="F440" s="38" t="str">
        <f t="shared" si="77"/>
        <v/>
      </c>
      <c r="G440" s="23">
        <f t="shared" si="78"/>
        <v>0</v>
      </c>
      <c r="H440" s="23">
        <f t="shared" si="79"/>
        <v>0</v>
      </c>
      <c r="I440" s="23">
        <f t="shared" si="80"/>
        <v>0</v>
      </c>
      <c r="J440" s="23">
        <f t="shared" si="81"/>
        <v>0</v>
      </c>
      <c r="K440" s="23">
        <f t="shared" si="82"/>
        <v>0</v>
      </c>
      <c r="L440" s="27"/>
      <c r="M440" s="27"/>
      <c r="N440" s="33"/>
      <c r="O440" s="33"/>
      <c r="P440" s="68" t="str">
        <f t="shared" si="83"/>
        <v/>
      </c>
      <c r="Q440" s="49" t="str">
        <f t="shared" si="84"/>
        <v/>
      </c>
      <c r="R440" s="33"/>
      <c r="S440" s="33"/>
      <c r="T440" s="33"/>
      <c r="U440" s="33"/>
      <c r="V440" s="27"/>
      <c r="W440" s="45"/>
      <c r="X440" s="42">
        <f>IF(V440="ESU",P440*PU!$B$3,0)</f>
        <v>0</v>
      </c>
      <c r="Y440" s="23">
        <f>IF(V440="ECF",P440*PU!$B$5,0)</f>
        <v>0</v>
      </c>
      <c r="Z440" s="23">
        <f>IF(V440="Enrobé projeté",P440*PU!$B$7,0)</f>
        <v>0</v>
      </c>
      <c r="AA440" s="23">
        <f>IF(V440="Enrobé à froid",P440*PU!$B$9,0)</f>
        <v>0</v>
      </c>
      <c r="AB440" s="23">
        <f>IF(V440="Béton bitumineux",P440*PU!$B$11,0)</f>
        <v>0</v>
      </c>
      <c r="AC440" s="23">
        <f>IF(V440="Grave émulsion",P440*PU!$B$13,0)</f>
        <v>0</v>
      </c>
      <c r="AD440" s="24">
        <f>(R440*PU!B445)+('Entretien des chaussées1'!T440*PU!B447)+'Entretien des chaussées1'!X440+'Entretien des chaussées1'!Y440+'Entretien des chaussées1'!Z440+'Entretien des chaussées1'!AA440+'Entretien des chaussées1'!AB440+'Entretien des chaussées1'!AC440</f>
        <v>0</v>
      </c>
      <c r="AE440" s="34"/>
      <c r="AF440" s="34"/>
      <c r="AG440" s="19" t="str">
        <f t="shared" si="85"/>
        <v/>
      </c>
      <c r="AH440" s="19" t="str">
        <f t="shared" si="86"/>
        <v/>
      </c>
      <c r="AI440" s="19" t="str">
        <f t="shared" si="87"/>
        <v/>
      </c>
      <c r="AJ440" s="31"/>
      <c r="AK440" s="26"/>
    </row>
    <row r="441" spans="1:37" x14ac:dyDescent="0.2">
      <c r="A441" s="41"/>
      <c r="B441" s="58" t="s">
        <v>464</v>
      </c>
      <c r="C441" s="41"/>
      <c r="D441" s="44"/>
      <c r="E441" s="40"/>
      <c r="F441" s="38" t="str">
        <f t="shared" si="77"/>
        <v/>
      </c>
      <c r="G441" s="23">
        <f t="shared" si="78"/>
        <v>0</v>
      </c>
      <c r="H441" s="23">
        <f t="shared" si="79"/>
        <v>0</v>
      </c>
      <c r="I441" s="23">
        <f t="shared" si="80"/>
        <v>0</v>
      </c>
      <c r="J441" s="23">
        <f t="shared" si="81"/>
        <v>0</v>
      </c>
      <c r="K441" s="23">
        <f t="shared" si="82"/>
        <v>0</v>
      </c>
      <c r="L441" s="27"/>
      <c r="M441" s="27"/>
      <c r="N441" s="33"/>
      <c r="O441" s="33"/>
      <c r="P441" s="68" t="str">
        <f t="shared" si="83"/>
        <v/>
      </c>
      <c r="Q441" s="49" t="str">
        <f t="shared" si="84"/>
        <v/>
      </c>
      <c r="R441" s="33"/>
      <c r="S441" s="33"/>
      <c r="T441" s="33"/>
      <c r="U441" s="33"/>
      <c r="V441" s="27"/>
      <c r="W441" s="45"/>
      <c r="X441" s="42">
        <f>IF(V441="ESU",P441*PU!$B$3,0)</f>
        <v>0</v>
      </c>
      <c r="Y441" s="23">
        <f>IF(V441="ECF",P441*PU!$B$5,0)</f>
        <v>0</v>
      </c>
      <c r="Z441" s="23">
        <f>IF(V441="Enrobé projeté",P441*PU!$B$7,0)</f>
        <v>0</v>
      </c>
      <c r="AA441" s="23">
        <f>IF(V441="Enrobé à froid",P441*PU!$B$9,0)</f>
        <v>0</v>
      </c>
      <c r="AB441" s="23">
        <f>IF(V441="Béton bitumineux",P441*PU!$B$11,0)</f>
        <v>0</v>
      </c>
      <c r="AC441" s="23">
        <f>IF(V441="Grave émulsion",P441*PU!$B$13,0)</f>
        <v>0</v>
      </c>
      <c r="AD441" s="24">
        <f>(R441*PU!B446)+('Entretien des chaussées1'!T441*PU!B448)+'Entretien des chaussées1'!X441+'Entretien des chaussées1'!Y441+'Entretien des chaussées1'!Z441+'Entretien des chaussées1'!AA441+'Entretien des chaussées1'!AB441+'Entretien des chaussées1'!AC441</f>
        <v>0</v>
      </c>
      <c r="AE441" s="34"/>
      <c r="AF441" s="34"/>
      <c r="AG441" s="19" t="str">
        <f t="shared" si="85"/>
        <v/>
      </c>
      <c r="AH441" s="19" t="str">
        <f t="shared" si="86"/>
        <v/>
      </c>
      <c r="AI441" s="19" t="str">
        <f t="shared" si="87"/>
        <v/>
      </c>
      <c r="AJ441" s="31"/>
      <c r="AK441" s="26"/>
    </row>
    <row r="442" spans="1:37" x14ac:dyDescent="0.2">
      <c r="A442" s="41"/>
      <c r="B442" s="58" t="s">
        <v>465</v>
      </c>
      <c r="C442" s="41"/>
      <c r="D442" s="44"/>
      <c r="E442" s="40"/>
      <c r="F442" s="38" t="str">
        <f t="shared" si="77"/>
        <v/>
      </c>
      <c r="G442" s="23">
        <f t="shared" si="78"/>
        <v>0</v>
      </c>
      <c r="H442" s="23">
        <f t="shared" si="79"/>
        <v>0</v>
      </c>
      <c r="I442" s="23">
        <f t="shared" si="80"/>
        <v>0</v>
      </c>
      <c r="J442" s="23">
        <f t="shared" si="81"/>
        <v>0</v>
      </c>
      <c r="K442" s="23">
        <f t="shared" si="82"/>
        <v>0</v>
      </c>
      <c r="L442" s="27"/>
      <c r="M442" s="27"/>
      <c r="N442" s="33"/>
      <c r="O442" s="33"/>
      <c r="P442" s="68" t="str">
        <f t="shared" si="83"/>
        <v/>
      </c>
      <c r="Q442" s="49" t="str">
        <f t="shared" si="84"/>
        <v/>
      </c>
      <c r="R442" s="33"/>
      <c r="S442" s="33"/>
      <c r="T442" s="33"/>
      <c r="U442" s="33"/>
      <c r="V442" s="27"/>
      <c r="W442" s="45"/>
      <c r="X442" s="42">
        <f>IF(V442="ESU",P442*PU!$B$3,0)</f>
        <v>0</v>
      </c>
      <c r="Y442" s="23">
        <f>IF(V442="ECF",P442*PU!$B$5,0)</f>
        <v>0</v>
      </c>
      <c r="Z442" s="23">
        <f>IF(V442="Enrobé projeté",P442*PU!$B$7,0)</f>
        <v>0</v>
      </c>
      <c r="AA442" s="23">
        <f>IF(V442="Enrobé à froid",P442*PU!$B$9,0)</f>
        <v>0</v>
      </c>
      <c r="AB442" s="23">
        <f>IF(V442="Béton bitumineux",P442*PU!$B$11,0)</f>
        <v>0</v>
      </c>
      <c r="AC442" s="23">
        <f>IF(V442="Grave émulsion",P442*PU!$B$13,0)</f>
        <v>0</v>
      </c>
      <c r="AD442" s="24">
        <f>(R442*PU!B447)+('Entretien des chaussées1'!T442*PU!B449)+'Entretien des chaussées1'!X442+'Entretien des chaussées1'!Y442+'Entretien des chaussées1'!Z442+'Entretien des chaussées1'!AA442+'Entretien des chaussées1'!AB442+'Entretien des chaussées1'!AC442</f>
        <v>0</v>
      </c>
      <c r="AE442" s="34"/>
      <c r="AF442" s="34"/>
      <c r="AG442" s="19" t="str">
        <f t="shared" si="85"/>
        <v/>
      </c>
      <c r="AH442" s="19" t="str">
        <f t="shared" si="86"/>
        <v/>
      </c>
      <c r="AI442" s="19" t="str">
        <f t="shared" si="87"/>
        <v/>
      </c>
      <c r="AJ442" s="31"/>
      <c r="AK442" s="26"/>
    </row>
    <row r="443" spans="1:37" x14ac:dyDescent="0.2">
      <c r="A443" s="41"/>
      <c r="B443" s="58" t="s">
        <v>466</v>
      </c>
      <c r="C443" s="41"/>
      <c r="D443" s="44"/>
      <c r="E443" s="40"/>
      <c r="F443" s="38" t="str">
        <f t="shared" si="77"/>
        <v/>
      </c>
      <c r="G443" s="23">
        <f t="shared" si="78"/>
        <v>0</v>
      </c>
      <c r="H443" s="23">
        <f t="shared" si="79"/>
        <v>0</v>
      </c>
      <c r="I443" s="23">
        <f t="shared" si="80"/>
        <v>0</v>
      </c>
      <c r="J443" s="23">
        <f t="shared" si="81"/>
        <v>0</v>
      </c>
      <c r="K443" s="23">
        <f t="shared" si="82"/>
        <v>0</v>
      </c>
      <c r="L443" s="27"/>
      <c r="M443" s="27"/>
      <c r="N443" s="33"/>
      <c r="O443" s="33"/>
      <c r="P443" s="68" t="str">
        <f t="shared" si="83"/>
        <v/>
      </c>
      <c r="Q443" s="49" t="str">
        <f t="shared" si="84"/>
        <v/>
      </c>
      <c r="R443" s="33"/>
      <c r="S443" s="33"/>
      <c r="T443" s="33"/>
      <c r="U443" s="33"/>
      <c r="V443" s="27"/>
      <c r="W443" s="45"/>
      <c r="X443" s="42">
        <f>IF(V443="ESU",P443*PU!$B$3,0)</f>
        <v>0</v>
      </c>
      <c r="Y443" s="23">
        <f>IF(V443="ECF",P443*PU!$B$5,0)</f>
        <v>0</v>
      </c>
      <c r="Z443" s="23">
        <f>IF(V443="Enrobé projeté",P443*PU!$B$7,0)</f>
        <v>0</v>
      </c>
      <c r="AA443" s="23">
        <f>IF(V443="Enrobé à froid",P443*PU!$B$9,0)</f>
        <v>0</v>
      </c>
      <c r="AB443" s="23">
        <f>IF(V443="Béton bitumineux",P443*PU!$B$11,0)</f>
        <v>0</v>
      </c>
      <c r="AC443" s="23">
        <f>IF(V443="Grave émulsion",P443*PU!$B$13,0)</f>
        <v>0</v>
      </c>
      <c r="AD443" s="24">
        <f>(R443*PU!B448)+('Entretien des chaussées1'!T443*PU!B450)+'Entretien des chaussées1'!X443+'Entretien des chaussées1'!Y443+'Entretien des chaussées1'!Z443+'Entretien des chaussées1'!AA443+'Entretien des chaussées1'!AB443+'Entretien des chaussées1'!AC443</f>
        <v>0</v>
      </c>
      <c r="AE443" s="34"/>
      <c r="AF443" s="34"/>
      <c r="AG443" s="19" t="str">
        <f t="shared" si="85"/>
        <v/>
      </c>
      <c r="AH443" s="19" t="str">
        <f t="shared" si="86"/>
        <v/>
      </c>
      <c r="AI443" s="19" t="str">
        <f t="shared" si="87"/>
        <v/>
      </c>
      <c r="AJ443" s="31"/>
      <c r="AK443" s="26"/>
    </row>
    <row r="444" spans="1:37" x14ac:dyDescent="0.2">
      <c r="A444" s="41"/>
      <c r="B444" s="58" t="s">
        <v>467</v>
      </c>
      <c r="C444" s="41"/>
      <c r="D444" s="44"/>
      <c r="E444" s="40"/>
      <c r="F444" s="38" t="str">
        <f t="shared" si="77"/>
        <v/>
      </c>
      <c r="G444" s="23">
        <f t="shared" si="78"/>
        <v>0</v>
      </c>
      <c r="H444" s="23">
        <f t="shared" si="79"/>
        <v>0</v>
      </c>
      <c r="I444" s="23">
        <f t="shared" si="80"/>
        <v>0</v>
      </c>
      <c r="J444" s="23">
        <f t="shared" si="81"/>
        <v>0</v>
      </c>
      <c r="K444" s="23">
        <f t="shared" si="82"/>
        <v>0</v>
      </c>
      <c r="L444" s="27"/>
      <c r="M444" s="27"/>
      <c r="N444" s="33"/>
      <c r="O444" s="33"/>
      <c r="P444" s="68" t="str">
        <f t="shared" si="83"/>
        <v/>
      </c>
      <c r="Q444" s="49" t="str">
        <f t="shared" si="84"/>
        <v/>
      </c>
      <c r="R444" s="33"/>
      <c r="S444" s="33"/>
      <c r="T444" s="33"/>
      <c r="U444" s="33"/>
      <c r="V444" s="27"/>
      <c r="W444" s="45"/>
      <c r="X444" s="42">
        <f>IF(V444="ESU",P444*PU!$B$3,0)</f>
        <v>0</v>
      </c>
      <c r="Y444" s="23">
        <f>IF(V444="ECF",P444*PU!$B$5,0)</f>
        <v>0</v>
      </c>
      <c r="Z444" s="23">
        <f>IF(V444="Enrobé projeté",P444*PU!$B$7,0)</f>
        <v>0</v>
      </c>
      <c r="AA444" s="23">
        <f>IF(V444="Enrobé à froid",P444*PU!$B$9,0)</f>
        <v>0</v>
      </c>
      <c r="AB444" s="23">
        <f>IF(V444="Béton bitumineux",P444*PU!$B$11,0)</f>
        <v>0</v>
      </c>
      <c r="AC444" s="23">
        <f>IF(V444="Grave émulsion",P444*PU!$B$13,0)</f>
        <v>0</v>
      </c>
      <c r="AD444" s="24">
        <f>(R444*PU!B449)+('Entretien des chaussées1'!T444*PU!B451)+'Entretien des chaussées1'!X444+'Entretien des chaussées1'!Y444+'Entretien des chaussées1'!Z444+'Entretien des chaussées1'!AA444+'Entretien des chaussées1'!AB444+'Entretien des chaussées1'!AC444</f>
        <v>0</v>
      </c>
      <c r="AE444" s="34"/>
      <c r="AF444" s="34"/>
      <c r="AG444" s="19" t="str">
        <f t="shared" si="85"/>
        <v/>
      </c>
      <c r="AH444" s="19" t="str">
        <f t="shared" si="86"/>
        <v/>
      </c>
      <c r="AI444" s="19" t="str">
        <f t="shared" si="87"/>
        <v/>
      </c>
      <c r="AJ444" s="31"/>
      <c r="AK444" s="26"/>
    </row>
    <row r="445" spans="1:37" x14ac:dyDescent="0.2">
      <c r="A445" s="41"/>
      <c r="B445" s="58" t="s">
        <v>468</v>
      </c>
      <c r="C445" s="41"/>
      <c r="D445" s="44"/>
      <c r="E445" s="40"/>
      <c r="F445" s="38" t="str">
        <f t="shared" si="77"/>
        <v/>
      </c>
      <c r="G445" s="23">
        <f t="shared" si="78"/>
        <v>0</v>
      </c>
      <c r="H445" s="23">
        <f t="shared" si="79"/>
        <v>0</v>
      </c>
      <c r="I445" s="23">
        <f t="shared" si="80"/>
        <v>0</v>
      </c>
      <c r="J445" s="23">
        <f t="shared" si="81"/>
        <v>0</v>
      </c>
      <c r="K445" s="23">
        <f t="shared" si="82"/>
        <v>0</v>
      </c>
      <c r="L445" s="27"/>
      <c r="M445" s="27"/>
      <c r="N445" s="33"/>
      <c r="O445" s="33"/>
      <c r="P445" s="68" t="str">
        <f t="shared" si="83"/>
        <v/>
      </c>
      <c r="Q445" s="49" t="str">
        <f t="shared" si="84"/>
        <v/>
      </c>
      <c r="R445" s="33"/>
      <c r="S445" s="33"/>
      <c r="T445" s="33"/>
      <c r="U445" s="33"/>
      <c r="V445" s="27"/>
      <c r="W445" s="45"/>
      <c r="X445" s="42">
        <f>IF(V445="ESU",P445*PU!$B$3,0)</f>
        <v>0</v>
      </c>
      <c r="Y445" s="23">
        <f>IF(V445="ECF",P445*PU!$B$5,0)</f>
        <v>0</v>
      </c>
      <c r="Z445" s="23">
        <f>IF(V445="Enrobé projeté",P445*PU!$B$7,0)</f>
        <v>0</v>
      </c>
      <c r="AA445" s="23">
        <f>IF(V445="Enrobé à froid",P445*PU!$B$9,0)</f>
        <v>0</v>
      </c>
      <c r="AB445" s="23">
        <f>IF(V445="Béton bitumineux",P445*PU!$B$11,0)</f>
        <v>0</v>
      </c>
      <c r="AC445" s="23">
        <f>IF(V445="Grave émulsion",P445*PU!$B$13,0)</f>
        <v>0</v>
      </c>
      <c r="AD445" s="24">
        <f>(R445*PU!B450)+('Entretien des chaussées1'!T445*PU!B452)+'Entretien des chaussées1'!X445+'Entretien des chaussées1'!Y445+'Entretien des chaussées1'!Z445+'Entretien des chaussées1'!AA445+'Entretien des chaussées1'!AB445+'Entretien des chaussées1'!AC445</f>
        <v>0</v>
      </c>
      <c r="AE445" s="34"/>
      <c r="AF445" s="34"/>
      <c r="AG445" s="19" t="str">
        <f t="shared" si="85"/>
        <v/>
      </c>
      <c r="AH445" s="19" t="str">
        <f t="shared" si="86"/>
        <v/>
      </c>
      <c r="AI445" s="19" t="str">
        <f t="shared" si="87"/>
        <v/>
      </c>
      <c r="AJ445" s="31"/>
      <c r="AK445" s="26"/>
    </row>
    <row r="446" spans="1:37" x14ac:dyDescent="0.2">
      <c r="A446" s="41"/>
      <c r="B446" s="58" t="s">
        <v>469</v>
      </c>
      <c r="C446" s="41"/>
      <c r="D446" s="44"/>
      <c r="E446" s="40"/>
      <c r="F446" s="38" t="str">
        <f t="shared" si="77"/>
        <v/>
      </c>
      <c r="G446" s="23">
        <f t="shared" si="78"/>
        <v>0</v>
      </c>
      <c r="H446" s="23">
        <f t="shared" si="79"/>
        <v>0</v>
      </c>
      <c r="I446" s="23">
        <f t="shared" si="80"/>
        <v>0</v>
      </c>
      <c r="J446" s="23">
        <f t="shared" si="81"/>
        <v>0</v>
      </c>
      <c r="K446" s="23">
        <f t="shared" si="82"/>
        <v>0</v>
      </c>
      <c r="L446" s="27"/>
      <c r="M446" s="27"/>
      <c r="N446" s="33"/>
      <c r="O446" s="33"/>
      <c r="P446" s="68" t="str">
        <f t="shared" si="83"/>
        <v/>
      </c>
      <c r="Q446" s="49" t="str">
        <f t="shared" si="84"/>
        <v/>
      </c>
      <c r="R446" s="33"/>
      <c r="S446" s="33"/>
      <c r="T446" s="33"/>
      <c r="U446" s="33"/>
      <c r="V446" s="27"/>
      <c r="W446" s="45"/>
      <c r="X446" s="42">
        <f>IF(V446="ESU",P446*PU!$B$3,0)</f>
        <v>0</v>
      </c>
      <c r="Y446" s="23">
        <f>IF(V446="ECF",P446*PU!$B$5,0)</f>
        <v>0</v>
      </c>
      <c r="Z446" s="23">
        <f>IF(V446="Enrobé projeté",P446*PU!$B$7,0)</f>
        <v>0</v>
      </c>
      <c r="AA446" s="23">
        <f>IF(V446="Enrobé à froid",P446*PU!$B$9,0)</f>
        <v>0</v>
      </c>
      <c r="AB446" s="23">
        <f>IF(V446="Béton bitumineux",P446*PU!$B$11,0)</f>
        <v>0</v>
      </c>
      <c r="AC446" s="23">
        <f>IF(V446="Grave émulsion",P446*PU!$B$13,0)</f>
        <v>0</v>
      </c>
      <c r="AD446" s="24">
        <f>(R446*PU!B451)+('Entretien des chaussées1'!T446*PU!B453)+'Entretien des chaussées1'!X446+'Entretien des chaussées1'!Y446+'Entretien des chaussées1'!Z446+'Entretien des chaussées1'!AA446+'Entretien des chaussées1'!AB446+'Entretien des chaussées1'!AC446</f>
        <v>0</v>
      </c>
      <c r="AE446" s="34"/>
      <c r="AF446" s="34"/>
      <c r="AG446" s="19" t="str">
        <f t="shared" si="85"/>
        <v/>
      </c>
      <c r="AH446" s="19" t="str">
        <f t="shared" si="86"/>
        <v/>
      </c>
      <c r="AI446" s="19" t="str">
        <f t="shared" si="87"/>
        <v/>
      </c>
      <c r="AJ446" s="31"/>
      <c r="AK446" s="26"/>
    </row>
    <row r="447" spans="1:37" x14ac:dyDescent="0.2">
      <c r="A447" s="41"/>
      <c r="B447" s="58" t="s">
        <v>470</v>
      </c>
      <c r="C447" s="41"/>
      <c r="D447" s="44"/>
      <c r="E447" s="40"/>
      <c r="F447" s="38" t="str">
        <f t="shared" si="77"/>
        <v/>
      </c>
      <c r="G447" s="23">
        <f t="shared" si="78"/>
        <v>0</v>
      </c>
      <c r="H447" s="23">
        <f t="shared" si="79"/>
        <v>0</v>
      </c>
      <c r="I447" s="23">
        <f t="shared" si="80"/>
        <v>0</v>
      </c>
      <c r="J447" s="23">
        <f t="shared" si="81"/>
        <v>0</v>
      </c>
      <c r="K447" s="23">
        <f t="shared" si="82"/>
        <v>0</v>
      </c>
      <c r="L447" s="27"/>
      <c r="M447" s="27"/>
      <c r="N447" s="33"/>
      <c r="O447" s="33"/>
      <c r="P447" s="68" t="str">
        <f t="shared" si="83"/>
        <v/>
      </c>
      <c r="Q447" s="49" t="str">
        <f t="shared" si="84"/>
        <v/>
      </c>
      <c r="R447" s="33"/>
      <c r="S447" s="33"/>
      <c r="T447" s="33"/>
      <c r="U447" s="33"/>
      <c r="V447" s="27"/>
      <c r="W447" s="45"/>
      <c r="X447" s="42">
        <f>IF(V447="ESU",P447*PU!$B$3,0)</f>
        <v>0</v>
      </c>
      <c r="Y447" s="23">
        <f>IF(V447="ECF",P447*PU!$B$5,0)</f>
        <v>0</v>
      </c>
      <c r="Z447" s="23">
        <f>IF(V447="Enrobé projeté",P447*PU!$B$7,0)</f>
        <v>0</v>
      </c>
      <c r="AA447" s="23">
        <f>IF(V447="Enrobé à froid",P447*PU!$B$9,0)</f>
        <v>0</v>
      </c>
      <c r="AB447" s="23">
        <f>IF(V447="Béton bitumineux",P447*PU!$B$11,0)</f>
        <v>0</v>
      </c>
      <c r="AC447" s="23">
        <f>IF(V447="Grave émulsion",P447*PU!$B$13,0)</f>
        <v>0</v>
      </c>
      <c r="AD447" s="24">
        <f>(R447*PU!B452)+('Entretien des chaussées1'!T447*PU!B454)+'Entretien des chaussées1'!X447+'Entretien des chaussées1'!Y447+'Entretien des chaussées1'!Z447+'Entretien des chaussées1'!AA447+'Entretien des chaussées1'!AB447+'Entretien des chaussées1'!AC447</f>
        <v>0</v>
      </c>
      <c r="AE447" s="34"/>
      <c r="AF447" s="34"/>
      <c r="AG447" s="19" t="str">
        <f t="shared" si="85"/>
        <v/>
      </c>
      <c r="AH447" s="19" t="str">
        <f t="shared" si="86"/>
        <v/>
      </c>
      <c r="AI447" s="19" t="str">
        <f t="shared" si="87"/>
        <v/>
      </c>
      <c r="AJ447" s="31"/>
      <c r="AK447" s="26"/>
    </row>
    <row r="448" spans="1:37" x14ac:dyDescent="0.2">
      <c r="A448" s="41"/>
      <c r="B448" s="58" t="s">
        <v>471</v>
      </c>
      <c r="C448" s="41"/>
      <c r="D448" s="44"/>
      <c r="E448" s="40"/>
      <c r="F448" s="38" t="str">
        <f t="shared" si="77"/>
        <v/>
      </c>
      <c r="G448" s="23">
        <f t="shared" si="78"/>
        <v>0</v>
      </c>
      <c r="H448" s="23">
        <f t="shared" si="79"/>
        <v>0</v>
      </c>
      <c r="I448" s="23">
        <f t="shared" si="80"/>
        <v>0</v>
      </c>
      <c r="J448" s="23">
        <f t="shared" si="81"/>
        <v>0</v>
      </c>
      <c r="K448" s="23">
        <f t="shared" si="82"/>
        <v>0</v>
      </c>
      <c r="L448" s="27"/>
      <c r="M448" s="27"/>
      <c r="N448" s="33"/>
      <c r="O448" s="33"/>
      <c r="P448" s="68" t="str">
        <f t="shared" si="83"/>
        <v/>
      </c>
      <c r="Q448" s="49" t="str">
        <f t="shared" si="84"/>
        <v/>
      </c>
      <c r="R448" s="33"/>
      <c r="S448" s="33"/>
      <c r="T448" s="33"/>
      <c r="U448" s="33"/>
      <c r="V448" s="27"/>
      <c r="W448" s="45"/>
      <c r="X448" s="42">
        <f>IF(V448="ESU",P448*PU!$B$3,0)</f>
        <v>0</v>
      </c>
      <c r="Y448" s="23">
        <f>IF(V448="ECF",P448*PU!$B$5,0)</f>
        <v>0</v>
      </c>
      <c r="Z448" s="23">
        <f>IF(V448="Enrobé projeté",P448*PU!$B$7,0)</f>
        <v>0</v>
      </c>
      <c r="AA448" s="23">
        <f>IF(V448="Enrobé à froid",P448*PU!$B$9,0)</f>
        <v>0</v>
      </c>
      <c r="AB448" s="23">
        <f>IF(V448="Béton bitumineux",P448*PU!$B$11,0)</f>
        <v>0</v>
      </c>
      <c r="AC448" s="23">
        <f>IF(V448="Grave émulsion",P448*PU!$B$13,0)</f>
        <v>0</v>
      </c>
      <c r="AD448" s="24">
        <f>(R448*PU!B453)+('Entretien des chaussées1'!T448*PU!B455)+'Entretien des chaussées1'!X448+'Entretien des chaussées1'!Y448+'Entretien des chaussées1'!Z448+'Entretien des chaussées1'!AA448+'Entretien des chaussées1'!AB448+'Entretien des chaussées1'!AC448</f>
        <v>0</v>
      </c>
      <c r="AE448" s="34"/>
      <c r="AF448" s="34"/>
      <c r="AG448" s="19" t="str">
        <f t="shared" si="85"/>
        <v/>
      </c>
      <c r="AH448" s="19" t="str">
        <f t="shared" si="86"/>
        <v/>
      </c>
      <c r="AI448" s="19" t="str">
        <f t="shared" si="87"/>
        <v/>
      </c>
      <c r="AJ448" s="31"/>
      <c r="AK448" s="26"/>
    </row>
    <row r="449" spans="1:37" x14ac:dyDescent="0.2">
      <c r="A449" s="41"/>
      <c r="B449" s="58" t="s">
        <v>472</v>
      </c>
      <c r="C449" s="41"/>
      <c r="D449" s="44"/>
      <c r="E449" s="40"/>
      <c r="F449" s="38" t="str">
        <f t="shared" si="77"/>
        <v/>
      </c>
      <c r="G449" s="23">
        <f t="shared" si="78"/>
        <v>0</v>
      </c>
      <c r="H449" s="23">
        <f t="shared" si="79"/>
        <v>0</v>
      </c>
      <c r="I449" s="23">
        <f t="shared" si="80"/>
        <v>0</v>
      </c>
      <c r="J449" s="23">
        <f t="shared" si="81"/>
        <v>0</v>
      </c>
      <c r="K449" s="23">
        <f t="shared" si="82"/>
        <v>0</v>
      </c>
      <c r="L449" s="27"/>
      <c r="M449" s="27"/>
      <c r="N449" s="33"/>
      <c r="O449" s="33"/>
      <c r="P449" s="68" t="str">
        <f t="shared" si="83"/>
        <v/>
      </c>
      <c r="Q449" s="49" t="str">
        <f t="shared" si="84"/>
        <v/>
      </c>
      <c r="R449" s="33"/>
      <c r="S449" s="33"/>
      <c r="T449" s="33"/>
      <c r="U449" s="33"/>
      <c r="V449" s="27"/>
      <c r="W449" s="45"/>
      <c r="X449" s="42">
        <f>IF(V449="ESU",P449*PU!$B$3,0)</f>
        <v>0</v>
      </c>
      <c r="Y449" s="23">
        <f>IF(V449="ECF",P449*PU!$B$5,0)</f>
        <v>0</v>
      </c>
      <c r="Z449" s="23">
        <f>IF(V449="Enrobé projeté",P449*PU!$B$7,0)</f>
        <v>0</v>
      </c>
      <c r="AA449" s="23">
        <f>IF(V449="Enrobé à froid",P449*PU!$B$9,0)</f>
        <v>0</v>
      </c>
      <c r="AB449" s="23">
        <f>IF(V449="Béton bitumineux",P449*PU!$B$11,0)</f>
        <v>0</v>
      </c>
      <c r="AC449" s="23">
        <f>IF(V449="Grave émulsion",P449*PU!$B$13,0)</f>
        <v>0</v>
      </c>
      <c r="AD449" s="24">
        <f>(R449*PU!B454)+('Entretien des chaussées1'!T449*PU!B456)+'Entretien des chaussées1'!X449+'Entretien des chaussées1'!Y449+'Entretien des chaussées1'!Z449+'Entretien des chaussées1'!AA449+'Entretien des chaussées1'!AB449+'Entretien des chaussées1'!AC449</f>
        <v>0</v>
      </c>
      <c r="AE449" s="34"/>
      <c r="AF449" s="34"/>
      <c r="AG449" s="19" t="str">
        <f t="shared" si="85"/>
        <v/>
      </c>
      <c r="AH449" s="19" t="str">
        <f t="shared" si="86"/>
        <v/>
      </c>
      <c r="AI449" s="19" t="str">
        <f t="shared" si="87"/>
        <v/>
      </c>
      <c r="AJ449" s="31"/>
      <c r="AK449" s="26"/>
    </row>
    <row r="450" spans="1:37" x14ac:dyDescent="0.2">
      <c r="A450" s="41"/>
      <c r="B450" s="58" t="s">
        <v>473</v>
      </c>
      <c r="C450" s="41"/>
      <c r="D450" s="44"/>
      <c r="E450" s="40"/>
      <c r="F450" s="38" t="str">
        <f t="shared" si="77"/>
        <v/>
      </c>
      <c r="G450" s="23">
        <f t="shared" si="78"/>
        <v>0</v>
      </c>
      <c r="H450" s="23">
        <f t="shared" si="79"/>
        <v>0</v>
      </c>
      <c r="I450" s="23">
        <f t="shared" si="80"/>
        <v>0</v>
      </c>
      <c r="J450" s="23">
        <f t="shared" si="81"/>
        <v>0</v>
      </c>
      <c r="K450" s="23">
        <f t="shared" si="82"/>
        <v>0</v>
      </c>
      <c r="L450" s="27"/>
      <c r="M450" s="27"/>
      <c r="N450" s="33"/>
      <c r="O450" s="33"/>
      <c r="P450" s="68" t="str">
        <f t="shared" si="83"/>
        <v/>
      </c>
      <c r="Q450" s="49" t="str">
        <f t="shared" si="84"/>
        <v/>
      </c>
      <c r="R450" s="33"/>
      <c r="S450" s="33"/>
      <c r="T450" s="33"/>
      <c r="U450" s="33"/>
      <c r="V450" s="27"/>
      <c r="W450" s="45"/>
      <c r="X450" s="42">
        <f>IF(V450="ESU",P450*PU!$B$3,0)</f>
        <v>0</v>
      </c>
      <c r="Y450" s="23">
        <f>IF(V450="ECF",P450*PU!$B$5,0)</f>
        <v>0</v>
      </c>
      <c r="Z450" s="23">
        <f>IF(V450="Enrobé projeté",P450*PU!$B$7,0)</f>
        <v>0</v>
      </c>
      <c r="AA450" s="23">
        <f>IF(V450="Enrobé à froid",P450*PU!$B$9,0)</f>
        <v>0</v>
      </c>
      <c r="AB450" s="23">
        <f>IF(V450="Béton bitumineux",P450*PU!$B$11,0)</f>
        <v>0</v>
      </c>
      <c r="AC450" s="23">
        <f>IF(V450="Grave émulsion",P450*PU!$B$13,0)</f>
        <v>0</v>
      </c>
      <c r="AD450" s="24">
        <f>(R450*PU!B455)+('Entretien des chaussées1'!T450*PU!B457)+'Entretien des chaussées1'!X450+'Entretien des chaussées1'!Y450+'Entretien des chaussées1'!Z450+'Entretien des chaussées1'!AA450+'Entretien des chaussées1'!AB450+'Entretien des chaussées1'!AC450</f>
        <v>0</v>
      </c>
      <c r="AE450" s="34"/>
      <c r="AF450" s="34"/>
      <c r="AG450" s="19" t="str">
        <f t="shared" si="85"/>
        <v/>
      </c>
      <c r="AH450" s="19" t="str">
        <f t="shared" si="86"/>
        <v/>
      </c>
      <c r="AI450" s="19" t="str">
        <f t="shared" si="87"/>
        <v/>
      </c>
      <c r="AJ450" s="31"/>
      <c r="AK450" s="26"/>
    </row>
    <row r="451" spans="1:37" x14ac:dyDescent="0.2">
      <c r="A451" s="41"/>
      <c r="B451" s="58" t="s">
        <v>474</v>
      </c>
      <c r="C451" s="41"/>
      <c r="D451" s="44"/>
      <c r="E451" s="40"/>
      <c r="F451" s="38" t="str">
        <f t="shared" si="77"/>
        <v/>
      </c>
      <c r="G451" s="23">
        <f t="shared" si="78"/>
        <v>0</v>
      </c>
      <c r="H451" s="23">
        <f t="shared" si="79"/>
        <v>0</v>
      </c>
      <c r="I451" s="23">
        <f t="shared" si="80"/>
        <v>0</v>
      </c>
      <c r="J451" s="23">
        <f t="shared" si="81"/>
        <v>0</v>
      </c>
      <c r="K451" s="23">
        <f t="shared" si="82"/>
        <v>0</v>
      </c>
      <c r="L451" s="27"/>
      <c r="M451" s="27"/>
      <c r="N451" s="33"/>
      <c r="O451" s="33"/>
      <c r="P451" s="68" t="str">
        <f t="shared" si="83"/>
        <v/>
      </c>
      <c r="Q451" s="49" t="str">
        <f t="shared" si="84"/>
        <v/>
      </c>
      <c r="R451" s="33"/>
      <c r="S451" s="33"/>
      <c r="T451" s="33"/>
      <c r="U451" s="33"/>
      <c r="V451" s="27"/>
      <c r="W451" s="45"/>
      <c r="X451" s="42">
        <f>IF(V451="ESU",P451*PU!$B$3,0)</f>
        <v>0</v>
      </c>
      <c r="Y451" s="23">
        <f>IF(V451="ECF",P451*PU!$B$5,0)</f>
        <v>0</v>
      </c>
      <c r="Z451" s="23">
        <f>IF(V451="Enrobé projeté",P451*PU!$B$7,0)</f>
        <v>0</v>
      </c>
      <c r="AA451" s="23">
        <f>IF(V451="Enrobé à froid",P451*PU!$B$9,0)</f>
        <v>0</v>
      </c>
      <c r="AB451" s="23">
        <f>IF(V451="Béton bitumineux",P451*PU!$B$11,0)</f>
        <v>0</v>
      </c>
      <c r="AC451" s="23">
        <f>IF(V451="Grave émulsion",P451*PU!$B$13,0)</f>
        <v>0</v>
      </c>
      <c r="AD451" s="24">
        <f>(R451*PU!B456)+('Entretien des chaussées1'!T451*PU!B458)+'Entretien des chaussées1'!X451+'Entretien des chaussées1'!Y451+'Entretien des chaussées1'!Z451+'Entretien des chaussées1'!AA451+'Entretien des chaussées1'!AB451+'Entretien des chaussées1'!AC451</f>
        <v>0</v>
      </c>
      <c r="AE451" s="34"/>
      <c r="AF451" s="34"/>
      <c r="AG451" s="19" t="str">
        <f t="shared" si="85"/>
        <v/>
      </c>
      <c r="AH451" s="19" t="str">
        <f t="shared" si="86"/>
        <v/>
      </c>
      <c r="AI451" s="19" t="str">
        <f t="shared" si="87"/>
        <v/>
      </c>
      <c r="AJ451" s="31"/>
      <c r="AK451" s="26"/>
    </row>
    <row r="452" spans="1:37" x14ac:dyDescent="0.2">
      <c r="A452" s="41"/>
      <c r="B452" s="58" t="s">
        <v>475</v>
      </c>
      <c r="C452" s="41"/>
      <c r="D452" s="44"/>
      <c r="E452" s="40"/>
      <c r="F452" s="38" t="str">
        <f t="shared" si="77"/>
        <v/>
      </c>
      <c r="G452" s="23">
        <f t="shared" si="78"/>
        <v>0</v>
      </c>
      <c r="H452" s="23">
        <f t="shared" si="79"/>
        <v>0</v>
      </c>
      <c r="I452" s="23">
        <f t="shared" si="80"/>
        <v>0</v>
      </c>
      <c r="J452" s="23">
        <f t="shared" si="81"/>
        <v>0</v>
      </c>
      <c r="K452" s="23">
        <f t="shared" si="82"/>
        <v>0</v>
      </c>
      <c r="L452" s="27"/>
      <c r="M452" s="27"/>
      <c r="N452" s="33"/>
      <c r="O452" s="33"/>
      <c r="P452" s="68" t="str">
        <f t="shared" si="83"/>
        <v/>
      </c>
      <c r="Q452" s="49" t="str">
        <f t="shared" si="84"/>
        <v/>
      </c>
      <c r="R452" s="33"/>
      <c r="S452" s="33"/>
      <c r="T452" s="33"/>
      <c r="U452" s="33"/>
      <c r="V452" s="27"/>
      <c r="W452" s="45"/>
      <c r="X452" s="42">
        <f>IF(V452="ESU",P452*PU!$B$3,0)</f>
        <v>0</v>
      </c>
      <c r="Y452" s="23">
        <f>IF(V452="ECF",P452*PU!$B$5,0)</f>
        <v>0</v>
      </c>
      <c r="Z452" s="23">
        <f>IF(V452="Enrobé projeté",P452*PU!$B$7,0)</f>
        <v>0</v>
      </c>
      <c r="AA452" s="23">
        <f>IF(V452="Enrobé à froid",P452*PU!$B$9,0)</f>
        <v>0</v>
      </c>
      <c r="AB452" s="23">
        <f>IF(V452="Béton bitumineux",P452*PU!$B$11,0)</f>
        <v>0</v>
      </c>
      <c r="AC452" s="23">
        <f>IF(V452="Grave émulsion",P452*PU!$B$13,0)</f>
        <v>0</v>
      </c>
      <c r="AD452" s="24">
        <f>(R452*PU!B457)+('Entretien des chaussées1'!T452*PU!B459)+'Entretien des chaussées1'!X452+'Entretien des chaussées1'!Y452+'Entretien des chaussées1'!Z452+'Entretien des chaussées1'!AA452+'Entretien des chaussées1'!AB452+'Entretien des chaussées1'!AC452</f>
        <v>0</v>
      </c>
      <c r="AE452" s="34"/>
      <c r="AF452" s="34"/>
      <c r="AG452" s="19" t="str">
        <f t="shared" si="85"/>
        <v/>
      </c>
      <c r="AH452" s="19" t="str">
        <f t="shared" si="86"/>
        <v/>
      </c>
      <c r="AI452" s="19" t="str">
        <f t="shared" si="87"/>
        <v/>
      </c>
      <c r="AJ452" s="31"/>
      <c r="AK452" s="26"/>
    </row>
    <row r="453" spans="1:37" x14ac:dyDescent="0.2">
      <c r="A453" s="41"/>
      <c r="B453" s="58" t="s">
        <v>476</v>
      </c>
      <c r="C453" s="41"/>
      <c r="D453" s="44"/>
      <c r="E453" s="40"/>
      <c r="F453" s="38" t="str">
        <f t="shared" si="77"/>
        <v/>
      </c>
      <c r="G453" s="23">
        <f t="shared" si="78"/>
        <v>0</v>
      </c>
      <c r="H453" s="23">
        <f t="shared" si="79"/>
        <v>0</v>
      </c>
      <c r="I453" s="23">
        <f t="shared" si="80"/>
        <v>0</v>
      </c>
      <c r="J453" s="23">
        <f t="shared" si="81"/>
        <v>0</v>
      </c>
      <c r="K453" s="23">
        <f t="shared" si="82"/>
        <v>0</v>
      </c>
      <c r="L453" s="27"/>
      <c r="M453" s="27"/>
      <c r="N453" s="33"/>
      <c r="O453" s="33"/>
      <c r="P453" s="68" t="str">
        <f t="shared" si="83"/>
        <v/>
      </c>
      <c r="Q453" s="49" t="str">
        <f t="shared" si="84"/>
        <v/>
      </c>
      <c r="R453" s="33"/>
      <c r="S453" s="33"/>
      <c r="T453" s="33"/>
      <c r="U453" s="33"/>
      <c r="V453" s="27"/>
      <c r="W453" s="45"/>
      <c r="X453" s="42">
        <f>IF(V453="ESU",P453*PU!$B$3,0)</f>
        <v>0</v>
      </c>
      <c r="Y453" s="23">
        <f>IF(V453="ECF",P453*PU!$B$5,0)</f>
        <v>0</v>
      </c>
      <c r="Z453" s="23">
        <f>IF(V453="Enrobé projeté",P453*PU!$B$7,0)</f>
        <v>0</v>
      </c>
      <c r="AA453" s="23">
        <f>IF(V453="Enrobé à froid",P453*PU!$B$9,0)</f>
        <v>0</v>
      </c>
      <c r="AB453" s="23">
        <f>IF(V453="Béton bitumineux",P453*PU!$B$11,0)</f>
        <v>0</v>
      </c>
      <c r="AC453" s="23">
        <f>IF(V453="Grave émulsion",P453*PU!$B$13,0)</f>
        <v>0</v>
      </c>
      <c r="AD453" s="24">
        <f>(R453*PU!B458)+('Entretien des chaussées1'!T453*PU!B460)+'Entretien des chaussées1'!X453+'Entretien des chaussées1'!Y453+'Entretien des chaussées1'!Z453+'Entretien des chaussées1'!AA453+'Entretien des chaussées1'!AB453+'Entretien des chaussées1'!AC453</f>
        <v>0</v>
      </c>
      <c r="AE453" s="34"/>
      <c r="AF453" s="34"/>
      <c r="AG453" s="19" t="str">
        <f t="shared" si="85"/>
        <v/>
      </c>
      <c r="AH453" s="19" t="str">
        <f t="shared" si="86"/>
        <v/>
      </c>
      <c r="AI453" s="19" t="str">
        <f t="shared" si="87"/>
        <v/>
      </c>
      <c r="AJ453" s="31"/>
      <c r="AK453" s="26"/>
    </row>
    <row r="454" spans="1:37" x14ac:dyDescent="0.2">
      <c r="A454" s="41"/>
      <c r="B454" s="58" t="s">
        <v>477</v>
      </c>
      <c r="C454" s="41"/>
      <c r="D454" s="44"/>
      <c r="E454" s="40"/>
      <c r="F454" s="38" t="str">
        <f t="shared" si="77"/>
        <v/>
      </c>
      <c r="G454" s="23">
        <f t="shared" si="78"/>
        <v>0</v>
      </c>
      <c r="H454" s="23">
        <f t="shared" si="79"/>
        <v>0</v>
      </c>
      <c r="I454" s="23">
        <f t="shared" si="80"/>
        <v>0</v>
      </c>
      <c r="J454" s="23">
        <f t="shared" si="81"/>
        <v>0</v>
      </c>
      <c r="K454" s="23">
        <f t="shared" si="82"/>
        <v>0</v>
      </c>
      <c r="L454" s="27"/>
      <c r="M454" s="27"/>
      <c r="N454" s="33"/>
      <c r="O454" s="33"/>
      <c r="P454" s="68" t="str">
        <f t="shared" si="83"/>
        <v/>
      </c>
      <c r="Q454" s="49" t="str">
        <f t="shared" si="84"/>
        <v/>
      </c>
      <c r="R454" s="33"/>
      <c r="S454" s="33"/>
      <c r="T454" s="33"/>
      <c r="U454" s="33"/>
      <c r="V454" s="27"/>
      <c r="W454" s="45"/>
      <c r="X454" s="42">
        <f>IF(V454="ESU",P454*PU!$B$3,0)</f>
        <v>0</v>
      </c>
      <c r="Y454" s="23">
        <f>IF(V454="ECF",P454*PU!$B$5,0)</f>
        <v>0</v>
      </c>
      <c r="Z454" s="23">
        <f>IF(V454="Enrobé projeté",P454*PU!$B$7,0)</f>
        <v>0</v>
      </c>
      <c r="AA454" s="23">
        <f>IF(V454="Enrobé à froid",P454*PU!$B$9,0)</f>
        <v>0</v>
      </c>
      <c r="AB454" s="23">
        <f>IF(V454="Béton bitumineux",P454*PU!$B$11,0)</f>
        <v>0</v>
      </c>
      <c r="AC454" s="23">
        <f>IF(V454="Grave émulsion",P454*PU!$B$13,0)</f>
        <v>0</v>
      </c>
      <c r="AD454" s="24">
        <f>(R454*PU!B459)+('Entretien des chaussées1'!T454*PU!B461)+'Entretien des chaussées1'!X454+'Entretien des chaussées1'!Y454+'Entretien des chaussées1'!Z454+'Entretien des chaussées1'!AA454+'Entretien des chaussées1'!AB454+'Entretien des chaussées1'!AC454</f>
        <v>0</v>
      </c>
      <c r="AE454" s="34"/>
      <c r="AF454" s="34"/>
      <c r="AG454" s="19" t="str">
        <f t="shared" si="85"/>
        <v/>
      </c>
      <c r="AH454" s="19" t="str">
        <f t="shared" si="86"/>
        <v/>
      </c>
      <c r="AI454" s="19" t="str">
        <f t="shared" si="87"/>
        <v/>
      </c>
      <c r="AJ454" s="31"/>
      <c r="AK454" s="26"/>
    </row>
    <row r="455" spans="1:37" x14ac:dyDescent="0.2">
      <c r="A455" s="41"/>
      <c r="B455" s="58" t="s">
        <v>478</v>
      </c>
      <c r="C455" s="41"/>
      <c r="D455" s="44"/>
      <c r="E455" s="40"/>
      <c r="F455" s="38" t="str">
        <f t="shared" si="77"/>
        <v/>
      </c>
      <c r="G455" s="23">
        <f t="shared" si="78"/>
        <v>0</v>
      </c>
      <c r="H455" s="23">
        <f t="shared" si="79"/>
        <v>0</v>
      </c>
      <c r="I455" s="23">
        <f t="shared" si="80"/>
        <v>0</v>
      </c>
      <c r="J455" s="23">
        <f t="shared" si="81"/>
        <v>0</v>
      </c>
      <c r="K455" s="23">
        <f t="shared" si="82"/>
        <v>0</v>
      </c>
      <c r="L455" s="27"/>
      <c r="M455" s="27"/>
      <c r="N455" s="33"/>
      <c r="O455" s="33"/>
      <c r="P455" s="68" t="str">
        <f t="shared" si="83"/>
        <v/>
      </c>
      <c r="Q455" s="49" t="str">
        <f t="shared" si="84"/>
        <v/>
      </c>
      <c r="R455" s="33"/>
      <c r="S455" s="33"/>
      <c r="T455" s="33"/>
      <c r="U455" s="33"/>
      <c r="V455" s="27"/>
      <c r="W455" s="45"/>
      <c r="X455" s="42">
        <f>IF(V455="ESU",P455*PU!$B$3,0)</f>
        <v>0</v>
      </c>
      <c r="Y455" s="23">
        <f>IF(V455="ECF",P455*PU!$B$5,0)</f>
        <v>0</v>
      </c>
      <c r="Z455" s="23">
        <f>IF(V455="Enrobé projeté",P455*PU!$B$7,0)</f>
        <v>0</v>
      </c>
      <c r="AA455" s="23">
        <f>IF(V455="Enrobé à froid",P455*PU!$B$9,0)</f>
        <v>0</v>
      </c>
      <c r="AB455" s="23">
        <f>IF(V455="Béton bitumineux",P455*PU!$B$11,0)</f>
        <v>0</v>
      </c>
      <c r="AC455" s="23">
        <f>IF(V455="Grave émulsion",P455*PU!$B$13,0)</f>
        <v>0</v>
      </c>
      <c r="AD455" s="24">
        <f>(R455*PU!B460)+('Entretien des chaussées1'!T455*PU!B462)+'Entretien des chaussées1'!X455+'Entretien des chaussées1'!Y455+'Entretien des chaussées1'!Z455+'Entretien des chaussées1'!AA455+'Entretien des chaussées1'!AB455+'Entretien des chaussées1'!AC455</f>
        <v>0</v>
      </c>
      <c r="AE455" s="34"/>
      <c r="AF455" s="34"/>
      <c r="AG455" s="19" t="str">
        <f t="shared" si="85"/>
        <v/>
      </c>
      <c r="AH455" s="19" t="str">
        <f t="shared" si="86"/>
        <v/>
      </c>
      <c r="AI455" s="19" t="str">
        <f t="shared" si="87"/>
        <v/>
      </c>
      <c r="AJ455" s="31"/>
      <c r="AK455" s="26"/>
    </row>
    <row r="456" spans="1:37" x14ac:dyDescent="0.2">
      <c r="A456" s="41"/>
      <c r="B456" s="58" t="s">
        <v>479</v>
      </c>
      <c r="C456" s="41"/>
      <c r="D456" s="44"/>
      <c r="E456" s="40"/>
      <c r="F456" s="38" t="str">
        <f t="shared" si="77"/>
        <v/>
      </c>
      <c r="G456" s="23">
        <f t="shared" si="78"/>
        <v>0</v>
      </c>
      <c r="H456" s="23">
        <f t="shared" si="79"/>
        <v>0</v>
      </c>
      <c r="I456" s="23">
        <f t="shared" si="80"/>
        <v>0</v>
      </c>
      <c r="J456" s="23">
        <f t="shared" si="81"/>
        <v>0</v>
      </c>
      <c r="K456" s="23">
        <f t="shared" si="82"/>
        <v>0</v>
      </c>
      <c r="L456" s="27"/>
      <c r="M456" s="27"/>
      <c r="N456" s="33"/>
      <c r="O456" s="33"/>
      <c r="P456" s="68" t="str">
        <f t="shared" si="83"/>
        <v/>
      </c>
      <c r="Q456" s="49" t="str">
        <f t="shared" si="84"/>
        <v/>
      </c>
      <c r="R456" s="33"/>
      <c r="S456" s="33"/>
      <c r="T456" s="33"/>
      <c r="U456" s="33"/>
      <c r="V456" s="27"/>
      <c r="W456" s="45"/>
      <c r="X456" s="42">
        <f>IF(V456="ESU",P456*PU!$B$3,0)</f>
        <v>0</v>
      </c>
      <c r="Y456" s="23">
        <f>IF(V456="ECF",P456*PU!$B$5,0)</f>
        <v>0</v>
      </c>
      <c r="Z456" s="23">
        <f>IF(V456="Enrobé projeté",P456*PU!$B$7,0)</f>
        <v>0</v>
      </c>
      <c r="AA456" s="23">
        <f>IF(V456="Enrobé à froid",P456*PU!$B$9,0)</f>
        <v>0</v>
      </c>
      <c r="AB456" s="23">
        <f>IF(V456="Béton bitumineux",P456*PU!$B$11,0)</f>
        <v>0</v>
      </c>
      <c r="AC456" s="23">
        <f>IF(V456="Grave émulsion",P456*PU!$B$13,0)</f>
        <v>0</v>
      </c>
      <c r="AD456" s="24">
        <f>(R456*PU!B461)+('Entretien des chaussées1'!T456*PU!B463)+'Entretien des chaussées1'!X456+'Entretien des chaussées1'!Y456+'Entretien des chaussées1'!Z456+'Entretien des chaussées1'!AA456+'Entretien des chaussées1'!AB456+'Entretien des chaussées1'!AC456</f>
        <v>0</v>
      </c>
      <c r="AE456" s="34"/>
      <c r="AF456" s="34"/>
      <c r="AG456" s="19" t="str">
        <f t="shared" si="85"/>
        <v/>
      </c>
      <c r="AH456" s="19" t="str">
        <f t="shared" si="86"/>
        <v/>
      </c>
      <c r="AI456" s="19" t="str">
        <f t="shared" si="87"/>
        <v/>
      </c>
      <c r="AJ456" s="31"/>
      <c r="AK456" s="26"/>
    </row>
    <row r="457" spans="1:37" x14ac:dyDescent="0.2">
      <c r="A457" s="41"/>
      <c r="B457" s="58" t="s">
        <v>480</v>
      </c>
      <c r="C457" s="41"/>
      <c r="D457" s="44"/>
      <c r="E457" s="40"/>
      <c r="F457" s="38" t="str">
        <f t="shared" si="77"/>
        <v/>
      </c>
      <c r="G457" s="23">
        <f t="shared" si="78"/>
        <v>0</v>
      </c>
      <c r="H457" s="23">
        <f t="shared" si="79"/>
        <v>0</v>
      </c>
      <c r="I457" s="23">
        <f t="shared" si="80"/>
        <v>0</v>
      </c>
      <c r="J457" s="23">
        <f t="shared" si="81"/>
        <v>0</v>
      </c>
      <c r="K457" s="23">
        <f t="shared" si="82"/>
        <v>0</v>
      </c>
      <c r="L457" s="27"/>
      <c r="M457" s="27"/>
      <c r="N457" s="33"/>
      <c r="O457" s="33"/>
      <c r="P457" s="68" t="str">
        <f t="shared" si="83"/>
        <v/>
      </c>
      <c r="Q457" s="49" t="str">
        <f t="shared" si="84"/>
        <v/>
      </c>
      <c r="R457" s="33"/>
      <c r="S457" s="33"/>
      <c r="T457" s="33"/>
      <c r="U457" s="33"/>
      <c r="V457" s="27"/>
      <c r="W457" s="45"/>
      <c r="X457" s="42">
        <f>IF(V457="ESU",P457*PU!$B$3,0)</f>
        <v>0</v>
      </c>
      <c r="Y457" s="23">
        <f>IF(V457="ECF",P457*PU!$B$5,0)</f>
        <v>0</v>
      </c>
      <c r="Z457" s="23">
        <f>IF(V457="Enrobé projeté",P457*PU!$B$7,0)</f>
        <v>0</v>
      </c>
      <c r="AA457" s="23">
        <f>IF(V457="Enrobé à froid",P457*PU!$B$9,0)</f>
        <v>0</v>
      </c>
      <c r="AB457" s="23">
        <f>IF(V457="Béton bitumineux",P457*PU!$B$11,0)</f>
        <v>0</v>
      </c>
      <c r="AC457" s="23">
        <f>IF(V457="Grave émulsion",P457*PU!$B$13,0)</f>
        <v>0</v>
      </c>
      <c r="AD457" s="24">
        <f>(R457*PU!B462)+('Entretien des chaussées1'!T457*PU!B464)+'Entretien des chaussées1'!X457+'Entretien des chaussées1'!Y457+'Entretien des chaussées1'!Z457+'Entretien des chaussées1'!AA457+'Entretien des chaussées1'!AB457+'Entretien des chaussées1'!AC457</f>
        <v>0</v>
      </c>
      <c r="AE457" s="34"/>
      <c r="AF457" s="34"/>
      <c r="AG457" s="19" t="str">
        <f t="shared" si="85"/>
        <v/>
      </c>
      <c r="AH457" s="19" t="str">
        <f t="shared" si="86"/>
        <v/>
      </c>
      <c r="AI457" s="19" t="str">
        <f t="shared" si="87"/>
        <v/>
      </c>
      <c r="AJ457" s="31"/>
      <c r="AK457" s="26"/>
    </row>
    <row r="458" spans="1:37" x14ac:dyDescent="0.2">
      <c r="A458" s="41"/>
      <c r="B458" s="58" t="s">
        <v>481</v>
      </c>
      <c r="C458" s="41"/>
      <c r="D458" s="44"/>
      <c r="E458" s="40"/>
      <c r="F458" s="38" t="str">
        <f t="shared" si="77"/>
        <v/>
      </c>
      <c r="G458" s="23">
        <f t="shared" si="78"/>
        <v>0</v>
      </c>
      <c r="H458" s="23">
        <f t="shared" si="79"/>
        <v>0</v>
      </c>
      <c r="I458" s="23">
        <f t="shared" si="80"/>
        <v>0</v>
      </c>
      <c r="J458" s="23">
        <f t="shared" si="81"/>
        <v>0</v>
      </c>
      <c r="K458" s="23">
        <f t="shared" si="82"/>
        <v>0</v>
      </c>
      <c r="L458" s="27"/>
      <c r="M458" s="27"/>
      <c r="N458" s="33"/>
      <c r="O458" s="33"/>
      <c r="P458" s="68" t="str">
        <f t="shared" si="83"/>
        <v/>
      </c>
      <c r="Q458" s="49" t="str">
        <f t="shared" si="84"/>
        <v/>
      </c>
      <c r="R458" s="33"/>
      <c r="S458" s="33"/>
      <c r="T458" s="33"/>
      <c r="U458" s="33"/>
      <c r="V458" s="27"/>
      <c r="W458" s="45"/>
      <c r="X458" s="42">
        <f>IF(V458="ESU",P458*PU!$B$3,0)</f>
        <v>0</v>
      </c>
      <c r="Y458" s="23">
        <f>IF(V458="ECF",P458*PU!$B$5,0)</f>
        <v>0</v>
      </c>
      <c r="Z458" s="23">
        <f>IF(V458="Enrobé projeté",P458*PU!$B$7,0)</f>
        <v>0</v>
      </c>
      <c r="AA458" s="23">
        <f>IF(V458="Enrobé à froid",P458*PU!$B$9,0)</f>
        <v>0</v>
      </c>
      <c r="AB458" s="23">
        <f>IF(V458="Béton bitumineux",P458*PU!$B$11,0)</f>
        <v>0</v>
      </c>
      <c r="AC458" s="23">
        <f>IF(V458="Grave émulsion",P458*PU!$B$13,0)</f>
        <v>0</v>
      </c>
      <c r="AD458" s="24">
        <f>(R458*PU!B463)+('Entretien des chaussées1'!T458*PU!B465)+'Entretien des chaussées1'!X458+'Entretien des chaussées1'!Y458+'Entretien des chaussées1'!Z458+'Entretien des chaussées1'!AA458+'Entretien des chaussées1'!AB458+'Entretien des chaussées1'!AC458</f>
        <v>0</v>
      </c>
      <c r="AE458" s="34"/>
      <c r="AF458" s="34"/>
      <c r="AG458" s="19" t="str">
        <f t="shared" si="85"/>
        <v/>
      </c>
      <c r="AH458" s="19" t="str">
        <f t="shared" si="86"/>
        <v/>
      </c>
      <c r="AI458" s="19" t="str">
        <f t="shared" si="87"/>
        <v/>
      </c>
      <c r="AJ458" s="31"/>
      <c r="AK458" s="26"/>
    </row>
    <row r="459" spans="1:37" x14ac:dyDescent="0.2">
      <c r="A459" s="41"/>
      <c r="B459" s="58" t="s">
        <v>482</v>
      </c>
      <c r="C459" s="41"/>
      <c r="D459" s="44"/>
      <c r="E459" s="40"/>
      <c r="F459" s="38" t="str">
        <f t="shared" si="77"/>
        <v/>
      </c>
      <c r="G459" s="23">
        <f t="shared" si="78"/>
        <v>0</v>
      </c>
      <c r="H459" s="23">
        <f t="shared" si="79"/>
        <v>0</v>
      </c>
      <c r="I459" s="23">
        <f t="shared" si="80"/>
        <v>0</v>
      </c>
      <c r="J459" s="23">
        <f t="shared" si="81"/>
        <v>0</v>
      </c>
      <c r="K459" s="23">
        <f t="shared" si="82"/>
        <v>0</v>
      </c>
      <c r="L459" s="27"/>
      <c r="M459" s="27"/>
      <c r="N459" s="33"/>
      <c r="O459" s="33"/>
      <c r="P459" s="68" t="str">
        <f t="shared" si="83"/>
        <v/>
      </c>
      <c r="Q459" s="49" t="str">
        <f t="shared" si="84"/>
        <v/>
      </c>
      <c r="R459" s="33"/>
      <c r="S459" s="33"/>
      <c r="T459" s="33"/>
      <c r="U459" s="33"/>
      <c r="V459" s="27"/>
      <c r="W459" s="45"/>
      <c r="X459" s="42">
        <f>IF(V459="ESU",P459*PU!$B$3,0)</f>
        <v>0</v>
      </c>
      <c r="Y459" s="23">
        <f>IF(V459="ECF",P459*PU!$B$5,0)</f>
        <v>0</v>
      </c>
      <c r="Z459" s="23">
        <f>IF(V459="Enrobé projeté",P459*PU!$B$7,0)</f>
        <v>0</v>
      </c>
      <c r="AA459" s="23">
        <f>IF(V459="Enrobé à froid",P459*PU!$B$9,0)</f>
        <v>0</v>
      </c>
      <c r="AB459" s="23">
        <f>IF(V459="Béton bitumineux",P459*PU!$B$11,0)</f>
        <v>0</v>
      </c>
      <c r="AC459" s="23">
        <f>IF(V459="Grave émulsion",P459*PU!$B$13,0)</f>
        <v>0</v>
      </c>
      <c r="AD459" s="24">
        <f>(R459*PU!B464)+('Entretien des chaussées1'!T459*PU!B466)+'Entretien des chaussées1'!X459+'Entretien des chaussées1'!Y459+'Entretien des chaussées1'!Z459+'Entretien des chaussées1'!AA459+'Entretien des chaussées1'!AB459+'Entretien des chaussées1'!AC459</f>
        <v>0</v>
      </c>
      <c r="AE459" s="34"/>
      <c r="AF459" s="34"/>
      <c r="AG459" s="19" t="str">
        <f t="shared" si="85"/>
        <v/>
      </c>
      <c r="AH459" s="19" t="str">
        <f t="shared" si="86"/>
        <v/>
      </c>
      <c r="AI459" s="19" t="str">
        <f t="shared" si="87"/>
        <v/>
      </c>
      <c r="AJ459" s="31"/>
      <c r="AK459" s="26"/>
    </row>
    <row r="460" spans="1:37" x14ac:dyDescent="0.2">
      <c r="A460" s="41"/>
      <c r="B460" s="58" t="s">
        <v>483</v>
      </c>
      <c r="C460" s="41"/>
      <c r="D460" s="44"/>
      <c r="E460" s="40"/>
      <c r="F460" s="38" t="str">
        <f t="shared" si="77"/>
        <v/>
      </c>
      <c r="G460" s="23">
        <f t="shared" si="78"/>
        <v>0</v>
      </c>
      <c r="H460" s="23">
        <f t="shared" si="79"/>
        <v>0</v>
      </c>
      <c r="I460" s="23">
        <f t="shared" si="80"/>
        <v>0</v>
      </c>
      <c r="J460" s="23">
        <f t="shared" si="81"/>
        <v>0</v>
      </c>
      <c r="K460" s="23">
        <f t="shared" si="82"/>
        <v>0</v>
      </c>
      <c r="L460" s="27"/>
      <c r="M460" s="27"/>
      <c r="N460" s="33"/>
      <c r="O460" s="33"/>
      <c r="P460" s="68" t="str">
        <f t="shared" si="83"/>
        <v/>
      </c>
      <c r="Q460" s="49" t="str">
        <f t="shared" si="84"/>
        <v/>
      </c>
      <c r="R460" s="33"/>
      <c r="S460" s="33"/>
      <c r="T460" s="33"/>
      <c r="U460" s="33"/>
      <c r="V460" s="27"/>
      <c r="W460" s="45"/>
      <c r="X460" s="42">
        <f>IF(V460="ESU",P460*PU!$B$3,0)</f>
        <v>0</v>
      </c>
      <c r="Y460" s="23">
        <f>IF(V460="ECF",P460*PU!$B$5,0)</f>
        <v>0</v>
      </c>
      <c r="Z460" s="23">
        <f>IF(V460="Enrobé projeté",P460*PU!$B$7,0)</f>
        <v>0</v>
      </c>
      <c r="AA460" s="23">
        <f>IF(V460="Enrobé à froid",P460*PU!$B$9,0)</f>
        <v>0</v>
      </c>
      <c r="AB460" s="23">
        <f>IF(V460="Béton bitumineux",P460*PU!$B$11,0)</f>
        <v>0</v>
      </c>
      <c r="AC460" s="23">
        <f>IF(V460="Grave émulsion",P460*PU!$B$13,0)</f>
        <v>0</v>
      </c>
      <c r="AD460" s="24">
        <f>(R460*PU!B465)+('Entretien des chaussées1'!T460*PU!B467)+'Entretien des chaussées1'!X460+'Entretien des chaussées1'!Y460+'Entretien des chaussées1'!Z460+'Entretien des chaussées1'!AA460+'Entretien des chaussées1'!AB460+'Entretien des chaussées1'!AC460</f>
        <v>0</v>
      </c>
      <c r="AE460" s="34"/>
      <c r="AF460" s="34"/>
      <c r="AG460" s="19" t="str">
        <f t="shared" si="85"/>
        <v/>
      </c>
      <c r="AH460" s="19" t="str">
        <f t="shared" si="86"/>
        <v/>
      </c>
      <c r="AI460" s="19" t="str">
        <f t="shared" si="87"/>
        <v/>
      </c>
      <c r="AJ460" s="31"/>
      <c r="AK460" s="26"/>
    </row>
    <row r="461" spans="1:37" x14ac:dyDescent="0.2">
      <c r="A461" s="41"/>
      <c r="B461" s="58" t="s">
        <v>484</v>
      </c>
      <c r="C461" s="41"/>
      <c r="D461" s="44"/>
      <c r="E461" s="40"/>
      <c r="F461" s="38" t="str">
        <f t="shared" ref="F461:F524" si="88">IF(E461="Chaussée neuve","Niveau 1",IF(E461="Chaussée fissurée","Niveau 2",IF(E461="Chaussée fortement fissurée et nids de poule","Niveau 3",IF(E461="Chaussée orniérée et fissurée","Niveau 4",IF(E461="Chaussée affaissée ou quasi détruite","Niveau 5","")))))</f>
        <v/>
      </c>
      <c r="G461" s="23">
        <f t="shared" ref="G461:G524" si="89">IF(F461="Niveau 1",1,0)</f>
        <v>0</v>
      </c>
      <c r="H461" s="23">
        <f t="shared" ref="H461:H524" si="90">IF(F461="Niveau 2",1,0)</f>
        <v>0</v>
      </c>
      <c r="I461" s="23">
        <f t="shared" ref="I461:I524" si="91">IF(F461="Niveau 3",1,0)</f>
        <v>0</v>
      </c>
      <c r="J461" s="23">
        <f t="shared" ref="J461:J524" si="92">IF(F461="Niveau 4",1,0)</f>
        <v>0</v>
      </c>
      <c r="K461" s="23">
        <f t="shared" ref="K461:K524" si="93">IF(F461="Niveau 5",1,0)</f>
        <v>0</v>
      </c>
      <c r="L461" s="27"/>
      <c r="M461" s="27"/>
      <c r="N461" s="33"/>
      <c r="O461" s="33"/>
      <c r="P461" s="68" t="str">
        <f t="shared" ref="P461:P524" si="94">IF(O461="","",N461*O461)</f>
        <v/>
      </c>
      <c r="Q461" s="49" t="str">
        <f t="shared" ref="Q461:Q524" si="95">IF(P461="","","m²")</f>
        <v/>
      </c>
      <c r="R461" s="33"/>
      <c r="S461" s="33"/>
      <c r="T461" s="33"/>
      <c r="U461" s="33"/>
      <c r="V461" s="27"/>
      <c r="W461" s="45"/>
      <c r="X461" s="42">
        <f>IF(V461="ESU",P461*PU!$B$3,0)</f>
        <v>0</v>
      </c>
      <c r="Y461" s="23">
        <f>IF(V461="ECF",P461*PU!$B$5,0)</f>
        <v>0</v>
      </c>
      <c r="Z461" s="23">
        <f>IF(V461="Enrobé projeté",P461*PU!$B$7,0)</f>
        <v>0</v>
      </c>
      <c r="AA461" s="23">
        <f>IF(V461="Enrobé à froid",P461*PU!$B$9,0)</f>
        <v>0</v>
      </c>
      <c r="AB461" s="23">
        <f>IF(V461="Béton bitumineux",P461*PU!$B$11,0)</f>
        <v>0</v>
      </c>
      <c r="AC461" s="23">
        <f>IF(V461="Grave émulsion",P461*PU!$B$13,0)</f>
        <v>0</v>
      </c>
      <c r="AD461" s="24">
        <f>(R461*PU!B466)+('Entretien des chaussées1'!T461*PU!B468)+'Entretien des chaussées1'!X461+'Entretien des chaussées1'!Y461+'Entretien des chaussées1'!Z461+'Entretien des chaussées1'!AA461+'Entretien des chaussées1'!AB461+'Entretien des chaussées1'!AC461</f>
        <v>0</v>
      </c>
      <c r="AE461" s="34"/>
      <c r="AF461" s="34"/>
      <c r="AG461" s="19" t="str">
        <f t="shared" ref="AG461:AG524" si="96">IF(W461="Année N",AD461+AE461+AF461,"")</f>
        <v/>
      </c>
      <c r="AH461" s="19" t="str">
        <f t="shared" ref="AH461:AH524" si="97">IF(W461="N+1",AD461+AE461+AF461,"")</f>
        <v/>
      </c>
      <c r="AI461" s="19" t="str">
        <f t="shared" ref="AI461:AI524" si="98">IF(W461="&gt; N+1",AD461+AE461+AF461,"")</f>
        <v/>
      </c>
      <c r="AJ461" s="31"/>
      <c r="AK461" s="26"/>
    </row>
    <row r="462" spans="1:37" x14ac:dyDescent="0.2">
      <c r="A462" s="41"/>
      <c r="B462" s="58" t="s">
        <v>485</v>
      </c>
      <c r="C462" s="41"/>
      <c r="D462" s="44"/>
      <c r="E462" s="40"/>
      <c r="F462" s="38" t="str">
        <f t="shared" si="88"/>
        <v/>
      </c>
      <c r="G462" s="23">
        <f t="shared" si="89"/>
        <v>0</v>
      </c>
      <c r="H462" s="23">
        <f t="shared" si="90"/>
        <v>0</v>
      </c>
      <c r="I462" s="23">
        <f t="shared" si="91"/>
        <v>0</v>
      </c>
      <c r="J462" s="23">
        <f t="shared" si="92"/>
        <v>0</v>
      </c>
      <c r="K462" s="23">
        <f t="shared" si="93"/>
        <v>0</v>
      </c>
      <c r="L462" s="27"/>
      <c r="M462" s="27"/>
      <c r="N462" s="33"/>
      <c r="O462" s="33"/>
      <c r="P462" s="68" t="str">
        <f t="shared" si="94"/>
        <v/>
      </c>
      <c r="Q462" s="49" t="str">
        <f t="shared" si="95"/>
        <v/>
      </c>
      <c r="R462" s="33"/>
      <c r="S462" s="33"/>
      <c r="T462" s="33"/>
      <c r="U462" s="33"/>
      <c r="V462" s="27"/>
      <c r="W462" s="45"/>
      <c r="X462" s="42">
        <f>IF(V462="ESU",P462*PU!$B$3,0)</f>
        <v>0</v>
      </c>
      <c r="Y462" s="23">
        <f>IF(V462="ECF",P462*PU!$B$5,0)</f>
        <v>0</v>
      </c>
      <c r="Z462" s="23">
        <f>IF(V462="Enrobé projeté",P462*PU!$B$7,0)</f>
        <v>0</v>
      </c>
      <c r="AA462" s="23">
        <f>IF(V462="Enrobé à froid",P462*PU!$B$9,0)</f>
        <v>0</v>
      </c>
      <c r="AB462" s="23">
        <f>IF(V462="Béton bitumineux",P462*PU!$B$11,0)</f>
        <v>0</v>
      </c>
      <c r="AC462" s="23">
        <f>IF(V462="Grave émulsion",P462*PU!$B$13,0)</f>
        <v>0</v>
      </c>
      <c r="AD462" s="24">
        <f>(R462*PU!B467)+('Entretien des chaussées1'!T462*PU!B469)+'Entretien des chaussées1'!X462+'Entretien des chaussées1'!Y462+'Entretien des chaussées1'!Z462+'Entretien des chaussées1'!AA462+'Entretien des chaussées1'!AB462+'Entretien des chaussées1'!AC462</f>
        <v>0</v>
      </c>
      <c r="AE462" s="34"/>
      <c r="AF462" s="34"/>
      <c r="AG462" s="19" t="str">
        <f t="shared" si="96"/>
        <v/>
      </c>
      <c r="AH462" s="19" t="str">
        <f t="shared" si="97"/>
        <v/>
      </c>
      <c r="AI462" s="19" t="str">
        <f t="shared" si="98"/>
        <v/>
      </c>
      <c r="AJ462" s="31"/>
      <c r="AK462" s="26"/>
    </row>
    <row r="463" spans="1:37" x14ac:dyDescent="0.2">
      <c r="A463" s="41"/>
      <c r="B463" s="61" t="s">
        <v>486</v>
      </c>
      <c r="C463" s="41"/>
      <c r="D463" s="44"/>
      <c r="E463" s="40"/>
      <c r="F463" s="38" t="str">
        <f t="shared" si="88"/>
        <v/>
      </c>
      <c r="G463" s="23">
        <f t="shared" si="89"/>
        <v>0</v>
      </c>
      <c r="H463" s="23">
        <f t="shared" si="90"/>
        <v>0</v>
      </c>
      <c r="I463" s="23">
        <f t="shared" si="91"/>
        <v>0</v>
      </c>
      <c r="J463" s="23">
        <f t="shared" si="92"/>
        <v>0</v>
      </c>
      <c r="K463" s="23">
        <f t="shared" si="93"/>
        <v>0</v>
      </c>
      <c r="L463" s="27"/>
      <c r="M463" s="27"/>
      <c r="N463" s="33"/>
      <c r="O463" s="33"/>
      <c r="P463" s="68" t="str">
        <f t="shared" si="94"/>
        <v/>
      </c>
      <c r="Q463" s="49" t="str">
        <f t="shared" si="95"/>
        <v/>
      </c>
      <c r="R463" s="33"/>
      <c r="S463" s="33"/>
      <c r="T463" s="33"/>
      <c r="U463" s="33"/>
      <c r="V463" s="27"/>
      <c r="W463" s="45"/>
      <c r="X463" s="42">
        <f>IF(V463="ESU",P463*PU!$B$3,0)</f>
        <v>0</v>
      </c>
      <c r="Y463" s="23">
        <f>IF(V463="ECF",P463*PU!$B$5,0)</f>
        <v>0</v>
      </c>
      <c r="Z463" s="23">
        <f>IF(V463="Enrobé projeté",P463*PU!$B$7,0)</f>
        <v>0</v>
      </c>
      <c r="AA463" s="23">
        <f>IF(V463="Enrobé à froid",P463*PU!$B$9,0)</f>
        <v>0</v>
      </c>
      <c r="AB463" s="23">
        <f>IF(V463="Béton bitumineux",P463*PU!$B$11,0)</f>
        <v>0</v>
      </c>
      <c r="AC463" s="23">
        <f>IF(V463="Grave émulsion",P463*PU!$B$13,0)</f>
        <v>0</v>
      </c>
      <c r="AD463" s="24">
        <f>(R463*PU!B468)+('Entretien des chaussées1'!T463*PU!B470)+'Entretien des chaussées1'!X463+'Entretien des chaussées1'!Y463+'Entretien des chaussées1'!Z463+'Entretien des chaussées1'!AA463+'Entretien des chaussées1'!AB463+'Entretien des chaussées1'!AC463</f>
        <v>0</v>
      </c>
      <c r="AE463" s="34"/>
      <c r="AF463" s="34"/>
      <c r="AG463" s="19" t="str">
        <f t="shared" si="96"/>
        <v/>
      </c>
      <c r="AH463" s="19" t="str">
        <f t="shared" si="97"/>
        <v/>
      </c>
      <c r="AI463" s="19" t="str">
        <f t="shared" si="98"/>
        <v/>
      </c>
      <c r="AJ463" s="31"/>
      <c r="AK463" s="26"/>
    </row>
    <row r="464" spans="1:37" x14ac:dyDescent="0.2">
      <c r="A464" s="41"/>
      <c r="B464" s="61" t="s">
        <v>487</v>
      </c>
      <c r="C464" s="41"/>
      <c r="D464" s="44"/>
      <c r="E464" s="40"/>
      <c r="F464" s="38" t="str">
        <f t="shared" si="88"/>
        <v/>
      </c>
      <c r="G464" s="23">
        <f t="shared" si="89"/>
        <v>0</v>
      </c>
      <c r="H464" s="23">
        <f t="shared" si="90"/>
        <v>0</v>
      </c>
      <c r="I464" s="23">
        <f t="shared" si="91"/>
        <v>0</v>
      </c>
      <c r="J464" s="23">
        <f t="shared" si="92"/>
        <v>0</v>
      </c>
      <c r="K464" s="23">
        <f t="shared" si="93"/>
        <v>0</v>
      </c>
      <c r="L464" s="27"/>
      <c r="M464" s="27"/>
      <c r="N464" s="33"/>
      <c r="O464" s="33"/>
      <c r="P464" s="68" t="str">
        <f t="shared" si="94"/>
        <v/>
      </c>
      <c r="Q464" s="49" t="str">
        <f t="shared" si="95"/>
        <v/>
      </c>
      <c r="R464" s="33"/>
      <c r="S464" s="33"/>
      <c r="T464" s="33"/>
      <c r="U464" s="33"/>
      <c r="V464" s="27"/>
      <c r="W464" s="45"/>
      <c r="X464" s="42">
        <f>IF(V464="ESU",P464*PU!$B$3,0)</f>
        <v>0</v>
      </c>
      <c r="Y464" s="23">
        <f>IF(V464="ECF",P464*PU!$B$5,0)</f>
        <v>0</v>
      </c>
      <c r="Z464" s="23">
        <f>IF(V464="Enrobé projeté",P464*PU!$B$7,0)</f>
        <v>0</v>
      </c>
      <c r="AA464" s="23">
        <f>IF(V464="Enrobé à froid",P464*PU!$B$9,0)</f>
        <v>0</v>
      </c>
      <c r="AB464" s="23">
        <f>IF(V464="Béton bitumineux",P464*PU!$B$11,0)</f>
        <v>0</v>
      </c>
      <c r="AC464" s="23">
        <f>IF(V464="Grave émulsion",P464*PU!$B$13,0)</f>
        <v>0</v>
      </c>
      <c r="AD464" s="24">
        <f>(R464*PU!B469)+('Entretien des chaussées1'!T464*PU!B471)+'Entretien des chaussées1'!X464+'Entretien des chaussées1'!Y464+'Entretien des chaussées1'!Z464+'Entretien des chaussées1'!AA464+'Entretien des chaussées1'!AB464+'Entretien des chaussées1'!AC464</f>
        <v>0</v>
      </c>
      <c r="AE464" s="34"/>
      <c r="AF464" s="34"/>
      <c r="AG464" s="19" t="str">
        <f t="shared" si="96"/>
        <v/>
      </c>
      <c r="AH464" s="19" t="str">
        <f t="shared" si="97"/>
        <v/>
      </c>
      <c r="AI464" s="19" t="str">
        <f t="shared" si="98"/>
        <v/>
      </c>
      <c r="AJ464" s="31"/>
      <c r="AK464" s="26"/>
    </row>
    <row r="465" spans="1:37" x14ac:dyDescent="0.2">
      <c r="A465" s="41"/>
      <c r="B465" s="58" t="s">
        <v>488</v>
      </c>
      <c r="C465" s="41"/>
      <c r="D465" s="44"/>
      <c r="E465" s="40"/>
      <c r="F465" s="38" t="str">
        <f t="shared" si="88"/>
        <v/>
      </c>
      <c r="G465" s="23">
        <f t="shared" si="89"/>
        <v>0</v>
      </c>
      <c r="H465" s="23">
        <f t="shared" si="90"/>
        <v>0</v>
      </c>
      <c r="I465" s="23">
        <f t="shared" si="91"/>
        <v>0</v>
      </c>
      <c r="J465" s="23">
        <f t="shared" si="92"/>
        <v>0</v>
      </c>
      <c r="K465" s="23">
        <f t="shared" si="93"/>
        <v>0</v>
      </c>
      <c r="L465" s="27"/>
      <c r="M465" s="27"/>
      <c r="N465" s="33"/>
      <c r="O465" s="33"/>
      <c r="P465" s="68" t="str">
        <f t="shared" si="94"/>
        <v/>
      </c>
      <c r="Q465" s="49" t="str">
        <f t="shared" si="95"/>
        <v/>
      </c>
      <c r="R465" s="33"/>
      <c r="S465" s="33"/>
      <c r="T465" s="33"/>
      <c r="U465" s="33"/>
      <c r="V465" s="27"/>
      <c r="W465" s="45"/>
      <c r="X465" s="42">
        <f>IF(V465="ESU",P465*PU!$B$3,0)</f>
        <v>0</v>
      </c>
      <c r="Y465" s="23">
        <f>IF(V465="ECF",P465*PU!$B$5,0)</f>
        <v>0</v>
      </c>
      <c r="Z465" s="23">
        <f>IF(V465="Enrobé projeté",P465*PU!$B$7,0)</f>
        <v>0</v>
      </c>
      <c r="AA465" s="23">
        <f>IF(V465="Enrobé à froid",P465*PU!$B$9,0)</f>
        <v>0</v>
      </c>
      <c r="AB465" s="23">
        <f>IF(V465="Béton bitumineux",P465*PU!$B$11,0)</f>
        <v>0</v>
      </c>
      <c r="AC465" s="23">
        <f>IF(V465="Grave émulsion",P465*PU!$B$13,0)</f>
        <v>0</v>
      </c>
      <c r="AD465" s="24">
        <f>(R465*PU!B470)+('Entretien des chaussées1'!T465*PU!B472)+'Entretien des chaussées1'!X465+'Entretien des chaussées1'!Y465+'Entretien des chaussées1'!Z465+'Entretien des chaussées1'!AA465+'Entretien des chaussées1'!AB465+'Entretien des chaussées1'!AC465</f>
        <v>0</v>
      </c>
      <c r="AE465" s="34"/>
      <c r="AF465" s="34"/>
      <c r="AG465" s="19" t="str">
        <f t="shared" si="96"/>
        <v/>
      </c>
      <c r="AH465" s="19" t="str">
        <f t="shared" si="97"/>
        <v/>
      </c>
      <c r="AI465" s="19" t="str">
        <f t="shared" si="98"/>
        <v/>
      </c>
      <c r="AJ465" s="31"/>
      <c r="AK465" s="26"/>
    </row>
    <row r="466" spans="1:37" x14ac:dyDescent="0.2">
      <c r="A466" s="41"/>
      <c r="B466" s="58" t="s">
        <v>489</v>
      </c>
      <c r="C466" s="41"/>
      <c r="D466" s="44"/>
      <c r="E466" s="40"/>
      <c r="F466" s="38" t="str">
        <f t="shared" si="88"/>
        <v/>
      </c>
      <c r="G466" s="23">
        <f t="shared" si="89"/>
        <v>0</v>
      </c>
      <c r="H466" s="23">
        <f t="shared" si="90"/>
        <v>0</v>
      </c>
      <c r="I466" s="23">
        <f t="shared" si="91"/>
        <v>0</v>
      </c>
      <c r="J466" s="23">
        <f t="shared" si="92"/>
        <v>0</v>
      </c>
      <c r="K466" s="23">
        <f t="shared" si="93"/>
        <v>0</v>
      </c>
      <c r="L466" s="27"/>
      <c r="M466" s="27"/>
      <c r="N466" s="33"/>
      <c r="O466" s="33"/>
      <c r="P466" s="68" t="str">
        <f t="shared" si="94"/>
        <v/>
      </c>
      <c r="Q466" s="49" t="str">
        <f t="shared" si="95"/>
        <v/>
      </c>
      <c r="R466" s="33"/>
      <c r="S466" s="33"/>
      <c r="T466" s="33"/>
      <c r="U466" s="33"/>
      <c r="V466" s="27"/>
      <c r="W466" s="45"/>
      <c r="X466" s="42">
        <f>IF(V466="ESU",P466*PU!$B$3,0)</f>
        <v>0</v>
      </c>
      <c r="Y466" s="23">
        <f>IF(V466="ECF",P466*PU!$B$5,0)</f>
        <v>0</v>
      </c>
      <c r="Z466" s="23">
        <f>IF(V466="Enrobé projeté",P466*PU!$B$7,0)</f>
        <v>0</v>
      </c>
      <c r="AA466" s="23">
        <f>IF(V466="Enrobé à froid",P466*PU!$B$9,0)</f>
        <v>0</v>
      </c>
      <c r="AB466" s="23">
        <f>IF(V466="Béton bitumineux",P466*PU!$B$11,0)</f>
        <v>0</v>
      </c>
      <c r="AC466" s="23">
        <f>IF(V466="Grave émulsion",P466*PU!$B$13,0)</f>
        <v>0</v>
      </c>
      <c r="AD466" s="24">
        <f>(R466*PU!B471)+('Entretien des chaussées1'!T466*PU!B473)+'Entretien des chaussées1'!X466+'Entretien des chaussées1'!Y466+'Entretien des chaussées1'!Z466+'Entretien des chaussées1'!AA466+'Entretien des chaussées1'!AB466+'Entretien des chaussées1'!AC466</f>
        <v>0</v>
      </c>
      <c r="AE466" s="34"/>
      <c r="AF466" s="34"/>
      <c r="AG466" s="19" t="str">
        <f t="shared" si="96"/>
        <v/>
      </c>
      <c r="AH466" s="19" t="str">
        <f t="shared" si="97"/>
        <v/>
      </c>
      <c r="AI466" s="19" t="str">
        <f t="shared" si="98"/>
        <v/>
      </c>
      <c r="AJ466" s="31"/>
      <c r="AK466" s="26"/>
    </row>
    <row r="467" spans="1:37" x14ac:dyDescent="0.2">
      <c r="A467" s="41"/>
      <c r="B467" s="58" t="s">
        <v>490</v>
      </c>
      <c r="C467" s="41"/>
      <c r="D467" s="44"/>
      <c r="E467" s="40"/>
      <c r="F467" s="38" t="str">
        <f t="shared" si="88"/>
        <v/>
      </c>
      <c r="G467" s="23">
        <f t="shared" si="89"/>
        <v>0</v>
      </c>
      <c r="H467" s="23">
        <f t="shared" si="90"/>
        <v>0</v>
      </c>
      <c r="I467" s="23">
        <f t="shared" si="91"/>
        <v>0</v>
      </c>
      <c r="J467" s="23">
        <f t="shared" si="92"/>
        <v>0</v>
      </c>
      <c r="K467" s="23">
        <f t="shared" si="93"/>
        <v>0</v>
      </c>
      <c r="L467" s="27"/>
      <c r="M467" s="27"/>
      <c r="N467" s="33"/>
      <c r="O467" s="33"/>
      <c r="P467" s="68" t="str">
        <f t="shared" si="94"/>
        <v/>
      </c>
      <c r="Q467" s="49" t="str">
        <f t="shared" si="95"/>
        <v/>
      </c>
      <c r="R467" s="33"/>
      <c r="S467" s="33"/>
      <c r="T467" s="33"/>
      <c r="U467" s="33"/>
      <c r="V467" s="27"/>
      <c r="W467" s="45"/>
      <c r="X467" s="42">
        <f>IF(V467="ESU",P467*PU!$B$3,0)</f>
        <v>0</v>
      </c>
      <c r="Y467" s="23">
        <f>IF(V467="ECF",P467*PU!$B$5,0)</f>
        <v>0</v>
      </c>
      <c r="Z467" s="23">
        <f>IF(V467="Enrobé projeté",P467*PU!$B$7,0)</f>
        <v>0</v>
      </c>
      <c r="AA467" s="23">
        <f>IF(V467="Enrobé à froid",P467*PU!$B$9,0)</f>
        <v>0</v>
      </c>
      <c r="AB467" s="23">
        <f>IF(V467="Béton bitumineux",P467*PU!$B$11,0)</f>
        <v>0</v>
      </c>
      <c r="AC467" s="23">
        <f>IF(V467="Grave émulsion",P467*PU!$B$13,0)</f>
        <v>0</v>
      </c>
      <c r="AD467" s="24">
        <f>(R467*PU!B472)+('Entretien des chaussées1'!T467*PU!B474)+'Entretien des chaussées1'!X467+'Entretien des chaussées1'!Y467+'Entretien des chaussées1'!Z467+'Entretien des chaussées1'!AA467+'Entretien des chaussées1'!AB467+'Entretien des chaussées1'!AC467</f>
        <v>0</v>
      </c>
      <c r="AE467" s="34"/>
      <c r="AF467" s="34"/>
      <c r="AG467" s="19" t="str">
        <f t="shared" si="96"/>
        <v/>
      </c>
      <c r="AH467" s="19" t="str">
        <f t="shared" si="97"/>
        <v/>
      </c>
      <c r="AI467" s="19" t="str">
        <f t="shared" si="98"/>
        <v/>
      </c>
      <c r="AJ467" s="31"/>
      <c r="AK467" s="26"/>
    </row>
    <row r="468" spans="1:37" x14ac:dyDescent="0.2">
      <c r="A468" s="41"/>
      <c r="B468" s="58" t="s">
        <v>491</v>
      </c>
      <c r="C468" s="41"/>
      <c r="D468" s="44"/>
      <c r="E468" s="40"/>
      <c r="F468" s="38" t="str">
        <f t="shared" si="88"/>
        <v/>
      </c>
      <c r="G468" s="23">
        <f t="shared" si="89"/>
        <v>0</v>
      </c>
      <c r="H468" s="23">
        <f t="shared" si="90"/>
        <v>0</v>
      </c>
      <c r="I468" s="23">
        <f t="shared" si="91"/>
        <v>0</v>
      </c>
      <c r="J468" s="23">
        <f t="shared" si="92"/>
        <v>0</v>
      </c>
      <c r="K468" s="23">
        <f t="shared" si="93"/>
        <v>0</v>
      </c>
      <c r="L468" s="27"/>
      <c r="M468" s="27"/>
      <c r="N468" s="33"/>
      <c r="O468" s="33"/>
      <c r="P468" s="68" t="str">
        <f t="shared" si="94"/>
        <v/>
      </c>
      <c r="Q468" s="49" t="str">
        <f t="shared" si="95"/>
        <v/>
      </c>
      <c r="R468" s="33"/>
      <c r="S468" s="33"/>
      <c r="T468" s="33"/>
      <c r="U468" s="33"/>
      <c r="V468" s="27"/>
      <c r="W468" s="45"/>
      <c r="X468" s="42">
        <f>IF(V468="ESU",P468*PU!$B$3,0)</f>
        <v>0</v>
      </c>
      <c r="Y468" s="23">
        <f>IF(V468="ECF",P468*PU!$B$5,0)</f>
        <v>0</v>
      </c>
      <c r="Z468" s="23">
        <f>IF(V468="Enrobé projeté",P468*PU!$B$7,0)</f>
        <v>0</v>
      </c>
      <c r="AA468" s="23">
        <f>IF(V468="Enrobé à froid",P468*PU!$B$9,0)</f>
        <v>0</v>
      </c>
      <c r="AB468" s="23">
        <f>IF(V468="Béton bitumineux",P468*PU!$B$11,0)</f>
        <v>0</v>
      </c>
      <c r="AC468" s="23">
        <f>IF(V468="Grave émulsion",P468*PU!$B$13,0)</f>
        <v>0</v>
      </c>
      <c r="AD468" s="24">
        <f>(R468*PU!B473)+('Entretien des chaussées1'!T468*PU!B475)+'Entretien des chaussées1'!X468+'Entretien des chaussées1'!Y468+'Entretien des chaussées1'!Z468+'Entretien des chaussées1'!AA468+'Entretien des chaussées1'!AB468+'Entretien des chaussées1'!AC468</f>
        <v>0</v>
      </c>
      <c r="AE468" s="34"/>
      <c r="AF468" s="34"/>
      <c r="AG468" s="19" t="str">
        <f t="shared" si="96"/>
        <v/>
      </c>
      <c r="AH468" s="19" t="str">
        <f t="shared" si="97"/>
        <v/>
      </c>
      <c r="AI468" s="19" t="str">
        <f t="shared" si="98"/>
        <v/>
      </c>
      <c r="AJ468" s="31"/>
      <c r="AK468" s="26"/>
    </row>
    <row r="469" spans="1:37" x14ac:dyDescent="0.2">
      <c r="A469" s="41"/>
      <c r="B469" s="58" t="s">
        <v>492</v>
      </c>
      <c r="C469" s="41"/>
      <c r="D469" s="44"/>
      <c r="E469" s="40"/>
      <c r="F469" s="38" t="str">
        <f t="shared" si="88"/>
        <v/>
      </c>
      <c r="G469" s="23">
        <f t="shared" si="89"/>
        <v>0</v>
      </c>
      <c r="H469" s="23">
        <f t="shared" si="90"/>
        <v>0</v>
      </c>
      <c r="I469" s="23">
        <f t="shared" si="91"/>
        <v>0</v>
      </c>
      <c r="J469" s="23">
        <f t="shared" si="92"/>
        <v>0</v>
      </c>
      <c r="K469" s="23">
        <f t="shared" si="93"/>
        <v>0</v>
      </c>
      <c r="L469" s="27"/>
      <c r="M469" s="27"/>
      <c r="N469" s="33"/>
      <c r="O469" s="33"/>
      <c r="P469" s="68" t="str">
        <f t="shared" si="94"/>
        <v/>
      </c>
      <c r="Q469" s="49" t="str">
        <f t="shared" si="95"/>
        <v/>
      </c>
      <c r="R469" s="33"/>
      <c r="S469" s="33"/>
      <c r="T469" s="33"/>
      <c r="U469" s="33"/>
      <c r="V469" s="27"/>
      <c r="W469" s="45"/>
      <c r="X469" s="42">
        <f>IF(V469="ESU",P469*PU!$B$3,0)</f>
        <v>0</v>
      </c>
      <c r="Y469" s="23">
        <f>IF(V469="ECF",P469*PU!$B$5,0)</f>
        <v>0</v>
      </c>
      <c r="Z469" s="23">
        <f>IF(V469="Enrobé projeté",P469*PU!$B$7,0)</f>
        <v>0</v>
      </c>
      <c r="AA469" s="23">
        <f>IF(V469="Enrobé à froid",P469*PU!$B$9,0)</f>
        <v>0</v>
      </c>
      <c r="AB469" s="23">
        <f>IF(V469="Béton bitumineux",P469*PU!$B$11,0)</f>
        <v>0</v>
      </c>
      <c r="AC469" s="23">
        <f>IF(V469="Grave émulsion",P469*PU!$B$13,0)</f>
        <v>0</v>
      </c>
      <c r="AD469" s="24">
        <f>(R469*PU!B474)+('Entretien des chaussées1'!T469*PU!B476)+'Entretien des chaussées1'!X469+'Entretien des chaussées1'!Y469+'Entretien des chaussées1'!Z469+'Entretien des chaussées1'!AA469+'Entretien des chaussées1'!AB469+'Entretien des chaussées1'!AC469</f>
        <v>0</v>
      </c>
      <c r="AE469" s="34"/>
      <c r="AF469" s="34"/>
      <c r="AG469" s="19" t="str">
        <f t="shared" si="96"/>
        <v/>
      </c>
      <c r="AH469" s="19" t="str">
        <f t="shared" si="97"/>
        <v/>
      </c>
      <c r="AI469" s="19" t="str">
        <f t="shared" si="98"/>
        <v/>
      </c>
      <c r="AJ469" s="31"/>
      <c r="AK469" s="26"/>
    </row>
    <row r="470" spans="1:37" x14ac:dyDescent="0.2">
      <c r="A470" s="41"/>
      <c r="B470" s="58" t="s">
        <v>493</v>
      </c>
      <c r="C470" s="41"/>
      <c r="D470" s="44"/>
      <c r="E470" s="40"/>
      <c r="F470" s="38" t="str">
        <f t="shared" si="88"/>
        <v/>
      </c>
      <c r="G470" s="23">
        <f t="shared" si="89"/>
        <v>0</v>
      </c>
      <c r="H470" s="23">
        <f t="shared" si="90"/>
        <v>0</v>
      </c>
      <c r="I470" s="23">
        <f t="shared" si="91"/>
        <v>0</v>
      </c>
      <c r="J470" s="23">
        <f t="shared" si="92"/>
        <v>0</v>
      </c>
      <c r="K470" s="23">
        <f t="shared" si="93"/>
        <v>0</v>
      </c>
      <c r="L470" s="27"/>
      <c r="M470" s="27"/>
      <c r="N470" s="33"/>
      <c r="O470" s="33"/>
      <c r="P470" s="68" t="str">
        <f t="shared" si="94"/>
        <v/>
      </c>
      <c r="Q470" s="49" t="str">
        <f t="shared" si="95"/>
        <v/>
      </c>
      <c r="R470" s="33"/>
      <c r="S470" s="33"/>
      <c r="T470" s="33"/>
      <c r="U470" s="33"/>
      <c r="V470" s="27"/>
      <c r="W470" s="45"/>
      <c r="X470" s="42">
        <f>IF(V470="ESU",P470*PU!$B$3,0)</f>
        <v>0</v>
      </c>
      <c r="Y470" s="23">
        <f>IF(V470="ECF",P470*PU!$B$5,0)</f>
        <v>0</v>
      </c>
      <c r="Z470" s="23">
        <f>IF(V470="Enrobé projeté",P470*PU!$B$7,0)</f>
        <v>0</v>
      </c>
      <c r="AA470" s="23">
        <f>IF(V470="Enrobé à froid",P470*PU!$B$9,0)</f>
        <v>0</v>
      </c>
      <c r="AB470" s="23">
        <f>IF(V470="Béton bitumineux",P470*PU!$B$11,0)</f>
        <v>0</v>
      </c>
      <c r="AC470" s="23">
        <f>IF(V470="Grave émulsion",P470*PU!$B$13,0)</f>
        <v>0</v>
      </c>
      <c r="AD470" s="24">
        <f>(R470*PU!B475)+('Entretien des chaussées1'!T470*PU!B477)+'Entretien des chaussées1'!X470+'Entretien des chaussées1'!Y470+'Entretien des chaussées1'!Z470+'Entretien des chaussées1'!AA470+'Entretien des chaussées1'!AB470+'Entretien des chaussées1'!AC470</f>
        <v>0</v>
      </c>
      <c r="AE470" s="34"/>
      <c r="AF470" s="34"/>
      <c r="AG470" s="19" t="str">
        <f t="shared" si="96"/>
        <v/>
      </c>
      <c r="AH470" s="19" t="str">
        <f t="shared" si="97"/>
        <v/>
      </c>
      <c r="AI470" s="19" t="str">
        <f t="shared" si="98"/>
        <v/>
      </c>
      <c r="AJ470" s="31"/>
      <c r="AK470" s="26"/>
    </row>
    <row r="471" spans="1:37" x14ac:dyDescent="0.2">
      <c r="A471" s="41"/>
      <c r="B471" s="58" t="s">
        <v>494</v>
      </c>
      <c r="C471" s="41"/>
      <c r="D471" s="44"/>
      <c r="E471" s="40"/>
      <c r="F471" s="38" t="str">
        <f t="shared" si="88"/>
        <v/>
      </c>
      <c r="G471" s="23">
        <f t="shared" si="89"/>
        <v>0</v>
      </c>
      <c r="H471" s="23">
        <f t="shared" si="90"/>
        <v>0</v>
      </c>
      <c r="I471" s="23">
        <f t="shared" si="91"/>
        <v>0</v>
      </c>
      <c r="J471" s="23">
        <f t="shared" si="92"/>
        <v>0</v>
      </c>
      <c r="K471" s="23">
        <f t="shared" si="93"/>
        <v>0</v>
      </c>
      <c r="L471" s="27"/>
      <c r="M471" s="27"/>
      <c r="N471" s="33"/>
      <c r="O471" s="33"/>
      <c r="P471" s="68" t="str">
        <f t="shared" si="94"/>
        <v/>
      </c>
      <c r="Q471" s="49" t="str">
        <f t="shared" si="95"/>
        <v/>
      </c>
      <c r="R471" s="33"/>
      <c r="S471" s="33"/>
      <c r="T471" s="33"/>
      <c r="U471" s="33"/>
      <c r="V471" s="27"/>
      <c r="W471" s="45"/>
      <c r="X471" s="42">
        <f>IF(V471="ESU",P471*PU!$B$3,0)</f>
        <v>0</v>
      </c>
      <c r="Y471" s="23">
        <f>IF(V471="ECF",P471*PU!$B$5,0)</f>
        <v>0</v>
      </c>
      <c r="Z471" s="23">
        <f>IF(V471="Enrobé projeté",P471*PU!$B$7,0)</f>
        <v>0</v>
      </c>
      <c r="AA471" s="23">
        <f>IF(V471="Enrobé à froid",P471*PU!$B$9,0)</f>
        <v>0</v>
      </c>
      <c r="AB471" s="23">
        <f>IF(V471="Béton bitumineux",P471*PU!$B$11,0)</f>
        <v>0</v>
      </c>
      <c r="AC471" s="23">
        <f>IF(V471="Grave émulsion",P471*PU!$B$13,0)</f>
        <v>0</v>
      </c>
      <c r="AD471" s="24">
        <f>(R471*PU!B476)+('Entretien des chaussées1'!T471*PU!B478)+'Entretien des chaussées1'!X471+'Entretien des chaussées1'!Y471+'Entretien des chaussées1'!Z471+'Entretien des chaussées1'!AA471+'Entretien des chaussées1'!AB471+'Entretien des chaussées1'!AC471</f>
        <v>0</v>
      </c>
      <c r="AE471" s="34"/>
      <c r="AF471" s="34"/>
      <c r="AG471" s="19" t="str">
        <f t="shared" si="96"/>
        <v/>
      </c>
      <c r="AH471" s="19" t="str">
        <f t="shared" si="97"/>
        <v/>
      </c>
      <c r="AI471" s="19" t="str">
        <f t="shared" si="98"/>
        <v/>
      </c>
      <c r="AJ471" s="31"/>
      <c r="AK471" s="26"/>
    </row>
    <row r="472" spans="1:37" x14ac:dyDescent="0.2">
      <c r="A472" s="41"/>
      <c r="B472" s="58" t="s">
        <v>495</v>
      </c>
      <c r="C472" s="41"/>
      <c r="D472" s="44"/>
      <c r="E472" s="40"/>
      <c r="F472" s="38" t="str">
        <f t="shared" si="88"/>
        <v/>
      </c>
      <c r="G472" s="23">
        <f t="shared" si="89"/>
        <v>0</v>
      </c>
      <c r="H472" s="23">
        <f t="shared" si="90"/>
        <v>0</v>
      </c>
      <c r="I472" s="23">
        <f t="shared" si="91"/>
        <v>0</v>
      </c>
      <c r="J472" s="23">
        <f t="shared" si="92"/>
        <v>0</v>
      </c>
      <c r="K472" s="23">
        <f t="shared" si="93"/>
        <v>0</v>
      </c>
      <c r="L472" s="27"/>
      <c r="M472" s="27"/>
      <c r="N472" s="33"/>
      <c r="O472" s="33"/>
      <c r="P472" s="68" t="str">
        <f t="shared" si="94"/>
        <v/>
      </c>
      <c r="Q472" s="49" t="str">
        <f t="shared" si="95"/>
        <v/>
      </c>
      <c r="R472" s="33"/>
      <c r="S472" s="33"/>
      <c r="T472" s="33"/>
      <c r="U472" s="33"/>
      <c r="V472" s="27"/>
      <c r="W472" s="45"/>
      <c r="X472" s="42">
        <f>IF(V472="ESU",P472*PU!$B$3,0)</f>
        <v>0</v>
      </c>
      <c r="Y472" s="23">
        <f>IF(V472="ECF",P472*PU!$B$5,0)</f>
        <v>0</v>
      </c>
      <c r="Z472" s="23">
        <f>IF(V472="Enrobé projeté",P472*PU!$B$7,0)</f>
        <v>0</v>
      </c>
      <c r="AA472" s="23">
        <f>IF(V472="Enrobé à froid",P472*PU!$B$9,0)</f>
        <v>0</v>
      </c>
      <c r="AB472" s="23">
        <f>IF(V472="Béton bitumineux",P472*PU!$B$11,0)</f>
        <v>0</v>
      </c>
      <c r="AC472" s="23">
        <f>IF(V472="Grave émulsion",P472*PU!$B$13,0)</f>
        <v>0</v>
      </c>
      <c r="AD472" s="24">
        <f>(R472*PU!B477)+('Entretien des chaussées1'!T472*PU!B479)+'Entretien des chaussées1'!X472+'Entretien des chaussées1'!Y472+'Entretien des chaussées1'!Z472+'Entretien des chaussées1'!AA472+'Entretien des chaussées1'!AB472+'Entretien des chaussées1'!AC472</f>
        <v>0</v>
      </c>
      <c r="AE472" s="34"/>
      <c r="AF472" s="34"/>
      <c r="AG472" s="19" t="str">
        <f t="shared" si="96"/>
        <v/>
      </c>
      <c r="AH472" s="19" t="str">
        <f t="shared" si="97"/>
        <v/>
      </c>
      <c r="AI472" s="19" t="str">
        <f t="shared" si="98"/>
        <v/>
      </c>
      <c r="AJ472" s="31"/>
      <c r="AK472" s="26"/>
    </row>
    <row r="473" spans="1:37" x14ac:dyDescent="0.2">
      <c r="A473" s="41"/>
      <c r="B473" s="58" t="s">
        <v>496</v>
      </c>
      <c r="C473" s="41"/>
      <c r="D473" s="44"/>
      <c r="E473" s="40"/>
      <c r="F473" s="38" t="str">
        <f t="shared" si="88"/>
        <v/>
      </c>
      <c r="G473" s="23">
        <f t="shared" si="89"/>
        <v>0</v>
      </c>
      <c r="H473" s="23">
        <f t="shared" si="90"/>
        <v>0</v>
      </c>
      <c r="I473" s="23">
        <f t="shared" si="91"/>
        <v>0</v>
      </c>
      <c r="J473" s="23">
        <f t="shared" si="92"/>
        <v>0</v>
      </c>
      <c r="K473" s="23">
        <f t="shared" si="93"/>
        <v>0</v>
      </c>
      <c r="L473" s="27"/>
      <c r="M473" s="27"/>
      <c r="N473" s="33"/>
      <c r="O473" s="33"/>
      <c r="P473" s="68" t="str">
        <f t="shared" si="94"/>
        <v/>
      </c>
      <c r="Q473" s="49" t="str">
        <f t="shared" si="95"/>
        <v/>
      </c>
      <c r="R473" s="33"/>
      <c r="S473" s="33"/>
      <c r="T473" s="33"/>
      <c r="U473" s="33"/>
      <c r="V473" s="27"/>
      <c r="W473" s="45"/>
      <c r="X473" s="42">
        <f>IF(V473="ESU",P473*PU!$B$3,0)</f>
        <v>0</v>
      </c>
      <c r="Y473" s="23">
        <f>IF(V473="ECF",P473*PU!$B$5,0)</f>
        <v>0</v>
      </c>
      <c r="Z473" s="23">
        <f>IF(V473="Enrobé projeté",P473*PU!$B$7,0)</f>
        <v>0</v>
      </c>
      <c r="AA473" s="23">
        <f>IF(V473="Enrobé à froid",P473*PU!$B$9,0)</f>
        <v>0</v>
      </c>
      <c r="AB473" s="23">
        <f>IF(V473="Béton bitumineux",P473*PU!$B$11,0)</f>
        <v>0</v>
      </c>
      <c r="AC473" s="23">
        <f>IF(V473="Grave émulsion",P473*PU!$B$13,0)</f>
        <v>0</v>
      </c>
      <c r="AD473" s="24">
        <f>(R473*PU!B478)+('Entretien des chaussées1'!T473*PU!B480)+'Entretien des chaussées1'!X473+'Entretien des chaussées1'!Y473+'Entretien des chaussées1'!Z473+'Entretien des chaussées1'!AA473+'Entretien des chaussées1'!AB473+'Entretien des chaussées1'!AC473</f>
        <v>0</v>
      </c>
      <c r="AE473" s="34"/>
      <c r="AF473" s="34"/>
      <c r="AG473" s="19" t="str">
        <f t="shared" si="96"/>
        <v/>
      </c>
      <c r="AH473" s="19" t="str">
        <f t="shared" si="97"/>
        <v/>
      </c>
      <c r="AI473" s="19" t="str">
        <f t="shared" si="98"/>
        <v/>
      </c>
      <c r="AJ473" s="31"/>
      <c r="AK473" s="26"/>
    </row>
    <row r="474" spans="1:37" x14ac:dyDescent="0.2">
      <c r="A474" s="41"/>
      <c r="B474" s="58" t="s">
        <v>497</v>
      </c>
      <c r="C474" s="41"/>
      <c r="D474" s="44"/>
      <c r="E474" s="40"/>
      <c r="F474" s="38" t="str">
        <f t="shared" si="88"/>
        <v/>
      </c>
      <c r="G474" s="23">
        <f t="shared" si="89"/>
        <v>0</v>
      </c>
      <c r="H474" s="23">
        <f t="shared" si="90"/>
        <v>0</v>
      </c>
      <c r="I474" s="23">
        <f t="shared" si="91"/>
        <v>0</v>
      </c>
      <c r="J474" s="23">
        <f t="shared" si="92"/>
        <v>0</v>
      </c>
      <c r="K474" s="23">
        <f t="shared" si="93"/>
        <v>0</v>
      </c>
      <c r="L474" s="27"/>
      <c r="M474" s="27"/>
      <c r="N474" s="33"/>
      <c r="O474" s="33"/>
      <c r="P474" s="68" t="str">
        <f t="shared" si="94"/>
        <v/>
      </c>
      <c r="Q474" s="49" t="str">
        <f t="shared" si="95"/>
        <v/>
      </c>
      <c r="R474" s="33"/>
      <c r="S474" s="33"/>
      <c r="T474" s="33"/>
      <c r="U474" s="33"/>
      <c r="V474" s="27"/>
      <c r="W474" s="45"/>
      <c r="X474" s="42">
        <f>IF(V474="ESU",P474*PU!$B$3,0)</f>
        <v>0</v>
      </c>
      <c r="Y474" s="23">
        <f>IF(V474="ECF",P474*PU!$B$5,0)</f>
        <v>0</v>
      </c>
      <c r="Z474" s="23">
        <f>IF(V474="Enrobé projeté",P474*PU!$B$7,0)</f>
        <v>0</v>
      </c>
      <c r="AA474" s="23">
        <f>IF(V474="Enrobé à froid",P474*PU!$B$9,0)</f>
        <v>0</v>
      </c>
      <c r="AB474" s="23">
        <f>IF(V474="Béton bitumineux",P474*PU!$B$11,0)</f>
        <v>0</v>
      </c>
      <c r="AC474" s="23">
        <f>IF(V474="Grave émulsion",P474*PU!$B$13,0)</f>
        <v>0</v>
      </c>
      <c r="AD474" s="24">
        <f>(R474*PU!B479)+('Entretien des chaussées1'!T474*PU!B481)+'Entretien des chaussées1'!X474+'Entretien des chaussées1'!Y474+'Entretien des chaussées1'!Z474+'Entretien des chaussées1'!AA474+'Entretien des chaussées1'!AB474+'Entretien des chaussées1'!AC474</f>
        <v>0</v>
      </c>
      <c r="AE474" s="34"/>
      <c r="AF474" s="34"/>
      <c r="AG474" s="19" t="str">
        <f t="shared" si="96"/>
        <v/>
      </c>
      <c r="AH474" s="19" t="str">
        <f t="shared" si="97"/>
        <v/>
      </c>
      <c r="AI474" s="19" t="str">
        <f t="shared" si="98"/>
        <v/>
      </c>
      <c r="AJ474" s="31"/>
      <c r="AK474" s="26"/>
    </row>
    <row r="475" spans="1:37" x14ac:dyDescent="0.2">
      <c r="A475" s="41"/>
      <c r="B475" s="58" t="s">
        <v>498</v>
      </c>
      <c r="C475" s="41"/>
      <c r="D475" s="44"/>
      <c r="E475" s="40"/>
      <c r="F475" s="38" t="str">
        <f t="shared" si="88"/>
        <v/>
      </c>
      <c r="G475" s="23">
        <f t="shared" si="89"/>
        <v>0</v>
      </c>
      <c r="H475" s="23">
        <f t="shared" si="90"/>
        <v>0</v>
      </c>
      <c r="I475" s="23">
        <f t="shared" si="91"/>
        <v>0</v>
      </c>
      <c r="J475" s="23">
        <f t="shared" si="92"/>
        <v>0</v>
      </c>
      <c r="K475" s="23">
        <f t="shared" si="93"/>
        <v>0</v>
      </c>
      <c r="L475" s="27"/>
      <c r="M475" s="27"/>
      <c r="N475" s="33"/>
      <c r="O475" s="33"/>
      <c r="P475" s="68" t="str">
        <f t="shared" si="94"/>
        <v/>
      </c>
      <c r="Q475" s="49" t="str">
        <f t="shared" si="95"/>
        <v/>
      </c>
      <c r="R475" s="33"/>
      <c r="S475" s="33"/>
      <c r="T475" s="33"/>
      <c r="U475" s="33"/>
      <c r="V475" s="27"/>
      <c r="W475" s="45"/>
      <c r="X475" s="42">
        <f>IF(V475="ESU",P475*PU!$B$3,0)</f>
        <v>0</v>
      </c>
      <c r="Y475" s="23">
        <f>IF(V475="ECF",P475*PU!$B$5,0)</f>
        <v>0</v>
      </c>
      <c r="Z475" s="23">
        <f>IF(V475="Enrobé projeté",P475*PU!$B$7,0)</f>
        <v>0</v>
      </c>
      <c r="AA475" s="23">
        <f>IF(V475="Enrobé à froid",P475*PU!$B$9,0)</f>
        <v>0</v>
      </c>
      <c r="AB475" s="23">
        <f>IF(V475="Béton bitumineux",P475*PU!$B$11,0)</f>
        <v>0</v>
      </c>
      <c r="AC475" s="23">
        <f>IF(V475="Grave émulsion",P475*PU!$B$13,0)</f>
        <v>0</v>
      </c>
      <c r="AD475" s="24">
        <f>(R475*PU!B480)+('Entretien des chaussées1'!T475*PU!B482)+'Entretien des chaussées1'!X475+'Entretien des chaussées1'!Y475+'Entretien des chaussées1'!Z475+'Entretien des chaussées1'!AA475+'Entretien des chaussées1'!AB475+'Entretien des chaussées1'!AC475</f>
        <v>0</v>
      </c>
      <c r="AE475" s="34"/>
      <c r="AF475" s="34"/>
      <c r="AG475" s="19" t="str">
        <f t="shared" si="96"/>
        <v/>
      </c>
      <c r="AH475" s="19" t="str">
        <f t="shared" si="97"/>
        <v/>
      </c>
      <c r="AI475" s="19" t="str">
        <f t="shared" si="98"/>
        <v/>
      </c>
      <c r="AJ475" s="31"/>
      <c r="AK475" s="26"/>
    </row>
    <row r="476" spans="1:37" x14ac:dyDescent="0.2">
      <c r="A476" s="41"/>
      <c r="B476" s="58" t="s">
        <v>499</v>
      </c>
      <c r="C476" s="41"/>
      <c r="D476" s="44"/>
      <c r="E476" s="40"/>
      <c r="F476" s="38" t="str">
        <f t="shared" si="88"/>
        <v/>
      </c>
      <c r="G476" s="23">
        <f t="shared" si="89"/>
        <v>0</v>
      </c>
      <c r="H476" s="23">
        <f t="shared" si="90"/>
        <v>0</v>
      </c>
      <c r="I476" s="23">
        <f t="shared" si="91"/>
        <v>0</v>
      </c>
      <c r="J476" s="23">
        <f t="shared" si="92"/>
        <v>0</v>
      </c>
      <c r="K476" s="23">
        <f t="shared" si="93"/>
        <v>0</v>
      </c>
      <c r="L476" s="27"/>
      <c r="M476" s="27"/>
      <c r="N476" s="33"/>
      <c r="O476" s="33"/>
      <c r="P476" s="68" t="str">
        <f t="shared" si="94"/>
        <v/>
      </c>
      <c r="Q476" s="49" t="str">
        <f t="shared" si="95"/>
        <v/>
      </c>
      <c r="R476" s="33"/>
      <c r="S476" s="33"/>
      <c r="T476" s="33"/>
      <c r="U476" s="33"/>
      <c r="V476" s="27"/>
      <c r="W476" s="45"/>
      <c r="X476" s="42">
        <f>IF(V476="ESU",P476*PU!$B$3,0)</f>
        <v>0</v>
      </c>
      <c r="Y476" s="23">
        <f>IF(V476="ECF",P476*PU!$B$5,0)</f>
        <v>0</v>
      </c>
      <c r="Z476" s="23">
        <f>IF(V476="Enrobé projeté",P476*PU!$B$7,0)</f>
        <v>0</v>
      </c>
      <c r="AA476" s="23">
        <f>IF(V476="Enrobé à froid",P476*PU!$B$9,0)</f>
        <v>0</v>
      </c>
      <c r="AB476" s="23">
        <f>IF(V476="Béton bitumineux",P476*PU!$B$11,0)</f>
        <v>0</v>
      </c>
      <c r="AC476" s="23">
        <f>IF(V476="Grave émulsion",P476*PU!$B$13,0)</f>
        <v>0</v>
      </c>
      <c r="AD476" s="24">
        <f>(R476*PU!B481)+('Entretien des chaussées1'!T476*PU!B483)+'Entretien des chaussées1'!X476+'Entretien des chaussées1'!Y476+'Entretien des chaussées1'!Z476+'Entretien des chaussées1'!AA476+'Entretien des chaussées1'!AB476+'Entretien des chaussées1'!AC476</f>
        <v>0</v>
      </c>
      <c r="AE476" s="34"/>
      <c r="AF476" s="34"/>
      <c r="AG476" s="19" t="str">
        <f t="shared" si="96"/>
        <v/>
      </c>
      <c r="AH476" s="19" t="str">
        <f t="shared" si="97"/>
        <v/>
      </c>
      <c r="AI476" s="19" t="str">
        <f t="shared" si="98"/>
        <v/>
      </c>
      <c r="AJ476" s="31"/>
      <c r="AK476" s="26"/>
    </row>
    <row r="477" spans="1:37" x14ac:dyDescent="0.2">
      <c r="A477" s="41"/>
      <c r="B477" s="58" t="s">
        <v>500</v>
      </c>
      <c r="C477" s="41"/>
      <c r="D477" s="44"/>
      <c r="E477" s="40"/>
      <c r="F477" s="38" t="str">
        <f t="shared" si="88"/>
        <v/>
      </c>
      <c r="G477" s="23">
        <f t="shared" si="89"/>
        <v>0</v>
      </c>
      <c r="H477" s="23">
        <f t="shared" si="90"/>
        <v>0</v>
      </c>
      <c r="I477" s="23">
        <f t="shared" si="91"/>
        <v>0</v>
      </c>
      <c r="J477" s="23">
        <f t="shared" si="92"/>
        <v>0</v>
      </c>
      <c r="K477" s="23">
        <f t="shared" si="93"/>
        <v>0</v>
      </c>
      <c r="L477" s="27"/>
      <c r="M477" s="27"/>
      <c r="N477" s="33"/>
      <c r="O477" s="33"/>
      <c r="P477" s="68" t="str">
        <f t="shared" si="94"/>
        <v/>
      </c>
      <c r="Q477" s="49" t="str">
        <f t="shared" si="95"/>
        <v/>
      </c>
      <c r="R477" s="33"/>
      <c r="S477" s="33"/>
      <c r="T477" s="33"/>
      <c r="U477" s="33"/>
      <c r="V477" s="27"/>
      <c r="W477" s="45"/>
      <c r="X477" s="42">
        <f>IF(V477="ESU",P477*PU!$B$3,0)</f>
        <v>0</v>
      </c>
      <c r="Y477" s="23">
        <f>IF(V477="ECF",P477*PU!$B$5,0)</f>
        <v>0</v>
      </c>
      <c r="Z477" s="23">
        <f>IF(V477="Enrobé projeté",P477*PU!$B$7,0)</f>
        <v>0</v>
      </c>
      <c r="AA477" s="23">
        <f>IF(V477="Enrobé à froid",P477*PU!$B$9,0)</f>
        <v>0</v>
      </c>
      <c r="AB477" s="23">
        <f>IF(V477="Béton bitumineux",P477*PU!$B$11,0)</f>
        <v>0</v>
      </c>
      <c r="AC477" s="23">
        <f>IF(V477="Grave émulsion",P477*PU!$B$13,0)</f>
        <v>0</v>
      </c>
      <c r="AD477" s="24">
        <f>(R477*PU!B482)+('Entretien des chaussées1'!T477*PU!B484)+'Entretien des chaussées1'!X477+'Entretien des chaussées1'!Y477+'Entretien des chaussées1'!Z477+'Entretien des chaussées1'!AA477+'Entretien des chaussées1'!AB477+'Entretien des chaussées1'!AC477</f>
        <v>0</v>
      </c>
      <c r="AE477" s="34"/>
      <c r="AF477" s="34"/>
      <c r="AG477" s="19" t="str">
        <f t="shared" si="96"/>
        <v/>
      </c>
      <c r="AH477" s="19" t="str">
        <f t="shared" si="97"/>
        <v/>
      </c>
      <c r="AI477" s="19" t="str">
        <f t="shared" si="98"/>
        <v/>
      </c>
      <c r="AJ477" s="31"/>
      <c r="AK477" s="26"/>
    </row>
    <row r="478" spans="1:37" x14ac:dyDescent="0.2">
      <c r="A478" s="41"/>
      <c r="B478" s="58" t="s">
        <v>501</v>
      </c>
      <c r="C478" s="41"/>
      <c r="D478" s="44"/>
      <c r="E478" s="40"/>
      <c r="F478" s="38" t="str">
        <f t="shared" si="88"/>
        <v/>
      </c>
      <c r="G478" s="23">
        <f t="shared" si="89"/>
        <v>0</v>
      </c>
      <c r="H478" s="23">
        <f t="shared" si="90"/>
        <v>0</v>
      </c>
      <c r="I478" s="23">
        <f t="shared" si="91"/>
        <v>0</v>
      </c>
      <c r="J478" s="23">
        <f t="shared" si="92"/>
        <v>0</v>
      </c>
      <c r="K478" s="23">
        <f t="shared" si="93"/>
        <v>0</v>
      </c>
      <c r="L478" s="27"/>
      <c r="M478" s="27"/>
      <c r="N478" s="33"/>
      <c r="O478" s="33"/>
      <c r="P478" s="68" t="str">
        <f t="shared" si="94"/>
        <v/>
      </c>
      <c r="Q478" s="49" t="str">
        <f t="shared" si="95"/>
        <v/>
      </c>
      <c r="R478" s="33"/>
      <c r="S478" s="33"/>
      <c r="T478" s="33"/>
      <c r="U478" s="33"/>
      <c r="V478" s="27"/>
      <c r="W478" s="45"/>
      <c r="X478" s="42">
        <f>IF(V478="ESU",P478*PU!$B$3,0)</f>
        <v>0</v>
      </c>
      <c r="Y478" s="23">
        <f>IF(V478="ECF",P478*PU!$B$5,0)</f>
        <v>0</v>
      </c>
      <c r="Z478" s="23">
        <f>IF(V478="Enrobé projeté",P478*PU!$B$7,0)</f>
        <v>0</v>
      </c>
      <c r="AA478" s="23">
        <f>IF(V478="Enrobé à froid",P478*PU!$B$9,0)</f>
        <v>0</v>
      </c>
      <c r="AB478" s="23">
        <f>IF(V478="Béton bitumineux",P478*PU!$B$11,0)</f>
        <v>0</v>
      </c>
      <c r="AC478" s="23">
        <f>IF(V478="Grave émulsion",P478*PU!$B$13,0)</f>
        <v>0</v>
      </c>
      <c r="AD478" s="24">
        <f>(R478*PU!B483)+('Entretien des chaussées1'!T478*PU!B485)+'Entretien des chaussées1'!X478+'Entretien des chaussées1'!Y478+'Entretien des chaussées1'!Z478+'Entretien des chaussées1'!AA478+'Entretien des chaussées1'!AB478+'Entretien des chaussées1'!AC478</f>
        <v>0</v>
      </c>
      <c r="AE478" s="34"/>
      <c r="AF478" s="34"/>
      <c r="AG478" s="19" t="str">
        <f t="shared" si="96"/>
        <v/>
      </c>
      <c r="AH478" s="19" t="str">
        <f t="shared" si="97"/>
        <v/>
      </c>
      <c r="AI478" s="19" t="str">
        <f t="shared" si="98"/>
        <v/>
      </c>
      <c r="AJ478" s="31"/>
      <c r="AK478" s="26"/>
    </row>
    <row r="479" spans="1:37" x14ac:dyDescent="0.2">
      <c r="A479" s="41"/>
      <c r="B479" s="58" t="s">
        <v>502</v>
      </c>
      <c r="C479" s="41"/>
      <c r="D479" s="44"/>
      <c r="E479" s="40"/>
      <c r="F479" s="38" t="str">
        <f t="shared" si="88"/>
        <v/>
      </c>
      <c r="G479" s="23">
        <f t="shared" si="89"/>
        <v>0</v>
      </c>
      <c r="H479" s="23">
        <f t="shared" si="90"/>
        <v>0</v>
      </c>
      <c r="I479" s="23">
        <f t="shared" si="91"/>
        <v>0</v>
      </c>
      <c r="J479" s="23">
        <f t="shared" si="92"/>
        <v>0</v>
      </c>
      <c r="K479" s="23">
        <f t="shared" si="93"/>
        <v>0</v>
      </c>
      <c r="L479" s="27"/>
      <c r="M479" s="27"/>
      <c r="N479" s="33"/>
      <c r="O479" s="33"/>
      <c r="P479" s="68" t="str">
        <f t="shared" si="94"/>
        <v/>
      </c>
      <c r="Q479" s="49" t="str">
        <f t="shared" si="95"/>
        <v/>
      </c>
      <c r="R479" s="33"/>
      <c r="S479" s="33"/>
      <c r="T479" s="33"/>
      <c r="U479" s="33"/>
      <c r="V479" s="27"/>
      <c r="W479" s="45"/>
      <c r="X479" s="42">
        <f>IF(V479="ESU",P479*PU!$B$3,0)</f>
        <v>0</v>
      </c>
      <c r="Y479" s="23">
        <f>IF(V479="ECF",P479*PU!$B$5,0)</f>
        <v>0</v>
      </c>
      <c r="Z479" s="23">
        <f>IF(V479="Enrobé projeté",P479*PU!$B$7,0)</f>
        <v>0</v>
      </c>
      <c r="AA479" s="23">
        <f>IF(V479="Enrobé à froid",P479*PU!$B$9,0)</f>
        <v>0</v>
      </c>
      <c r="AB479" s="23">
        <f>IF(V479="Béton bitumineux",P479*PU!$B$11,0)</f>
        <v>0</v>
      </c>
      <c r="AC479" s="23">
        <f>IF(V479="Grave émulsion",P479*PU!$B$13,0)</f>
        <v>0</v>
      </c>
      <c r="AD479" s="24">
        <f>(R479*PU!B484)+('Entretien des chaussées1'!T479*PU!B486)+'Entretien des chaussées1'!X479+'Entretien des chaussées1'!Y479+'Entretien des chaussées1'!Z479+'Entretien des chaussées1'!AA479+'Entretien des chaussées1'!AB479+'Entretien des chaussées1'!AC479</f>
        <v>0</v>
      </c>
      <c r="AE479" s="34"/>
      <c r="AF479" s="34"/>
      <c r="AG479" s="19" t="str">
        <f t="shared" si="96"/>
        <v/>
      </c>
      <c r="AH479" s="19" t="str">
        <f t="shared" si="97"/>
        <v/>
      </c>
      <c r="AI479" s="19" t="str">
        <f t="shared" si="98"/>
        <v/>
      </c>
      <c r="AJ479" s="31"/>
      <c r="AK479" s="26"/>
    </row>
    <row r="480" spans="1:37" x14ac:dyDescent="0.2">
      <c r="A480" s="41"/>
      <c r="B480" s="58" t="s">
        <v>503</v>
      </c>
      <c r="C480" s="41"/>
      <c r="D480" s="44"/>
      <c r="E480" s="40"/>
      <c r="F480" s="38" t="str">
        <f t="shared" si="88"/>
        <v/>
      </c>
      <c r="G480" s="23">
        <f t="shared" si="89"/>
        <v>0</v>
      </c>
      <c r="H480" s="23">
        <f t="shared" si="90"/>
        <v>0</v>
      </c>
      <c r="I480" s="23">
        <f t="shared" si="91"/>
        <v>0</v>
      </c>
      <c r="J480" s="23">
        <f t="shared" si="92"/>
        <v>0</v>
      </c>
      <c r="K480" s="23">
        <f t="shared" si="93"/>
        <v>0</v>
      </c>
      <c r="L480" s="27"/>
      <c r="M480" s="27"/>
      <c r="N480" s="33"/>
      <c r="O480" s="33"/>
      <c r="P480" s="68" t="str">
        <f t="shared" si="94"/>
        <v/>
      </c>
      <c r="Q480" s="49" t="str">
        <f t="shared" si="95"/>
        <v/>
      </c>
      <c r="R480" s="33"/>
      <c r="S480" s="33"/>
      <c r="T480" s="33"/>
      <c r="U480" s="33"/>
      <c r="V480" s="27"/>
      <c r="W480" s="45"/>
      <c r="X480" s="42">
        <f>IF(V480="ESU",P480*PU!$B$3,0)</f>
        <v>0</v>
      </c>
      <c r="Y480" s="23">
        <f>IF(V480="ECF",P480*PU!$B$5,0)</f>
        <v>0</v>
      </c>
      <c r="Z480" s="23">
        <f>IF(V480="Enrobé projeté",P480*PU!$B$7,0)</f>
        <v>0</v>
      </c>
      <c r="AA480" s="23">
        <f>IF(V480="Enrobé à froid",P480*PU!$B$9,0)</f>
        <v>0</v>
      </c>
      <c r="AB480" s="23">
        <f>IF(V480="Béton bitumineux",P480*PU!$B$11,0)</f>
        <v>0</v>
      </c>
      <c r="AC480" s="23">
        <f>IF(V480="Grave émulsion",P480*PU!$B$13,0)</f>
        <v>0</v>
      </c>
      <c r="AD480" s="24">
        <f>(R480*PU!B485)+('Entretien des chaussées1'!T480*PU!B487)+'Entretien des chaussées1'!X480+'Entretien des chaussées1'!Y480+'Entretien des chaussées1'!Z480+'Entretien des chaussées1'!AA480+'Entretien des chaussées1'!AB480+'Entretien des chaussées1'!AC480</f>
        <v>0</v>
      </c>
      <c r="AE480" s="34"/>
      <c r="AF480" s="34"/>
      <c r="AG480" s="19" t="str">
        <f t="shared" si="96"/>
        <v/>
      </c>
      <c r="AH480" s="19" t="str">
        <f t="shared" si="97"/>
        <v/>
      </c>
      <c r="AI480" s="19" t="str">
        <f t="shared" si="98"/>
        <v/>
      </c>
      <c r="AJ480" s="31"/>
      <c r="AK480" s="26"/>
    </row>
    <row r="481" spans="1:37" x14ac:dyDescent="0.2">
      <c r="A481" s="41"/>
      <c r="B481" s="58" t="s">
        <v>504</v>
      </c>
      <c r="C481" s="41"/>
      <c r="D481" s="44"/>
      <c r="E481" s="40"/>
      <c r="F481" s="38" t="str">
        <f t="shared" si="88"/>
        <v/>
      </c>
      <c r="G481" s="23">
        <f t="shared" si="89"/>
        <v>0</v>
      </c>
      <c r="H481" s="23">
        <f t="shared" si="90"/>
        <v>0</v>
      </c>
      <c r="I481" s="23">
        <f t="shared" si="91"/>
        <v>0</v>
      </c>
      <c r="J481" s="23">
        <f t="shared" si="92"/>
        <v>0</v>
      </c>
      <c r="K481" s="23">
        <f t="shared" si="93"/>
        <v>0</v>
      </c>
      <c r="L481" s="27"/>
      <c r="M481" s="27"/>
      <c r="N481" s="33"/>
      <c r="O481" s="33"/>
      <c r="P481" s="68" t="str">
        <f t="shared" si="94"/>
        <v/>
      </c>
      <c r="Q481" s="49" t="str">
        <f t="shared" si="95"/>
        <v/>
      </c>
      <c r="R481" s="33"/>
      <c r="S481" s="33"/>
      <c r="T481" s="33"/>
      <c r="U481" s="33"/>
      <c r="V481" s="27"/>
      <c r="W481" s="45"/>
      <c r="X481" s="42">
        <f>IF(V481="ESU",P481*PU!$B$3,0)</f>
        <v>0</v>
      </c>
      <c r="Y481" s="23">
        <f>IF(V481="ECF",P481*PU!$B$5,0)</f>
        <v>0</v>
      </c>
      <c r="Z481" s="23">
        <f>IF(V481="Enrobé projeté",P481*PU!$B$7,0)</f>
        <v>0</v>
      </c>
      <c r="AA481" s="23">
        <f>IF(V481="Enrobé à froid",P481*PU!$B$9,0)</f>
        <v>0</v>
      </c>
      <c r="AB481" s="23">
        <f>IF(V481="Béton bitumineux",P481*PU!$B$11,0)</f>
        <v>0</v>
      </c>
      <c r="AC481" s="23">
        <f>IF(V481="Grave émulsion",P481*PU!$B$13,0)</f>
        <v>0</v>
      </c>
      <c r="AD481" s="24">
        <f>(R481*PU!B486)+('Entretien des chaussées1'!T481*PU!B488)+'Entretien des chaussées1'!X481+'Entretien des chaussées1'!Y481+'Entretien des chaussées1'!Z481+'Entretien des chaussées1'!AA481+'Entretien des chaussées1'!AB481+'Entretien des chaussées1'!AC481</f>
        <v>0</v>
      </c>
      <c r="AE481" s="34"/>
      <c r="AF481" s="34"/>
      <c r="AG481" s="19" t="str">
        <f t="shared" si="96"/>
        <v/>
      </c>
      <c r="AH481" s="19" t="str">
        <f t="shared" si="97"/>
        <v/>
      </c>
      <c r="AI481" s="19" t="str">
        <f t="shared" si="98"/>
        <v/>
      </c>
      <c r="AJ481" s="31"/>
      <c r="AK481" s="26"/>
    </row>
    <row r="482" spans="1:37" x14ac:dyDescent="0.2">
      <c r="A482" s="41"/>
      <c r="B482" s="58" t="s">
        <v>505</v>
      </c>
      <c r="C482" s="41"/>
      <c r="D482" s="44"/>
      <c r="E482" s="40"/>
      <c r="F482" s="38" t="str">
        <f t="shared" si="88"/>
        <v/>
      </c>
      <c r="G482" s="23">
        <f t="shared" si="89"/>
        <v>0</v>
      </c>
      <c r="H482" s="23">
        <f t="shared" si="90"/>
        <v>0</v>
      </c>
      <c r="I482" s="23">
        <f t="shared" si="91"/>
        <v>0</v>
      </c>
      <c r="J482" s="23">
        <f t="shared" si="92"/>
        <v>0</v>
      </c>
      <c r="K482" s="23">
        <f t="shared" si="93"/>
        <v>0</v>
      </c>
      <c r="L482" s="27"/>
      <c r="M482" s="27"/>
      <c r="N482" s="33"/>
      <c r="O482" s="33"/>
      <c r="P482" s="68" t="str">
        <f t="shared" si="94"/>
        <v/>
      </c>
      <c r="Q482" s="49" t="str">
        <f t="shared" si="95"/>
        <v/>
      </c>
      <c r="R482" s="33"/>
      <c r="S482" s="33"/>
      <c r="T482" s="33"/>
      <c r="U482" s="33"/>
      <c r="V482" s="27"/>
      <c r="W482" s="45"/>
      <c r="X482" s="42">
        <f>IF(V482="ESU",P482*PU!$B$3,0)</f>
        <v>0</v>
      </c>
      <c r="Y482" s="23">
        <f>IF(V482="ECF",P482*PU!$B$5,0)</f>
        <v>0</v>
      </c>
      <c r="Z482" s="23">
        <f>IF(V482="Enrobé projeté",P482*PU!$B$7,0)</f>
        <v>0</v>
      </c>
      <c r="AA482" s="23">
        <f>IF(V482="Enrobé à froid",P482*PU!$B$9,0)</f>
        <v>0</v>
      </c>
      <c r="AB482" s="23">
        <f>IF(V482="Béton bitumineux",P482*PU!$B$11,0)</f>
        <v>0</v>
      </c>
      <c r="AC482" s="23">
        <f>IF(V482="Grave émulsion",P482*PU!$B$13,0)</f>
        <v>0</v>
      </c>
      <c r="AD482" s="24">
        <f>(R482*PU!B487)+('Entretien des chaussées1'!T482*PU!B489)+'Entretien des chaussées1'!X482+'Entretien des chaussées1'!Y482+'Entretien des chaussées1'!Z482+'Entretien des chaussées1'!AA482+'Entretien des chaussées1'!AB482+'Entretien des chaussées1'!AC482</f>
        <v>0</v>
      </c>
      <c r="AE482" s="34"/>
      <c r="AF482" s="34"/>
      <c r="AG482" s="19" t="str">
        <f t="shared" si="96"/>
        <v/>
      </c>
      <c r="AH482" s="19" t="str">
        <f t="shared" si="97"/>
        <v/>
      </c>
      <c r="AI482" s="19" t="str">
        <f t="shared" si="98"/>
        <v/>
      </c>
      <c r="AJ482" s="31"/>
      <c r="AK482" s="26"/>
    </row>
    <row r="483" spans="1:37" x14ac:dyDescent="0.2">
      <c r="A483" s="41"/>
      <c r="B483" s="58" t="s">
        <v>506</v>
      </c>
      <c r="C483" s="41"/>
      <c r="D483" s="44"/>
      <c r="E483" s="40"/>
      <c r="F483" s="38" t="str">
        <f t="shared" si="88"/>
        <v/>
      </c>
      <c r="G483" s="23">
        <f t="shared" si="89"/>
        <v>0</v>
      </c>
      <c r="H483" s="23">
        <f t="shared" si="90"/>
        <v>0</v>
      </c>
      <c r="I483" s="23">
        <f t="shared" si="91"/>
        <v>0</v>
      </c>
      <c r="J483" s="23">
        <f t="shared" si="92"/>
        <v>0</v>
      </c>
      <c r="K483" s="23">
        <f t="shared" si="93"/>
        <v>0</v>
      </c>
      <c r="L483" s="27"/>
      <c r="M483" s="27"/>
      <c r="N483" s="33"/>
      <c r="O483" s="33"/>
      <c r="P483" s="68" t="str">
        <f t="shared" si="94"/>
        <v/>
      </c>
      <c r="Q483" s="49" t="str">
        <f t="shared" si="95"/>
        <v/>
      </c>
      <c r="R483" s="33"/>
      <c r="S483" s="33"/>
      <c r="T483" s="33"/>
      <c r="U483" s="33"/>
      <c r="V483" s="27"/>
      <c r="W483" s="45"/>
      <c r="X483" s="42">
        <f>IF(V483="ESU",P483*PU!$B$3,0)</f>
        <v>0</v>
      </c>
      <c r="Y483" s="23">
        <f>IF(V483="ECF",P483*PU!$B$5,0)</f>
        <v>0</v>
      </c>
      <c r="Z483" s="23">
        <f>IF(V483="Enrobé projeté",P483*PU!$B$7,0)</f>
        <v>0</v>
      </c>
      <c r="AA483" s="23">
        <f>IF(V483="Enrobé à froid",P483*PU!$B$9,0)</f>
        <v>0</v>
      </c>
      <c r="AB483" s="23">
        <f>IF(V483="Béton bitumineux",P483*PU!$B$11,0)</f>
        <v>0</v>
      </c>
      <c r="AC483" s="23">
        <f>IF(V483="Grave émulsion",P483*PU!$B$13,0)</f>
        <v>0</v>
      </c>
      <c r="AD483" s="24">
        <f>(R483*PU!B488)+('Entretien des chaussées1'!T483*PU!B490)+'Entretien des chaussées1'!X483+'Entretien des chaussées1'!Y483+'Entretien des chaussées1'!Z483+'Entretien des chaussées1'!AA483+'Entretien des chaussées1'!AB483+'Entretien des chaussées1'!AC483</f>
        <v>0</v>
      </c>
      <c r="AE483" s="34"/>
      <c r="AF483" s="34"/>
      <c r="AG483" s="19" t="str">
        <f t="shared" si="96"/>
        <v/>
      </c>
      <c r="AH483" s="19" t="str">
        <f t="shared" si="97"/>
        <v/>
      </c>
      <c r="AI483" s="19" t="str">
        <f t="shared" si="98"/>
        <v/>
      </c>
      <c r="AJ483" s="31"/>
      <c r="AK483" s="26"/>
    </row>
    <row r="484" spans="1:37" x14ac:dyDescent="0.2">
      <c r="A484" s="41"/>
      <c r="B484" s="58" t="s">
        <v>507</v>
      </c>
      <c r="C484" s="41"/>
      <c r="D484" s="44"/>
      <c r="E484" s="40"/>
      <c r="F484" s="38" t="str">
        <f t="shared" si="88"/>
        <v/>
      </c>
      <c r="G484" s="23">
        <f t="shared" si="89"/>
        <v>0</v>
      </c>
      <c r="H484" s="23">
        <f t="shared" si="90"/>
        <v>0</v>
      </c>
      <c r="I484" s="23">
        <f t="shared" si="91"/>
        <v>0</v>
      </c>
      <c r="J484" s="23">
        <f t="shared" si="92"/>
        <v>0</v>
      </c>
      <c r="K484" s="23">
        <f t="shared" si="93"/>
        <v>0</v>
      </c>
      <c r="L484" s="27"/>
      <c r="M484" s="27"/>
      <c r="N484" s="33"/>
      <c r="O484" s="33"/>
      <c r="P484" s="68" t="str">
        <f t="shared" si="94"/>
        <v/>
      </c>
      <c r="Q484" s="49" t="str">
        <f t="shared" si="95"/>
        <v/>
      </c>
      <c r="R484" s="33"/>
      <c r="S484" s="33"/>
      <c r="T484" s="33"/>
      <c r="U484" s="33"/>
      <c r="V484" s="27"/>
      <c r="W484" s="45"/>
      <c r="X484" s="42">
        <f>IF(V484="ESU",P484*PU!$B$3,0)</f>
        <v>0</v>
      </c>
      <c r="Y484" s="23">
        <f>IF(V484="ECF",P484*PU!$B$5,0)</f>
        <v>0</v>
      </c>
      <c r="Z484" s="23">
        <f>IF(V484="Enrobé projeté",P484*PU!$B$7,0)</f>
        <v>0</v>
      </c>
      <c r="AA484" s="23">
        <f>IF(V484="Enrobé à froid",P484*PU!$B$9,0)</f>
        <v>0</v>
      </c>
      <c r="AB484" s="23">
        <f>IF(V484="Béton bitumineux",P484*PU!$B$11,0)</f>
        <v>0</v>
      </c>
      <c r="AC484" s="23">
        <f>IF(V484="Grave émulsion",P484*PU!$B$13,0)</f>
        <v>0</v>
      </c>
      <c r="AD484" s="24">
        <f>(R484*PU!B489)+('Entretien des chaussées1'!T484*PU!B491)+'Entretien des chaussées1'!X484+'Entretien des chaussées1'!Y484+'Entretien des chaussées1'!Z484+'Entretien des chaussées1'!AA484+'Entretien des chaussées1'!AB484+'Entretien des chaussées1'!AC484</f>
        <v>0</v>
      </c>
      <c r="AE484" s="34"/>
      <c r="AF484" s="34"/>
      <c r="AG484" s="19" t="str">
        <f t="shared" si="96"/>
        <v/>
      </c>
      <c r="AH484" s="19" t="str">
        <f t="shared" si="97"/>
        <v/>
      </c>
      <c r="AI484" s="19" t="str">
        <f t="shared" si="98"/>
        <v/>
      </c>
      <c r="AJ484" s="31"/>
      <c r="AK484" s="26"/>
    </row>
    <row r="485" spans="1:37" x14ac:dyDescent="0.2">
      <c r="A485" s="41"/>
      <c r="B485" s="58" t="s">
        <v>508</v>
      </c>
      <c r="C485" s="41"/>
      <c r="D485" s="44"/>
      <c r="E485" s="40"/>
      <c r="F485" s="38" t="str">
        <f t="shared" si="88"/>
        <v/>
      </c>
      <c r="G485" s="23">
        <f t="shared" si="89"/>
        <v>0</v>
      </c>
      <c r="H485" s="23">
        <f t="shared" si="90"/>
        <v>0</v>
      </c>
      <c r="I485" s="23">
        <f t="shared" si="91"/>
        <v>0</v>
      </c>
      <c r="J485" s="23">
        <f t="shared" si="92"/>
        <v>0</v>
      </c>
      <c r="K485" s="23">
        <f t="shared" si="93"/>
        <v>0</v>
      </c>
      <c r="L485" s="27"/>
      <c r="M485" s="27"/>
      <c r="N485" s="33"/>
      <c r="O485" s="33"/>
      <c r="P485" s="68" t="str">
        <f t="shared" si="94"/>
        <v/>
      </c>
      <c r="Q485" s="49" t="str">
        <f t="shared" si="95"/>
        <v/>
      </c>
      <c r="R485" s="33"/>
      <c r="S485" s="33"/>
      <c r="T485" s="33"/>
      <c r="U485" s="33"/>
      <c r="V485" s="27"/>
      <c r="W485" s="45"/>
      <c r="X485" s="42">
        <f>IF(V485="ESU",P485*PU!$B$3,0)</f>
        <v>0</v>
      </c>
      <c r="Y485" s="23">
        <f>IF(V485="ECF",P485*PU!$B$5,0)</f>
        <v>0</v>
      </c>
      <c r="Z485" s="23">
        <f>IF(V485="Enrobé projeté",P485*PU!$B$7,0)</f>
        <v>0</v>
      </c>
      <c r="AA485" s="23">
        <f>IF(V485="Enrobé à froid",P485*PU!$B$9,0)</f>
        <v>0</v>
      </c>
      <c r="AB485" s="23">
        <f>IF(V485="Béton bitumineux",P485*PU!$B$11,0)</f>
        <v>0</v>
      </c>
      <c r="AC485" s="23">
        <f>IF(V485="Grave émulsion",P485*PU!$B$13,0)</f>
        <v>0</v>
      </c>
      <c r="AD485" s="24">
        <f>(R485*PU!B490)+('Entretien des chaussées1'!T485*PU!B492)+'Entretien des chaussées1'!X485+'Entretien des chaussées1'!Y485+'Entretien des chaussées1'!Z485+'Entretien des chaussées1'!AA485+'Entretien des chaussées1'!AB485+'Entretien des chaussées1'!AC485</f>
        <v>0</v>
      </c>
      <c r="AE485" s="34"/>
      <c r="AF485" s="34"/>
      <c r="AG485" s="19" t="str">
        <f t="shared" si="96"/>
        <v/>
      </c>
      <c r="AH485" s="19" t="str">
        <f t="shared" si="97"/>
        <v/>
      </c>
      <c r="AI485" s="19" t="str">
        <f t="shared" si="98"/>
        <v/>
      </c>
      <c r="AJ485" s="31"/>
      <c r="AK485" s="26"/>
    </row>
    <row r="486" spans="1:37" x14ac:dyDescent="0.2">
      <c r="A486" s="41"/>
      <c r="B486" s="58" t="s">
        <v>509</v>
      </c>
      <c r="C486" s="41"/>
      <c r="D486" s="44"/>
      <c r="E486" s="40"/>
      <c r="F486" s="38" t="str">
        <f t="shared" si="88"/>
        <v/>
      </c>
      <c r="G486" s="23">
        <f t="shared" si="89"/>
        <v>0</v>
      </c>
      <c r="H486" s="23">
        <f t="shared" si="90"/>
        <v>0</v>
      </c>
      <c r="I486" s="23">
        <f t="shared" si="91"/>
        <v>0</v>
      </c>
      <c r="J486" s="23">
        <f t="shared" si="92"/>
        <v>0</v>
      </c>
      <c r="K486" s="23">
        <f t="shared" si="93"/>
        <v>0</v>
      </c>
      <c r="L486" s="27"/>
      <c r="M486" s="27"/>
      <c r="N486" s="33"/>
      <c r="O486" s="33"/>
      <c r="P486" s="68" t="str">
        <f t="shared" si="94"/>
        <v/>
      </c>
      <c r="Q486" s="49" t="str">
        <f t="shared" si="95"/>
        <v/>
      </c>
      <c r="R486" s="33"/>
      <c r="S486" s="33"/>
      <c r="T486" s="33"/>
      <c r="U486" s="33"/>
      <c r="V486" s="27"/>
      <c r="W486" s="45"/>
      <c r="X486" s="42">
        <f>IF(V486="ESU",P486*PU!$B$3,0)</f>
        <v>0</v>
      </c>
      <c r="Y486" s="23">
        <f>IF(V486="ECF",P486*PU!$B$5,0)</f>
        <v>0</v>
      </c>
      <c r="Z486" s="23">
        <f>IF(V486="Enrobé projeté",P486*PU!$B$7,0)</f>
        <v>0</v>
      </c>
      <c r="AA486" s="23">
        <f>IF(V486="Enrobé à froid",P486*PU!$B$9,0)</f>
        <v>0</v>
      </c>
      <c r="AB486" s="23">
        <f>IF(V486="Béton bitumineux",P486*PU!$B$11,0)</f>
        <v>0</v>
      </c>
      <c r="AC486" s="23">
        <f>IF(V486="Grave émulsion",P486*PU!$B$13,0)</f>
        <v>0</v>
      </c>
      <c r="AD486" s="24">
        <f>(R486*PU!B491)+('Entretien des chaussées1'!T486*PU!B493)+'Entretien des chaussées1'!X486+'Entretien des chaussées1'!Y486+'Entretien des chaussées1'!Z486+'Entretien des chaussées1'!AA486+'Entretien des chaussées1'!AB486+'Entretien des chaussées1'!AC486</f>
        <v>0</v>
      </c>
      <c r="AE486" s="34"/>
      <c r="AF486" s="34"/>
      <c r="AG486" s="19" t="str">
        <f t="shared" si="96"/>
        <v/>
      </c>
      <c r="AH486" s="19" t="str">
        <f t="shared" si="97"/>
        <v/>
      </c>
      <c r="AI486" s="19" t="str">
        <f t="shared" si="98"/>
        <v/>
      </c>
      <c r="AJ486" s="31"/>
      <c r="AK486" s="26"/>
    </row>
    <row r="487" spans="1:37" x14ac:dyDescent="0.2">
      <c r="A487" s="41"/>
      <c r="B487" s="58" t="s">
        <v>510</v>
      </c>
      <c r="C487" s="41"/>
      <c r="D487" s="44"/>
      <c r="E487" s="40"/>
      <c r="F487" s="38" t="str">
        <f t="shared" si="88"/>
        <v/>
      </c>
      <c r="G487" s="23">
        <f t="shared" si="89"/>
        <v>0</v>
      </c>
      <c r="H487" s="23">
        <f t="shared" si="90"/>
        <v>0</v>
      </c>
      <c r="I487" s="23">
        <f t="shared" si="91"/>
        <v>0</v>
      </c>
      <c r="J487" s="23">
        <f t="shared" si="92"/>
        <v>0</v>
      </c>
      <c r="K487" s="23">
        <f t="shared" si="93"/>
        <v>0</v>
      </c>
      <c r="L487" s="27"/>
      <c r="M487" s="27"/>
      <c r="N487" s="33"/>
      <c r="O487" s="33"/>
      <c r="P487" s="68" t="str">
        <f t="shared" si="94"/>
        <v/>
      </c>
      <c r="Q487" s="49" t="str">
        <f t="shared" si="95"/>
        <v/>
      </c>
      <c r="R487" s="33"/>
      <c r="S487" s="33"/>
      <c r="T487" s="33"/>
      <c r="U487" s="33"/>
      <c r="V487" s="27"/>
      <c r="W487" s="45"/>
      <c r="X487" s="42">
        <f>IF(V487="ESU",P487*PU!$B$3,0)</f>
        <v>0</v>
      </c>
      <c r="Y487" s="23">
        <f>IF(V487="ECF",P487*PU!$B$5,0)</f>
        <v>0</v>
      </c>
      <c r="Z487" s="23">
        <f>IF(V487="Enrobé projeté",P487*PU!$B$7,0)</f>
        <v>0</v>
      </c>
      <c r="AA487" s="23">
        <f>IF(V487="Enrobé à froid",P487*PU!$B$9,0)</f>
        <v>0</v>
      </c>
      <c r="AB487" s="23">
        <f>IF(V487="Béton bitumineux",P487*PU!$B$11,0)</f>
        <v>0</v>
      </c>
      <c r="AC487" s="23">
        <f>IF(V487="Grave émulsion",P487*PU!$B$13,0)</f>
        <v>0</v>
      </c>
      <c r="AD487" s="24">
        <f>(R487*PU!B492)+('Entretien des chaussées1'!T487*PU!B494)+'Entretien des chaussées1'!X487+'Entretien des chaussées1'!Y487+'Entretien des chaussées1'!Z487+'Entretien des chaussées1'!AA487+'Entretien des chaussées1'!AB487+'Entretien des chaussées1'!AC487</f>
        <v>0</v>
      </c>
      <c r="AE487" s="34"/>
      <c r="AF487" s="34"/>
      <c r="AG487" s="19" t="str">
        <f t="shared" si="96"/>
        <v/>
      </c>
      <c r="AH487" s="19" t="str">
        <f t="shared" si="97"/>
        <v/>
      </c>
      <c r="AI487" s="19" t="str">
        <f t="shared" si="98"/>
        <v/>
      </c>
      <c r="AJ487" s="31"/>
      <c r="AK487" s="26"/>
    </row>
    <row r="488" spans="1:37" x14ac:dyDescent="0.2">
      <c r="A488" s="41"/>
      <c r="B488" s="58" t="s">
        <v>511</v>
      </c>
      <c r="C488" s="41"/>
      <c r="D488" s="44"/>
      <c r="E488" s="40"/>
      <c r="F488" s="38" t="str">
        <f t="shared" si="88"/>
        <v/>
      </c>
      <c r="G488" s="23">
        <f t="shared" si="89"/>
        <v>0</v>
      </c>
      <c r="H488" s="23">
        <f t="shared" si="90"/>
        <v>0</v>
      </c>
      <c r="I488" s="23">
        <f t="shared" si="91"/>
        <v>0</v>
      </c>
      <c r="J488" s="23">
        <f t="shared" si="92"/>
        <v>0</v>
      </c>
      <c r="K488" s="23">
        <f t="shared" si="93"/>
        <v>0</v>
      </c>
      <c r="L488" s="27"/>
      <c r="M488" s="27"/>
      <c r="N488" s="33"/>
      <c r="O488" s="33"/>
      <c r="P488" s="68" t="str">
        <f t="shared" si="94"/>
        <v/>
      </c>
      <c r="Q488" s="49" t="str">
        <f t="shared" si="95"/>
        <v/>
      </c>
      <c r="R488" s="33"/>
      <c r="S488" s="33"/>
      <c r="T488" s="33"/>
      <c r="U488" s="33"/>
      <c r="V488" s="27"/>
      <c r="W488" s="45"/>
      <c r="X488" s="42">
        <f>IF(V488="ESU",P488*PU!$B$3,0)</f>
        <v>0</v>
      </c>
      <c r="Y488" s="23">
        <f>IF(V488="ECF",P488*PU!$B$5,0)</f>
        <v>0</v>
      </c>
      <c r="Z488" s="23">
        <f>IF(V488="Enrobé projeté",P488*PU!$B$7,0)</f>
        <v>0</v>
      </c>
      <c r="AA488" s="23">
        <f>IF(V488="Enrobé à froid",P488*PU!$B$9,0)</f>
        <v>0</v>
      </c>
      <c r="AB488" s="23">
        <f>IF(V488="Béton bitumineux",P488*PU!$B$11,0)</f>
        <v>0</v>
      </c>
      <c r="AC488" s="23">
        <f>IF(V488="Grave émulsion",P488*PU!$B$13,0)</f>
        <v>0</v>
      </c>
      <c r="AD488" s="24">
        <f>(R488*PU!B493)+('Entretien des chaussées1'!T488*PU!B495)+'Entretien des chaussées1'!X488+'Entretien des chaussées1'!Y488+'Entretien des chaussées1'!Z488+'Entretien des chaussées1'!AA488+'Entretien des chaussées1'!AB488+'Entretien des chaussées1'!AC488</f>
        <v>0</v>
      </c>
      <c r="AE488" s="34"/>
      <c r="AF488" s="34"/>
      <c r="AG488" s="19" t="str">
        <f t="shared" si="96"/>
        <v/>
      </c>
      <c r="AH488" s="19" t="str">
        <f t="shared" si="97"/>
        <v/>
      </c>
      <c r="AI488" s="19" t="str">
        <f t="shared" si="98"/>
        <v/>
      </c>
      <c r="AJ488" s="31"/>
      <c r="AK488" s="26"/>
    </row>
    <row r="489" spans="1:37" x14ac:dyDescent="0.2">
      <c r="A489" s="41"/>
      <c r="B489" s="58" t="s">
        <v>512</v>
      </c>
      <c r="C489" s="41"/>
      <c r="D489" s="44"/>
      <c r="E489" s="40"/>
      <c r="F489" s="38" t="str">
        <f t="shared" si="88"/>
        <v/>
      </c>
      <c r="G489" s="23">
        <f t="shared" si="89"/>
        <v>0</v>
      </c>
      <c r="H489" s="23">
        <f t="shared" si="90"/>
        <v>0</v>
      </c>
      <c r="I489" s="23">
        <f t="shared" si="91"/>
        <v>0</v>
      </c>
      <c r="J489" s="23">
        <f t="shared" si="92"/>
        <v>0</v>
      </c>
      <c r="K489" s="23">
        <f t="shared" si="93"/>
        <v>0</v>
      </c>
      <c r="L489" s="27"/>
      <c r="M489" s="27"/>
      <c r="N489" s="33"/>
      <c r="O489" s="33"/>
      <c r="P489" s="68" t="str">
        <f t="shared" si="94"/>
        <v/>
      </c>
      <c r="Q489" s="49" t="str">
        <f t="shared" si="95"/>
        <v/>
      </c>
      <c r="R489" s="33"/>
      <c r="S489" s="33"/>
      <c r="T489" s="33"/>
      <c r="U489" s="33"/>
      <c r="V489" s="27"/>
      <c r="W489" s="45"/>
      <c r="X489" s="42">
        <f>IF(V489="ESU",P489*PU!$B$3,0)</f>
        <v>0</v>
      </c>
      <c r="Y489" s="23">
        <f>IF(V489="ECF",P489*PU!$B$5,0)</f>
        <v>0</v>
      </c>
      <c r="Z489" s="23">
        <f>IF(V489="Enrobé projeté",P489*PU!$B$7,0)</f>
        <v>0</v>
      </c>
      <c r="AA489" s="23">
        <f>IF(V489="Enrobé à froid",P489*PU!$B$9,0)</f>
        <v>0</v>
      </c>
      <c r="AB489" s="23">
        <f>IF(V489="Béton bitumineux",P489*PU!$B$11,0)</f>
        <v>0</v>
      </c>
      <c r="AC489" s="23">
        <f>IF(V489="Grave émulsion",P489*PU!$B$13,0)</f>
        <v>0</v>
      </c>
      <c r="AD489" s="24">
        <f>(R489*PU!B494)+('Entretien des chaussées1'!T489*PU!B496)+'Entretien des chaussées1'!X489+'Entretien des chaussées1'!Y489+'Entretien des chaussées1'!Z489+'Entretien des chaussées1'!AA489+'Entretien des chaussées1'!AB489+'Entretien des chaussées1'!AC489</f>
        <v>0</v>
      </c>
      <c r="AE489" s="34"/>
      <c r="AF489" s="34"/>
      <c r="AG489" s="19" t="str">
        <f t="shared" si="96"/>
        <v/>
      </c>
      <c r="AH489" s="19" t="str">
        <f t="shared" si="97"/>
        <v/>
      </c>
      <c r="AI489" s="19" t="str">
        <f t="shared" si="98"/>
        <v/>
      </c>
      <c r="AJ489" s="31"/>
      <c r="AK489" s="26"/>
    </row>
    <row r="490" spans="1:37" x14ac:dyDescent="0.2">
      <c r="A490" s="41"/>
      <c r="B490" s="58" t="s">
        <v>513</v>
      </c>
      <c r="C490" s="41"/>
      <c r="D490" s="44"/>
      <c r="E490" s="40"/>
      <c r="F490" s="38" t="str">
        <f t="shared" si="88"/>
        <v/>
      </c>
      <c r="G490" s="23">
        <f t="shared" si="89"/>
        <v>0</v>
      </c>
      <c r="H490" s="23">
        <f t="shared" si="90"/>
        <v>0</v>
      </c>
      <c r="I490" s="23">
        <f t="shared" si="91"/>
        <v>0</v>
      </c>
      <c r="J490" s="23">
        <f t="shared" si="92"/>
        <v>0</v>
      </c>
      <c r="K490" s="23">
        <f t="shared" si="93"/>
        <v>0</v>
      </c>
      <c r="L490" s="27"/>
      <c r="M490" s="27"/>
      <c r="N490" s="33"/>
      <c r="O490" s="33"/>
      <c r="P490" s="68" t="str">
        <f t="shared" si="94"/>
        <v/>
      </c>
      <c r="Q490" s="49" t="str">
        <f t="shared" si="95"/>
        <v/>
      </c>
      <c r="R490" s="33"/>
      <c r="S490" s="33"/>
      <c r="T490" s="33"/>
      <c r="U490" s="33"/>
      <c r="V490" s="27"/>
      <c r="W490" s="45"/>
      <c r="X490" s="42">
        <f>IF(V490="ESU",P490*PU!$B$3,0)</f>
        <v>0</v>
      </c>
      <c r="Y490" s="23">
        <f>IF(V490="ECF",P490*PU!$B$5,0)</f>
        <v>0</v>
      </c>
      <c r="Z490" s="23">
        <f>IF(V490="Enrobé projeté",P490*PU!$B$7,0)</f>
        <v>0</v>
      </c>
      <c r="AA490" s="23">
        <f>IF(V490="Enrobé à froid",P490*PU!$B$9,0)</f>
        <v>0</v>
      </c>
      <c r="AB490" s="23">
        <f>IF(V490="Béton bitumineux",P490*PU!$B$11,0)</f>
        <v>0</v>
      </c>
      <c r="AC490" s="23">
        <f>IF(V490="Grave émulsion",P490*PU!$B$13,0)</f>
        <v>0</v>
      </c>
      <c r="AD490" s="24">
        <f>(R490*PU!B495)+('Entretien des chaussées1'!T490*PU!B497)+'Entretien des chaussées1'!X490+'Entretien des chaussées1'!Y490+'Entretien des chaussées1'!Z490+'Entretien des chaussées1'!AA490+'Entretien des chaussées1'!AB490+'Entretien des chaussées1'!AC490</f>
        <v>0</v>
      </c>
      <c r="AE490" s="34"/>
      <c r="AF490" s="34"/>
      <c r="AG490" s="19" t="str">
        <f t="shared" si="96"/>
        <v/>
      </c>
      <c r="AH490" s="19" t="str">
        <f t="shared" si="97"/>
        <v/>
      </c>
      <c r="AI490" s="19" t="str">
        <f t="shared" si="98"/>
        <v/>
      </c>
      <c r="AJ490" s="31"/>
      <c r="AK490" s="26"/>
    </row>
    <row r="491" spans="1:37" x14ac:dyDescent="0.2">
      <c r="A491" s="41"/>
      <c r="B491" s="58" t="s">
        <v>514</v>
      </c>
      <c r="C491" s="41"/>
      <c r="D491" s="44"/>
      <c r="E491" s="40"/>
      <c r="F491" s="38" t="str">
        <f t="shared" si="88"/>
        <v/>
      </c>
      <c r="G491" s="23">
        <f t="shared" si="89"/>
        <v>0</v>
      </c>
      <c r="H491" s="23">
        <f t="shared" si="90"/>
        <v>0</v>
      </c>
      <c r="I491" s="23">
        <f t="shared" si="91"/>
        <v>0</v>
      </c>
      <c r="J491" s="23">
        <f t="shared" si="92"/>
        <v>0</v>
      </c>
      <c r="K491" s="23">
        <f t="shared" si="93"/>
        <v>0</v>
      </c>
      <c r="L491" s="27"/>
      <c r="M491" s="27"/>
      <c r="N491" s="33"/>
      <c r="O491" s="33"/>
      <c r="P491" s="68" t="str">
        <f t="shared" si="94"/>
        <v/>
      </c>
      <c r="Q491" s="49" t="str">
        <f t="shared" si="95"/>
        <v/>
      </c>
      <c r="R491" s="33"/>
      <c r="S491" s="33"/>
      <c r="T491" s="33"/>
      <c r="U491" s="33"/>
      <c r="V491" s="27"/>
      <c r="W491" s="45"/>
      <c r="X491" s="42">
        <f>IF(V491="ESU",P491*PU!$B$3,0)</f>
        <v>0</v>
      </c>
      <c r="Y491" s="23">
        <f>IF(V491="ECF",P491*PU!$B$5,0)</f>
        <v>0</v>
      </c>
      <c r="Z491" s="23">
        <f>IF(V491="Enrobé projeté",P491*PU!$B$7,0)</f>
        <v>0</v>
      </c>
      <c r="AA491" s="23">
        <f>IF(V491="Enrobé à froid",P491*PU!$B$9,0)</f>
        <v>0</v>
      </c>
      <c r="AB491" s="23">
        <f>IF(V491="Béton bitumineux",P491*PU!$B$11,0)</f>
        <v>0</v>
      </c>
      <c r="AC491" s="23">
        <f>IF(V491="Grave émulsion",P491*PU!$B$13,0)</f>
        <v>0</v>
      </c>
      <c r="AD491" s="24">
        <f>(R491*PU!B496)+('Entretien des chaussées1'!T491*PU!B498)+'Entretien des chaussées1'!X491+'Entretien des chaussées1'!Y491+'Entretien des chaussées1'!Z491+'Entretien des chaussées1'!AA491+'Entretien des chaussées1'!AB491+'Entretien des chaussées1'!AC491</f>
        <v>0</v>
      </c>
      <c r="AE491" s="34"/>
      <c r="AF491" s="34"/>
      <c r="AG491" s="19" t="str">
        <f t="shared" si="96"/>
        <v/>
      </c>
      <c r="AH491" s="19" t="str">
        <f t="shared" si="97"/>
        <v/>
      </c>
      <c r="AI491" s="19" t="str">
        <f t="shared" si="98"/>
        <v/>
      </c>
      <c r="AJ491" s="31"/>
      <c r="AK491" s="26"/>
    </row>
    <row r="492" spans="1:37" x14ac:dyDescent="0.2">
      <c r="A492" s="41"/>
      <c r="B492" s="58" t="s">
        <v>515</v>
      </c>
      <c r="C492" s="41"/>
      <c r="D492" s="44"/>
      <c r="E492" s="40"/>
      <c r="F492" s="38" t="str">
        <f t="shared" si="88"/>
        <v/>
      </c>
      <c r="G492" s="23">
        <f t="shared" si="89"/>
        <v>0</v>
      </c>
      <c r="H492" s="23">
        <f t="shared" si="90"/>
        <v>0</v>
      </c>
      <c r="I492" s="23">
        <f t="shared" si="91"/>
        <v>0</v>
      </c>
      <c r="J492" s="23">
        <f t="shared" si="92"/>
        <v>0</v>
      </c>
      <c r="K492" s="23">
        <f t="shared" si="93"/>
        <v>0</v>
      </c>
      <c r="L492" s="27"/>
      <c r="M492" s="27"/>
      <c r="N492" s="33"/>
      <c r="O492" s="33"/>
      <c r="P492" s="68" t="str">
        <f t="shared" si="94"/>
        <v/>
      </c>
      <c r="Q492" s="49" t="str">
        <f t="shared" si="95"/>
        <v/>
      </c>
      <c r="R492" s="33"/>
      <c r="S492" s="33"/>
      <c r="T492" s="33"/>
      <c r="U492" s="33"/>
      <c r="V492" s="27"/>
      <c r="W492" s="45"/>
      <c r="X492" s="42">
        <f>IF(V492="ESU",P492*PU!$B$3,0)</f>
        <v>0</v>
      </c>
      <c r="Y492" s="23">
        <f>IF(V492="ECF",P492*PU!$B$5,0)</f>
        <v>0</v>
      </c>
      <c r="Z492" s="23">
        <f>IF(V492="Enrobé projeté",P492*PU!$B$7,0)</f>
        <v>0</v>
      </c>
      <c r="AA492" s="23">
        <f>IF(V492="Enrobé à froid",P492*PU!$B$9,0)</f>
        <v>0</v>
      </c>
      <c r="AB492" s="23">
        <f>IF(V492="Béton bitumineux",P492*PU!$B$11,0)</f>
        <v>0</v>
      </c>
      <c r="AC492" s="23">
        <f>IF(V492="Grave émulsion",P492*PU!$B$13,0)</f>
        <v>0</v>
      </c>
      <c r="AD492" s="24">
        <f>(R492*PU!B497)+('Entretien des chaussées1'!T492*PU!B499)+'Entretien des chaussées1'!X492+'Entretien des chaussées1'!Y492+'Entretien des chaussées1'!Z492+'Entretien des chaussées1'!AA492+'Entretien des chaussées1'!AB492+'Entretien des chaussées1'!AC492</f>
        <v>0</v>
      </c>
      <c r="AE492" s="34"/>
      <c r="AF492" s="34"/>
      <c r="AG492" s="19" t="str">
        <f t="shared" si="96"/>
        <v/>
      </c>
      <c r="AH492" s="19" t="str">
        <f t="shared" si="97"/>
        <v/>
      </c>
      <c r="AI492" s="19" t="str">
        <f t="shared" si="98"/>
        <v/>
      </c>
      <c r="AJ492" s="31"/>
      <c r="AK492" s="26"/>
    </row>
    <row r="493" spans="1:37" x14ac:dyDescent="0.2">
      <c r="A493" s="41"/>
      <c r="B493" s="58" t="s">
        <v>516</v>
      </c>
      <c r="C493" s="41"/>
      <c r="D493" s="44"/>
      <c r="E493" s="40"/>
      <c r="F493" s="38" t="str">
        <f t="shared" si="88"/>
        <v/>
      </c>
      <c r="G493" s="23">
        <f t="shared" si="89"/>
        <v>0</v>
      </c>
      <c r="H493" s="23">
        <f t="shared" si="90"/>
        <v>0</v>
      </c>
      <c r="I493" s="23">
        <f t="shared" si="91"/>
        <v>0</v>
      </c>
      <c r="J493" s="23">
        <f t="shared" si="92"/>
        <v>0</v>
      </c>
      <c r="K493" s="23">
        <f t="shared" si="93"/>
        <v>0</v>
      </c>
      <c r="L493" s="27"/>
      <c r="M493" s="27"/>
      <c r="N493" s="33"/>
      <c r="O493" s="33"/>
      <c r="P493" s="68" t="str">
        <f t="shared" si="94"/>
        <v/>
      </c>
      <c r="Q493" s="49" t="str">
        <f t="shared" si="95"/>
        <v/>
      </c>
      <c r="R493" s="33"/>
      <c r="S493" s="33"/>
      <c r="T493" s="33"/>
      <c r="U493" s="33"/>
      <c r="V493" s="27"/>
      <c r="W493" s="45"/>
      <c r="X493" s="42">
        <f>IF(V493="ESU",P493*PU!$B$3,0)</f>
        <v>0</v>
      </c>
      <c r="Y493" s="23">
        <f>IF(V493="ECF",P493*PU!$B$5,0)</f>
        <v>0</v>
      </c>
      <c r="Z493" s="23">
        <f>IF(V493="Enrobé projeté",P493*PU!$B$7,0)</f>
        <v>0</v>
      </c>
      <c r="AA493" s="23">
        <f>IF(V493="Enrobé à froid",P493*PU!$B$9,0)</f>
        <v>0</v>
      </c>
      <c r="AB493" s="23">
        <f>IF(V493="Béton bitumineux",P493*PU!$B$11,0)</f>
        <v>0</v>
      </c>
      <c r="AC493" s="23">
        <f>IF(V493="Grave émulsion",P493*PU!$B$13,0)</f>
        <v>0</v>
      </c>
      <c r="AD493" s="24">
        <f>(R493*PU!B498)+('Entretien des chaussées1'!T493*PU!B500)+'Entretien des chaussées1'!X493+'Entretien des chaussées1'!Y493+'Entretien des chaussées1'!Z493+'Entretien des chaussées1'!AA493+'Entretien des chaussées1'!AB493+'Entretien des chaussées1'!AC493</f>
        <v>0</v>
      </c>
      <c r="AE493" s="34"/>
      <c r="AF493" s="34"/>
      <c r="AG493" s="19" t="str">
        <f t="shared" si="96"/>
        <v/>
      </c>
      <c r="AH493" s="19" t="str">
        <f t="shared" si="97"/>
        <v/>
      </c>
      <c r="AI493" s="19" t="str">
        <f t="shared" si="98"/>
        <v/>
      </c>
      <c r="AJ493" s="31"/>
      <c r="AK493" s="26"/>
    </row>
    <row r="494" spans="1:37" x14ac:dyDescent="0.2">
      <c r="A494" s="41"/>
      <c r="B494" s="58" t="s">
        <v>517</v>
      </c>
      <c r="C494" s="41"/>
      <c r="D494" s="44"/>
      <c r="E494" s="40"/>
      <c r="F494" s="38" t="str">
        <f t="shared" si="88"/>
        <v/>
      </c>
      <c r="G494" s="23">
        <f t="shared" si="89"/>
        <v>0</v>
      </c>
      <c r="H494" s="23">
        <f t="shared" si="90"/>
        <v>0</v>
      </c>
      <c r="I494" s="23">
        <f t="shared" si="91"/>
        <v>0</v>
      </c>
      <c r="J494" s="23">
        <f t="shared" si="92"/>
        <v>0</v>
      </c>
      <c r="K494" s="23">
        <f t="shared" si="93"/>
        <v>0</v>
      </c>
      <c r="L494" s="27"/>
      <c r="M494" s="27"/>
      <c r="N494" s="33"/>
      <c r="O494" s="33"/>
      <c r="P494" s="68" t="str">
        <f t="shared" si="94"/>
        <v/>
      </c>
      <c r="Q494" s="49" t="str">
        <f t="shared" si="95"/>
        <v/>
      </c>
      <c r="R494" s="33"/>
      <c r="S494" s="33"/>
      <c r="T494" s="33"/>
      <c r="U494" s="33"/>
      <c r="V494" s="27"/>
      <c r="W494" s="45"/>
      <c r="X494" s="42">
        <f>IF(V494="ESU",P494*PU!$B$3,0)</f>
        <v>0</v>
      </c>
      <c r="Y494" s="23">
        <f>IF(V494="ECF",P494*PU!$B$5,0)</f>
        <v>0</v>
      </c>
      <c r="Z494" s="23">
        <f>IF(V494="Enrobé projeté",P494*PU!$B$7,0)</f>
        <v>0</v>
      </c>
      <c r="AA494" s="23">
        <f>IF(V494="Enrobé à froid",P494*PU!$B$9,0)</f>
        <v>0</v>
      </c>
      <c r="AB494" s="23">
        <f>IF(V494="Béton bitumineux",P494*PU!$B$11,0)</f>
        <v>0</v>
      </c>
      <c r="AC494" s="23">
        <f>IF(V494="Grave émulsion",P494*PU!$B$13,0)</f>
        <v>0</v>
      </c>
      <c r="AD494" s="24">
        <f>(R494*PU!B499)+('Entretien des chaussées1'!T494*PU!B501)+'Entretien des chaussées1'!X494+'Entretien des chaussées1'!Y494+'Entretien des chaussées1'!Z494+'Entretien des chaussées1'!AA494+'Entretien des chaussées1'!AB494+'Entretien des chaussées1'!AC494</f>
        <v>0</v>
      </c>
      <c r="AE494" s="34"/>
      <c r="AF494" s="34"/>
      <c r="AG494" s="19" t="str">
        <f t="shared" si="96"/>
        <v/>
      </c>
      <c r="AH494" s="19" t="str">
        <f t="shared" si="97"/>
        <v/>
      </c>
      <c r="AI494" s="19" t="str">
        <f t="shared" si="98"/>
        <v/>
      </c>
      <c r="AJ494" s="31"/>
      <c r="AK494" s="26"/>
    </row>
    <row r="495" spans="1:37" x14ac:dyDescent="0.2">
      <c r="A495" s="41"/>
      <c r="B495" s="58" t="s">
        <v>518</v>
      </c>
      <c r="C495" s="41"/>
      <c r="D495" s="44"/>
      <c r="E495" s="40"/>
      <c r="F495" s="38" t="str">
        <f t="shared" si="88"/>
        <v/>
      </c>
      <c r="G495" s="23">
        <f t="shared" si="89"/>
        <v>0</v>
      </c>
      <c r="H495" s="23">
        <f t="shared" si="90"/>
        <v>0</v>
      </c>
      <c r="I495" s="23">
        <f t="shared" si="91"/>
        <v>0</v>
      </c>
      <c r="J495" s="23">
        <f t="shared" si="92"/>
        <v>0</v>
      </c>
      <c r="K495" s="23">
        <f t="shared" si="93"/>
        <v>0</v>
      </c>
      <c r="L495" s="27"/>
      <c r="M495" s="27"/>
      <c r="N495" s="33"/>
      <c r="O495" s="33"/>
      <c r="P495" s="68" t="str">
        <f t="shared" si="94"/>
        <v/>
      </c>
      <c r="Q495" s="49" t="str">
        <f t="shared" si="95"/>
        <v/>
      </c>
      <c r="R495" s="33"/>
      <c r="S495" s="33"/>
      <c r="T495" s="33"/>
      <c r="U495" s="33"/>
      <c r="V495" s="27"/>
      <c r="W495" s="45"/>
      <c r="X495" s="42">
        <f>IF(V495="ESU",P495*PU!$B$3,0)</f>
        <v>0</v>
      </c>
      <c r="Y495" s="23">
        <f>IF(V495="ECF",P495*PU!$B$5,0)</f>
        <v>0</v>
      </c>
      <c r="Z495" s="23">
        <f>IF(V495="Enrobé projeté",P495*PU!$B$7,0)</f>
        <v>0</v>
      </c>
      <c r="AA495" s="23">
        <f>IF(V495="Enrobé à froid",P495*PU!$B$9,0)</f>
        <v>0</v>
      </c>
      <c r="AB495" s="23">
        <f>IF(V495="Béton bitumineux",P495*PU!$B$11,0)</f>
        <v>0</v>
      </c>
      <c r="AC495" s="23">
        <f>IF(V495="Grave émulsion",P495*PU!$B$13,0)</f>
        <v>0</v>
      </c>
      <c r="AD495" s="24">
        <f>(R495*PU!B500)+('Entretien des chaussées1'!T495*PU!B502)+'Entretien des chaussées1'!X495+'Entretien des chaussées1'!Y495+'Entretien des chaussées1'!Z495+'Entretien des chaussées1'!AA495+'Entretien des chaussées1'!AB495+'Entretien des chaussées1'!AC495</f>
        <v>0</v>
      </c>
      <c r="AE495" s="34"/>
      <c r="AF495" s="34"/>
      <c r="AG495" s="19" t="str">
        <f t="shared" si="96"/>
        <v/>
      </c>
      <c r="AH495" s="19" t="str">
        <f t="shared" si="97"/>
        <v/>
      </c>
      <c r="AI495" s="19" t="str">
        <f t="shared" si="98"/>
        <v/>
      </c>
      <c r="AJ495" s="31"/>
      <c r="AK495" s="26"/>
    </row>
    <row r="496" spans="1:37" x14ac:dyDescent="0.2">
      <c r="A496" s="41"/>
      <c r="B496" s="58" t="s">
        <v>519</v>
      </c>
      <c r="C496" s="41"/>
      <c r="D496" s="44"/>
      <c r="E496" s="40"/>
      <c r="F496" s="38" t="str">
        <f t="shared" si="88"/>
        <v/>
      </c>
      <c r="G496" s="23">
        <f t="shared" si="89"/>
        <v>0</v>
      </c>
      <c r="H496" s="23">
        <f t="shared" si="90"/>
        <v>0</v>
      </c>
      <c r="I496" s="23">
        <f t="shared" si="91"/>
        <v>0</v>
      </c>
      <c r="J496" s="23">
        <f t="shared" si="92"/>
        <v>0</v>
      </c>
      <c r="K496" s="23">
        <f t="shared" si="93"/>
        <v>0</v>
      </c>
      <c r="L496" s="27"/>
      <c r="M496" s="27"/>
      <c r="N496" s="33"/>
      <c r="O496" s="33"/>
      <c r="P496" s="68" t="str">
        <f t="shared" si="94"/>
        <v/>
      </c>
      <c r="Q496" s="49" t="str">
        <f t="shared" si="95"/>
        <v/>
      </c>
      <c r="R496" s="33"/>
      <c r="S496" s="33"/>
      <c r="T496" s="33"/>
      <c r="U496" s="33"/>
      <c r="V496" s="27"/>
      <c r="W496" s="45"/>
      <c r="X496" s="42">
        <f>IF(V496="ESU",P496*PU!$B$3,0)</f>
        <v>0</v>
      </c>
      <c r="Y496" s="23">
        <f>IF(V496="ECF",P496*PU!$B$5,0)</f>
        <v>0</v>
      </c>
      <c r="Z496" s="23">
        <f>IF(V496="Enrobé projeté",P496*PU!$B$7,0)</f>
        <v>0</v>
      </c>
      <c r="AA496" s="23">
        <f>IF(V496="Enrobé à froid",P496*PU!$B$9,0)</f>
        <v>0</v>
      </c>
      <c r="AB496" s="23">
        <f>IF(V496="Béton bitumineux",P496*PU!$B$11,0)</f>
        <v>0</v>
      </c>
      <c r="AC496" s="23">
        <f>IF(V496="Grave émulsion",P496*PU!$B$13,0)</f>
        <v>0</v>
      </c>
      <c r="AD496" s="24">
        <f>(R496*PU!B501)+('Entretien des chaussées1'!T496*PU!B503)+'Entretien des chaussées1'!X496+'Entretien des chaussées1'!Y496+'Entretien des chaussées1'!Z496+'Entretien des chaussées1'!AA496+'Entretien des chaussées1'!AB496+'Entretien des chaussées1'!AC496</f>
        <v>0</v>
      </c>
      <c r="AE496" s="34"/>
      <c r="AF496" s="34"/>
      <c r="AG496" s="19" t="str">
        <f t="shared" si="96"/>
        <v/>
      </c>
      <c r="AH496" s="19" t="str">
        <f t="shared" si="97"/>
        <v/>
      </c>
      <c r="AI496" s="19" t="str">
        <f t="shared" si="98"/>
        <v/>
      </c>
      <c r="AJ496" s="31"/>
      <c r="AK496" s="26"/>
    </row>
    <row r="497" spans="1:37" x14ac:dyDescent="0.2">
      <c r="A497" s="41"/>
      <c r="B497" s="58" t="s">
        <v>520</v>
      </c>
      <c r="C497" s="41"/>
      <c r="D497" s="44"/>
      <c r="E497" s="40"/>
      <c r="F497" s="38" t="str">
        <f t="shared" si="88"/>
        <v/>
      </c>
      <c r="G497" s="23">
        <f t="shared" si="89"/>
        <v>0</v>
      </c>
      <c r="H497" s="23">
        <f t="shared" si="90"/>
        <v>0</v>
      </c>
      <c r="I497" s="23">
        <f t="shared" si="91"/>
        <v>0</v>
      </c>
      <c r="J497" s="23">
        <f t="shared" si="92"/>
        <v>0</v>
      </c>
      <c r="K497" s="23">
        <f t="shared" si="93"/>
        <v>0</v>
      </c>
      <c r="L497" s="27"/>
      <c r="M497" s="27"/>
      <c r="N497" s="33"/>
      <c r="O497" s="33"/>
      <c r="P497" s="68" t="str">
        <f t="shared" si="94"/>
        <v/>
      </c>
      <c r="Q497" s="49" t="str">
        <f t="shared" si="95"/>
        <v/>
      </c>
      <c r="R497" s="33"/>
      <c r="S497" s="33"/>
      <c r="T497" s="33"/>
      <c r="U497" s="33"/>
      <c r="V497" s="27"/>
      <c r="W497" s="45"/>
      <c r="X497" s="42">
        <f>IF(V497="ESU",P497*PU!$B$3,0)</f>
        <v>0</v>
      </c>
      <c r="Y497" s="23">
        <f>IF(V497="ECF",P497*PU!$B$5,0)</f>
        <v>0</v>
      </c>
      <c r="Z497" s="23">
        <f>IF(V497="Enrobé projeté",P497*PU!$B$7,0)</f>
        <v>0</v>
      </c>
      <c r="AA497" s="23">
        <f>IF(V497="Enrobé à froid",P497*PU!$B$9,0)</f>
        <v>0</v>
      </c>
      <c r="AB497" s="23">
        <f>IF(V497="Béton bitumineux",P497*PU!$B$11,0)</f>
        <v>0</v>
      </c>
      <c r="AC497" s="23">
        <f>IF(V497="Grave émulsion",P497*PU!$B$13,0)</f>
        <v>0</v>
      </c>
      <c r="AD497" s="24">
        <f>(R497*PU!B502)+('Entretien des chaussées1'!T497*PU!B504)+'Entretien des chaussées1'!X497+'Entretien des chaussées1'!Y497+'Entretien des chaussées1'!Z497+'Entretien des chaussées1'!AA497+'Entretien des chaussées1'!AB497+'Entretien des chaussées1'!AC497</f>
        <v>0</v>
      </c>
      <c r="AE497" s="34"/>
      <c r="AF497" s="34"/>
      <c r="AG497" s="19" t="str">
        <f t="shared" si="96"/>
        <v/>
      </c>
      <c r="AH497" s="19" t="str">
        <f t="shared" si="97"/>
        <v/>
      </c>
      <c r="AI497" s="19" t="str">
        <f t="shared" si="98"/>
        <v/>
      </c>
      <c r="AJ497" s="31"/>
      <c r="AK497" s="26"/>
    </row>
    <row r="498" spans="1:37" x14ac:dyDescent="0.2">
      <c r="A498" s="41"/>
      <c r="B498" s="58" t="s">
        <v>521</v>
      </c>
      <c r="C498" s="41"/>
      <c r="D498" s="44"/>
      <c r="E498" s="40"/>
      <c r="F498" s="38" t="str">
        <f t="shared" si="88"/>
        <v/>
      </c>
      <c r="G498" s="23">
        <f t="shared" si="89"/>
        <v>0</v>
      </c>
      <c r="H498" s="23">
        <f t="shared" si="90"/>
        <v>0</v>
      </c>
      <c r="I498" s="23">
        <f t="shared" si="91"/>
        <v>0</v>
      </c>
      <c r="J498" s="23">
        <f t="shared" si="92"/>
        <v>0</v>
      </c>
      <c r="K498" s="23">
        <f t="shared" si="93"/>
        <v>0</v>
      </c>
      <c r="L498" s="27"/>
      <c r="M498" s="27"/>
      <c r="N498" s="33"/>
      <c r="O498" s="33"/>
      <c r="P498" s="68" t="str">
        <f t="shared" si="94"/>
        <v/>
      </c>
      <c r="Q498" s="49" t="str">
        <f t="shared" si="95"/>
        <v/>
      </c>
      <c r="R498" s="33"/>
      <c r="S498" s="33"/>
      <c r="T498" s="33"/>
      <c r="U498" s="33"/>
      <c r="V498" s="27"/>
      <c r="W498" s="45"/>
      <c r="X498" s="42">
        <f>IF(V498="ESU",P498*PU!$B$3,0)</f>
        <v>0</v>
      </c>
      <c r="Y498" s="23">
        <f>IF(V498="ECF",P498*PU!$B$5,0)</f>
        <v>0</v>
      </c>
      <c r="Z498" s="23">
        <f>IF(V498="Enrobé projeté",P498*PU!$B$7,0)</f>
        <v>0</v>
      </c>
      <c r="AA498" s="23">
        <f>IF(V498="Enrobé à froid",P498*PU!$B$9,0)</f>
        <v>0</v>
      </c>
      <c r="AB498" s="23">
        <f>IF(V498="Béton bitumineux",P498*PU!$B$11,0)</f>
        <v>0</v>
      </c>
      <c r="AC498" s="23">
        <f>IF(V498="Grave émulsion",P498*PU!$B$13,0)</f>
        <v>0</v>
      </c>
      <c r="AD498" s="24">
        <f>(R498*PU!B503)+('Entretien des chaussées1'!T498*PU!B505)+'Entretien des chaussées1'!X498+'Entretien des chaussées1'!Y498+'Entretien des chaussées1'!Z498+'Entretien des chaussées1'!AA498+'Entretien des chaussées1'!AB498+'Entretien des chaussées1'!AC498</f>
        <v>0</v>
      </c>
      <c r="AE498" s="34"/>
      <c r="AF498" s="34"/>
      <c r="AG498" s="19" t="str">
        <f t="shared" si="96"/>
        <v/>
      </c>
      <c r="AH498" s="19" t="str">
        <f t="shared" si="97"/>
        <v/>
      </c>
      <c r="AI498" s="19" t="str">
        <f t="shared" si="98"/>
        <v/>
      </c>
      <c r="AJ498" s="31"/>
      <c r="AK498" s="26"/>
    </row>
    <row r="499" spans="1:37" x14ac:dyDescent="0.2">
      <c r="A499" s="41"/>
      <c r="B499" s="58" t="s">
        <v>522</v>
      </c>
      <c r="C499" s="41"/>
      <c r="D499" s="44"/>
      <c r="E499" s="40"/>
      <c r="F499" s="38" t="str">
        <f t="shared" si="88"/>
        <v/>
      </c>
      <c r="G499" s="23">
        <f t="shared" si="89"/>
        <v>0</v>
      </c>
      <c r="H499" s="23">
        <f t="shared" si="90"/>
        <v>0</v>
      </c>
      <c r="I499" s="23">
        <f t="shared" si="91"/>
        <v>0</v>
      </c>
      <c r="J499" s="23">
        <f t="shared" si="92"/>
        <v>0</v>
      </c>
      <c r="K499" s="23">
        <f t="shared" si="93"/>
        <v>0</v>
      </c>
      <c r="L499" s="27"/>
      <c r="M499" s="27"/>
      <c r="N499" s="33"/>
      <c r="O499" s="33"/>
      <c r="P499" s="68" t="str">
        <f t="shared" si="94"/>
        <v/>
      </c>
      <c r="Q499" s="49" t="str">
        <f t="shared" si="95"/>
        <v/>
      </c>
      <c r="R499" s="33"/>
      <c r="S499" s="33"/>
      <c r="T499" s="33"/>
      <c r="U499" s="33"/>
      <c r="V499" s="27"/>
      <c r="W499" s="45"/>
      <c r="X499" s="42">
        <f>IF(V499="ESU",P499*PU!$B$3,0)</f>
        <v>0</v>
      </c>
      <c r="Y499" s="23">
        <f>IF(V499="ECF",P499*PU!$B$5,0)</f>
        <v>0</v>
      </c>
      <c r="Z499" s="23">
        <f>IF(V499="Enrobé projeté",P499*PU!$B$7,0)</f>
        <v>0</v>
      </c>
      <c r="AA499" s="23">
        <f>IF(V499="Enrobé à froid",P499*PU!$B$9,0)</f>
        <v>0</v>
      </c>
      <c r="AB499" s="23">
        <f>IF(V499="Béton bitumineux",P499*PU!$B$11,0)</f>
        <v>0</v>
      </c>
      <c r="AC499" s="23">
        <f>IF(V499="Grave émulsion",P499*PU!$B$13,0)</f>
        <v>0</v>
      </c>
      <c r="AD499" s="24">
        <f>(R499*PU!B504)+('Entretien des chaussées1'!T499*PU!B506)+'Entretien des chaussées1'!X499+'Entretien des chaussées1'!Y499+'Entretien des chaussées1'!Z499+'Entretien des chaussées1'!AA499+'Entretien des chaussées1'!AB499+'Entretien des chaussées1'!AC499</f>
        <v>0</v>
      </c>
      <c r="AE499" s="34"/>
      <c r="AF499" s="34"/>
      <c r="AG499" s="19" t="str">
        <f t="shared" si="96"/>
        <v/>
      </c>
      <c r="AH499" s="19" t="str">
        <f t="shared" si="97"/>
        <v/>
      </c>
      <c r="AI499" s="19" t="str">
        <f t="shared" si="98"/>
        <v/>
      </c>
      <c r="AJ499" s="31"/>
      <c r="AK499" s="26"/>
    </row>
    <row r="500" spans="1:37" x14ac:dyDescent="0.2">
      <c r="A500" s="41"/>
      <c r="B500" s="58" t="s">
        <v>523</v>
      </c>
      <c r="C500" s="41"/>
      <c r="D500" s="44"/>
      <c r="E500" s="40"/>
      <c r="F500" s="38" t="str">
        <f t="shared" si="88"/>
        <v/>
      </c>
      <c r="G500" s="23">
        <f t="shared" si="89"/>
        <v>0</v>
      </c>
      <c r="H500" s="23">
        <f t="shared" si="90"/>
        <v>0</v>
      </c>
      <c r="I500" s="23">
        <f t="shared" si="91"/>
        <v>0</v>
      </c>
      <c r="J500" s="23">
        <f t="shared" si="92"/>
        <v>0</v>
      </c>
      <c r="K500" s="23">
        <f t="shared" si="93"/>
        <v>0</v>
      </c>
      <c r="L500" s="27"/>
      <c r="M500" s="27"/>
      <c r="N500" s="33"/>
      <c r="O500" s="33"/>
      <c r="P500" s="68" t="str">
        <f t="shared" si="94"/>
        <v/>
      </c>
      <c r="Q500" s="49" t="str">
        <f t="shared" si="95"/>
        <v/>
      </c>
      <c r="R500" s="33"/>
      <c r="S500" s="33"/>
      <c r="T500" s="33"/>
      <c r="U500" s="33"/>
      <c r="V500" s="27"/>
      <c r="W500" s="45"/>
      <c r="X500" s="42">
        <f>IF(V500="ESU",P500*PU!$B$3,0)</f>
        <v>0</v>
      </c>
      <c r="Y500" s="23">
        <f>IF(V500="ECF",P500*PU!$B$5,0)</f>
        <v>0</v>
      </c>
      <c r="Z500" s="23">
        <f>IF(V500="Enrobé projeté",P500*PU!$B$7,0)</f>
        <v>0</v>
      </c>
      <c r="AA500" s="23">
        <f>IF(V500="Enrobé à froid",P500*PU!$B$9,0)</f>
        <v>0</v>
      </c>
      <c r="AB500" s="23">
        <f>IF(V500="Béton bitumineux",P500*PU!$B$11,0)</f>
        <v>0</v>
      </c>
      <c r="AC500" s="23">
        <f>IF(V500="Grave émulsion",P500*PU!$B$13,0)</f>
        <v>0</v>
      </c>
      <c r="AD500" s="24">
        <f>(R500*PU!B505)+('Entretien des chaussées1'!T500*PU!B507)+'Entretien des chaussées1'!X500+'Entretien des chaussées1'!Y500+'Entretien des chaussées1'!Z500+'Entretien des chaussées1'!AA500+'Entretien des chaussées1'!AB500+'Entretien des chaussées1'!AC500</f>
        <v>0</v>
      </c>
      <c r="AE500" s="34"/>
      <c r="AF500" s="34"/>
      <c r="AG500" s="19" t="str">
        <f t="shared" si="96"/>
        <v/>
      </c>
      <c r="AH500" s="19" t="str">
        <f t="shared" si="97"/>
        <v/>
      </c>
      <c r="AI500" s="19" t="str">
        <f t="shared" si="98"/>
        <v/>
      </c>
      <c r="AJ500" s="31"/>
      <c r="AK500" s="26"/>
    </row>
    <row r="501" spans="1:37" x14ac:dyDescent="0.2">
      <c r="A501" s="41"/>
      <c r="B501" s="58" t="s">
        <v>524</v>
      </c>
      <c r="C501" s="41"/>
      <c r="D501" s="44"/>
      <c r="E501" s="40"/>
      <c r="F501" s="38" t="str">
        <f t="shared" si="88"/>
        <v/>
      </c>
      <c r="G501" s="23">
        <f t="shared" si="89"/>
        <v>0</v>
      </c>
      <c r="H501" s="23">
        <f t="shared" si="90"/>
        <v>0</v>
      </c>
      <c r="I501" s="23">
        <f t="shared" si="91"/>
        <v>0</v>
      </c>
      <c r="J501" s="23">
        <f t="shared" si="92"/>
        <v>0</v>
      </c>
      <c r="K501" s="23">
        <f t="shared" si="93"/>
        <v>0</v>
      </c>
      <c r="L501" s="27"/>
      <c r="M501" s="27"/>
      <c r="N501" s="33"/>
      <c r="O501" s="33"/>
      <c r="P501" s="68" t="str">
        <f t="shared" si="94"/>
        <v/>
      </c>
      <c r="Q501" s="49" t="str">
        <f t="shared" si="95"/>
        <v/>
      </c>
      <c r="R501" s="33"/>
      <c r="S501" s="33"/>
      <c r="T501" s="33"/>
      <c r="U501" s="33"/>
      <c r="V501" s="27"/>
      <c r="W501" s="45"/>
      <c r="X501" s="42">
        <f>IF(V501="ESU",P501*PU!$B$3,0)</f>
        <v>0</v>
      </c>
      <c r="Y501" s="23">
        <f>IF(V501="ECF",P501*PU!$B$5,0)</f>
        <v>0</v>
      </c>
      <c r="Z501" s="23">
        <f>IF(V501="Enrobé projeté",P501*PU!$B$7,0)</f>
        <v>0</v>
      </c>
      <c r="AA501" s="23">
        <f>IF(V501="Enrobé à froid",P501*PU!$B$9,0)</f>
        <v>0</v>
      </c>
      <c r="AB501" s="23">
        <f>IF(V501="Béton bitumineux",P501*PU!$B$11,0)</f>
        <v>0</v>
      </c>
      <c r="AC501" s="23">
        <f>IF(V501="Grave émulsion",P501*PU!$B$13,0)</f>
        <v>0</v>
      </c>
      <c r="AD501" s="24">
        <f>(R501*PU!B506)+('Entretien des chaussées1'!T501*PU!B508)+'Entretien des chaussées1'!X501+'Entretien des chaussées1'!Y501+'Entretien des chaussées1'!Z501+'Entretien des chaussées1'!AA501+'Entretien des chaussées1'!AB501+'Entretien des chaussées1'!AC501</f>
        <v>0</v>
      </c>
      <c r="AE501" s="34"/>
      <c r="AF501" s="34"/>
      <c r="AG501" s="19" t="str">
        <f t="shared" si="96"/>
        <v/>
      </c>
      <c r="AH501" s="19" t="str">
        <f t="shared" si="97"/>
        <v/>
      </c>
      <c r="AI501" s="19" t="str">
        <f t="shared" si="98"/>
        <v/>
      </c>
      <c r="AJ501" s="31"/>
      <c r="AK501" s="26"/>
    </row>
    <row r="502" spans="1:37" x14ac:dyDescent="0.2">
      <c r="A502" s="41"/>
      <c r="B502" s="58" t="s">
        <v>525</v>
      </c>
      <c r="C502" s="41"/>
      <c r="D502" s="44"/>
      <c r="E502" s="40"/>
      <c r="F502" s="38" t="str">
        <f t="shared" si="88"/>
        <v/>
      </c>
      <c r="G502" s="23">
        <f t="shared" si="89"/>
        <v>0</v>
      </c>
      <c r="H502" s="23">
        <f t="shared" si="90"/>
        <v>0</v>
      </c>
      <c r="I502" s="23">
        <f t="shared" si="91"/>
        <v>0</v>
      </c>
      <c r="J502" s="23">
        <f t="shared" si="92"/>
        <v>0</v>
      </c>
      <c r="K502" s="23">
        <f t="shared" si="93"/>
        <v>0</v>
      </c>
      <c r="L502" s="27"/>
      <c r="M502" s="27"/>
      <c r="N502" s="33"/>
      <c r="O502" s="33"/>
      <c r="P502" s="68" t="str">
        <f t="shared" si="94"/>
        <v/>
      </c>
      <c r="Q502" s="49" t="str">
        <f t="shared" si="95"/>
        <v/>
      </c>
      <c r="R502" s="33"/>
      <c r="S502" s="33"/>
      <c r="T502" s="33"/>
      <c r="U502" s="33"/>
      <c r="V502" s="27"/>
      <c r="W502" s="45"/>
      <c r="X502" s="42">
        <f>IF(V502="ESU",P502*PU!$B$3,0)</f>
        <v>0</v>
      </c>
      <c r="Y502" s="23">
        <f>IF(V502="ECF",P502*PU!$B$5,0)</f>
        <v>0</v>
      </c>
      <c r="Z502" s="23">
        <f>IF(V502="Enrobé projeté",P502*PU!$B$7,0)</f>
        <v>0</v>
      </c>
      <c r="AA502" s="23">
        <f>IF(V502="Enrobé à froid",P502*PU!$B$9,0)</f>
        <v>0</v>
      </c>
      <c r="AB502" s="23">
        <f>IF(V502="Béton bitumineux",P502*PU!$B$11,0)</f>
        <v>0</v>
      </c>
      <c r="AC502" s="23">
        <f>IF(V502="Grave émulsion",P502*PU!$B$13,0)</f>
        <v>0</v>
      </c>
      <c r="AD502" s="24">
        <f>(R502*PU!B507)+('Entretien des chaussées1'!T502*PU!B509)+'Entretien des chaussées1'!X502+'Entretien des chaussées1'!Y502+'Entretien des chaussées1'!Z502+'Entretien des chaussées1'!AA502+'Entretien des chaussées1'!AB502+'Entretien des chaussées1'!AC502</f>
        <v>0</v>
      </c>
      <c r="AE502" s="34"/>
      <c r="AF502" s="34"/>
      <c r="AG502" s="19" t="str">
        <f t="shared" si="96"/>
        <v/>
      </c>
      <c r="AH502" s="19" t="str">
        <f t="shared" si="97"/>
        <v/>
      </c>
      <c r="AI502" s="19" t="str">
        <f t="shared" si="98"/>
        <v/>
      </c>
      <c r="AJ502" s="31"/>
      <c r="AK502" s="26"/>
    </row>
    <row r="503" spans="1:37" x14ac:dyDescent="0.2">
      <c r="A503" s="41"/>
      <c r="B503" s="58" t="s">
        <v>526</v>
      </c>
      <c r="C503" s="41"/>
      <c r="D503" s="44"/>
      <c r="E503" s="40"/>
      <c r="F503" s="38" t="str">
        <f t="shared" si="88"/>
        <v/>
      </c>
      <c r="G503" s="23">
        <f t="shared" si="89"/>
        <v>0</v>
      </c>
      <c r="H503" s="23">
        <f t="shared" si="90"/>
        <v>0</v>
      </c>
      <c r="I503" s="23">
        <f t="shared" si="91"/>
        <v>0</v>
      </c>
      <c r="J503" s="23">
        <f t="shared" si="92"/>
        <v>0</v>
      </c>
      <c r="K503" s="23">
        <f t="shared" si="93"/>
        <v>0</v>
      </c>
      <c r="L503" s="27"/>
      <c r="M503" s="27"/>
      <c r="N503" s="33"/>
      <c r="O503" s="33"/>
      <c r="P503" s="68" t="str">
        <f t="shared" si="94"/>
        <v/>
      </c>
      <c r="Q503" s="49" t="str">
        <f t="shared" si="95"/>
        <v/>
      </c>
      <c r="R503" s="33"/>
      <c r="S503" s="33"/>
      <c r="T503" s="33"/>
      <c r="U503" s="33"/>
      <c r="V503" s="27"/>
      <c r="W503" s="45"/>
      <c r="X503" s="42">
        <f>IF(V503="ESU",P503*PU!$B$3,0)</f>
        <v>0</v>
      </c>
      <c r="Y503" s="23">
        <f>IF(V503="ECF",P503*PU!$B$5,0)</f>
        <v>0</v>
      </c>
      <c r="Z503" s="23">
        <f>IF(V503="Enrobé projeté",P503*PU!$B$7,0)</f>
        <v>0</v>
      </c>
      <c r="AA503" s="23">
        <f>IF(V503="Enrobé à froid",P503*PU!$B$9,0)</f>
        <v>0</v>
      </c>
      <c r="AB503" s="23">
        <f>IF(V503="Béton bitumineux",P503*PU!$B$11,0)</f>
        <v>0</v>
      </c>
      <c r="AC503" s="23">
        <f>IF(V503="Grave émulsion",P503*PU!$B$13,0)</f>
        <v>0</v>
      </c>
      <c r="AD503" s="24">
        <f>(R503*PU!B508)+('Entretien des chaussées1'!T503*PU!B510)+'Entretien des chaussées1'!X503+'Entretien des chaussées1'!Y503+'Entretien des chaussées1'!Z503+'Entretien des chaussées1'!AA503+'Entretien des chaussées1'!AB503+'Entretien des chaussées1'!AC503</f>
        <v>0</v>
      </c>
      <c r="AE503" s="34"/>
      <c r="AF503" s="34"/>
      <c r="AG503" s="19" t="str">
        <f t="shared" si="96"/>
        <v/>
      </c>
      <c r="AH503" s="19" t="str">
        <f t="shared" si="97"/>
        <v/>
      </c>
      <c r="AI503" s="19" t="str">
        <f t="shared" si="98"/>
        <v/>
      </c>
      <c r="AJ503" s="31"/>
      <c r="AK503" s="26"/>
    </row>
    <row r="504" spans="1:37" x14ac:dyDescent="0.2">
      <c r="A504" s="41"/>
      <c r="B504" s="58" t="s">
        <v>527</v>
      </c>
      <c r="C504" s="41"/>
      <c r="D504" s="44"/>
      <c r="E504" s="40"/>
      <c r="F504" s="38" t="str">
        <f t="shared" si="88"/>
        <v/>
      </c>
      <c r="G504" s="23">
        <f t="shared" si="89"/>
        <v>0</v>
      </c>
      <c r="H504" s="23">
        <f t="shared" si="90"/>
        <v>0</v>
      </c>
      <c r="I504" s="23">
        <f t="shared" si="91"/>
        <v>0</v>
      </c>
      <c r="J504" s="23">
        <f t="shared" si="92"/>
        <v>0</v>
      </c>
      <c r="K504" s="23">
        <f t="shared" si="93"/>
        <v>0</v>
      </c>
      <c r="L504" s="27"/>
      <c r="M504" s="27"/>
      <c r="N504" s="33"/>
      <c r="O504" s="33"/>
      <c r="P504" s="68" t="str">
        <f t="shared" si="94"/>
        <v/>
      </c>
      <c r="Q504" s="49" t="str">
        <f t="shared" si="95"/>
        <v/>
      </c>
      <c r="R504" s="33"/>
      <c r="S504" s="33"/>
      <c r="T504" s="33"/>
      <c r="U504" s="33"/>
      <c r="V504" s="27"/>
      <c r="W504" s="45"/>
      <c r="X504" s="42">
        <f>IF(V504="ESU",P504*PU!$B$3,0)</f>
        <v>0</v>
      </c>
      <c r="Y504" s="23">
        <f>IF(V504="ECF",P504*PU!$B$5,0)</f>
        <v>0</v>
      </c>
      <c r="Z504" s="23">
        <f>IF(V504="Enrobé projeté",P504*PU!$B$7,0)</f>
        <v>0</v>
      </c>
      <c r="AA504" s="23">
        <f>IF(V504="Enrobé à froid",P504*PU!$B$9,0)</f>
        <v>0</v>
      </c>
      <c r="AB504" s="23">
        <f>IF(V504="Béton bitumineux",P504*PU!$B$11,0)</f>
        <v>0</v>
      </c>
      <c r="AC504" s="23">
        <f>IF(V504="Grave émulsion",P504*PU!$B$13,0)</f>
        <v>0</v>
      </c>
      <c r="AD504" s="24">
        <f>(R504*PU!B509)+('Entretien des chaussées1'!T504*PU!B511)+'Entretien des chaussées1'!X504+'Entretien des chaussées1'!Y504+'Entretien des chaussées1'!Z504+'Entretien des chaussées1'!AA504+'Entretien des chaussées1'!AB504+'Entretien des chaussées1'!AC504</f>
        <v>0</v>
      </c>
      <c r="AE504" s="34"/>
      <c r="AF504" s="34"/>
      <c r="AG504" s="19" t="str">
        <f t="shared" si="96"/>
        <v/>
      </c>
      <c r="AH504" s="19" t="str">
        <f t="shared" si="97"/>
        <v/>
      </c>
      <c r="AI504" s="19" t="str">
        <f t="shared" si="98"/>
        <v/>
      </c>
      <c r="AJ504" s="31"/>
      <c r="AK504" s="26"/>
    </row>
    <row r="505" spans="1:37" ht="25.5" x14ac:dyDescent="0.2">
      <c r="A505" s="41"/>
      <c r="B505" s="61" t="s">
        <v>528</v>
      </c>
      <c r="C505" s="41"/>
      <c r="D505" s="44"/>
      <c r="E505" s="40"/>
      <c r="F505" s="38" t="str">
        <f t="shared" si="88"/>
        <v/>
      </c>
      <c r="G505" s="23">
        <f t="shared" si="89"/>
        <v>0</v>
      </c>
      <c r="H505" s="23">
        <f t="shared" si="90"/>
        <v>0</v>
      </c>
      <c r="I505" s="23">
        <f t="shared" si="91"/>
        <v>0</v>
      </c>
      <c r="J505" s="23">
        <f t="shared" si="92"/>
        <v>0</v>
      </c>
      <c r="K505" s="23">
        <f t="shared" si="93"/>
        <v>0</v>
      </c>
      <c r="L505" s="27"/>
      <c r="M505" s="27"/>
      <c r="N505" s="33"/>
      <c r="O505" s="33"/>
      <c r="P505" s="68" t="str">
        <f t="shared" si="94"/>
        <v/>
      </c>
      <c r="Q505" s="49" t="str">
        <f t="shared" si="95"/>
        <v/>
      </c>
      <c r="R505" s="33"/>
      <c r="S505" s="33"/>
      <c r="T505" s="33"/>
      <c r="U505" s="33"/>
      <c r="V505" s="27"/>
      <c r="W505" s="45"/>
      <c r="X505" s="42">
        <f>IF(V505="ESU",P505*PU!$B$3,0)</f>
        <v>0</v>
      </c>
      <c r="Y505" s="23">
        <f>IF(V505="ECF",P505*PU!$B$5,0)</f>
        <v>0</v>
      </c>
      <c r="Z505" s="23">
        <f>IF(V505="Enrobé projeté",P505*PU!$B$7,0)</f>
        <v>0</v>
      </c>
      <c r="AA505" s="23">
        <f>IF(V505="Enrobé à froid",P505*PU!$B$9,0)</f>
        <v>0</v>
      </c>
      <c r="AB505" s="23">
        <f>IF(V505="Béton bitumineux",P505*PU!$B$11,0)</f>
        <v>0</v>
      </c>
      <c r="AC505" s="23">
        <f>IF(V505="Grave émulsion",P505*PU!$B$13,0)</f>
        <v>0</v>
      </c>
      <c r="AD505" s="24">
        <f>(R505*PU!B510)+('Entretien des chaussées1'!T505*PU!B512)+'Entretien des chaussées1'!X505+'Entretien des chaussées1'!Y505+'Entretien des chaussées1'!Z505+'Entretien des chaussées1'!AA505+'Entretien des chaussées1'!AB505+'Entretien des chaussées1'!AC505</f>
        <v>0</v>
      </c>
      <c r="AE505" s="34"/>
      <c r="AF505" s="34"/>
      <c r="AG505" s="19" t="str">
        <f t="shared" si="96"/>
        <v/>
      </c>
      <c r="AH505" s="19" t="str">
        <f t="shared" si="97"/>
        <v/>
      </c>
      <c r="AI505" s="19" t="str">
        <f t="shared" si="98"/>
        <v/>
      </c>
      <c r="AJ505" s="31"/>
      <c r="AK505" s="26"/>
    </row>
    <row r="506" spans="1:37" x14ac:dyDescent="0.2">
      <c r="A506" s="41"/>
      <c r="B506" s="58" t="s">
        <v>529</v>
      </c>
      <c r="C506" s="41"/>
      <c r="D506" s="44"/>
      <c r="E506" s="40"/>
      <c r="F506" s="38" t="str">
        <f t="shared" si="88"/>
        <v/>
      </c>
      <c r="G506" s="23">
        <f t="shared" si="89"/>
        <v>0</v>
      </c>
      <c r="H506" s="23">
        <f t="shared" si="90"/>
        <v>0</v>
      </c>
      <c r="I506" s="23">
        <f t="shared" si="91"/>
        <v>0</v>
      </c>
      <c r="J506" s="23">
        <f t="shared" si="92"/>
        <v>0</v>
      </c>
      <c r="K506" s="23">
        <f t="shared" si="93"/>
        <v>0</v>
      </c>
      <c r="L506" s="27"/>
      <c r="M506" s="27"/>
      <c r="N506" s="33"/>
      <c r="O506" s="33"/>
      <c r="P506" s="68" t="str">
        <f t="shared" si="94"/>
        <v/>
      </c>
      <c r="Q506" s="49" t="str">
        <f t="shared" si="95"/>
        <v/>
      </c>
      <c r="R506" s="33"/>
      <c r="S506" s="33"/>
      <c r="T506" s="33"/>
      <c r="U506" s="33"/>
      <c r="V506" s="27"/>
      <c r="W506" s="45"/>
      <c r="X506" s="42">
        <f>IF(V506="ESU",P506*PU!$B$3,0)</f>
        <v>0</v>
      </c>
      <c r="Y506" s="23">
        <f>IF(V506="ECF",P506*PU!$B$5,0)</f>
        <v>0</v>
      </c>
      <c r="Z506" s="23">
        <f>IF(V506="Enrobé projeté",P506*PU!$B$7,0)</f>
        <v>0</v>
      </c>
      <c r="AA506" s="23">
        <f>IF(V506="Enrobé à froid",P506*PU!$B$9,0)</f>
        <v>0</v>
      </c>
      <c r="AB506" s="23">
        <f>IF(V506="Béton bitumineux",P506*PU!$B$11,0)</f>
        <v>0</v>
      </c>
      <c r="AC506" s="23">
        <f>IF(V506="Grave émulsion",P506*PU!$B$13,0)</f>
        <v>0</v>
      </c>
      <c r="AD506" s="24">
        <f>(R506*PU!B511)+('Entretien des chaussées1'!T506*PU!B513)+'Entretien des chaussées1'!X506+'Entretien des chaussées1'!Y506+'Entretien des chaussées1'!Z506+'Entretien des chaussées1'!AA506+'Entretien des chaussées1'!AB506+'Entretien des chaussées1'!AC506</f>
        <v>0</v>
      </c>
      <c r="AE506" s="34"/>
      <c r="AF506" s="34"/>
      <c r="AG506" s="19" t="str">
        <f t="shared" si="96"/>
        <v/>
      </c>
      <c r="AH506" s="19" t="str">
        <f t="shared" si="97"/>
        <v/>
      </c>
      <c r="AI506" s="19" t="str">
        <f t="shared" si="98"/>
        <v/>
      </c>
      <c r="AJ506" s="31"/>
      <c r="AK506" s="26"/>
    </row>
    <row r="507" spans="1:37" x14ac:dyDescent="0.2">
      <c r="A507" s="41"/>
      <c r="B507" s="58" t="s">
        <v>530</v>
      </c>
      <c r="C507" s="41"/>
      <c r="D507" s="44"/>
      <c r="E507" s="40"/>
      <c r="F507" s="38" t="str">
        <f t="shared" si="88"/>
        <v/>
      </c>
      <c r="G507" s="23">
        <f t="shared" si="89"/>
        <v>0</v>
      </c>
      <c r="H507" s="23">
        <f t="shared" si="90"/>
        <v>0</v>
      </c>
      <c r="I507" s="23">
        <f t="shared" si="91"/>
        <v>0</v>
      </c>
      <c r="J507" s="23">
        <f t="shared" si="92"/>
        <v>0</v>
      </c>
      <c r="K507" s="23">
        <f t="shared" si="93"/>
        <v>0</v>
      </c>
      <c r="L507" s="27"/>
      <c r="M507" s="27"/>
      <c r="N507" s="33"/>
      <c r="O507" s="33"/>
      <c r="P507" s="68" t="str">
        <f t="shared" si="94"/>
        <v/>
      </c>
      <c r="Q507" s="49" t="str">
        <f t="shared" si="95"/>
        <v/>
      </c>
      <c r="R507" s="33"/>
      <c r="S507" s="33"/>
      <c r="T507" s="33"/>
      <c r="U507" s="33"/>
      <c r="V507" s="27"/>
      <c r="W507" s="45"/>
      <c r="X507" s="42">
        <f>IF(V507="ESU",P507*PU!$B$3,0)</f>
        <v>0</v>
      </c>
      <c r="Y507" s="23">
        <f>IF(V507="ECF",P507*PU!$B$5,0)</f>
        <v>0</v>
      </c>
      <c r="Z507" s="23">
        <f>IF(V507="Enrobé projeté",P507*PU!$B$7,0)</f>
        <v>0</v>
      </c>
      <c r="AA507" s="23">
        <f>IF(V507="Enrobé à froid",P507*PU!$B$9,0)</f>
        <v>0</v>
      </c>
      <c r="AB507" s="23">
        <f>IF(V507="Béton bitumineux",P507*PU!$B$11,0)</f>
        <v>0</v>
      </c>
      <c r="AC507" s="23">
        <f>IF(V507="Grave émulsion",P507*PU!$B$13,0)</f>
        <v>0</v>
      </c>
      <c r="AD507" s="24">
        <f>(R507*PU!B512)+('Entretien des chaussées1'!T507*PU!B514)+'Entretien des chaussées1'!X507+'Entretien des chaussées1'!Y507+'Entretien des chaussées1'!Z507+'Entretien des chaussées1'!AA507+'Entretien des chaussées1'!AB507+'Entretien des chaussées1'!AC507</f>
        <v>0</v>
      </c>
      <c r="AE507" s="34"/>
      <c r="AF507" s="34"/>
      <c r="AG507" s="19" t="str">
        <f t="shared" si="96"/>
        <v/>
      </c>
      <c r="AH507" s="19" t="str">
        <f t="shared" si="97"/>
        <v/>
      </c>
      <c r="AI507" s="19" t="str">
        <f t="shared" si="98"/>
        <v/>
      </c>
      <c r="AJ507" s="31"/>
      <c r="AK507" s="26"/>
    </row>
    <row r="508" spans="1:37" x14ac:dyDescent="0.2">
      <c r="A508" s="41"/>
      <c r="B508" s="58" t="s">
        <v>531</v>
      </c>
      <c r="C508" s="41"/>
      <c r="D508" s="44"/>
      <c r="E508" s="40"/>
      <c r="F508" s="38" t="str">
        <f t="shared" si="88"/>
        <v/>
      </c>
      <c r="G508" s="23">
        <f t="shared" si="89"/>
        <v>0</v>
      </c>
      <c r="H508" s="23">
        <f t="shared" si="90"/>
        <v>0</v>
      </c>
      <c r="I508" s="23">
        <f t="shared" si="91"/>
        <v>0</v>
      </c>
      <c r="J508" s="23">
        <f t="shared" si="92"/>
        <v>0</v>
      </c>
      <c r="K508" s="23">
        <f t="shared" si="93"/>
        <v>0</v>
      </c>
      <c r="L508" s="27"/>
      <c r="M508" s="27"/>
      <c r="N508" s="33"/>
      <c r="O508" s="33"/>
      <c r="P508" s="68" t="str">
        <f t="shared" si="94"/>
        <v/>
      </c>
      <c r="Q508" s="49" t="str">
        <f t="shared" si="95"/>
        <v/>
      </c>
      <c r="R508" s="33"/>
      <c r="S508" s="33"/>
      <c r="T508" s="33"/>
      <c r="U508" s="33"/>
      <c r="V508" s="27"/>
      <c r="W508" s="45"/>
      <c r="X508" s="42">
        <f>IF(V508="ESU",P508*PU!$B$3,0)</f>
        <v>0</v>
      </c>
      <c r="Y508" s="23">
        <f>IF(V508="ECF",P508*PU!$B$5,0)</f>
        <v>0</v>
      </c>
      <c r="Z508" s="23">
        <f>IF(V508="Enrobé projeté",P508*PU!$B$7,0)</f>
        <v>0</v>
      </c>
      <c r="AA508" s="23">
        <f>IF(V508="Enrobé à froid",P508*PU!$B$9,0)</f>
        <v>0</v>
      </c>
      <c r="AB508" s="23">
        <f>IF(V508="Béton bitumineux",P508*PU!$B$11,0)</f>
        <v>0</v>
      </c>
      <c r="AC508" s="23">
        <f>IF(V508="Grave émulsion",P508*PU!$B$13,0)</f>
        <v>0</v>
      </c>
      <c r="AD508" s="24">
        <f>(R508*PU!B513)+('Entretien des chaussées1'!T508*PU!B515)+'Entretien des chaussées1'!X508+'Entretien des chaussées1'!Y508+'Entretien des chaussées1'!Z508+'Entretien des chaussées1'!AA508+'Entretien des chaussées1'!AB508+'Entretien des chaussées1'!AC508</f>
        <v>0</v>
      </c>
      <c r="AE508" s="34"/>
      <c r="AF508" s="34"/>
      <c r="AG508" s="19" t="str">
        <f t="shared" si="96"/>
        <v/>
      </c>
      <c r="AH508" s="19" t="str">
        <f t="shared" si="97"/>
        <v/>
      </c>
      <c r="AI508" s="19" t="str">
        <f t="shared" si="98"/>
        <v/>
      </c>
      <c r="AJ508" s="31"/>
      <c r="AK508" s="26"/>
    </row>
    <row r="509" spans="1:37" ht="25.5" x14ac:dyDescent="0.2">
      <c r="A509" s="41"/>
      <c r="B509" s="58" t="s">
        <v>532</v>
      </c>
      <c r="C509" s="41"/>
      <c r="D509" s="44"/>
      <c r="E509" s="40"/>
      <c r="F509" s="38" t="str">
        <f t="shared" si="88"/>
        <v/>
      </c>
      <c r="G509" s="23">
        <f t="shared" si="89"/>
        <v>0</v>
      </c>
      <c r="H509" s="23">
        <f t="shared" si="90"/>
        <v>0</v>
      </c>
      <c r="I509" s="23">
        <f t="shared" si="91"/>
        <v>0</v>
      </c>
      <c r="J509" s="23">
        <f t="shared" si="92"/>
        <v>0</v>
      </c>
      <c r="K509" s="23">
        <f t="shared" si="93"/>
        <v>0</v>
      </c>
      <c r="L509" s="27"/>
      <c r="M509" s="27"/>
      <c r="N509" s="33"/>
      <c r="O509" s="33"/>
      <c r="P509" s="68" t="str">
        <f t="shared" si="94"/>
        <v/>
      </c>
      <c r="Q509" s="49" t="str">
        <f t="shared" si="95"/>
        <v/>
      </c>
      <c r="R509" s="33"/>
      <c r="S509" s="33"/>
      <c r="T509" s="33"/>
      <c r="U509" s="33"/>
      <c r="V509" s="27"/>
      <c r="W509" s="45"/>
      <c r="X509" s="42">
        <f>IF(V509="ESU",P509*PU!$B$3,0)</f>
        <v>0</v>
      </c>
      <c r="Y509" s="23">
        <f>IF(V509="ECF",P509*PU!$B$5,0)</f>
        <v>0</v>
      </c>
      <c r="Z509" s="23">
        <f>IF(V509="Enrobé projeté",P509*PU!$B$7,0)</f>
        <v>0</v>
      </c>
      <c r="AA509" s="23">
        <f>IF(V509="Enrobé à froid",P509*PU!$B$9,0)</f>
        <v>0</v>
      </c>
      <c r="AB509" s="23">
        <f>IF(V509="Béton bitumineux",P509*PU!$B$11,0)</f>
        <v>0</v>
      </c>
      <c r="AC509" s="23">
        <f>IF(V509="Grave émulsion",P509*PU!$B$13,0)</f>
        <v>0</v>
      </c>
      <c r="AD509" s="24">
        <f>(R509*PU!B514)+('Entretien des chaussées1'!T509*PU!B516)+'Entretien des chaussées1'!X509+'Entretien des chaussées1'!Y509+'Entretien des chaussées1'!Z509+'Entretien des chaussées1'!AA509+'Entretien des chaussées1'!AB509+'Entretien des chaussées1'!AC509</f>
        <v>0</v>
      </c>
      <c r="AE509" s="34"/>
      <c r="AF509" s="34"/>
      <c r="AG509" s="19" t="str">
        <f t="shared" si="96"/>
        <v/>
      </c>
      <c r="AH509" s="19" t="str">
        <f t="shared" si="97"/>
        <v/>
      </c>
      <c r="AI509" s="19" t="str">
        <f t="shared" si="98"/>
        <v/>
      </c>
      <c r="AJ509" s="31"/>
      <c r="AK509" s="26"/>
    </row>
    <row r="510" spans="1:37" x14ac:dyDescent="0.2">
      <c r="A510" s="41"/>
      <c r="B510" s="58" t="s">
        <v>533</v>
      </c>
      <c r="C510" s="41"/>
      <c r="D510" s="44"/>
      <c r="E510" s="40"/>
      <c r="F510" s="38" t="str">
        <f t="shared" si="88"/>
        <v/>
      </c>
      <c r="G510" s="23">
        <f t="shared" si="89"/>
        <v>0</v>
      </c>
      <c r="H510" s="23">
        <f t="shared" si="90"/>
        <v>0</v>
      </c>
      <c r="I510" s="23">
        <f t="shared" si="91"/>
        <v>0</v>
      </c>
      <c r="J510" s="23">
        <f t="shared" si="92"/>
        <v>0</v>
      </c>
      <c r="K510" s="23">
        <f t="shared" si="93"/>
        <v>0</v>
      </c>
      <c r="L510" s="27"/>
      <c r="M510" s="27"/>
      <c r="N510" s="33"/>
      <c r="O510" s="33"/>
      <c r="P510" s="68" t="str">
        <f t="shared" si="94"/>
        <v/>
      </c>
      <c r="Q510" s="49" t="str">
        <f t="shared" si="95"/>
        <v/>
      </c>
      <c r="R510" s="33"/>
      <c r="S510" s="33"/>
      <c r="T510" s="33"/>
      <c r="U510" s="33"/>
      <c r="V510" s="27"/>
      <c r="W510" s="45"/>
      <c r="X510" s="42">
        <f>IF(V510="ESU",P510*PU!$B$3,0)</f>
        <v>0</v>
      </c>
      <c r="Y510" s="23">
        <f>IF(V510="ECF",P510*PU!$B$5,0)</f>
        <v>0</v>
      </c>
      <c r="Z510" s="23">
        <f>IF(V510="Enrobé projeté",P510*PU!$B$7,0)</f>
        <v>0</v>
      </c>
      <c r="AA510" s="23">
        <f>IF(V510="Enrobé à froid",P510*PU!$B$9,0)</f>
        <v>0</v>
      </c>
      <c r="AB510" s="23">
        <f>IF(V510="Béton bitumineux",P510*PU!$B$11,0)</f>
        <v>0</v>
      </c>
      <c r="AC510" s="23">
        <f>IF(V510="Grave émulsion",P510*PU!$B$13,0)</f>
        <v>0</v>
      </c>
      <c r="AD510" s="24">
        <f>(R510*PU!B515)+('Entretien des chaussées1'!T510*PU!B517)+'Entretien des chaussées1'!X510+'Entretien des chaussées1'!Y510+'Entretien des chaussées1'!Z510+'Entretien des chaussées1'!AA510+'Entretien des chaussées1'!AB510+'Entretien des chaussées1'!AC510</f>
        <v>0</v>
      </c>
      <c r="AE510" s="34"/>
      <c r="AF510" s="34"/>
      <c r="AG510" s="19" t="str">
        <f t="shared" si="96"/>
        <v/>
      </c>
      <c r="AH510" s="19" t="str">
        <f t="shared" si="97"/>
        <v/>
      </c>
      <c r="AI510" s="19" t="str">
        <f t="shared" si="98"/>
        <v/>
      </c>
      <c r="AJ510" s="31"/>
      <c r="AK510" s="26"/>
    </row>
    <row r="511" spans="1:37" x14ac:dyDescent="0.2">
      <c r="A511" s="41"/>
      <c r="B511" s="58" t="s">
        <v>534</v>
      </c>
      <c r="C511" s="41"/>
      <c r="D511" s="44"/>
      <c r="E511" s="40"/>
      <c r="F511" s="38" t="str">
        <f t="shared" si="88"/>
        <v/>
      </c>
      <c r="G511" s="23">
        <f t="shared" si="89"/>
        <v>0</v>
      </c>
      <c r="H511" s="23">
        <f t="shared" si="90"/>
        <v>0</v>
      </c>
      <c r="I511" s="23">
        <f t="shared" si="91"/>
        <v>0</v>
      </c>
      <c r="J511" s="23">
        <f t="shared" si="92"/>
        <v>0</v>
      </c>
      <c r="K511" s="23">
        <f t="shared" si="93"/>
        <v>0</v>
      </c>
      <c r="L511" s="27"/>
      <c r="M511" s="27"/>
      <c r="N511" s="33"/>
      <c r="O511" s="33"/>
      <c r="P511" s="68" t="str">
        <f t="shared" si="94"/>
        <v/>
      </c>
      <c r="Q511" s="49" t="str">
        <f t="shared" si="95"/>
        <v/>
      </c>
      <c r="R511" s="33"/>
      <c r="S511" s="33"/>
      <c r="T511" s="33"/>
      <c r="U511" s="33"/>
      <c r="V511" s="27"/>
      <c r="W511" s="45"/>
      <c r="X511" s="42">
        <f>IF(V511="ESU",P511*PU!$B$3,0)</f>
        <v>0</v>
      </c>
      <c r="Y511" s="23">
        <f>IF(V511="ECF",P511*PU!$B$5,0)</f>
        <v>0</v>
      </c>
      <c r="Z511" s="23">
        <f>IF(V511="Enrobé projeté",P511*PU!$B$7,0)</f>
        <v>0</v>
      </c>
      <c r="AA511" s="23">
        <f>IF(V511="Enrobé à froid",P511*PU!$B$9,0)</f>
        <v>0</v>
      </c>
      <c r="AB511" s="23">
        <f>IF(V511="Béton bitumineux",P511*PU!$B$11,0)</f>
        <v>0</v>
      </c>
      <c r="AC511" s="23">
        <f>IF(V511="Grave émulsion",P511*PU!$B$13,0)</f>
        <v>0</v>
      </c>
      <c r="AD511" s="24">
        <f>(R511*PU!B516)+('Entretien des chaussées1'!T511*PU!B518)+'Entretien des chaussées1'!X511+'Entretien des chaussées1'!Y511+'Entretien des chaussées1'!Z511+'Entretien des chaussées1'!AA511+'Entretien des chaussées1'!AB511+'Entretien des chaussées1'!AC511</f>
        <v>0</v>
      </c>
      <c r="AE511" s="34"/>
      <c r="AF511" s="34"/>
      <c r="AG511" s="19" t="str">
        <f t="shared" si="96"/>
        <v/>
      </c>
      <c r="AH511" s="19" t="str">
        <f t="shared" si="97"/>
        <v/>
      </c>
      <c r="AI511" s="19" t="str">
        <f t="shared" si="98"/>
        <v/>
      </c>
      <c r="AJ511" s="31"/>
      <c r="AK511" s="26"/>
    </row>
    <row r="512" spans="1:37" x14ac:dyDescent="0.2">
      <c r="A512" s="41"/>
      <c r="B512" s="58" t="s">
        <v>535</v>
      </c>
      <c r="C512" s="41"/>
      <c r="D512" s="44"/>
      <c r="E512" s="40"/>
      <c r="F512" s="38" t="str">
        <f t="shared" si="88"/>
        <v/>
      </c>
      <c r="G512" s="23">
        <f t="shared" si="89"/>
        <v>0</v>
      </c>
      <c r="H512" s="23">
        <f t="shared" si="90"/>
        <v>0</v>
      </c>
      <c r="I512" s="23">
        <f t="shared" si="91"/>
        <v>0</v>
      </c>
      <c r="J512" s="23">
        <f t="shared" si="92"/>
        <v>0</v>
      </c>
      <c r="K512" s="23">
        <f t="shared" si="93"/>
        <v>0</v>
      </c>
      <c r="L512" s="27"/>
      <c r="M512" s="27"/>
      <c r="N512" s="33"/>
      <c r="O512" s="33"/>
      <c r="P512" s="68" t="str">
        <f t="shared" si="94"/>
        <v/>
      </c>
      <c r="Q512" s="49" t="str">
        <f t="shared" si="95"/>
        <v/>
      </c>
      <c r="R512" s="33"/>
      <c r="S512" s="33"/>
      <c r="T512" s="33"/>
      <c r="U512" s="33"/>
      <c r="V512" s="27"/>
      <c r="W512" s="45"/>
      <c r="X512" s="42">
        <f>IF(V512="ESU",P512*PU!$B$3,0)</f>
        <v>0</v>
      </c>
      <c r="Y512" s="23">
        <f>IF(V512="ECF",P512*PU!$B$5,0)</f>
        <v>0</v>
      </c>
      <c r="Z512" s="23">
        <f>IF(V512="Enrobé projeté",P512*PU!$B$7,0)</f>
        <v>0</v>
      </c>
      <c r="AA512" s="23">
        <f>IF(V512="Enrobé à froid",P512*PU!$B$9,0)</f>
        <v>0</v>
      </c>
      <c r="AB512" s="23">
        <f>IF(V512="Béton bitumineux",P512*PU!$B$11,0)</f>
        <v>0</v>
      </c>
      <c r="AC512" s="23">
        <f>IF(V512="Grave émulsion",P512*PU!$B$13,0)</f>
        <v>0</v>
      </c>
      <c r="AD512" s="24">
        <f>(R512*PU!B517)+('Entretien des chaussées1'!T512*PU!B519)+'Entretien des chaussées1'!X512+'Entretien des chaussées1'!Y512+'Entretien des chaussées1'!Z512+'Entretien des chaussées1'!AA512+'Entretien des chaussées1'!AB512+'Entretien des chaussées1'!AC512</f>
        <v>0</v>
      </c>
      <c r="AE512" s="34"/>
      <c r="AF512" s="34"/>
      <c r="AG512" s="19" t="str">
        <f t="shared" si="96"/>
        <v/>
      </c>
      <c r="AH512" s="19" t="str">
        <f t="shared" si="97"/>
        <v/>
      </c>
      <c r="AI512" s="19" t="str">
        <f t="shared" si="98"/>
        <v/>
      </c>
      <c r="AJ512" s="31"/>
      <c r="AK512" s="26"/>
    </row>
    <row r="513" spans="1:37" x14ac:dyDescent="0.2">
      <c r="A513" s="41"/>
      <c r="B513" s="58" t="s">
        <v>536</v>
      </c>
      <c r="C513" s="41"/>
      <c r="D513" s="44"/>
      <c r="E513" s="40"/>
      <c r="F513" s="38" t="str">
        <f t="shared" si="88"/>
        <v/>
      </c>
      <c r="G513" s="23">
        <f t="shared" si="89"/>
        <v>0</v>
      </c>
      <c r="H513" s="23">
        <f t="shared" si="90"/>
        <v>0</v>
      </c>
      <c r="I513" s="23">
        <f t="shared" si="91"/>
        <v>0</v>
      </c>
      <c r="J513" s="23">
        <f t="shared" si="92"/>
        <v>0</v>
      </c>
      <c r="K513" s="23">
        <f t="shared" si="93"/>
        <v>0</v>
      </c>
      <c r="L513" s="27"/>
      <c r="M513" s="27"/>
      <c r="N513" s="33"/>
      <c r="O513" s="33"/>
      <c r="P513" s="68" t="str">
        <f t="shared" si="94"/>
        <v/>
      </c>
      <c r="Q513" s="49" t="str">
        <f t="shared" si="95"/>
        <v/>
      </c>
      <c r="R513" s="33"/>
      <c r="S513" s="33"/>
      <c r="T513" s="33"/>
      <c r="U513" s="33"/>
      <c r="V513" s="27"/>
      <c r="W513" s="45"/>
      <c r="X513" s="42">
        <f>IF(V513="ESU",P513*PU!$B$3,0)</f>
        <v>0</v>
      </c>
      <c r="Y513" s="23">
        <f>IF(V513="ECF",P513*PU!$B$5,0)</f>
        <v>0</v>
      </c>
      <c r="Z513" s="23">
        <f>IF(V513="Enrobé projeté",P513*PU!$B$7,0)</f>
        <v>0</v>
      </c>
      <c r="AA513" s="23">
        <f>IF(V513="Enrobé à froid",P513*PU!$B$9,0)</f>
        <v>0</v>
      </c>
      <c r="AB513" s="23">
        <f>IF(V513="Béton bitumineux",P513*PU!$B$11,0)</f>
        <v>0</v>
      </c>
      <c r="AC513" s="23">
        <f>IF(V513="Grave émulsion",P513*PU!$B$13,0)</f>
        <v>0</v>
      </c>
      <c r="AD513" s="24">
        <f>(R513*PU!B518)+('Entretien des chaussées1'!T513*PU!B520)+'Entretien des chaussées1'!X513+'Entretien des chaussées1'!Y513+'Entretien des chaussées1'!Z513+'Entretien des chaussées1'!AA513+'Entretien des chaussées1'!AB513+'Entretien des chaussées1'!AC513</f>
        <v>0</v>
      </c>
      <c r="AE513" s="34"/>
      <c r="AF513" s="34"/>
      <c r="AG513" s="19" t="str">
        <f t="shared" si="96"/>
        <v/>
      </c>
      <c r="AH513" s="19" t="str">
        <f t="shared" si="97"/>
        <v/>
      </c>
      <c r="AI513" s="19" t="str">
        <f t="shared" si="98"/>
        <v/>
      </c>
      <c r="AJ513" s="31"/>
      <c r="AK513" s="26"/>
    </row>
    <row r="514" spans="1:37" ht="25.5" x14ac:dyDescent="0.2">
      <c r="A514" s="41"/>
      <c r="B514" s="58" t="s">
        <v>537</v>
      </c>
      <c r="C514" s="41"/>
      <c r="D514" s="44"/>
      <c r="E514" s="40"/>
      <c r="F514" s="38" t="str">
        <f t="shared" si="88"/>
        <v/>
      </c>
      <c r="G514" s="23">
        <f t="shared" si="89"/>
        <v>0</v>
      </c>
      <c r="H514" s="23">
        <f t="shared" si="90"/>
        <v>0</v>
      </c>
      <c r="I514" s="23">
        <f t="shared" si="91"/>
        <v>0</v>
      </c>
      <c r="J514" s="23">
        <f t="shared" si="92"/>
        <v>0</v>
      </c>
      <c r="K514" s="23">
        <f t="shared" si="93"/>
        <v>0</v>
      </c>
      <c r="L514" s="27"/>
      <c r="M514" s="27"/>
      <c r="N514" s="33"/>
      <c r="O514" s="33"/>
      <c r="P514" s="68" t="str">
        <f t="shared" si="94"/>
        <v/>
      </c>
      <c r="Q514" s="49" t="str">
        <f t="shared" si="95"/>
        <v/>
      </c>
      <c r="R514" s="33"/>
      <c r="S514" s="33"/>
      <c r="T514" s="33"/>
      <c r="U514" s="33"/>
      <c r="V514" s="27"/>
      <c r="W514" s="45"/>
      <c r="X514" s="42">
        <f>IF(V514="ESU",P514*PU!$B$3,0)</f>
        <v>0</v>
      </c>
      <c r="Y514" s="23">
        <f>IF(V514="ECF",P514*PU!$B$5,0)</f>
        <v>0</v>
      </c>
      <c r="Z514" s="23">
        <f>IF(V514="Enrobé projeté",P514*PU!$B$7,0)</f>
        <v>0</v>
      </c>
      <c r="AA514" s="23">
        <f>IF(V514="Enrobé à froid",P514*PU!$B$9,0)</f>
        <v>0</v>
      </c>
      <c r="AB514" s="23">
        <f>IF(V514="Béton bitumineux",P514*PU!$B$11,0)</f>
        <v>0</v>
      </c>
      <c r="AC514" s="23">
        <f>IF(V514="Grave émulsion",P514*PU!$B$13,0)</f>
        <v>0</v>
      </c>
      <c r="AD514" s="24">
        <f>(R514*PU!B519)+('Entretien des chaussées1'!T514*PU!B521)+'Entretien des chaussées1'!X514+'Entretien des chaussées1'!Y514+'Entretien des chaussées1'!Z514+'Entretien des chaussées1'!AA514+'Entretien des chaussées1'!AB514+'Entretien des chaussées1'!AC514</f>
        <v>0</v>
      </c>
      <c r="AE514" s="34"/>
      <c r="AF514" s="34"/>
      <c r="AG514" s="19" t="str">
        <f t="shared" si="96"/>
        <v/>
      </c>
      <c r="AH514" s="19" t="str">
        <f t="shared" si="97"/>
        <v/>
      </c>
      <c r="AI514" s="19" t="str">
        <f t="shared" si="98"/>
        <v/>
      </c>
      <c r="AJ514" s="31"/>
      <c r="AK514" s="26"/>
    </row>
    <row r="515" spans="1:37" x14ac:dyDescent="0.2">
      <c r="A515" s="41"/>
      <c r="B515" s="58" t="s">
        <v>538</v>
      </c>
      <c r="C515" s="41"/>
      <c r="D515" s="44"/>
      <c r="E515" s="40"/>
      <c r="F515" s="38" t="str">
        <f t="shared" si="88"/>
        <v/>
      </c>
      <c r="G515" s="23">
        <f t="shared" si="89"/>
        <v>0</v>
      </c>
      <c r="H515" s="23">
        <f t="shared" si="90"/>
        <v>0</v>
      </c>
      <c r="I515" s="23">
        <f t="shared" si="91"/>
        <v>0</v>
      </c>
      <c r="J515" s="23">
        <f t="shared" si="92"/>
        <v>0</v>
      </c>
      <c r="K515" s="23">
        <f t="shared" si="93"/>
        <v>0</v>
      </c>
      <c r="L515" s="27"/>
      <c r="M515" s="27"/>
      <c r="N515" s="33"/>
      <c r="O515" s="33"/>
      <c r="P515" s="68" t="str">
        <f t="shared" si="94"/>
        <v/>
      </c>
      <c r="Q515" s="49" t="str">
        <f t="shared" si="95"/>
        <v/>
      </c>
      <c r="R515" s="33"/>
      <c r="S515" s="33"/>
      <c r="T515" s="33"/>
      <c r="U515" s="33"/>
      <c r="V515" s="27"/>
      <c r="W515" s="45"/>
      <c r="X515" s="42">
        <f>IF(V515="ESU",P515*PU!$B$3,0)</f>
        <v>0</v>
      </c>
      <c r="Y515" s="23">
        <f>IF(V515="ECF",P515*PU!$B$5,0)</f>
        <v>0</v>
      </c>
      <c r="Z515" s="23">
        <f>IF(V515="Enrobé projeté",P515*PU!$B$7,0)</f>
        <v>0</v>
      </c>
      <c r="AA515" s="23">
        <f>IF(V515="Enrobé à froid",P515*PU!$B$9,0)</f>
        <v>0</v>
      </c>
      <c r="AB515" s="23">
        <f>IF(V515="Béton bitumineux",P515*PU!$B$11,0)</f>
        <v>0</v>
      </c>
      <c r="AC515" s="23">
        <f>IF(V515="Grave émulsion",P515*PU!$B$13,0)</f>
        <v>0</v>
      </c>
      <c r="AD515" s="24">
        <f>(R515*PU!B520)+('Entretien des chaussées1'!T515*PU!B522)+'Entretien des chaussées1'!X515+'Entretien des chaussées1'!Y515+'Entretien des chaussées1'!Z515+'Entretien des chaussées1'!AA515+'Entretien des chaussées1'!AB515+'Entretien des chaussées1'!AC515</f>
        <v>0</v>
      </c>
      <c r="AE515" s="34"/>
      <c r="AF515" s="34"/>
      <c r="AG515" s="19" t="str">
        <f t="shared" si="96"/>
        <v/>
      </c>
      <c r="AH515" s="19" t="str">
        <f t="shared" si="97"/>
        <v/>
      </c>
      <c r="AI515" s="19" t="str">
        <f t="shared" si="98"/>
        <v/>
      </c>
      <c r="AJ515" s="31"/>
      <c r="AK515" s="26"/>
    </row>
    <row r="516" spans="1:37" x14ac:dyDescent="0.2">
      <c r="A516" s="41"/>
      <c r="B516" s="58" t="s">
        <v>539</v>
      </c>
      <c r="C516" s="41"/>
      <c r="D516" s="44"/>
      <c r="E516" s="40"/>
      <c r="F516" s="38" t="str">
        <f t="shared" si="88"/>
        <v/>
      </c>
      <c r="G516" s="23">
        <f t="shared" si="89"/>
        <v>0</v>
      </c>
      <c r="H516" s="23">
        <f t="shared" si="90"/>
        <v>0</v>
      </c>
      <c r="I516" s="23">
        <f t="shared" si="91"/>
        <v>0</v>
      </c>
      <c r="J516" s="23">
        <f t="shared" si="92"/>
        <v>0</v>
      </c>
      <c r="K516" s="23">
        <f t="shared" si="93"/>
        <v>0</v>
      </c>
      <c r="L516" s="27"/>
      <c r="M516" s="27"/>
      <c r="N516" s="33"/>
      <c r="O516" s="33"/>
      <c r="P516" s="68" t="str">
        <f t="shared" si="94"/>
        <v/>
      </c>
      <c r="Q516" s="49" t="str">
        <f t="shared" si="95"/>
        <v/>
      </c>
      <c r="R516" s="33"/>
      <c r="S516" s="33"/>
      <c r="T516" s="33"/>
      <c r="U516" s="33"/>
      <c r="V516" s="27"/>
      <c r="W516" s="45"/>
      <c r="X516" s="42">
        <f>IF(V516="ESU",P516*PU!$B$3,0)</f>
        <v>0</v>
      </c>
      <c r="Y516" s="23">
        <f>IF(V516="ECF",P516*PU!$B$5,0)</f>
        <v>0</v>
      </c>
      <c r="Z516" s="23">
        <f>IF(V516="Enrobé projeté",P516*PU!$B$7,0)</f>
        <v>0</v>
      </c>
      <c r="AA516" s="23">
        <f>IF(V516="Enrobé à froid",P516*PU!$B$9,0)</f>
        <v>0</v>
      </c>
      <c r="AB516" s="23">
        <f>IF(V516="Béton bitumineux",P516*PU!$B$11,0)</f>
        <v>0</v>
      </c>
      <c r="AC516" s="23">
        <f>IF(V516="Grave émulsion",P516*PU!$B$13,0)</f>
        <v>0</v>
      </c>
      <c r="AD516" s="24">
        <f>(R516*PU!B521)+('Entretien des chaussées1'!T516*PU!B523)+'Entretien des chaussées1'!X516+'Entretien des chaussées1'!Y516+'Entretien des chaussées1'!Z516+'Entretien des chaussées1'!AA516+'Entretien des chaussées1'!AB516+'Entretien des chaussées1'!AC516</f>
        <v>0</v>
      </c>
      <c r="AE516" s="34"/>
      <c r="AF516" s="34"/>
      <c r="AG516" s="19" t="str">
        <f t="shared" si="96"/>
        <v/>
      </c>
      <c r="AH516" s="19" t="str">
        <f t="shared" si="97"/>
        <v/>
      </c>
      <c r="AI516" s="19" t="str">
        <f t="shared" si="98"/>
        <v/>
      </c>
      <c r="AJ516" s="31"/>
      <c r="AK516" s="26"/>
    </row>
    <row r="517" spans="1:37" x14ac:dyDescent="0.2">
      <c r="A517" s="41"/>
      <c r="B517" s="58" t="s">
        <v>540</v>
      </c>
      <c r="C517" s="41"/>
      <c r="D517" s="44"/>
      <c r="E517" s="40"/>
      <c r="F517" s="38" t="str">
        <f t="shared" si="88"/>
        <v/>
      </c>
      <c r="G517" s="23">
        <f t="shared" si="89"/>
        <v>0</v>
      </c>
      <c r="H517" s="23">
        <f t="shared" si="90"/>
        <v>0</v>
      </c>
      <c r="I517" s="23">
        <f t="shared" si="91"/>
        <v>0</v>
      </c>
      <c r="J517" s="23">
        <f t="shared" si="92"/>
        <v>0</v>
      </c>
      <c r="K517" s="23">
        <f t="shared" si="93"/>
        <v>0</v>
      </c>
      <c r="L517" s="27"/>
      <c r="M517" s="27"/>
      <c r="N517" s="33"/>
      <c r="O517" s="33"/>
      <c r="P517" s="68" t="str">
        <f t="shared" si="94"/>
        <v/>
      </c>
      <c r="Q517" s="49" t="str">
        <f t="shared" si="95"/>
        <v/>
      </c>
      <c r="R517" s="33"/>
      <c r="S517" s="33"/>
      <c r="T517" s="33"/>
      <c r="U517" s="33"/>
      <c r="V517" s="27"/>
      <c r="W517" s="45"/>
      <c r="X517" s="42">
        <f>IF(V517="ESU",P517*PU!$B$3,0)</f>
        <v>0</v>
      </c>
      <c r="Y517" s="23">
        <f>IF(V517="ECF",P517*PU!$B$5,0)</f>
        <v>0</v>
      </c>
      <c r="Z517" s="23">
        <f>IF(V517="Enrobé projeté",P517*PU!$B$7,0)</f>
        <v>0</v>
      </c>
      <c r="AA517" s="23">
        <f>IF(V517="Enrobé à froid",P517*PU!$B$9,0)</f>
        <v>0</v>
      </c>
      <c r="AB517" s="23">
        <f>IF(V517="Béton bitumineux",P517*PU!$B$11,0)</f>
        <v>0</v>
      </c>
      <c r="AC517" s="23">
        <f>IF(V517="Grave émulsion",P517*PU!$B$13,0)</f>
        <v>0</v>
      </c>
      <c r="AD517" s="24">
        <f>(R517*PU!B522)+('Entretien des chaussées1'!T517*PU!B524)+'Entretien des chaussées1'!X517+'Entretien des chaussées1'!Y517+'Entretien des chaussées1'!Z517+'Entretien des chaussées1'!AA517+'Entretien des chaussées1'!AB517+'Entretien des chaussées1'!AC517</f>
        <v>0</v>
      </c>
      <c r="AE517" s="34"/>
      <c r="AF517" s="34"/>
      <c r="AG517" s="19" t="str">
        <f t="shared" si="96"/>
        <v/>
      </c>
      <c r="AH517" s="19" t="str">
        <f t="shared" si="97"/>
        <v/>
      </c>
      <c r="AI517" s="19" t="str">
        <f t="shared" si="98"/>
        <v/>
      </c>
      <c r="AJ517" s="31"/>
      <c r="AK517" s="26"/>
    </row>
    <row r="518" spans="1:37" x14ac:dyDescent="0.2">
      <c r="A518" s="41"/>
      <c r="B518" s="58" t="s">
        <v>541</v>
      </c>
      <c r="C518" s="41"/>
      <c r="D518" s="44"/>
      <c r="E518" s="40"/>
      <c r="F518" s="38" t="str">
        <f t="shared" si="88"/>
        <v/>
      </c>
      <c r="G518" s="23">
        <f t="shared" si="89"/>
        <v>0</v>
      </c>
      <c r="H518" s="23">
        <f t="shared" si="90"/>
        <v>0</v>
      </c>
      <c r="I518" s="23">
        <f t="shared" si="91"/>
        <v>0</v>
      </c>
      <c r="J518" s="23">
        <f t="shared" si="92"/>
        <v>0</v>
      </c>
      <c r="K518" s="23">
        <f t="shared" si="93"/>
        <v>0</v>
      </c>
      <c r="L518" s="27"/>
      <c r="M518" s="27"/>
      <c r="N518" s="33"/>
      <c r="O518" s="33"/>
      <c r="P518" s="68" t="str">
        <f t="shared" si="94"/>
        <v/>
      </c>
      <c r="Q518" s="49" t="str">
        <f t="shared" si="95"/>
        <v/>
      </c>
      <c r="R518" s="33"/>
      <c r="S518" s="33"/>
      <c r="T518" s="33"/>
      <c r="U518" s="33"/>
      <c r="V518" s="27"/>
      <c r="W518" s="45"/>
      <c r="X518" s="42">
        <f>IF(V518="ESU",P518*PU!$B$3,0)</f>
        <v>0</v>
      </c>
      <c r="Y518" s="23">
        <f>IF(V518="ECF",P518*PU!$B$5,0)</f>
        <v>0</v>
      </c>
      <c r="Z518" s="23">
        <f>IF(V518="Enrobé projeté",P518*PU!$B$7,0)</f>
        <v>0</v>
      </c>
      <c r="AA518" s="23">
        <f>IF(V518="Enrobé à froid",P518*PU!$B$9,0)</f>
        <v>0</v>
      </c>
      <c r="AB518" s="23">
        <f>IF(V518="Béton bitumineux",P518*PU!$B$11,0)</f>
        <v>0</v>
      </c>
      <c r="AC518" s="23">
        <f>IF(V518="Grave émulsion",P518*PU!$B$13,0)</f>
        <v>0</v>
      </c>
      <c r="AD518" s="24">
        <f>(R518*PU!B523)+('Entretien des chaussées1'!T518*PU!B525)+'Entretien des chaussées1'!X518+'Entretien des chaussées1'!Y518+'Entretien des chaussées1'!Z518+'Entretien des chaussées1'!AA518+'Entretien des chaussées1'!AB518+'Entretien des chaussées1'!AC518</f>
        <v>0</v>
      </c>
      <c r="AE518" s="34"/>
      <c r="AF518" s="34"/>
      <c r="AG518" s="19" t="str">
        <f t="shared" si="96"/>
        <v/>
      </c>
      <c r="AH518" s="19" t="str">
        <f t="shared" si="97"/>
        <v/>
      </c>
      <c r="AI518" s="19" t="str">
        <f t="shared" si="98"/>
        <v/>
      </c>
      <c r="AJ518" s="31"/>
      <c r="AK518" s="26"/>
    </row>
    <row r="519" spans="1:37" x14ac:dyDescent="0.2">
      <c r="A519" s="41"/>
      <c r="B519" s="58" t="s">
        <v>542</v>
      </c>
      <c r="C519" s="41"/>
      <c r="D519" s="44"/>
      <c r="E519" s="40"/>
      <c r="F519" s="38" t="str">
        <f t="shared" si="88"/>
        <v/>
      </c>
      <c r="G519" s="23">
        <f t="shared" si="89"/>
        <v>0</v>
      </c>
      <c r="H519" s="23">
        <f t="shared" si="90"/>
        <v>0</v>
      </c>
      <c r="I519" s="23">
        <f t="shared" si="91"/>
        <v>0</v>
      </c>
      <c r="J519" s="23">
        <f t="shared" si="92"/>
        <v>0</v>
      </c>
      <c r="K519" s="23">
        <f t="shared" si="93"/>
        <v>0</v>
      </c>
      <c r="L519" s="27"/>
      <c r="M519" s="27"/>
      <c r="N519" s="33"/>
      <c r="O519" s="33"/>
      <c r="P519" s="68" t="str">
        <f t="shared" si="94"/>
        <v/>
      </c>
      <c r="Q519" s="49" t="str">
        <f t="shared" si="95"/>
        <v/>
      </c>
      <c r="R519" s="33"/>
      <c r="S519" s="33"/>
      <c r="T519" s="33"/>
      <c r="U519" s="33"/>
      <c r="V519" s="27"/>
      <c r="W519" s="45"/>
      <c r="X519" s="42">
        <f>IF(V519="ESU",P519*PU!$B$3,0)</f>
        <v>0</v>
      </c>
      <c r="Y519" s="23">
        <f>IF(V519="ECF",P519*PU!$B$5,0)</f>
        <v>0</v>
      </c>
      <c r="Z519" s="23">
        <f>IF(V519="Enrobé projeté",P519*PU!$B$7,0)</f>
        <v>0</v>
      </c>
      <c r="AA519" s="23">
        <f>IF(V519="Enrobé à froid",P519*PU!$B$9,0)</f>
        <v>0</v>
      </c>
      <c r="AB519" s="23">
        <f>IF(V519="Béton bitumineux",P519*PU!$B$11,0)</f>
        <v>0</v>
      </c>
      <c r="AC519" s="23">
        <f>IF(V519="Grave émulsion",P519*PU!$B$13,0)</f>
        <v>0</v>
      </c>
      <c r="AD519" s="24">
        <f>(R519*PU!B524)+('Entretien des chaussées1'!T519*PU!B526)+'Entretien des chaussées1'!X519+'Entretien des chaussées1'!Y519+'Entretien des chaussées1'!Z519+'Entretien des chaussées1'!AA519+'Entretien des chaussées1'!AB519+'Entretien des chaussées1'!AC519</f>
        <v>0</v>
      </c>
      <c r="AE519" s="34"/>
      <c r="AF519" s="34"/>
      <c r="AG519" s="19" t="str">
        <f t="shared" si="96"/>
        <v/>
      </c>
      <c r="AH519" s="19" t="str">
        <f t="shared" si="97"/>
        <v/>
      </c>
      <c r="AI519" s="19" t="str">
        <f t="shared" si="98"/>
        <v/>
      </c>
      <c r="AJ519" s="31"/>
      <c r="AK519" s="26"/>
    </row>
    <row r="520" spans="1:37" x14ac:dyDescent="0.2">
      <c r="A520" s="41"/>
      <c r="B520" s="58" t="s">
        <v>543</v>
      </c>
      <c r="C520" s="41"/>
      <c r="D520" s="44"/>
      <c r="E520" s="40"/>
      <c r="F520" s="38" t="str">
        <f t="shared" si="88"/>
        <v/>
      </c>
      <c r="G520" s="23">
        <f t="shared" si="89"/>
        <v>0</v>
      </c>
      <c r="H520" s="23">
        <f t="shared" si="90"/>
        <v>0</v>
      </c>
      <c r="I520" s="23">
        <f t="shared" si="91"/>
        <v>0</v>
      </c>
      <c r="J520" s="23">
        <f t="shared" si="92"/>
        <v>0</v>
      </c>
      <c r="K520" s="23">
        <f t="shared" si="93"/>
        <v>0</v>
      </c>
      <c r="L520" s="27"/>
      <c r="M520" s="27"/>
      <c r="N520" s="33"/>
      <c r="O520" s="33"/>
      <c r="P520" s="68" t="str">
        <f t="shared" si="94"/>
        <v/>
      </c>
      <c r="Q520" s="49" t="str">
        <f t="shared" si="95"/>
        <v/>
      </c>
      <c r="R520" s="33"/>
      <c r="S520" s="33"/>
      <c r="T520" s="33"/>
      <c r="U520" s="33"/>
      <c r="V520" s="27"/>
      <c r="W520" s="45"/>
      <c r="X520" s="42">
        <f>IF(V520="ESU",P520*PU!$B$3,0)</f>
        <v>0</v>
      </c>
      <c r="Y520" s="23">
        <f>IF(V520="ECF",P520*PU!$B$5,0)</f>
        <v>0</v>
      </c>
      <c r="Z520" s="23">
        <f>IF(V520="Enrobé projeté",P520*PU!$B$7,0)</f>
        <v>0</v>
      </c>
      <c r="AA520" s="23">
        <f>IF(V520="Enrobé à froid",P520*PU!$B$9,0)</f>
        <v>0</v>
      </c>
      <c r="AB520" s="23">
        <f>IF(V520="Béton bitumineux",P520*PU!$B$11,0)</f>
        <v>0</v>
      </c>
      <c r="AC520" s="23">
        <f>IF(V520="Grave émulsion",P520*PU!$B$13,0)</f>
        <v>0</v>
      </c>
      <c r="AD520" s="24">
        <f>(R520*PU!B525)+('Entretien des chaussées1'!T520*PU!B527)+'Entretien des chaussées1'!X520+'Entretien des chaussées1'!Y520+'Entretien des chaussées1'!Z520+'Entretien des chaussées1'!AA520+'Entretien des chaussées1'!AB520+'Entretien des chaussées1'!AC520</f>
        <v>0</v>
      </c>
      <c r="AE520" s="34"/>
      <c r="AF520" s="34"/>
      <c r="AG520" s="19" t="str">
        <f t="shared" si="96"/>
        <v/>
      </c>
      <c r="AH520" s="19" t="str">
        <f t="shared" si="97"/>
        <v/>
      </c>
      <c r="AI520" s="19" t="str">
        <f t="shared" si="98"/>
        <v/>
      </c>
      <c r="AJ520" s="31"/>
      <c r="AK520" s="26"/>
    </row>
    <row r="521" spans="1:37" x14ac:dyDescent="0.2">
      <c r="A521" s="41"/>
      <c r="B521" s="58" t="s">
        <v>544</v>
      </c>
      <c r="C521" s="41"/>
      <c r="D521" s="44"/>
      <c r="E521" s="40"/>
      <c r="F521" s="38" t="str">
        <f t="shared" si="88"/>
        <v/>
      </c>
      <c r="G521" s="23">
        <f t="shared" si="89"/>
        <v>0</v>
      </c>
      <c r="H521" s="23">
        <f t="shared" si="90"/>
        <v>0</v>
      </c>
      <c r="I521" s="23">
        <f t="shared" si="91"/>
        <v>0</v>
      </c>
      <c r="J521" s="23">
        <f t="shared" si="92"/>
        <v>0</v>
      </c>
      <c r="K521" s="23">
        <f t="shared" si="93"/>
        <v>0</v>
      </c>
      <c r="L521" s="27"/>
      <c r="M521" s="27"/>
      <c r="N521" s="33"/>
      <c r="O521" s="33"/>
      <c r="P521" s="68" t="str">
        <f t="shared" si="94"/>
        <v/>
      </c>
      <c r="Q521" s="49" t="str">
        <f t="shared" si="95"/>
        <v/>
      </c>
      <c r="R521" s="33"/>
      <c r="S521" s="33"/>
      <c r="T521" s="33"/>
      <c r="U521" s="33"/>
      <c r="V521" s="27"/>
      <c r="W521" s="45"/>
      <c r="X521" s="42">
        <f>IF(V521="ESU",P521*PU!$B$3,0)</f>
        <v>0</v>
      </c>
      <c r="Y521" s="23">
        <f>IF(V521="ECF",P521*PU!$B$5,0)</f>
        <v>0</v>
      </c>
      <c r="Z521" s="23">
        <f>IF(V521="Enrobé projeté",P521*PU!$B$7,0)</f>
        <v>0</v>
      </c>
      <c r="AA521" s="23">
        <f>IF(V521="Enrobé à froid",P521*PU!$B$9,0)</f>
        <v>0</v>
      </c>
      <c r="AB521" s="23">
        <f>IF(V521="Béton bitumineux",P521*PU!$B$11,0)</f>
        <v>0</v>
      </c>
      <c r="AC521" s="23">
        <f>IF(V521="Grave émulsion",P521*PU!$B$13,0)</f>
        <v>0</v>
      </c>
      <c r="AD521" s="24">
        <f>(R521*PU!B526)+('Entretien des chaussées1'!T521*PU!B528)+'Entretien des chaussées1'!X521+'Entretien des chaussées1'!Y521+'Entretien des chaussées1'!Z521+'Entretien des chaussées1'!AA521+'Entretien des chaussées1'!AB521+'Entretien des chaussées1'!AC521</f>
        <v>0</v>
      </c>
      <c r="AE521" s="34"/>
      <c r="AF521" s="34"/>
      <c r="AG521" s="19" t="str">
        <f t="shared" si="96"/>
        <v/>
      </c>
      <c r="AH521" s="19" t="str">
        <f t="shared" si="97"/>
        <v/>
      </c>
      <c r="AI521" s="19" t="str">
        <f t="shared" si="98"/>
        <v/>
      </c>
      <c r="AJ521" s="31"/>
      <c r="AK521" s="26"/>
    </row>
    <row r="522" spans="1:37" x14ac:dyDescent="0.2">
      <c r="A522" s="41"/>
      <c r="B522" s="58" t="s">
        <v>545</v>
      </c>
      <c r="C522" s="41"/>
      <c r="D522" s="44"/>
      <c r="E522" s="40"/>
      <c r="F522" s="38" t="str">
        <f t="shared" si="88"/>
        <v/>
      </c>
      <c r="G522" s="23">
        <f t="shared" si="89"/>
        <v>0</v>
      </c>
      <c r="H522" s="23">
        <f t="shared" si="90"/>
        <v>0</v>
      </c>
      <c r="I522" s="23">
        <f t="shared" si="91"/>
        <v>0</v>
      </c>
      <c r="J522" s="23">
        <f t="shared" si="92"/>
        <v>0</v>
      </c>
      <c r="K522" s="23">
        <f t="shared" si="93"/>
        <v>0</v>
      </c>
      <c r="L522" s="27"/>
      <c r="M522" s="27"/>
      <c r="N522" s="33"/>
      <c r="O522" s="33"/>
      <c r="P522" s="68" t="str">
        <f t="shared" si="94"/>
        <v/>
      </c>
      <c r="Q522" s="49" t="str">
        <f t="shared" si="95"/>
        <v/>
      </c>
      <c r="R522" s="33"/>
      <c r="S522" s="33"/>
      <c r="T522" s="33"/>
      <c r="U522" s="33"/>
      <c r="V522" s="27"/>
      <c r="W522" s="45"/>
      <c r="X522" s="42">
        <f>IF(V522="ESU",P522*PU!$B$3,0)</f>
        <v>0</v>
      </c>
      <c r="Y522" s="23">
        <f>IF(V522="ECF",P522*PU!$B$5,0)</f>
        <v>0</v>
      </c>
      <c r="Z522" s="23">
        <f>IF(V522="Enrobé projeté",P522*PU!$B$7,0)</f>
        <v>0</v>
      </c>
      <c r="AA522" s="23">
        <f>IF(V522="Enrobé à froid",P522*PU!$B$9,0)</f>
        <v>0</v>
      </c>
      <c r="AB522" s="23">
        <f>IF(V522="Béton bitumineux",P522*PU!$B$11,0)</f>
        <v>0</v>
      </c>
      <c r="AC522" s="23">
        <f>IF(V522="Grave émulsion",P522*PU!$B$13,0)</f>
        <v>0</v>
      </c>
      <c r="AD522" s="24">
        <f>(R522*PU!B527)+('Entretien des chaussées1'!T522*PU!B529)+'Entretien des chaussées1'!X522+'Entretien des chaussées1'!Y522+'Entretien des chaussées1'!Z522+'Entretien des chaussées1'!AA522+'Entretien des chaussées1'!AB522+'Entretien des chaussées1'!AC522</f>
        <v>0</v>
      </c>
      <c r="AE522" s="34"/>
      <c r="AF522" s="34"/>
      <c r="AG522" s="19" t="str">
        <f t="shared" si="96"/>
        <v/>
      </c>
      <c r="AH522" s="19" t="str">
        <f t="shared" si="97"/>
        <v/>
      </c>
      <c r="AI522" s="19" t="str">
        <f t="shared" si="98"/>
        <v/>
      </c>
      <c r="AJ522" s="31"/>
      <c r="AK522" s="26"/>
    </row>
    <row r="523" spans="1:37" x14ac:dyDescent="0.2">
      <c r="A523" s="41"/>
      <c r="B523" s="58" t="s">
        <v>546</v>
      </c>
      <c r="C523" s="41"/>
      <c r="D523" s="44"/>
      <c r="E523" s="40"/>
      <c r="F523" s="38" t="str">
        <f t="shared" si="88"/>
        <v/>
      </c>
      <c r="G523" s="23">
        <f t="shared" si="89"/>
        <v>0</v>
      </c>
      <c r="H523" s="23">
        <f t="shared" si="90"/>
        <v>0</v>
      </c>
      <c r="I523" s="23">
        <f t="shared" si="91"/>
        <v>0</v>
      </c>
      <c r="J523" s="23">
        <f t="shared" si="92"/>
        <v>0</v>
      </c>
      <c r="K523" s="23">
        <f t="shared" si="93"/>
        <v>0</v>
      </c>
      <c r="L523" s="27"/>
      <c r="M523" s="27"/>
      <c r="N523" s="33"/>
      <c r="O523" s="33"/>
      <c r="P523" s="68" t="str">
        <f t="shared" si="94"/>
        <v/>
      </c>
      <c r="Q523" s="49" t="str">
        <f t="shared" si="95"/>
        <v/>
      </c>
      <c r="R523" s="33"/>
      <c r="S523" s="33"/>
      <c r="T523" s="33"/>
      <c r="U523" s="33"/>
      <c r="V523" s="27"/>
      <c r="W523" s="45"/>
      <c r="X523" s="42">
        <f>IF(V523="ESU",P523*PU!$B$3,0)</f>
        <v>0</v>
      </c>
      <c r="Y523" s="23">
        <f>IF(V523="ECF",P523*PU!$B$5,0)</f>
        <v>0</v>
      </c>
      <c r="Z523" s="23">
        <f>IF(V523="Enrobé projeté",P523*PU!$B$7,0)</f>
        <v>0</v>
      </c>
      <c r="AA523" s="23">
        <f>IF(V523="Enrobé à froid",P523*PU!$B$9,0)</f>
        <v>0</v>
      </c>
      <c r="AB523" s="23">
        <f>IF(V523="Béton bitumineux",P523*PU!$B$11,0)</f>
        <v>0</v>
      </c>
      <c r="AC523" s="23">
        <f>IF(V523="Grave émulsion",P523*PU!$B$13,0)</f>
        <v>0</v>
      </c>
      <c r="AD523" s="24">
        <f>(R523*PU!B528)+('Entretien des chaussées1'!T523*PU!B530)+'Entretien des chaussées1'!X523+'Entretien des chaussées1'!Y523+'Entretien des chaussées1'!Z523+'Entretien des chaussées1'!AA523+'Entretien des chaussées1'!AB523+'Entretien des chaussées1'!AC523</f>
        <v>0</v>
      </c>
      <c r="AE523" s="34"/>
      <c r="AF523" s="34"/>
      <c r="AG523" s="19" t="str">
        <f t="shared" si="96"/>
        <v/>
      </c>
      <c r="AH523" s="19" t="str">
        <f t="shared" si="97"/>
        <v/>
      </c>
      <c r="AI523" s="19" t="str">
        <f t="shared" si="98"/>
        <v/>
      </c>
      <c r="AJ523" s="31"/>
      <c r="AK523" s="26"/>
    </row>
    <row r="524" spans="1:37" x14ac:dyDescent="0.2">
      <c r="A524" s="41"/>
      <c r="B524" s="58" t="s">
        <v>547</v>
      </c>
      <c r="C524" s="41"/>
      <c r="D524" s="44"/>
      <c r="E524" s="40"/>
      <c r="F524" s="38" t="str">
        <f t="shared" si="88"/>
        <v/>
      </c>
      <c r="G524" s="23">
        <f t="shared" si="89"/>
        <v>0</v>
      </c>
      <c r="H524" s="23">
        <f t="shared" si="90"/>
        <v>0</v>
      </c>
      <c r="I524" s="23">
        <f t="shared" si="91"/>
        <v>0</v>
      </c>
      <c r="J524" s="23">
        <f t="shared" si="92"/>
        <v>0</v>
      </c>
      <c r="K524" s="23">
        <f t="shared" si="93"/>
        <v>0</v>
      </c>
      <c r="L524" s="27"/>
      <c r="M524" s="27"/>
      <c r="N524" s="33"/>
      <c r="O524" s="33"/>
      <c r="P524" s="68" t="str">
        <f t="shared" si="94"/>
        <v/>
      </c>
      <c r="Q524" s="49" t="str">
        <f t="shared" si="95"/>
        <v/>
      </c>
      <c r="R524" s="33"/>
      <c r="S524" s="33"/>
      <c r="T524" s="33"/>
      <c r="U524" s="33"/>
      <c r="V524" s="27"/>
      <c r="W524" s="45"/>
      <c r="X524" s="42">
        <f>IF(V524="ESU",P524*PU!$B$3,0)</f>
        <v>0</v>
      </c>
      <c r="Y524" s="23">
        <f>IF(V524="ECF",P524*PU!$B$5,0)</f>
        <v>0</v>
      </c>
      <c r="Z524" s="23">
        <f>IF(V524="Enrobé projeté",P524*PU!$B$7,0)</f>
        <v>0</v>
      </c>
      <c r="AA524" s="23">
        <f>IF(V524="Enrobé à froid",P524*PU!$B$9,0)</f>
        <v>0</v>
      </c>
      <c r="AB524" s="23">
        <f>IF(V524="Béton bitumineux",P524*PU!$B$11,0)</f>
        <v>0</v>
      </c>
      <c r="AC524" s="23">
        <f>IF(V524="Grave émulsion",P524*PU!$B$13,0)</f>
        <v>0</v>
      </c>
      <c r="AD524" s="24">
        <f>(R524*PU!B529)+('Entretien des chaussées1'!T524*PU!B531)+'Entretien des chaussées1'!X524+'Entretien des chaussées1'!Y524+'Entretien des chaussées1'!Z524+'Entretien des chaussées1'!AA524+'Entretien des chaussées1'!AB524+'Entretien des chaussées1'!AC524</f>
        <v>0</v>
      </c>
      <c r="AE524" s="34"/>
      <c r="AF524" s="34"/>
      <c r="AG524" s="19" t="str">
        <f t="shared" si="96"/>
        <v/>
      </c>
      <c r="AH524" s="19" t="str">
        <f t="shared" si="97"/>
        <v/>
      </c>
      <c r="AI524" s="19" t="str">
        <f t="shared" si="98"/>
        <v/>
      </c>
      <c r="AJ524" s="31"/>
      <c r="AK524" s="26"/>
    </row>
    <row r="525" spans="1:37" x14ac:dyDescent="0.2">
      <c r="A525" s="41"/>
      <c r="B525" s="58" t="s">
        <v>548</v>
      </c>
      <c r="C525" s="41"/>
      <c r="D525" s="44"/>
      <c r="E525" s="40"/>
      <c r="F525" s="38" t="str">
        <f t="shared" ref="F525:F588" si="99">IF(E525="Chaussée neuve","Niveau 1",IF(E525="Chaussée fissurée","Niveau 2",IF(E525="Chaussée fortement fissurée et nids de poule","Niveau 3",IF(E525="Chaussée orniérée et fissurée","Niveau 4",IF(E525="Chaussée affaissée ou quasi détruite","Niveau 5","")))))</f>
        <v/>
      </c>
      <c r="G525" s="23">
        <f t="shared" ref="G525:G588" si="100">IF(F525="Niveau 1",1,0)</f>
        <v>0</v>
      </c>
      <c r="H525" s="23">
        <f t="shared" ref="H525:H588" si="101">IF(F525="Niveau 2",1,0)</f>
        <v>0</v>
      </c>
      <c r="I525" s="23">
        <f t="shared" ref="I525:I588" si="102">IF(F525="Niveau 3",1,0)</f>
        <v>0</v>
      </c>
      <c r="J525" s="23">
        <f t="shared" ref="J525:J588" si="103">IF(F525="Niveau 4",1,0)</f>
        <v>0</v>
      </c>
      <c r="K525" s="23">
        <f t="shared" ref="K525:K588" si="104">IF(F525="Niveau 5",1,0)</f>
        <v>0</v>
      </c>
      <c r="L525" s="27"/>
      <c r="M525" s="27"/>
      <c r="N525" s="33"/>
      <c r="O525" s="33"/>
      <c r="P525" s="68" t="str">
        <f t="shared" ref="P525:P588" si="105">IF(O525="","",N525*O525)</f>
        <v/>
      </c>
      <c r="Q525" s="49" t="str">
        <f t="shared" ref="Q525:Q588" si="106">IF(P525="","","m²")</f>
        <v/>
      </c>
      <c r="R525" s="33"/>
      <c r="S525" s="33"/>
      <c r="T525" s="33"/>
      <c r="U525" s="33"/>
      <c r="V525" s="27"/>
      <c r="W525" s="45"/>
      <c r="X525" s="42">
        <f>IF(V525="ESU",P525*PU!$B$3,0)</f>
        <v>0</v>
      </c>
      <c r="Y525" s="23">
        <f>IF(V525="ECF",P525*PU!$B$5,0)</f>
        <v>0</v>
      </c>
      <c r="Z525" s="23">
        <f>IF(V525="Enrobé projeté",P525*PU!$B$7,0)</f>
        <v>0</v>
      </c>
      <c r="AA525" s="23">
        <f>IF(V525="Enrobé à froid",P525*PU!$B$9,0)</f>
        <v>0</v>
      </c>
      <c r="AB525" s="23">
        <f>IF(V525="Béton bitumineux",P525*PU!$B$11,0)</f>
        <v>0</v>
      </c>
      <c r="AC525" s="23">
        <f>IF(V525="Grave émulsion",P525*PU!$B$13,0)</f>
        <v>0</v>
      </c>
      <c r="AD525" s="24">
        <f>(R525*PU!B530)+('Entretien des chaussées1'!T525*PU!B532)+'Entretien des chaussées1'!X525+'Entretien des chaussées1'!Y525+'Entretien des chaussées1'!Z525+'Entretien des chaussées1'!AA525+'Entretien des chaussées1'!AB525+'Entretien des chaussées1'!AC525</f>
        <v>0</v>
      </c>
      <c r="AE525" s="34"/>
      <c r="AF525" s="34"/>
      <c r="AG525" s="19" t="str">
        <f t="shared" ref="AG525:AG588" si="107">IF(W525="Année N",AD525+AE525+AF525,"")</f>
        <v/>
      </c>
      <c r="AH525" s="19" t="str">
        <f t="shared" ref="AH525:AH588" si="108">IF(W525="N+1",AD525+AE525+AF525,"")</f>
        <v/>
      </c>
      <c r="AI525" s="19" t="str">
        <f t="shared" ref="AI525:AI588" si="109">IF(W525="&gt; N+1",AD525+AE525+AF525,"")</f>
        <v/>
      </c>
      <c r="AJ525" s="31"/>
      <c r="AK525" s="26"/>
    </row>
    <row r="526" spans="1:37" x14ac:dyDescent="0.2">
      <c r="A526" s="41"/>
      <c r="B526" s="58" t="s">
        <v>549</v>
      </c>
      <c r="C526" s="41"/>
      <c r="D526" s="44"/>
      <c r="E526" s="40"/>
      <c r="F526" s="38" t="str">
        <f t="shared" si="99"/>
        <v/>
      </c>
      <c r="G526" s="23">
        <f t="shared" si="100"/>
        <v>0</v>
      </c>
      <c r="H526" s="23">
        <f t="shared" si="101"/>
        <v>0</v>
      </c>
      <c r="I526" s="23">
        <f t="shared" si="102"/>
        <v>0</v>
      </c>
      <c r="J526" s="23">
        <f t="shared" si="103"/>
        <v>0</v>
      </c>
      <c r="K526" s="23">
        <f t="shared" si="104"/>
        <v>0</v>
      </c>
      <c r="L526" s="27"/>
      <c r="M526" s="27"/>
      <c r="N526" s="33"/>
      <c r="O526" s="33"/>
      <c r="P526" s="68" t="str">
        <f t="shared" si="105"/>
        <v/>
      </c>
      <c r="Q526" s="49" t="str">
        <f t="shared" si="106"/>
        <v/>
      </c>
      <c r="R526" s="33"/>
      <c r="S526" s="33"/>
      <c r="T526" s="33"/>
      <c r="U526" s="33"/>
      <c r="V526" s="27"/>
      <c r="W526" s="45"/>
      <c r="X526" s="42">
        <f>IF(V526="ESU",P526*PU!$B$3,0)</f>
        <v>0</v>
      </c>
      <c r="Y526" s="23">
        <f>IF(V526="ECF",P526*PU!$B$5,0)</f>
        <v>0</v>
      </c>
      <c r="Z526" s="23">
        <f>IF(V526="Enrobé projeté",P526*PU!$B$7,0)</f>
        <v>0</v>
      </c>
      <c r="AA526" s="23">
        <f>IF(V526="Enrobé à froid",P526*PU!$B$9,0)</f>
        <v>0</v>
      </c>
      <c r="AB526" s="23">
        <f>IF(V526="Béton bitumineux",P526*PU!$B$11,0)</f>
        <v>0</v>
      </c>
      <c r="AC526" s="23">
        <f>IF(V526="Grave émulsion",P526*PU!$B$13,0)</f>
        <v>0</v>
      </c>
      <c r="AD526" s="24">
        <f>(R526*PU!B531)+('Entretien des chaussées1'!T526*PU!B533)+'Entretien des chaussées1'!X526+'Entretien des chaussées1'!Y526+'Entretien des chaussées1'!Z526+'Entretien des chaussées1'!AA526+'Entretien des chaussées1'!AB526+'Entretien des chaussées1'!AC526</f>
        <v>0</v>
      </c>
      <c r="AE526" s="34"/>
      <c r="AF526" s="34"/>
      <c r="AG526" s="19" t="str">
        <f t="shared" si="107"/>
        <v/>
      </c>
      <c r="AH526" s="19" t="str">
        <f t="shared" si="108"/>
        <v/>
      </c>
      <c r="AI526" s="19" t="str">
        <f t="shared" si="109"/>
        <v/>
      </c>
      <c r="AJ526" s="31"/>
      <c r="AK526" s="26"/>
    </row>
    <row r="527" spans="1:37" x14ac:dyDescent="0.2">
      <c r="A527" s="41"/>
      <c r="B527" s="58" t="s">
        <v>550</v>
      </c>
      <c r="C527" s="41"/>
      <c r="D527" s="44"/>
      <c r="E527" s="40"/>
      <c r="F527" s="38" t="str">
        <f t="shared" si="99"/>
        <v/>
      </c>
      <c r="G527" s="23">
        <f t="shared" si="100"/>
        <v>0</v>
      </c>
      <c r="H527" s="23">
        <f t="shared" si="101"/>
        <v>0</v>
      </c>
      <c r="I527" s="23">
        <f t="shared" si="102"/>
        <v>0</v>
      </c>
      <c r="J527" s="23">
        <f t="shared" si="103"/>
        <v>0</v>
      </c>
      <c r="K527" s="23">
        <f t="shared" si="104"/>
        <v>0</v>
      </c>
      <c r="L527" s="27"/>
      <c r="M527" s="27"/>
      <c r="N527" s="33"/>
      <c r="O527" s="33"/>
      <c r="P527" s="68" t="str">
        <f t="shared" si="105"/>
        <v/>
      </c>
      <c r="Q527" s="49" t="str">
        <f t="shared" si="106"/>
        <v/>
      </c>
      <c r="R527" s="33"/>
      <c r="S527" s="33"/>
      <c r="T527" s="33"/>
      <c r="U527" s="33"/>
      <c r="V527" s="27"/>
      <c r="W527" s="45"/>
      <c r="X527" s="42">
        <f>IF(V527="ESU",P527*PU!$B$3,0)</f>
        <v>0</v>
      </c>
      <c r="Y527" s="23">
        <f>IF(V527="ECF",P527*PU!$B$5,0)</f>
        <v>0</v>
      </c>
      <c r="Z527" s="23">
        <f>IF(V527="Enrobé projeté",P527*PU!$B$7,0)</f>
        <v>0</v>
      </c>
      <c r="AA527" s="23">
        <f>IF(V527="Enrobé à froid",P527*PU!$B$9,0)</f>
        <v>0</v>
      </c>
      <c r="AB527" s="23">
        <f>IF(V527="Béton bitumineux",P527*PU!$B$11,0)</f>
        <v>0</v>
      </c>
      <c r="AC527" s="23">
        <f>IF(V527="Grave émulsion",P527*PU!$B$13,0)</f>
        <v>0</v>
      </c>
      <c r="AD527" s="24">
        <f>(R527*PU!B532)+('Entretien des chaussées1'!T527*PU!B534)+'Entretien des chaussées1'!X527+'Entretien des chaussées1'!Y527+'Entretien des chaussées1'!Z527+'Entretien des chaussées1'!AA527+'Entretien des chaussées1'!AB527+'Entretien des chaussées1'!AC527</f>
        <v>0</v>
      </c>
      <c r="AE527" s="34"/>
      <c r="AF527" s="34"/>
      <c r="AG527" s="19" t="str">
        <f t="shared" si="107"/>
        <v/>
      </c>
      <c r="AH527" s="19" t="str">
        <f t="shared" si="108"/>
        <v/>
      </c>
      <c r="AI527" s="19" t="str">
        <f t="shared" si="109"/>
        <v/>
      </c>
      <c r="AJ527" s="31"/>
      <c r="AK527" s="26"/>
    </row>
    <row r="528" spans="1:37" x14ac:dyDescent="0.2">
      <c r="A528" s="41"/>
      <c r="B528" s="58" t="s">
        <v>551</v>
      </c>
      <c r="C528" s="41"/>
      <c r="D528" s="44"/>
      <c r="E528" s="40"/>
      <c r="F528" s="38" t="str">
        <f t="shared" si="99"/>
        <v/>
      </c>
      <c r="G528" s="23">
        <f t="shared" si="100"/>
        <v>0</v>
      </c>
      <c r="H528" s="23">
        <f t="shared" si="101"/>
        <v>0</v>
      </c>
      <c r="I528" s="23">
        <f t="shared" si="102"/>
        <v>0</v>
      </c>
      <c r="J528" s="23">
        <f t="shared" si="103"/>
        <v>0</v>
      </c>
      <c r="K528" s="23">
        <f t="shared" si="104"/>
        <v>0</v>
      </c>
      <c r="L528" s="27"/>
      <c r="M528" s="27"/>
      <c r="N528" s="33"/>
      <c r="O528" s="33"/>
      <c r="P528" s="68" t="str">
        <f t="shared" si="105"/>
        <v/>
      </c>
      <c r="Q528" s="49" t="str">
        <f t="shared" si="106"/>
        <v/>
      </c>
      <c r="R528" s="33"/>
      <c r="S528" s="33"/>
      <c r="T528" s="33"/>
      <c r="U528" s="33"/>
      <c r="V528" s="27"/>
      <c r="W528" s="45"/>
      <c r="X528" s="42">
        <f>IF(V528="ESU",P528*PU!$B$3,0)</f>
        <v>0</v>
      </c>
      <c r="Y528" s="23">
        <f>IF(V528="ECF",P528*PU!$B$5,0)</f>
        <v>0</v>
      </c>
      <c r="Z528" s="23">
        <f>IF(V528="Enrobé projeté",P528*PU!$B$7,0)</f>
        <v>0</v>
      </c>
      <c r="AA528" s="23">
        <f>IF(V528="Enrobé à froid",P528*PU!$B$9,0)</f>
        <v>0</v>
      </c>
      <c r="AB528" s="23">
        <f>IF(V528="Béton bitumineux",P528*PU!$B$11,0)</f>
        <v>0</v>
      </c>
      <c r="AC528" s="23">
        <f>IF(V528="Grave émulsion",P528*PU!$B$13,0)</f>
        <v>0</v>
      </c>
      <c r="AD528" s="24">
        <f>(R528*PU!B533)+('Entretien des chaussées1'!T528*PU!B535)+'Entretien des chaussées1'!X528+'Entretien des chaussées1'!Y528+'Entretien des chaussées1'!Z528+'Entretien des chaussées1'!AA528+'Entretien des chaussées1'!AB528+'Entretien des chaussées1'!AC528</f>
        <v>0</v>
      </c>
      <c r="AE528" s="34"/>
      <c r="AF528" s="34"/>
      <c r="AG528" s="19" t="str">
        <f t="shared" si="107"/>
        <v/>
      </c>
      <c r="AH528" s="19" t="str">
        <f t="shared" si="108"/>
        <v/>
      </c>
      <c r="AI528" s="19" t="str">
        <f t="shared" si="109"/>
        <v/>
      </c>
      <c r="AJ528" s="31"/>
      <c r="AK528" s="26"/>
    </row>
    <row r="529" spans="1:37" x14ac:dyDescent="0.2">
      <c r="A529" s="41"/>
      <c r="B529" s="58" t="s">
        <v>552</v>
      </c>
      <c r="C529" s="41"/>
      <c r="D529" s="44"/>
      <c r="E529" s="40"/>
      <c r="F529" s="38" t="str">
        <f t="shared" si="99"/>
        <v/>
      </c>
      <c r="G529" s="23">
        <f t="shared" si="100"/>
        <v>0</v>
      </c>
      <c r="H529" s="23">
        <f t="shared" si="101"/>
        <v>0</v>
      </c>
      <c r="I529" s="23">
        <f t="shared" si="102"/>
        <v>0</v>
      </c>
      <c r="J529" s="23">
        <f t="shared" si="103"/>
        <v>0</v>
      </c>
      <c r="K529" s="23">
        <f t="shared" si="104"/>
        <v>0</v>
      </c>
      <c r="L529" s="27"/>
      <c r="M529" s="27"/>
      <c r="N529" s="33"/>
      <c r="O529" s="33"/>
      <c r="P529" s="68" t="str">
        <f t="shared" si="105"/>
        <v/>
      </c>
      <c r="Q529" s="49" t="str">
        <f t="shared" si="106"/>
        <v/>
      </c>
      <c r="R529" s="33"/>
      <c r="S529" s="33"/>
      <c r="T529" s="33"/>
      <c r="U529" s="33"/>
      <c r="V529" s="27"/>
      <c r="W529" s="45"/>
      <c r="X529" s="42">
        <f>IF(V529="ESU",P529*PU!$B$3,0)</f>
        <v>0</v>
      </c>
      <c r="Y529" s="23">
        <f>IF(V529="ECF",P529*PU!$B$5,0)</f>
        <v>0</v>
      </c>
      <c r="Z529" s="23">
        <f>IF(V529="Enrobé projeté",P529*PU!$B$7,0)</f>
        <v>0</v>
      </c>
      <c r="AA529" s="23">
        <f>IF(V529="Enrobé à froid",P529*PU!$B$9,0)</f>
        <v>0</v>
      </c>
      <c r="AB529" s="23">
        <f>IF(V529="Béton bitumineux",P529*PU!$B$11,0)</f>
        <v>0</v>
      </c>
      <c r="AC529" s="23">
        <f>IF(V529="Grave émulsion",P529*PU!$B$13,0)</f>
        <v>0</v>
      </c>
      <c r="AD529" s="24">
        <f>(R529*PU!B534)+('Entretien des chaussées1'!T529*PU!B536)+'Entretien des chaussées1'!X529+'Entretien des chaussées1'!Y529+'Entretien des chaussées1'!Z529+'Entretien des chaussées1'!AA529+'Entretien des chaussées1'!AB529+'Entretien des chaussées1'!AC529</f>
        <v>0</v>
      </c>
      <c r="AE529" s="34"/>
      <c r="AF529" s="34"/>
      <c r="AG529" s="19" t="str">
        <f t="shared" si="107"/>
        <v/>
      </c>
      <c r="AH529" s="19" t="str">
        <f t="shared" si="108"/>
        <v/>
      </c>
      <c r="AI529" s="19" t="str">
        <f t="shared" si="109"/>
        <v/>
      </c>
      <c r="AJ529" s="31"/>
      <c r="AK529" s="26"/>
    </row>
    <row r="530" spans="1:37" x14ac:dyDescent="0.2">
      <c r="A530" s="41"/>
      <c r="B530" s="58" t="s">
        <v>553</v>
      </c>
      <c r="C530" s="41"/>
      <c r="D530" s="44"/>
      <c r="E530" s="40"/>
      <c r="F530" s="38" t="str">
        <f t="shared" si="99"/>
        <v/>
      </c>
      <c r="G530" s="23">
        <f t="shared" si="100"/>
        <v>0</v>
      </c>
      <c r="H530" s="23">
        <f t="shared" si="101"/>
        <v>0</v>
      </c>
      <c r="I530" s="23">
        <f t="shared" si="102"/>
        <v>0</v>
      </c>
      <c r="J530" s="23">
        <f t="shared" si="103"/>
        <v>0</v>
      </c>
      <c r="K530" s="23">
        <f t="shared" si="104"/>
        <v>0</v>
      </c>
      <c r="L530" s="27"/>
      <c r="M530" s="27"/>
      <c r="N530" s="33"/>
      <c r="O530" s="33"/>
      <c r="P530" s="68" t="str">
        <f t="shared" si="105"/>
        <v/>
      </c>
      <c r="Q530" s="49" t="str">
        <f t="shared" si="106"/>
        <v/>
      </c>
      <c r="R530" s="33"/>
      <c r="S530" s="33"/>
      <c r="T530" s="33"/>
      <c r="U530" s="33"/>
      <c r="V530" s="27"/>
      <c r="W530" s="45"/>
      <c r="X530" s="42">
        <f>IF(V530="ESU",P530*PU!$B$3,0)</f>
        <v>0</v>
      </c>
      <c r="Y530" s="23">
        <f>IF(V530="ECF",P530*PU!$B$5,0)</f>
        <v>0</v>
      </c>
      <c r="Z530" s="23">
        <f>IF(V530="Enrobé projeté",P530*PU!$B$7,0)</f>
        <v>0</v>
      </c>
      <c r="AA530" s="23">
        <f>IF(V530="Enrobé à froid",P530*PU!$B$9,0)</f>
        <v>0</v>
      </c>
      <c r="AB530" s="23">
        <f>IF(V530="Béton bitumineux",P530*PU!$B$11,0)</f>
        <v>0</v>
      </c>
      <c r="AC530" s="23">
        <f>IF(V530="Grave émulsion",P530*PU!$B$13,0)</f>
        <v>0</v>
      </c>
      <c r="AD530" s="24">
        <f>(R530*PU!B535)+('Entretien des chaussées1'!T530*PU!B537)+'Entretien des chaussées1'!X530+'Entretien des chaussées1'!Y530+'Entretien des chaussées1'!Z530+'Entretien des chaussées1'!AA530+'Entretien des chaussées1'!AB530+'Entretien des chaussées1'!AC530</f>
        <v>0</v>
      </c>
      <c r="AE530" s="34"/>
      <c r="AF530" s="34"/>
      <c r="AG530" s="19" t="str">
        <f t="shared" si="107"/>
        <v/>
      </c>
      <c r="AH530" s="19" t="str">
        <f t="shared" si="108"/>
        <v/>
      </c>
      <c r="AI530" s="19" t="str">
        <f t="shared" si="109"/>
        <v/>
      </c>
      <c r="AJ530" s="31"/>
      <c r="AK530" s="26"/>
    </row>
    <row r="531" spans="1:37" x14ac:dyDescent="0.2">
      <c r="A531" s="41"/>
      <c r="B531" s="58" t="s">
        <v>554</v>
      </c>
      <c r="C531" s="41"/>
      <c r="D531" s="44"/>
      <c r="E531" s="40"/>
      <c r="F531" s="38" t="str">
        <f t="shared" si="99"/>
        <v/>
      </c>
      <c r="G531" s="23">
        <f t="shared" si="100"/>
        <v>0</v>
      </c>
      <c r="H531" s="23">
        <f t="shared" si="101"/>
        <v>0</v>
      </c>
      <c r="I531" s="23">
        <f t="shared" si="102"/>
        <v>0</v>
      </c>
      <c r="J531" s="23">
        <f t="shared" si="103"/>
        <v>0</v>
      </c>
      <c r="K531" s="23">
        <f t="shared" si="104"/>
        <v>0</v>
      </c>
      <c r="L531" s="27"/>
      <c r="M531" s="27"/>
      <c r="N531" s="33"/>
      <c r="O531" s="33"/>
      <c r="P531" s="68" t="str">
        <f t="shared" si="105"/>
        <v/>
      </c>
      <c r="Q531" s="49" t="str">
        <f t="shared" si="106"/>
        <v/>
      </c>
      <c r="R531" s="33"/>
      <c r="S531" s="33"/>
      <c r="T531" s="33"/>
      <c r="U531" s="33"/>
      <c r="V531" s="27"/>
      <c r="W531" s="45"/>
      <c r="X531" s="42">
        <f>IF(V531="ESU",P531*PU!$B$3,0)</f>
        <v>0</v>
      </c>
      <c r="Y531" s="23">
        <f>IF(V531="ECF",P531*PU!$B$5,0)</f>
        <v>0</v>
      </c>
      <c r="Z531" s="23">
        <f>IF(V531="Enrobé projeté",P531*PU!$B$7,0)</f>
        <v>0</v>
      </c>
      <c r="AA531" s="23">
        <f>IF(V531="Enrobé à froid",P531*PU!$B$9,0)</f>
        <v>0</v>
      </c>
      <c r="AB531" s="23">
        <f>IF(V531="Béton bitumineux",P531*PU!$B$11,0)</f>
        <v>0</v>
      </c>
      <c r="AC531" s="23">
        <f>IF(V531="Grave émulsion",P531*PU!$B$13,0)</f>
        <v>0</v>
      </c>
      <c r="AD531" s="24">
        <f>(R531*PU!B536)+('Entretien des chaussées1'!T531*PU!B538)+'Entretien des chaussées1'!X531+'Entretien des chaussées1'!Y531+'Entretien des chaussées1'!Z531+'Entretien des chaussées1'!AA531+'Entretien des chaussées1'!AB531+'Entretien des chaussées1'!AC531</f>
        <v>0</v>
      </c>
      <c r="AE531" s="34"/>
      <c r="AF531" s="34"/>
      <c r="AG531" s="19" t="str">
        <f t="shared" si="107"/>
        <v/>
      </c>
      <c r="AH531" s="19" t="str">
        <f t="shared" si="108"/>
        <v/>
      </c>
      <c r="AI531" s="19" t="str">
        <f t="shared" si="109"/>
        <v/>
      </c>
      <c r="AJ531" s="31"/>
      <c r="AK531" s="26"/>
    </row>
    <row r="532" spans="1:37" x14ac:dyDescent="0.2">
      <c r="A532" s="41"/>
      <c r="B532" s="58" t="s">
        <v>555</v>
      </c>
      <c r="C532" s="41"/>
      <c r="D532" s="44"/>
      <c r="E532" s="40"/>
      <c r="F532" s="38" t="str">
        <f t="shared" si="99"/>
        <v/>
      </c>
      <c r="G532" s="23">
        <f t="shared" si="100"/>
        <v>0</v>
      </c>
      <c r="H532" s="23">
        <f t="shared" si="101"/>
        <v>0</v>
      </c>
      <c r="I532" s="23">
        <f t="shared" si="102"/>
        <v>0</v>
      </c>
      <c r="J532" s="23">
        <f t="shared" si="103"/>
        <v>0</v>
      </c>
      <c r="K532" s="23">
        <f t="shared" si="104"/>
        <v>0</v>
      </c>
      <c r="L532" s="27"/>
      <c r="M532" s="27"/>
      <c r="N532" s="33"/>
      <c r="O532" s="33"/>
      <c r="P532" s="68" t="str">
        <f t="shared" si="105"/>
        <v/>
      </c>
      <c r="Q532" s="49" t="str">
        <f t="shared" si="106"/>
        <v/>
      </c>
      <c r="R532" s="33"/>
      <c r="S532" s="33"/>
      <c r="T532" s="33"/>
      <c r="U532" s="33"/>
      <c r="V532" s="27"/>
      <c r="W532" s="45"/>
      <c r="X532" s="42">
        <f>IF(V532="ESU",P532*PU!$B$3,0)</f>
        <v>0</v>
      </c>
      <c r="Y532" s="23">
        <f>IF(V532="ECF",P532*PU!$B$5,0)</f>
        <v>0</v>
      </c>
      <c r="Z532" s="23">
        <f>IF(V532="Enrobé projeté",P532*PU!$B$7,0)</f>
        <v>0</v>
      </c>
      <c r="AA532" s="23">
        <f>IF(V532="Enrobé à froid",P532*PU!$B$9,0)</f>
        <v>0</v>
      </c>
      <c r="AB532" s="23">
        <f>IF(V532="Béton bitumineux",P532*PU!$B$11,0)</f>
        <v>0</v>
      </c>
      <c r="AC532" s="23">
        <f>IF(V532="Grave émulsion",P532*PU!$B$13,0)</f>
        <v>0</v>
      </c>
      <c r="AD532" s="24">
        <f>(R532*PU!B537)+('Entretien des chaussées1'!T532*PU!B539)+'Entretien des chaussées1'!X532+'Entretien des chaussées1'!Y532+'Entretien des chaussées1'!Z532+'Entretien des chaussées1'!AA532+'Entretien des chaussées1'!AB532+'Entretien des chaussées1'!AC532</f>
        <v>0</v>
      </c>
      <c r="AE532" s="34"/>
      <c r="AF532" s="34"/>
      <c r="AG532" s="19" t="str">
        <f t="shared" si="107"/>
        <v/>
      </c>
      <c r="AH532" s="19" t="str">
        <f t="shared" si="108"/>
        <v/>
      </c>
      <c r="AI532" s="19" t="str">
        <f t="shared" si="109"/>
        <v/>
      </c>
      <c r="AJ532" s="31"/>
      <c r="AK532" s="26"/>
    </row>
    <row r="533" spans="1:37" x14ac:dyDescent="0.2">
      <c r="A533" s="41"/>
      <c r="B533" s="58" t="s">
        <v>556</v>
      </c>
      <c r="C533" s="41"/>
      <c r="D533" s="44"/>
      <c r="E533" s="40"/>
      <c r="F533" s="38" t="str">
        <f t="shared" si="99"/>
        <v/>
      </c>
      <c r="G533" s="23">
        <f t="shared" si="100"/>
        <v>0</v>
      </c>
      <c r="H533" s="23">
        <f t="shared" si="101"/>
        <v>0</v>
      </c>
      <c r="I533" s="23">
        <f t="shared" si="102"/>
        <v>0</v>
      </c>
      <c r="J533" s="23">
        <f t="shared" si="103"/>
        <v>0</v>
      </c>
      <c r="K533" s="23">
        <f t="shared" si="104"/>
        <v>0</v>
      </c>
      <c r="L533" s="27"/>
      <c r="M533" s="27"/>
      <c r="N533" s="33"/>
      <c r="O533" s="33"/>
      <c r="P533" s="68" t="str">
        <f t="shared" si="105"/>
        <v/>
      </c>
      <c r="Q533" s="49" t="str">
        <f t="shared" si="106"/>
        <v/>
      </c>
      <c r="R533" s="33"/>
      <c r="S533" s="33"/>
      <c r="T533" s="33"/>
      <c r="U533" s="33"/>
      <c r="V533" s="27"/>
      <c r="W533" s="45"/>
      <c r="X533" s="42">
        <f>IF(V533="ESU",P533*PU!$B$3,0)</f>
        <v>0</v>
      </c>
      <c r="Y533" s="23">
        <f>IF(V533="ECF",P533*PU!$B$5,0)</f>
        <v>0</v>
      </c>
      <c r="Z533" s="23">
        <f>IF(V533="Enrobé projeté",P533*PU!$B$7,0)</f>
        <v>0</v>
      </c>
      <c r="AA533" s="23">
        <f>IF(V533="Enrobé à froid",P533*PU!$B$9,0)</f>
        <v>0</v>
      </c>
      <c r="AB533" s="23">
        <f>IF(V533="Béton bitumineux",P533*PU!$B$11,0)</f>
        <v>0</v>
      </c>
      <c r="AC533" s="23">
        <f>IF(V533="Grave émulsion",P533*PU!$B$13,0)</f>
        <v>0</v>
      </c>
      <c r="AD533" s="24">
        <f>(R533*PU!B538)+('Entretien des chaussées1'!T533*PU!B540)+'Entretien des chaussées1'!X533+'Entretien des chaussées1'!Y533+'Entretien des chaussées1'!Z533+'Entretien des chaussées1'!AA533+'Entretien des chaussées1'!AB533+'Entretien des chaussées1'!AC533</f>
        <v>0</v>
      </c>
      <c r="AE533" s="34"/>
      <c r="AF533" s="34"/>
      <c r="AG533" s="19" t="str">
        <f t="shared" si="107"/>
        <v/>
      </c>
      <c r="AH533" s="19" t="str">
        <f t="shared" si="108"/>
        <v/>
      </c>
      <c r="AI533" s="19" t="str">
        <f t="shared" si="109"/>
        <v/>
      </c>
      <c r="AJ533" s="31"/>
      <c r="AK533" s="26"/>
    </row>
    <row r="534" spans="1:37" ht="25.5" x14ac:dyDescent="0.2">
      <c r="A534" s="41"/>
      <c r="B534" s="61" t="s">
        <v>557</v>
      </c>
      <c r="C534" s="41"/>
      <c r="D534" s="44"/>
      <c r="E534" s="40"/>
      <c r="F534" s="38" t="str">
        <f t="shared" si="99"/>
        <v/>
      </c>
      <c r="G534" s="23">
        <f t="shared" si="100"/>
        <v>0</v>
      </c>
      <c r="H534" s="23">
        <f t="shared" si="101"/>
        <v>0</v>
      </c>
      <c r="I534" s="23">
        <f t="shared" si="102"/>
        <v>0</v>
      </c>
      <c r="J534" s="23">
        <f t="shared" si="103"/>
        <v>0</v>
      </c>
      <c r="K534" s="23">
        <f t="shared" si="104"/>
        <v>0</v>
      </c>
      <c r="L534" s="27"/>
      <c r="M534" s="27"/>
      <c r="N534" s="33"/>
      <c r="O534" s="33"/>
      <c r="P534" s="68" t="str">
        <f t="shared" si="105"/>
        <v/>
      </c>
      <c r="Q534" s="49" t="str">
        <f t="shared" si="106"/>
        <v/>
      </c>
      <c r="R534" s="33"/>
      <c r="S534" s="33"/>
      <c r="T534" s="33"/>
      <c r="U534" s="33"/>
      <c r="V534" s="27"/>
      <c r="W534" s="45"/>
      <c r="X534" s="42">
        <f>IF(V534="ESU",P534*PU!$B$3,0)</f>
        <v>0</v>
      </c>
      <c r="Y534" s="23">
        <f>IF(V534="ECF",P534*PU!$B$5,0)</f>
        <v>0</v>
      </c>
      <c r="Z534" s="23">
        <f>IF(V534="Enrobé projeté",P534*PU!$B$7,0)</f>
        <v>0</v>
      </c>
      <c r="AA534" s="23">
        <f>IF(V534="Enrobé à froid",P534*PU!$B$9,0)</f>
        <v>0</v>
      </c>
      <c r="AB534" s="23">
        <f>IF(V534="Béton bitumineux",P534*PU!$B$11,0)</f>
        <v>0</v>
      </c>
      <c r="AC534" s="23">
        <f>IF(V534="Grave émulsion",P534*PU!$B$13,0)</f>
        <v>0</v>
      </c>
      <c r="AD534" s="24">
        <f>(R534*PU!B539)+('Entretien des chaussées1'!T534*PU!B541)+'Entretien des chaussées1'!X534+'Entretien des chaussées1'!Y534+'Entretien des chaussées1'!Z534+'Entretien des chaussées1'!AA534+'Entretien des chaussées1'!AB534+'Entretien des chaussées1'!AC534</f>
        <v>0</v>
      </c>
      <c r="AE534" s="34"/>
      <c r="AF534" s="34"/>
      <c r="AG534" s="19" t="str">
        <f t="shared" si="107"/>
        <v/>
      </c>
      <c r="AH534" s="19" t="str">
        <f t="shared" si="108"/>
        <v/>
      </c>
      <c r="AI534" s="19" t="str">
        <f t="shared" si="109"/>
        <v/>
      </c>
      <c r="AJ534" s="31"/>
      <c r="AK534" s="26"/>
    </row>
    <row r="535" spans="1:37" x14ac:dyDescent="0.2">
      <c r="A535" s="41"/>
      <c r="B535" s="61" t="s">
        <v>558</v>
      </c>
      <c r="C535" s="41"/>
      <c r="D535" s="44"/>
      <c r="E535" s="40"/>
      <c r="F535" s="38" t="str">
        <f t="shared" si="99"/>
        <v/>
      </c>
      <c r="G535" s="23">
        <f t="shared" si="100"/>
        <v>0</v>
      </c>
      <c r="H535" s="23">
        <f t="shared" si="101"/>
        <v>0</v>
      </c>
      <c r="I535" s="23">
        <f t="shared" si="102"/>
        <v>0</v>
      </c>
      <c r="J535" s="23">
        <f t="shared" si="103"/>
        <v>0</v>
      </c>
      <c r="K535" s="23">
        <f t="shared" si="104"/>
        <v>0</v>
      </c>
      <c r="L535" s="27"/>
      <c r="M535" s="27"/>
      <c r="N535" s="33"/>
      <c r="O535" s="33"/>
      <c r="P535" s="68" t="str">
        <f t="shared" si="105"/>
        <v/>
      </c>
      <c r="Q535" s="49" t="str">
        <f t="shared" si="106"/>
        <v/>
      </c>
      <c r="R535" s="33"/>
      <c r="S535" s="33"/>
      <c r="T535" s="33"/>
      <c r="U535" s="33"/>
      <c r="V535" s="27"/>
      <c r="W535" s="45"/>
      <c r="X535" s="42">
        <f>IF(V535="ESU",P535*PU!$B$3,0)</f>
        <v>0</v>
      </c>
      <c r="Y535" s="23">
        <f>IF(V535="ECF",P535*PU!$B$5,0)</f>
        <v>0</v>
      </c>
      <c r="Z535" s="23">
        <f>IF(V535="Enrobé projeté",P535*PU!$B$7,0)</f>
        <v>0</v>
      </c>
      <c r="AA535" s="23">
        <f>IF(V535="Enrobé à froid",P535*PU!$B$9,0)</f>
        <v>0</v>
      </c>
      <c r="AB535" s="23">
        <f>IF(V535="Béton bitumineux",P535*PU!$B$11,0)</f>
        <v>0</v>
      </c>
      <c r="AC535" s="23">
        <f>IF(V535="Grave émulsion",P535*PU!$B$13,0)</f>
        <v>0</v>
      </c>
      <c r="AD535" s="24">
        <f>(R535*PU!B540)+('Entretien des chaussées1'!T535*PU!B542)+'Entretien des chaussées1'!X535+'Entretien des chaussées1'!Y535+'Entretien des chaussées1'!Z535+'Entretien des chaussées1'!AA535+'Entretien des chaussées1'!AB535+'Entretien des chaussées1'!AC535</f>
        <v>0</v>
      </c>
      <c r="AE535" s="34"/>
      <c r="AF535" s="34"/>
      <c r="AG535" s="19" t="str">
        <f t="shared" si="107"/>
        <v/>
      </c>
      <c r="AH535" s="19" t="str">
        <f t="shared" si="108"/>
        <v/>
      </c>
      <c r="AI535" s="19" t="str">
        <f t="shared" si="109"/>
        <v/>
      </c>
      <c r="AJ535" s="31"/>
      <c r="AK535" s="26"/>
    </row>
    <row r="536" spans="1:37" x14ac:dyDescent="0.2">
      <c r="A536" s="41"/>
      <c r="B536" s="58" t="s">
        <v>559</v>
      </c>
      <c r="C536" s="41"/>
      <c r="D536" s="44"/>
      <c r="E536" s="40"/>
      <c r="F536" s="38" t="str">
        <f t="shared" si="99"/>
        <v/>
      </c>
      <c r="G536" s="23">
        <f t="shared" si="100"/>
        <v>0</v>
      </c>
      <c r="H536" s="23">
        <f t="shared" si="101"/>
        <v>0</v>
      </c>
      <c r="I536" s="23">
        <f t="shared" si="102"/>
        <v>0</v>
      </c>
      <c r="J536" s="23">
        <f t="shared" si="103"/>
        <v>0</v>
      </c>
      <c r="K536" s="23">
        <f t="shared" si="104"/>
        <v>0</v>
      </c>
      <c r="L536" s="27"/>
      <c r="M536" s="27"/>
      <c r="N536" s="33"/>
      <c r="O536" s="33"/>
      <c r="P536" s="68" t="str">
        <f t="shared" si="105"/>
        <v/>
      </c>
      <c r="Q536" s="49" t="str">
        <f t="shared" si="106"/>
        <v/>
      </c>
      <c r="R536" s="33"/>
      <c r="S536" s="33"/>
      <c r="T536" s="33"/>
      <c r="U536" s="33"/>
      <c r="V536" s="27"/>
      <c r="W536" s="45"/>
      <c r="X536" s="42">
        <f>IF(V536="ESU",P536*PU!$B$3,0)</f>
        <v>0</v>
      </c>
      <c r="Y536" s="23">
        <f>IF(V536="ECF",P536*PU!$B$5,0)</f>
        <v>0</v>
      </c>
      <c r="Z536" s="23">
        <f>IF(V536="Enrobé projeté",P536*PU!$B$7,0)</f>
        <v>0</v>
      </c>
      <c r="AA536" s="23">
        <f>IF(V536="Enrobé à froid",P536*PU!$B$9,0)</f>
        <v>0</v>
      </c>
      <c r="AB536" s="23">
        <f>IF(V536="Béton bitumineux",P536*PU!$B$11,0)</f>
        <v>0</v>
      </c>
      <c r="AC536" s="23">
        <f>IF(V536="Grave émulsion",P536*PU!$B$13,0)</f>
        <v>0</v>
      </c>
      <c r="AD536" s="24">
        <f>(R536*PU!B541)+('Entretien des chaussées1'!T536*PU!B543)+'Entretien des chaussées1'!X536+'Entretien des chaussées1'!Y536+'Entretien des chaussées1'!Z536+'Entretien des chaussées1'!AA536+'Entretien des chaussées1'!AB536+'Entretien des chaussées1'!AC536</f>
        <v>0</v>
      </c>
      <c r="AE536" s="34"/>
      <c r="AF536" s="34"/>
      <c r="AG536" s="19" t="str">
        <f t="shared" si="107"/>
        <v/>
      </c>
      <c r="AH536" s="19" t="str">
        <f t="shared" si="108"/>
        <v/>
      </c>
      <c r="AI536" s="19" t="str">
        <f t="shared" si="109"/>
        <v/>
      </c>
      <c r="AJ536" s="31"/>
      <c r="AK536" s="26"/>
    </row>
    <row r="537" spans="1:37" x14ac:dyDescent="0.2">
      <c r="A537" s="41"/>
      <c r="B537" s="58" t="s">
        <v>560</v>
      </c>
      <c r="C537" s="41"/>
      <c r="D537" s="44"/>
      <c r="E537" s="40"/>
      <c r="F537" s="38" t="str">
        <f t="shared" si="99"/>
        <v/>
      </c>
      <c r="G537" s="23">
        <f t="shared" si="100"/>
        <v>0</v>
      </c>
      <c r="H537" s="23">
        <f t="shared" si="101"/>
        <v>0</v>
      </c>
      <c r="I537" s="23">
        <f t="shared" si="102"/>
        <v>0</v>
      </c>
      <c r="J537" s="23">
        <f t="shared" si="103"/>
        <v>0</v>
      </c>
      <c r="K537" s="23">
        <f t="shared" si="104"/>
        <v>0</v>
      </c>
      <c r="L537" s="27"/>
      <c r="M537" s="27"/>
      <c r="N537" s="33"/>
      <c r="O537" s="33"/>
      <c r="P537" s="68" t="str">
        <f t="shared" si="105"/>
        <v/>
      </c>
      <c r="Q537" s="49" t="str">
        <f t="shared" si="106"/>
        <v/>
      </c>
      <c r="R537" s="33"/>
      <c r="S537" s="33"/>
      <c r="T537" s="33"/>
      <c r="U537" s="33"/>
      <c r="V537" s="27"/>
      <c r="W537" s="45"/>
      <c r="X537" s="42">
        <f>IF(V537="ESU",P537*PU!$B$3,0)</f>
        <v>0</v>
      </c>
      <c r="Y537" s="23">
        <f>IF(V537="ECF",P537*PU!$B$5,0)</f>
        <v>0</v>
      </c>
      <c r="Z537" s="23">
        <f>IF(V537="Enrobé projeté",P537*PU!$B$7,0)</f>
        <v>0</v>
      </c>
      <c r="AA537" s="23">
        <f>IF(V537="Enrobé à froid",P537*PU!$B$9,0)</f>
        <v>0</v>
      </c>
      <c r="AB537" s="23">
        <f>IF(V537="Béton bitumineux",P537*PU!$B$11,0)</f>
        <v>0</v>
      </c>
      <c r="AC537" s="23">
        <f>IF(V537="Grave émulsion",P537*PU!$B$13,0)</f>
        <v>0</v>
      </c>
      <c r="AD537" s="24">
        <f>(R537*PU!B542)+('Entretien des chaussées1'!T537*PU!B544)+'Entretien des chaussées1'!X537+'Entretien des chaussées1'!Y537+'Entretien des chaussées1'!Z537+'Entretien des chaussées1'!AA537+'Entretien des chaussées1'!AB537+'Entretien des chaussées1'!AC537</f>
        <v>0</v>
      </c>
      <c r="AE537" s="34"/>
      <c r="AF537" s="34"/>
      <c r="AG537" s="19" t="str">
        <f t="shared" si="107"/>
        <v/>
      </c>
      <c r="AH537" s="19" t="str">
        <f t="shared" si="108"/>
        <v/>
      </c>
      <c r="AI537" s="19" t="str">
        <f t="shared" si="109"/>
        <v/>
      </c>
      <c r="AJ537" s="31"/>
      <c r="AK537" s="26"/>
    </row>
    <row r="538" spans="1:37" x14ac:dyDescent="0.2">
      <c r="A538" s="41"/>
      <c r="B538" s="58" t="s">
        <v>561</v>
      </c>
      <c r="C538" s="41"/>
      <c r="D538" s="44"/>
      <c r="E538" s="40"/>
      <c r="F538" s="38" t="str">
        <f t="shared" si="99"/>
        <v/>
      </c>
      <c r="G538" s="23">
        <f t="shared" si="100"/>
        <v>0</v>
      </c>
      <c r="H538" s="23">
        <f t="shared" si="101"/>
        <v>0</v>
      </c>
      <c r="I538" s="23">
        <f t="shared" si="102"/>
        <v>0</v>
      </c>
      <c r="J538" s="23">
        <f t="shared" si="103"/>
        <v>0</v>
      </c>
      <c r="K538" s="23">
        <f t="shared" si="104"/>
        <v>0</v>
      </c>
      <c r="L538" s="27"/>
      <c r="M538" s="27"/>
      <c r="N538" s="33"/>
      <c r="O538" s="33"/>
      <c r="P538" s="68" t="str">
        <f t="shared" si="105"/>
        <v/>
      </c>
      <c r="Q538" s="49" t="str">
        <f t="shared" si="106"/>
        <v/>
      </c>
      <c r="R538" s="33"/>
      <c r="S538" s="33"/>
      <c r="T538" s="33"/>
      <c r="U538" s="33"/>
      <c r="V538" s="27"/>
      <c r="W538" s="45"/>
      <c r="X538" s="42">
        <f>IF(V538="ESU",P538*PU!$B$3,0)</f>
        <v>0</v>
      </c>
      <c r="Y538" s="23">
        <f>IF(V538="ECF",P538*PU!$B$5,0)</f>
        <v>0</v>
      </c>
      <c r="Z538" s="23">
        <f>IF(V538="Enrobé projeté",P538*PU!$B$7,0)</f>
        <v>0</v>
      </c>
      <c r="AA538" s="23">
        <f>IF(V538="Enrobé à froid",P538*PU!$B$9,0)</f>
        <v>0</v>
      </c>
      <c r="AB538" s="23">
        <f>IF(V538="Béton bitumineux",P538*PU!$B$11,0)</f>
        <v>0</v>
      </c>
      <c r="AC538" s="23">
        <f>IF(V538="Grave émulsion",P538*PU!$B$13,0)</f>
        <v>0</v>
      </c>
      <c r="AD538" s="24">
        <f>(R538*PU!B543)+('Entretien des chaussées1'!T538*PU!B545)+'Entretien des chaussées1'!X538+'Entretien des chaussées1'!Y538+'Entretien des chaussées1'!Z538+'Entretien des chaussées1'!AA538+'Entretien des chaussées1'!AB538+'Entretien des chaussées1'!AC538</f>
        <v>0</v>
      </c>
      <c r="AE538" s="34"/>
      <c r="AF538" s="34"/>
      <c r="AG538" s="19" t="str">
        <f t="shared" si="107"/>
        <v/>
      </c>
      <c r="AH538" s="19" t="str">
        <f t="shared" si="108"/>
        <v/>
      </c>
      <c r="AI538" s="19" t="str">
        <f t="shared" si="109"/>
        <v/>
      </c>
      <c r="AJ538" s="31"/>
      <c r="AK538" s="26"/>
    </row>
    <row r="539" spans="1:37" x14ac:dyDescent="0.2">
      <c r="A539" s="41"/>
      <c r="B539" s="58" t="s">
        <v>562</v>
      </c>
      <c r="C539" s="41"/>
      <c r="D539" s="44"/>
      <c r="E539" s="40"/>
      <c r="F539" s="38" t="str">
        <f t="shared" si="99"/>
        <v/>
      </c>
      <c r="G539" s="23">
        <f t="shared" si="100"/>
        <v>0</v>
      </c>
      <c r="H539" s="23">
        <f t="shared" si="101"/>
        <v>0</v>
      </c>
      <c r="I539" s="23">
        <f t="shared" si="102"/>
        <v>0</v>
      </c>
      <c r="J539" s="23">
        <f t="shared" si="103"/>
        <v>0</v>
      </c>
      <c r="K539" s="23">
        <f t="shared" si="104"/>
        <v>0</v>
      </c>
      <c r="L539" s="27"/>
      <c r="M539" s="27"/>
      <c r="N539" s="33"/>
      <c r="O539" s="33"/>
      <c r="P539" s="68" t="str">
        <f t="shared" si="105"/>
        <v/>
      </c>
      <c r="Q539" s="49" t="str">
        <f t="shared" si="106"/>
        <v/>
      </c>
      <c r="R539" s="33"/>
      <c r="S539" s="33"/>
      <c r="T539" s="33"/>
      <c r="U539" s="33"/>
      <c r="V539" s="27"/>
      <c r="W539" s="45"/>
      <c r="X539" s="42">
        <f>IF(V539="ESU",P539*PU!$B$3,0)</f>
        <v>0</v>
      </c>
      <c r="Y539" s="23">
        <f>IF(V539="ECF",P539*PU!$B$5,0)</f>
        <v>0</v>
      </c>
      <c r="Z539" s="23">
        <f>IF(V539="Enrobé projeté",P539*PU!$B$7,0)</f>
        <v>0</v>
      </c>
      <c r="AA539" s="23">
        <f>IF(V539="Enrobé à froid",P539*PU!$B$9,0)</f>
        <v>0</v>
      </c>
      <c r="AB539" s="23">
        <f>IF(V539="Béton bitumineux",P539*PU!$B$11,0)</f>
        <v>0</v>
      </c>
      <c r="AC539" s="23">
        <f>IF(V539="Grave émulsion",P539*PU!$B$13,0)</f>
        <v>0</v>
      </c>
      <c r="AD539" s="24">
        <f>(R539*PU!B544)+('Entretien des chaussées1'!T539*PU!B546)+'Entretien des chaussées1'!X539+'Entretien des chaussées1'!Y539+'Entretien des chaussées1'!Z539+'Entretien des chaussées1'!AA539+'Entretien des chaussées1'!AB539+'Entretien des chaussées1'!AC539</f>
        <v>0</v>
      </c>
      <c r="AE539" s="34"/>
      <c r="AF539" s="34"/>
      <c r="AG539" s="19" t="str">
        <f t="shared" si="107"/>
        <v/>
      </c>
      <c r="AH539" s="19" t="str">
        <f t="shared" si="108"/>
        <v/>
      </c>
      <c r="AI539" s="19" t="str">
        <f t="shared" si="109"/>
        <v/>
      </c>
      <c r="AJ539" s="31"/>
      <c r="AK539" s="26"/>
    </row>
    <row r="540" spans="1:37" x14ac:dyDescent="0.2">
      <c r="A540" s="41"/>
      <c r="B540" s="58" t="s">
        <v>563</v>
      </c>
      <c r="C540" s="41"/>
      <c r="D540" s="44"/>
      <c r="E540" s="40"/>
      <c r="F540" s="38" t="str">
        <f t="shared" si="99"/>
        <v/>
      </c>
      <c r="G540" s="23">
        <f t="shared" si="100"/>
        <v>0</v>
      </c>
      <c r="H540" s="23">
        <f t="shared" si="101"/>
        <v>0</v>
      </c>
      <c r="I540" s="23">
        <f t="shared" si="102"/>
        <v>0</v>
      </c>
      <c r="J540" s="23">
        <f t="shared" si="103"/>
        <v>0</v>
      </c>
      <c r="K540" s="23">
        <f t="shared" si="104"/>
        <v>0</v>
      </c>
      <c r="L540" s="27"/>
      <c r="M540" s="27"/>
      <c r="N540" s="33"/>
      <c r="O540" s="33"/>
      <c r="P540" s="68" t="str">
        <f t="shared" si="105"/>
        <v/>
      </c>
      <c r="Q540" s="49" t="str">
        <f t="shared" si="106"/>
        <v/>
      </c>
      <c r="R540" s="33"/>
      <c r="S540" s="33"/>
      <c r="T540" s="33"/>
      <c r="U540" s="33"/>
      <c r="V540" s="27"/>
      <c r="W540" s="45"/>
      <c r="X540" s="42">
        <f>IF(V540="ESU",P540*PU!$B$3,0)</f>
        <v>0</v>
      </c>
      <c r="Y540" s="23">
        <f>IF(V540="ECF",P540*PU!$B$5,0)</f>
        <v>0</v>
      </c>
      <c r="Z540" s="23">
        <f>IF(V540="Enrobé projeté",P540*PU!$B$7,0)</f>
        <v>0</v>
      </c>
      <c r="AA540" s="23">
        <f>IF(V540="Enrobé à froid",P540*PU!$B$9,0)</f>
        <v>0</v>
      </c>
      <c r="AB540" s="23">
        <f>IF(V540="Béton bitumineux",P540*PU!$B$11,0)</f>
        <v>0</v>
      </c>
      <c r="AC540" s="23">
        <f>IF(V540="Grave émulsion",P540*PU!$B$13,0)</f>
        <v>0</v>
      </c>
      <c r="AD540" s="24">
        <f>(R540*PU!B545)+('Entretien des chaussées1'!T540*PU!B547)+'Entretien des chaussées1'!X540+'Entretien des chaussées1'!Y540+'Entretien des chaussées1'!Z540+'Entretien des chaussées1'!AA540+'Entretien des chaussées1'!AB540+'Entretien des chaussées1'!AC540</f>
        <v>0</v>
      </c>
      <c r="AE540" s="34"/>
      <c r="AF540" s="34"/>
      <c r="AG540" s="19" t="str">
        <f t="shared" si="107"/>
        <v/>
      </c>
      <c r="AH540" s="19" t="str">
        <f t="shared" si="108"/>
        <v/>
      </c>
      <c r="AI540" s="19" t="str">
        <f t="shared" si="109"/>
        <v/>
      </c>
      <c r="AJ540" s="31"/>
      <c r="AK540" s="26"/>
    </row>
    <row r="541" spans="1:37" x14ac:dyDescent="0.2">
      <c r="A541" s="41"/>
      <c r="B541" s="58" t="s">
        <v>564</v>
      </c>
      <c r="C541" s="41"/>
      <c r="D541" s="44"/>
      <c r="E541" s="40"/>
      <c r="F541" s="38" t="str">
        <f t="shared" si="99"/>
        <v/>
      </c>
      <c r="G541" s="23">
        <f t="shared" si="100"/>
        <v>0</v>
      </c>
      <c r="H541" s="23">
        <f t="shared" si="101"/>
        <v>0</v>
      </c>
      <c r="I541" s="23">
        <f t="shared" si="102"/>
        <v>0</v>
      </c>
      <c r="J541" s="23">
        <f t="shared" si="103"/>
        <v>0</v>
      </c>
      <c r="K541" s="23">
        <f t="shared" si="104"/>
        <v>0</v>
      </c>
      <c r="L541" s="27"/>
      <c r="M541" s="27"/>
      <c r="N541" s="33"/>
      <c r="O541" s="33"/>
      <c r="P541" s="68" t="str">
        <f t="shared" si="105"/>
        <v/>
      </c>
      <c r="Q541" s="49" t="str">
        <f t="shared" si="106"/>
        <v/>
      </c>
      <c r="R541" s="33"/>
      <c r="S541" s="33"/>
      <c r="T541" s="33"/>
      <c r="U541" s="33"/>
      <c r="V541" s="27"/>
      <c r="W541" s="45"/>
      <c r="X541" s="42">
        <f>IF(V541="ESU",P541*PU!$B$3,0)</f>
        <v>0</v>
      </c>
      <c r="Y541" s="23">
        <f>IF(V541="ECF",P541*PU!$B$5,0)</f>
        <v>0</v>
      </c>
      <c r="Z541" s="23">
        <f>IF(V541="Enrobé projeté",P541*PU!$B$7,0)</f>
        <v>0</v>
      </c>
      <c r="AA541" s="23">
        <f>IF(V541="Enrobé à froid",P541*PU!$B$9,0)</f>
        <v>0</v>
      </c>
      <c r="AB541" s="23">
        <f>IF(V541="Béton bitumineux",P541*PU!$B$11,0)</f>
        <v>0</v>
      </c>
      <c r="AC541" s="23">
        <f>IF(V541="Grave émulsion",P541*PU!$B$13,0)</f>
        <v>0</v>
      </c>
      <c r="AD541" s="24">
        <f>(R541*PU!B546)+('Entretien des chaussées1'!T541*PU!B548)+'Entretien des chaussées1'!X541+'Entretien des chaussées1'!Y541+'Entretien des chaussées1'!Z541+'Entretien des chaussées1'!AA541+'Entretien des chaussées1'!AB541+'Entretien des chaussées1'!AC541</f>
        <v>0</v>
      </c>
      <c r="AE541" s="34"/>
      <c r="AF541" s="34"/>
      <c r="AG541" s="19" t="str">
        <f t="shared" si="107"/>
        <v/>
      </c>
      <c r="AH541" s="19" t="str">
        <f t="shared" si="108"/>
        <v/>
      </c>
      <c r="AI541" s="19" t="str">
        <f t="shared" si="109"/>
        <v/>
      </c>
      <c r="AJ541" s="31"/>
      <c r="AK541" s="26"/>
    </row>
    <row r="542" spans="1:37" x14ac:dyDescent="0.2">
      <c r="A542" s="41"/>
      <c r="B542" s="58" t="s">
        <v>564</v>
      </c>
      <c r="C542" s="41"/>
      <c r="D542" s="44"/>
      <c r="E542" s="40"/>
      <c r="F542" s="38" t="str">
        <f t="shared" si="99"/>
        <v/>
      </c>
      <c r="G542" s="23">
        <f t="shared" si="100"/>
        <v>0</v>
      </c>
      <c r="H542" s="23">
        <f t="shared" si="101"/>
        <v>0</v>
      </c>
      <c r="I542" s="23">
        <f t="shared" si="102"/>
        <v>0</v>
      </c>
      <c r="J542" s="23">
        <f t="shared" si="103"/>
        <v>0</v>
      </c>
      <c r="K542" s="23">
        <f t="shared" si="104"/>
        <v>0</v>
      </c>
      <c r="L542" s="27"/>
      <c r="M542" s="27"/>
      <c r="N542" s="33"/>
      <c r="O542" s="33"/>
      <c r="P542" s="68" t="str">
        <f t="shared" si="105"/>
        <v/>
      </c>
      <c r="Q542" s="49" t="str">
        <f t="shared" si="106"/>
        <v/>
      </c>
      <c r="R542" s="33"/>
      <c r="S542" s="33"/>
      <c r="T542" s="33"/>
      <c r="U542" s="33"/>
      <c r="V542" s="27"/>
      <c r="W542" s="45"/>
      <c r="X542" s="42">
        <f>IF(V542="ESU",P542*PU!$B$3,0)</f>
        <v>0</v>
      </c>
      <c r="Y542" s="23">
        <f>IF(V542="ECF",P542*PU!$B$5,0)</f>
        <v>0</v>
      </c>
      <c r="Z542" s="23">
        <f>IF(V542="Enrobé projeté",P542*PU!$B$7,0)</f>
        <v>0</v>
      </c>
      <c r="AA542" s="23">
        <f>IF(V542="Enrobé à froid",P542*PU!$B$9,0)</f>
        <v>0</v>
      </c>
      <c r="AB542" s="23">
        <f>IF(V542="Béton bitumineux",P542*PU!$B$11,0)</f>
        <v>0</v>
      </c>
      <c r="AC542" s="23">
        <f>IF(V542="Grave émulsion",P542*PU!$B$13,0)</f>
        <v>0</v>
      </c>
      <c r="AD542" s="24">
        <f>(R542*PU!B547)+('Entretien des chaussées1'!T542*PU!B549)+'Entretien des chaussées1'!X542+'Entretien des chaussées1'!Y542+'Entretien des chaussées1'!Z542+'Entretien des chaussées1'!AA542+'Entretien des chaussées1'!AB542+'Entretien des chaussées1'!AC542</f>
        <v>0</v>
      </c>
      <c r="AE542" s="34"/>
      <c r="AF542" s="34"/>
      <c r="AG542" s="19" t="str">
        <f t="shared" si="107"/>
        <v/>
      </c>
      <c r="AH542" s="19" t="str">
        <f t="shared" si="108"/>
        <v/>
      </c>
      <c r="AI542" s="19" t="str">
        <f t="shared" si="109"/>
        <v/>
      </c>
      <c r="AJ542" s="31"/>
      <c r="AK542" s="26"/>
    </row>
    <row r="543" spans="1:37" x14ac:dyDescent="0.2">
      <c r="A543" s="41"/>
      <c r="B543" s="58" t="s">
        <v>565</v>
      </c>
      <c r="C543" s="41"/>
      <c r="D543" s="44"/>
      <c r="E543" s="40"/>
      <c r="F543" s="38" t="str">
        <f t="shared" si="99"/>
        <v/>
      </c>
      <c r="G543" s="23">
        <f t="shared" si="100"/>
        <v>0</v>
      </c>
      <c r="H543" s="23">
        <f t="shared" si="101"/>
        <v>0</v>
      </c>
      <c r="I543" s="23">
        <f t="shared" si="102"/>
        <v>0</v>
      </c>
      <c r="J543" s="23">
        <f t="shared" si="103"/>
        <v>0</v>
      </c>
      <c r="K543" s="23">
        <f t="shared" si="104"/>
        <v>0</v>
      </c>
      <c r="L543" s="27"/>
      <c r="M543" s="27"/>
      <c r="N543" s="33"/>
      <c r="O543" s="33"/>
      <c r="P543" s="68" t="str">
        <f t="shared" si="105"/>
        <v/>
      </c>
      <c r="Q543" s="49" t="str">
        <f t="shared" si="106"/>
        <v/>
      </c>
      <c r="R543" s="33"/>
      <c r="S543" s="33"/>
      <c r="T543" s="33"/>
      <c r="U543" s="33"/>
      <c r="V543" s="27"/>
      <c r="W543" s="45"/>
      <c r="X543" s="42">
        <f>IF(V543="ESU",P543*PU!$B$3,0)</f>
        <v>0</v>
      </c>
      <c r="Y543" s="23">
        <f>IF(V543="ECF",P543*PU!$B$5,0)</f>
        <v>0</v>
      </c>
      <c r="Z543" s="23">
        <f>IF(V543="Enrobé projeté",P543*PU!$B$7,0)</f>
        <v>0</v>
      </c>
      <c r="AA543" s="23">
        <f>IF(V543="Enrobé à froid",P543*PU!$B$9,0)</f>
        <v>0</v>
      </c>
      <c r="AB543" s="23">
        <f>IF(V543="Béton bitumineux",P543*PU!$B$11,0)</f>
        <v>0</v>
      </c>
      <c r="AC543" s="23">
        <f>IF(V543="Grave émulsion",P543*PU!$B$13,0)</f>
        <v>0</v>
      </c>
      <c r="AD543" s="24">
        <f>(R543*PU!B548)+('Entretien des chaussées1'!T543*PU!B550)+'Entretien des chaussées1'!X543+'Entretien des chaussées1'!Y543+'Entretien des chaussées1'!Z543+'Entretien des chaussées1'!AA543+'Entretien des chaussées1'!AB543+'Entretien des chaussées1'!AC543</f>
        <v>0</v>
      </c>
      <c r="AE543" s="34"/>
      <c r="AF543" s="34"/>
      <c r="AG543" s="19" t="str">
        <f t="shared" si="107"/>
        <v/>
      </c>
      <c r="AH543" s="19" t="str">
        <f t="shared" si="108"/>
        <v/>
      </c>
      <c r="AI543" s="19" t="str">
        <f t="shared" si="109"/>
        <v/>
      </c>
      <c r="AJ543" s="31"/>
      <c r="AK543" s="26"/>
    </row>
    <row r="544" spans="1:37" x14ac:dyDescent="0.2">
      <c r="A544" s="41"/>
      <c r="B544" s="58" t="s">
        <v>566</v>
      </c>
      <c r="C544" s="41"/>
      <c r="D544" s="44"/>
      <c r="E544" s="40"/>
      <c r="F544" s="38" t="str">
        <f t="shared" si="99"/>
        <v/>
      </c>
      <c r="G544" s="23">
        <f t="shared" si="100"/>
        <v>0</v>
      </c>
      <c r="H544" s="23">
        <f t="shared" si="101"/>
        <v>0</v>
      </c>
      <c r="I544" s="23">
        <f t="shared" si="102"/>
        <v>0</v>
      </c>
      <c r="J544" s="23">
        <f t="shared" si="103"/>
        <v>0</v>
      </c>
      <c r="K544" s="23">
        <f t="shared" si="104"/>
        <v>0</v>
      </c>
      <c r="L544" s="27"/>
      <c r="M544" s="27"/>
      <c r="N544" s="33"/>
      <c r="O544" s="33"/>
      <c r="P544" s="68" t="str">
        <f t="shared" si="105"/>
        <v/>
      </c>
      <c r="Q544" s="49" t="str">
        <f t="shared" si="106"/>
        <v/>
      </c>
      <c r="R544" s="33"/>
      <c r="S544" s="33"/>
      <c r="T544" s="33"/>
      <c r="U544" s="33"/>
      <c r="V544" s="27"/>
      <c r="W544" s="45"/>
      <c r="X544" s="42">
        <f>IF(V544="ESU",P544*PU!$B$3,0)</f>
        <v>0</v>
      </c>
      <c r="Y544" s="23">
        <f>IF(V544="ECF",P544*PU!$B$5,0)</f>
        <v>0</v>
      </c>
      <c r="Z544" s="23">
        <f>IF(V544="Enrobé projeté",P544*PU!$B$7,0)</f>
        <v>0</v>
      </c>
      <c r="AA544" s="23">
        <f>IF(V544="Enrobé à froid",P544*PU!$B$9,0)</f>
        <v>0</v>
      </c>
      <c r="AB544" s="23">
        <f>IF(V544="Béton bitumineux",P544*PU!$B$11,0)</f>
        <v>0</v>
      </c>
      <c r="AC544" s="23">
        <f>IF(V544="Grave émulsion",P544*PU!$B$13,0)</f>
        <v>0</v>
      </c>
      <c r="AD544" s="24">
        <f>(R544*PU!B549)+('Entretien des chaussées1'!T544*PU!B551)+'Entretien des chaussées1'!X544+'Entretien des chaussées1'!Y544+'Entretien des chaussées1'!Z544+'Entretien des chaussées1'!AA544+'Entretien des chaussées1'!AB544+'Entretien des chaussées1'!AC544</f>
        <v>0</v>
      </c>
      <c r="AE544" s="34"/>
      <c r="AF544" s="34"/>
      <c r="AG544" s="19" t="str">
        <f t="shared" si="107"/>
        <v/>
      </c>
      <c r="AH544" s="19" t="str">
        <f t="shared" si="108"/>
        <v/>
      </c>
      <c r="AI544" s="19" t="str">
        <f t="shared" si="109"/>
        <v/>
      </c>
      <c r="AJ544" s="31"/>
      <c r="AK544" s="26"/>
    </row>
    <row r="545" spans="1:37" x14ac:dyDescent="0.2">
      <c r="A545" s="41"/>
      <c r="B545" s="58" t="s">
        <v>567</v>
      </c>
      <c r="C545" s="41"/>
      <c r="D545" s="44"/>
      <c r="E545" s="40"/>
      <c r="F545" s="38" t="str">
        <f t="shared" si="99"/>
        <v/>
      </c>
      <c r="G545" s="23">
        <f t="shared" si="100"/>
        <v>0</v>
      </c>
      <c r="H545" s="23">
        <f t="shared" si="101"/>
        <v>0</v>
      </c>
      <c r="I545" s="23">
        <f t="shared" si="102"/>
        <v>0</v>
      </c>
      <c r="J545" s="23">
        <f t="shared" si="103"/>
        <v>0</v>
      </c>
      <c r="K545" s="23">
        <f t="shared" si="104"/>
        <v>0</v>
      </c>
      <c r="L545" s="27"/>
      <c r="M545" s="27"/>
      <c r="N545" s="33"/>
      <c r="O545" s="33"/>
      <c r="P545" s="68" t="str">
        <f t="shared" si="105"/>
        <v/>
      </c>
      <c r="Q545" s="49" t="str">
        <f t="shared" si="106"/>
        <v/>
      </c>
      <c r="R545" s="33"/>
      <c r="S545" s="33"/>
      <c r="T545" s="33"/>
      <c r="U545" s="33"/>
      <c r="V545" s="27"/>
      <c r="W545" s="45"/>
      <c r="X545" s="42">
        <f>IF(V545="ESU",P545*PU!$B$3,0)</f>
        <v>0</v>
      </c>
      <c r="Y545" s="23">
        <f>IF(V545="ECF",P545*PU!$B$5,0)</f>
        <v>0</v>
      </c>
      <c r="Z545" s="23">
        <f>IF(V545="Enrobé projeté",P545*PU!$B$7,0)</f>
        <v>0</v>
      </c>
      <c r="AA545" s="23">
        <f>IF(V545="Enrobé à froid",P545*PU!$B$9,0)</f>
        <v>0</v>
      </c>
      <c r="AB545" s="23">
        <f>IF(V545="Béton bitumineux",P545*PU!$B$11,0)</f>
        <v>0</v>
      </c>
      <c r="AC545" s="23">
        <f>IF(V545="Grave émulsion",P545*PU!$B$13,0)</f>
        <v>0</v>
      </c>
      <c r="AD545" s="24">
        <f>(R545*PU!B550)+('Entretien des chaussées1'!T545*PU!B552)+'Entretien des chaussées1'!X545+'Entretien des chaussées1'!Y545+'Entretien des chaussées1'!Z545+'Entretien des chaussées1'!AA545+'Entretien des chaussées1'!AB545+'Entretien des chaussées1'!AC545</f>
        <v>0</v>
      </c>
      <c r="AE545" s="34"/>
      <c r="AF545" s="34"/>
      <c r="AG545" s="19" t="str">
        <f t="shared" si="107"/>
        <v/>
      </c>
      <c r="AH545" s="19" t="str">
        <f t="shared" si="108"/>
        <v/>
      </c>
      <c r="AI545" s="19" t="str">
        <f t="shared" si="109"/>
        <v/>
      </c>
      <c r="AJ545" s="31"/>
      <c r="AK545" s="26"/>
    </row>
    <row r="546" spans="1:37" x14ac:dyDescent="0.2">
      <c r="A546" s="41"/>
      <c r="B546" s="58" t="s">
        <v>568</v>
      </c>
      <c r="C546" s="41"/>
      <c r="D546" s="44"/>
      <c r="E546" s="40"/>
      <c r="F546" s="38" t="str">
        <f t="shared" si="99"/>
        <v/>
      </c>
      <c r="G546" s="23">
        <f t="shared" si="100"/>
        <v>0</v>
      </c>
      <c r="H546" s="23">
        <f t="shared" si="101"/>
        <v>0</v>
      </c>
      <c r="I546" s="23">
        <f t="shared" si="102"/>
        <v>0</v>
      </c>
      <c r="J546" s="23">
        <f t="shared" si="103"/>
        <v>0</v>
      </c>
      <c r="K546" s="23">
        <f t="shared" si="104"/>
        <v>0</v>
      </c>
      <c r="L546" s="27"/>
      <c r="M546" s="27"/>
      <c r="N546" s="33"/>
      <c r="O546" s="33"/>
      <c r="P546" s="68" t="str">
        <f t="shared" si="105"/>
        <v/>
      </c>
      <c r="Q546" s="49" t="str">
        <f t="shared" si="106"/>
        <v/>
      </c>
      <c r="R546" s="33"/>
      <c r="S546" s="33"/>
      <c r="T546" s="33"/>
      <c r="U546" s="33"/>
      <c r="V546" s="27"/>
      <c r="W546" s="45"/>
      <c r="X546" s="42">
        <f>IF(V546="ESU",P546*PU!$B$3,0)</f>
        <v>0</v>
      </c>
      <c r="Y546" s="23">
        <f>IF(V546="ECF",P546*PU!$B$5,0)</f>
        <v>0</v>
      </c>
      <c r="Z546" s="23">
        <f>IF(V546="Enrobé projeté",P546*PU!$B$7,0)</f>
        <v>0</v>
      </c>
      <c r="AA546" s="23">
        <f>IF(V546="Enrobé à froid",P546*PU!$B$9,0)</f>
        <v>0</v>
      </c>
      <c r="AB546" s="23">
        <f>IF(V546="Béton bitumineux",P546*PU!$B$11,0)</f>
        <v>0</v>
      </c>
      <c r="AC546" s="23">
        <f>IF(V546="Grave émulsion",P546*PU!$B$13,0)</f>
        <v>0</v>
      </c>
      <c r="AD546" s="24">
        <f>(R546*PU!B551)+('Entretien des chaussées1'!T546*PU!B553)+'Entretien des chaussées1'!X546+'Entretien des chaussées1'!Y546+'Entretien des chaussées1'!Z546+'Entretien des chaussées1'!AA546+'Entretien des chaussées1'!AB546+'Entretien des chaussées1'!AC546</f>
        <v>0</v>
      </c>
      <c r="AE546" s="34"/>
      <c r="AF546" s="34"/>
      <c r="AG546" s="19" t="str">
        <f t="shared" si="107"/>
        <v/>
      </c>
      <c r="AH546" s="19" t="str">
        <f t="shared" si="108"/>
        <v/>
      </c>
      <c r="AI546" s="19" t="str">
        <f t="shared" si="109"/>
        <v/>
      </c>
      <c r="AJ546" s="31"/>
      <c r="AK546" s="26"/>
    </row>
    <row r="547" spans="1:37" x14ac:dyDescent="0.2">
      <c r="A547" s="41"/>
      <c r="B547" s="58" t="s">
        <v>569</v>
      </c>
      <c r="C547" s="41"/>
      <c r="D547" s="44"/>
      <c r="E547" s="40"/>
      <c r="F547" s="38" t="str">
        <f t="shared" si="99"/>
        <v/>
      </c>
      <c r="G547" s="23">
        <f t="shared" si="100"/>
        <v>0</v>
      </c>
      <c r="H547" s="23">
        <f t="shared" si="101"/>
        <v>0</v>
      </c>
      <c r="I547" s="23">
        <f t="shared" si="102"/>
        <v>0</v>
      </c>
      <c r="J547" s="23">
        <f t="shared" si="103"/>
        <v>0</v>
      </c>
      <c r="K547" s="23">
        <f t="shared" si="104"/>
        <v>0</v>
      </c>
      <c r="L547" s="27"/>
      <c r="M547" s="27"/>
      <c r="N547" s="33"/>
      <c r="O547" s="33"/>
      <c r="P547" s="68" t="str">
        <f t="shared" si="105"/>
        <v/>
      </c>
      <c r="Q547" s="49" t="str">
        <f t="shared" si="106"/>
        <v/>
      </c>
      <c r="R547" s="33"/>
      <c r="S547" s="33"/>
      <c r="T547" s="33"/>
      <c r="U547" s="33"/>
      <c r="V547" s="27"/>
      <c r="W547" s="45"/>
      <c r="X547" s="42">
        <f>IF(V547="ESU",P547*PU!$B$3,0)</f>
        <v>0</v>
      </c>
      <c r="Y547" s="23">
        <f>IF(V547="ECF",P547*PU!$B$5,0)</f>
        <v>0</v>
      </c>
      <c r="Z547" s="23">
        <f>IF(V547="Enrobé projeté",P547*PU!$B$7,0)</f>
        <v>0</v>
      </c>
      <c r="AA547" s="23">
        <f>IF(V547="Enrobé à froid",P547*PU!$B$9,0)</f>
        <v>0</v>
      </c>
      <c r="AB547" s="23">
        <f>IF(V547="Béton bitumineux",P547*PU!$B$11,0)</f>
        <v>0</v>
      </c>
      <c r="AC547" s="23">
        <f>IF(V547="Grave émulsion",P547*PU!$B$13,0)</f>
        <v>0</v>
      </c>
      <c r="AD547" s="24">
        <f>(R547*PU!B552)+('Entretien des chaussées1'!T547*PU!B554)+'Entretien des chaussées1'!X547+'Entretien des chaussées1'!Y547+'Entretien des chaussées1'!Z547+'Entretien des chaussées1'!AA547+'Entretien des chaussées1'!AB547+'Entretien des chaussées1'!AC547</f>
        <v>0</v>
      </c>
      <c r="AE547" s="34"/>
      <c r="AF547" s="34"/>
      <c r="AG547" s="19" t="str">
        <f t="shared" si="107"/>
        <v/>
      </c>
      <c r="AH547" s="19" t="str">
        <f t="shared" si="108"/>
        <v/>
      </c>
      <c r="AI547" s="19" t="str">
        <f t="shared" si="109"/>
        <v/>
      </c>
      <c r="AJ547" s="31"/>
      <c r="AK547" s="26"/>
    </row>
    <row r="548" spans="1:37" x14ac:dyDescent="0.2">
      <c r="A548" s="41"/>
      <c r="B548" s="58" t="s">
        <v>570</v>
      </c>
      <c r="C548" s="41"/>
      <c r="D548" s="44"/>
      <c r="E548" s="40"/>
      <c r="F548" s="38" t="str">
        <f t="shared" si="99"/>
        <v/>
      </c>
      <c r="G548" s="23">
        <f t="shared" si="100"/>
        <v>0</v>
      </c>
      <c r="H548" s="23">
        <f t="shared" si="101"/>
        <v>0</v>
      </c>
      <c r="I548" s="23">
        <f t="shared" si="102"/>
        <v>0</v>
      </c>
      <c r="J548" s="23">
        <f t="shared" si="103"/>
        <v>0</v>
      </c>
      <c r="K548" s="23">
        <f t="shared" si="104"/>
        <v>0</v>
      </c>
      <c r="L548" s="27"/>
      <c r="M548" s="27"/>
      <c r="N548" s="33"/>
      <c r="O548" s="33"/>
      <c r="P548" s="68" t="str">
        <f t="shared" si="105"/>
        <v/>
      </c>
      <c r="Q548" s="49" t="str">
        <f t="shared" si="106"/>
        <v/>
      </c>
      <c r="R548" s="33"/>
      <c r="S548" s="33"/>
      <c r="T548" s="33"/>
      <c r="U548" s="33"/>
      <c r="V548" s="27"/>
      <c r="W548" s="45"/>
      <c r="X548" s="42">
        <f>IF(V548="ESU",P548*PU!$B$3,0)</f>
        <v>0</v>
      </c>
      <c r="Y548" s="23">
        <f>IF(V548="ECF",P548*PU!$B$5,0)</f>
        <v>0</v>
      </c>
      <c r="Z548" s="23">
        <f>IF(V548="Enrobé projeté",P548*PU!$B$7,0)</f>
        <v>0</v>
      </c>
      <c r="AA548" s="23">
        <f>IF(V548="Enrobé à froid",P548*PU!$B$9,0)</f>
        <v>0</v>
      </c>
      <c r="AB548" s="23">
        <f>IF(V548="Béton bitumineux",P548*PU!$B$11,0)</f>
        <v>0</v>
      </c>
      <c r="AC548" s="23">
        <f>IF(V548="Grave émulsion",P548*PU!$B$13,0)</f>
        <v>0</v>
      </c>
      <c r="AD548" s="24">
        <f>(R548*PU!B553)+('Entretien des chaussées1'!T548*PU!B555)+'Entretien des chaussées1'!X548+'Entretien des chaussées1'!Y548+'Entretien des chaussées1'!Z548+'Entretien des chaussées1'!AA548+'Entretien des chaussées1'!AB548+'Entretien des chaussées1'!AC548</f>
        <v>0</v>
      </c>
      <c r="AE548" s="34"/>
      <c r="AF548" s="34"/>
      <c r="AG548" s="19" t="str">
        <f t="shared" si="107"/>
        <v/>
      </c>
      <c r="AH548" s="19" t="str">
        <f t="shared" si="108"/>
        <v/>
      </c>
      <c r="AI548" s="19" t="str">
        <f t="shared" si="109"/>
        <v/>
      </c>
      <c r="AJ548" s="31"/>
      <c r="AK548" s="26"/>
    </row>
    <row r="549" spans="1:37" x14ac:dyDescent="0.2">
      <c r="A549" s="41"/>
      <c r="B549" s="58" t="s">
        <v>571</v>
      </c>
      <c r="C549" s="41"/>
      <c r="D549" s="44"/>
      <c r="E549" s="40"/>
      <c r="F549" s="38" t="str">
        <f t="shared" si="99"/>
        <v/>
      </c>
      <c r="G549" s="23">
        <f t="shared" si="100"/>
        <v>0</v>
      </c>
      <c r="H549" s="23">
        <f t="shared" si="101"/>
        <v>0</v>
      </c>
      <c r="I549" s="23">
        <f t="shared" si="102"/>
        <v>0</v>
      </c>
      <c r="J549" s="23">
        <f t="shared" si="103"/>
        <v>0</v>
      </c>
      <c r="K549" s="23">
        <f t="shared" si="104"/>
        <v>0</v>
      </c>
      <c r="L549" s="27"/>
      <c r="M549" s="27"/>
      <c r="N549" s="33"/>
      <c r="O549" s="33"/>
      <c r="P549" s="68" t="str">
        <f t="shared" si="105"/>
        <v/>
      </c>
      <c r="Q549" s="49" t="str">
        <f t="shared" si="106"/>
        <v/>
      </c>
      <c r="R549" s="33"/>
      <c r="S549" s="33"/>
      <c r="T549" s="33"/>
      <c r="U549" s="33"/>
      <c r="V549" s="27"/>
      <c r="W549" s="45"/>
      <c r="X549" s="42">
        <f>IF(V549="ESU",P549*PU!$B$3,0)</f>
        <v>0</v>
      </c>
      <c r="Y549" s="23">
        <f>IF(V549="ECF",P549*PU!$B$5,0)</f>
        <v>0</v>
      </c>
      <c r="Z549" s="23">
        <f>IF(V549="Enrobé projeté",P549*PU!$B$7,0)</f>
        <v>0</v>
      </c>
      <c r="AA549" s="23">
        <f>IF(V549="Enrobé à froid",P549*PU!$B$9,0)</f>
        <v>0</v>
      </c>
      <c r="AB549" s="23">
        <f>IF(V549="Béton bitumineux",P549*PU!$B$11,0)</f>
        <v>0</v>
      </c>
      <c r="AC549" s="23">
        <f>IF(V549="Grave émulsion",P549*PU!$B$13,0)</f>
        <v>0</v>
      </c>
      <c r="AD549" s="24">
        <f>(R549*PU!B554)+('Entretien des chaussées1'!T549*PU!B556)+'Entretien des chaussées1'!X549+'Entretien des chaussées1'!Y549+'Entretien des chaussées1'!Z549+'Entretien des chaussées1'!AA549+'Entretien des chaussées1'!AB549+'Entretien des chaussées1'!AC549</f>
        <v>0</v>
      </c>
      <c r="AE549" s="34"/>
      <c r="AF549" s="34"/>
      <c r="AG549" s="19" t="str">
        <f t="shared" si="107"/>
        <v/>
      </c>
      <c r="AH549" s="19" t="str">
        <f t="shared" si="108"/>
        <v/>
      </c>
      <c r="AI549" s="19" t="str">
        <f t="shared" si="109"/>
        <v/>
      </c>
      <c r="AJ549" s="31"/>
      <c r="AK549" s="26"/>
    </row>
    <row r="550" spans="1:37" x14ac:dyDescent="0.2">
      <c r="A550" s="41"/>
      <c r="B550" s="58" t="s">
        <v>572</v>
      </c>
      <c r="C550" s="41"/>
      <c r="D550" s="44"/>
      <c r="E550" s="40"/>
      <c r="F550" s="38" t="str">
        <f t="shared" si="99"/>
        <v/>
      </c>
      <c r="G550" s="23">
        <f t="shared" si="100"/>
        <v>0</v>
      </c>
      <c r="H550" s="23">
        <f t="shared" si="101"/>
        <v>0</v>
      </c>
      <c r="I550" s="23">
        <f t="shared" si="102"/>
        <v>0</v>
      </c>
      <c r="J550" s="23">
        <f t="shared" si="103"/>
        <v>0</v>
      </c>
      <c r="K550" s="23">
        <f t="shared" si="104"/>
        <v>0</v>
      </c>
      <c r="L550" s="27"/>
      <c r="M550" s="27"/>
      <c r="N550" s="33"/>
      <c r="O550" s="33"/>
      <c r="P550" s="68" t="str">
        <f t="shared" si="105"/>
        <v/>
      </c>
      <c r="Q550" s="49" t="str">
        <f t="shared" si="106"/>
        <v/>
      </c>
      <c r="R550" s="33"/>
      <c r="S550" s="33"/>
      <c r="T550" s="33"/>
      <c r="U550" s="33"/>
      <c r="V550" s="27"/>
      <c r="W550" s="45"/>
      <c r="X550" s="42">
        <f>IF(V550="ESU",P550*PU!$B$3,0)</f>
        <v>0</v>
      </c>
      <c r="Y550" s="23">
        <f>IF(V550="ECF",P550*PU!$B$5,0)</f>
        <v>0</v>
      </c>
      <c r="Z550" s="23">
        <f>IF(V550="Enrobé projeté",P550*PU!$B$7,0)</f>
        <v>0</v>
      </c>
      <c r="AA550" s="23">
        <f>IF(V550="Enrobé à froid",P550*PU!$B$9,0)</f>
        <v>0</v>
      </c>
      <c r="AB550" s="23">
        <f>IF(V550="Béton bitumineux",P550*PU!$B$11,0)</f>
        <v>0</v>
      </c>
      <c r="AC550" s="23">
        <f>IF(V550="Grave émulsion",P550*PU!$B$13,0)</f>
        <v>0</v>
      </c>
      <c r="AD550" s="24">
        <f>(R550*PU!B555)+('Entretien des chaussées1'!T550*PU!B557)+'Entretien des chaussées1'!X550+'Entretien des chaussées1'!Y550+'Entretien des chaussées1'!Z550+'Entretien des chaussées1'!AA550+'Entretien des chaussées1'!AB550+'Entretien des chaussées1'!AC550</f>
        <v>0</v>
      </c>
      <c r="AE550" s="34"/>
      <c r="AF550" s="34"/>
      <c r="AG550" s="19" t="str">
        <f t="shared" si="107"/>
        <v/>
      </c>
      <c r="AH550" s="19" t="str">
        <f t="shared" si="108"/>
        <v/>
      </c>
      <c r="AI550" s="19" t="str">
        <f t="shared" si="109"/>
        <v/>
      </c>
      <c r="AJ550" s="31"/>
      <c r="AK550" s="26"/>
    </row>
    <row r="551" spans="1:37" x14ac:dyDescent="0.2">
      <c r="A551" s="41"/>
      <c r="B551" s="58" t="s">
        <v>573</v>
      </c>
      <c r="C551" s="41"/>
      <c r="D551" s="44"/>
      <c r="E551" s="40"/>
      <c r="F551" s="38" t="str">
        <f t="shared" si="99"/>
        <v/>
      </c>
      <c r="G551" s="23">
        <f t="shared" si="100"/>
        <v>0</v>
      </c>
      <c r="H551" s="23">
        <f t="shared" si="101"/>
        <v>0</v>
      </c>
      <c r="I551" s="23">
        <f t="shared" si="102"/>
        <v>0</v>
      </c>
      <c r="J551" s="23">
        <f t="shared" si="103"/>
        <v>0</v>
      </c>
      <c r="K551" s="23">
        <f t="shared" si="104"/>
        <v>0</v>
      </c>
      <c r="L551" s="27"/>
      <c r="M551" s="27"/>
      <c r="N551" s="33"/>
      <c r="O551" s="33"/>
      <c r="P551" s="68" t="str">
        <f t="shared" si="105"/>
        <v/>
      </c>
      <c r="Q551" s="49" t="str">
        <f t="shared" si="106"/>
        <v/>
      </c>
      <c r="R551" s="33"/>
      <c r="S551" s="33"/>
      <c r="T551" s="33"/>
      <c r="U551" s="33"/>
      <c r="V551" s="27"/>
      <c r="W551" s="45"/>
      <c r="X551" s="42">
        <f>IF(V551="ESU",P551*PU!$B$3,0)</f>
        <v>0</v>
      </c>
      <c r="Y551" s="23">
        <f>IF(V551="ECF",P551*PU!$B$5,0)</f>
        <v>0</v>
      </c>
      <c r="Z551" s="23">
        <f>IF(V551="Enrobé projeté",P551*PU!$B$7,0)</f>
        <v>0</v>
      </c>
      <c r="AA551" s="23">
        <f>IF(V551="Enrobé à froid",P551*PU!$B$9,0)</f>
        <v>0</v>
      </c>
      <c r="AB551" s="23">
        <f>IF(V551="Béton bitumineux",P551*PU!$B$11,0)</f>
        <v>0</v>
      </c>
      <c r="AC551" s="23">
        <f>IF(V551="Grave émulsion",P551*PU!$B$13,0)</f>
        <v>0</v>
      </c>
      <c r="AD551" s="24">
        <f>(R551*PU!B556)+('Entretien des chaussées1'!T551*PU!B558)+'Entretien des chaussées1'!X551+'Entretien des chaussées1'!Y551+'Entretien des chaussées1'!Z551+'Entretien des chaussées1'!AA551+'Entretien des chaussées1'!AB551+'Entretien des chaussées1'!AC551</f>
        <v>0</v>
      </c>
      <c r="AE551" s="34"/>
      <c r="AF551" s="34"/>
      <c r="AG551" s="19" t="str">
        <f t="shared" si="107"/>
        <v/>
      </c>
      <c r="AH551" s="19" t="str">
        <f t="shared" si="108"/>
        <v/>
      </c>
      <c r="AI551" s="19" t="str">
        <f t="shared" si="109"/>
        <v/>
      </c>
      <c r="AJ551" s="31"/>
      <c r="AK551" s="26"/>
    </row>
    <row r="552" spans="1:37" x14ac:dyDescent="0.2">
      <c r="A552" s="41"/>
      <c r="B552" s="58" t="s">
        <v>574</v>
      </c>
      <c r="C552" s="41"/>
      <c r="D552" s="44"/>
      <c r="E552" s="40"/>
      <c r="F552" s="38" t="str">
        <f t="shared" si="99"/>
        <v/>
      </c>
      <c r="G552" s="23">
        <f t="shared" si="100"/>
        <v>0</v>
      </c>
      <c r="H552" s="23">
        <f t="shared" si="101"/>
        <v>0</v>
      </c>
      <c r="I552" s="23">
        <f t="shared" si="102"/>
        <v>0</v>
      </c>
      <c r="J552" s="23">
        <f t="shared" si="103"/>
        <v>0</v>
      </c>
      <c r="K552" s="23">
        <f t="shared" si="104"/>
        <v>0</v>
      </c>
      <c r="L552" s="27"/>
      <c r="M552" s="27"/>
      <c r="N552" s="33"/>
      <c r="O552" s="33"/>
      <c r="P552" s="68" t="str">
        <f t="shared" si="105"/>
        <v/>
      </c>
      <c r="Q552" s="49" t="str">
        <f t="shared" si="106"/>
        <v/>
      </c>
      <c r="R552" s="33"/>
      <c r="S552" s="33"/>
      <c r="T552" s="33"/>
      <c r="U552" s="33"/>
      <c r="V552" s="27"/>
      <c r="W552" s="45"/>
      <c r="X552" s="42">
        <f>IF(V552="ESU",P552*PU!$B$3,0)</f>
        <v>0</v>
      </c>
      <c r="Y552" s="23">
        <f>IF(V552="ECF",P552*PU!$B$5,0)</f>
        <v>0</v>
      </c>
      <c r="Z552" s="23">
        <f>IF(V552="Enrobé projeté",P552*PU!$B$7,0)</f>
        <v>0</v>
      </c>
      <c r="AA552" s="23">
        <f>IF(V552="Enrobé à froid",P552*PU!$B$9,0)</f>
        <v>0</v>
      </c>
      <c r="AB552" s="23">
        <f>IF(V552="Béton bitumineux",P552*PU!$B$11,0)</f>
        <v>0</v>
      </c>
      <c r="AC552" s="23">
        <f>IF(V552="Grave émulsion",P552*PU!$B$13,0)</f>
        <v>0</v>
      </c>
      <c r="AD552" s="24">
        <f>(R552*PU!B557)+('Entretien des chaussées1'!T552*PU!B559)+'Entretien des chaussées1'!X552+'Entretien des chaussées1'!Y552+'Entretien des chaussées1'!Z552+'Entretien des chaussées1'!AA552+'Entretien des chaussées1'!AB552+'Entretien des chaussées1'!AC552</f>
        <v>0</v>
      </c>
      <c r="AE552" s="34"/>
      <c r="AF552" s="34"/>
      <c r="AG552" s="19" t="str">
        <f t="shared" si="107"/>
        <v/>
      </c>
      <c r="AH552" s="19" t="str">
        <f t="shared" si="108"/>
        <v/>
      </c>
      <c r="AI552" s="19" t="str">
        <f t="shared" si="109"/>
        <v/>
      </c>
      <c r="AJ552" s="31"/>
      <c r="AK552" s="26"/>
    </row>
    <row r="553" spans="1:37" x14ac:dyDescent="0.2">
      <c r="A553" s="41"/>
      <c r="B553" s="58" t="s">
        <v>575</v>
      </c>
      <c r="C553" s="41"/>
      <c r="D553" s="44"/>
      <c r="E553" s="40"/>
      <c r="F553" s="38" t="str">
        <f t="shared" si="99"/>
        <v/>
      </c>
      <c r="G553" s="23">
        <f t="shared" si="100"/>
        <v>0</v>
      </c>
      <c r="H553" s="23">
        <f t="shared" si="101"/>
        <v>0</v>
      </c>
      <c r="I553" s="23">
        <f t="shared" si="102"/>
        <v>0</v>
      </c>
      <c r="J553" s="23">
        <f t="shared" si="103"/>
        <v>0</v>
      </c>
      <c r="K553" s="23">
        <f t="shared" si="104"/>
        <v>0</v>
      </c>
      <c r="L553" s="27"/>
      <c r="M553" s="27"/>
      <c r="N553" s="33"/>
      <c r="O553" s="33"/>
      <c r="P553" s="68" t="str">
        <f t="shared" si="105"/>
        <v/>
      </c>
      <c r="Q553" s="49" t="str">
        <f t="shared" si="106"/>
        <v/>
      </c>
      <c r="R553" s="33"/>
      <c r="S553" s="33"/>
      <c r="T553" s="33"/>
      <c r="U553" s="33"/>
      <c r="V553" s="27"/>
      <c r="W553" s="45"/>
      <c r="X553" s="42">
        <f>IF(V553="ESU",P553*PU!$B$3,0)</f>
        <v>0</v>
      </c>
      <c r="Y553" s="23">
        <f>IF(V553="ECF",P553*PU!$B$5,0)</f>
        <v>0</v>
      </c>
      <c r="Z553" s="23">
        <f>IF(V553="Enrobé projeté",P553*PU!$B$7,0)</f>
        <v>0</v>
      </c>
      <c r="AA553" s="23">
        <f>IF(V553="Enrobé à froid",P553*PU!$B$9,0)</f>
        <v>0</v>
      </c>
      <c r="AB553" s="23">
        <f>IF(V553="Béton bitumineux",P553*PU!$B$11,0)</f>
        <v>0</v>
      </c>
      <c r="AC553" s="23">
        <f>IF(V553="Grave émulsion",P553*PU!$B$13,0)</f>
        <v>0</v>
      </c>
      <c r="AD553" s="24">
        <f>(R553*PU!B558)+('Entretien des chaussées1'!T553*PU!B560)+'Entretien des chaussées1'!X553+'Entretien des chaussées1'!Y553+'Entretien des chaussées1'!Z553+'Entretien des chaussées1'!AA553+'Entretien des chaussées1'!AB553+'Entretien des chaussées1'!AC553</f>
        <v>0</v>
      </c>
      <c r="AE553" s="34"/>
      <c r="AF553" s="34"/>
      <c r="AG553" s="19" t="str">
        <f t="shared" si="107"/>
        <v/>
      </c>
      <c r="AH553" s="19" t="str">
        <f t="shared" si="108"/>
        <v/>
      </c>
      <c r="AI553" s="19" t="str">
        <f t="shared" si="109"/>
        <v/>
      </c>
      <c r="AJ553" s="31"/>
      <c r="AK553" s="26"/>
    </row>
    <row r="554" spans="1:37" x14ac:dyDescent="0.2">
      <c r="A554" s="41"/>
      <c r="B554" s="58" t="s">
        <v>576</v>
      </c>
      <c r="C554" s="41"/>
      <c r="D554" s="44"/>
      <c r="E554" s="40"/>
      <c r="F554" s="38" t="str">
        <f t="shared" si="99"/>
        <v/>
      </c>
      <c r="G554" s="23">
        <f t="shared" si="100"/>
        <v>0</v>
      </c>
      <c r="H554" s="23">
        <f t="shared" si="101"/>
        <v>0</v>
      </c>
      <c r="I554" s="23">
        <f t="shared" si="102"/>
        <v>0</v>
      </c>
      <c r="J554" s="23">
        <f t="shared" si="103"/>
        <v>0</v>
      </c>
      <c r="K554" s="23">
        <f t="shared" si="104"/>
        <v>0</v>
      </c>
      <c r="L554" s="27"/>
      <c r="M554" s="27"/>
      <c r="N554" s="33"/>
      <c r="O554" s="33"/>
      <c r="P554" s="68" t="str">
        <f t="shared" si="105"/>
        <v/>
      </c>
      <c r="Q554" s="49" t="str">
        <f t="shared" si="106"/>
        <v/>
      </c>
      <c r="R554" s="33"/>
      <c r="S554" s="33"/>
      <c r="T554" s="33"/>
      <c r="U554" s="33"/>
      <c r="V554" s="27"/>
      <c r="W554" s="45"/>
      <c r="X554" s="42">
        <f>IF(V554="ESU",P554*PU!$B$3,0)</f>
        <v>0</v>
      </c>
      <c r="Y554" s="23">
        <f>IF(V554="ECF",P554*PU!$B$5,0)</f>
        <v>0</v>
      </c>
      <c r="Z554" s="23">
        <f>IF(V554="Enrobé projeté",P554*PU!$B$7,0)</f>
        <v>0</v>
      </c>
      <c r="AA554" s="23">
        <f>IF(V554="Enrobé à froid",P554*PU!$B$9,0)</f>
        <v>0</v>
      </c>
      <c r="AB554" s="23">
        <f>IF(V554="Béton bitumineux",P554*PU!$B$11,0)</f>
        <v>0</v>
      </c>
      <c r="AC554" s="23">
        <f>IF(V554="Grave émulsion",P554*PU!$B$13,0)</f>
        <v>0</v>
      </c>
      <c r="AD554" s="24">
        <f>(R554*PU!B559)+('Entretien des chaussées1'!T554*PU!B561)+'Entretien des chaussées1'!X554+'Entretien des chaussées1'!Y554+'Entretien des chaussées1'!Z554+'Entretien des chaussées1'!AA554+'Entretien des chaussées1'!AB554+'Entretien des chaussées1'!AC554</f>
        <v>0</v>
      </c>
      <c r="AE554" s="34"/>
      <c r="AF554" s="34"/>
      <c r="AG554" s="19" t="str">
        <f t="shared" si="107"/>
        <v/>
      </c>
      <c r="AH554" s="19" t="str">
        <f t="shared" si="108"/>
        <v/>
      </c>
      <c r="AI554" s="19" t="str">
        <f t="shared" si="109"/>
        <v/>
      </c>
      <c r="AJ554" s="31"/>
      <c r="AK554" s="26"/>
    </row>
    <row r="555" spans="1:37" x14ac:dyDescent="0.2">
      <c r="A555" s="41"/>
      <c r="B555" s="58" t="s">
        <v>577</v>
      </c>
      <c r="C555" s="41"/>
      <c r="D555" s="44"/>
      <c r="E555" s="40"/>
      <c r="F555" s="38" t="str">
        <f t="shared" si="99"/>
        <v/>
      </c>
      <c r="G555" s="23">
        <f t="shared" si="100"/>
        <v>0</v>
      </c>
      <c r="H555" s="23">
        <f t="shared" si="101"/>
        <v>0</v>
      </c>
      <c r="I555" s="23">
        <f t="shared" si="102"/>
        <v>0</v>
      </c>
      <c r="J555" s="23">
        <f t="shared" si="103"/>
        <v>0</v>
      </c>
      <c r="K555" s="23">
        <f t="shared" si="104"/>
        <v>0</v>
      </c>
      <c r="L555" s="27"/>
      <c r="M555" s="27"/>
      <c r="N555" s="33"/>
      <c r="O555" s="33"/>
      <c r="P555" s="68" t="str">
        <f t="shared" si="105"/>
        <v/>
      </c>
      <c r="Q555" s="49" t="str">
        <f t="shared" si="106"/>
        <v/>
      </c>
      <c r="R555" s="33"/>
      <c r="S555" s="33"/>
      <c r="T555" s="33"/>
      <c r="U555" s="33"/>
      <c r="V555" s="27"/>
      <c r="W555" s="45"/>
      <c r="X555" s="42">
        <f>IF(V555="ESU",P555*PU!$B$3,0)</f>
        <v>0</v>
      </c>
      <c r="Y555" s="23">
        <f>IF(V555="ECF",P555*PU!$B$5,0)</f>
        <v>0</v>
      </c>
      <c r="Z555" s="23">
        <f>IF(V555="Enrobé projeté",P555*PU!$B$7,0)</f>
        <v>0</v>
      </c>
      <c r="AA555" s="23">
        <f>IF(V555="Enrobé à froid",P555*PU!$B$9,0)</f>
        <v>0</v>
      </c>
      <c r="AB555" s="23">
        <f>IF(V555="Béton bitumineux",P555*PU!$B$11,0)</f>
        <v>0</v>
      </c>
      <c r="AC555" s="23">
        <f>IF(V555="Grave émulsion",P555*PU!$B$13,0)</f>
        <v>0</v>
      </c>
      <c r="AD555" s="24">
        <f>(R555*PU!B560)+('Entretien des chaussées1'!T555*PU!B562)+'Entretien des chaussées1'!X555+'Entretien des chaussées1'!Y555+'Entretien des chaussées1'!Z555+'Entretien des chaussées1'!AA555+'Entretien des chaussées1'!AB555+'Entretien des chaussées1'!AC555</f>
        <v>0</v>
      </c>
      <c r="AE555" s="34"/>
      <c r="AF555" s="34"/>
      <c r="AG555" s="19" t="str">
        <f t="shared" si="107"/>
        <v/>
      </c>
      <c r="AH555" s="19" t="str">
        <f t="shared" si="108"/>
        <v/>
      </c>
      <c r="AI555" s="19" t="str">
        <f t="shared" si="109"/>
        <v/>
      </c>
      <c r="AJ555" s="31"/>
      <c r="AK555" s="26"/>
    </row>
    <row r="556" spans="1:37" x14ac:dyDescent="0.2">
      <c r="A556" s="41"/>
      <c r="B556" s="58" t="s">
        <v>578</v>
      </c>
      <c r="C556" s="41"/>
      <c r="D556" s="44"/>
      <c r="E556" s="40"/>
      <c r="F556" s="38" t="str">
        <f t="shared" si="99"/>
        <v/>
      </c>
      <c r="G556" s="23">
        <f t="shared" si="100"/>
        <v>0</v>
      </c>
      <c r="H556" s="23">
        <f t="shared" si="101"/>
        <v>0</v>
      </c>
      <c r="I556" s="23">
        <f t="shared" si="102"/>
        <v>0</v>
      </c>
      <c r="J556" s="23">
        <f t="shared" si="103"/>
        <v>0</v>
      </c>
      <c r="K556" s="23">
        <f t="shared" si="104"/>
        <v>0</v>
      </c>
      <c r="L556" s="27"/>
      <c r="M556" s="27"/>
      <c r="N556" s="33"/>
      <c r="O556" s="33"/>
      <c r="P556" s="68" t="str">
        <f t="shared" si="105"/>
        <v/>
      </c>
      <c r="Q556" s="49" t="str">
        <f t="shared" si="106"/>
        <v/>
      </c>
      <c r="R556" s="33"/>
      <c r="S556" s="33"/>
      <c r="T556" s="33"/>
      <c r="U556" s="33"/>
      <c r="V556" s="27"/>
      <c r="W556" s="45"/>
      <c r="X556" s="42">
        <f>IF(V556="ESU",P556*PU!$B$3,0)</f>
        <v>0</v>
      </c>
      <c r="Y556" s="23">
        <f>IF(V556="ECF",P556*PU!$B$5,0)</f>
        <v>0</v>
      </c>
      <c r="Z556" s="23">
        <f>IF(V556="Enrobé projeté",P556*PU!$B$7,0)</f>
        <v>0</v>
      </c>
      <c r="AA556" s="23">
        <f>IF(V556="Enrobé à froid",P556*PU!$B$9,0)</f>
        <v>0</v>
      </c>
      <c r="AB556" s="23">
        <f>IF(V556="Béton bitumineux",P556*PU!$B$11,0)</f>
        <v>0</v>
      </c>
      <c r="AC556" s="23">
        <f>IF(V556="Grave émulsion",P556*PU!$B$13,0)</f>
        <v>0</v>
      </c>
      <c r="AD556" s="24">
        <f>(R556*PU!B561)+('Entretien des chaussées1'!T556*PU!B563)+'Entretien des chaussées1'!X556+'Entretien des chaussées1'!Y556+'Entretien des chaussées1'!Z556+'Entretien des chaussées1'!AA556+'Entretien des chaussées1'!AB556+'Entretien des chaussées1'!AC556</f>
        <v>0</v>
      </c>
      <c r="AE556" s="34"/>
      <c r="AF556" s="34"/>
      <c r="AG556" s="19" t="str">
        <f t="shared" si="107"/>
        <v/>
      </c>
      <c r="AH556" s="19" t="str">
        <f t="shared" si="108"/>
        <v/>
      </c>
      <c r="AI556" s="19" t="str">
        <f t="shared" si="109"/>
        <v/>
      </c>
      <c r="AJ556" s="31"/>
      <c r="AK556" s="26"/>
    </row>
    <row r="557" spans="1:37" x14ac:dyDescent="0.2">
      <c r="A557" s="41"/>
      <c r="B557" s="58" t="s">
        <v>579</v>
      </c>
      <c r="C557" s="41"/>
      <c r="D557" s="44"/>
      <c r="E557" s="40"/>
      <c r="F557" s="38" t="str">
        <f t="shared" si="99"/>
        <v/>
      </c>
      <c r="G557" s="23">
        <f t="shared" si="100"/>
        <v>0</v>
      </c>
      <c r="H557" s="23">
        <f t="shared" si="101"/>
        <v>0</v>
      </c>
      <c r="I557" s="23">
        <f t="shared" si="102"/>
        <v>0</v>
      </c>
      <c r="J557" s="23">
        <f t="shared" si="103"/>
        <v>0</v>
      </c>
      <c r="K557" s="23">
        <f t="shared" si="104"/>
        <v>0</v>
      </c>
      <c r="L557" s="27"/>
      <c r="M557" s="27"/>
      <c r="N557" s="33"/>
      <c r="O557" s="33"/>
      <c r="P557" s="68" t="str">
        <f t="shared" si="105"/>
        <v/>
      </c>
      <c r="Q557" s="49" t="str">
        <f t="shared" si="106"/>
        <v/>
      </c>
      <c r="R557" s="33"/>
      <c r="S557" s="33"/>
      <c r="T557" s="33"/>
      <c r="U557" s="33"/>
      <c r="V557" s="27"/>
      <c r="W557" s="45"/>
      <c r="X557" s="42">
        <f>IF(V557="ESU",P557*PU!$B$3,0)</f>
        <v>0</v>
      </c>
      <c r="Y557" s="23">
        <f>IF(V557="ECF",P557*PU!$B$5,0)</f>
        <v>0</v>
      </c>
      <c r="Z557" s="23">
        <f>IF(V557="Enrobé projeté",P557*PU!$B$7,0)</f>
        <v>0</v>
      </c>
      <c r="AA557" s="23">
        <f>IF(V557="Enrobé à froid",P557*PU!$B$9,0)</f>
        <v>0</v>
      </c>
      <c r="AB557" s="23">
        <f>IF(V557="Béton bitumineux",P557*PU!$B$11,0)</f>
        <v>0</v>
      </c>
      <c r="AC557" s="23">
        <f>IF(V557="Grave émulsion",P557*PU!$B$13,0)</f>
        <v>0</v>
      </c>
      <c r="AD557" s="24">
        <f>(R557*PU!B562)+('Entretien des chaussées1'!T557*PU!B564)+'Entretien des chaussées1'!X557+'Entretien des chaussées1'!Y557+'Entretien des chaussées1'!Z557+'Entretien des chaussées1'!AA557+'Entretien des chaussées1'!AB557+'Entretien des chaussées1'!AC557</f>
        <v>0</v>
      </c>
      <c r="AE557" s="34"/>
      <c r="AF557" s="34"/>
      <c r="AG557" s="19" t="str">
        <f t="shared" si="107"/>
        <v/>
      </c>
      <c r="AH557" s="19" t="str">
        <f t="shared" si="108"/>
        <v/>
      </c>
      <c r="AI557" s="19" t="str">
        <f t="shared" si="109"/>
        <v/>
      </c>
      <c r="AJ557" s="31"/>
      <c r="AK557" s="26"/>
    </row>
    <row r="558" spans="1:37" x14ac:dyDescent="0.2">
      <c r="A558" s="41"/>
      <c r="B558" s="58" t="s">
        <v>580</v>
      </c>
      <c r="C558" s="41"/>
      <c r="D558" s="44"/>
      <c r="E558" s="40"/>
      <c r="F558" s="38" t="str">
        <f t="shared" si="99"/>
        <v/>
      </c>
      <c r="G558" s="23">
        <f t="shared" si="100"/>
        <v>0</v>
      </c>
      <c r="H558" s="23">
        <f t="shared" si="101"/>
        <v>0</v>
      </c>
      <c r="I558" s="23">
        <f t="shared" si="102"/>
        <v>0</v>
      </c>
      <c r="J558" s="23">
        <f t="shared" si="103"/>
        <v>0</v>
      </c>
      <c r="K558" s="23">
        <f t="shared" si="104"/>
        <v>0</v>
      </c>
      <c r="L558" s="27"/>
      <c r="M558" s="27"/>
      <c r="N558" s="33"/>
      <c r="O558" s="33"/>
      <c r="P558" s="68" t="str">
        <f t="shared" si="105"/>
        <v/>
      </c>
      <c r="Q558" s="49" t="str">
        <f t="shared" si="106"/>
        <v/>
      </c>
      <c r="R558" s="33"/>
      <c r="S558" s="33"/>
      <c r="T558" s="33"/>
      <c r="U558" s="33"/>
      <c r="V558" s="27"/>
      <c r="W558" s="45"/>
      <c r="X558" s="42">
        <f>IF(V558="ESU",P558*PU!$B$3,0)</f>
        <v>0</v>
      </c>
      <c r="Y558" s="23">
        <f>IF(V558="ECF",P558*PU!$B$5,0)</f>
        <v>0</v>
      </c>
      <c r="Z558" s="23">
        <f>IF(V558="Enrobé projeté",P558*PU!$B$7,0)</f>
        <v>0</v>
      </c>
      <c r="AA558" s="23">
        <f>IF(V558="Enrobé à froid",P558*PU!$B$9,0)</f>
        <v>0</v>
      </c>
      <c r="AB558" s="23">
        <f>IF(V558="Béton bitumineux",P558*PU!$B$11,0)</f>
        <v>0</v>
      </c>
      <c r="AC558" s="23">
        <f>IF(V558="Grave émulsion",P558*PU!$B$13,0)</f>
        <v>0</v>
      </c>
      <c r="AD558" s="24">
        <f>(R558*PU!B563)+('Entretien des chaussées1'!T558*PU!B565)+'Entretien des chaussées1'!X558+'Entretien des chaussées1'!Y558+'Entretien des chaussées1'!Z558+'Entretien des chaussées1'!AA558+'Entretien des chaussées1'!AB558+'Entretien des chaussées1'!AC558</f>
        <v>0</v>
      </c>
      <c r="AE558" s="34"/>
      <c r="AF558" s="34"/>
      <c r="AG558" s="19" t="str">
        <f t="shared" si="107"/>
        <v/>
      </c>
      <c r="AH558" s="19" t="str">
        <f t="shared" si="108"/>
        <v/>
      </c>
      <c r="AI558" s="19" t="str">
        <f t="shared" si="109"/>
        <v/>
      </c>
      <c r="AJ558" s="31"/>
      <c r="AK558" s="26"/>
    </row>
    <row r="559" spans="1:37" x14ac:dyDescent="0.2">
      <c r="A559" s="41"/>
      <c r="B559" s="58" t="s">
        <v>581</v>
      </c>
      <c r="C559" s="41"/>
      <c r="D559" s="44"/>
      <c r="E559" s="40"/>
      <c r="F559" s="38" t="str">
        <f t="shared" si="99"/>
        <v/>
      </c>
      <c r="G559" s="23">
        <f t="shared" si="100"/>
        <v>0</v>
      </c>
      <c r="H559" s="23">
        <f t="shared" si="101"/>
        <v>0</v>
      </c>
      <c r="I559" s="23">
        <f t="shared" si="102"/>
        <v>0</v>
      </c>
      <c r="J559" s="23">
        <f t="shared" si="103"/>
        <v>0</v>
      </c>
      <c r="K559" s="23">
        <f t="shared" si="104"/>
        <v>0</v>
      </c>
      <c r="L559" s="27"/>
      <c r="M559" s="27"/>
      <c r="N559" s="33"/>
      <c r="O559" s="33"/>
      <c r="P559" s="68" t="str">
        <f t="shared" si="105"/>
        <v/>
      </c>
      <c r="Q559" s="49" t="str">
        <f t="shared" si="106"/>
        <v/>
      </c>
      <c r="R559" s="33"/>
      <c r="S559" s="33"/>
      <c r="T559" s="33"/>
      <c r="U559" s="33"/>
      <c r="V559" s="27"/>
      <c r="W559" s="45"/>
      <c r="X559" s="42">
        <f>IF(V559="ESU",P559*PU!$B$3,0)</f>
        <v>0</v>
      </c>
      <c r="Y559" s="23">
        <f>IF(V559="ECF",P559*PU!$B$5,0)</f>
        <v>0</v>
      </c>
      <c r="Z559" s="23">
        <f>IF(V559="Enrobé projeté",P559*PU!$B$7,0)</f>
        <v>0</v>
      </c>
      <c r="AA559" s="23">
        <f>IF(V559="Enrobé à froid",P559*PU!$B$9,0)</f>
        <v>0</v>
      </c>
      <c r="AB559" s="23">
        <f>IF(V559="Béton bitumineux",P559*PU!$B$11,0)</f>
        <v>0</v>
      </c>
      <c r="AC559" s="23">
        <f>IF(V559="Grave émulsion",P559*PU!$B$13,0)</f>
        <v>0</v>
      </c>
      <c r="AD559" s="24">
        <f>(R559*PU!B564)+('Entretien des chaussées1'!T559*PU!B566)+'Entretien des chaussées1'!X559+'Entretien des chaussées1'!Y559+'Entretien des chaussées1'!Z559+'Entretien des chaussées1'!AA559+'Entretien des chaussées1'!AB559+'Entretien des chaussées1'!AC559</f>
        <v>0</v>
      </c>
      <c r="AE559" s="34"/>
      <c r="AF559" s="34"/>
      <c r="AG559" s="19" t="str">
        <f t="shared" si="107"/>
        <v/>
      </c>
      <c r="AH559" s="19" t="str">
        <f t="shared" si="108"/>
        <v/>
      </c>
      <c r="AI559" s="19" t="str">
        <f t="shared" si="109"/>
        <v/>
      </c>
      <c r="AJ559" s="31"/>
      <c r="AK559" s="26"/>
    </row>
    <row r="560" spans="1:37" x14ac:dyDescent="0.2">
      <c r="A560" s="41"/>
      <c r="B560" s="58" t="s">
        <v>582</v>
      </c>
      <c r="C560" s="41"/>
      <c r="D560" s="44"/>
      <c r="E560" s="40"/>
      <c r="F560" s="38" t="str">
        <f t="shared" si="99"/>
        <v/>
      </c>
      <c r="G560" s="23">
        <f t="shared" si="100"/>
        <v>0</v>
      </c>
      <c r="H560" s="23">
        <f t="shared" si="101"/>
        <v>0</v>
      </c>
      <c r="I560" s="23">
        <f t="shared" si="102"/>
        <v>0</v>
      </c>
      <c r="J560" s="23">
        <f t="shared" si="103"/>
        <v>0</v>
      </c>
      <c r="K560" s="23">
        <f t="shared" si="104"/>
        <v>0</v>
      </c>
      <c r="L560" s="27"/>
      <c r="M560" s="27"/>
      <c r="N560" s="33"/>
      <c r="O560" s="33"/>
      <c r="P560" s="68" t="str">
        <f t="shared" si="105"/>
        <v/>
      </c>
      <c r="Q560" s="49" t="str">
        <f t="shared" si="106"/>
        <v/>
      </c>
      <c r="R560" s="33"/>
      <c r="S560" s="33"/>
      <c r="T560" s="33"/>
      <c r="U560" s="33"/>
      <c r="V560" s="27"/>
      <c r="W560" s="45"/>
      <c r="X560" s="42">
        <f>IF(V560="ESU",P560*PU!$B$3,0)</f>
        <v>0</v>
      </c>
      <c r="Y560" s="23">
        <f>IF(V560="ECF",P560*PU!$B$5,0)</f>
        <v>0</v>
      </c>
      <c r="Z560" s="23">
        <f>IF(V560="Enrobé projeté",P560*PU!$B$7,0)</f>
        <v>0</v>
      </c>
      <c r="AA560" s="23">
        <f>IF(V560="Enrobé à froid",P560*PU!$B$9,0)</f>
        <v>0</v>
      </c>
      <c r="AB560" s="23">
        <f>IF(V560="Béton bitumineux",P560*PU!$B$11,0)</f>
        <v>0</v>
      </c>
      <c r="AC560" s="23">
        <f>IF(V560="Grave émulsion",P560*PU!$B$13,0)</f>
        <v>0</v>
      </c>
      <c r="AD560" s="24">
        <f>(R560*PU!B565)+('Entretien des chaussées1'!T560*PU!B567)+'Entretien des chaussées1'!X560+'Entretien des chaussées1'!Y560+'Entretien des chaussées1'!Z560+'Entretien des chaussées1'!AA560+'Entretien des chaussées1'!AB560+'Entretien des chaussées1'!AC560</f>
        <v>0</v>
      </c>
      <c r="AE560" s="34"/>
      <c r="AF560" s="34"/>
      <c r="AG560" s="19" t="str">
        <f t="shared" si="107"/>
        <v/>
      </c>
      <c r="AH560" s="19" t="str">
        <f t="shared" si="108"/>
        <v/>
      </c>
      <c r="AI560" s="19" t="str">
        <f t="shared" si="109"/>
        <v/>
      </c>
      <c r="AJ560" s="31"/>
      <c r="AK560" s="26"/>
    </row>
    <row r="561" spans="1:37" x14ac:dyDescent="0.2">
      <c r="A561" s="41"/>
      <c r="B561" s="58" t="s">
        <v>583</v>
      </c>
      <c r="C561" s="41"/>
      <c r="D561" s="44"/>
      <c r="E561" s="40"/>
      <c r="F561" s="38" t="str">
        <f t="shared" si="99"/>
        <v/>
      </c>
      <c r="G561" s="23">
        <f t="shared" si="100"/>
        <v>0</v>
      </c>
      <c r="H561" s="23">
        <f t="shared" si="101"/>
        <v>0</v>
      </c>
      <c r="I561" s="23">
        <f t="shared" si="102"/>
        <v>0</v>
      </c>
      <c r="J561" s="23">
        <f t="shared" si="103"/>
        <v>0</v>
      </c>
      <c r="K561" s="23">
        <f t="shared" si="104"/>
        <v>0</v>
      </c>
      <c r="L561" s="27"/>
      <c r="M561" s="27"/>
      <c r="N561" s="33"/>
      <c r="O561" s="33"/>
      <c r="P561" s="68" t="str">
        <f t="shared" si="105"/>
        <v/>
      </c>
      <c r="Q561" s="49" t="str">
        <f t="shared" si="106"/>
        <v/>
      </c>
      <c r="R561" s="33"/>
      <c r="S561" s="33"/>
      <c r="T561" s="33"/>
      <c r="U561" s="33"/>
      <c r="V561" s="27"/>
      <c r="W561" s="45"/>
      <c r="X561" s="42">
        <f>IF(V561="ESU",P561*PU!$B$3,0)</f>
        <v>0</v>
      </c>
      <c r="Y561" s="23">
        <f>IF(V561="ECF",P561*PU!$B$5,0)</f>
        <v>0</v>
      </c>
      <c r="Z561" s="23">
        <f>IF(V561="Enrobé projeté",P561*PU!$B$7,0)</f>
        <v>0</v>
      </c>
      <c r="AA561" s="23">
        <f>IF(V561="Enrobé à froid",P561*PU!$B$9,0)</f>
        <v>0</v>
      </c>
      <c r="AB561" s="23">
        <f>IF(V561="Béton bitumineux",P561*PU!$B$11,0)</f>
        <v>0</v>
      </c>
      <c r="AC561" s="23">
        <f>IF(V561="Grave émulsion",P561*PU!$B$13,0)</f>
        <v>0</v>
      </c>
      <c r="AD561" s="24">
        <f>(R561*PU!B566)+('Entretien des chaussées1'!T561*PU!B568)+'Entretien des chaussées1'!X561+'Entretien des chaussées1'!Y561+'Entretien des chaussées1'!Z561+'Entretien des chaussées1'!AA561+'Entretien des chaussées1'!AB561+'Entretien des chaussées1'!AC561</f>
        <v>0</v>
      </c>
      <c r="AE561" s="34"/>
      <c r="AF561" s="34"/>
      <c r="AG561" s="19" t="str">
        <f t="shared" si="107"/>
        <v/>
      </c>
      <c r="AH561" s="19" t="str">
        <f t="shared" si="108"/>
        <v/>
      </c>
      <c r="AI561" s="19" t="str">
        <f t="shared" si="109"/>
        <v/>
      </c>
      <c r="AJ561" s="31"/>
      <c r="AK561" s="26"/>
    </row>
    <row r="562" spans="1:37" x14ac:dyDescent="0.2">
      <c r="A562" s="41"/>
      <c r="B562" s="58" t="s">
        <v>584</v>
      </c>
      <c r="C562" s="41"/>
      <c r="D562" s="44"/>
      <c r="E562" s="40"/>
      <c r="F562" s="38" t="str">
        <f t="shared" si="99"/>
        <v/>
      </c>
      <c r="G562" s="23">
        <f t="shared" si="100"/>
        <v>0</v>
      </c>
      <c r="H562" s="23">
        <f t="shared" si="101"/>
        <v>0</v>
      </c>
      <c r="I562" s="23">
        <f t="shared" si="102"/>
        <v>0</v>
      </c>
      <c r="J562" s="23">
        <f t="shared" si="103"/>
        <v>0</v>
      </c>
      <c r="K562" s="23">
        <f t="shared" si="104"/>
        <v>0</v>
      </c>
      <c r="L562" s="27"/>
      <c r="M562" s="27"/>
      <c r="N562" s="33"/>
      <c r="O562" s="33"/>
      <c r="P562" s="68" t="str">
        <f t="shared" si="105"/>
        <v/>
      </c>
      <c r="Q562" s="49" t="str">
        <f t="shared" si="106"/>
        <v/>
      </c>
      <c r="R562" s="33"/>
      <c r="S562" s="33"/>
      <c r="T562" s="33"/>
      <c r="U562" s="33"/>
      <c r="V562" s="27"/>
      <c r="W562" s="45"/>
      <c r="X562" s="42">
        <f>IF(V562="ESU",P562*PU!$B$3,0)</f>
        <v>0</v>
      </c>
      <c r="Y562" s="23">
        <f>IF(V562="ECF",P562*PU!$B$5,0)</f>
        <v>0</v>
      </c>
      <c r="Z562" s="23">
        <f>IF(V562="Enrobé projeté",P562*PU!$B$7,0)</f>
        <v>0</v>
      </c>
      <c r="AA562" s="23">
        <f>IF(V562="Enrobé à froid",P562*PU!$B$9,0)</f>
        <v>0</v>
      </c>
      <c r="AB562" s="23">
        <f>IF(V562="Béton bitumineux",P562*PU!$B$11,0)</f>
        <v>0</v>
      </c>
      <c r="AC562" s="23">
        <f>IF(V562="Grave émulsion",P562*PU!$B$13,0)</f>
        <v>0</v>
      </c>
      <c r="AD562" s="24">
        <f>(R562*PU!B567)+('Entretien des chaussées1'!T562*PU!B569)+'Entretien des chaussées1'!X562+'Entretien des chaussées1'!Y562+'Entretien des chaussées1'!Z562+'Entretien des chaussées1'!AA562+'Entretien des chaussées1'!AB562+'Entretien des chaussées1'!AC562</f>
        <v>0</v>
      </c>
      <c r="AE562" s="34"/>
      <c r="AF562" s="34"/>
      <c r="AG562" s="19" t="str">
        <f t="shared" si="107"/>
        <v/>
      </c>
      <c r="AH562" s="19" t="str">
        <f t="shared" si="108"/>
        <v/>
      </c>
      <c r="AI562" s="19" t="str">
        <f t="shared" si="109"/>
        <v/>
      </c>
      <c r="AJ562" s="31"/>
      <c r="AK562" s="26"/>
    </row>
    <row r="563" spans="1:37" x14ac:dyDescent="0.2">
      <c r="A563" s="41"/>
      <c r="B563" s="58" t="s">
        <v>585</v>
      </c>
      <c r="C563" s="41"/>
      <c r="D563" s="44"/>
      <c r="E563" s="40"/>
      <c r="F563" s="38" t="str">
        <f t="shared" si="99"/>
        <v/>
      </c>
      <c r="G563" s="23">
        <f t="shared" si="100"/>
        <v>0</v>
      </c>
      <c r="H563" s="23">
        <f t="shared" si="101"/>
        <v>0</v>
      </c>
      <c r="I563" s="23">
        <f t="shared" si="102"/>
        <v>0</v>
      </c>
      <c r="J563" s="23">
        <f t="shared" si="103"/>
        <v>0</v>
      </c>
      <c r="K563" s="23">
        <f t="shared" si="104"/>
        <v>0</v>
      </c>
      <c r="L563" s="27"/>
      <c r="M563" s="27"/>
      <c r="N563" s="33"/>
      <c r="O563" s="33"/>
      <c r="P563" s="68" t="str">
        <f t="shared" si="105"/>
        <v/>
      </c>
      <c r="Q563" s="49" t="str">
        <f t="shared" si="106"/>
        <v/>
      </c>
      <c r="R563" s="33"/>
      <c r="S563" s="33"/>
      <c r="T563" s="33"/>
      <c r="U563" s="33"/>
      <c r="V563" s="27"/>
      <c r="W563" s="45"/>
      <c r="X563" s="42">
        <f>IF(V563="ESU",P563*PU!$B$3,0)</f>
        <v>0</v>
      </c>
      <c r="Y563" s="23">
        <f>IF(V563="ECF",P563*PU!$B$5,0)</f>
        <v>0</v>
      </c>
      <c r="Z563" s="23">
        <f>IF(V563="Enrobé projeté",P563*PU!$B$7,0)</f>
        <v>0</v>
      </c>
      <c r="AA563" s="23">
        <f>IF(V563="Enrobé à froid",P563*PU!$B$9,0)</f>
        <v>0</v>
      </c>
      <c r="AB563" s="23">
        <f>IF(V563="Béton bitumineux",P563*PU!$B$11,0)</f>
        <v>0</v>
      </c>
      <c r="AC563" s="23">
        <f>IF(V563="Grave émulsion",P563*PU!$B$13,0)</f>
        <v>0</v>
      </c>
      <c r="AD563" s="24">
        <f>(R563*PU!B568)+('Entretien des chaussées1'!T563*PU!B570)+'Entretien des chaussées1'!X563+'Entretien des chaussées1'!Y563+'Entretien des chaussées1'!Z563+'Entretien des chaussées1'!AA563+'Entretien des chaussées1'!AB563+'Entretien des chaussées1'!AC563</f>
        <v>0</v>
      </c>
      <c r="AE563" s="34"/>
      <c r="AF563" s="34"/>
      <c r="AG563" s="19" t="str">
        <f t="shared" si="107"/>
        <v/>
      </c>
      <c r="AH563" s="19" t="str">
        <f t="shared" si="108"/>
        <v/>
      </c>
      <c r="AI563" s="19" t="str">
        <f t="shared" si="109"/>
        <v/>
      </c>
      <c r="AJ563" s="31"/>
      <c r="AK563" s="26"/>
    </row>
    <row r="564" spans="1:37" x14ac:dyDescent="0.2">
      <c r="A564" s="41"/>
      <c r="B564" s="58" t="s">
        <v>586</v>
      </c>
      <c r="C564" s="41"/>
      <c r="D564" s="44"/>
      <c r="E564" s="40"/>
      <c r="F564" s="38" t="str">
        <f t="shared" si="99"/>
        <v/>
      </c>
      <c r="G564" s="23">
        <f t="shared" si="100"/>
        <v>0</v>
      </c>
      <c r="H564" s="23">
        <f t="shared" si="101"/>
        <v>0</v>
      </c>
      <c r="I564" s="23">
        <f t="shared" si="102"/>
        <v>0</v>
      </c>
      <c r="J564" s="23">
        <f t="shared" si="103"/>
        <v>0</v>
      </c>
      <c r="K564" s="23">
        <f t="shared" si="104"/>
        <v>0</v>
      </c>
      <c r="L564" s="27"/>
      <c r="M564" s="27"/>
      <c r="N564" s="33"/>
      <c r="O564" s="33"/>
      <c r="P564" s="68" t="str">
        <f t="shared" si="105"/>
        <v/>
      </c>
      <c r="Q564" s="49" t="str">
        <f t="shared" si="106"/>
        <v/>
      </c>
      <c r="R564" s="33"/>
      <c r="S564" s="33"/>
      <c r="T564" s="33"/>
      <c r="U564" s="33"/>
      <c r="V564" s="27"/>
      <c r="W564" s="45"/>
      <c r="X564" s="42">
        <f>IF(V564="ESU",P564*PU!$B$3,0)</f>
        <v>0</v>
      </c>
      <c r="Y564" s="23">
        <f>IF(V564="ECF",P564*PU!$B$5,0)</f>
        <v>0</v>
      </c>
      <c r="Z564" s="23">
        <f>IF(V564="Enrobé projeté",P564*PU!$B$7,0)</f>
        <v>0</v>
      </c>
      <c r="AA564" s="23">
        <f>IF(V564="Enrobé à froid",P564*PU!$B$9,0)</f>
        <v>0</v>
      </c>
      <c r="AB564" s="23">
        <f>IF(V564="Béton bitumineux",P564*PU!$B$11,0)</f>
        <v>0</v>
      </c>
      <c r="AC564" s="23">
        <f>IF(V564="Grave émulsion",P564*PU!$B$13,0)</f>
        <v>0</v>
      </c>
      <c r="AD564" s="24">
        <f>(R564*PU!B569)+('Entretien des chaussées1'!T564*PU!B571)+'Entretien des chaussées1'!X564+'Entretien des chaussées1'!Y564+'Entretien des chaussées1'!Z564+'Entretien des chaussées1'!AA564+'Entretien des chaussées1'!AB564+'Entretien des chaussées1'!AC564</f>
        <v>0</v>
      </c>
      <c r="AE564" s="34"/>
      <c r="AF564" s="34"/>
      <c r="AG564" s="19" t="str">
        <f t="shared" si="107"/>
        <v/>
      </c>
      <c r="AH564" s="19" t="str">
        <f t="shared" si="108"/>
        <v/>
      </c>
      <c r="AI564" s="19" t="str">
        <f t="shared" si="109"/>
        <v/>
      </c>
      <c r="AJ564" s="31"/>
      <c r="AK564" s="26"/>
    </row>
    <row r="565" spans="1:37" x14ac:dyDescent="0.2">
      <c r="A565" s="41"/>
      <c r="B565" s="58" t="s">
        <v>587</v>
      </c>
      <c r="C565" s="41"/>
      <c r="D565" s="44"/>
      <c r="E565" s="40"/>
      <c r="F565" s="38" t="str">
        <f t="shared" si="99"/>
        <v/>
      </c>
      <c r="G565" s="23">
        <f t="shared" si="100"/>
        <v>0</v>
      </c>
      <c r="H565" s="23">
        <f t="shared" si="101"/>
        <v>0</v>
      </c>
      <c r="I565" s="23">
        <f t="shared" si="102"/>
        <v>0</v>
      </c>
      <c r="J565" s="23">
        <f t="shared" si="103"/>
        <v>0</v>
      </c>
      <c r="K565" s="23">
        <f t="shared" si="104"/>
        <v>0</v>
      </c>
      <c r="L565" s="27"/>
      <c r="M565" s="27"/>
      <c r="N565" s="33"/>
      <c r="O565" s="33"/>
      <c r="P565" s="68" t="str">
        <f t="shared" si="105"/>
        <v/>
      </c>
      <c r="Q565" s="49" t="str">
        <f t="shared" si="106"/>
        <v/>
      </c>
      <c r="R565" s="33"/>
      <c r="S565" s="33"/>
      <c r="T565" s="33"/>
      <c r="U565" s="33"/>
      <c r="V565" s="27"/>
      <c r="W565" s="45"/>
      <c r="X565" s="42">
        <f>IF(V565="ESU",P565*PU!$B$3,0)</f>
        <v>0</v>
      </c>
      <c r="Y565" s="23">
        <f>IF(V565="ECF",P565*PU!$B$5,0)</f>
        <v>0</v>
      </c>
      <c r="Z565" s="23">
        <f>IF(V565="Enrobé projeté",P565*PU!$B$7,0)</f>
        <v>0</v>
      </c>
      <c r="AA565" s="23">
        <f>IF(V565="Enrobé à froid",P565*PU!$B$9,0)</f>
        <v>0</v>
      </c>
      <c r="AB565" s="23">
        <f>IF(V565="Béton bitumineux",P565*PU!$B$11,0)</f>
        <v>0</v>
      </c>
      <c r="AC565" s="23">
        <f>IF(V565="Grave émulsion",P565*PU!$B$13,0)</f>
        <v>0</v>
      </c>
      <c r="AD565" s="24">
        <f>(R565*PU!B570)+('Entretien des chaussées1'!T565*PU!B572)+'Entretien des chaussées1'!X565+'Entretien des chaussées1'!Y565+'Entretien des chaussées1'!Z565+'Entretien des chaussées1'!AA565+'Entretien des chaussées1'!AB565+'Entretien des chaussées1'!AC565</f>
        <v>0</v>
      </c>
      <c r="AE565" s="34"/>
      <c r="AF565" s="34"/>
      <c r="AG565" s="19" t="str">
        <f t="shared" si="107"/>
        <v/>
      </c>
      <c r="AH565" s="19" t="str">
        <f t="shared" si="108"/>
        <v/>
      </c>
      <c r="AI565" s="19" t="str">
        <f t="shared" si="109"/>
        <v/>
      </c>
      <c r="AJ565" s="31"/>
      <c r="AK565" s="26"/>
    </row>
    <row r="566" spans="1:37" x14ac:dyDescent="0.2">
      <c r="A566" s="41"/>
      <c r="B566" s="58" t="s">
        <v>588</v>
      </c>
      <c r="C566" s="41"/>
      <c r="D566" s="44"/>
      <c r="E566" s="40"/>
      <c r="F566" s="38" t="str">
        <f t="shared" si="99"/>
        <v/>
      </c>
      <c r="G566" s="23">
        <f t="shared" si="100"/>
        <v>0</v>
      </c>
      <c r="H566" s="23">
        <f t="shared" si="101"/>
        <v>0</v>
      </c>
      <c r="I566" s="23">
        <f t="shared" si="102"/>
        <v>0</v>
      </c>
      <c r="J566" s="23">
        <f t="shared" si="103"/>
        <v>0</v>
      </c>
      <c r="K566" s="23">
        <f t="shared" si="104"/>
        <v>0</v>
      </c>
      <c r="L566" s="27"/>
      <c r="M566" s="27"/>
      <c r="N566" s="33"/>
      <c r="O566" s="33"/>
      <c r="P566" s="68" t="str">
        <f t="shared" si="105"/>
        <v/>
      </c>
      <c r="Q566" s="49" t="str">
        <f t="shared" si="106"/>
        <v/>
      </c>
      <c r="R566" s="33"/>
      <c r="S566" s="33"/>
      <c r="T566" s="33"/>
      <c r="U566" s="33"/>
      <c r="V566" s="27"/>
      <c r="W566" s="45"/>
      <c r="X566" s="42">
        <f>IF(V566="ESU",P566*PU!$B$3,0)</f>
        <v>0</v>
      </c>
      <c r="Y566" s="23">
        <f>IF(V566="ECF",P566*PU!$B$5,0)</f>
        <v>0</v>
      </c>
      <c r="Z566" s="23">
        <f>IF(V566="Enrobé projeté",P566*PU!$B$7,0)</f>
        <v>0</v>
      </c>
      <c r="AA566" s="23">
        <f>IF(V566="Enrobé à froid",P566*PU!$B$9,0)</f>
        <v>0</v>
      </c>
      <c r="AB566" s="23">
        <f>IF(V566="Béton bitumineux",P566*PU!$B$11,0)</f>
        <v>0</v>
      </c>
      <c r="AC566" s="23">
        <f>IF(V566="Grave émulsion",P566*PU!$B$13,0)</f>
        <v>0</v>
      </c>
      <c r="AD566" s="24">
        <f>(R566*PU!B571)+('Entretien des chaussées1'!T566*PU!B573)+'Entretien des chaussées1'!X566+'Entretien des chaussées1'!Y566+'Entretien des chaussées1'!Z566+'Entretien des chaussées1'!AA566+'Entretien des chaussées1'!AB566+'Entretien des chaussées1'!AC566</f>
        <v>0</v>
      </c>
      <c r="AE566" s="34"/>
      <c r="AF566" s="34"/>
      <c r="AG566" s="19" t="str">
        <f t="shared" si="107"/>
        <v/>
      </c>
      <c r="AH566" s="19" t="str">
        <f t="shared" si="108"/>
        <v/>
      </c>
      <c r="AI566" s="19" t="str">
        <f t="shared" si="109"/>
        <v/>
      </c>
      <c r="AJ566" s="31"/>
      <c r="AK566" s="26"/>
    </row>
    <row r="567" spans="1:37" x14ac:dyDescent="0.2">
      <c r="A567" s="41"/>
      <c r="B567" s="58" t="s">
        <v>589</v>
      </c>
      <c r="C567" s="41"/>
      <c r="D567" s="44"/>
      <c r="E567" s="40"/>
      <c r="F567" s="38" t="str">
        <f t="shared" si="99"/>
        <v/>
      </c>
      <c r="G567" s="23">
        <f t="shared" si="100"/>
        <v>0</v>
      </c>
      <c r="H567" s="23">
        <f t="shared" si="101"/>
        <v>0</v>
      </c>
      <c r="I567" s="23">
        <f t="shared" si="102"/>
        <v>0</v>
      </c>
      <c r="J567" s="23">
        <f t="shared" si="103"/>
        <v>0</v>
      </c>
      <c r="K567" s="23">
        <f t="shared" si="104"/>
        <v>0</v>
      </c>
      <c r="L567" s="27"/>
      <c r="M567" s="27"/>
      <c r="N567" s="33"/>
      <c r="O567" s="33"/>
      <c r="P567" s="68" t="str">
        <f t="shared" si="105"/>
        <v/>
      </c>
      <c r="Q567" s="49" t="str">
        <f t="shared" si="106"/>
        <v/>
      </c>
      <c r="R567" s="33"/>
      <c r="S567" s="33"/>
      <c r="T567" s="33"/>
      <c r="U567" s="33"/>
      <c r="V567" s="27"/>
      <c r="W567" s="45"/>
      <c r="X567" s="42">
        <f>IF(V567="ESU",P567*PU!$B$3,0)</f>
        <v>0</v>
      </c>
      <c r="Y567" s="23">
        <f>IF(V567="ECF",P567*PU!$B$5,0)</f>
        <v>0</v>
      </c>
      <c r="Z567" s="23">
        <f>IF(V567="Enrobé projeté",P567*PU!$B$7,0)</f>
        <v>0</v>
      </c>
      <c r="AA567" s="23">
        <f>IF(V567="Enrobé à froid",P567*PU!$B$9,0)</f>
        <v>0</v>
      </c>
      <c r="AB567" s="23">
        <f>IF(V567="Béton bitumineux",P567*PU!$B$11,0)</f>
        <v>0</v>
      </c>
      <c r="AC567" s="23">
        <f>IF(V567="Grave émulsion",P567*PU!$B$13,0)</f>
        <v>0</v>
      </c>
      <c r="AD567" s="24">
        <f>(R567*PU!B572)+('Entretien des chaussées1'!T567*PU!B574)+'Entretien des chaussées1'!X567+'Entretien des chaussées1'!Y567+'Entretien des chaussées1'!Z567+'Entretien des chaussées1'!AA567+'Entretien des chaussées1'!AB567+'Entretien des chaussées1'!AC567</f>
        <v>0</v>
      </c>
      <c r="AE567" s="34"/>
      <c r="AF567" s="34"/>
      <c r="AG567" s="19" t="str">
        <f t="shared" si="107"/>
        <v/>
      </c>
      <c r="AH567" s="19" t="str">
        <f t="shared" si="108"/>
        <v/>
      </c>
      <c r="AI567" s="19" t="str">
        <f t="shared" si="109"/>
        <v/>
      </c>
      <c r="AJ567" s="31"/>
      <c r="AK567" s="26"/>
    </row>
    <row r="568" spans="1:37" x14ac:dyDescent="0.2">
      <c r="A568" s="41"/>
      <c r="B568" s="58" t="s">
        <v>590</v>
      </c>
      <c r="C568" s="41"/>
      <c r="D568" s="44"/>
      <c r="E568" s="40"/>
      <c r="F568" s="38" t="str">
        <f t="shared" si="99"/>
        <v/>
      </c>
      <c r="G568" s="23">
        <f t="shared" si="100"/>
        <v>0</v>
      </c>
      <c r="H568" s="23">
        <f t="shared" si="101"/>
        <v>0</v>
      </c>
      <c r="I568" s="23">
        <f t="shared" si="102"/>
        <v>0</v>
      </c>
      <c r="J568" s="23">
        <f t="shared" si="103"/>
        <v>0</v>
      </c>
      <c r="K568" s="23">
        <f t="shared" si="104"/>
        <v>0</v>
      </c>
      <c r="L568" s="27"/>
      <c r="M568" s="27"/>
      <c r="N568" s="33"/>
      <c r="O568" s="33"/>
      <c r="P568" s="68" t="str">
        <f t="shared" si="105"/>
        <v/>
      </c>
      <c r="Q568" s="49" t="str">
        <f t="shared" si="106"/>
        <v/>
      </c>
      <c r="R568" s="33"/>
      <c r="S568" s="33"/>
      <c r="T568" s="33"/>
      <c r="U568" s="33"/>
      <c r="V568" s="27"/>
      <c r="W568" s="45"/>
      <c r="X568" s="42">
        <f>IF(V568="ESU",P568*PU!$B$3,0)</f>
        <v>0</v>
      </c>
      <c r="Y568" s="23">
        <f>IF(V568="ECF",P568*PU!$B$5,0)</f>
        <v>0</v>
      </c>
      <c r="Z568" s="23">
        <f>IF(V568="Enrobé projeté",P568*PU!$B$7,0)</f>
        <v>0</v>
      </c>
      <c r="AA568" s="23">
        <f>IF(V568="Enrobé à froid",P568*PU!$B$9,0)</f>
        <v>0</v>
      </c>
      <c r="AB568" s="23">
        <f>IF(V568="Béton bitumineux",P568*PU!$B$11,0)</f>
        <v>0</v>
      </c>
      <c r="AC568" s="23">
        <f>IF(V568="Grave émulsion",P568*PU!$B$13,0)</f>
        <v>0</v>
      </c>
      <c r="AD568" s="24">
        <f>(R568*PU!B573)+('Entretien des chaussées1'!T568*PU!B575)+'Entretien des chaussées1'!X568+'Entretien des chaussées1'!Y568+'Entretien des chaussées1'!Z568+'Entretien des chaussées1'!AA568+'Entretien des chaussées1'!AB568+'Entretien des chaussées1'!AC568</f>
        <v>0</v>
      </c>
      <c r="AE568" s="34"/>
      <c r="AF568" s="34"/>
      <c r="AG568" s="19" t="str">
        <f t="shared" si="107"/>
        <v/>
      </c>
      <c r="AH568" s="19" t="str">
        <f t="shared" si="108"/>
        <v/>
      </c>
      <c r="AI568" s="19" t="str">
        <f t="shared" si="109"/>
        <v/>
      </c>
      <c r="AJ568" s="31"/>
      <c r="AK568" s="26"/>
    </row>
    <row r="569" spans="1:37" x14ac:dyDescent="0.2">
      <c r="A569" s="41"/>
      <c r="B569" s="58" t="s">
        <v>591</v>
      </c>
      <c r="C569" s="41"/>
      <c r="D569" s="44"/>
      <c r="E569" s="40"/>
      <c r="F569" s="38" t="str">
        <f t="shared" si="99"/>
        <v/>
      </c>
      <c r="G569" s="23">
        <f t="shared" si="100"/>
        <v>0</v>
      </c>
      <c r="H569" s="23">
        <f t="shared" si="101"/>
        <v>0</v>
      </c>
      <c r="I569" s="23">
        <f t="shared" si="102"/>
        <v>0</v>
      </c>
      <c r="J569" s="23">
        <f t="shared" si="103"/>
        <v>0</v>
      </c>
      <c r="K569" s="23">
        <f t="shared" si="104"/>
        <v>0</v>
      </c>
      <c r="L569" s="27"/>
      <c r="M569" s="27"/>
      <c r="N569" s="33"/>
      <c r="O569" s="33"/>
      <c r="P569" s="68" t="str">
        <f t="shared" si="105"/>
        <v/>
      </c>
      <c r="Q569" s="49" t="str">
        <f t="shared" si="106"/>
        <v/>
      </c>
      <c r="R569" s="33"/>
      <c r="S569" s="33"/>
      <c r="T569" s="33"/>
      <c r="U569" s="33"/>
      <c r="V569" s="27"/>
      <c r="W569" s="45"/>
      <c r="X569" s="42">
        <f>IF(V569="ESU",P569*PU!$B$3,0)</f>
        <v>0</v>
      </c>
      <c r="Y569" s="23">
        <f>IF(V569="ECF",P569*PU!$B$5,0)</f>
        <v>0</v>
      </c>
      <c r="Z569" s="23">
        <f>IF(V569="Enrobé projeté",P569*PU!$B$7,0)</f>
        <v>0</v>
      </c>
      <c r="AA569" s="23">
        <f>IF(V569="Enrobé à froid",P569*PU!$B$9,0)</f>
        <v>0</v>
      </c>
      <c r="AB569" s="23">
        <f>IF(V569="Béton bitumineux",P569*PU!$B$11,0)</f>
        <v>0</v>
      </c>
      <c r="AC569" s="23">
        <f>IF(V569="Grave émulsion",P569*PU!$B$13,0)</f>
        <v>0</v>
      </c>
      <c r="AD569" s="24">
        <f>(R569*PU!B574)+('Entretien des chaussées1'!T569*PU!B576)+'Entretien des chaussées1'!X569+'Entretien des chaussées1'!Y569+'Entretien des chaussées1'!Z569+'Entretien des chaussées1'!AA569+'Entretien des chaussées1'!AB569+'Entretien des chaussées1'!AC569</f>
        <v>0</v>
      </c>
      <c r="AE569" s="34"/>
      <c r="AF569" s="34"/>
      <c r="AG569" s="19" t="str">
        <f t="shared" si="107"/>
        <v/>
      </c>
      <c r="AH569" s="19" t="str">
        <f t="shared" si="108"/>
        <v/>
      </c>
      <c r="AI569" s="19" t="str">
        <f t="shared" si="109"/>
        <v/>
      </c>
      <c r="AJ569" s="31"/>
      <c r="AK569" s="26"/>
    </row>
    <row r="570" spans="1:37" x14ac:dyDescent="0.2">
      <c r="A570" s="41"/>
      <c r="B570" s="58" t="s">
        <v>592</v>
      </c>
      <c r="C570" s="41"/>
      <c r="D570" s="44"/>
      <c r="E570" s="40"/>
      <c r="F570" s="38" t="str">
        <f t="shared" si="99"/>
        <v/>
      </c>
      <c r="G570" s="23">
        <f t="shared" si="100"/>
        <v>0</v>
      </c>
      <c r="H570" s="23">
        <f t="shared" si="101"/>
        <v>0</v>
      </c>
      <c r="I570" s="23">
        <f t="shared" si="102"/>
        <v>0</v>
      </c>
      <c r="J570" s="23">
        <f t="shared" si="103"/>
        <v>0</v>
      </c>
      <c r="K570" s="23">
        <f t="shared" si="104"/>
        <v>0</v>
      </c>
      <c r="L570" s="27"/>
      <c r="M570" s="27"/>
      <c r="N570" s="33"/>
      <c r="O570" s="33"/>
      <c r="P570" s="68" t="str">
        <f t="shared" si="105"/>
        <v/>
      </c>
      <c r="Q570" s="49" t="str">
        <f t="shared" si="106"/>
        <v/>
      </c>
      <c r="R570" s="33"/>
      <c r="S570" s="33"/>
      <c r="T570" s="33"/>
      <c r="U570" s="33"/>
      <c r="V570" s="27"/>
      <c r="W570" s="45"/>
      <c r="X570" s="42">
        <f>IF(V570="ESU",P570*PU!$B$3,0)</f>
        <v>0</v>
      </c>
      <c r="Y570" s="23">
        <f>IF(V570="ECF",P570*PU!$B$5,0)</f>
        <v>0</v>
      </c>
      <c r="Z570" s="23">
        <f>IF(V570="Enrobé projeté",P570*PU!$B$7,0)</f>
        <v>0</v>
      </c>
      <c r="AA570" s="23">
        <f>IF(V570="Enrobé à froid",P570*PU!$B$9,0)</f>
        <v>0</v>
      </c>
      <c r="AB570" s="23">
        <f>IF(V570="Béton bitumineux",P570*PU!$B$11,0)</f>
        <v>0</v>
      </c>
      <c r="AC570" s="23">
        <f>IF(V570="Grave émulsion",P570*PU!$B$13,0)</f>
        <v>0</v>
      </c>
      <c r="AD570" s="24">
        <f>(R570*PU!B575)+('Entretien des chaussées1'!T570*PU!B577)+'Entretien des chaussées1'!X570+'Entretien des chaussées1'!Y570+'Entretien des chaussées1'!Z570+'Entretien des chaussées1'!AA570+'Entretien des chaussées1'!AB570+'Entretien des chaussées1'!AC570</f>
        <v>0</v>
      </c>
      <c r="AE570" s="34"/>
      <c r="AF570" s="34"/>
      <c r="AG570" s="19" t="str">
        <f t="shared" si="107"/>
        <v/>
      </c>
      <c r="AH570" s="19" t="str">
        <f t="shared" si="108"/>
        <v/>
      </c>
      <c r="AI570" s="19" t="str">
        <f t="shared" si="109"/>
        <v/>
      </c>
      <c r="AJ570" s="31"/>
      <c r="AK570" s="26"/>
    </row>
    <row r="571" spans="1:37" x14ac:dyDescent="0.2">
      <c r="A571" s="41"/>
      <c r="B571" s="58" t="s">
        <v>593</v>
      </c>
      <c r="C571" s="41"/>
      <c r="D571" s="44"/>
      <c r="E571" s="40"/>
      <c r="F571" s="38" t="str">
        <f t="shared" si="99"/>
        <v/>
      </c>
      <c r="G571" s="23">
        <f t="shared" si="100"/>
        <v>0</v>
      </c>
      <c r="H571" s="23">
        <f t="shared" si="101"/>
        <v>0</v>
      </c>
      <c r="I571" s="23">
        <f t="shared" si="102"/>
        <v>0</v>
      </c>
      <c r="J571" s="23">
        <f t="shared" si="103"/>
        <v>0</v>
      </c>
      <c r="K571" s="23">
        <f t="shared" si="104"/>
        <v>0</v>
      </c>
      <c r="L571" s="27"/>
      <c r="M571" s="27"/>
      <c r="N571" s="33"/>
      <c r="O571" s="33"/>
      <c r="P571" s="68" t="str">
        <f t="shared" si="105"/>
        <v/>
      </c>
      <c r="Q571" s="49" t="str">
        <f t="shared" si="106"/>
        <v/>
      </c>
      <c r="R571" s="33"/>
      <c r="S571" s="33"/>
      <c r="T571" s="33"/>
      <c r="U571" s="33"/>
      <c r="V571" s="27"/>
      <c r="W571" s="45"/>
      <c r="X571" s="42">
        <f>IF(V571="ESU",P571*PU!$B$3,0)</f>
        <v>0</v>
      </c>
      <c r="Y571" s="23">
        <f>IF(V571="ECF",P571*PU!$B$5,0)</f>
        <v>0</v>
      </c>
      <c r="Z571" s="23">
        <f>IF(V571="Enrobé projeté",P571*PU!$B$7,0)</f>
        <v>0</v>
      </c>
      <c r="AA571" s="23">
        <f>IF(V571="Enrobé à froid",P571*PU!$B$9,0)</f>
        <v>0</v>
      </c>
      <c r="AB571" s="23">
        <f>IF(V571="Béton bitumineux",P571*PU!$B$11,0)</f>
        <v>0</v>
      </c>
      <c r="AC571" s="23">
        <f>IF(V571="Grave émulsion",P571*PU!$B$13,0)</f>
        <v>0</v>
      </c>
      <c r="AD571" s="24">
        <f>(R571*PU!B576)+('Entretien des chaussées1'!T571*PU!B578)+'Entretien des chaussées1'!X571+'Entretien des chaussées1'!Y571+'Entretien des chaussées1'!Z571+'Entretien des chaussées1'!AA571+'Entretien des chaussées1'!AB571+'Entretien des chaussées1'!AC571</f>
        <v>0</v>
      </c>
      <c r="AE571" s="34"/>
      <c r="AF571" s="34"/>
      <c r="AG571" s="19" t="str">
        <f t="shared" si="107"/>
        <v/>
      </c>
      <c r="AH571" s="19" t="str">
        <f t="shared" si="108"/>
        <v/>
      </c>
      <c r="AI571" s="19" t="str">
        <f t="shared" si="109"/>
        <v/>
      </c>
      <c r="AJ571" s="31"/>
      <c r="AK571" s="26"/>
    </row>
    <row r="572" spans="1:37" x14ac:dyDescent="0.2">
      <c r="A572" s="41"/>
      <c r="B572" s="61" t="s">
        <v>594</v>
      </c>
      <c r="C572" s="41"/>
      <c r="D572" s="44"/>
      <c r="E572" s="40"/>
      <c r="F572" s="38" t="str">
        <f t="shared" si="99"/>
        <v/>
      </c>
      <c r="G572" s="23">
        <f t="shared" si="100"/>
        <v>0</v>
      </c>
      <c r="H572" s="23">
        <f t="shared" si="101"/>
        <v>0</v>
      </c>
      <c r="I572" s="23">
        <f t="shared" si="102"/>
        <v>0</v>
      </c>
      <c r="J572" s="23">
        <f t="shared" si="103"/>
        <v>0</v>
      </c>
      <c r="K572" s="23">
        <f t="shared" si="104"/>
        <v>0</v>
      </c>
      <c r="L572" s="27"/>
      <c r="M572" s="27"/>
      <c r="N572" s="33"/>
      <c r="O572" s="33"/>
      <c r="P572" s="68" t="str">
        <f t="shared" si="105"/>
        <v/>
      </c>
      <c r="Q572" s="49" t="str">
        <f t="shared" si="106"/>
        <v/>
      </c>
      <c r="R572" s="33"/>
      <c r="S572" s="33"/>
      <c r="T572" s="33"/>
      <c r="U572" s="33"/>
      <c r="V572" s="27"/>
      <c r="W572" s="45"/>
      <c r="X572" s="42">
        <f>IF(V572="ESU",P572*PU!$B$3,0)</f>
        <v>0</v>
      </c>
      <c r="Y572" s="23">
        <f>IF(V572="ECF",P572*PU!$B$5,0)</f>
        <v>0</v>
      </c>
      <c r="Z572" s="23">
        <f>IF(V572="Enrobé projeté",P572*PU!$B$7,0)</f>
        <v>0</v>
      </c>
      <c r="AA572" s="23">
        <f>IF(V572="Enrobé à froid",P572*PU!$B$9,0)</f>
        <v>0</v>
      </c>
      <c r="AB572" s="23">
        <f>IF(V572="Béton bitumineux",P572*PU!$B$11,0)</f>
        <v>0</v>
      </c>
      <c r="AC572" s="23">
        <f>IF(V572="Grave émulsion",P572*PU!$B$13,0)</f>
        <v>0</v>
      </c>
      <c r="AD572" s="24">
        <f>(R572*PU!B577)+('Entretien des chaussées1'!T572*PU!B579)+'Entretien des chaussées1'!X572+'Entretien des chaussées1'!Y572+'Entretien des chaussées1'!Z572+'Entretien des chaussées1'!AA572+'Entretien des chaussées1'!AB572+'Entretien des chaussées1'!AC572</f>
        <v>0</v>
      </c>
      <c r="AE572" s="34"/>
      <c r="AF572" s="34"/>
      <c r="AG572" s="19" t="str">
        <f t="shared" si="107"/>
        <v/>
      </c>
      <c r="AH572" s="19" t="str">
        <f t="shared" si="108"/>
        <v/>
      </c>
      <c r="AI572" s="19" t="str">
        <f t="shared" si="109"/>
        <v/>
      </c>
      <c r="AJ572" s="31"/>
      <c r="AK572" s="26"/>
    </row>
    <row r="573" spans="1:37" x14ac:dyDescent="0.2">
      <c r="A573" s="41"/>
      <c r="B573" s="61" t="s">
        <v>595</v>
      </c>
      <c r="C573" s="41"/>
      <c r="D573" s="44"/>
      <c r="E573" s="40"/>
      <c r="F573" s="38" t="str">
        <f t="shared" si="99"/>
        <v/>
      </c>
      <c r="G573" s="23">
        <f t="shared" si="100"/>
        <v>0</v>
      </c>
      <c r="H573" s="23">
        <f t="shared" si="101"/>
        <v>0</v>
      </c>
      <c r="I573" s="23">
        <f t="shared" si="102"/>
        <v>0</v>
      </c>
      <c r="J573" s="23">
        <f t="shared" si="103"/>
        <v>0</v>
      </c>
      <c r="K573" s="23">
        <f t="shared" si="104"/>
        <v>0</v>
      </c>
      <c r="L573" s="27"/>
      <c r="M573" s="27"/>
      <c r="N573" s="33"/>
      <c r="O573" s="33"/>
      <c r="P573" s="68" t="str">
        <f t="shared" si="105"/>
        <v/>
      </c>
      <c r="Q573" s="49" t="str">
        <f t="shared" si="106"/>
        <v/>
      </c>
      <c r="R573" s="33"/>
      <c r="S573" s="33"/>
      <c r="T573" s="33"/>
      <c r="U573" s="33"/>
      <c r="V573" s="27"/>
      <c r="W573" s="45"/>
      <c r="X573" s="42">
        <f>IF(V573="ESU",P573*PU!$B$3,0)</f>
        <v>0</v>
      </c>
      <c r="Y573" s="23">
        <f>IF(V573="ECF",P573*PU!$B$5,0)</f>
        <v>0</v>
      </c>
      <c r="Z573" s="23">
        <f>IF(V573="Enrobé projeté",P573*PU!$B$7,0)</f>
        <v>0</v>
      </c>
      <c r="AA573" s="23">
        <f>IF(V573="Enrobé à froid",P573*PU!$B$9,0)</f>
        <v>0</v>
      </c>
      <c r="AB573" s="23">
        <f>IF(V573="Béton bitumineux",P573*PU!$B$11,0)</f>
        <v>0</v>
      </c>
      <c r="AC573" s="23">
        <f>IF(V573="Grave émulsion",P573*PU!$B$13,0)</f>
        <v>0</v>
      </c>
      <c r="AD573" s="24">
        <f>(R573*PU!B578)+('Entretien des chaussées1'!T573*PU!B580)+'Entretien des chaussées1'!X573+'Entretien des chaussées1'!Y573+'Entretien des chaussées1'!Z573+'Entretien des chaussées1'!AA573+'Entretien des chaussées1'!AB573+'Entretien des chaussées1'!AC573</f>
        <v>0</v>
      </c>
      <c r="AE573" s="34"/>
      <c r="AF573" s="34"/>
      <c r="AG573" s="19" t="str">
        <f t="shared" si="107"/>
        <v/>
      </c>
      <c r="AH573" s="19" t="str">
        <f t="shared" si="108"/>
        <v/>
      </c>
      <c r="AI573" s="19" t="str">
        <f t="shared" si="109"/>
        <v/>
      </c>
      <c r="AJ573" s="31"/>
      <c r="AK573" s="26"/>
    </row>
    <row r="574" spans="1:37" x14ac:dyDescent="0.2">
      <c r="A574" s="41"/>
      <c r="B574" s="58" t="s">
        <v>596</v>
      </c>
      <c r="C574" s="41"/>
      <c r="D574" s="44"/>
      <c r="E574" s="40"/>
      <c r="F574" s="38" t="str">
        <f t="shared" si="99"/>
        <v/>
      </c>
      <c r="G574" s="23">
        <f t="shared" si="100"/>
        <v>0</v>
      </c>
      <c r="H574" s="23">
        <f t="shared" si="101"/>
        <v>0</v>
      </c>
      <c r="I574" s="23">
        <f t="shared" si="102"/>
        <v>0</v>
      </c>
      <c r="J574" s="23">
        <f t="shared" si="103"/>
        <v>0</v>
      </c>
      <c r="K574" s="23">
        <f t="shared" si="104"/>
        <v>0</v>
      </c>
      <c r="L574" s="27"/>
      <c r="M574" s="27"/>
      <c r="N574" s="33"/>
      <c r="O574" s="33"/>
      <c r="P574" s="68" t="str">
        <f t="shared" si="105"/>
        <v/>
      </c>
      <c r="Q574" s="49" t="str">
        <f t="shared" si="106"/>
        <v/>
      </c>
      <c r="R574" s="33"/>
      <c r="S574" s="33"/>
      <c r="T574" s="33"/>
      <c r="U574" s="33"/>
      <c r="V574" s="27"/>
      <c r="W574" s="45"/>
      <c r="X574" s="42">
        <f>IF(V574="ESU",P574*PU!$B$3,0)</f>
        <v>0</v>
      </c>
      <c r="Y574" s="23">
        <f>IF(V574="ECF",P574*PU!$B$5,0)</f>
        <v>0</v>
      </c>
      <c r="Z574" s="23">
        <f>IF(V574="Enrobé projeté",P574*PU!$B$7,0)</f>
        <v>0</v>
      </c>
      <c r="AA574" s="23">
        <f>IF(V574="Enrobé à froid",P574*PU!$B$9,0)</f>
        <v>0</v>
      </c>
      <c r="AB574" s="23">
        <f>IF(V574="Béton bitumineux",P574*PU!$B$11,0)</f>
        <v>0</v>
      </c>
      <c r="AC574" s="23">
        <f>IF(V574="Grave émulsion",P574*PU!$B$13,0)</f>
        <v>0</v>
      </c>
      <c r="AD574" s="24">
        <f>(R574*PU!B579)+('Entretien des chaussées1'!T574*PU!B581)+'Entretien des chaussées1'!X574+'Entretien des chaussées1'!Y574+'Entretien des chaussées1'!Z574+'Entretien des chaussées1'!AA574+'Entretien des chaussées1'!AB574+'Entretien des chaussées1'!AC574</f>
        <v>0</v>
      </c>
      <c r="AE574" s="34"/>
      <c r="AF574" s="34"/>
      <c r="AG574" s="19" t="str">
        <f t="shared" si="107"/>
        <v/>
      </c>
      <c r="AH574" s="19" t="str">
        <f t="shared" si="108"/>
        <v/>
      </c>
      <c r="AI574" s="19" t="str">
        <f t="shared" si="109"/>
        <v/>
      </c>
      <c r="AJ574" s="31"/>
      <c r="AK574" s="26"/>
    </row>
    <row r="575" spans="1:37" x14ac:dyDescent="0.2">
      <c r="A575" s="41"/>
      <c r="B575" s="58" t="s">
        <v>597</v>
      </c>
      <c r="C575" s="41"/>
      <c r="D575" s="44"/>
      <c r="E575" s="40"/>
      <c r="F575" s="38" t="str">
        <f t="shared" si="99"/>
        <v/>
      </c>
      <c r="G575" s="23">
        <f t="shared" si="100"/>
        <v>0</v>
      </c>
      <c r="H575" s="23">
        <f t="shared" si="101"/>
        <v>0</v>
      </c>
      <c r="I575" s="23">
        <f t="shared" si="102"/>
        <v>0</v>
      </c>
      <c r="J575" s="23">
        <f t="shared" si="103"/>
        <v>0</v>
      </c>
      <c r="K575" s="23">
        <f t="shared" si="104"/>
        <v>0</v>
      </c>
      <c r="L575" s="27"/>
      <c r="M575" s="27"/>
      <c r="N575" s="33"/>
      <c r="O575" s="33"/>
      <c r="P575" s="68" t="str">
        <f t="shared" si="105"/>
        <v/>
      </c>
      <c r="Q575" s="49" t="str">
        <f t="shared" si="106"/>
        <v/>
      </c>
      <c r="R575" s="33"/>
      <c r="S575" s="33"/>
      <c r="T575" s="33"/>
      <c r="U575" s="33"/>
      <c r="V575" s="27"/>
      <c r="W575" s="45"/>
      <c r="X575" s="42">
        <f>IF(V575="ESU",P575*PU!$B$3,0)</f>
        <v>0</v>
      </c>
      <c r="Y575" s="23">
        <f>IF(V575="ECF",P575*PU!$B$5,0)</f>
        <v>0</v>
      </c>
      <c r="Z575" s="23">
        <f>IF(V575="Enrobé projeté",P575*PU!$B$7,0)</f>
        <v>0</v>
      </c>
      <c r="AA575" s="23">
        <f>IF(V575="Enrobé à froid",P575*PU!$B$9,0)</f>
        <v>0</v>
      </c>
      <c r="AB575" s="23">
        <f>IF(V575="Béton bitumineux",P575*PU!$B$11,0)</f>
        <v>0</v>
      </c>
      <c r="AC575" s="23">
        <f>IF(V575="Grave émulsion",P575*PU!$B$13,0)</f>
        <v>0</v>
      </c>
      <c r="AD575" s="24">
        <f>(R575*PU!B580)+('Entretien des chaussées1'!T575*PU!B582)+'Entretien des chaussées1'!X575+'Entretien des chaussées1'!Y575+'Entretien des chaussées1'!Z575+'Entretien des chaussées1'!AA575+'Entretien des chaussées1'!AB575+'Entretien des chaussées1'!AC575</f>
        <v>0</v>
      </c>
      <c r="AE575" s="34"/>
      <c r="AF575" s="34"/>
      <c r="AG575" s="19" t="str">
        <f t="shared" si="107"/>
        <v/>
      </c>
      <c r="AH575" s="19" t="str">
        <f t="shared" si="108"/>
        <v/>
      </c>
      <c r="AI575" s="19" t="str">
        <f t="shared" si="109"/>
        <v/>
      </c>
      <c r="AJ575" s="31"/>
      <c r="AK575" s="26"/>
    </row>
    <row r="576" spans="1:37" x14ac:dyDescent="0.2">
      <c r="A576" s="41"/>
      <c r="B576" s="58" t="s">
        <v>598</v>
      </c>
      <c r="C576" s="41"/>
      <c r="D576" s="44"/>
      <c r="E576" s="40"/>
      <c r="F576" s="38" t="str">
        <f t="shared" si="99"/>
        <v/>
      </c>
      <c r="G576" s="23">
        <f t="shared" si="100"/>
        <v>0</v>
      </c>
      <c r="H576" s="23">
        <f t="shared" si="101"/>
        <v>0</v>
      </c>
      <c r="I576" s="23">
        <f t="shared" si="102"/>
        <v>0</v>
      </c>
      <c r="J576" s="23">
        <f t="shared" si="103"/>
        <v>0</v>
      </c>
      <c r="K576" s="23">
        <f t="shared" si="104"/>
        <v>0</v>
      </c>
      <c r="L576" s="27"/>
      <c r="M576" s="27"/>
      <c r="N576" s="33"/>
      <c r="O576" s="33"/>
      <c r="P576" s="68" t="str">
        <f t="shared" si="105"/>
        <v/>
      </c>
      <c r="Q576" s="49" t="str">
        <f t="shared" si="106"/>
        <v/>
      </c>
      <c r="R576" s="33"/>
      <c r="S576" s="33"/>
      <c r="T576" s="33"/>
      <c r="U576" s="33"/>
      <c r="V576" s="27"/>
      <c r="W576" s="45"/>
      <c r="X576" s="42">
        <f>IF(V576="ESU",P576*PU!$B$3,0)</f>
        <v>0</v>
      </c>
      <c r="Y576" s="23">
        <f>IF(V576="ECF",P576*PU!$B$5,0)</f>
        <v>0</v>
      </c>
      <c r="Z576" s="23">
        <f>IF(V576="Enrobé projeté",P576*PU!$B$7,0)</f>
        <v>0</v>
      </c>
      <c r="AA576" s="23">
        <f>IF(V576="Enrobé à froid",P576*PU!$B$9,0)</f>
        <v>0</v>
      </c>
      <c r="AB576" s="23">
        <f>IF(V576="Béton bitumineux",P576*PU!$B$11,0)</f>
        <v>0</v>
      </c>
      <c r="AC576" s="23">
        <f>IF(V576="Grave émulsion",P576*PU!$B$13,0)</f>
        <v>0</v>
      </c>
      <c r="AD576" s="24">
        <f>(R576*PU!B581)+('Entretien des chaussées1'!T576*PU!B583)+'Entretien des chaussées1'!X576+'Entretien des chaussées1'!Y576+'Entretien des chaussées1'!Z576+'Entretien des chaussées1'!AA576+'Entretien des chaussées1'!AB576+'Entretien des chaussées1'!AC576</f>
        <v>0</v>
      </c>
      <c r="AE576" s="34"/>
      <c r="AF576" s="34"/>
      <c r="AG576" s="19" t="str">
        <f t="shared" si="107"/>
        <v/>
      </c>
      <c r="AH576" s="19" t="str">
        <f t="shared" si="108"/>
        <v/>
      </c>
      <c r="AI576" s="19" t="str">
        <f t="shared" si="109"/>
        <v/>
      </c>
      <c r="AJ576" s="31"/>
      <c r="AK576" s="26"/>
    </row>
    <row r="577" spans="1:37" x14ac:dyDescent="0.2">
      <c r="A577" s="41"/>
      <c r="B577" s="58" t="s">
        <v>599</v>
      </c>
      <c r="C577" s="41"/>
      <c r="D577" s="44"/>
      <c r="E577" s="40"/>
      <c r="F577" s="38" t="str">
        <f t="shared" si="99"/>
        <v/>
      </c>
      <c r="G577" s="23">
        <f t="shared" si="100"/>
        <v>0</v>
      </c>
      <c r="H577" s="23">
        <f t="shared" si="101"/>
        <v>0</v>
      </c>
      <c r="I577" s="23">
        <f t="shared" si="102"/>
        <v>0</v>
      </c>
      <c r="J577" s="23">
        <f t="shared" si="103"/>
        <v>0</v>
      </c>
      <c r="K577" s="23">
        <f t="shared" si="104"/>
        <v>0</v>
      </c>
      <c r="L577" s="27"/>
      <c r="M577" s="27"/>
      <c r="N577" s="33"/>
      <c r="O577" s="33"/>
      <c r="P577" s="68" t="str">
        <f t="shared" si="105"/>
        <v/>
      </c>
      <c r="Q577" s="49" t="str">
        <f t="shared" si="106"/>
        <v/>
      </c>
      <c r="R577" s="33"/>
      <c r="S577" s="33"/>
      <c r="T577" s="33"/>
      <c r="U577" s="33"/>
      <c r="V577" s="27"/>
      <c r="W577" s="45"/>
      <c r="X577" s="42">
        <f>IF(V577="ESU",P577*PU!$B$3,0)</f>
        <v>0</v>
      </c>
      <c r="Y577" s="23">
        <f>IF(V577="ECF",P577*PU!$B$5,0)</f>
        <v>0</v>
      </c>
      <c r="Z577" s="23">
        <f>IF(V577="Enrobé projeté",P577*PU!$B$7,0)</f>
        <v>0</v>
      </c>
      <c r="AA577" s="23">
        <f>IF(V577="Enrobé à froid",P577*PU!$B$9,0)</f>
        <v>0</v>
      </c>
      <c r="AB577" s="23">
        <f>IF(V577="Béton bitumineux",P577*PU!$B$11,0)</f>
        <v>0</v>
      </c>
      <c r="AC577" s="23">
        <f>IF(V577="Grave émulsion",P577*PU!$B$13,0)</f>
        <v>0</v>
      </c>
      <c r="AD577" s="24">
        <f>(R577*PU!B582)+('Entretien des chaussées1'!T577*PU!B584)+'Entretien des chaussées1'!X577+'Entretien des chaussées1'!Y577+'Entretien des chaussées1'!Z577+'Entretien des chaussées1'!AA577+'Entretien des chaussées1'!AB577+'Entretien des chaussées1'!AC577</f>
        <v>0</v>
      </c>
      <c r="AE577" s="34"/>
      <c r="AF577" s="34"/>
      <c r="AG577" s="19" t="str">
        <f t="shared" si="107"/>
        <v/>
      </c>
      <c r="AH577" s="19" t="str">
        <f t="shared" si="108"/>
        <v/>
      </c>
      <c r="AI577" s="19" t="str">
        <f t="shared" si="109"/>
        <v/>
      </c>
      <c r="AJ577" s="31"/>
      <c r="AK577" s="26"/>
    </row>
    <row r="578" spans="1:37" x14ac:dyDescent="0.2">
      <c r="A578" s="41"/>
      <c r="B578" s="58" t="s">
        <v>600</v>
      </c>
      <c r="C578" s="41"/>
      <c r="D578" s="44"/>
      <c r="E578" s="40"/>
      <c r="F578" s="38" t="str">
        <f t="shared" si="99"/>
        <v/>
      </c>
      <c r="G578" s="23">
        <f t="shared" si="100"/>
        <v>0</v>
      </c>
      <c r="H578" s="23">
        <f t="shared" si="101"/>
        <v>0</v>
      </c>
      <c r="I578" s="23">
        <f t="shared" si="102"/>
        <v>0</v>
      </c>
      <c r="J578" s="23">
        <f t="shared" si="103"/>
        <v>0</v>
      </c>
      <c r="K578" s="23">
        <f t="shared" si="104"/>
        <v>0</v>
      </c>
      <c r="L578" s="27"/>
      <c r="M578" s="27"/>
      <c r="N578" s="33"/>
      <c r="O578" s="33"/>
      <c r="P578" s="68" t="str">
        <f t="shared" si="105"/>
        <v/>
      </c>
      <c r="Q578" s="49" t="str">
        <f t="shared" si="106"/>
        <v/>
      </c>
      <c r="R578" s="33"/>
      <c r="S578" s="33"/>
      <c r="T578" s="33"/>
      <c r="U578" s="33"/>
      <c r="V578" s="27"/>
      <c r="W578" s="45"/>
      <c r="X578" s="42">
        <f>IF(V578="ESU",P578*PU!$B$3,0)</f>
        <v>0</v>
      </c>
      <c r="Y578" s="23">
        <f>IF(V578="ECF",P578*PU!$B$5,0)</f>
        <v>0</v>
      </c>
      <c r="Z578" s="23">
        <f>IF(V578="Enrobé projeté",P578*PU!$B$7,0)</f>
        <v>0</v>
      </c>
      <c r="AA578" s="23">
        <f>IF(V578="Enrobé à froid",P578*PU!$B$9,0)</f>
        <v>0</v>
      </c>
      <c r="AB578" s="23">
        <f>IF(V578="Béton bitumineux",P578*PU!$B$11,0)</f>
        <v>0</v>
      </c>
      <c r="AC578" s="23">
        <f>IF(V578="Grave émulsion",P578*PU!$B$13,0)</f>
        <v>0</v>
      </c>
      <c r="AD578" s="24">
        <f>(R578*PU!B583)+('Entretien des chaussées1'!T578*PU!B585)+'Entretien des chaussées1'!X578+'Entretien des chaussées1'!Y578+'Entretien des chaussées1'!Z578+'Entretien des chaussées1'!AA578+'Entretien des chaussées1'!AB578+'Entretien des chaussées1'!AC578</f>
        <v>0</v>
      </c>
      <c r="AE578" s="34"/>
      <c r="AF578" s="34"/>
      <c r="AG578" s="19" t="str">
        <f t="shared" si="107"/>
        <v/>
      </c>
      <c r="AH578" s="19" t="str">
        <f t="shared" si="108"/>
        <v/>
      </c>
      <c r="AI578" s="19" t="str">
        <f t="shared" si="109"/>
        <v/>
      </c>
      <c r="AJ578" s="31"/>
      <c r="AK578" s="26"/>
    </row>
    <row r="579" spans="1:37" x14ac:dyDescent="0.2">
      <c r="A579" s="41"/>
      <c r="B579" s="58" t="s">
        <v>601</v>
      </c>
      <c r="C579" s="41"/>
      <c r="D579" s="44"/>
      <c r="E579" s="40"/>
      <c r="F579" s="38" t="str">
        <f t="shared" si="99"/>
        <v/>
      </c>
      <c r="G579" s="23">
        <f t="shared" si="100"/>
        <v>0</v>
      </c>
      <c r="H579" s="23">
        <f t="shared" si="101"/>
        <v>0</v>
      </c>
      <c r="I579" s="23">
        <f t="shared" si="102"/>
        <v>0</v>
      </c>
      <c r="J579" s="23">
        <f t="shared" si="103"/>
        <v>0</v>
      </c>
      <c r="K579" s="23">
        <f t="shared" si="104"/>
        <v>0</v>
      </c>
      <c r="L579" s="27"/>
      <c r="M579" s="27"/>
      <c r="N579" s="33"/>
      <c r="O579" s="33"/>
      <c r="P579" s="68" t="str">
        <f t="shared" si="105"/>
        <v/>
      </c>
      <c r="Q579" s="49" t="str">
        <f t="shared" si="106"/>
        <v/>
      </c>
      <c r="R579" s="33"/>
      <c r="S579" s="33"/>
      <c r="T579" s="33"/>
      <c r="U579" s="33"/>
      <c r="V579" s="27"/>
      <c r="W579" s="45"/>
      <c r="X579" s="42">
        <f>IF(V579="ESU",P579*PU!$B$3,0)</f>
        <v>0</v>
      </c>
      <c r="Y579" s="23">
        <f>IF(V579="ECF",P579*PU!$B$5,0)</f>
        <v>0</v>
      </c>
      <c r="Z579" s="23">
        <f>IF(V579="Enrobé projeté",P579*PU!$B$7,0)</f>
        <v>0</v>
      </c>
      <c r="AA579" s="23">
        <f>IF(V579="Enrobé à froid",P579*PU!$B$9,0)</f>
        <v>0</v>
      </c>
      <c r="AB579" s="23">
        <f>IF(V579="Béton bitumineux",P579*PU!$B$11,0)</f>
        <v>0</v>
      </c>
      <c r="AC579" s="23">
        <f>IF(V579="Grave émulsion",P579*PU!$B$13,0)</f>
        <v>0</v>
      </c>
      <c r="AD579" s="24">
        <f>(R579*PU!B584)+('Entretien des chaussées1'!T579*PU!B586)+'Entretien des chaussées1'!X579+'Entretien des chaussées1'!Y579+'Entretien des chaussées1'!Z579+'Entretien des chaussées1'!AA579+'Entretien des chaussées1'!AB579+'Entretien des chaussées1'!AC579</f>
        <v>0</v>
      </c>
      <c r="AE579" s="34"/>
      <c r="AF579" s="34"/>
      <c r="AG579" s="19" t="str">
        <f t="shared" si="107"/>
        <v/>
      </c>
      <c r="AH579" s="19" t="str">
        <f t="shared" si="108"/>
        <v/>
      </c>
      <c r="AI579" s="19" t="str">
        <f t="shared" si="109"/>
        <v/>
      </c>
      <c r="AJ579" s="31"/>
      <c r="AK579" s="26"/>
    </row>
    <row r="580" spans="1:37" x14ac:dyDescent="0.2">
      <c r="A580" s="41"/>
      <c r="B580" s="58" t="s">
        <v>602</v>
      </c>
      <c r="C580" s="41"/>
      <c r="D580" s="44"/>
      <c r="E580" s="40"/>
      <c r="F580" s="38" t="str">
        <f t="shared" si="99"/>
        <v/>
      </c>
      <c r="G580" s="23">
        <f t="shared" si="100"/>
        <v>0</v>
      </c>
      <c r="H580" s="23">
        <f t="shared" si="101"/>
        <v>0</v>
      </c>
      <c r="I580" s="23">
        <f t="shared" si="102"/>
        <v>0</v>
      </c>
      <c r="J580" s="23">
        <f t="shared" si="103"/>
        <v>0</v>
      </c>
      <c r="K580" s="23">
        <f t="shared" si="104"/>
        <v>0</v>
      </c>
      <c r="L580" s="27"/>
      <c r="M580" s="27"/>
      <c r="N580" s="33"/>
      <c r="O580" s="33"/>
      <c r="P580" s="68" t="str">
        <f t="shared" si="105"/>
        <v/>
      </c>
      <c r="Q580" s="49" t="str">
        <f t="shared" si="106"/>
        <v/>
      </c>
      <c r="R580" s="33"/>
      <c r="S580" s="33"/>
      <c r="T580" s="33"/>
      <c r="U580" s="33"/>
      <c r="V580" s="27"/>
      <c r="W580" s="45"/>
      <c r="X580" s="42">
        <f>IF(V580="ESU",P580*PU!$B$3,0)</f>
        <v>0</v>
      </c>
      <c r="Y580" s="23">
        <f>IF(V580="ECF",P580*PU!$B$5,0)</f>
        <v>0</v>
      </c>
      <c r="Z580" s="23">
        <f>IF(V580="Enrobé projeté",P580*PU!$B$7,0)</f>
        <v>0</v>
      </c>
      <c r="AA580" s="23">
        <f>IF(V580="Enrobé à froid",P580*PU!$B$9,0)</f>
        <v>0</v>
      </c>
      <c r="AB580" s="23">
        <f>IF(V580="Béton bitumineux",P580*PU!$B$11,0)</f>
        <v>0</v>
      </c>
      <c r="AC580" s="23">
        <f>IF(V580="Grave émulsion",P580*PU!$B$13,0)</f>
        <v>0</v>
      </c>
      <c r="AD580" s="24">
        <f>(R580*PU!B585)+('Entretien des chaussées1'!T580*PU!B587)+'Entretien des chaussées1'!X580+'Entretien des chaussées1'!Y580+'Entretien des chaussées1'!Z580+'Entretien des chaussées1'!AA580+'Entretien des chaussées1'!AB580+'Entretien des chaussées1'!AC580</f>
        <v>0</v>
      </c>
      <c r="AE580" s="34"/>
      <c r="AF580" s="34"/>
      <c r="AG580" s="19" t="str">
        <f t="shared" si="107"/>
        <v/>
      </c>
      <c r="AH580" s="19" t="str">
        <f t="shared" si="108"/>
        <v/>
      </c>
      <c r="AI580" s="19" t="str">
        <f t="shared" si="109"/>
        <v/>
      </c>
      <c r="AJ580" s="31"/>
      <c r="AK580" s="26"/>
    </row>
    <row r="581" spans="1:37" x14ac:dyDescent="0.2">
      <c r="A581" s="41"/>
      <c r="B581" s="58" t="s">
        <v>603</v>
      </c>
      <c r="C581" s="41"/>
      <c r="D581" s="44"/>
      <c r="E581" s="40"/>
      <c r="F581" s="38" t="str">
        <f t="shared" si="99"/>
        <v/>
      </c>
      <c r="G581" s="23">
        <f t="shared" si="100"/>
        <v>0</v>
      </c>
      <c r="H581" s="23">
        <f t="shared" si="101"/>
        <v>0</v>
      </c>
      <c r="I581" s="23">
        <f t="shared" si="102"/>
        <v>0</v>
      </c>
      <c r="J581" s="23">
        <f t="shared" si="103"/>
        <v>0</v>
      </c>
      <c r="K581" s="23">
        <f t="shared" si="104"/>
        <v>0</v>
      </c>
      <c r="L581" s="27"/>
      <c r="M581" s="27"/>
      <c r="N581" s="33"/>
      <c r="O581" s="33"/>
      <c r="P581" s="68" t="str">
        <f t="shared" si="105"/>
        <v/>
      </c>
      <c r="Q581" s="49" t="str">
        <f t="shared" si="106"/>
        <v/>
      </c>
      <c r="R581" s="33"/>
      <c r="S581" s="33"/>
      <c r="T581" s="33"/>
      <c r="U581" s="33"/>
      <c r="V581" s="27"/>
      <c r="W581" s="45"/>
      <c r="X581" s="42">
        <f>IF(V581="ESU",P581*PU!$B$3,0)</f>
        <v>0</v>
      </c>
      <c r="Y581" s="23">
        <f>IF(V581="ECF",P581*PU!$B$5,0)</f>
        <v>0</v>
      </c>
      <c r="Z581" s="23">
        <f>IF(V581="Enrobé projeté",P581*PU!$B$7,0)</f>
        <v>0</v>
      </c>
      <c r="AA581" s="23">
        <f>IF(V581="Enrobé à froid",P581*PU!$B$9,0)</f>
        <v>0</v>
      </c>
      <c r="AB581" s="23">
        <f>IF(V581="Béton bitumineux",P581*PU!$B$11,0)</f>
        <v>0</v>
      </c>
      <c r="AC581" s="23">
        <f>IF(V581="Grave émulsion",P581*PU!$B$13,0)</f>
        <v>0</v>
      </c>
      <c r="AD581" s="24">
        <f>(R581*PU!B586)+('Entretien des chaussées1'!T581*PU!B588)+'Entretien des chaussées1'!X581+'Entretien des chaussées1'!Y581+'Entretien des chaussées1'!Z581+'Entretien des chaussées1'!AA581+'Entretien des chaussées1'!AB581+'Entretien des chaussées1'!AC581</f>
        <v>0</v>
      </c>
      <c r="AE581" s="34"/>
      <c r="AF581" s="34"/>
      <c r="AG581" s="19" t="str">
        <f t="shared" si="107"/>
        <v/>
      </c>
      <c r="AH581" s="19" t="str">
        <f t="shared" si="108"/>
        <v/>
      </c>
      <c r="AI581" s="19" t="str">
        <f t="shared" si="109"/>
        <v/>
      </c>
      <c r="AJ581" s="31"/>
      <c r="AK581" s="26"/>
    </row>
    <row r="582" spans="1:37" x14ac:dyDescent="0.2">
      <c r="A582" s="41"/>
      <c r="B582" s="58" t="s">
        <v>604</v>
      </c>
      <c r="C582" s="41"/>
      <c r="D582" s="44"/>
      <c r="E582" s="40"/>
      <c r="F582" s="38" t="str">
        <f t="shared" si="99"/>
        <v/>
      </c>
      <c r="G582" s="23">
        <f t="shared" si="100"/>
        <v>0</v>
      </c>
      <c r="H582" s="23">
        <f t="shared" si="101"/>
        <v>0</v>
      </c>
      <c r="I582" s="23">
        <f t="shared" si="102"/>
        <v>0</v>
      </c>
      <c r="J582" s="23">
        <f t="shared" si="103"/>
        <v>0</v>
      </c>
      <c r="K582" s="23">
        <f t="shared" si="104"/>
        <v>0</v>
      </c>
      <c r="L582" s="27"/>
      <c r="M582" s="27"/>
      <c r="N582" s="33"/>
      <c r="O582" s="33"/>
      <c r="P582" s="68" t="str">
        <f t="shared" si="105"/>
        <v/>
      </c>
      <c r="Q582" s="49" t="str">
        <f t="shared" si="106"/>
        <v/>
      </c>
      <c r="R582" s="33"/>
      <c r="S582" s="33"/>
      <c r="T582" s="33"/>
      <c r="U582" s="33"/>
      <c r="V582" s="27"/>
      <c r="W582" s="45"/>
      <c r="X582" s="42">
        <f>IF(V582="ESU",P582*PU!$B$3,0)</f>
        <v>0</v>
      </c>
      <c r="Y582" s="23">
        <f>IF(V582="ECF",P582*PU!$B$5,0)</f>
        <v>0</v>
      </c>
      <c r="Z582" s="23">
        <f>IF(V582="Enrobé projeté",P582*PU!$B$7,0)</f>
        <v>0</v>
      </c>
      <c r="AA582" s="23">
        <f>IF(V582="Enrobé à froid",P582*PU!$B$9,0)</f>
        <v>0</v>
      </c>
      <c r="AB582" s="23">
        <f>IF(V582="Béton bitumineux",P582*PU!$B$11,0)</f>
        <v>0</v>
      </c>
      <c r="AC582" s="23">
        <f>IF(V582="Grave émulsion",P582*PU!$B$13,0)</f>
        <v>0</v>
      </c>
      <c r="AD582" s="24">
        <f>(R582*PU!B587)+('Entretien des chaussées1'!T582*PU!B589)+'Entretien des chaussées1'!X582+'Entretien des chaussées1'!Y582+'Entretien des chaussées1'!Z582+'Entretien des chaussées1'!AA582+'Entretien des chaussées1'!AB582+'Entretien des chaussées1'!AC582</f>
        <v>0</v>
      </c>
      <c r="AE582" s="34"/>
      <c r="AF582" s="34"/>
      <c r="AG582" s="19" t="str">
        <f t="shared" si="107"/>
        <v/>
      </c>
      <c r="AH582" s="19" t="str">
        <f t="shared" si="108"/>
        <v/>
      </c>
      <c r="AI582" s="19" t="str">
        <f t="shared" si="109"/>
        <v/>
      </c>
      <c r="AJ582" s="31"/>
      <c r="AK582" s="26"/>
    </row>
    <row r="583" spans="1:37" x14ac:dyDescent="0.2">
      <c r="A583" s="41"/>
      <c r="B583" s="58" t="s">
        <v>605</v>
      </c>
      <c r="C583" s="41"/>
      <c r="D583" s="44"/>
      <c r="E583" s="40"/>
      <c r="F583" s="38" t="str">
        <f t="shared" si="99"/>
        <v/>
      </c>
      <c r="G583" s="23">
        <f t="shared" si="100"/>
        <v>0</v>
      </c>
      <c r="H583" s="23">
        <f t="shared" si="101"/>
        <v>0</v>
      </c>
      <c r="I583" s="23">
        <f t="shared" si="102"/>
        <v>0</v>
      </c>
      <c r="J583" s="23">
        <f t="shared" si="103"/>
        <v>0</v>
      </c>
      <c r="K583" s="23">
        <f t="shared" si="104"/>
        <v>0</v>
      </c>
      <c r="L583" s="27"/>
      <c r="M583" s="27"/>
      <c r="N583" s="33"/>
      <c r="O583" s="33"/>
      <c r="P583" s="68" t="str">
        <f t="shared" si="105"/>
        <v/>
      </c>
      <c r="Q583" s="49" t="str">
        <f t="shared" si="106"/>
        <v/>
      </c>
      <c r="R583" s="33"/>
      <c r="S583" s="33"/>
      <c r="T583" s="33"/>
      <c r="U583" s="33"/>
      <c r="V583" s="27"/>
      <c r="W583" s="45"/>
      <c r="X583" s="42">
        <f>IF(V583="ESU",P583*PU!$B$3,0)</f>
        <v>0</v>
      </c>
      <c r="Y583" s="23">
        <f>IF(V583="ECF",P583*PU!$B$5,0)</f>
        <v>0</v>
      </c>
      <c r="Z583" s="23">
        <f>IF(V583="Enrobé projeté",P583*PU!$B$7,0)</f>
        <v>0</v>
      </c>
      <c r="AA583" s="23">
        <f>IF(V583="Enrobé à froid",P583*PU!$B$9,0)</f>
        <v>0</v>
      </c>
      <c r="AB583" s="23">
        <f>IF(V583="Béton bitumineux",P583*PU!$B$11,0)</f>
        <v>0</v>
      </c>
      <c r="AC583" s="23">
        <f>IF(V583="Grave émulsion",P583*PU!$B$13,0)</f>
        <v>0</v>
      </c>
      <c r="AD583" s="24">
        <f>(R583*PU!B588)+('Entretien des chaussées1'!T583*PU!B590)+'Entretien des chaussées1'!X583+'Entretien des chaussées1'!Y583+'Entretien des chaussées1'!Z583+'Entretien des chaussées1'!AA583+'Entretien des chaussées1'!AB583+'Entretien des chaussées1'!AC583</f>
        <v>0</v>
      </c>
      <c r="AE583" s="34"/>
      <c r="AF583" s="34"/>
      <c r="AG583" s="19" t="str">
        <f t="shared" si="107"/>
        <v/>
      </c>
      <c r="AH583" s="19" t="str">
        <f t="shared" si="108"/>
        <v/>
      </c>
      <c r="AI583" s="19" t="str">
        <f t="shared" si="109"/>
        <v/>
      </c>
      <c r="AJ583" s="31"/>
      <c r="AK583" s="26"/>
    </row>
    <row r="584" spans="1:37" x14ac:dyDescent="0.2">
      <c r="A584" s="41"/>
      <c r="B584" s="58" t="s">
        <v>606</v>
      </c>
      <c r="C584" s="41"/>
      <c r="D584" s="44"/>
      <c r="E584" s="40"/>
      <c r="F584" s="38" t="str">
        <f t="shared" si="99"/>
        <v/>
      </c>
      <c r="G584" s="23">
        <f t="shared" si="100"/>
        <v>0</v>
      </c>
      <c r="H584" s="23">
        <f t="shared" si="101"/>
        <v>0</v>
      </c>
      <c r="I584" s="23">
        <f t="shared" si="102"/>
        <v>0</v>
      </c>
      <c r="J584" s="23">
        <f t="shared" si="103"/>
        <v>0</v>
      </c>
      <c r="K584" s="23">
        <f t="shared" si="104"/>
        <v>0</v>
      </c>
      <c r="L584" s="27"/>
      <c r="M584" s="27"/>
      <c r="N584" s="33"/>
      <c r="O584" s="33"/>
      <c r="P584" s="68" t="str">
        <f t="shared" si="105"/>
        <v/>
      </c>
      <c r="Q584" s="49" t="str">
        <f t="shared" si="106"/>
        <v/>
      </c>
      <c r="R584" s="33"/>
      <c r="S584" s="33"/>
      <c r="T584" s="33"/>
      <c r="U584" s="33"/>
      <c r="V584" s="27"/>
      <c r="W584" s="45"/>
      <c r="X584" s="42">
        <f>IF(V584="ESU",P584*PU!$B$3,0)</f>
        <v>0</v>
      </c>
      <c r="Y584" s="23">
        <f>IF(V584="ECF",P584*PU!$B$5,0)</f>
        <v>0</v>
      </c>
      <c r="Z584" s="23">
        <f>IF(V584="Enrobé projeté",P584*PU!$B$7,0)</f>
        <v>0</v>
      </c>
      <c r="AA584" s="23">
        <f>IF(V584="Enrobé à froid",P584*PU!$B$9,0)</f>
        <v>0</v>
      </c>
      <c r="AB584" s="23">
        <f>IF(V584="Béton bitumineux",P584*PU!$B$11,0)</f>
        <v>0</v>
      </c>
      <c r="AC584" s="23">
        <f>IF(V584="Grave émulsion",P584*PU!$B$13,0)</f>
        <v>0</v>
      </c>
      <c r="AD584" s="24">
        <f>(R584*PU!B589)+('Entretien des chaussées1'!T584*PU!B591)+'Entretien des chaussées1'!X584+'Entretien des chaussées1'!Y584+'Entretien des chaussées1'!Z584+'Entretien des chaussées1'!AA584+'Entretien des chaussées1'!AB584+'Entretien des chaussées1'!AC584</f>
        <v>0</v>
      </c>
      <c r="AE584" s="34"/>
      <c r="AF584" s="34"/>
      <c r="AG584" s="19" t="str">
        <f t="shared" si="107"/>
        <v/>
      </c>
      <c r="AH584" s="19" t="str">
        <f t="shared" si="108"/>
        <v/>
      </c>
      <c r="AI584" s="19" t="str">
        <f t="shared" si="109"/>
        <v/>
      </c>
      <c r="AJ584" s="31"/>
      <c r="AK584" s="26"/>
    </row>
    <row r="585" spans="1:37" x14ac:dyDescent="0.2">
      <c r="A585" s="41"/>
      <c r="B585" s="58" t="s">
        <v>607</v>
      </c>
      <c r="C585" s="41"/>
      <c r="D585" s="44"/>
      <c r="E585" s="40"/>
      <c r="F585" s="38" t="str">
        <f t="shared" si="99"/>
        <v/>
      </c>
      <c r="G585" s="23">
        <f t="shared" si="100"/>
        <v>0</v>
      </c>
      <c r="H585" s="23">
        <f t="shared" si="101"/>
        <v>0</v>
      </c>
      <c r="I585" s="23">
        <f t="shared" si="102"/>
        <v>0</v>
      </c>
      <c r="J585" s="23">
        <f t="shared" si="103"/>
        <v>0</v>
      </c>
      <c r="K585" s="23">
        <f t="shared" si="104"/>
        <v>0</v>
      </c>
      <c r="L585" s="27"/>
      <c r="M585" s="27"/>
      <c r="N585" s="33"/>
      <c r="O585" s="33"/>
      <c r="P585" s="68" t="str">
        <f t="shared" si="105"/>
        <v/>
      </c>
      <c r="Q585" s="49" t="str">
        <f t="shared" si="106"/>
        <v/>
      </c>
      <c r="R585" s="33"/>
      <c r="S585" s="33"/>
      <c r="T585" s="33"/>
      <c r="U585" s="33"/>
      <c r="V585" s="27"/>
      <c r="W585" s="45"/>
      <c r="X585" s="42">
        <f>IF(V585="ESU",P585*PU!$B$3,0)</f>
        <v>0</v>
      </c>
      <c r="Y585" s="23">
        <f>IF(V585="ECF",P585*PU!$B$5,0)</f>
        <v>0</v>
      </c>
      <c r="Z585" s="23">
        <f>IF(V585="Enrobé projeté",P585*PU!$B$7,0)</f>
        <v>0</v>
      </c>
      <c r="AA585" s="23">
        <f>IF(V585="Enrobé à froid",P585*PU!$B$9,0)</f>
        <v>0</v>
      </c>
      <c r="AB585" s="23">
        <f>IF(V585="Béton bitumineux",P585*PU!$B$11,0)</f>
        <v>0</v>
      </c>
      <c r="AC585" s="23">
        <f>IF(V585="Grave émulsion",P585*PU!$B$13,0)</f>
        <v>0</v>
      </c>
      <c r="AD585" s="24">
        <f>(R585*PU!B590)+('Entretien des chaussées1'!T585*PU!B592)+'Entretien des chaussées1'!X585+'Entretien des chaussées1'!Y585+'Entretien des chaussées1'!Z585+'Entretien des chaussées1'!AA585+'Entretien des chaussées1'!AB585+'Entretien des chaussées1'!AC585</f>
        <v>0</v>
      </c>
      <c r="AE585" s="34"/>
      <c r="AF585" s="34"/>
      <c r="AG585" s="19" t="str">
        <f t="shared" si="107"/>
        <v/>
      </c>
      <c r="AH585" s="19" t="str">
        <f t="shared" si="108"/>
        <v/>
      </c>
      <c r="AI585" s="19" t="str">
        <f t="shared" si="109"/>
        <v/>
      </c>
      <c r="AJ585" s="31"/>
      <c r="AK585" s="26"/>
    </row>
    <row r="586" spans="1:37" x14ac:dyDescent="0.2">
      <c r="A586" s="41"/>
      <c r="B586" s="58" t="s">
        <v>608</v>
      </c>
      <c r="C586" s="41"/>
      <c r="D586" s="44"/>
      <c r="E586" s="40"/>
      <c r="F586" s="38" t="str">
        <f t="shared" si="99"/>
        <v/>
      </c>
      <c r="G586" s="23">
        <f t="shared" si="100"/>
        <v>0</v>
      </c>
      <c r="H586" s="23">
        <f t="shared" si="101"/>
        <v>0</v>
      </c>
      <c r="I586" s="23">
        <f t="shared" si="102"/>
        <v>0</v>
      </c>
      <c r="J586" s="23">
        <f t="shared" si="103"/>
        <v>0</v>
      </c>
      <c r="K586" s="23">
        <f t="shared" si="104"/>
        <v>0</v>
      </c>
      <c r="L586" s="27"/>
      <c r="M586" s="27"/>
      <c r="N586" s="33"/>
      <c r="O586" s="33"/>
      <c r="P586" s="68" t="str">
        <f t="shared" si="105"/>
        <v/>
      </c>
      <c r="Q586" s="49" t="str">
        <f t="shared" si="106"/>
        <v/>
      </c>
      <c r="R586" s="33"/>
      <c r="S586" s="33"/>
      <c r="T586" s="33"/>
      <c r="U586" s="33"/>
      <c r="V586" s="27"/>
      <c r="W586" s="45"/>
      <c r="X586" s="42">
        <f>IF(V586="ESU",P586*PU!$B$3,0)</f>
        <v>0</v>
      </c>
      <c r="Y586" s="23">
        <f>IF(V586="ECF",P586*PU!$B$5,0)</f>
        <v>0</v>
      </c>
      <c r="Z586" s="23">
        <f>IF(V586="Enrobé projeté",P586*PU!$B$7,0)</f>
        <v>0</v>
      </c>
      <c r="AA586" s="23">
        <f>IF(V586="Enrobé à froid",P586*PU!$B$9,0)</f>
        <v>0</v>
      </c>
      <c r="AB586" s="23">
        <f>IF(V586="Béton bitumineux",P586*PU!$B$11,0)</f>
        <v>0</v>
      </c>
      <c r="AC586" s="23">
        <f>IF(V586="Grave émulsion",P586*PU!$B$13,0)</f>
        <v>0</v>
      </c>
      <c r="AD586" s="24">
        <f>(R586*PU!B591)+('Entretien des chaussées1'!T586*PU!B593)+'Entretien des chaussées1'!X586+'Entretien des chaussées1'!Y586+'Entretien des chaussées1'!Z586+'Entretien des chaussées1'!AA586+'Entretien des chaussées1'!AB586+'Entretien des chaussées1'!AC586</f>
        <v>0</v>
      </c>
      <c r="AE586" s="34"/>
      <c r="AF586" s="34"/>
      <c r="AG586" s="19" t="str">
        <f t="shared" si="107"/>
        <v/>
      </c>
      <c r="AH586" s="19" t="str">
        <f t="shared" si="108"/>
        <v/>
      </c>
      <c r="AI586" s="19" t="str">
        <f t="shared" si="109"/>
        <v/>
      </c>
      <c r="AJ586" s="31"/>
      <c r="AK586" s="26"/>
    </row>
    <row r="587" spans="1:37" x14ac:dyDescent="0.2">
      <c r="A587" s="41"/>
      <c r="B587" s="58" t="s">
        <v>609</v>
      </c>
      <c r="C587" s="41"/>
      <c r="D587" s="44"/>
      <c r="E587" s="40"/>
      <c r="F587" s="38" t="str">
        <f t="shared" si="99"/>
        <v/>
      </c>
      <c r="G587" s="23">
        <f t="shared" si="100"/>
        <v>0</v>
      </c>
      <c r="H587" s="23">
        <f t="shared" si="101"/>
        <v>0</v>
      </c>
      <c r="I587" s="23">
        <f t="shared" si="102"/>
        <v>0</v>
      </c>
      <c r="J587" s="23">
        <f t="shared" si="103"/>
        <v>0</v>
      </c>
      <c r="K587" s="23">
        <f t="shared" si="104"/>
        <v>0</v>
      </c>
      <c r="L587" s="27"/>
      <c r="M587" s="27"/>
      <c r="N587" s="33"/>
      <c r="O587" s="33"/>
      <c r="P587" s="68" t="str">
        <f t="shared" si="105"/>
        <v/>
      </c>
      <c r="Q587" s="49" t="str">
        <f t="shared" si="106"/>
        <v/>
      </c>
      <c r="R587" s="33"/>
      <c r="S587" s="33"/>
      <c r="T587" s="33"/>
      <c r="U587" s="33"/>
      <c r="V587" s="27"/>
      <c r="W587" s="45"/>
      <c r="X587" s="42">
        <f>IF(V587="ESU",P587*PU!$B$3,0)</f>
        <v>0</v>
      </c>
      <c r="Y587" s="23">
        <f>IF(V587="ECF",P587*PU!$B$5,0)</f>
        <v>0</v>
      </c>
      <c r="Z587" s="23">
        <f>IF(V587="Enrobé projeté",P587*PU!$B$7,0)</f>
        <v>0</v>
      </c>
      <c r="AA587" s="23">
        <f>IF(V587="Enrobé à froid",P587*PU!$B$9,0)</f>
        <v>0</v>
      </c>
      <c r="AB587" s="23">
        <f>IF(V587="Béton bitumineux",P587*PU!$B$11,0)</f>
        <v>0</v>
      </c>
      <c r="AC587" s="23">
        <f>IF(V587="Grave émulsion",P587*PU!$B$13,0)</f>
        <v>0</v>
      </c>
      <c r="AD587" s="24">
        <f>(R587*PU!B592)+('Entretien des chaussées1'!T587*PU!B594)+'Entretien des chaussées1'!X587+'Entretien des chaussées1'!Y587+'Entretien des chaussées1'!Z587+'Entretien des chaussées1'!AA587+'Entretien des chaussées1'!AB587+'Entretien des chaussées1'!AC587</f>
        <v>0</v>
      </c>
      <c r="AE587" s="34"/>
      <c r="AF587" s="34"/>
      <c r="AG587" s="19" t="str">
        <f t="shared" si="107"/>
        <v/>
      </c>
      <c r="AH587" s="19" t="str">
        <f t="shared" si="108"/>
        <v/>
      </c>
      <c r="AI587" s="19" t="str">
        <f t="shared" si="109"/>
        <v/>
      </c>
      <c r="AJ587" s="31"/>
      <c r="AK587" s="26"/>
    </row>
    <row r="588" spans="1:37" x14ac:dyDescent="0.2">
      <c r="A588" s="41"/>
      <c r="B588" s="58" t="s">
        <v>610</v>
      </c>
      <c r="C588" s="41"/>
      <c r="D588" s="44"/>
      <c r="E588" s="40"/>
      <c r="F588" s="38" t="str">
        <f t="shared" si="99"/>
        <v/>
      </c>
      <c r="G588" s="23">
        <f t="shared" si="100"/>
        <v>0</v>
      </c>
      <c r="H588" s="23">
        <f t="shared" si="101"/>
        <v>0</v>
      </c>
      <c r="I588" s="23">
        <f t="shared" si="102"/>
        <v>0</v>
      </c>
      <c r="J588" s="23">
        <f t="shared" si="103"/>
        <v>0</v>
      </c>
      <c r="K588" s="23">
        <f t="shared" si="104"/>
        <v>0</v>
      </c>
      <c r="L588" s="27"/>
      <c r="M588" s="27"/>
      <c r="N588" s="33"/>
      <c r="O588" s="33"/>
      <c r="P588" s="68" t="str">
        <f t="shared" si="105"/>
        <v/>
      </c>
      <c r="Q588" s="49" t="str">
        <f t="shared" si="106"/>
        <v/>
      </c>
      <c r="R588" s="33"/>
      <c r="S588" s="33"/>
      <c r="T588" s="33"/>
      <c r="U588" s="33"/>
      <c r="V588" s="27"/>
      <c r="W588" s="45"/>
      <c r="X588" s="42">
        <f>IF(V588="ESU",P588*PU!$B$3,0)</f>
        <v>0</v>
      </c>
      <c r="Y588" s="23">
        <f>IF(V588="ECF",P588*PU!$B$5,0)</f>
        <v>0</v>
      </c>
      <c r="Z588" s="23">
        <f>IF(V588="Enrobé projeté",P588*PU!$B$7,0)</f>
        <v>0</v>
      </c>
      <c r="AA588" s="23">
        <f>IF(V588="Enrobé à froid",P588*PU!$B$9,0)</f>
        <v>0</v>
      </c>
      <c r="AB588" s="23">
        <f>IF(V588="Béton bitumineux",P588*PU!$B$11,0)</f>
        <v>0</v>
      </c>
      <c r="AC588" s="23">
        <f>IF(V588="Grave émulsion",P588*PU!$B$13,0)</f>
        <v>0</v>
      </c>
      <c r="AD588" s="24">
        <f>(R588*PU!B593)+('Entretien des chaussées1'!T588*PU!B595)+'Entretien des chaussées1'!X588+'Entretien des chaussées1'!Y588+'Entretien des chaussées1'!Z588+'Entretien des chaussées1'!AA588+'Entretien des chaussées1'!AB588+'Entretien des chaussées1'!AC588</f>
        <v>0</v>
      </c>
      <c r="AE588" s="34"/>
      <c r="AF588" s="34"/>
      <c r="AG588" s="19" t="str">
        <f t="shared" si="107"/>
        <v/>
      </c>
      <c r="AH588" s="19" t="str">
        <f t="shared" si="108"/>
        <v/>
      </c>
      <c r="AI588" s="19" t="str">
        <f t="shared" si="109"/>
        <v/>
      </c>
      <c r="AJ588" s="31"/>
      <c r="AK588" s="26"/>
    </row>
    <row r="589" spans="1:37" x14ac:dyDescent="0.2">
      <c r="A589" s="41"/>
      <c r="B589" s="58" t="s">
        <v>611</v>
      </c>
      <c r="C589" s="41"/>
      <c r="D589" s="44"/>
      <c r="E589" s="40"/>
      <c r="F589" s="38" t="str">
        <f t="shared" ref="F589:F652" si="110">IF(E589="Chaussée neuve","Niveau 1",IF(E589="Chaussée fissurée","Niveau 2",IF(E589="Chaussée fortement fissurée et nids de poule","Niveau 3",IF(E589="Chaussée orniérée et fissurée","Niveau 4",IF(E589="Chaussée affaissée ou quasi détruite","Niveau 5","")))))</f>
        <v/>
      </c>
      <c r="G589" s="23">
        <f t="shared" ref="G589:G652" si="111">IF(F589="Niveau 1",1,0)</f>
        <v>0</v>
      </c>
      <c r="H589" s="23">
        <f t="shared" ref="H589:H652" si="112">IF(F589="Niveau 2",1,0)</f>
        <v>0</v>
      </c>
      <c r="I589" s="23">
        <f t="shared" ref="I589:I652" si="113">IF(F589="Niveau 3",1,0)</f>
        <v>0</v>
      </c>
      <c r="J589" s="23">
        <f t="shared" ref="J589:J652" si="114">IF(F589="Niveau 4",1,0)</f>
        <v>0</v>
      </c>
      <c r="K589" s="23">
        <f t="shared" ref="K589:K652" si="115">IF(F589="Niveau 5",1,0)</f>
        <v>0</v>
      </c>
      <c r="L589" s="27"/>
      <c r="M589" s="27"/>
      <c r="N589" s="33"/>
      <c r="O589" s="33"/>
      <c r="P589" s="68" t="str">
        <f t="shared" ref="P589:P652" si="116">IF(O589="","",N589*O589)</f>
        <v/>
      </c>
      <c r="Q589" s="49" t="str">
        <f t="shared" ref="Q589:Q652" si="117">IF(P589="","","m²")</f>
        <v/>
      </c>
      <c r="R589" s="33"/>
      <c r="S589" s="33"/>
      <c r="T589" s="33"/>
      <c r="U589" s="33"/>
      <c r="V589" s="27"/>
      <c r="W589" s="45"/>
      <c r="X589" s="42">
        <f>IF(V589="ESU",P589*PU!$B$3,0)</f>
        <v>0</v>
      </c>
      <c r="Y589" s="23">
        <f>IF(V589="ECF",P589*PU!$B$5,0)</f>
        <v>0</v>
      </c>
      <c r="Z589" s="23">
        <f>IF(V589="Enrobé projeté",P589*PU!$B$7,0)</f>
        <v>0</v>
      </c>
      <c r="AA589" s="23">
        <f>IF(V589="Enrobé à froid",P589*PU!$B$9,0)</f>
        <v>0</v>
      </c>
      <c r="AB589" s="23">
        <f>IF(V589="Béton bitumineux",P589*PU!$B$11,0)</f>
        <v>0</v>
      </c>
      <c r="AC589" s="23">
        <f>IF(V589="Grave émulsion",P589*PU!$B$13,0)</f>
        <v>0</v>
      </c>
      <c r="AD589" s="24">
        <f>(R589*PU!B594)+('Entretien des chaussées1'!T589*PU!B596)+'Entretien des chaussées1'!X589+'Entretien des chaussées1'!Y589+'Entretien des chaussées1'!Z589+'Entretien des chaussées1'!AA589+'Entretien des chaussées1'!AB589+'Entretien des chaussées1'!AC589</f>
        <v>0</v>
      </c>
      <c r="AE589" s="34"/>
      <c r="AF589" s="34"/>
      <c r="AG589" s="19" t="str">
        <f t="shared" ref="AG589:AG652" si="118">IF(W589="Année N",AD589+AE589+AF589,"")</f>
        <v/>
      </c>
      <c r="AH589" s="19" t="str">
        <f t="shared" ref="AH589:AH652" si="119">IF(W589="N+1",AD589+AE589+AF589,"")</f>
        <v/>
      </c>
      <c r="AI589" s="19" t="str">
        <f t="shared" ref="AI589:AI652" si="120">IF(W589="&gt; N+1",AD589+AE589+AF589,"")</f>
        <v/>
      </c>
      <c r="AJ589" s="31"/>
      <c r="AK589" s="26"/>
    </row>
    <row r="590" spans="1:37" x14ac:dyDescent="0.2">
      <c r="A590" s="41"/>
      <c r="B590" s="58" t="s">
        <v>612</v>
      </c>
      <c r="C590" s="41"/>
      <c r="D590" s="44"/>
      <c r="E590" s="40"/>
      <c r="F590" s="38" t="str">
        <f t="shared" si="110"/>
        <v/>
      </c>
      <c r="G590" s="23">
        <f t="shared" si="111"/>
        <v>0</v>
      </c>
      <c r="H590" s="23">
        <f t="shared" si="112"/>
        <v>0</v>
      </c>
      <c r="I590" s="23">
        <f t="shared" si="113"/>
        <v>0</v>
      </c>
      <c r="J590" s="23">
        <f t="shared" si="114"/>
        <v>0</v>
      </c>
      <c r="K590" s="23">
        <f t="shared" si="115"/>
        <v>0</v>
      </c>
      <c r="L590" s="27"/>
      <c r="M590" s="27"/>
      <c r="N590" s="33"/>
      <c r="O590" s="33"/>
      <c r="P590" s="68" t="str">
        <f t="shared" si="116"/>
        <v/>
      </c>
      <c r="Q590" s="49" t="str">
        <f t="shared" si="117"/>
        <v/>
      </c>
      <c r="R590" s="33"/>
      <c r="S590" s="33"/>
      <c r="T590" s="33"/>
      <c r="U590" s="33"/>
      <c r="V590" s="27"/>
      <c r="W590" s="45"/>
      <c r="X590" s="42">
        <f>IF(V590="ESU",P590*PU!$B$3,0)</f>
        <v>0</v>
      </c>
      <c r="Y590" s="23">
        <f>IF(V590="ECF",P590*PU!$B$5,0)</f>
        <v>0</v>
      </c>
      <c r="Z590" s="23">
        <f>IF(V590="Enrobé projeté",P590*PU!$B$7,0)</f>
        <v>0</v>
      </c>
      <c r="AA590" s="23">
        <f>IF(V590="Enrobé à froid",P590*PU!$B$9,0)</f>
        <v>0</v>
      </c>
      <c r="AB590" s="23">
        <f>IF(V590="Béton bitumineux",P590*PU!$B$11,0)</f>
        <v>0</v>
      </c>
      <c r="AC590" s="23">
        <f>IF(V590="Grave émulsion",P590*PU!$B$13,0)</f>
        <v>0</v>
      </c>
      <c r="AD590" s="24">
        <f>(R590*PU!B595)+('Entretien des chaussées1'!T590*PU!B597)+'Entretien des chaussées1'!X590+'Entretien des chaussées1'!Y590+'Entretien des chaussées1'!Z590+'Entretien des chaussées1'!AA590+'Entretien des chaussées1'!AB590+'Entretien des chaussées1'!AC590</f>
        <v>0</v>
      </c>
      <c r="AE590" s="34"/>
      <c r="AF590" s="34"/>
      <c r="AG590" s="19" t="str">
        <f t="shared" si="118"/>
        <v/>
      </c>
      <c r="AH590" s="19" t="str">
        <f t="shared" si="119"/>
        <v/>
      </c>
      <c r="AI590" s="19" t="str">
        <f t="shared" si="120"/>
        <v/>
      </c>
      <c r="AJ590" s="31"/>
      <c r="AK590" s="26"/>
    </row>
    <row r="591" spans="1:37" x14ac:dyDescent="0.2">
      <c r="A591" s="41"/>
      <c r="B591" s="58" t="s">
        <v>613</v>
      </c>
      <c r="C591" s="41"/>
      <c r="D591" s="44"/>
      <c r="E591" s="40"/>
      <c r="F591" s="38" t="str">
        <f t="shared" si="110"/>
        <v/>
      </c>
      <c r="G591" s="23">
        <f t="shared" si="111"/>
        <v>0</v>
      </c>
      <c r="H591" s="23">
        <f t="shared" si="112"/>
        <v>0</v>
      </c>
      <c r="I591" s="23">
        <f t="shared" si="113"/>
        <v>0</v>
      </c>
      <c r="J591" s="23">
        <f t="shared" si="114"/>
        <v>0</v>
      </c>
      <c r="K591" s="23">
        <f t="shared" si="115"/>
        <v>0</v>
      </c>
      <c r="L591" s="27"/>
      <c r="M591" s="27"/>
      <c r="N591" s="33"/>
      <c r="O591" s="33"/>
      <c r="P591" s="68" t="str">
        <f t="shared" si="116"/>
        <v/>
      </c>
      <c r="Q591" s="49" t="str">
        <f t="shared" si="117"/>
        <v/>
      </c>
      <c r="R591" s="33"/>
      <c r="S591" s="33"/>
      <c r="T591" s="33"/>
      <c r="U591" s="33"/>
      <c r="V591" s="27"/>
      <c r="W591" s="45"/>
      <c r="X591" s="42">
        <f>IF(V591="ESU",P591*PU!$B$3,0)</f>
        <v>0</v>
      </c>
      <c r="Y591" s="23">
        <f>IF(V591="ECF",P591*PU!$B$5,0)</f>
        <v>0</v>
      </c>
      <c r="Z591" s="23">
        <f>IF(V591="Enrobé projeté",P591*PU!$B$7,0)</f>
        <v>0</v>
      </c>
      <c r="AA591" s="23">
        <f>IF(V591="Enrobé à froid",P591*PU!$B$9,0)</f>
        <v>0</v>
      </c>
      <c r="AB591" s="23">
        <f>IF(V591="Béton bitumineux",P591*PU!$B$11,0)</f>
        <v>0</v>
      </c>
      <c r="AC591" s="23">
        <f>IF(V591="Grave émulsion",P591*PU!$B$13,0)</f>
        <v>0</v>
      </c>
      <c r="AD591" s="24">
        <f>(R591*PU!B596)+('Entretien des chaussées1'!T591*PU!B598)+'Entretien des chaussées1'!X591+'Entretien des chaussées1'!Y591+'Entretien des chaussées1'!Z591+'Entretien des chaussées1'!AA591+'Entretien des chaussées1'!AB591+'Entretien des chaussées1'!AC591</f>
        <v>0</v>
      </c>
      <c r="AE591" s="34"/>
      <c r="AF591" s="34"/>
      <c r="AG591" s="19" t="str">
        <f t="shared" si="118"/>
        <v/>
      </c>
      <c r="AH591" s="19" t="str">
        <f t="shared" si="119"/>
        <v/>
      </c>
      <c r="AI591" s="19" t="str">
        <f t="shared" si="120"/>
        <v/>
      </c>
      <c r="AJ591" s="31"/>
      <c r="AK591" s="26"/>
    </row>
    <row r="592" spans="1:37" x14ac:dyDescent="0.2">
      <c r="A592" s="41"/>
      <c r="B592" s="58" t="s">
        <v>614</v>
      </c>
      <c r="C592" s="41"/>
      <c r="D592" s="44"/>
      <c r="E592" s="40"/>
      <c r="F592" s="38" t="str">
        <f t="shared" si="110"/>
        <v/>
      </c>
      <c r="G592" s="23">
        <f t="shared" si="111"/>
        <v>0</v>
      </c>
      <c r="H592" s="23">
        <f t="shared" si="112"/>
        <v>0</v>
      </c>
      <c r="I592" s="23">
        <f t="shared" si="113"/>
        <v>0</v>
      </c>
      <c r="J592" s="23">
        <f t="shared" si="114"/>
        <v>0</v>
      </c>
      <c r="K592" s="23">
        <f t="shared" si="115"/>
        <v>0</v>
      </c>
      <c r="L592" s="27"/>
      <c r="M592" s="27"/>
      <c r="N592" s="33"/>
      <c r="O592" s="33"/>
      <c r="P592" s="68" t="str">
        <f t="shared" si="116"/>
        <v/>
      </c>
      <c r="Q592" s="49" t="str">
        <f t="shared" si="117"/>
        <v/>
      </c>
      <c r="R592" s="33"/>
      <c r="S592" s="33"/>
      <c r="T592" s="33"/>
      <c r="U592" s="33"/>
      <c r="V592" s="27"/>
      <c r="W592" s="45"/>
      <c r="X592" s="42">
        <f>IF(V592="ESU",P592*PU!$B$3,0)</f>
        <v>0</v>
      </c>
      <c r="Y592" s="23">
        <f>IF(V592="ECF",P592*PU!$B$5,0)</f>
        <v>0</v>
      </c>
      <c r="Z592" s="23">
        <f>IF(V592="Enrobé projeté",P592*PU!$B$7,0)</f>
        <v>0</v>
      </c>
      <c r="AA592" s="23">
        <f>IF(V592="Enrobé à froid",P592*PU!$B$9,0)</f>
        <v>0</v>
      </c>
      <c r="AB592" s="23">
        <f>IF(V592="Béton bitumineux",P592*PU!$B$11,0)</f>
        <v>0</v>
      </c>
      <c r="AC592" s="23">
        <f>IF(V592="Grave émulsion",P592*PU!$B$13,0)</f>
        <v>0</v>
      </c>
      <c r="AD592" s="24">
        <f>(R592*PU!B597)+('Entretien des chaussées1'!T592*PU!B599)+'Entretien des chaussées1'!X592+'Entretien des chaussées1'!Y592+'Entretien des chaussées1'!Z592+'Entretien des chaussées1'!AA592+'Entretien des chaussées1'!AB592+'Entretien des chaussées1'!AC592</f>
        <v>0</v>
      </c>
      <c r="AE592" s="34"/>
      <c r="AF592" s="34"/>
      <c r="AG592" s="19" t="str">
        <f t="shared" si="118"/>
        <v/>
      </c>
      <c r="AH592" s="19" t="str">
        <f t="shared" si="119"/>
        <v/>
      </c>
      <c r="AI592" s="19" t="str">
        <f t="shared" si="120"/>
        <v/>
      </c>
      <c r="AJ592" s="31"/>
      <c r="AK592" s="26"/>
    </row>
    <row r="593" spans="1:37" x14ac:dyDescent="0.2">
      <c r="A593" s="41"/>
      <c r="B593" s="58" t="s">
        <v>615</v>
      </c>
      <c r="C593" s="41"/>
      <c r="D593" s="44"/>
      <c r="E593" s="40"/>
      <c r="F593" s="38" t="str">
        <f t="shared" si="110"/>
        <v/>
      </c>
      <c r="G593" s="23">
        <f t="shared" si="111"/>
        <v>0</v>
      </c>
      <c r="H593" s="23">
        <f t="shared" si="112"/>
        <v>0</v>
      </c>
      <c r="I593" s="23">
        <f t="shared" si="113"/>
        <v>0</v>
      </c>
      <c r="J593" s="23">
        <f t="shared" si="114"/>
        <v>0</v>
      </c>
      <c r="K593" s="23">
        <f t="shared" si="115"/>
        <v>0</v>
      </c>
      <c r="L593" s="27"/>
      <c r="M593" s="27"/>
      <c r="N593" s="33"/>
      <c r="O593" s="33"/>
      <c r="P593" s="68" t="str">
        <f t="shared" si="116"/>
        <v/>
      </c>
      <c r="Q593" s="49" t="str">
        <f t="shared" si="117"/>
        <v/>
      </c>
      <c r="R593" s="33"/>
      <c r="S593" s="33"/>
      <c r="T593" s="33"/>
      <c r="U593" s="33"/>
      <c r="V593" s="27"/>
      <c r="W593" s="45"/>
      <c r="X593" s="42">
        <f>IF(V593="ESU",P593*PU!$B$3,0)</f>
        <v>0</v>
      </c>
      <c r="Y593" s="23">
        <f>IF(V593="ECF",P593*PU!$B$5,0)</f>
        <v>0</v>
      </c>
      <c r="Z593" s="23">
        <f>IF(V593="Enrobé projeté",P593*PU!$B$7,0)</f>
        <v>0</v>
      </c>
      <c r="AA593" s="23">
        <f>IF(V593="Enrobé à froid",P593*PU!$B$9,0)</f>
        <v>0</v>
      </c>
      <c r="AB593" s="23">
        <f>IF(V593="Béton bitumineux",P593*PU!$B$11,0)</f>
        <v>0</v>
      </c>
      <c r="AC593" s="23">
        <f>IF(V593="Grave émulsion",P593*PU!$B$13,0)</f>
        <v>0</v>
      </c>
      <c r="AD593" s="24">
        <f>(R593*PU!B598)+('Entretien des chaussées1'!T593*PU!B600)+'Entretien des chaussées1'!X593+'Entretien des chaussées1'!Y593+'Entretien des chaussées1'!Z593+'Entretien des chaussées1'!AA593+'Entretien des chaussées1'!AB593+'Entretien des chaussées1'!AC593</f>
        <v>0</v>
      </c>
      <c r="AE593" s="34"/>
      <c r="AF593" s="34"/>
      <c r="AG593" s="19" t="str">
        <f t="shared" si="118"/>
        <v/>
      </c>
      <c r="AH593" s="19" t="str">
        <f t="shared" si="119"/>
        <v/>
      </c>
      <c r="AI593" s="19" t="str">
        <f t="shared" si="120"/>
        <v/>
      </c>
      <c r="AJ593" s="31"/>
      <c r="AK593" s="26"/>
    </row>
    <row r="594" spans="1:37" x14ac:dyDescent="0.2">
      <c r="A594" s="41"/>
      <c r="B594" s="58" t="s">
        <v>616</v>
      </c>
      <c r="C594" s="41"/>
      <c r="D594" s="44"/>
      <c r="E594" s="40"/>
      <c r="F594" s="38" t="str">
        <f t="shared" si="110"/>
        <v/>
      </c>
      <c r="G594" s="23">
        <f t="shared" si="111"/>
        <v>0</v>
      </c>
      <c r="H594" s="23">
        <f t="shared" si="112"/>
        <v>0</v>
      </c>
      <c r="I594" s="23">
        <f t="shared" si="113"/>
        <v>0</v>
      </c>
      <c r="J594" s="23">
        <f t="shared" si="114"/>
        <v>0</v>
      </c>
      <c r="K594" s="23">
        <f t="shared" si="115"/>
        <v>0</v>
      </c>
      <c r="L594" s="27"/>
      <c r="M594" s="27"/>
      <c r="N594" s="33"/>
      <c r="O594" s="33"/>
      <c r="P594" s="68" t="str">
        <f t="shared" si="116"/>
        <v/>
      </c>
      <c r="Q594" s="49" t="str">
        <f t="shared" si="117"/>
        <v/>
      </c>
      <c r="R594" s="33"/>
      <c r="S594" s="33"/>
      <c r="T594" s="33"/>
      <c r="U594" s="33"/>
      <c r="V594" s="27"/>
      <c r="W594" s="45"/>
      <c r="X594" s="42">
        <f>IF(V594="ESU",P594*PU!$B$3,0)</f>
        <v>0</v>
      </c>
      <c r="Y594" s="23">
        <f>IF(V594="ECF",P594*PU!$B$5,0)</f>
        <v>0</v>
      </c>
      <c r="Z594" s="23">
        <f>IF(V594="Enrobé projeté",P594*PU!$B$7,0)</f>
        <v>0</v>
      </c>
      <c r="AA594" s="23">
        <f>IF(V594="Enrobé à froid",P594*PU!$B$9,0)</f>
        <v>0</v>
      </c>
      <c r="AB594" s="23">
        <f>IF(V594="Béton bitumineux",P594*PU!$B$11,0)</f>
        <v>0</v>
      </c>
      <c r="AC594" s="23">
        <f>IF(V594="Grave émulsion",P594*PU!$B$13,0)</f>
        <v>0</v>
      </c>
      <c r="AD594" s="24">
        <f>(R594*PU!B599)+('Entretien des chaussées1'!T594*PU!B601)+'Entretien des chaussées1'!X594+'Entretien des chaussées1'!Y594+'Entretien des chaussées1'!Z594+'Entretien des chaussées1'!AA594+'Entretien des chaussées1'!AB594+'Entretien des chaussées1'!AC594</f>
        <v>0</v>
      </c>
      <c r="AE594" s="34"/>
      <c r="AF594" s="34"/>
      <c r="AG594" s="19" t="str">
        <f t="shared" si="118"/>
        <v/>
      </c>
      <c r="AH594" s="19" t="str">
        <f t="shared" si="119"/>
        <v/>
      </c>
      <c r="AI594" s="19" t="str">
        <f t="shared" si="120"/>
        <v/>
      </c>
      <c r="AJ594" s="31"/>
      <c r="AK594" s="26"/>
    </row>
    <row r="595" spans="1:37" x14ac:dyDescent="0.2">
      <c r="A595" s="41"/>
      <c r="B595" s="58" t="s">
        <v>617</v>
      </c>
      <c r="C595" s="41"/>
      <c r="D595" s="44"/>
      <c r="E595" s="40"/>
      <c r="F595" s="38" t="str">
        <f t="shared" si="110"/>
        <v/>
      </c>
      <c r="G595" s="23">
        <f t="shared" si="111"/>
        <v>0</v>
      </c>
      <c r="H595" s="23">
        <f t="shared" si="112"/>
        <v>0</v>
      </c>
      <c r="I595" s="23">
        <f t="shared" si="113"/>
        <v>0</v>
      </c>
      <c r="J595" s="23">
        <f t="shared" si="114"/>
        <v>0</v>
      </c>
      <c r="K595" s="23">
        <f t="shared" si="115"/>
        <v>0</v>
      </c>
      <c r="L595" s="27"/>
      <c r="M595" s="27"/>
      <c r="N595" s="33"/>
      <c r="O595" s="33"/>
      <c r="P595" s="68" t="str">
        <f t="shared" si="116"/>
        <v/>
      </c>
      <c r="Q595" s="49" t="str">
        <f t="shared" si="117"/>
        <v/>
      </c>
      <c r="R595" s="33"/>
      <c r="S595" s="33"/>
      <c r="T595" s="33"/>
      <c r="U595" s="33"/>
      <c r="V595" s="27"/>
      <c r="W595" s="45"/>
      <c r="X595" s="42">
        <f>IF(V595="ESU",P595*PU!$B$3,0)</f>
        <v>0</v>
      </c>
      <c r="Y595" s="23">
        <f>IF(V595="ECF",P595*PU!$B$5,0)</f>
        <v>0</v>
      </c>
      <c r="Z595" s="23">
        <f>IF(V595="Enrobé projeté",P595*PU!$B$7,0)</f>
        <v>0</v>
      </c>
      <c r="AA595" s="23">
        <f>IF(V595="Enrobé à froid",P595*PU!$B$9,0)</f>
        <v>0</v>
      </c>
      <c r="AB595" s="23">
        <f>IF(V595="Béton bitumineux",P595*PU!$B$11,0)</f>
        <v>0</v>
      </c>
      <c r="AC595" s="23">
        <f>IF(V595="Grave émulsion",P595*PU!$B$13,0)</f>
        <v>0</v>
      </c>
      <c r="AD595" s="24">
        <f>(R595*PU!B600)+('Entretien des chaussées1'!T595*PU!B602)+'Entretien des chaussées1'!X595+'Entretien des chaussées1'!Y595+'Entretien des chaussées1'!Z595+'Entretien des chaussées1'!AA595+'Entretien des chaussées1'!AB595+'Entretien des chaussées1'!AC595</f>
        <v>0</v>
      </c>
      <c r="AE595" s="34"/>
      <c r="AF595" s="34"/>
      <c r="AG595" s="19" t="str">
        <f t="shared" si="118"/>
        <v/>
      </c>
      <c r="AH595" s="19" t="str">
        <f t="shared" si="119"/>
        <v/>
      </c>
      <c r="AI595" s="19" t="str">
        <f t="shared" si="120"/>
        <v/>
      </c>
      <c r="AJ595" s="31"/>
      <c r="AK595" s="26"/>
    </row>
    <row r="596" spans="1:37" x14ac:dyDescent="0.2">
      <c r="A596" s="41"/>
      <c r="B596" s="58" t="s">
        <v>618</v>
      </c>
      <c r="C596" s="41"/>
      <c r="D596" s="44"/>
      <c r="E596" s="40"/>
      <c r="F596" s="38" t="str">
        <f t="shared" si="110"/>
        <v/>
      </c>
      <c r="G596" s="23">
        <f t="shared" si="111"/>
        <v>0</v>
      </c>
      <c r="H596" s="23">
        <f t="shared" si="112"/>
        <v>0</v>
      </c>
      <c r="I596" s="23">
        <f t="shared" si="113"/>
        <v>0</v>
      </c>
      <c r="J596" s="23">
        <f t="shared" si="114"/>
        <v>0</v>
      </c>
      <c r="K596" s="23">
        <f t="shared" si="115"/>
        <v>0</v>
      </c>
      <c r="L596" s="27"/>
      <c r="M596" s="27"/>
      <c r="N596" s="33"/>
      <c r="O596" s="33"/>
      <c r="P596" s="68" t="str">
        <f t="shared" si="116"/>
        <v/>
      </c>
      <c r="Q596" s="49" t="str">
        <f t="shared" si="117"/>
        <v/>
      </c>
      <c r="R596" s="33"/>
      <c r="S596" s="33"/>
      <c r="T596" s="33"/>
      <c r="U596" s="33"/>
      <c r="V596" s="27"/>
      <c r="W596" s="45"/>
      <c r="X596" s="42">
        <f>IF(V596="ESU",P596*PU!$B$3,0)</f>
        <v>0</v>
      </c>
      <c r="Y596" s="23">
        <f>IF(V596="ECF",P596*PU!$B$5,0)</f>
        <v>0</v>
      </c>
      <c r="Z596" s="23">
        <f>IF(V596="Enrobé projeté",P596*PU!$B$7,0)</f>
        <v>0</v>
      </c>
      <c r="AA596" s="23">
        <f>IF(V596="Enrobé à froid",P596*PU!$B$9,0)</f>
        <v>0</v>
      </c>
      <c r="AB596" s="23">
        <f>IF(V596="Béton bitumineux",P596*PU!$B$11,0)</f>
        <v>0</v>
      </c>
      <c r="AC596" s="23">
        <f>IF(V596="Grave émulsion",P596*PU!$B$13,0)</f>
        <v>0</v>
      </c>
      <c r="AD596" s="24">
        <f>(R596*PU!B601)+('Entretien des chaussées1'!T596*PU!B603)+'Entretien des chaussées1'!X596+'Entretien des chaussées1'!Y596+'Entretien des chaussées1'!Z596+'Entretien des chaussées1'!AA596+'Entretien des chaussées1'!AB596+'Entretien des chaussées1'!AC596</f>
        <v>0</v>
      </c>
      <c r="AE596" s="34"/>
      <c r="AF596" s="34"/>
      <c r="AG596" s="19" t="str">
        <f t="shared" si="118"/>
        <v/>
      </c>
      <c r="AH596" s="19" t="str">
        <f t="shared" si="119"/>
        <v/>
      </c>
      <c r="AI596" s="19" t="str">
        <f t="shared" si="120"/>
        <v/>
      </c>
      <c r="AJ596" s="31"/>
      <c r="AK596" s="26"/>
    </row>
    <row r="597" spans="1:37" x14ac:dyDescent="0.2">
      <c r="A597" s="41"/>
      <c r="B597" s="58" t="s">
        <v>619</v>
      </c>
      <c r="C597" s="41"/>
      <c r="D597" s="44"/>
      <c r="E597" s="40"/>
      <c r="F597" s="38" t="str">
        <f t="shared" si="110"/>
        <v/>
      </c>
      <c r="G597" s="23">
        <f t="shared" si="111"/>
        <v>0</v>
      </c>
      <c r="H597" s="23">
        <f t="shared" si="112"/>
        <v>0</v>
      </c>
      <c r="I597" s="23">
        <f t="shared" si="113"/>
        <v>0</v>
      </c>
      <c r="J597" s="23">
        <f t="shared" si="114"/>
        <v>0</v>
      </c>
      <c r="K597" s="23">
        <f t="shared" si="115"/>
        <v>0</v>
      </c>
      <c r="L597" s="27"/>
      <c r="M597" s="27"/>
      <c r="N597" s="33"/>
      <c r="O597" s="33"/>
      <c r="P597" s="68" t="str">
        <f t="shared" si="116"/>
        <v/>
      </c>
      <c r="Q597" s="49" t="str">
        <f t="shared" si="117"/>
        <v/>
      </c>
      <c r="R597" s="33"/>
      <c r="S597" s="33"/>
      <c r="T597" s="33"/>
      <c r="U597" s="33"/>
      <c r="V597" s="27"/>
      <c r="W597" s="45"/>
      <c r="X597" s="42">
        <f>IF(V597="ESU",P597*PU!$B$3,0)</f>
        <v>0</v>
      </c>
      <c r="Y597" s="23">
        <f>IF(V597="ECF",P597*PU!$B$5,0)</f>
        <v>0</v>
      </c>
      <c r="Z597" s="23">
        <f>IF(V597="Enrobé projeté",P597*PU!$B$7,0)</f>
        <v>0</v>
      </c>
      <c r="AA597" s="23">
        <f>IF(V597="Enrobé à froid",P597*PU!$B$9,0)</f>
        <v>0</v>
      </c>
      <c r="AB597" s="23">
        <f>IF(V597="Béton bitumineux",P597*PU!$B$11,0)</f>
        <v>0</v>
      </c>
      <c r="AC597" s="23">
        <f>IF(V597="Grave émulsion",P597*PU!$B$13,0)</f>
        <v>0</v>
      </c>
      <c r="AD597" s="24">
        <f>(R597*PU!B602)+('Entretien des chaussées1'!T597*PU!B604)+'Entretien des chaussées1'!X597+'Entretien des chaussées1'!Y597+'Entretien des chaussées1'!Z597+'Entretien des chaussées1'!AA597+'Entretien des chaussées1'!AB597+'Entretien des chaussées1'!AC597</f>
        <v>0</v>
      </c>
      <c r="AE597" s="34"/>
      <c r="AF597" s="34"/>
      <c r="AG597" s="19" t="str">
        <f t="shared" si="118"/>
        <v/>
      </c>
      <c r="AH597" s="19" t="str">
        <f t="shared" si="119"/>
        <v/>
      </c>
      <c r="AI597" s="19" t="str">
        <f t="shared" si="120"/>
        <v/>
      </c>
      <c r="AJ597" s="31"/>
      <c r="AK597" s="26"/>
    </row>
    <row r="598" spans="1:37" x14ac:dyDescent="0.2">
      <c r="A598" s="41"/>
      <c r="B598" s="58" t="s">
        <v>620</v>
      </c>
      <c r="C598" s="41"/>
      <c r="D598" s="44"/>
      <c r="E598" s="40"/>
      <c r="F598" s="38" t="str">
        <f t="shared" si="110"/>
        <v/>
      </c>
      <c r="G598" s="23">
        <f t="shared" si="111"/>
        <v>0</v>
      </c>
      <c r="H598" s="23">
        <f t="shared" si="112"/>
        <v>0</v>
      </c>
      <c r="I598" s="23">
        <f t="shared" si="113"/>
        <v>0</v>
      </c>
      <c r="J598" s="23">
        <f t="shared" si="114"/>
        <v>0</v>
      </c>
      <c r="K598" s="23">
        <f t="shared" si="115"/>
        <v>0</v>
      </c>
      <c r="L598" s="27"/>
      <c r="M598" s="27"/>
      <c r="N598" s="33"/>
      <c r="O598" s="33"/>
      <c r="P598" s="68" t="str">
        <f t="shared" si="116"/>
        <v/>
      </c>
      <c r="Q598" s="49" t="str">
        <f t="shared" si="117"/>
        <v/>
      </c>
      <c r="R598" s="33"/>
      <c r="S598" s="33"/>
      <c r="T598" s="33"/>
      <c r="U598" s="33"/>
      <c r="V598" s="27"/>
      <c r="W598" s="45"/>
      <c r="X598" s="42">
        <f>IF(V598="ESU",P598*PU!$B$3,0)</f>
        <v>0</v>
      </c>
      <c r="Y598" s="23">
        <f>IF(V598="ECF",P598*PU!$B$5,0)</f>
        <v>0</v>
      </c>
      <c r="Z598" s="23">
        <f>IF(V598="Enrobé projeté",P598*PU!$B$7,0)</f>
        <v>0</v>
      </c>
      <c r="AA598" s="23">
        <f>IF(V598="Enrobé à froid",P598*PU!$B$9,0)</f>
        <v>0</v>
      </c>
      <c r="AB598" s="23">
        <f>IF(V598="Béton bitumineux",P598*PU!$B$11,0)</f>
        <v>0</v>
      </c>
      <c r="AC598" s="23">
        <f>IF(V598="Grave émulsion",P598*PU!$B$13,0)</f>
        <v>0</v>
      </c>
      <c r="AD598" s="24">
        <f>(R598*PU!B603)+('Entretien des chaussées1'!T598*PU!B605)+'Entretien des chaussées1'!X598+'Entretien des chaussées1'!Y598+'Entretien des chaussées1'!Z598+'Entretien des chaussées1'!AA598+'Entretien des chaussées1'!AB598+'Entretien des chaussées1'!AC598</f>
        <v>0</v>
      </c>
      <c r="AE598" s="34"/>
      <c r="AF598" s="34"/>
      <c r="AG598" s="19" t="str">
        <f t="shared" si="118"/>
        <v/>
      </c>
      <c r="AH598" s="19" t="str">
        <f t="shared" si="119"/>
        <v/>
      </c>
      <c r="AI598" s="19" t="str">
        <f t="shared" si="120"/>
        <v/>
      </c>
      <c r="AJ598" s="31"/>
      <c r="AK598" s="26"/>
    </row>
    <row r="599" spans="1:37" x14ac:dyDescent="0.2">
      <c r="A599" s="41"/>
      <c r="B599" s="58" t="s">
        <v>621</v>
      </c>
      <c r="C599" s="41"/>
      <c r="D599" s="44"/>
      <c r="E599" s="40"/>
      <c r="F599" s="38" t="str">
        <f t="shared" si="110"/>
        <v/>
      </c>
      <c r="G599" s="23">
        <f t="shared" si="111"/>
        <v>0</v>
      </c>
      <c r="H599" s="23">
        <f t="shared" si="112"/>
        <v>0</v>
      </c>
      <c r="I599" s="23">
        <f t="shared" si="113"/>
        <v>0</v>
      </c>
      <c r="J599" s="23">
        <f t="shared" si="114"/>
        <v>0</v>
      </c>
      <c r="K599" s="23">
        <f t="shared" si="115"/>
        <v>0</v>
      </c>
      <c r="L599" s="27"/>
      <c r="M599" s="27"/>
      <c r="N599" s="33"/>
      <c r="O599" s="33"/>
      <c r="P599" s="68" t="str">
        <f t="shared" si="116"/>
        <v/>
      </c>
      <c r="Q599" s="49" t="str">
        <f t="shared" si="117"/>
        <v/>
      </c>
      <c r="R599" s="33"/>
      <c r="S599" s="33"/>
      <c r="T599" s="33"/>
      <c r="U599" s="33"/>
      <c r="V599" s="27"/>
      <c r="W599" s="45"/>
      <c r="X599" s="42">
        <f>IF(V599="ESU",P599*PU!$B$3,0)</f>
        <v>0</v>
      </c>
      <c r="Y599" s="23">
        <f>IF(V599="ECF",P599*PU!$B$5,0)</f>
        <v>0</v>
      </c>
      <c r="Z599" s="23">
        <f>IF(V599="Enrobé projeté",P599*PU!$B$7,0)</f>
        <v>0</v>
      </c>
      <c r="AA599" s="23">
        <f>IF(V599="Enrobé à froid",P599*PU!$B$9,0)</f>
        <v>0</v>
      </c>
      <c r="AB599" s="23">
        <f>IF(V599="Béton bitumineux",P599*PU!$B$11,0)</f>
        <v>0</v>
      </c>
      <c r="AC599" s="23">
        <f>IF(V599="Grave émulsion",P599*PU!$B$13,0)</f>
        <v>0</v>
      </c>
      <c r="AD599" s="24">
        <f>(R599*PU!B604)+('Entretien des chaussées1'!T599*PU!B606)+'Entretien des chaussées1'!X599+'Entretien des chaussées1'!Y599+'Entretien des chaussées1'!Z599+'Entretien des chaussées1'!AA599+'Entretien des chaussées1'!AB599+'Entretien des chaussées1'!AC599</f>
        <v>0</v>
      </c>
      <c r="AE599" s="34"/>
      <c r="AF599" s="34"/>
      <c r="AG599" s="19" t="str">
        <f t="shared" si="118"/>
        <v/>
      </c>
      <c r="AH599" s="19" t="str">
        <f t="shared" si="119"/>
        <v/>
      </c>
      <c r="AI599" s="19" t="str">
        <f t="shared" si="120"/>
        <v/>
      </c>
      <c r="AJ599" s="31"/>
      <c r="AK599" s="26"/>
    </row>
    <row r="600" spans="1:37" x14ac:dyDescent="0.2">
      <c r="A600" s="41"/>
      <c r="B600" s="58" t="s">
        <v>622</v>
      </c>
      <c r="C600" s="41"/>
      <c r="D600" s="44"/>
      <c r="E600" s="40"/>
      <c r="F600" s="38" t="str">
        <f t="shared" si="110"/>
        <v/>
      </c>
      <c r="G600" s="23">
        <f t="shared" si="111"/>
        <v>0</v>
      </c>
      <c r="H600" s="23">
        <f t="shared" si="112"/>
        <v>0</v>
      </c>
      <c r="I600" s="23">
        <f t="shared" si="113"/>
        <v>0</v>
      </c>
      <c r="J600" s="23">
        <f t="shared" si="114"/>
        <v>0</v>
      </c>
      <c r="K600" s="23">
        <f t="shared" si="115"/>
        <v>0</v>
      </c>
      <c r="L600" s="27"/>
      <c r="M600" s="27"/>
      <c r="N600" s="33"/>
      <c r="O600" s="33"/>
      <c r="P600" s="68" t="str">
        <f t="shared" si="116"/>
        <v/>
      </c>
      <c r="Q600" s="49" t="str">
        <f t="shared" si="117"/>
        <v/>
      </c>
      <c r="R600" s="33"/>
      <c r="S600" s="33"/>
      <c r="T600" s="33"/>
      <c r="U600" s="33"/>
      <c r="V600" s="27"/>
      <c r="W600" s="45"/>
      <c r="X600" s="42">
        <f>IF(V600="ESU",P600*PU!$B$3,0)</f>
        <v>0</v>
      </c>
      <c r="Y600" s="23">
        <f>IF(V600="ECF",P600*PU!$B$5,0)</f>
        <v>0</v>
      </c>
      <c r="Z600" s="23">
        <f>IF(V600="Enrobé projeté",P600*PU!$B$7,0)</f>
        <v>0</v>
      </c>
      <c r="AA600" s="23">
        <f>IF(V600="Enrobé à froid",P600*PU!$B$9,0)</f>
        <v>0</v>
      </c>
      <c r="AB600" s="23">
        <f>IF(V600="Béton bitumineux",P600*PU!$B$11,0)</f>
        <v>0</v>
      </c>
      <c r="AC600" s="23">
        <f>IF(V600="Grave émulsion",P600*PU!$B$13,0)</f>
        <v>0</v>
      </c>
      <c r="AD600" s="24">
        <f>(R600*PU!B605)+('Entretien des chaussées1'!T600*PU!B607)+'Entretien des chaussées1'!X600+'Entretien des chaussées1'!Y600+'Entretien des chaussées1'!Z600+'Entretien des chaussées1'!AA600+'Entretien des chaussées1'!AB600+'Entretien des chaussées1'!AC600</f>
        <v>0</v>
      </c>
      <c r="AE600" s="34"/>
      <c r="AF600" s="34"/>
      <c r="AG600" s="19" t="str">
        <f t="shared" si="118"/>
        <v/>
      </c>
      <c r="AH600" s="19" t="str">
        <f t="shared" si="119"/>
        <v/>
      </c>
      <c r="AI600" s="19" t="str">
        <f t="shared" si="120"/>
        <v/>
      </c>
      <c r="AJ600" s="31"/>
      <c r="AK600" s="26"/>
    </row>
    <row r="601" spans="1:37" x14ac:dyDescent="0.2">
      <c r="A601" s="41"/>
      <c r="B601" s="58" t="s">
        <v>623</v>
      </c>
      <c r="C601" s="41"/>
      <c r="D601" s="44"/>
      <c r="E601" s="40"/>
      <c r="F601" s="38" t="str">
        <f t="shared" si="110"/>
        <v/>
      </c>
      <c r="G601" s="23">
        <f t="shared" si="111"/>
        <v>0</v>
      </c>
      <c r="H601" s="23">
        <f t="shared" si="112"/>
        <v>0</v>
      </c>
      <c r="I601" s="23">
        <f t="shared" si="113"/>
        <v>0</v>
      </c>
      <c r="J601" s="23">
        <f t="shared" si="114"/>
        <v>0</v>
      </c>
      <c r="K601" s="23">
        <f t="shared" si="115"/>
        <v>0</v>
      </c>
      <c r="L601" s="27"/>
      <c r="M601" s="27"/>
      <c r="N601" s="33"/>
      <c r="O601" s="33"/>
      <c r="P601" s="68" t="str">
        <f t="shared" si="116"/>
        <v/>
      </c>
      <c r="Q601" s="49" t="str">
        <f t="shared" si="117"/>
        <v/>
      </c>
      <c r="R601" s="33"/>
      <c r="S601" s="33"/>
      <c r="T601" s="33"/>
      <c r="U601" s="33"/>
      <c r="V601" s="27"/>
      <c r="W601" s="45"/>
      <c r="X601" s="42">
        <f>IF(V601="ESU",P601*PU!$B$3,0)</f>
        <v>0</v>
      </c>
      <c r="Y601" s="23">
        <f>IF(V601="ECF",P601*PU!$B$5,0)</f>
        <v>0</v>
      </c>
      <c r="Z601" s="23">
        <f>IF(V601="Enrobé projeté",P601*PU!$B$7,0)</f>
        <v>0</v>
      </c>
      <c r="AA601" s="23">
        <f>IF(V601="Enrobé à froid",P601*PU!$B$9,0)</f>
        <v>0</v>
      </c>
      <c r="AB601" s="23">
        <f>IF(V601="Béton bitumineux",P601*PU!$B$11,0)</f>
        <v>0</v>
      </c>
      <c r="AC601" s="23">
        <f>IF(V601="Grave émulsion",P601*PU!$B$13,0)</f>
        <v>0</v>
      </c>
      <c r="AD601" s="24">
        <f>(R601*PU!B606)+('Entretien des chaussées1'!T601*PU!B608)+'Entretien des chaussées1'!X601+'Entretien des chaussées1'!Y601+'Entretien des chaussées1'!Z601+'Entretien des chaussées1'!AA601+'Entretien des chaussées1'!AB601+'Entretien des chaussées1'!AC601</f>
        <v>0</v>
      </c>
      <c r="AE601" s="34"/>
      <c r="AF601" s="34"/>
      <c r="AG601" s="19" t="str">
        <f t="shared" si="118"/>
        <v/>
      </c>
      <c r="AH601" s="19" t="str">
        <f t="shared" si="119"/>
        <v/>
      </c>
      <c r="AI601" s="19" t="str">
        <f t="shared" si="120"/>
        <v/>
      </c>
      <c r="AJ601" s="31"/>
      <c r="AK601" s="26"/>
    </row>
    <row r="602" spans="1:37" x14ac:dyDescent="0.2">
      <c r="A602" s="41"/>
      <c r="B602" s="58" t="s">
        <v>624</v>
      </c>
      <c r="C602" s="41"/>
      <c r="D602" s="44"/>
      <c r="E602" s="40"/>
      <c r="F602" s="38" t="str">
        <f t="shared" si="110"/>
        <v/>
      </c>
      <c r="G602" s="23">
        <f t="shared" si="111"/>
        <v>0</v>
      </c>
      <c r="H602" s="23">
        <f t="shared" si="112"/>
        <v>0</v>
      </c>
      <c r="I602" s="23">
        <f t="shared" si="113"/>
        <v>0</v>
      </c>
      <c r="J602" s="23">
        <f t="shared" si="114"/>
        <v>0</v>
      </c>
      <c r="K602" s="23">
        <f t="shared" si="115"/>
        <v>0</v>
      </c>
      <c r="L602" s="27"/>
      <c r="M602" s="27"/>
      <c r="N602" s="33"/>
      <c r="O602" s="33"/>
      <c r="P602" s="68" t="str">
        <f t="shared" si="116"/>
        <v/>
      </c>
      <c r="Q602" s="49" t="str">
        <f t="shared" si="117"/>
        <v/>
      </c>
      <c r="R602" s="33"/>
      <c r="S602" s="33"/>
      <c r="T602" s="33"/>
      <c r="U602" s="33"/>
      <c r="V602" s="27"/>
      <c r="W602" s="45"/>
      <c r="X602" s="42">
        <f>IF(V602="ESU",P602*PU!$B$3,0)</f>
        <v>0</v>
      </c>
      <c r="Y602" s="23">
        <f>IF(V602="ECF",P602*PU!$B$5,0)</f>
        <v>0</v>
      </c>
      <c r="Z602" s="23">
        <f>IF(V602="Enrobé projeté",P602*PU!$B$7,0)</f>
        <v>0</v>
      </c>
      <c r="AA602" s="23">
        <f>IF(V602="Enrobé à froid",P602*PU!$B$9,0)</f>
        <v>0</v>
      </c>
      <c r="AB602" s="23">
        <f>IF(V602="Béton bitumineux",P602*PU!$B$11,0)</f>
        <v>0</v>
      </c>
      <c r="AC602" s="23">
        <f>IF(V602="Grave émulsion",P602*PU!$B$13,0)</f>
        <v>0</v>
      </c>
      <c r="AD602" s="24">
        <f>(R602*PU!B607)+('Entretien des chaussées1'!T602*PU!B609)+'Entretien des chaussées1'!X602+'Entretien des chaussées1'!Y602+'Entretien des chaussées1'!Z602+'Entretien des chaussées1'!AA602+'Entretien des chaussées1'!AB602+'Entretien des chaussées1'!AC602</f>
        <v>0</v>
      </c>
      <c r="AE602" s="34"/>
      <c r="AF602" s="34"/>
      <c r="AG602" s="19" t="str">
        <f t="shared" si="118"/>
        <v/>
      </c>
      <c r="AH602" s="19" t="str">
        <f t="shared" si="119"/>
        <v/>
      </c>
      <c r="AI602" s="19" t="str">
        <f t="shared" si="120"/>
        <v/>
      </c>
      <c r="AJ602" s="31"/>
      <c r="AK602" s="26"/>
    </row>
    <row r="603" spans="1:37" x14ac:dyDescent="0.2">
      <c r="A603" s="41"/>
      <c r="B603" s="58" t="s">
        <v>625</v>
      </c>
      <c r="C603" s="41"/>
      <c r="D603" s="44"/>
      <c r="E603" s="40"/>
      <c r="F603" s="38" t="str">
        <f t="shared" si="110"/>
        <v/>
      </c>
      <c r="G603" s="23">
        <f t="shared" si="111"/>
        <v>0</v>
      </c>
      <c r="H603" s="23">
        <f t="shared" si="112"/>
        <v>0</v>
      </c>
      <c r="I603" s="23">
        <f t="shared" si="113"/>
        <v>0</v>
      </c>
      <c r="J603" s="23">
        <f t="shared" si="114"/>
        <v>0</v>
      </c>
      <c r="K603" s="23">
        <f t="shared" si="115"/>
        <v>0</v>
      </c>
      <c r="L603" s="27"/>
      <c r="M603" s="27"/>
      <c r="N603" s="33"/>
      <c r="O603" s="33"/>
      <c r="P603" s="68" t="str">
        <f t="shared" si="116"/>
        <v/>
      </c>
      <c r="Q603" s="49" t="str">
        <f t="shared" si="117"/>
        <v/>
      </c>
      <c r="R603" s="33"/>
      <c r="S603" s="33"/>
      <c r="T603" s="33"/>
      <c r="U603" s="33"/>
      <c r="V603" s="27"/>
      <c r="W603" s="45"/>
      <c r="X603" s="42">
        <f>IF(V603="ESU",P603*PU!$B$3,0)</f>
        <v>0</v>
      </c>
      <c r="Y603" s="23">
        <f>IF(V603="ECF",P603*PU!$B$5,0)</f>
        <v>0</v>
      </c>
      <c r="Z603" s="23">
        <f>IF(V603="Enrobé projeté",P603*PU!$B$7,0)</f>
        <v>0</v>
      </c>
      <c r="AA603" s="23">
        <f>IF(V603="Enrobé à froid",P603*PU!$B$9,0)</f>
        <v>0</v>
      </c>
      <c r="AB603" s="23">
        <f>IF(V603="Béton bitumineux",P603*PU!$B$11,0)</f>
        <v>0</v>
      </c>
      <c r="AC603" s="23">
        <f>IF(V603="Grave émulsion",P603*PU!$B$13,0)</f>
        <v>0</v>
      </c>
      <c r="AD603" s="24">
        <f>(R603*PU!B608)+('Entretien des chaussées1'!T603*PU!B610)+'Entretien des chaussées1'!X603+'Entretien des chaussées1'!Y603+'Entretien des chaussées1'!Z603+'Entretien des chaussées1'!AA603+'Entretien des chaussées1'!AB603+'Entretien des chaussées1'!AC603</f>
        <v>0</v>
      </c>
      <c r="AE603" s="34"/>
      <c r="AF603" s="34"/>
      <c r="AG603" s="19" t="str">
        <f t="shared" si="118"/>
        <v/>
      </c>
      <c r="AH603" s="19" t="str">
        <f t="shared" si="119"/>
        <v/>
      </c>
      <c r="AI603" s="19" t="str">
        <f t="shared" si="120"/>
        <v/>
      </c>
      <c r="AJ603" s="31"/>
      <c r="AK603" s="26"/>
    </row>
    <row r="604" spans="1:37" x14ac:dyDescent="0.2">
      <c r="A604" s="41"/>
      <c r="B604" s="58" t="s">
        <v>626</v>
      </c>
      <c r="C604" s="41"/>
      <c r="D604" s="44"/>
      <c r="E604" s="40"/>
      <c r="F604" s="38" t="str">
        <f t="shared" si="110"/>
        <v/>
      </c>
      <c r="G604" s="23">
        <f t="shared" si="111"/>
        <v>0</v>
      </c>
      <c r="H604" s="23">
        <f t="shared" si="112"/>
        <v>0</v>
      </c>
      <c r="I604" s="23">
        <f t="shared" si="113"/>
        <v>0</v>
      </c>
      <c r="J604" s="23">
        <f t="shared" si="114"/>
        <v>0</v>
      </c>
      <c r="K604" s="23">
        <f t="shared" si="115"/>
        <v>0</v>
      </c>
      <c r="L604" s="27"/>
      <c r="M604" s="27"/>
      <c r="N604" s="33"/>
      <c r="O604" s="33"/>
      <c r="P604" s="68" t="str">
        <f t="shared" si="116"/>
        <v/>
      </c>
      <c r="Q604" s="49" t="str">
        <f t="shared" si="117"/>
        <v/>
      </c>
      <c r="R604" s="33"/>
      <c r="S604" s="33"/>
      <c r="T604" s="33"/>
      <c r="U604" s="33"/>
      <c r="V604" s="27"/>
      <c r="W604" s="45"/>
      <c r="X604" s="42">
        <f>IF(V604="ESU",P604*PU!$B$3,0)</f>
        <v>0</v>
      </c>
      <c r="Y604" s="23">
        <f>IF(V604="ECF",P604*PU!$B$5,0)</f>
        <v>0</v>
      </c>
      <c r="Z604" s="23">
        <f>IF(V604="Enrobé projeté",P604*PU!$B$7,0)</f>
        <v>0</v>
      </c>
      <c r="AA604" s="23">
        <f>IF(V604="Enrobé à froid",P604*PU!$B$9,0)</f>
        <v>0</v>
      </c>
      <c r="AB604" s="23">
        <f>IF(V604="Béton bitumineux",P604*PU!$B$11,0)</f>
        <v>0</v>
      </c>
      <c r="AC604" s="23">
        <f>IF(V604="Grave émulsion",P604*PU!$B$13,0)</f>
        <v>0</v>
      </c>
      <c r="AD604" s="24">
        <f>(R604*PU!B609)+('Entretien des chaussées1'!T604*PU!B611)+'Entretien des chaussées1'!X604+'Entretien des chaussées1'!Y604+'Entretien des chaussées1'!Z604+'Entretien des chaussées1'!AA604+'Entretien des chaussées1'!AB604+'Entretien des chaussées1'!AC604</f>
        <v>0</v>
      </c>
      <c r="AE604" s="34"/>
      <c r="AF604" s="34"/>
      <c r="AG604" s="19" t="str">
        <f t="shared" si="118"/>
        <v/>
      </c>
      <c r="AH604" s="19" t="str">
        <f t="shared" si="119"/>
        <v/>
      </c>
      <c r="AI604" s="19" t="str">
        <f t="shared" si="120"/>
        <v/>
      </c>
      <c r="AJ604" s="31"/>
      <c r="AK604" s="26"/>
    </row>
    <row r="605" spans="1:37" ht="25.5" x14ac:dyDescent="0.2">
      <c r="A605" s="41"/>
      <c r="B605" s="58" t="s">
        <v>627</v>
      </c>
      <c r="C605" s="41"/>
      <c r="D605" s="44"/>
      <c r="E605" s="40"/>
      <c r="F605" s="38" t="str">
        <f t="shared" si="110"/>
        <v/>
      </c>
      <c r="G605" s="23">
        <f t="shared" si="111"/>
        <v>0</v>
      </c>
      <c r="H605" s="23">
        <f t="shared" si="112"/>
        <v>0</v>
      </c>
      <c r="I605" s="23">
        <f t="shared" si="113"/>
        <v>0</v>
      </c>
      <c r="J605" s="23">
        <f t="shared" si="114"/>
        <v>0</v>
      </c>
      <c r="K605" s="23">
        <f t="shared" si="115"/>
        <v>0</v>
      </c>
      <c r="L605" s="27"/>
      <c r="M605" s="27"/>
      <c r="N605" s="33"/>
      <c r="O605" s="33"/>
      <c r="P605" s="68" t="str">
        <f t="shared" si="116"/>
        <v/>
      </c>
      <c r="Q605" s="49" t="str">
        <f t="shared" si="117"/>
        <v/>
      </c>
      <c r="R605" s="33"/>
      <c r="S605" s="33"/>
      <c r="T605" s="33"/>
      <c r="U605" s="33"/>
      <c r="V605" s="27"/>
      <c r="W605" s="45"/>
      <c r="X605" s="42">
        <f>IF(V605="ESU",P605*PU!$B$3,0)</f>
        <v>0</v>
      </c>
      <c r="Y605" s="23">
        <f>IF(V605="ECF",P605*PU!$B$5,0)</f>
        <v>0</v>
      </c>
      <c r="Z605" s="23">
        <f>IF(V605="Enrobé projeté",P605*PU!$B$7,0)</f>
        <v>0</v>
      </c>
      <c r="AA605" s="23">
        <f>IF(V605="Enrobé à froid",P605*PU!$B$9,0)</f>
        <v>0</v>
      </c>
      <c r="AB605" s="23">
        <f>IF(V605="Béton bitumineux",P605*PU!$B$11,0)</f>
        <v>0</v>
      </c>
      <c r="AC605" s="23">
        <f>IF(V605="Grave émulsion",P605*PU!$B$13,0)</f>
        <v>0</v>
      </c>
      <c r="AD605" s="24">
        <f>(R605*PU!B610)+('Entretien des chaussées1'!T605*PU!B612)+'Entretien des chaussées1'!X605+'Entretien des chaussées1'!Y605+'Entretien des chaussées1'!Z605+'Entretien des chaussées1'!AA605+'Entretien des chaussées1'!AB605+'Entretien des chaussées1'!AC605</f>
        <v>0</v>
      </c>
      <c r="AE605" s="34"/>
      <c r="AF605" s="34"/>
      <c r="AG605" s="19" t="str">
        <f t="shared" si="118"/>
        <v/>
      </c>
      <c r="AH605" s="19" t="str">
        <f t="shared" si="119"/>
        <v/>
      </c>
      <c r="AI605" s="19" t="str">
        <f t="shared" si="120"/>
        <v/>
      </c>
      <c r="AJ605" s="31"/>
      <c r="AK605" s="26"/>
    </row>
    <row r="606" spans="1:37" x14ac:dyDescent="0.2">
      <c r="A606" s="41"/>
      <c r="B606" s="58" t="s">
        <v>628</v>
      </c>
      <c r="C606" s="41"/>
      <c r="D606" s="44"/>
      <c r="E606" s="40"/>
      <c r="F606" s="38" t="str">
        <f t="shared" si="110"/>
        <v/>
      </c>
      <c r="G606" s="23">
        <f t="shared" si="111"/>
        <v>0</v>
      </c>
      <c r="H606" s="23">
        <f t="shared" si="112"/>
        <v>0</v>
      </c>
      <c r="I606" s="23">
        <f t="shared" si="113"/>
        <v>0</v>
      </c>
      <c r="J606" s="23">
        <f t="shared" si="114"/>
        <v>0</v>
      </c>
      <c r="K606" s="23">
        <f t="shared" si="115"/>
        <v>0</v>
      </c>
      <c r="L606" s="27"/>
      <c r="M606" s="27"/>
      <c r="N606" s="33"/>
      <c r="O606" s="33"/>
      <c r="P606" s="68" t="str">
        <f t="shared" si="116"/>
        <v/>
      </c>
      <c r="Q606" s="49" t="str">
        <f t="shared" si="117"/>
        <v/>
      </c>
      <c r="R606" s="33"/>
      <c r="S606" s="33"/>
      <c r="T606" s="33"/>
      <c r="U606" s="33"/>
      <c r="V606" s="27"/>
      <c r="W606" s="45"/>
      <c r="X606" s="42">
        <f>IF(V606="ESU",P606*PU!$B$3,0)</f>
        <v>0</v>
      </c>
      <c r="Y606" s="23">
        <f>IF(V606="ECF",P606*PU!$B$5,0)</f>
        <v>0</v>
      </c>
      <c r="Z606" s="23">
        <f>IF(V606="Enrobé projeté",P606*PU!$B$7,0)</f>
        <v>0</v>
      </c>
      <c r="AA606" s="23">
        <f>IF(V606="Enrobé à froid",P606*PU!$B$9,0)</f>
        <v>0</v>
      </c>
      <c r="AB606" s="23">
        <f>IF(V606="Béton bitumineux",P606*PU!$B$11,0)</f>
        <v>0</v>
      </c>
      <c r="AC606" s="23">
        <f>IF(V606="Grave émulsion",P606*PU!$B$13,0)</f>
        <v>0</v>
      </c>
      <c r="AD606" s="24">
        <f>(R606*PU!B611)+('Entretien des chaussées1'!T606*PU!B613)+'Entretien des chaussées1'!X606+'Entretien des chaussées1'!Y606+'Entretien des chaussées1'!Z606+'Entretien des chaussées1'!AA606+'Entretien des chaussées1'!AB606+'Entretien des chaussées1'!AC606</f>
        <v>0</v>
      </c>
      <c r="AE606" s="34"/>
      <c r="AF606" s="34"/>
      <c r="AG606" s="19" t="str">
        <f t="shared" si="118"/>
        <v/>
      </c>
      <c r="AH606" s="19" t="str">
        <f t="shared" si="119"/>
        <v/>
      </c>
      <c r="AI606" s="19" t="str">
        <f t="shared" si="120"/>
        <v/>
      </c>
      <c r="AJ606" s="31"/>
      <c r="AK606" s="26"/>
    </row>
    <row r="607" spans="1:37" x14ac:dyDescent="0.2">
      <c r="A607" s="41"/>
      <c r="B607" s="58" t="s">
        <v>629</v>
      </c>
      <c r="C607" s="41"/>
      <c r="D607" s="44"/>
      <c r="E607" s="40"/>
      <c r="F607" s="38" t="str">
        <f t="shared" si="110"/>
        <v/>
      </c>
      <c r="G607" s="23">
        <f t="shared" si="111"/>
        <v>0</v>
      </c>
      <c r="H607" s="23">
        <f t="shared" si="112"/>
        <v>0</v>
      </c>
      <c r="I607" s="23">
        <f t="shared" si="113"/>
        <v>0</v>
      </c>
      <c r="J607" s="23">
        <f t="shared" si="114"/>
        <v>0</v>
      </c>
      <c r="K607" s="23">
        <f t="shared" si="115"/>
        <v>0</v>
      </c>
      <c r="L607" s="27"/>
      <c r="M607" s="27"/>
      <c r="N607" s="33"/>
      <c r="O607" s="33"/>
      <c r="P607" s="68" t="str">
        <f t="shared" si="116"/>
        <v/>
      </c>
      <c r="Q607" s="49" t="str">
        <f t="shared" si="117"/>
        <v/>
      </c>
      <c r="R607" s="33"/>
      <c r="S607" s="33"/>
      <c r="T607" s="33"/>
      <c r="U607" s="33"/>
      <c r="V607" s="27"/>
      <c r="W607" s="45"/>
      <c r="X607" s="42">
        <f>IF(V607="ESU",P607*PU!$B$3,0)</f>
        <v>0</v>
      </c>
      <c r="Y607" s="23">
        <f>IF(V607="ECF",P607*PU!$B$5,0)</f>
        <v>0</v>
      </c>
      <c r="Z607" s="23">
        <f>IF(V607="Enrobé projeté",P607*PU!$B$7,0)</f>
        <v>0</v>
      </c>
      <c r="AA607" s="23">
        <f>IF(V607="Enrobé à froid",P607*PU!$B$9,0)</f>
        <v>0</v>
      </c>
      <c r="AB607" s="23">
        <f>IF(V607="Béton bitumineux",P607*PU!$B$11,0)</f>
        <v>0</v>
      </c>
      <c r="AC607" s="23">
        <f>IF(V607="Grave émulsion",P607*PU!$B$13,0)</f>
        <v>0</v>
      </c>
      <c r="AD607" s="24">
        <f>(R607*PU!B612)+('Entretien des chaussées1'!T607*PU!B614)+'Entretien des chaussées1'!X607+'Entretien des chaussées1'!Y607+'Entretien des chaussées1'!Z607+'Entretien des chaussées1'!AA607+'Entretien des chaussées1'!AB607+'Entretien des chaussées1'!AC607</f>
        <v>0</v>
      </c>
      <c r="AE607" s="34"/>
      <c r="AF607" s="34"/>
      <c r="AG607" s="19" t="str">
        <f t="shared" si="118"/>
        <v/>
      </c>
      <c r="AH607" s="19" t="str">
        <f t="shared" si="119"/>
        <v/>
      </c>
      <c r="AI607" s="19" t="str">
        <f t="shared" si="120"/>
        <v/>
      </c>
      <c r="AJ607" s="31"/>
      <c r="AK607" s="26"/>
    </row>
    <row r="608" spans="1:37" x14ac:dyDescent="0.2">
      <c r="A608" s="41"/>
      <c r="B608" s="58" t="s">
        <v>630</v>
      </c>
      <c r="C608" s="41"/>
      <c r="D608" s="44"/>
      <c r="E608" s="40"/>
      <c r="F608" s="38" t="str">
        <f t="shared" si="110"/>
        <v/>
      </c>
      <c r="G608" s="23">
        <f t="shared" si="111"/>
        <v>0</v>
      </c>
      <c r="H608" s="23">
        <f t="shared" si="112"/>
        <v>0</v>
      </c>
      <c r="I608" s="23">
        <f t="shared" si="113"/>
        <v>0</v>
      </c>
      <c r="J608" s="23">
        <f t="shared" si="114"/>
        <v>0</v>
      </c>
      <c r="K608" s="23">
        <f t="shared" si="115"/>
        <v>0</v>
      </c>
      <c r="L608" s="27"/>
      <c r="M608" s="27"/>
      <c r="N608" s="33"/>
      <c r="O608" s="33"/>
      <c r="P608" s="68" t="str">
        <f t="shared" si="116"/>
        <v/>
      </c>
      <c r="Q608" s="49" t="str">
        <f t="shared" si="117"/>
        <v/>
      </c>
      <c r="R608" s="33"/>
      <c r="S608" s="33"/>
      <c r="T608" s="33"/>
      <c r="U608" s="33"/>
      <c r="V608" s="27"/>
      <c r="W608" s="45"/>
      <c r="X608" s="42">
        <f>IF(V608="ESU",P608*PU!$B$3,0)</f>
        <v>0</v>
      </c>
      <c r="Y608" s="23">
        <f>IF(V608="ECF",P608*PU!$B$5,0)</f>
        <v>0</v>
      </c>
      <c r="Z608" s="23">
        <f>IF(V608="Enrobé projeté",P608*PU!$B$7,0)</f>
        <v>0</v>
      </c>
      <c r="AA608" s="23">
        <f>IF(V608="Enrobé à froid",P608*PU!$B$9,0)</f>
        <v>0</v>
      </c>
      <c r="AB608" s="23">
        <f>IF(V608="Béton bitumineux",P608*PU!$B$11,0)</f>
        <v>0</v>
      </c>
      <c r="AC608" s="23">
        <f>IF(V608="Grave émulsion",P608*PU!$B$13,0)</f>
        <v>0</v>
      </c>
      <c r="AD608" s="24">
        <f>(R608*PU!B613)+('Entretien des chaussées1'!T608*PU!B615)+'Entretien des chaussées1'!X608+'Entretien des chaussées1'!Y608+'Entretien des chaussées1'!Z608+'Entretien des chaussées1'!AA608+'Entretien des chaussées1'!AB608+'Entretien des chaussées1'!AC608</f>
        <v>0</v>
      </c>
      <c r="AE608" s="34"/>
      <c r="AF608" s="34"/>
      <c r="AG608" s="19" t="str">
        <f t="shared" si="118"/>
        <v/>
      </c>
      <c r="AH608" s="19" t="str">
        <f t="shared" si="119"/>
        <v/>
      </c>
      <c r="AI608" s="19" t="str">
        <f t="shared" si="120"/>
        <v/>
      </c>
      <c r="AJ608" s="31"/>
      <c r="AK608" s="26"/>
    </row>
    <row r="609" spans="1:37" x14ac:dyDescent="0.2">
      <c r="A609" s="41"/>
      <c r="B609" s="58" t="s">
        <v>631</v>
      </c>
      <c r="C609" s="41"/>
      <c r="D609" s="44"/>
      <c r="E609" s="40"/>
      <c r="F609" s="38" t="str">
        <f t="shared" si="110"/>
        <v/>
      </c>
      <c r="G609" s="23">
        <f t="shared" si="111"/>
        <v>0</v>
      </c>
      <c r="H609" s="23">
        <f t="shared" si="112"/>
        <v>0</v>
      </c>
      <c r="I609" s="23">
        <f t="shared" si="113"/>
        <v>0</v>
      </c>
      <c r="J609" s="23">
        <f t="shared" si="114"/>
        <v>0</v>
      </c>
      <c r="K609" s="23">
        <f t="shared" si="115"/>
        <v>0</v>
      </c>
      <c r="L609" s="27"/>
      <c r="M609" s="27"/>
      <c r="N609" s="33"/>
      <c r="O609" s="33"/>
      <c r="P609" s="68" t="str">
        <f t="shared" si="116"/>
        <v/>
      </c>
      <c r="Q609" s="49" t="str">
        <f t="shared" si="117"/>
        <v/>
      </c>
      <c r="R609" s="33"/>
      <c r="S609" s="33"/>
      <c r="T609" s="33"/>
      <c r="U609" s="33"/>
      <c r="V609" s="27"/>
      <c r="W609" s="45"/>
      <c r="X609" s="42">
        <f>IF(V609="ESU",P609*PU!$B$3,0)</f>
        <v>0</v>
      </c>
      <c r="Y609" s="23">
        <f>IF(V609="ECF",P609*PU!$B$5,0)</f>
        <v>0</v>
      </c>
      <c r="Z609" s="23">
        <f>IF(V609="Enrobé projeté",P609*PU!$B$7,0)</f>
        <v>0</v>
      </c>
      <c r="AA609" s="23">
        <f>IF(V609="Enrobé à froid",P609*PU!$B$9,0)</f>
        <v>0</v>
      </c>
      <c r="AB609" s="23">
        <f>IF(V609="Béton bitumineux",P609*PU!$B$11,0)</f>
        <v>0</v>
      </c>
      <c r="AC609" s="23">
        <f>IF(V609="Grave émulsion",P609*PU!$B$13,0)</f>
        <v>0</v>
      </c>
      <c r="AD609" s="24">
        <f>(R609*PU!B614)+('Entretien des chaussées1'!T609*PU!B616)+'Entretien des chaussées1'!X609+'Entretien des chaussées1'!Y609+'Entretien des chaussées1'!Z609+'Entretien des chaussées1'!AA609+'Entretien des chaussées1'!AB609+'Entretien des chaussées1'!AC609</f>
        <v>0</v>
      </c>
      <c r="AE609" s="34"/>
      <c r="AF609" s="34"/>
      <c r="AG609" s="19" t="str">
        <f t="shared" si="118"/>
        <v/>
      </c>
      <c r="AH609" s="19" t="str">
        <f t="shared" si="119"/>
        <v/>
      </c>
      <c r="AI609" s="19" t="str">
        <f t="shared" si="120"/>
        <v/>
      </c>
      <c r="AJ609" s="31"/>
      <c r="AK609" s="26"/>
    </row>
    <row r="610" spans="1:37" x14ac:dyDescent="0.2">
      <c r="A610" s="41"/>
      <c r="B610" s="58" t="s">
        <v>632</v>
      </c>
      <c r="C610" s="41"/>
      <c r="D610" s="44"/>
      <c r="E610" s="40"/>
      <c r="F610" s="38" t="str">
        <f t="shared" si="110"/>
        <v/>
      </c>
      <c r="G610" s="23">
        <f t="shared" si="111"/>
        <v>0</v>
      </c>
      <c r="H610" s="23">
        <f t="shared" si="112"/>
        <v>0</v>
      </c>
      <c r="I610" s="23">
        <f t="shared" si="113"/>
        <v>0</v>
      </c>
      <c r="J610" s="23">
        <f t="shared" si="114"/>
        <v>0</v>
      </c>
      <c r="K610" s="23">
        <f t="shared" si="115"/>
        <v>0</v>
      </c>
      <c r="L610" s="27"/>
      <c r="M610" s="27"/>
      <c r="N610" s="33"/>
      <c r="O610" s="33"/>
      <c r="P610" s="68" t="str">
        <f t="shared" si="116"/>
        <v/>
      </c>
      <c r="Q610" s="49" t="str">
        <f t="shared" si="117"/>
        <v/>
      </c>
      <c r="R610" s="33"/>
      <c r="S610" s="33"/>
      <c r="T610" s="33"/>
      <c r="U610" s="33"/>
      <c r="V610" s="27"/>
      <c r="W610" s="45"/>
      <c r="X610" s="42">
        <f>IF(V610="ESU",P610*PU!$B$3,0)</f>
        <v>0</v>
      </c>
      <c r="Y610" s="23">
        <f>IF(V610="ECF",P610*PU!$B$5,0)</f>
        <v>0</v>
      </c>
      <c r="Z610" s="23">
        <f>IF(V610="Enrobé projeté",P610*PU!$B$7,0)</f>
        <v>0</v>
      </c>
      <c r="AA610" s="23">
        <f>IF(V610="Enrobé à froid",P610*PU!$B$9,0)</f>
        <v>0</v>
      </c>
      <c r="AB610" s="23">
        <f>IF(V610="Béton bitumineux",P610*PU!$B$11,0)</f>
        <v>0</v>
      </c>
      <c r="AC610" s="23">
        <f>IF(V610="Grave émulsion",P610*PU!$B$13,0)</f>
        <v>0</v>
      </c>
      <c r="AD610" s="24">
        <f>(R610*PU!B615)+('Entretien des chaussées1'!T610*PU!B617)+'Entretien des chaussées1'!X610+'Entretien des chaussées1'!Y610+'Entretien des chaussées1'!Z610+'Entretien des chaussées1'!AA610+'Entretien des chaussées1'!AB610+'Entretien des chaussées1'!AC610</f>
        <v>0</v>
      </c>
      <c r="AE610" s="34"/>
      <c r="AF610" s="34"/>
      <c r="AG610" s="19" t="str">
        <f t="shared" si="118"/>
        <v/>
      </c>
      <c r="AH610" s="19" t="str">
        <f t="shared" si="119"/>
        <v/>
      </c>
      <c r="AI610" s="19" t="str">
        <f t="shared" si="120"/>
        <v/>
      </c>
      <c r="AJ610" s="31"/>
      <c r="AK610" s="26"/>
    </row>
    <row r="611" spans="1:37" x14ac:dyDescent="0.2">
      <c r="A611" s="41"/>
      <c r="B611" s="58" t="s">
        <v>633</v>
      </c>
      <c r="C611" s="41"/>
      <c r="D611" s="44"/>
      <c r="E611" s="40"/>
      <c r="F611" s="38" t="str">
        <f t="shared" si="110"/>
        <v/>
      </c>
      <c r="G611" s="23">
        <f t="shared" si="111"/>
        <v>0</v>
      </c>
      <c r="H611" s="23">
        <f t="shared" si="112"/>
        <v>0</v>
      </c>
      <c r="I611" s="23">
        <f t="shared" si="113"/>
        <v>0</v>
      </c>
      <c r="J611" s="23">
        <f t="shared" si="114"/>
        <v>0</v>
      </c>
      <c r="K611" s="23">
        <f t="shared" si="115"/>
        <v>0</v>
      </c>
      <c r="L611" s="27"/>
      <c r="M611" s="27"/>
      <c r="N611" s="33"/>
      <c r="O611" s="33"/>
      <c r="P611" s="68" t="str">
        <f t="shared" si="116"/>
        <v/>
      </c>
      <c r="Q611" s="49" t="str">
        <f t="shared" si="117"/>
        <v/>
      </c>
      <c r="R611" s="33"/>
      <c r="S611" s="33"/>
      <c r="T611" s="33"/>
      <c r="U611" s="33"/>
      <c r="V611" s="27"/>
      <c r="W611" s="45"/>
      <c r="X611" s="42">
        <f>IF(V611="ESU",P611*PU!$B$3,0)</f>
        <v>0</v>
      </c>
      <c r="Y611" s="23">
        <f>IF(V611="ECF",P611*PU!$B$5,0)</f>
        <v>0</v>
      </c>
      <c r="Z611" s="23">
        <f>IF(V611="Enrobé projeté",P611*PU!$B$7,0)</f>
        <v>0</v>
      </c>
      <c r="AA611" s="23">
        <f>IF(V611="Enrobé à froid",P611*PU!$B$9,0)</f>
        <v>0</v>
      </c>
      <c r="AB611" s="23">
        <f>IF(V611="Béton bitumineux",P611*PU!$B$11,0)</f>
        <v>0</v>
      </c>
      <c r="AC611" s="23">
        <f>IF(V611="Grave émulsion",P611*PU!$B$13,0)</f>
        <v>0</v>
      </c>
      <c r="AD611" s="24">
        <f>(R611*PU!B616)+('Entretien des chaussées1'!T611*PU!B618)+'Entretien des chaussées1'!X611+'Entretien des chaussées1'!Y611+'Entretien des chaussées1'!Z611+'Entretien des chaussées1'!AA611+'Entretien des chaussées1'!AB611+'Entretien des chaussées1'!AC611</f>
        <v>0</v>
      </c>
      <c r="AE611" s="34"/>
      <c r="AF611" s="34"/>
      <c r="AG611" s="19" t="str">
        <f t="shared" si="118"/>
        <v/>
      </c>
      <c r="AH611" s="19" t="str">
        <f t="shared" si="119"/>
        <v/>
      </c>
      <c r="AI611" s="19" t="str">
        <f t="shared" si="120"/>
        <v/>
      </c>
      <c r="AJ611" s="31"/>
      <c r="AK611" s="26"/>
    </row>
    <row r="612" spans="1:37" x14ac:dyDescent="0.2">
      <c r="A612" s="41"/>
      <c r="B612" s="58" t="s">
        <v>634</v>
      </c>
      <c r="C612" s="41"/>
      <c r="D612" s="44"/>
      <c r="E612" s="40"/>
      <c r="F612" s="38" t="str">
        <f t="shared" si="110"/>
        <v/>
      </c>
      <c r="G612" s="23">
        <f t="shared" si="111"/>
        <v>0</v>
      </c>
      <c r="H612" s="23">
        <f t="shared" si="112"/>
        <v>0</v>
      </c>
      <c r="I612" s="23">
        <f t="shared" si="113"/>
        <v>0</v>
      </c>
      <c r="J612" s="23">
        <f t="shared" si="114"/>
        <v>0</v>
      </c>
      <c r="K612" s="23">
        <f t="shared" si="115"/>
        <v>0</v>
      </c>
      <c r="L612" s="27"/>
      <c r="M612" s="27"/>
      <c r="N612" s="33"/>
      <c r="O612" s="33"/>
      <c r="P612" s="68" t="str">
        <f t="shared" si="116"/>
        <v/>
      </c>
      <c r="Q612" s="49" t="str">
        <f t="shared" si="117"/>
        <v/>
      </c>
      <c r="R612" s="33"/>
      <c r="S612" s="33"/>
      <c r="T612" s="33"/>
      <c r="U612" s="33"/>
      <c r="V612" s="27"/>
      <c r="W612" s="45"/>
      <c r="X612" s="42">
        <f>IF(V612="ESU",P612*PU!$B$3,0)</f>
        <v>0</v>
      </c>
      <c r="Y612" s="23">
        <f>IF(V612="ECF",P612*PU!$B$5,0)</f>
        <v>0</v>
      </c>
      <c r="Z612" s="23">
        <f>IF(V612="Enrobé projeté",P612*PU!$B$7,0)</f>
        <v>0</v>
      </c>
      <c r="AA612" s="23">
        <f>IF(V612="Enrobé à froid",P612*PU!$B$9,0)</f>
        <v>0</v>
      </c>
      <c r="AB612" s="23">
        <f>IF(V612="Béton bitumineux",P612*PU!$B$11,0)</f>
        <v>0</v>
      </c>
      <c r="AC612" s="23">
        <f>IF(V612="Grave émulsion",P612*PU!$B$13,0)</f>
        <v>0</v>
      </c>
      <c r="AD612" s="24">
        <f>(R612*PU!B617)+('Entretien des chaussées1'!T612*PU!B619)+'Entretien des chaussées1'!X612+'Entretien des chaussées1'!Y612+'Entretien des chaussées1'!Z612+'Entretien des chaussées1'!AA612+'Entretien des chaussées1'!AB612+'Entretien des chaussées1'!AC612</f>
        <v>0</v>
      </c>
      <c r="AE612" s="34"/>
      <c r="AF612" s="34"/>
      <c r="AG612" s="19" t="str">
        <f t="shared" si="118"/>
        <v/>
      </c>
      <c r="AH612" s="19" t="str">
        <f t="shared" si="119"/>
        <v/>
      </c>
      <c r="AI612" s="19" t="str">
        <f t="shared" si="120"/>
        <v/>
      </c>
      <c r="AJ612" s="31"/>
      <c r="AK612" s="26"/>
    </row>
    <row r="613" spans="1:37" x14ac:dyDescent="0.2">
      <c r="A613" s="41"/>
      <c r="B613" s="58" t="s">
        <v>635</v>
      </c>
      <c r="C613" s="41"/>
      <c r="D613" s="44"/>
      <c r="E613" s="40"/>
      <c r="F613" s="38" t="str">
        <f t="shared" si="110"/>
        <v/>
      </c>
      <c r="G613" s="23">
        <f t="shared" si="111"/>
        <v>0</v>
      </c>
      <c r="H613" s="23">
        <f t="shared" si="112"/>
        <v>0</v>
      </c>
      <c r="I613" s="23">
        <f t="shared" si="113"/>
        <v>0</v>
      </c>
      <c r="J613" s="23">
        <f t="shared" si="114"/>
        <v>0</v>
      </c>
      <c r="K613" s="23">
        <f t="shared" si="115"/>
        <v>0</v>
      </c>
      <c r="L613" s="27"/>
      <c r="M613" s="27"/>
      <c r="N613" s="33"/>
      <c r="O613" s="33"/>
      <c r="P613" s="68" t="str">
        <f t="shared" si="116"/>
        <v/>
      </c>
      <c r="Q613" s="49" t="str">
        <f t="shared" si="117"/>
        <v/>
      </c>
      <c r="R613" s="33"/>
      <c r="S613" s="33"/>
      <c r="T613" s="33"/>
      <c r="U613" s="33"/>
      <c r="V613" s="27"/>
      <c r="W613" s="45"/>
      <c r="X613" s="42">
        <f>IF(V613="ESU",P613*PU!$B$3,0)</f>
        <v>0</v>
      </c>
      <c r="Y613" s="23">
        <f>IF(V613="ECF",P613*PU!$B$5,0)</f>
        <v>0</v>
      </c>
      <c r="Z613" s="23">
        <f>IF(V613="Enrobé projeté",P613*PU!$B$7,0)</f>
        <v>0</v>
      </c>
      <c r="AA613" s="23">
        <f>IF(V613="Enrobé à froid",P613*PU!$B$9,0)</f>
        <v>0</v>
      </c>
      <c r="AB613" s="23">
        <f>IF(V613="Béton bitumineux",P613*PU!$B$11,0)</f>
        <v>0</v>
      </c>
      <c r="AC613" s="23">
        <f>IF(V613="Grave émulsion",P613*PU!$B$13,0)</f>
        <v>0</v>
      </c>
      <c r="AD613" s="24">
        <f>(R613*PU!B618)+('Entretien des chaussées1'!T613*PU!B620)+'Entretien des chaussées1'!X613+'Entretien des chaussées1'!Y613+'Entretien des chaussées1'!Z613+'Entretien des chaussées1'!AA613+'Entretien des chaussées1'!AB613+'Entretien des chaussées1'!AC613</f>
        <v>0</v>
      </c>
      <c r="AE613" s="34"/>
      <c r="AF613" s="34"/>
      <c r="AG613" s="19" t="str">
        <f t="shared" si="118"/>
        <v/>
      </c>
      <c r="AH613" s="19" t="str">
        <f t="shared" si="119"/>
        <v/>
      </c>
      <c r="AI613" s="19" t="str">
        <f t="shared" si="120"/>
        <v/>
      </c>
      <c r="AJ613" s="31"/>
      <c r="AK613" s="26"/>
    </row>
    <row r="614" spans="1:37" x14ac:dyDescent="0.2">
      <c r="A614" s="41"/>
      <c r="B614" s="58" t="s">
        <v>636</v>
      </c>
      <c r="C614" s="41"/>
      <c r="D614" s="44"/>
      <c r="E614" s="40"/>
      <c r="F614" s="38" t="str">
        <f t="shared" si="110"/>
        <v/>
      </c>
      <c r="G614" s="23">
        <f t="shared" si="111"/>
        <v>0</v>
      </c>
      <c r="H614" s="23">
        <f t="shared" si="112"/>
        <v>0</v>
      </c>
      <c r="I614" s="23">
        <f t="shared" si="113"/>
        <v>0</v>
      </c>
      <c r="J614" s="23">
        <f t="shared" si="114"/>
        <v>0</v>
      </c>
      <c r="K614" s="23">
        <f t="shared" si="115"/>
        <v>0</v>
      </c>
      <c r="L614" s="27"/>
      <c r="M614" s="27"/>
      <c r="N614" s="33"/>
      <c r="O614" s="33"/>
      <c r="P614" s="68" t="str">
        <f t="shared" si="116"/>
        <v/>
      </c>
      <c r="Q614" s="49" t="str">
        <f t="shared" si="117"/>
        <v/>
      </c>
      <c r="R614" s="33"/>
      <c r="S614" s="33"/>
      <c r="T614" s="33"/>
      <c r="U614" s="33"/>
      <c r="V614" s="27"/>
      <c r="W614" s="45"/>
      <c r="X614" s="42">
        <f>IF(V614="ESU",P614*PU!$B$3,0)</f>
        <v>0</v>
      </c>
      <c r="Y614" s="23">
        <f>IF(V614="ECF",P614*PU!$B$5,0)</f>
        <v>0</v>
      </c>
      <c r="Z614" s="23">
        <f>IF(V614="Enrobé projeté",P614*PU!$B$7,0)</f>
        <v>0</v>
      </c>
      <c r="AA614" s="23">
        <f>IF(V614="Enrobé à froid",P614*PU!$B$9,0)</f>
        <v>0</v>
      </c>
      <c r="AB614" s="23">
        <f>IF(V614="Béton bitumineux",P614*PU!$B$11,0)</f>
        <v>0</v>
      </c>
      <c r="AC614" s="23">
        <f>IF(V614="Grave émulsion",P614*PU!$B$13,0)</f>
        <v>0</v>
      </c>
      <c r="AD614" s="24">
        <f>(R614*PU!B619)+('Entretien des chaussées1'!T614*PU!B621)+'Entretien des chaussées1'!X614+'Entretien des chaussées1'!Y614+'Entretien des chaussées1'!Z614+'Entretien des chaussées1'!AA614+'Entretien des chaussées1'!AB614+'Entretien des chaussées1'!AC614</f>
        <v>0</v>
      </c>
      <c r="AE614" s="34"/>
      <c r="AF614" s="34"/>
      <c r="AG614" s="19" t="str">
        <f t="shared" si="118"/>
        <v/>
      </c>
      <c r="AH614" s="19" t="str">
        <f t="shared" si="119"/>
        <v/>
      </c>
      <c r="AI614" s="19" t="str">
        <f t="shared" si="120"/>
        <v/>
      </c>
      <c r="AJ614" s="31"/>
      <c r="AK614" s="26"/>
    </row>
    <row r="615" spans="1:37" ht="25.5" x14ac:dyDescent="0.2">
      <c r="A615" s="41"/>
      <c r="B615" s="58" t="s">
        <v>637</v>
      </c>
      <c r="C615" s="41"/>
      <c r="D615" s="44"/>
      <c r="E615" s="40"/>
      <c r="F615" s="38" t="str">
        <f t="shared" si="110"/>
        <v/>
      </c>
      <c r="G615" s="23">
        <f t="shared" si="111"/>
        <v>0</v>
      </c>
      <c r="H615" s="23">
        <f t="shared" si="112"/>
        <v>0</v>
      </c>
      <c r="I615" s="23">
        <f t="shared" si="113"/>
        <v>0</v>
      </c>
      <c r="J615" s="23">
        <f t="shared" si="114"/>
        <v>0</v>
      </c>
      <c r="K615" s="23">
        <f t="shared" si="115"/>
        <v>0</v>
      </c>
      <c r="L615" s="27"/>
      <c r="M615" s="27"/>
      <c r="N615" s="33"/>
      <c r="O615" s="33"/>
      <c r="P615" s="68" t="str">
        <f t="shared" si="116"/>
        <v/>
      </c>
      <c r="Q615" s="49" t="str">
        <f t="shared" si="117"/>
        <v/>
      </c>
      <c r="R615" s="33"/>
      <c r="S615" s="33"/>
      <c r="T615" s="33"/>
      <c r="U615" s="33"/>
      <c r="V615" s="27"/>
      <c r="W615" s="45"/>
      <c r="X615" s="42">
        <f>IF(V615="ESU",P615*PU!$B$3,0)</f>
        <v>0</v>
      </c>
      <c r="Y615" s="23">
        <f>IF(V615="ECF",P615*PU!$B$5,0)</f>
        <v>0</v>
      </c>
      <c r="Z615" s="23">
        <f>IF(V615="Enrobé projeté",P615*PU!$B$7,0)</f>
        <v>0</v>
      </c>
      <c r="AA615" s="23">
        <f>IF(V615="Enrobé à froid",P615*PU!$B$9,0)</f>
        <v>0</v>
      </c>
      <c r="AB615" s="23">
        <f>IF(V615="Béton bitumineux",P615*PU!$B$11,0)</f>
        <v>0</v>
      </c>
      <c r="AC615" s="23">
        <f>IF(V615="Grave émulsion",P615*PU!$B$13,0)</f>
        <v>0</v>
      </c>
      <c r="AD615" s="24">
        <f>(R615*PU!B620)+('Entretien des chaussées1'!T615*PU!B622)+'Entretien des chaussées1'!X615+'Entretien des chaussées1'!Y615+'Entretien des chaussées1'!Z615+'Entretien des chaussées1'!AA615+'Entretien des chaussées1'!AB615+'Entretien des chaussées1'!AC615</f>
        <v>0</v>
      </c>
      <c r="AE615" s="34"/>
      <c r="AF615" s="34"/>
      <c r="AG615" s="19" t="str">
        <f t="shared" si="118"/>
        <v/>
      </c>
      <c r="AH615" s="19" t="str">
        <f t="shared" si="119"/>
        <v/>
      </c>
      <c r="AI615" s="19" t="str">
        <f t="shared" si="120"/>
        <v/>
      </c>
      <c r="AJ615" s="31"/>
      <c r="AK615" s="26"/>
    </row>
    <row r="616" spans="1:37" x14ac:dyDescent="0.2">
      <c r="A616" s="41"/>
      <c r="B616" s="58" t="s">
        <v>638</v>
      </c>
      <c r="C616" s="41"/>
      <c r="D616" s="44"/>
      <c r="E616" s="40"/>
      <c r="F616" s="38" t="str">
        <f t="shared" si="110"/>
        <v/>
      </c>
      <c r="G616" s="23">
        <f t="shared" si="111"/>
        <v>0</v>
      </c>
      <c r="H616" s="23">
        <f t="shared" si="112"/>
        <v>0</v>
      </c>
      <c r="I616" s="23">
        <f t="shared" si="113"/>
        <v>0</v>
      </c>
      <c r="J616" s="23">
        <f t="shared" si="114"/>
        <v>0</v>
      </c>
      <c r="K616" s="23">
        <f t="shared" si="115"/>
        <v>0</v>
      </c>
      <c r="L616" s="27"/>
      <c r="M616" s="27"/>
      <c r="N616" s="33"/>
      <c r="O616" s="33"/>
      <c r="P616" s="68" t="str">
        <f t="shared" si="116"/>
        <v/>
      </c>
      <c r="Q616" s="49" t="str">
        <f t="shared" si="117"/>
        <v/>
      </c>
      <c r="R616" s="33"/>
      <c r="S616" s="33"/>
      <c r="T616" s="33"/>
      <c r="U616" s="33"/>
      <c r="V616" s="27"/>
      <c r="W616" s="45"/>
      <c r="X616" s="42">
        <f>IF(V616="ESU",P616*PU!$B$3,0)</f>
        <v>0</v>
      </c>
      <c r="Y616" s="23">
        <f>IF(V616="ECF",P616*PU!$B$5,0)</f>
        <v>0</v>
      </c>
      <c r="Z616" s="23">
        <f>IF(V616="Enrobé projeté",P616*PU!$B$7,0)</f>
        <v>0</v>
      </c>
      <c r="AA616" s="23">
        <f>IF(V616="Enrobé à froid",P616*PU!$B$9,0)</f>
        <v>0</v>
      </c>
      <c r="AB616" s="23">
        <f>IF(V616="Béton bitumineux",P616*PU!$B$11,0)</f>
        <v>0</v>
      </c>
      <c r="AC616" s="23">
        <f>IF(V616="Grave émulsion",P616*PU!$B$13,0)</f>
        <v>0</v>
      </c>
      <c r="AD616" s="24">
        <f>(R616*PU!B621)+('Entretien des chaussées1'!T616*PU!B623)+'Entretien des chaussées1'!X616+'Entretien des chaussées1'!Y616+'Entretien des chaussées1'!Z616+'Entretien des chaussées1'!AA616+'Entretien des chaussées1'!AB616+'Entretien des chaussées1'!AC616</f>
        <v>0</v>
      </c>
      <c r="AE616" s="34"/>
      <c r="AF616" s="34"/>
      <c r="AG616" s="19" t="str">
        <f t="shared" si="118"/>
        <v/>
      </c>
      <c r="AH616" s="19" t="str">
        <f t="shared" si="119"/>
        <v/>
      </c>
      <c r="AI616" s="19" t="str">
        <f t="shared" si="120"/>
        <v/>
      </c>
      <c r="AJ616" s="31"/>
      <c r="AK616" s="26"/>
    </row>
    <row r="617" spans="1:37" x14ac:dyDescent="0.2">
      <c r="A617" s="41"/>
      <c r="B617" s="58" t="s">
        <v>639</v>
      </c>
      <c r="C617" s="41"/>
      <c r="D617" s="44"/>
      <c r="E617" s="40"/>
      <c r="F617" s="38" t="str">
        <f t="shared" si="110"/>
        <v/>
      </c>
      <c r="G617" s="23">
        <f t="shared" si="111"/>
        <v>0</v>
      </c>
      <c r="H617" s="23">
        <f t="shared" si="112"/>
        <v>0</v>
      </c>
      <c r="I617" s="23">
        <f t="shared" si="113"/>
        <v>0</v>
      </c>
      <c r="J617" s="23">
        <f t="shared" si="114"/>
        <v>0</v>
      </c>
      <c r="K617" s="23">
        <f t="shared" si="115"/>
        <v>0</v>
      </c>
      <c r="L617" s="27"/>
      <c r="M617" s="27"/>
      <c r="N617" s="33"/>
      <c r="O617" s="33"/>
      <c r="P617" s="68" t="str">
        <f t="shared" si="116"/>
        <v/>
      </c>
      <c r="Q617" s="49" t="str">
        <f t="shared" si="117"/>
        <v/>
      </c>
      <c r="R617" s="33"/>
      <c r="S617" s="33"/>
      <c r="T617" s="33"/>
      <c r="U617" s="33"/>
      <c r="V617" s="27"/>
      <c r="W617" s="45"/>
      <c r="X617" s="42">
        <f>IF(V617="ESU",P617*PU!$B$3,0)</f>
        <v>0</v>
      </c>
      <c r="Y617" s="23">
        <f>IF(V617="ECF",P617*PU!$B$5,0)</f>
        <v>0</v>
      </c>
      <c r="Z617" s="23">
        <f>IF(V617="Enrobé projeté",P617*PU!$B$7,0)</f>
        <v>0</v>
      </c>
      <c r="AA617" s="23">
        <f>IF(V617="Enrobé à froid",P617*PU!$B$9,0)</f>
        <v>0</v>
      </c>
      <c r="AB617" s="23">
        <f>IF(V617="Béton bitumineux",P617*PU!$B$11,0)</f>
        <v>0</v>
      </c>
      <c r="AC617" s="23">
        <f>IF(V617="Grave émulsion",P617*PU!$B$13,0)</f>
        <v>0</v>
      </c>
      <c r="AD617" s="24">
        <f>(R617*PU!B622)+('Entretien des chaussées1'!T617*PU!B624)+'Entretien des chaussées1'!X617+'Entretien des chaussées1'!Y617+'Entretien des chaussées1'!Z617+'Entretien des chaussées1'!AA617+'Entretien des chaussées1'!AB617+'Entretien des chaussées1'!AC617</f>
        <v>0</v>
      </c>
      <c r="AE617" s="34"/>
      <c r="AF617" s="34"/>
      <c r="AG617" s="19" t="str">
        <f t="shared" si="118"/>
        <v/>
      </c>
      <c r="AH617" s="19" t="str">
        <f t="shared" si="119"/>
        <v/>
      </c>
      <c r="AI617" s="19" t="str">
        <f t="shared" si="120"/>
        <v/>
      </c>
      <c r="AJ617" s="31"/>
      <c r="AK617" s="26"/>
    </row>
    <row r="618" spans="1:37" x14ac:dyDescent="0.2">
      <c r="A618" s="41"/>
      <c r="B618" s="58" t="s">
        <v>640</v>
      </c>
      <c r="C618" s="41"/>
      <c r="D618" s="44"/>
      <c r="E618" s="40"/>
      <c r="F618" s="38" t="str">
        <f t="shared" si="110"/>
        <v/>
      </c>
      <c r="G618" s="23">
        <f t="shared" si="111"/>
        <v>0</v>
      </c>
      <c r="H618" s="23">
        <f t="shared" si="112"/>
        <v>0</v>
      </c>
      <c r="I618" s="23">
        <f t="shared" si="113"/>
        <v>0</v>
      </c>
      <c r="J618" s="23">
        <f t="shared" si="114"/>
        <v>0</v>
      </c>
      <c r="K618" s="23">
        <f t="shared" si="115"/>
        <v>0</v>
      </c>
      <c r="L618" s="27"/>
      <c r="M618" s="27"/>
      <c r="N618" s="33"/>
      <c r="O618" s="33"/>
      <c r="P618" s="68" t="str">
        <f t="shared" si="116"/>
        <v/>
      </c>
      <c r="Q618" s="49" t="str">
        <f t="shared" si="117"/>
        <v/>
      </c>
      <c r="R618" s="33"/>
      <c r="S618" s="33"/>
      <c r="T618" s="33"/>
      <c r="U618" s="33"/>
      <c r="V618" s="27"/>
      <c r="W618" s="45"/>
      <c r="X618" s="42">
        <f>IF(V618="ESU",P618*PU!$B$3,0)</f>
        <v>0</v>
      </c>
      <c r="Y618" s="23">
        <f>IF(V618="ECF",P618*PU!$B$5,0)</f>
        <v>0</v>
      </c>
      <c r="Z618" s="23">
        <f>IF(V618="Enrobé projeté",P618*PU!$B$7,0)</f>
        <v>0</v>
      </c>
      <c r="AA618" s="23">
        <f>IF(V618="Enrobé à froid",P618*PU!$B$9,0)</f>
        <v>0</v>
      </c>
      <c r="AB618" s="23">
        <f>IF(V618="Béton bitumineux",P618*PU!$B$11,0)</f>
        <v>0</v>
      </c>
      <c r="AC618" s="23">
        <f>IF(V618="Grave émulsion",P618*PU!$B$13,0)</f>
        <v>0</v>
      </c>
      <c r="AD618" s="24">
        <f>(R618*PU!B623)+('Entretien des chaussées1'!T618*PU!B625)+'Entretien des chaussées1'!X618+'Entretien des chaussées1'!Y618+'Entretien des chaussées1'!Z618+'Entretien des chaussées1'!AA618+'Entretien des chaussées1'!AB618+'Entretien des chaussées1'!AC618</f>
        <v>0</v>
      </c>
      <c r="AE618" s="34"/>
      <c r="AF618" s="34"/>
      <c r="AG618" s="19" t="str">
        <f t="shared" si="118"/>
        <v/>
      </c>
      <c r="AH618" s="19" t="str">
        <f t="shared" si="119"/>
        <v/>
      </c>
      <c r="AI618" s="19" t="str">
        <f t="shared" si="120"/>
        <v/>
      </c>
      <c r="AJ618" s="31"/>
      <c r="AK618" s="26"/>
    </row>
    <row r="619" spans="1:37" x14ac:dyDescent="0.2">
      <c r="A619" s="41"/>
      <c r="B619" s="58" t="s">
        <v>641</v>
      </c>
      <c r="C619" s="41"/>
      <c r="D619" s="44"/>
      <c r="E619" s="40"/>
      <c r="F619" s="38" t="str">
        <f t="shared" si="110"/>
        <v/>
      </c>
      <c r="G619" s="23">
        <f t="shared" si="111"/>
        <v>0</v>
      </c>
      <c r="H619" s="23">
        <f t="shared" si="112"/>
        <v>0</v>
      </c>
      <c r="I619" s="23">
        <f t="shared" si="113"/>
        <v>0</v>
      </c>
      <c r="J619" s="23">
        <f t="shared" si="114"/>
        <v>0</v>
      </c>
      <c r="K619" s="23">
        <f t="shared" si="115"/>
        <v>0</v>
      </c>
      <c r="L619" s="27"/>
      <c r="M619" s="27"/>
      <c r="N619" s="33"/>
      <c r="O619" s="33"/>
      <c r="P619" s="68" t="str">
        <f t="shared" si="116"/>
        <v/>
      </c>
      <c r="Q619" s="49" t="str">
        <f t="shared" si="117"/>
        <v/>
      </c>
      <c r="R619" s="33"/>
      <c r="S619" s="33"/>
      <c r="T619" s="33"/>
      <c r="U619" s="33"/>
      <c r="V619" s="27"/>
      <c r="W619" s="45"/>
      <c r="X619" s="42">
        <f>IF(V619="ESU",P619*PU!$B$3,0)</f>
        <v>0</v>
      </c>
      <c r="Y619" s="23">
        <f>IF(V619="ECF",P619*PU!$B$5,0)</f>
        <v>0</v>
      </c>
      <c r="Z619" s="23">
        <f>IF(V619="Enrobé projeté",P619*PU!$B$7,0)</f>
        <v>0</v>
      </c>
      <c r="AA619" s="23">
        <f>IF(V619="Enrobé à froid",P619*PU!$B$9,0)</f>
        <v>0</v>
      </c>
      <c r="AB619" s="23">
        <f>IF(V619="Béton bitumineux",P619*PU!$B$11,0)</f>
        <v>0</v>
      </c>
      <c r="AC619" s="23">
        <f>IF(V619="Grave émulsion",P619*PU!$B$13,0)</f>
        <v>0</v>
      </c>
      <c r="AD619" s="24">
        <f>(R619*PU!B624)+('Entretien des chaussées1'!T619*PU!B626)+'Entretien des chaussées1'!X619+'Entretien des chaussées1'!Y619+'Entretien des chaussées1'!Z619+'Entretien des chaussées1'!AA619+'Entretien des chaussées1'!AB619+'Entretien des chaussées1'!AC619</f>
        <v>0</v>
      </c>
      <c r="AE619" s="34"/>
      <c r="AF619" s="34"/>
      <c r="AG619" s="19" t="str">
        <f t="shared" si="118"/>
        <v/>
      </c>
      <c r="AH619" s="19" t="str">
        <f t="shared" si="119"/>
        <v/>
      </c>
      <c r="AI619" s="19" t="str">
        <f t="shared" si="120"/>
        <v/>
      </c>
      <c r="AJ619" s="31"/>
      <c r="AK619" s="26"/>
    </row>
    <row r="620" spans="1:37" x14ac:dyDescent="0.2">
      <c r="A620" s="41"/>
      <c r="B620" s="58" t="s">
        <v>642</v>
      </c>
      <c r="C620" s="41"/>
      <c r="D620" s="44"/>
      <c r="E620" s="40"/>
      <c r="F620" s="38" t="str">
        <f t="shared" si="110"/>
        <v/>
      </c>
      <c r="G620" s="23">
        <f t="shared" si="111"/>
        <v>0</v>
      </c>
      <c r="H620" s="23">
        <f t="shared" si="112"/>
        <v>0</v>
      </c>
      <c r="I620" s="23">
        <f t="shared" si="113"/>
        <v>0</v>
      </c>
      <c r="J620" s="23">
        <f t="shared" si="114"/>
        <v>0</v>
      </c>
      <c r="K620" s="23">
        <f t="shared" si="115"/>
        <v>0</v>
      </c>
      <c r="L620" s="27"/>
      <c r="M620" s="27"/>
      <c r="N620" s="33"/>
      <c r="O620" s="33"/>
      <c r="P620" s="68" t="str">
        <f t="shared" si="116"/>
        <v/>
      </c>
      <c r="Q620" s="49" t="str">
        <f t="shared" si="117"/>
        <v/>
      </c>
      <c r="R620" s="33"/>
      <c r="S620" s="33"/>
      <c r="T620" s="33"/>
      <c r="U620" s="33"/>
      <c r="V620" s="27"/>
      <c r="W620" s="45"/>
      <c r="X620" s="42">
        <f>IF(V620="ESU",P620*PU!$B$3,0)</f>
        <v>0</v>
      </c>
      <c r="Y620" s="23">
        <f>IF(V620="ECF",P620*PU!$B$5,0)</f>
        <v>0</v>
      </c>
      <c r="Z620" s="23">
        <f>IF(V620="Enrobé projeté",P620*PU!$B$7,0)</f>
        <v>0</v>
      </c>
      <c r="AA620" s="23">
        <f>IF(V620="Enrobé à froid",P620*PU!$B$9,0)</f>
        <v>0</v>
      </c>
      <c r="AB620" s="23">
        <f>IF(V620="Béton bitumineux",P620*PU!$B$11,0)</f>
        <v>0</v>
      </c>
      <c r="AC620" s="23">
        <f>IF(V620="Grave émulsion",P620*PU!$B$13,0)</f>
        <v>0</v>
      </c>
      <c r="AD620" s="24">
        <f>(R620*PU!B625)+('Entretien des chaussées1'!T620*PU!B627)+'Entretien des chaussées1'!X620+'Entretien des chaussées1'!Y620+'Entretien des chaussées1'!Z620+'Entretien des chaussées1'!AA620+'Entretien des chaussées1'!AB620+'Entretien des chaussées1'!AC620</f>
        <v>0</v>
      </c>
      <c r="AE620" s="34"/>
      <c r="AF620" s="34"/>
      <c r="AG620" s="19" t="str">
        <f t="shared" si="118"/>
        <v/>
      </c>
      <c r="AH620" s="19" t="str">
        <f t="shared" si="119"/>
        <v/>
      </c>
      <c r="AI620" s="19" t="str">
        <f t="shared" si="120"/>
        <v/>
      </c>
      <c r="AJ620" s="31"/>
      <c r="AK620" s="26"/>
    </row>
    <row r="621" spans="1:37" x14ac:dyDescent="0.2">
      <c r="A621" s="41"/>
      <c r="B621" s="58" t="s">
        <v>643</v>
      </c>
      <c r="C621" s="41"/>
      <c r="D621" s="44"/>
      <c r="E621" s="40"/>
      <c r="F621" s="38" t="str">
        <f t="shared" si="110"/>
        <v/>
      </c>
      <c r="G621" s="23">
        <f t="shared" si="111"/>
        <v>0</v>
      </c>
      <c r="H621" s="23">
        <f t="shared" si="112"/>
        <v>0</v>
      </c>
      <c r="I621" s="23">
        <f t="shared" si="113"/>
        <v>0</v>
      </c>
      <c r="J621" s="23">
        <f t="shared" si="114"/>
        <v>0</v>
      </c>
      <c r="K621" s="23">
        <f t="shared" si="115"/>
        <v>0</v>
      </c>
      <c r="L621" s="27"/>
      <c r="M621" s="27"/>
      <c r="N621" s="33"/>
      <c r="O621" s="33"/>
      <c r="P621" s="68" t="str">
        <f t="shared" si="116"/>
        <v/>
      </c>
      <c r="Q621" s="49" t="str">
        <f t="shared" si="117"/>
        <v/>
      </c>
      <c r="R621" s="33"/>
      <c r="S621" s="33"/>
      <c r="T621" s="33"/>
      <c r="U621" s="33"/>
      <c r="V621" s="27"/>
      <c r="W621" s="45"/>
      <c r="X621" s="42">
        <f>IF(V621="ESU",P621*PU!$B$3,0)</f>
        <v>0</v>
      </c>
      <c r="Y621" s="23">
        <f>IF(V621="ECF",P621*PU!$B$5,0)</f>
        <v>0</v>
      </c>
      <c r="Z621" s="23">
        <f>IF(V621="Enrobé projeté",P621*PU!$B$7,0)</f>
        <v>0</v>
      </c>
      <c r="AA621" s="23">
        <f>IF(V621="Enrobé à froid",P621*PU!$B$9,0)</f>
        <v>0</v>
      </c>
      <c r="AB621" s="23">
        <f>IF(V621="Béton bitumineux",P621*PU!$B$11,0)</f>
        <v>0</v>
      </c>
      <c r="AC621" s="23">
        <f>IF(V621="Grave émulsion",P621*PU!$B$13,0)</f>
        <v>0</v>
      </c>
      <c r="AD621" s="24">
        <f>(R621*PU!B626)+('Entretien des chaussées1'!T621*PU!B628)+'Entretien des chaussées1'!X621+'Entretien des chaussées1'!Y621+'Entretien des chaussées1'!Z621+'Entretien des chaussées1'!AA621+'Entretien des chaussées1'!AB621+'Entretien des chaussées1'!AC621</f>
        <v>0</v>
      </c>
      <c r="AE621" s="34"/>
      <c r="AF621" s="34"/>
      <c r="AG621" s="19" t="str">
        <f t="shared" si="118"/>
        <v/>
      </c>
      <c r="AH621" s="19" t="str">
        <f t="shared" si="119"/>
        <v/>
      </c>
      <c r="AI621" s="19" t="str">
        <f t="shared" si="120"/>
        <v/>
      </c>
      <c r="AJ621" s="31"/>
      <c r="AK621" s="26"/>
    </row>
    <row r="622" spans="1:37" x14ac:dyDescent="0.2">
      <c r="A622" s="41"/>
      <c r="B622" s="58" t="s">
        <v>644</v>
      </c>
      <c r="C622" s="41"/>
      <c r="D622" s="44"/>
      <c r="E622" s="40"/>
      <c r="F622" s="38" t="str">
        <f t="shared" si="110"/>
        <v/>
      </c>
      <c r="G622" s="23">
        <f t="shared" si="111"/>
        <v>0</v>
      </c>
      <c r="H622" s="23">
        <f t="shared" si="112"/>
        <v>0</v>
      </c>
      <c r="I622" s="23">
        <f t="shared" si="113"/>
        <v>0</v>
      </c>
      <c r="J622" s="23">
        <f t="shared" si="114"/>
        <v>0</v>
      </c>
      <c r="K622" s="23">
        <f t="shared" si="115"/>
        <v>0</v>
      </c>
      <c r="L622" s="27"/>
      <c r="M622" s="27"/>
      <c r="N622" s="33"/>
      <c r="O622" s="33"/>
      <c r="P622" s="68" t="str">
        <f t="shared" si="116"/>
        <v/>
      </c>
      <c r="Q622" s="49" t="str">
        <f t="shared" si="117"/>
        <v/>
      </c>
      <c r="R622" s="33"/>
      <c r="S622" s="33"/>
      <c r="T622" s="33"/>
      <c r="U622" s="33"/>
      <c r="V622" s="27"/>
      <c r="W622" s="45"/>
      <c r="X622" s="42">
        <f>IF(V622="ESU",P622*PU!$B$3,0)</f>
        <v>0</v>
      </c>
      <c r="Y622" s="23">
        <f>IF(V622="ECF",P622*PU!$B$5,0)</f>
        <v>0</v>
      </c>
      <c r="Z622" s="23">
        <f>IF(V622="Enrobé projeté",P622*PU!$B$7,0)</f>
        <v>0</v>
      </c>
      <c r="AA622" s="23">
        <f>IF(V622="Enrobé à froid",P622*PU!$B$9,0)</f>
        <v>0</v>
      </c>
      <c r="AB622" s="23">
        <f>IF(V622="Béton bitumineux",P622*PU!$B$11,0)</f>
        <v>0</v>
      </c>
      <c r="AC622" s="23">
        <f>IF(V622="Grave émulsion",P622*PU!$B$13,0)</f>
        <v>0</v>
      </c>
      <c r="AD622" s="24">
        <f>(R622*PU!B627)+('Entretien des chaussées1'!T622*PU!B629)+'Entretien des chaussées1'!X622+'Entretien des chaussées1'!Y622+'Entretien des chaussées1'!Z622+'Entretien des chaussées1'!AA622+'Entretien des chaussées1'!AB622+'Entretien des chaussées1'!AC622</f>
        <v>0</v>
      </c>
      <c r="AE622" s="34"/>
      <c r="AF622" s="34"/>
      <c r="AG622" s="19" t="str">
        <f t="shared" si="118"/>
        <v/>
      </c>
      <c r="AH622" s="19" t="str">
        <f t="shared" si="119"/>
        <v/>
      </c>
      <c r="AI622" s="19" t="str">
        <f t="shared" si="120"/>
        <v/>
      </c>
      <c r="AJ622" s="31"/>
      <c r="AK622" s="26"/>
    </row>
    <row r="623" spans="1:37" x14ac:dyDescent="0.2">
      <c r="A623" s="41"/>
      <c r="B623" s="58" t="s">
        <v>645</v>
      </c>
      <c r="C623" s="41"/>
      <c r="D623" s="44"/>
      <c r="E623" s="40"/>
      <c r="F623" s="38" t="str">
        <f t="shared" si="110"/>
        <v/>
      </c>
      <c r="G623" s="23">
        <f t="shared" si="111"/>
        <v>0</v>
      </c>
      <c r="H623" s="23">
        <f t="shared" si="112"/>
        <v>0</v>
      </c>
      <c r="I623" s="23">
        <f t="shared" si="113"/>
        <v>0</v>
      </c>
      <c r="J623" s="23">
        <f t="shared" si="114"/>
        <v>0</v>
      </c>
      <c r="K623" s="23">
        <f t="shared" si="115"/>
        <v>0</v>
      </c>
      <c r="L623" s="27"/>
      <c r="M623" s="27"/>
      <c r="N623" s="33"/>
      <c r="O623" s="33"/>
      <c r="P623" s="68" t="str">
        <f t="shared" si="116"/>
        <v/>
      </c>
      <c r="Q623" s="49" t="str">
        <f t="shared" si="117"/>
        <v/>
      </c>
      <c r="R623" s="33"/>
      <c r="S623" s="33"/>
      <c r="T623" s="33"/>
      <c r="U623" s="33"/>
      <c r="V623" s="27"/>
      <c r="W623" s="45"/>
      <c r="X623" s="42">
        <f>IF(V623="ESU",P623*PU!$B$3,0)</f>
        <v>0</v>
      </c>
      <c r="Y623" s="23">
        <f>IF(V623="ECF",P623*PU!$B$5,0)</f>
        <v>0</v>
      </c>
      <c r="Z623" s="23">
        <f>IF(V623="Enrobé projeté",P623*PU!$B$7,0)</f>
        <v>0</v>
      </c>
      <c r="AA623" s="23">
        <f>IF(V623="Enrobé à froid",P623*PU!$B$9,0)</f>
        <v>0</v>
      </c>
      <c r="AB623" s="23">
        <f>IF(V623="Béton bitumineux",P623*PU!$B$11,0)</f>
        <v>0</v>
      </c>
      <c r="AC623" s="23">
        <f>IF(V623="Grave émulsion",P623*PU!$B$13,0)</f>
        <v>0</v>
      </c>
      <c r="AD623" s="24">
        <f>(R623*PU!B628)+('Entretien des chaussées1'!T623*PU!B630)+'Entretien des chaussées1'!X623+'Entretien des chaussées1'!Y623+'Entretien des chaussées1'!Z623+'Entretien des chaussées1'!AA623+'Entretien des chaussées1'!AB623+'Entretien des chaussées1'!AC623</f>
        <v>0</v>
      </c>
      <c r="AE623" s="34"/>
      <c r="AF623" s="34"/>
      <c r="AG623" s="19" t="str">
        <f t="shared" si="118"/>
        <v/>
      </c>
      <c r="AH623" s="19" t="str">
        <f t="shared" si="119"/>
        <v/>
      </c>
      <c r="AI623" s="19" t="str">
        <f t="shared" si="120"/>
        <v/>
      </c>
      <c r="AJ623" s="31"/>
      <c r="AK623" s="26"/>
    </row>
    <row r="624" spans="1:37" x14ac:dyDescent="0.2">
      <c r="A624" s="41"/>
      <c r="B624" s="58" t="s">
        <v>646</v>
      </c>
      <c r="C624" s="41"/>
      <c r="D624" s="44"/>
      <c r="E624" s="40"/>
      <c r="F624" s="38" t="str">
        <f t="shared" si="110"/>
        <v/>
      </c>
      <c r="G624" s="23">
        <f t="shared" si="111"/>
        <v>0</v>
      </c>
      <c r="H624" s="23">
        <f t="shared" si="112"/>
        <v>0</v>
      </c>
      <c r="I624" s="23">
        <f t="shared" si="113"/>
        <v>0</v>
      </c>
      <c r="J624" s="23">
        <f t="shared" si="114"/>
        <v>0</v>
      </c>
      <c r="K624" s="23">
        <f t="shared" si="115"/>
        <v>0</v>
      </c>
      <c r="L624" s="27"/>
      <c r="M624" s="27"/>
      <c r="N624" s="33"/>
      <c r="O624" s="33"/>
      <c r="P624" s="68" t="str">
        <f t="shared" si="116"/>
        <v/>
      </c>
      <c r="Q624" s="49" t="str">
        <f t="shared" si="117"/>
        <v/>
      </c>
      <c r="R624" s="33"/>
      <c r="S624" s="33"/>
      <c r="T624" s="33"/>
      <c r="U624" s="33"/>
      <c r="V624" s="27"/>
      <c r="W624" s="45"/>
      <c r="X624" s="42">
        <f>IF(V624="ESU",P624*PU!$B$3,0)</f>
        <v>0</v>
      </c>
      <c r="Y624" s="23">
        <f>IF(V624="ECF",P624*PU!$B$5,0)</f>
        <v>0</v>
      </c>
      <c r="Z624" s="23">
        <f>IF(V624="Enrobé projeté",P624*PU!$B$7,0)</f>
        <v>0</v>
      </c>
      <c r="AA624" s="23">
        <f>IF(V624="Enrobé à froid",P624*PU!$B$9,0)</f>
        <v>0</v>
      </c>
      <c r="AB624" s="23">
        <f>IF(V624="Béton bitumineux",P624*PU!$B$11,0)</f>
        <v>0</v>
      </c>
      <c r="AC624" s="23">
        <f>IF(V624="Grave émulsion",P624*PU!$B$13,0)</f>
        <v>0</v>
      </c>
      <c r="AD624" s="24">
        <f>(R624*PU!B629)+('Entretien des chaussées1'!T624*PU!B631)+'Entretien des chaussées1'!X624+'Entretien des chaussées1'!Y624+'Entretien des chaussées1'!Z624+'Entretien des chaussées1'!AA624+'Entretien des chaussées1'!AB624+'Entretien des chaussées1'!AC624</f>
        <v>0</v>
      </c>
      <c r="AE624" s="34"/>
      <c r="AF624" s="34"/>
      <c r="AG624" s="19" t="str">
        <f t="shared" si="118"/>
        <v/>
      </c>
      <c r="AH624" s="19" t="str">
        <f t="shared" si="119"/>
        <v/>
      </c>
      <c r="AI624" s="19" t="str">
        <f t="shared" si="120"/>
        <v/>
      </c>
      <c r="AJ624" s="31"/>
      <c r="AK624" s="26"/>
    </row>
    <row r="625" spans="1:37" x14ac:dyDescent="0.2">
      <c r="A625" s="41"/>
      <c r="B625" s="58" t="s">
        <v>647</v>
      </c>
      <c r="C625" s="41"/>
      <c r="D625" s="44"/>
      <c r="E625" s="40"/>
      <c r="F625" s="38" t="str">
        <f t="shared" si="110"/>
        <v/>
      </c>
      <c r="G625" s="23">
        <f t="shared" si="111"/>
        <v>0</v>
      </c>
      <c r="H625" s="23">
        <f t="shared" si="112"/>
        <v>0</v>
      </c>
      <c r="I625" s="23">
        <f t="shared" si="113"/>
        <v>0</v>
      </c>
      <c r="J625" s="23">
        <f t="shared" si="114"/>
        <v>0</v>
      </c>
      <c r="K625" s="23">
        <f t="shared" si="115"/>
        <v>0</v>
      </c>
      <c r="L625" s="27"/>
      <c r="M625" s="27"/>
      <c r="N625" s="33"/>
      <c r="O625" s="33"/>
      <c r="P625" s="68" t="str">
        <f t="shared" si="116"/>
        <v/>
      </c>
      <c r="Q625" s="49" t="str">
        <f t="shared" si="117"/>
        <v/>
      </c>
      <c r="R625" s="33"/>
      <c r="S625" s="33"/>
      <c r="T625" s="33"/>
      <c r="U625" s="33"/>
      <c r="V625" s="27"/>
      <c r="W625" s="45"/>
      <c r="X625" s="42">
        <f>IF(V625="ESU",P625*PU!$B$3,0)</f>
        <v>0</v>
      </c>
      <c r="Y625" s="23">
        <f>IF(V625="ECF",P625*PU!$B$5,0)</f>
        <v>0</v>
      </c>
      <c r="Z625" s="23">
        <f>IF(V625="Enrobé projeté",P625*PU!$B$7,0)</f>
        <v>0</v>
      </c>
      <c r="AA625" s="23">
        <f>IF(V625="Enrobé à froid",P625*PU!$B$9,0)</f>
        <v>0</v>
      </c>
      <c r="AB625" s="23">
        <f>IF(V625="Béton bitumineux",P625*PU!$B$11,0)</f>
        <v>0</v>
      </c>
      <c r="AC625" s="23">
        <f>IF(V625="Grave émulsion",P625*PU!$B$13,0)</f>
        <v>0</v>
      </c>
      <c r="AD625" s="24">
        <f>(R625*PU!B630)+('Entretien des chaussées1'!T625*PU!B632)+'Entretien des chaussées1'!X625+'Entretien des chaussées1'!Y625+'Entretien des chaussées1'!Z625+'Entretien des chaussées1'!AA625+'Entretien des chaussées1'!AB625+'Entretien des chaussées1'!AC625</f>
        <v>0</v>
      </c>
      <c r="AE625" s="34"/>
      <c r="AF625" s="34"/>
      <c r="AG625" s="19" t="str">
        <f t="shared" si="118"/>
        <v/>
      </c>
      <c r="AH625" s="19" t="str">
        <f t="shared" si="119"/>
        <v/>
      </c>
      <c r="AI625" s="19" t="str">
        <f t="shared" si="120"/>
        <v/>
      </c>
      <c r="AJ625" s="31"/>
      <c r="AK625" s="26"/>
    </row>
    <row r="626" spans="1:37" x14ac:dyDescent="0.2">
      <c r="A626" s="41"/>
      <c r="B626" s="58" t="s">
        <v>648</v>
      </c>
      <c r="C626" s="41"/>
      <c r="D626" s="44"/>
      <c r="E626" s="40"/>
      <c r="F626" s="38" t="str">
        <f t="shared" si="110"/>
        <v/>
      </c>
      <c r="G626" s="23">
        <f t="shared" si="111"/>
        <v>0</v>
      </c>
      <c r="H626" s="23">
        <f t="shared" si="112"/>
        <v>0</v>
      </c>
      <c r="I626" s="23">
        <f t="shared" si="113"/>
        <v>0</v>
      </c>
      <c r="J626" s="23">
        <f t="shared" si="114"/>
        <v>0</v>
      </c>
      <c r="K626" s="23">
        <f t="shared" si="115"/>
        <v>0</v>
      </c>
      <c r="L626" s="27"/>
      <c r="M626" s="27"/>
      <c r="N626" s="33"/>
      <c r="O626" s="33"/>
      <c r="P626" s="68" t="str">
        <f t="shared" si="116"/>
        <v/>
      </c>
      <c r="Q626" s="49" t="str">
        <f t="shared" si="117"/>
        <v/>
      </c>
      <c r="R626" s="33"/>
      <c r="S626" s="33"/>
      <c r="T626" s="33"/>
      <c r="U626" s="33"/>
      <c r="V626" s="27"/>
      <c r="W626" s="45"/>
      <c r="X626" s="42">
        <f>IF(V626="ESU",P626*PU!$B$3,0)</f>
        <v>0</v>
      </c>
      <c r="Y626" s="23">
        <f>IF(V626="ECF",P626*PU!$B$5,0)</f>
        <v>0</v>
      </c>
      <c r="Z626" s="23">
        <f>IF(V626="Enrobé projeté",P626*PU!$B$7,0)</f>
        <v>0</v>
      </c>
      <c r="AA626" s="23">
        <f>IF(V626="Enrobé à froid",P626*PU!$B$9,0)</f>
        <v>0</v>
      </c>
      <c r="AB626" s="23">
        <f>IF(V626="Béton bitumineux",P626*PU!$B$11,0)</f>
        <v>0</v>
      </c>
      <c r="AC626" s="23">
        <f>IF(V626="Grave émulsion",P626*PU!$B$13,0)</f>
        <v>0</v>
      </c>
      <c r="AD626" s="24">
        <f>(R626*PU!B631)+('Entretien des chaussées1'!T626*PU!B633)+'Entretien des chaussées1'!X626+'Entretien des chaussées1'!Y626+'Entretien des chaussées1'!Z626+'Entretien des chaussées1'!AA626+'Entretien des chaussées1'!AB626+'Entretien des chaussées1'!AC626</f>
        <v>0</v>
      </c>
      <c r="AE626" s="34"/>
      <c r="AF626" s="34"/>
      <c r="AG626" s="19" t="str">
        <f t="shared" si="118"/>
        <v/>
      </c>
      <c r="AH626" s="19" t="str">
        <f t="shared" si="119"/>
        <v/>
      </c>
      <c r="AI626" s="19" t="str">
        <f t="shared" si="120"/>
        <v/>
      </c>
      <c r="AJ626" s="31"/>
      <c r="AK626" s="26"/>
    </row>
    <row r="627" spans="1:37" x14ac:dyDescent="0.2">
      <c r="A627" s="41"/>
      <c r="B627" s="58" t="s">
        <v>649</v>
      </c>
      <c r="C627" s="41"/>
      <c r="D627" s="44"/>
      <c r="E627" s="40"/>
      <c r="F627" s="38" t="str">
        <f t="shared" si="110"/>
        <v/>
      </c>
      <c r="G627" s="23">
        <f t="shared" si="111"/>
        <v>0</v>
      </c>
      <c r="H627" s="23">
        <f t="shared" si="112"/>
        <v>0</v>
      </c>
      <c r="I627" s="23">
        <f t="shared" si="113"/>
        <v>0</v>
      </c>
      <c r="J627" s="23">
        <f t="shared" si="114"/>
        <v>0</v>
      </c>
      <c r="K627" s="23">
        <f t="shared" si="115"/>
        <v>0</v>
      </c>
      <c r="L627" s="27"/>
      <c r="M627" s="27"/>
      <c r="N627" s="33"/>
      <c r="O627" s="33"/>
      <c r="P627" s="68" t="str">
        <f t="shared" si="116"/>
        <v/>
      </c>
      <c r="Q627" s="49" t="str">
        <f t="shared" si="117"/>
        <v/>
      </c>
      <c r="R627" s="33"/>
      <c r="S627" s="33"/>
      <c r="T627" s="33"/>
      <c r="U627" s="33"/>
      <c r="V627" s="27"/>
      <c r="W627" s="45"/>
      <c r="X627" s="42">
        <f>IF(V627="ESU",P627*PU!$B$3,0)</f>
        <v>0</v>
      </c>
      <c r="Y627" s="23">
        <f>IF(V627="ECF",P627*PU!$B$5,0)</f>
        <v>0</v>
      </c>
      <c r="Z627" s="23">
        <f>IF(V627="Enrobé projeté",P627*PU!$B$7,0)</f>
        <v>0</v>
      </c>
      <c r="AA627" s="23">
        <f>IF(V627="Enrobé à froid",P627*PU!$B$9,0)</f>
        <v>0</v>
      </c>
      <c r="AB627" s="23">
        <f>IF(V627="Béton bitumineux",P627*PU!$B$11,0)</f>
        <v>0</v>
      </c>
      <c r="AC627" s="23">
        <f>IF(V627="Grave émulsion",P627*PU!$B$13,0)</f>
        <v>0</v>
      </c>
      <c r="AD627" s="24">
        <f>(R627*PU!B632)+('Entretien des chaussées1'!T627*PU!B634)+'Entretien des chaussées1'!X627+'Entretien des chaussées1'!Y627+'Entretien des chaussées1'!Z627+'Entretien des chaussées1'!AA627+'Entretien des chaussées1'!AB627+'Entretien des chaussées1'!AC627</f>
        <v>0</v>
      </c>
      <c r="AE627" s="34"/>
      <c r="AF627" s="34"/>
      <c r="AG627" s="19" t="str">
        <f t="shared" si="118"/>
        <v/>
      </c>
      <c r="AH627" s="19" t="str">
        <f t="shared" si="119"/>
        <v/>
      </c>
      <c r="AI627" s="19" t="str">
        <f t="shared" si="120"/>
        <v/>
      </c>
      <c r="AJ627" s="31"/>
      <c r="AK627" s="26"/>
    </row>
    <row r="628" spans="1:37" x14ac:dyDescent="0.2">
      <c r="A628" s="41"/>
      <c r="B628" s="58" t="s">
        <v>650</v>
      </c>
      <c r="C628" s="41"/>
      <c r="D628" s="44"/>
      <c r="E628" s="40"/>
      <c r="F628" s="38" t="str">
        <f t="shared" si="110"/>
        <v/>
      </c>
      <c r="G628" s="23">
        <f t="shared" si="111"/>
        <v>0</v>
      </c>
      <c r="H628" s="23">
        <f t="shared" si="112"/>
        <v>0</v>
      </c>
      <c r="I628" s="23">
        <f t="shared" si="113"/>
        <v>0</v>
      </c>
      <c r="J628" s="23">
        <f t="shared" si="114"/>
        <v>0</v>
      </c>
      <c r="K628" s="23">
        <f t="shared" si="115"/>
        <v>0</v>
      </c>
      <c r="L628" s="27"/>
      <c r="M628" s="27"/>
      <c r="N628" s="33"/>
      <c r="O628" s="33"/>
      <c r="P628" s="68" t="str">
        <f t="shared" si="116"/>
        <v/>
      </c>
      <c r="Q628" s="49" t="str">
        <f t="shared" si="117"/>
        <v/>
      </c>
      <c r="R628" s="33"/>
      <c r="S628" s="33"/>
      <c r="T628" s="33"/>
      <c r="U628" s="33"/>
      <c r="V628" s="27"/>
      <c r="W628" s="45"/>
      <c r="X628" s="42">
        <f>IF(V628="ESU",P628*PU!$B$3,0)</f>
        <v>0</v>
      </c>
      <c r="Y628" s="23">
        <f>IF(V628="ECF",P628*PU!$B$5,0)</f>
        <v>0</v>
      </c>
      <c r="Z628" s="23">
        <f>IF(V628="Enrobé projeté",P628*PU!$B$7,0)</f>
        <v>0</v>
      </c>
      <c r="AA628" s="23">
        <f>IF(V628="Enrobé à froid",P628*PU!$B$9,0)</f>
        <v>0</v>
      </c>
      <c r="AB628" s="23">
        <f>IF(V628="Béton bitumineux",P628*PU!$B$11,0)</f>
        <v>0</v>
      </c>
      <c r="AC628" s="23">
        <f>IF(V628="Grave émulsion",P628*PU!$B$13,0)</f>
        <v>0</v>
      </c>
      <c r="AD628" s="24">
        <f>(R628*PU!B633)+('Entretien des chaussées1'!T628*PU!B635)+'Entretien des chaussées1'!X628+'Entretien des chaussées1'!Y628+'Entretien des chaussées1'!Z628+'Entretien des chaussées1'!AA628+'Entretien des chaussées1'!AB628+'Entretien des chaussées1'!AC628</f>
        <v>0</v>
      </c>
      <c r="AE628" s="34"/>
      <c r="AF628" s="34"/>
      <c r="AG628" s="19" t="str">
        <f t="shared" si="118"/>
        <v/>
      </c>
      <c r="AH628" s="19" t="str">
        <f t="shared" si="119"/>
        <v/>
      </c>
      <c r="AI628" s="19" t="str">
        <f t="shared" si="120"/>
        <v/>
      </c>
      <c r="AJ628" s="31"/>
      <c r="AK628" s="26"/>
    </row>
    <row r="629" spans="1:37" x14ac:dyDescent="0.2">
      <c r="A629" s="41"/>
      <c r="B629" s="58" t="s">
        <v>651</v>
      </c>
      <c r="C629" s="41"/>
      <c r="D629" s="44"/>
      <c r="E629" s="40"/>
      <c r="F629" s="38" t="str">
        <f t="shared" si="110"/>
        <v/>
      </c>
      <c r="G629" s="23">
        <f t="shared" si="111"/>
        <v>0</v>
      </c>
      <c r="H629" s="23">
        <f t="shared" si="112"/>
        <v>0</v>
      </c>
      <c r="I629" s="23">
        <f t="shared" si="113"/>
        <v>0</v>
      </c>
      <c r="J629" s="23">
        <f t="shared" si="114"/>
        <v>0</v>
      </c>
      <c r="K629" s="23">
        <f t="shared" si="115"/>
        <v>0</v>
      </c>
      <c r="L629" s="27"/>
      <c r="M629" s="27"/>
      <c r="N629" s="33"/>
      <c r="O629" s="33"/>
      <c r="P629" s="68" t="str">
        <f t="shared" si="116"/>
        <v/>
      </c>
      <c r="Q629" s="49" t="str">
        <f t="shared" si="117"/>
        <v/>
      </c>
      <c r="R629" s="33"/>
      <c r="S629" s="33"/>
      <c r="T629" s="33"/>
      <c r="U629" s="33"/>
      <c r="V629" s="27"/>
      <c r="W629" s="45"/>
      <c r="X629" s="42">
        <f>IF(V629="ESU",P629*PU!$B$3,0)</f>
        <v>0</v>
      </c>
      <c r="Y629" s="23">
        <f>IF(V629="ECF",P629*PU!$B$5,0)</f>
        <v>0</v>
      </c>
      <c r="Z629" s="23">
        <f>IF(V629="Enrobé projeté",P629*PU!$B$7,0)</f>
        <v>0</v>
      </c>
      <c r="AA629" s="23">
        <f>IF(V629="Enrobé à froid",P629*PU!$B$9,0)</f>
        <v>0</v>
      </c>
      <c r="AB629" s="23">
        <f>IF(V629="Béton bitumineux",P629*PU!$B$11,0)</f>
        <v>0</v>
      </c>
      <c r="AC629" s="23">
        <f>IF(V629="Grave émulsion",P629*PU!$B$13,0)</f>
        <v>0</v>
      </c>
      <c r="AD629" s="24">
        <f>(R629*PU!B634)+('Entretien des chaussées1'!T629*PU!B636)+'Entretien des chaussées1'!X629+'Entretien des chaussées1'!Y629+'Entretien des chaussées1'!Z629+'Entretien des chaussées1'!AA629+'Entretien des chaussées1'!AB629+'Entretien des chaussées1'!AC629</f>
        <v>0</v>
      </c>
      <c r="AE629" s="34"/>
      <c r="AF629" s="34"/>
      <c r="AG629" s="19" t="str">
        <f t="shared" si="118"/>
        <v/>
      </c>
      <c r="AH629" s="19" t="str">
        <f t="shared" si="119"/>
        <v/>
      </c>
      <c r="AI629" s="19" t="str">
        <f t="shared" si="120"/>
        <v/>
      </c>
      <c r="AJ629" s="31"/>
      <c r="AK629" s="26"/>
    </row>
    <row r="630" spans="1:37" x14ac:dyDescent="0.2">
      <c r="A630" s="41"/>
      <c r="B630" s="58" t="s">
        <v>652</v>
      </c>
      <c r="C630" s="41"/>
      <c r="D630" s="44"/>
      <c r="E630" s="40"/>
      <c r="F630" s="38" t="str">
        <f t="shared" si="110"/>
        <v/>
      </c>
      <c r="G630" s="23">
        <f t="shared" si="111"/>
        <v>0</v>
      </c>
      <c r="H630" s="23">
        <f t="shared" si="112"/>
        <v>0</v>
      </c>
      <c r="I630" s="23">
        <f t="shared" si="113"/>
        <v>0</v>
      </c>
      <c r="J630" s="23">
        <f t="shared" si="114"/>
        <v>0</v>
      </c>
      <c r="K630" s="23">
        <f t="shared" si="115"/>
        <v>0</v>
      </c>
      <c r="L630" s="27"/>
      <c r="M630" s="27"/>
      <c r="N630" s="33"/>
      <c r="O630" s="33"/>
      <c r="P630" s="68" t="str">
        <f t="shared" si="116"/>
        <v/>
      </c>
      <c r="Q630" s="49" t="str">
        <f t="shared" si="117"/>
        <v/>
      </c>
      <c r="R630" s="33"/>
      <c r="S630" s="33"/>
      <c r="T630" s="33"/>
      <c r="U630" s="33"/>
      <c r="V630" s="27"/>
      <c r="W630" s="45"/>
      <c r="X630" s="42">
        <f>IF(V630="ESU",P630*PU!$B$3,0)</f>
        <v>0</v>
      </c>
      <c r="Y630" s="23">
        <f>IF(V630="ECF",P630*PU!$B$5,0)</f>
        <v>0</v>
      </c>
      <c r="Z630" s="23">
        <f>IF(V630="Enrobé projeté",P630*PU!$B$7,0)</f>
        <v>0</v>
      </c>
      <c r="AA630" s="23">
        <f>IF(V630="Enrobé à froid",P630*PU!$B$9,0)</f>
        <v>0</v>
      </c>
      <c r="AB630" s="23">
        <f>IF(V630="Béton bitumineux",P630*PU!$B$11,0)</f>
        <v>0</v>
      </c>
      <c r="AC630" s="23">
        <f>IF(V630="Grave émulsion",P630*PU!$B$13,0)</f>
        <v>0</v>
      </c>
      <c r="AD630" s="24">
        <f>(R630*PU!B635)+('Entretien des chaussées1'!T630*PU!B637)+'Entretien des chaussées1'!X630+'Entretien des chaussées1'!Y630+'Entretien des chaussées1'!Z630+'Entretien des chaussées1'!AA630+'Entretien des chaussées1'!AB630+'Entretien des chaussées1'!AC630</f>
        <v>0</v>
      </c>
      <c r="AE630" s="34"/>
      <c r="AF630" s="34"/>
      <c r="AG630" s="19" t="str">
        <f t="shared" si="118"/>
        <v/>
      </c>
      <c r="AH630" s="19" t="str">
        <f t="shared" si="119"/>
        <v/>
      </c>
      <c r="AI630" s="19" t="str">
        <f t="shared" si="120"/>
        <v/>
      </c>
      <c r="AJ630" s="31"/>
      <c r="AK630" s="26"/>
    </row>
    <row r="631" spans="1:37" x14ac:dyDescent="0.2">
      <c r="A631" s="41"/>
      <c r="B631" s="60" t="s">
        <v>653</v>
      </c>
      <c r="C631" s="41"/>
      <c r="D631" s="44"/>
      <c r="E631" s="40"/>
      <c r="F631" s="38" t="str">
        <f t="shared" si="110"/>
        <v/>
      </c>
      <c r="G631" s="23">
        <f t="shared" si="111"/>
        <v>0</v>
      </c>
      <c r="H631" s="23">
        <f t="shared" si="112"/>
        <v>0</v>
      </c>
      <c r="I631" s="23">
        <f t="shared" si="113"/>
        <v>0</v>
      </c>
      <c r="J631" s="23">
        <f t="shared" si="114"/>
        <v>0</v>
      </c>
      <c r="K631" s="23">
        <f t="shared" si="115"/>
        <v>0</v>
      </c>
      <c r="L631" s="27"/>
      <c r="M631" s="27"/>
      <c r="N631" s="33"/>
      <c r="O631" s="33"/>
      <c r="P631" s="68" t="str">
        <f t="shared" si="116"/>
        <v/>
      </c>
      <c r="Q631" s="49" t="str">
        <f t="shared" si="117"/>
        <v/>
      </c>
      <c r="R631" s="33"/>
      <c r="S631" s="33"/>
      <c r="T631" s="33"/>
      <c r="U631" s="33"/>
      <c r="V631" s="27"/>
      <c r="W631" s="45"/>
      <c r="X631" s="42">
        <f>IF(V631="ESU",P631*PU!$B$3,0)</f>
        <v>0</v>
      </c>
      <c r="Y631" s="23">
        <f>IF(V631="ECF",P631*PU!$B$5,0)</f>
        <v>0</v>
      </c>
      <c r="Z631" s="23">
        <f>IF(V631="Enrobé projeté",P631*PU!$B$7,0)</f>
        <v>0</v>
      </c>
      <c r="AA631" s="23">
        <f>IF(V631="Enrobé à froid",P631*PU!$B$9,0)</f>
        <v>0</v>
      </c>
      <c r="AB631" s="23">
        <f>IF(V631="Béton bitumineux",P631*PU!$B$11,0)</f>
        <v>0</v>
      </c>
      <c r="AC631" s="23">
        <f>IF(V631="Grave émulsion",P631*PU!$B$13,0)</f>
        <v>0</v>
      </c>
      <c r="AD631" s="24">
        <f>(R631*PU!B636)+('Entretien des chaussées1'!T631*PU!B638)+'Entretien des chaussées1'!X631+'Entretien des chaussées1'!Y631+'Entretien des chaussées1'!Z631+'Entretien des chaussées1'!AA631+'Entretien des chaussées1'!AB631+'Entretien des chaussées1'!AC631</f>
        <v>0</v>
      </c>
      <c r="AE631" s="34"/>
      <c r="AF631" s="34"/>
      <c r="AG631" s="19" t="str">
        <f t="shared" si="118"/>
        <v/>
      </c>
      <c r="AH631" s="19" t="str">
        <f t="shared" si="119"/>
        <v/>
      </c>
      <c r="AI631" s="19" t="str">
        <f t="shared" si="120"/>
        <v/>
      </c>
      <c r="AJ631" s="31"/>
      <c r="AK631" s="26"/>
    </row>
    <row r="632" spans="1:37" x14ac:dyDescent="0.2">
      <c r="A632" s="41"/>
      <c r="B632" s="59" t="s">
        <v>654</v>
      </c>
      <c r="C632" s="41"/>
      <c r="D632" s="44"/>
      <c r="E632" s="40"/>
      <c r="F632" s="38" t="str">
        <f t="shared" si="110"/>
        <v/>
      </c>
      <c r="G632" s="23">
        <f t="shared" si="111"/>
        <v>0</v>
      </c>
      <c r="H632" s="23">
        <f t="shared" si="112"/>
        <v>0</v>
      </c>
      <c r="I632" s="23">
        <f t="shared" si="113"/>
        <v>0</v>
      </c>
      <c r="J632" s="23">
        <f t="shared" si="114"/>
        <v>0</v>
      </c>
      <c r="K632" s="23">
        <f t="shared" si="115"/>
        <v>0</v>
      </c>
      <c r="L632" s="27"/>
      <c r="M632" s="27"/>
      <c r="N632" s="33"/>
      <c r="O632" s="33"/>
      <c r="P632" s="68" t="str">
        <f t="shared" si="116"/>
        <v/>
      </c>
      <c r="Q632" s="49" t="str">
        <f t="shared" si="117"/>
        <v/>
      </c>
      <c r="R632" s="33"/>
      <c r="S632" s="33"/>
      <c r="T632" s="33"/>
      <c r="U632" s="33"/>
      <c r="V632" s="27"/>
      <c r="W632" s="45"/>
      <c r="X632" s="42">
        <f>IF(V632="ESU",P632*PU!$B$3,0)</f>
        <v>0</v>
      </c>
      <c r="Y632" s="23">
        <f>IF(V632="ECF",P632*PU!$B$5,0)</f>
        <v>0</v>
      </c>
      <c r="Z632" s="23">
        <f>IF(V632="Enrobé projeté",P632*PU!$B$7,0)</f>
        <v>0</v>
      </c>
      <c r="AA632" s="23">
        <f>IF(V632="Enrobé à froid",P632*PU!$B$9,0)</f>
        <v>0</v>
      </c>
      <c r="AB632" s="23">
        <f>IF(V632="Béton bitumineux",P632*PU!$B$11,0)</f>
        <v>0</v>
      </c>
      <c r="AC632" s="23">
        <f>IF(V632="Grave émulsion",P632*PU!$B$13,0)</f>
        <v>0</v>
      </c>
      <c r="AD632" s="24">
        <f>(R632*PU!B637)+('Entretien des chaussées1'!T632*PU!B639)+'Entretien des chaussées1'!X632+'Entretien des chaussées1'!Y632+'Entretien des chaussées1'!Z632+'Entretien des chaussées1'!AA632+'Entretien des chaussées1'!AB632+'Entretien des chaussées1'!AC632</f>
        <v>0</v>
      </c>
      <c r="AE632" s="34"/>
      <c r="AF632" s="34"/>
      <c r="AG632" s="19" t="str">
        <f t="shared" si="118"/>
        <v/>
      </c>
      <c r="AH632" s="19" t="str">
        <f t="shared" si="119"/>
        <v/>
      </c>
      <c r="AI632" s="19" t="str">
        <f t="shared" si="120"/>
        <v/>
      </c>
      <c r="AJ632" s="31"/>
      <c r="AK632" s="26"/>
    </row>
    <row r="633" spans="1:37" x14ac:dyDescent="0.2">
      <c r="A633" s="41"/>
      <c r="B633" s="58" t="s">
        <v>655</v>
      </c>
      <c r="C633" s="41"/>
      <c r="D633" s="44"/>
      <c r="E633" s="40"/>
      <c r="F633" s="38" t="str">
        <f t="shared" si="110"/>
        <v/>
      </c>
      <c r="G633" s="23">
        <f t="shared" si="111"/>
        <v>0</v>
      </c>
      <c r="H633" s="23">
        <f t="shared" si="112"/>
        <v>0</v>
      </c>
      <c r="I633" s="23">
        <f t="shared" si="113"/>
        <v>0</v>
      </c>
      <c r="J633" s="23">
        <f t="shared" si="114"/>
        <v>0</v>
      </c>
      <c r="K633" s="23">
        <f t="shared" si="115"/>
        <v>0</v>
      </c>
      <c r="L633" s="27"/>
      <c r="M633" s="27"/>
      <c r="N633" s="33"/>
      <c r="O633" s="33"/>
      <c r="P633" s="68" t="str">
        <f t="shared" si="116"/>
        <v/>
      </c>
      <c r="Q633" s="49" t="str">
        <f t="shared" si="117"/>
        <v/>
      </c>
      <c r="R633" s="33"/>
      <c r="S633" s="33"/>
      <c r="T633" s="33"/>
      <c r="U633" s="33"/>
      <c r="V633" s="27"/>
      <c r="W633" s="45"/>
      <c r="X633" s="42">
        <f>IF(V633="ESU",P633*PU!$B$3,0)</f>
        <v>0</v>
      </c>
      <c r="Y633" s="23">
        <f>IF(V633="ECF",P633*PU!$B$5,0)</f>
        <v>0</v>
      </c>
      <c r="Z633" s="23">
        <f>IF(V633="Enrobé projeté",P633*PU!$B$7,0)</f>
        <v>0</v>
      </c>
      <c r="AA633" s="23">
        <f>IF(V633="Enrobé à froid",P633*PU!$B$9,0)</f>
        <v>0</v>
      </c>
      <c r="AB633" s="23">
        <f>IF(V633="Béton bitumineux",P633*PU!$B$11,0)</f>
        <v>0</v>
      </c>
      <c r="AC633" s="23">
        <f>IF(V633="Grave émulsion",P633*PU!$B$13,0)</f>
        <v>0</v>
      </c>
      <c r="AD633" s="24">
        <f>(R633*PU!B638)+('Entretien des chaussées1'!T633*PU!B640)+'Entretien des chaussées1'!X633+'Entretien des chaussées1'!Y633+'Entretien des chaussées1'!Z633+'Entretien des chaussées1'!AA633+'Entretien des chaussées1'!AB633+'Entretien des chaussées1'!AC633</f>
        <v>0</v>
      </c>
      <c r="AE633" s="34"/>
      <c r="AF633" s="34"/>
      <c r="AG633" s="19" t="str">
        <f t="shared" si="118"/>
        <v/>
      </c>
      <c r="AH633" s="19" t="str">
        <f t="shared" si="119"/>
        <v/>
      </c>
      <c r="AI633" s="19" t="str">
        <f t="shared" si="120"/>
        <v/>
      </c>
      <c r="AJ633" s="31"/>
      <c r="AK633" s="26"/>
    </row>
    <row r="634" spans="1:37" x14ac:dyDescent="0.2">
      <c r="A634" s="41"/>
      <c r="B634" s="58" t="s">
        <v>656</v>
      </c>
      <c r="C634" s="41"/>
      <c r="D634" s="44"/>
      <c r="E634" s="40"/>
      <c r="F634" s="38" t="str">
        <f t="shared" si="110"/>
        <v/>
      </c>
      <c r="G634" s="23">
        <f t="shared" si="111"/>
        <v>0</v>
      </c>
      <c r="H634" s="23">
        <f t="shared" si="112"/>
        <v>0</v>
      </c>
      <c r="I634" s="23">
        <f t="shared" si="113"/>
        <v>0</v>
      </c>
      <c r="J634" s="23">
        <f t="shared" si="114"/>
        <v>0</v>
      </c>
      <c r="K634" s="23">
        <f t="shared" si="115"/>
        <v>0</v>
      </c>
      <c r="L634" s="27"/>
      <c r="M634" s="27"/>
      <c r="N634" s="33"/>
      <c r="O634" s="33"/>
      <c r="P634" s="68" t="str">
        <f t="shared" si="116"/>
        <v/>
      </c>
      <c r="Q634" s="49" t="str">
        <f t="shared" si="117"/>
        <v/>
      </c>
      <c r="R634" s="33"/>
      <c r="S634" s="33"/>
      <c r="T634" s="33"/>
      <c r="U634" s="33"/>
      <c r="V634" s="27"/>
      <c r="W634" s="45"/>
      <c r="X634" s="42">
        <f>IF(V634="ESU",P634*PU!$B$3,0)</f>
        <v>0</v>
      </c>
      <c r="Y634" s="23">
        <f>IF(V634="ECF",P634*PU!$B$5,0)</f>
        <v>0</v>
      </c>
      <c r="Z634" s="23">
        <f>IF(V634="Enrobé projeté",P634*PU!$B$7,0)</f>
        <v>0</v>
      </c>
      <c r="AA634" s="23">
        <f>IF(V634="Enrobé à froid",P634*PU!$B$9,0)</f>
        <v>0</v>
      </c>
      <c r="AB634" s="23">
        <f>IF(V634="Béton bitumineux",P634*PU!$B$11,0)</f>
        <v>0</v>
      </c>
      <c r="AC634" s="23">
        <f>IF(V634="Grave émulsion",P634*PU!$B$13,0)</f>
        <v>0</v>
      </c>
      <c r="AD634" s="24">
        <f>(R634*PU!B639)+('Entretien des chaussées1'!T634*PU!B641)+'Entretien des chaussées1'!X634+'Entretien des chaussées1'!Y634+'Entretien des chaussées1'!Z634+'Entretien des chaussées1'!AA634+'Entretien des chaussées1'!AB634+'Entretien des chaussées1'!AC634</f>
        <v>0</v>
      </c>
      <c r="AE634" s="34"/>
      <c r="AF634" s="34"/>
      <c r="AG634" s="19" t="str">
        <f t="shared" si="118"/>
        <v/>
      </c>
      <c r="AH634" s="19" t="str">
        <f t="shared" si="119"/>
        <v/>
      </c>
      <c r="AI634" s="19" t="str">
        <f t="shared" si="120"/>
        <v/>
      </c>
      <c r="AJ634" s="31"/>
      <c r="AK634" s="26"/>
    </row>
    <row r="635" spans="1:37" x14ac:dyDescent="0.2">
      <c r="A635" s="41"/>
      <c r="B635" s="58" t="s">
        <v>657</v>
      </c>
      <c r="C635" s="41"/>
      <c r="D635" s="44"/>
      <c r="E635" s="40"/>
      <c r="F635" s="38" t="str">
        <f t="shared" si="110"/>
        <v/>
      </c>
      <c r="G635" s="23">
        <f t="shared" si="111"/>
        <v>0</v>
      </c>
      <c r="H635" s="23">
        <f t="shared" si="112"/>
        <v>0</v>
      </c>
      <c r="I635" s="23">
        <f t="shared" si="113"/>
        <v>0</v>
      </c>
      <c r="J635" s="23">
        <f t="shared" si="114"/>
        <v>0</v>
      </c>
      <c r="K635" s="23">
        <f t="shared" si="115"/>
        <v>0</v>
      </c>
      <c r="L635" s="27"/>
      <c r="M635" s="27"/>
      <c r="N635" s="33"/>
      <c r="O635" s="33"/>
      <c r="P635" s="68" t="str">
        <f t="shared" si="116"/>
        <v/>
      </c>
      <c r="Q635" s="49" t="str">
        <f t="shared" si="117"/>
        <v/>
      </c>
      <c r="R635" s="33"/>
      <c r="S635" s="33"/>
      <c r="T635" s="33"/>
      <c r="U635" s="33"/>
      <c r="V635" s="27"/>
      <c r="W635" s="45"/>
      <c r="X635" s="42">
        <f>IF(V635="ESU",P635*PU!$B$3,0)</f>
        <v>0</v>
      </c>
      <c r="Y635" s="23">
        <f>IF(V635="ECF",P635*PU!$B$5,0)</f>
        <v>0</v>
      </c>
      <c r="Z635" s="23">
        <f>IF(V635="Enrobé projeté",P635*PU!$B$7,0)</f>
        <v>0</v>
      </c>
      <c r="AA635" s="23">
        <f>IF(V635="Enrobé à froid",P635*PU!$B$9,0)</f>
        <v>0</v>
      </c>
      <c r="AB635" s="23">
        <f>IF(V635="Béton bitumineux",P635*PU!$B$11,0)</f>
        <v>0</v>
      </c>
      <c r="AC635" s="23">
        <f>IF(V635="Grave émulsion",P635*PU!$B$13,0)</f>
        <v>0</v>
      </c>
      <c r="AD635" s="24">
        <f>(R635*PU!B640)+('Entretien des chaussées1'!T635*PU!B642)+'Entretien des chaussées1'!X635+'Entretien des chaussées1'!Y635+'Entretien des chaussées1'!Z635+'Entretien des chaussées1'!AA635+'Entretien des chaussées1'!AB635+'Entretien des chaussées1'!AC635</f>
        <v>0</v>
      </c>
      <c r="AE635" s="34"/>
      <c r="AF635" s="34"/>
      <c r="AG635" s="19" t="str">
        <f t="shared" si="118"/>
        <v/>
      </c>
      <c r="AH635" s="19" t="str">
        <f t="shared" si="119"/>
        <v/>
      </c>
      <c r="AI635" s="19" t="str">
        <f t="shared" si="120"/>
        <v/>
      </c>
      <c r="AJ635" s="31"/>
      <c r="AK635" s="26"/>
    </row>
    <row r="636" spans="1:37" x14ac:dyDescent="0.2">
      <c r="A636" s="41"/>
      <c r="B636" s="58" t="s">
        <v>658</v>
      </c>
      <c r="C636" s="41"/>
      <c r="D636" s="44"/>
      <c r="E636" s="40"/>
      <c r="F636" s="38" t="str">
        <f t="shared" si="110"/>
        <v/>
      </c>
      <c r="G636" s="23">
        <f t="shared" si="111"/>
        <v>0</v>
      </c>
      <c r="H636" s="23">
        <f t="shared" si="112"/>
        <v>0</v>
      </c>
      <c r="I636" s="23">
        <f t="shared" si="113"/>
        <v>0</v>
      </c>
      <c r="J636" s="23">
        <f t="shared" si="114"/>
        <v>0</v>
      </c>
      <c r="K636" s="23">
        <f t="shared" si="115"/>
        <v>0</v>
      </c>
      <c r="L636" s="27"/>
      <c r="M636" s="27"/>
      <c r="N636" s="33"/>
      <c r="O636" s="33"/>
      <c r="P636" s="68" t="str">
        <f t="shared" si="116"/>
        <v/>
      </c>
      <c r="Q636" s="49" t="str">
        <f t="shared" si="117"/>
        <v/>
      </c>
      <c r="R636" s="33"/>
      <c r="S636" s="33"/>
      <c r="T636" s="33"/>
      <c r="U636" s="33"/>
      <c r="V636" s="27"/>
      <c r="W636" s="45"/>
      <c r="X636" s="42">
        <f>IF(V636="ESU",P636*PU!$B$3,0)</f>
        <v>0</v>
      </c>
      <c r="Y636" s="23">
        <f>IF(V636="ECF",P636*PU!$B$5,0)</f>
        <v>0</v>
      </c>
      <c r="Z636" s="23">
        <f>IF(V636="Enrobé projeté",P636*PU!$B$7,0)</f>
        <v>0</v>
      </c>
      <c r="AA636" s="23">
        <f>IF(V636="Enrobé à froid",P636*PU!$B$9,0)</f>
        <v>0</v>
      </c>
      <c r="AB636" s="23">
        <f>IF(V636="Béton bitumineux",P636*PU!$B$11,0)</f>
        <v>0</v>
      </c>
      <c r="AC636" s="23">
        <f>IF(V636="Grave émulsion",P636*PU!$B$13,0)</f>
        <v>0</v>
      </c>
      <c r="AD636" s="24">
        <f>(R636*PU!B641)+('Entretien des chaussées1'!T636*PU!B643)+'Entretien des chaussées1'!X636+'Entretien des chaussées1'!Y636+'Entretien des chaussées1'!Z636+'Entretien des chaussées1'!AA636+'Entretien des chaussées1'!AB636+'Entretien des chaussées1'!AC636</f>
        <v>0</v>
      </c>
      <c r="AE636" s="34"/>
      <c r="AF636" s="34"/>
      <c r="AG636" s="19" t="str">
        <f t="shared" si="118"/>
        <v/>
      </c>
      <c r="AH636" s="19" t="str">
        <f t="shared" si="119"/>
        <v/>
      </c>
      <c r="AI636" s="19" t="str">
        <f t="shared" si="120"/>
        <v/>
      </c>
      <c r="AJ636" s="31"/>
      <c r="AK636" s="26"/>
    </row>
    <row r="637" spans="1:37" x14ac:dyDescent="0.2">
      <c r="A637" s="41"/>
      <c r="B637" s="58" t="s">
        <v>659</v>
      </c>
      <c r="C637" s="41"/>
      <c r="D637" s="44"/>
      <c r="E637" s="40"/>
      <c r="F637" s="38" t="str">
        <f t="shared" si="110"/>
        <v/>
      </c>
      <c r="G637" s="23">
        <f t="shared" si="111"/>
        <v>0</v>
      </c>
      <c r="H637" s="23">
        <f t="shared" si="112"/>
        <v>0</v>
      </c>
      <c r="I637" s="23">
        <f t="shared" si="113"/>
        <v>0</v>
      </c>
      <c r="J637" s="23">
        <f t="shared" si="114"/>
        <v>0</v>
      </c>
      <c r="K637" s="23">
        <f t="shared" si="115"/>
        <v>0</v>
      </c>
      <c r="L637" s="27"/>
      <c r="M637" s="27"/>
      <c r="N637" s="33"/>
      <c r="O637" s="33"/>
      <c r="P637" s="68" t="str">
        <f t="shared" si="116"/>
        <v/>
      </c>
      <c r="Q637" s="49" t="str">
        <f t="shared" si="117"/>
        <v/>
      </c>
      <c r="R637" s="33"/>
      <c r="S637" s="33"/>
      <c r="T637" s="33"/>
      <c r="U637" s="33"/>
      <c r="V637" s="27"/>
      <c r="W637" s="45"/>
      <c r="X637" s="42">
        <f>IF(V637="ESU",P637*PU!$B$3,0)</f>
        <v>0</v>
      </c>
      <c r="Y637" s="23">
        <f>IF(V637="ECF",P637*PU!$B$5,0)</f>
        <v>0</v>
      </c>
      <c r="Z637" s="23">
        <f>IF(V637="Enrobé projeté",P637*PU!$B$7,0)</f>
        <v>0</v>
      </c>
      <c r="AA637" s="23">
        <f>IF(V637="Enrobé à froid",P637*PU!$B$9,0)</f>
        <v>0</v>
      </c>
      <c r="AB637" s="23">
        <f>IF(V637="Béton bitumineux",P637*PU!$B$11,0)</f>
        <v>0</v>
      </c>
      <c r="AC637" s="23">
        <f>IF(V637="Grave émulsion",P637*PU!$B$13,0)</f>
        <v>0</v>
      </c>
      <c r="AD637" s="24">
        <f>(R637*PU!B642)+('Entretien des chaussées1'!T637*PU!B644)+'Entretien des chaussées1'!X637+'Entretien des chaussées1'!Y637+'Entretien des chaussées1'!Z637+'Entretien des chaussées1'!AA637+'Entretien des chaussées1'!AB637+'Entretien des chaussées1'!AC637</f>
        <v>0</v>
      </c>
      <c r="AE637" s="34"/>
      <c r="AF637" s="34"/>
      <c r="AG637" s="19" t="str">
        <f t="shared" si="118"/>
        <v/>
      </c>
      <c r="AH637" s="19" t="str">
        <f t="shared" si="119"/>
        <v/>
      </c>
      <c r="AI637" s="19" t="str">
        <f t="shared" si="120"/>
        <v/>
      </c>
      <c r="AJ637" s="31"/>
      <c r="AK637" s="26"/>
    </row>
    <row r="638" spans="1:37" x14ac:dyDescent="0.2">
      <c r="A638" s="41"/>
      <c r="B638" s="58" t="s">
        <v>660</v>
      </c>
      <c r="C638" s="41"/>
      <c r="D638" s="44"/>
      <c r="E638" s="40"/>
      <c r="F638" s="38" t="str">
        <f t="shared" si="110"/>
        <v/>
      </c>
      <c r="G638" s="23">
        <f t="shared" si="111"/>
        <v>0</v>
      </c>
      <c r="H638" s="23">
        <f t="shared" si="112"/>
        <v>0</v>
      </c>
      <c r="I638" s="23">
        <f t="shared" si="113"/>
        <v>0</v>
      </c>
      <c r="J638" s="23">
        <f t="shared" si="114"/>
        <v>0</v>
      </c>
      <c r="K638" s="23">
        <f t="shared" si="115"/>
        <v>0</v>
      </c>
      <c r="L638" s="27"/>
      <c r="M638" s="27"/>
      <c r="N638" s="33"/>
      <c r="O638" s="33"/>
      <c r="P638" s="68" t="str">
        <f t="shared" si="116"/>
        <v/>
      </c>
      <c r="Q638" s="49" t="str">
        <f t="shared" si="117"/>
        <v/>
      </c>
      <c r="R638" s="33"/>
      <c r="S638" s="33"/>
      <c r="T638" s="33"/>
      <c r="U638" s="33"/>
      <c r="V638" s="27"/>
      <c r="W638" s="45"/>
      <c r="X638" s="42">
        <f>IF(V638="ESU",P638*PU!$B$3,0)</f>
        <v>0</v>
      </c>
      <c r="Y638" s="23">
        <f>IF(V638="ECF",P638*PU!$B$5,0)</f>
        <v>0</v>
      </c>
      <c r="Z638" s="23">
        <f>IF(V638="Enrobé projeté",P638*PU!$B$7,0)</f>
        <v>0</v>
      </c>
      <c r="AA638" s="23">
        <f>IF(V638="Enrobé à froid",P638*PU!$B$9,0)</f>
        <v>0</v>
      </c>
      <c r="AB638" s="23">
        <f>IF(V638="Béton bitumineux",P638*PU!$B$11,0)</f>
        <v>0</v>
      </c>
      <c r="AC638" s="23">
        <f>IF(V638="Grave émulsion",P638*PU!$B$13,0)</f>
        <v>0</v>
      </c>
      <c r="AD638" s="24">
        <f>(R638*PU!B643)+('Entretien des chaussées1'!T638*PU!B645)+'Entretien des chaussées1'!X638+'Entretien des chaussées1'!Y638+'Entretien des chaussées1'!Z638+'Entretien des chaussées1'!AA638+'Entretien des chaussées1'!AB638+'Entretien des chaussées1'!AC638</f>
        <v>0</v>
      </c>
      <c r="AE638" s="34"/>
      <c r="AF638" s="34"/>
      <c r="AG638" s="19" t="str">
        <f t="shared" si="118"/>
        <v/>
      </c>
      <c r="AH638" s="19" t="str">
        <f t="shared" si="119"/>
        <v/>
      </c>
      <c r="AI638" s="19" t="str">
        <f t="shared" si="120"/>
        <v/>
      </c>
      <c r="AJ638" s="31"/>
      <c r="AK638" s="26"/>
    </row>
    <row r="639" spans="1:37" x14ac:dyDescent="0.2">
      <c r="A639" s="41"/>
      <c r="B639" s="58" t="s">
        <v>661</v>
      </c>
      <c r="C639" s="41"/>
      <c r="D639" s="44"/>
      <c r="E639" s="40"/>
      <c r="F639" s="38" t="str">
        <f t="shared" si="110"/>
        <v/>
      </c>
      <c r="G639" s="23">
        <f t="shared" si="111"/>
        <v>0</v>
      </c>
      <c r="H639" s="23">
        <f t="shared" si="112"/>
        <v>0</v>
      </c>
      <c r="I639" s="23">
        <f t="shared" si="113"/>
        <v>0</v>
      </c>
      <c r="J639" s="23">
        <f t="shared" si="114"/>
        <v>0</v>
      </c>
      <c r="K639" s="23">
        <f t="shared" si="115"/>
        <v>0</v>
      </c>
      <c r="L639" s="27"/>
      <c r="M639" s="27"/>
      <c r="N639" s="33"/>
      <c r="O639" s="33"/>
      <c r="P639" s="68" t="str">
        <f t="shared" si="116"/>
        <v/>
      </c>
      <c r="Q639" s="49" t="str">
        <f t="shared" si="117"/>
        <v/>
      </c>
      <c r="R639" s="33"/>
      <c r="S639" s="33"/>
      <c r="T639" s="33"/>
      <c r="U639" s="33"/>
      <c r="V639" s="27"/>
      <c r="W639" s="45"/>
      <c r="X639" s="42">
        <f>IF(V639="ESU",P639*PU!$B$3,0)</f>
        <v>0</v>
      </c>
      <c r="Y639" s="23">
        <f>IF(V639="ECF",P639*PU!$B$5,0)</f>
        <v>0</v>
      </c>
      <c r="Z639" s="23">
        <f>IF(V639="Enrobé projeté",P639*PU!$B$7,0)</f>
        <v>0</v>
      </c>
      <c r="AA639" s="23">
        <f>IF(V639="Enrobé à froid",P639*PU!$B$9,0)</f>
        <v>0</v>
      </c>
      <c r="AB639" s="23">
        <f>IF(V639="Béton bitumineux",P639*PU!$B$11,0)</f>
        <v>0</v>
      </c>
      <c r="AC639" s="23">
        <f>IF(V639="Grave émulsion",P639*PU!$B$13,0)</f>
        <v>0</v>
      </c>
      <c r="AD639" s="24">
        <f>(R639*PU!B644)+('Entretien des chaussées1'!T639*PU!B646)+'Entretien des chaussées1'!X639+'Entretien des chaussées1'!Y639+'Entretien des chaussées1'!Z639+'Entretien des chaussées1'!AA639+'Entretien des chaussées1'!AB639+'Entretien des chaussées1'!AC639</f>
        <v>0</v>
      </c>
      <c r="AE639" s="34"/>
      <c r="AF639" s="34"/>
      <c r="AG639" s="19" t="str">
        <f t="shared" si="118"/>
        <v/>
      </c>
      <c r="AH639" s="19" t="str">
        <f t="shared" si="119"/>
        <v/>
      </c>
      <c r="AI639" s="19" t="str">
        <f t="shared" si="120"/>
        <v/>
      </c>
      <c r="AJ639" s="31"/>
      <c r="AK639" s="26"/>
    </row>
    <row r="640" spans="1:37" x14ac:dyDescent="0.2">
      <c r="A640" s="41"/>
      <c r="B640" s="58" t="s">
        <v>662</v>
      </c>
      <c r="C640" s="41"/>
      <c r="D640" s="44"/>
      <c r="E640" s="40"/>
      <c r="F640" s="38" t="str">
        <f t="shared" si="110"/>
        <v/>
      </c>
      <c r="G640" s="23">
        <f t="shared" si="111"/>
        <v>0</v>
      </c>
      <c r="H640" s="23">
        <f t="shared" si="112"/>
        <v>0</v>
      </c>
      <c r="I640" s="23">
        <f t="shared" si="113"/>
        <v>0</v>
      </c>
      <c r="J640" s="23">
        <f t="shared" si="114"/>
        <v>0</v>
      </c>
      <c r="K640" s="23">
        <f t="shared" si="115"/>
        <v>0</v>
      </c>
      <c r="L640" s="27"/>
      <c r="M640" s="27"/>
      <c r="N640" s="33"/>
      <c r="O640" s="33"/>
      <c r="P640" s="68" t="str">
        <f t="shared" si="116"/>
        <v/>
      </c>
      <c r="Q640" s="49" t="str">
        <f t="shared" si="117"/>
        <v/>
      </c>
      <c r="R640" s="33"/>
      <c r="S640" s="33"/>
      <c r="T640" s="33"/>
      <c r="U640" s="33"/>
      <c r="V640" s="27"/>
      <c r="W640" s="45"/>
      <c r="X640" s="42">
        <f>IF(V640="ESU",P640*PU!$B$3,0)</f>
        <v>0</v>
      </c>
      <c r="Y640" s="23">
        <f>IF(V640="ECF",P640*PU!$B$5,0)</f>
        <v>0</v>
      </c>
      <c r="Z640" s="23">
        <f>IF(V640="Enrobé projeté",P640*PU!$B$7,0)</f>
        <v>0</v>
      </c>
      <c r="AA640" s="23">
        <f>IF(V640="Enrobé à froid",P640*PU!$B$9,0)</f>
        <v>0</v>
      </c>
      <c r="AB640" s="23">
        <f>IF(V640="Béton bitumineux",P640*PU!$B$11,0)</f>
        <v>0</v>
      </c>
      <c r="AC640" s="23">
        <f>IF(V640="Grave émulsion",P640*PU!$B$13,0)</f>
        <v>0</v>
      </c>
      <c r="AD640" s="24">
        <f>(R640*PU!B645)+('Entretien des chaussées1'!T640*PU!B647)+'Entretien des chaussées1'!X640+'Entretien des chaussées1'!Y640+'Entretien des chaussées1'!Z640+'Entretien des chaussées1'!AA640+'Entretien des chaussées1'!AB640+'Entretien des chaussées1'!AC640</f>
        <v>0</v>
      </c>
      <c r="AE640" s="34"/>
      <c r="AF640" s="34"/>
      <c r="AG640" s="19" t="str">
        <f t="shared" si="118"/>
        <v/>
      </c>
      <c r="AH640" s="19" t="str">
        <f t="shared" si="119"/>
        <v/>
      </c>
      <c r="AI640" s="19" t="str">
        <f t="shared" si="120"/>
        <v/>
      </c>
      <c r="AJ640" s="31"/>
      <c r="AK640" s="26"/>
    </row>
    <row r="641" spans="1:37" x14ac:dyDescent="0.2">
      <c r="A641" s="41"/>
      <c r="B641" s="58" t="s">
        <v>663</v>
      </c>
      <c r="C641" s="41"/>
      <c r="D641" s="44"/>
      <c r="E641" s="40"/>
      <c r="F641" s="38" t="str">
        <f t="shared" si="110"/>
        <v/>
      </c>
      <c r="G641" s="23">
        <f t="shared" si="111"/>
        <v>0</v>
      </c>
      <c r="H641" s="23">
        <f t="shared" si="112"/>
        <v>0</v>
      </c>
      <c r="I641" s="23">
        <f t="shared" si="113"/>
        <v>0</v>
      </c>
      <c r="J641" s="23">
        <f t="shared" si="114"/>
        <v>0</v>
      </c>
      <c r="K641" s="23">
        <f t="shared" si="115"/>
        <v>0</v>
      </c>
      <c r="L641" s="27"/>
      <c r="M641" s="27"/>
      <c r="N641" s="33"/>
      <c r="O641" s="33"/>
      <c r="P641" s="68" t="str">
        <f t="shared" si="116"/>
        <v/>
      </c>
      <c r="Q641" s="49" t="str">
        <f t="shared" si="117"/>
        <v/>
      </c>
      <c r="R641" s="33"/>
      <c r="S641" s="33"/>
      <c r="T641" s="33"/>
      <c r="U641" s="33"/>
      <c r="V641" s="27"/>
      <c r="W641" s="45"/>
      <c r="X641" s="42">
        <f>IF(V641="ESU",P641*PU!$B$3,0)</f>
        <v>0</v>
      </c>
      <c r="Y641" s="23">
        <f>IF(V641="ECF",P641*PU!$B$5,0)</f>
        <v>0</v>
      </c>
      <c r="Z641" s="23">
        <f>IF(V641="Enrobé projeté",P641*PU!$B$7,0)</f>
        <v>0</v>
      </c>
      <c r="AA641" s="23">
        <f>IF(V641="Enrobé à froid",P641*PU!$B$9,0)</f>
        <v>0</v>
      </c>
      <c r="AB641" s="23">
        <f>IF(V641="Béton bitumineux",P641*PU!$B$11,0)</f>
        <v>0</v>
      </c>
      <c r="AC641" s="23">
        <f>IF(V641="Grave émulsion",P641*PU!$B$13,0)</f>
        <v>0</v>
      </c>
      <c r="AD641" s="24">
        <f>(R641*PU!B646)+('Entretien des chaussées1'!T641*PU!B648)+'Entretien des chaussées1'!X641+'Entretien des chaussées1'!Y641+'Entretien des chaussées1'!Z641+'Entretien des chaussées1'!AA641+'Entretien des chaussées1'!AB641+'Entretien des chaussées1'!AC641</f>
        <v>0</v>
      </c>
      <c r="AE641" s="34"/>
      <c r="AF641" s="34"/>
      <c r="AG641" s="19" t="str">
        <f t="shared" si="118"/>
        <v/>
      </c>
      <c r="AH641" s="19" t="str">
        <f t="shared" si="119"/>
        <v/>
      </c>
      <c r="AI641" s="19" t="str">
        <f t="shared" si="120"/>
        <v/>
      </c>
      <c r="AJ641" s="31"/>
      <c r="AK641" s="26"/>
    </row>
    <row r="642" spans="1:37" x14ac:dyDescent="0.2">
      <c r="A642" s="41"/>
      <c r="B642" s="58" t="s">
        <v>664</v>
      </c>
      <c r="C642" s="41"/>
      <c r="D642" s="44"/>
      <c r="E642" s="40"/>
      <c r="F642" s="38" t="str">
        <f t="shared" si="110"/>
        <v/>
      </c>
      <c r="G642" s="23">
        <f t="shared" si="111"/>
        <v>0</v>
      </c>
      <c r="H642" s="23">
        <f t="shared" si="112"/>
        <v>0</v>
      </c>
      <c r="I642" s="23">
        <f t="shared" si="113"/>
        <v>0</v>
      </c>
      <c r="J642" s="23">
        <f t="shared" si="114"/>
        <v>0</v>
      </c>
      <c r="K642" s="23">
        <f t="shared" si="115"/>
        <v>0</v>
      </c>
      <c r="L642" s="27"/>
      <c r="M642" s="27"/>
      <c r="N642" s="33"/>
      <c r="O642" s="33"/>
      <c r="P642" s="68" t="str">
        <f t="shared" si="116"/>
        <v/>
      </c>
      <c r="Q642" s="49" t="str">
        <f t="shared" si="117"/>
        <v/>
      </c>
      <c r="R642" s="33"/>
      <c r="S642" s="33"/>
      <c r="T642" s="33"/>
      <c r="U642" s="33"/>
      <c r="V642" s="27"/>
      <c r="W642" s="45"/>
      <c r="X642" s="42">
        <f>IF(V642="ESU",P642*PU!$B$3,0)</f>
        <v>0</v>
      </c>
      <c r="Y642" s="23">
        <f>IF(V642="ECF",P642*PU!$B$5,0)</f>
        <v>0</v>
      </c>
      <c r="Z642" s="23">
        <f>IF(V642="Enrobé projeté",P642*PU!$B$7,0)</f>
        <v>0</v>
      </c>
      <c r="AA642" s="23">
        <f>IF(V642="Enrobé à froid",P642*PU!$B$9,0)</f>
        <v>0</v>
      </c>
      <c r="AB642" s="23">
        <f>IF(V642="Béton bitumineux",P642*PU!$B$11,0)</f>
        <v>0</v>
      </c>
      <c r="AC642" s="23">
        <f>IF(V642="Grave émulsion",P642*PU!$B$13,0)</f>
        <v>0</v>
      </c>
      <c r="AD642" s="24">
        <f>(R642*PU!B647)+('Entretien des chaussées1'!T642*PU!B649)+'Entretien des chaussées1'!X642+'Entretien des chaussées1'!Y642+'Entretien des chaussées1'!Z642+'Entretien des chaussées1'!AA642+'Entretien des chaussées1'!AB642+'Entretien des chaussées1'!AC642</f>
        <v>0</v>
      </c>
      <c r="AE642" s="34"/>
      <c r="AF642" s="34"/>
      <c r="AG642" s="19" t="str">
        <f t="shared" si="118"/>
        <v/>
      </c>
      <c r="AH642" s="19" t="str">
        <f t="shared" si="119"/>
        <v/>
      </c>
      <c r="AI642" s="19" t="str">
        <f t="shared" si="120"/>
        <v/>
      </c>
      <c r="AJ642" s="31"/>
      <c r="AK642" s="26"/>
    </row>
    <row r="643" spans="1:37" x14ac:dyDescent="0.2">
      <c r="A643" s="41"/>
      <c r="B643" s="58" t="s">
        <v>665</v>
      </c>
      <c r="C643" s="41"/>
      <c r="D643" s="44"/>
      <c r="E643" s="40"/>
      <c r="F643" s="38" t="str">
        <f t="shared" si="110"/>
        <v/>
      </c>
      <c r="G643" s="23">
        <f t="shared" si="111"/>
        <v>0</v>
      </c>
      <c r="H643" s="23">
        <f t="shared" si="112"/>
        <v>0</v>
      </c>
      <c r="I643" s="23">
        <f t="shared" si="113"/>
        <v>0</v>
      </c>
      <c r="J643" s="23">
        <f t="shared" si="114"/>
        <v>0</v>
      </c>
      <c r="K643" s="23">
        <f t="shared" si="115"/>
        <v>0</v>
      </c>
      <c r="L643" s="27"/>
      <c r="M643" s="27"/>
      <c r="N643" s="33"/>
      <c r="O643" s="33"/>
      <c r="P643" s="68" t="str">
        <f t="shared" si="116"/>
        <v/>
      </c>
      <c r="Q643" s="49" t="str">
        <f t="shared" si="117"/>
        <v/>
      </c>
      <c r="R643" s="33"/>
      <c r="S643" s="33"/>
      <c r="T643" s="33"/>
      <c r="U643" s="33"/>
      <c r="V643" s="27"/>
      <c r="W643" s="45"/>
      <c r="X643" s="42">
        <f>IF(V643="ESU",P643*PU!$B$3,0)</f>
        <v>0</v>
      </c>
      <c r="Y643" s="23">
        <f>IF(V643="ECF",P643*PU!$B$5,0)</f>
        <v>0</v>
      </c>
      <c r="Z643" s="23">
        <f>IF(V643="Enrobé projeté",P643*PU!$B$7,0)</f>
        <v>0</v>
      </c>
      <c r="AA643" s="23">
        <f>IF(V643="Enrobé à froid",P643*PU!$B$9,0)</f>
        <v>0</v>
      </c>
      <c r="AB643" s="23">
        <f>IF(V643="Béton bitumineux",P643*PU!$B$11,0)</f>
        <v>0</v>
      </c>
      <c r="AC643" s="23">
        <f>IF(V643="Grave émulsion",P643*PU!$B$13,0)</f>
        <v>0</v>
      </c>
      <c r="AD643" s="24">
        <f>(R643*PU!B648)+('Entretien des chaussées1'!T643*PU!B650)+'Entretien des chaussées1'!X643+'Entretien des chaussées1'!Y643+'Entretien des chaussées1'!Z643+'Entretien des chaussées1'!AA643+'Entretien des chaussées1'!AB643+'Entretien des chaussées1'!AC643</f>
        <v>0</v>
      </c>
      <c r="AE643" s="34"/>
      <c r="AF643" s="34"/>
      <c r="AG643" s="19" t="str">
        <f t="shared" si="118"/>
        <v/>
      </c>
      <c r="AH643" s="19" t="str">
        <f t="shared" si="119"/>
        <v/>
      </c>
      <c r="AI643" s="19" t="str">
        <f t="shared" si="120"/>
        <v/>
      </c>
      <c r="AJ643" s="31"/>
      <c r="AK643" s="26"/>
    </row>
    <row r="644" spans="1:37" x14ac:dyDescent="0.2">
      <c r="A644" s="41"/>
      <c r="B644" s="58" t="s">
        <v>666</v>
      </c>
      <c r="C644" s="41"/>
      <c r="D644" s="44"/>
      <c r="E644" s="40"/>
      <c r="F644" s="38" t="str">
        <f t="shared" si="110"/>
        <v/>
      </c>
      <c r="G644" s="23">
        <f t="shared" si="111"/>
        <v>0</v>
      </c>
      <c r="H644" s="23">
        <f t="shared" si="112"/>
        <v>0</v>
      </c>
      <c r="I644" s="23">
        <f t="shared" si="113"/>
        <v>0</v>
      </c>
      <c r="J644" s="23">
        <f t="shared" si="114"/>
        <v>0</v>
      </c>
      <c r="K644" s="23">
        <f t="shared" si="115"/>
        <v>0</v>
      </c>
      <c r="L644" s="27"/>
      <c r="M644" s="27"/>
      <c r="N644" s="33"/>
      <c r="O644" s="33"/>
      <c r="P644" s="68" t="str">
        <f t="shared" si="116"/>
        <v/>
      </c>
      <c r="Q644" s="49" t="str">
        <f t="shared" si="117"/>
        <v/>
      </c>
      <c r="R644" s="33"/>
      <c r="S644" s="33"/>
      <c r="T644" s="33"/>
      <c r="U644" s="33"/>
      <c r="V644" s="27"/>
      <c r="W644" s="45"/>
      <c r="X644" s="42">
        <f>IF(V644="ESU",P644*PU!$B$3,0)</f>
        <v>0</v>
      </c>
      <c r="Y644" s="23">
        <f>IF(V644="ECF",P644*PU!$B$5,0)</f>
        <v>0</v>
      </c>
      <c r="Z644" s="23">
        <f>IF(V644="Enrobé projeté",P644*PU!$B$7,0)</f>
        <v>0</v>
      </c>
      <c r="AA644" s="23">
        <f>IF(V644="Enrobé à froid",P644*PU!$B$9,0)</f>
        <v>0</v>
      </c>
      <c r="AB644" s="23">
        <f>IF(V644="Béton bitumineux",P644*PU!$B$11,0)</f>
        <v>0</v>
      </c>
      <c r="AC644" s="23">
        <f>IF(V644="Grave émulsion",P644*PU!$B$13,0)</f>
        <v>0</v>
      </c>
      <c r="AD644" s="24">
        <f>(R644*PU!B649)+('Entretien des chaussées1'!T644*PU!B651)+'Entretien des chaussées1'!X644+'Entretien des chaussées1'!Y644+'Entretien des chaussées1'!Z644+'Entretien des chaussées1'!AA644+'Entretien des chaussées1'!AB644+'Entretien des chaussées1'!AC644</f>
        <v>0</v>
      </c>
      <c r="AE644" s="34"/>
      <c r="AF644" s="34"/>
      <c r="AG644" s="19" t="str">
        <f t="shared" si="118"/>
        <v/>
      </c>
      <c r="AH644" s="19" t="str">
        <f t="shared" si="119"/>
        <v/>
      </c>
      <c r="AI644" s="19" t="str">
        <f t="shared" si="120"/>
        <v/>
      </c>
      <c r="AJ644" s="31"/>
      <c r="AK644" s="26"/>
    </row>
    <row r="645" spans="1:37" x14ac:dyDescent="0.2">
      <c r="A645" s="41"/>
      <c r="B645" s="58" t="s">
        <v>667</v>
      </c>
      <c r="C645" s="41"/>
      <c r="D645" s="44"/>
      <c r="E645" s="40"/>
      <c r="F645" s="38" t="str">
        <f t="shared" si="110"/>
        <v/>
      </c>
      <c r="G645" s="23">
        <f t="shared" si="111"/>
        <v>0</v>
      </c>
      <c r="H645" s="23">
        <f t="shared" si="112"/>
        <v>0</v>
      </c>
      <c r="I645" s="23">
        <f t="shared" si="113"/>
        <v>0</v>
      </c>
      <c r="J645" s="23">
        <f t="shared" si="114"/>
        <v>0</v>
      </c>
      <c r="K645" s="23">
        <f t="shared" si="115"/>
        <v>0</v>
      </c>
      <c r="L645" s="27"/>
      <c r="M645" s="27"/>
      <c r="N645" s="33"/>
      <c r="O645" s="33"/>
      <c r="P645" s="68" t="str">
        <f t="shared" si="116"/>
        <v/>
      </c>
      <c r="Q645" s="49" t="str">
        <f t="shared" si="117"/>
        <v/>
      </c>
      <c r="R645" s="33"/>
      <c r="S645" s="33"/>
      <c r="T645" s="33"/>
      <c r="U645" s="33"/>
      <c r="V645" s="27"/>
      <c r="W645" s="45"/>
      <c r="X645" s="42">
        <f>IF(V645="ESU",P645*PU!$B$3,0)</f>
        <v>0</v>
      </c>
      <c r="Y645" s="23">
        <f>IF(V645="ECF",P645*PU!$B$5,0)</f>
        <v>0</v>
      </c>
      <c r="Z645" s="23">
        <f>IF(V645="Enrobé projeté",P645*PU!$B$7,0)</f>
        <v>0</v>
      </c>
      <c r="AA645" s="23">
        <f>IF(V645="Enrobé à froid",P645*PU!$B$9,0)</f>
        <v>0</v>
      </c>
      <c r="AB645" s="23">
        <f>IF(V645="Béton bitumineux",P645*PU!$B$11,0)</f>
        <v>0</v>
      </c>
      <c r="AC645" s="23">
        <f>IF(V645="Grave émulsion",P645*PU!$B$13,0)</f>
        <v>0</v>
      </c>
      <c r="AD645" s="24">
        <f>(R645*PU!B650)+('Entretien des chaussées1'!T645*PU!B652)+'Entretien des chaussées1'!X645+'Entretien des chaussées1'!Y645+'Entretien des chaussées1'!Z645+'Entretien des chaussées1'!AA645+'Entretien des chaussées1'!AB645+'Entretien des chaussées1'!AC645</f>
        <v>0</v>
      </c>
      <c r="AE645" s="34"/>
      <c r="AF645" s="34"/>
      <c r="AG645" s="19" t="str">
        <f t="shared" si="118"/>
        <v/>
      </c>
      <c r="AH645" s="19" t="str">
        <f t="shared" si="119"/>
        <v/>
      </c>
      <c r="AI645" s="19" t="str">
        <f t="shared" si="120"/>
        <v/>
      </c>
      <c r="AJ645" s="31"/>
      <c r="AK645" s="26"/>
    </row>
    <row r="646" spans="1:37" x14ac:dyDescent="0.2">
      <c r="A646" s="41"/>
      <c r="B646" s="58" t="s">
        <v>668</v>
      </c>
      <c r="C646" s="41"/>
      <c r="D646" s="44"/>
      <c r="E646" s="40"/>
      <c r="F646" s="38" t="str">
        <f t="shared" si="110"/>
        <v/>
      </c>
      <c r="G646" s="23">
        <f t="shared" si="111"/>
        <v>0</v>
      </c>
      <c r="H646" s="23">
        <f t="shared" si="112"/>
        <v>0</v>
      </c>
      <c r="I646" s="23">
        <f t="shared" si="113"/>
        <v>0</v>
      </c>
      <c r="J646" s="23">
        <f t="shared" si="114"/>
        <v>0</v>
      </c>
      <c r="K646" s="23">
        <f t="shared" si="115"/>
        <v>0</v>
      </c>
      <c r="L646" s="27"/>
      <c r="M646" s="27"/>
      <c r="N646" s="33"/>
      <c r="O646" s="33"/>
      <c r="P646" s="68" t="str">
        <f t="shared" si="116"/>
        <v/>
      </c>
      <c r="Q646" s="49" t="str">
        <f t="shared" si="117"/>
        <v/>
      </c>
      <c r="R646" s="33"/>
      <c r="S646" s="33"/>
      <c r="T646" s="33"/>
      <c r="U646" s="33"/>
      <c r="V646" s="27"/>
      <c r="W646" s="45"/>
      <c r="X646" s="42">
        <f>IF(V646="ESU",P646*PU!$B$3,0)</f>
        <v>0</v>
      </c>
      <c r="Y646" s="23">
        <f>IF(V646="ECF",P646*PU!$B$5,0)</f>
        <v>0</v>
      </c>
      <c r="Z646" s="23">
        <f>IF(V646="Enrobé projeté",P646*PU!$B$7,0)</f>
        <v>0</v>
      </c>
      <c r="AA646" s="23">
        <f>IF(V646="Enrobé à froid",P646*PU!$B$9,0)</f>
        <v>0</v>
      </c>
      <c r="AB646" s="23">
        <f>IF(V646="Béton bitumineux",P646*PU!$B$11,0)</f>
        <v>0</v>
      </c>
      <c r="AC646" s="23">
        <f>IF(V646="Grave émulsion",P646*PU!$B$13,0)</f>
        <v>0</v>
      </c>
      <c r="AD646" s="24">
        <f>(R646*PU!B651)+('Entretien des chaussées1'!T646*PU!B653)+'Entretien des chaussées1'!X646+'Entretien des chaussées1'!Y646+'Entretien des chaussées1'!Z646+'Entretien des chaussées1'!AA646+'Entretien des chaussées1'!AB646+'Entretien des chaussées1'!AC646</f>
        <v>0</v>
      </c>
      <c r="AE646" s="34"/>
      <c r="AF646" s="34"/>
      <c r="AG646" s="19" t="str">
        <f t="shared" si="118"/>
        <v/>
      </c>
      <c r="AH646" s="19" t="str">
        <f t="shared" si="119"/>
        <v/>
      </c>
      <c r="AI646" s="19" t="str">
        <f t="shared" si="120"/>
        <v/>
      </c>
      <c r="AJ646" s="31"/>
      <c r="AK646" s="26"/>
    </row>
    <row r="647" spans="1:37" x14ac:dyDescent="0.2">
      <c r="A647" s="41"/>
      <c r="B647" s="58" t="s">
        <v>669</v>
      </c>
      <c r="C647" s="41"/>
      <c r="D647" s="44"/>
      <c r="E647" s="40"/>
      <c r="F647" s="38" t="str">
        <f t="shared" si="110"/>
        <v/>
      </c>
      <c r="G647" s="23">
        <f t="shared" si="111"/>
        <v>0</v>
      </c>
      <c r="H647" s="23">
        <f t="shared" si="112"/>
        <v>0</v>
      </c>
      <c r="I647" s="23">
        <f t="shared" si="113"/>
        <v>0</v>
      </c>
      <c r="J647" s="23">
        <f t="shared" si="114"/>
        <v>0</v>
      </c>
      <c r="K647" s="23">
        <f t="shared" si="115"/>
        <v>0</v>
      </c>
      <c r="L647" s="27"/>
      <c r="M647" s="27"/>
      <c r="N647" s="33"/>
      <c r="O647" s="33"/>
      <c r="P647" s="68" t="str">
        <f t="shared" si="116"/>
        <v/>
      </c>
      <c r="Q647" s="49" t="str">
        <f t="shared" si="117"/>
        <v/>
      </c>
      <c r="R647" s="33"/>
      <c r="S647" s="33"/>
      <c r="T647" s="33"/>
      <c r="U647" s="33"/>
      <c r="V647" s="27"/>
      <c r="W647" s="45"/>
      <c r="X647" s="42">
        <f>IF(V647="ESU",P647*PU!$B$3,0)</f>
        <v>0</v>
      </c>
      <c r="Y647" s="23">
        <f>IF(V647="ECF",P647*PU!$B$5,0)</f>
        <v>0</v>
      </c>
      <c r="Z647" s="23">
        <f>IF(V647="Enrobé projeté",P647*PU!$B$7,0)</f>
        <v>0</v>
      </c>
      <c r="AA647" s="23">
        <f>IF(V647="Enrobé à froid",P647*PU!$B$9,0)</f>
        <v>0</v>
      </c>
      <c r="AB647" s="23">
        <f>IF(V647="Béton bitumineux",P647*PU!$B$11,0)</f>
        <v>0</v>
      </c>
      <c r="AC647" s="23">
        <f>IF(V647="Grave émulsion",P647*PU!$B$13,0)</f>
        <v>0</v>
      </c>
      <c r="AD647" s="24">
        <f>(R647*PU!B652)+('Entretien des chaussées1'!T647*PU!B654)+'Entretien des chaussées1'!X647+'Entretien des chaussées1'!Y647+'Entretien des chaussées1'!Z647+'Entretien des chaussées1'!AA647+'Entretien des chaussées1'!AB647+'Entretien des chaussées1'!AC647</f>
        <v>0</v>
      </c>
      <c r="AE647" s="34"/>
      <c r="AF647" s="34"/>
      <c r="AG647" s="19" t="str">
        <f t="shared" si="118"/>
        <v/>
      </c>
      <c r="AH647" s="19" t="str">
        <f t="shared" si="119"/>
        <v/>
      </c>
      <c r="AI647" s="19" t="str">
        <f t="shared" si="120"/>
        <v/>
      </c>
      <c r="AJ647" s="31"/>
      <c r="AK647" s="26"/>
    </row>
    <row r="648" spans="1:37" x14ac:dyDescent="0.2">
      <c r="A648" s="41"/>
      <c r="B648" s="58" t="s">
        <v>670</v>
      </c>
      <c r="C648" s="41"/>
      <c r="D648" s="44"/>
      <c r="E648" s="40"/>
      <c r="F648" s="38" t="str">
        <f t="shared" si="110"/>
        <v/>
      </c>
      <c r="G648" s="23">
        <f t="shared" si="111"/>
        <v>0</v>
      </c>
      <c r="H648" s="23">
        <f t="shared" si="112"/>
        <v>0</v>
      </c>
      <c r="I648" s="23">
        <f t="shared" si="113"/>
        <v>0</v>
      </c>
      <c r="J648" s="23">
        <f t="shared" si="114"/>
        <v>0</v>
      </c>
      <c r="K648" s="23">
        <f t="shared" si="115"/>
        <v>0</v>
      </c>
      <c r="L648" s="27"/>
      <c r="M648" s="27"/>
      <c r="N648" s="33"/>
      <c r="O648" s="33"/>
      <c r="P648" s="68" t="str">
        <f t="shared" si="116"/>
        <v/>
      </c>
      <c r="Q648" s="49" t="str">
        <f t="shared" si="117"/>
        <v/>
      </c>
      <c r="R648" s="33"/>
      <c r="S648" s="33"/>
      <c r="T648" s="33"/>
      <c r="U648" s="33"/>
      <c r="V648" s="27"/>
      <c r="W648" s="45"/>
      <c r="X648" s="42">
        <f>IF(V648="ESU",P648*PU!$B$3,0)</f>
        <v>0</v>
      </c>
      <c r="Y648" s="23">
        <f>IF(V648="ECF",P648*PU!$B$5,0)</f>
        <v>0</v>
      </c>
      <c r="Z648" s="23">
        <f>IF(V648="Enrobé projeté",P648*PU!$B$7,0)</f>
        <v>0</v>
      </c>
      <c r="AA648" s="23">
        <f>IF(V648="Enrobé à froid",P648*PU!$B$9,0)</f>
        <v>0</v>
      </c>
      <c r="AB648" s="23">
        <f>IF(V648="Béton bitumineux",P648*PU!$B$11,0)</f>
        <v>0</v>
      </c>
      <c r="AC648" s="23">
        <f>IF(V648="Grave émulsion",P648*PU!$B$13,0)</f>
        <v>0</v>
      </c>
      <c r="AD648" s="24">
        <f>(R648*PU!B653)+('Entretien des chaussées1'!T648*PU!B655)+'Entretien des chaussées1'!X648+'Entretien des chaussées1'!Y648+'Entretien des chaussées1'!Z648+'Entretien des chaussées1'!AA648+'Entretien des chaussées1'!AB648+'Entretien des chaussées1'!AC648</f>
        <v>0</v>
      </c>
      <c r="AE648" s="34"/>
      <c r="AF648" s="34"/>
      <c r="AG648" s="19" t="str">
        <f t="shared" si="118"/>
        <v/>
      </c>
      <c r="AH648" s="19" t="str">
        <f t="shared" si="119"/>
        <v/>
      </c>
      <c r="AI648" s="19" t="str">
        <f t="shared" si="120"/>
        <v/>
      </c>
      <c r="AJ648" s="31"/>
      <c r="AK648" s="26"/>
    </row>
    <row r="649" spans="1:37" x14ac:dyDescent="0.2">
      <c r="A649" s="41"/>
      <c r="B649" s="58" t="s">
        <v>671</v>
      </c>
      <c r="C649" s="41"/>
      <c r="D649" s="44"/>
      <c r="E649" s="40"/>
      <c r="F649" s="38" t="str">
        <f t="shared" si="110"/>
        <v/>
      </c>
      <c r="G649" s="23">
        <f t="shared" si="111"/>
        <v>0</v>
      </c>
      <c r="H649" s="23">
        <f t="shared" si="112"/>
        <v>0</v>
      </c>
      <c r="I649" s="23">
        <f t="shared" si="113"/>
        <v>0</v>
      </c>
      <c r="J649" s="23">
        <f t="shared" si="114"/>
        <v>0</v>
      </c>
      <c r="K649" s="23">
        <f t="shared" si="115"/>
        <v>0</v>
      </c>
      <c r="L649" s="27"/>
      <c r="M649" s="27"/>
      <c r="N649" s="33"/>
      <c r="O649" s="33"/>
      <c r="P649" s="68" t="str">
        <f t="shared" si="116"/>
        <v/>
      </c>
      <c r="Q649" s="49" t="str">
        <f t="shared" si="117"/>
        <v/>
      </c>
      <c r="R649" s="33"/>
      <c r="S649" s="33"/>
      <c r="T649" s="33"/>
      <c r="U649" s="33"/>
      <c r="V649" s="27"/>
      <c r="W649" s="45"/>
      <c r="X649" s="42">
        <f>IF(V649="ESU",P649*PU!$B$3,0)</f>
        <v>0</v>
      </c>
      <c r="Y649" s="23">
        <f>IF(V649="ECF",P649*PU!$B$5,0)</f>
        <v>0</v>
      </c>
      <c r="Z649" s="23">
        <f>IF(V649="Enrobé projeté",P649*PU!$B$7,0)</f>
        <v>0</v>
      </c>
      <c r="AA649" s="23">
        <f>IF(V649="Enrobé à froid",P649*PU!$B$9,0)</f>
        <v>0</v>
      </c>
      <c r="AB649" s="23">
        <f>IF(V649="Béton bitumineux",P649*PU!$B$11,0)</f>
        <v>0</v>
      </c>
      <c r="AC649" s="23">
        <f>IF(V649="Grave émulsion",P649*PU!$B$13,0)</f>
        <v>0</v>
      </c>
      <c r="AD649" s="24">
        <f>(R649*PU!B654)+('Entretien des chaussées1'!T649*PU!B656)+'Entretien des chaussées1'!X649+'Entretien des chaussées1'!Y649+'Entretien des chaussées1'!Z649+'Entretien des chaussées1'!AA649+'Entretien des chaussées1'!AB649+'Entretien des chaussées1'!AC649</f>
        <v>0</v>
      </c>
      <c r="AE649" s="34"/>
      <c r="AF649" s="34"/>
      <c r="AG649" s="19" t="str">
        <f t="shared" si="118"/>
        <v/>
      </c>
      <c r="AH649" s="19" t="str">
        <f t="shared" si="119"/>
        <v/>
      </c>
      <c r="AI649" s="19" t="str">
        <f t="shared" si="120"/>
        <v/>
      </c>
      <c r="AJ649" s="31"/>
      <c r="AK649" s="26"/>
    </row>
    <row r="650" spans="1:37" x14ac:dyDescent="0.2">
      <c r="A650" s="41"/>
      <c r="B650" s="58" t="s">
        <v>672</v>
      </c>
      <c r="C650" s="41"/>
      <c r="D650" s="44"/>
      <c r="E650" s="40"/>
      <c r="F650" s="38" t="str">
        <f t="shared" si="110"/>
        <v/>
      </c>
      <c r="G650" s="23">
        <f t="shared" si="111"/>
        <v>0</v>
      </c>
      <c r="H650" s="23">
        <f t="shared" si="112"/>
        <v>0</v>
      </c>
      <c r="I650" s="23">
        <f t="shared" si="113"/>
        <v>0</v>
      </c>
      <c r="J650" s="23">
        <f t="shared" si="114"/>
        <v>0</v>
      </c>
      <c r="K650" s="23">
        <f t="shared" si="115"/>
        <v>0</v>
      </c>
      <c r="L650" s="27"/>
      <c r="M650" s="27"/>
      <c r="N650" s="33"/>
      <c r="O650" s="33"/>
      <c r="P650" s="68" t="str">
        <f t="shared" si="116"/>
        <v/>
      </c>
      <c r="Q650" s="49" t="str">
        <f t="shared" si="117"/>
        <v/>
      </c>
      <c r="R650" s="33"/>
      <c r="S650" s="33"/>
      <c r="T650" s="33"/>
      <c r="U650" s="33"/>
      <c r="V650" s="27"/>
      <c r="W650" s="45"/>
      <c r="X650" s="42">
        <f>IF(V650="ESU",P650*PU!$B$3,0)</f>
        <v>0</v>
      </c>
      <c r="Y650" s="23">
        <f>IF(V650="ECF",P650*PU!$B$5,0)</f>
        <v>0</v>
      </c>
      <c r="Z650" s="23">
        <f>IF(V650="Enrobé projeté",P650*PU!$B$7,0)</f>
        <v>0</v>
      </c>
      <c r="AA650" s="23">
        <f>IF(V650="Enrobé à froid",P650*PU!$B$9,0)</f>
        <v>0</v>
      </c>
      <c r="AB650" s="23">
        <f>IF(V650="Béton bitumineux",P650*PU!$B$11,0)</f>
        <v>0</v>
      </c>
      <c r="AC650" s="23">
        <f>IF(V650="Grave émulsion",P650*PU!$B$13,0)</f>
        <v>0</v>
      </c>
      <c r="AD650" s="24">
        <f>(R650*PU!B655)+('Entretien des chaussées1'!T650*PU!B657)+'Entretien des chaussées1'!X650+'Entretien des chaussées1'!Y650+'Entretien des chaussées1'!Z650+'Entretien des chaussées1'!AA650+'Entretien des chaussées1'!AB650+'Entretien des chaussées1'!AC650</f>
        <v>0</v>
      </c>
      <c r="AE650" s="34"/>
      <c r="AF650" s="34"/>
      <c r="AG650" s="19" t="str">
        <f t="shared" si="118"/>
        <v/>
      </c>
      <c r="AH650" s="19" t="str">
        <f t="shared" si="119"/>
        <v/>
      </c>
      <c r="AI650" s="19" t="str">
        <f t="shared" si="120"/>
        <v/>
      </c>
      <c r="AJ650" s="31"/>
      <c r="AK650" s="26"/>
    </row>
    <row r="651" spans="1:37" x14ac:dyDescent="0.2">
      <c r="A651" s="41"/>
      <c r="B651" s="58" t="s">
        <v>673</v>
      </c>
      <c r="C651" s="41"/>
      <c r="D651" s="44"/>
      <c r="E651" s="40"/>
      <c r="F651" s="38" t="str">
        <f t="shared" si="110"/>
        <v/>
      </c>
      <c r="G651" s="23">
        <f t="shared" si="111"/>
        <v>0</v>
      </c>
      <c r="H651" s="23">
        <f t="shared" si="112"/>
        <v>0</v>
      </c>
      <c r="I651" s="23">
        <f t="shared" si="113"/>
        <v>0</v>
      </c>
      <c r="J651" s="23">
        <f t="shared" si="114"/>
        <v>0</v>
      </c>
      <c r="K651" s="23">
        <f t="shared" si="115"/>
        <v>0</v>
      </c>
      <c r="L651" s="27"/>
      <c r="M651" s="27"/>
      <c r="N651" s="33"/>
      <c r="O651" s="33"/>
      <c r="P651" s="68" t="str">
        <f t="shared" si="116"/>
        <v/>
      </c>
      <c r="Q651" s="49" t="str">
        <f t="shared" si="117"/>
        <v/>
      </c>
      <c r="R651" s="33"/>
      <c r="S651" s="33"/>
      <c r="T651" s="33"/>
      <c r="U651" s="33"/>
      <c r="V651" s="27"/>
      <c r="W651" s="45"/>
      <c r="X651" s="42">
        <f>IF(V651="ESU",P651*PU!$B$3,0)</f>
        <v>0</v>
      </c>
      <c r="Y651" s="23">
        <f>IF(V651="ECF",P651*PU!$B$5,0)</f>
        <v>0</v>
      </c>
      <c r="Z651" s="23">
        <f>IF(V651="Enrobé projeté",P651*PU!$B$7,0)</f>
        <v>0</v>
      </c>
      <c r="AA651" s="23">
        <f>IF(V651="Enrobé à froid",P651*PU!$B$9,0)</f>
        <v>0</v>
      </c>
      <c r="AB651" s="23">
        <f>IF(V651="Béton bitumineux",P651*PU!$B$11,0)</f>
        <v>0</v>
      </c>
      <c r="AC651" s="23">
        <f>IF(V651="Grave émulsion",P651*PU!$B$13,0)</f>
        <v>0</v>
      </c>
      <c r="AD651" s="24">
        <f>(R651*PU!B656)+('Entretien des chaussées1'!T651*PU!B658)+'Entretien des chaussées1'!X651+'Entretien des chaussées1'!Y651+'Entretien des chaussées1'!Z651+'Entretien des chaussées1'!AA651+'Entretien des chaussées1'!AB651+'Entretien des chaussées1'!AC651</f>
        <v>0</v>
      </c>
      <c r="AE651" s="34"/>
      <c r="AF651" s="34"/>
      <c r="AG651" s="19" t="str">
        <f t="shared" si="118"/>
        <v/>
      </c>
      <c r="AH651" s="19" t="str">
        <f t="shared" si="119"/>
        <v/>
      </c>
      <c r="AI651" s="19" t="str">
        <f t="shared" si="120"/>
        <v/>
      </c>
      <c r="AJ651" s="31"/>
      <c r="AK651" s="26"/>
    </row>
    <row r="652" spans="1:37" ht="25.5" x14ac:dyDescent="0.2">
      <c r="A652" s="41"/>
      <c r="B652" s="58" t="s">
        <v>674</v>
      </c>
      <c r="C652" s="41"/>
      <c r="D652" s="44"/>
      <c r="E652" s="40"/>
      <c r="F652" s="38" t="str">
        <f t="shared" si="110"/>
        <v/>
      </c>
      <c r="G652" s="23">
        <f t="shared" si="111"/>
        <v>0</v>
      </c>
      <c r="H652" s="23">
        <f t="shared" si="112"/>
        <v>0</v>
      </c>
      <c r="I652" s="23">
        <f t="shared" si="113"/>
        <v>0</v>
      </c>
      <c r="J652" s="23">
        <f t="shared" si="114"/>
        <v>0</v>
      </c>
      <c r="K652" s="23">
        <f t="shared" si="115"/>
        <v>0</v>
      </c>
      <c r="L652" s="27"/>
      <c r="M652" s="27"/>
      <c r="N652" s="33"/>
      <c r="O652" s="33"/>
      <c r="P652" s="68" t="str">
        <f t="shared" si="116"/>
        <v/>
      </c>
      <c r="Q652" s="49" t="str">
        <f t="shared" si="117"/>
        <v/>
      </c>
      <c r="R652" s="33"/>
      <c r="S652" s="33"/>
      <c r="T652" s="33"/>
      <c r="U652" s="33"/>
      <c r="V652" s="27"/>
      <c r="W652" s="45"/>
      <c r="X652" s="42">
        <f>IF(V652="ESU",P652*PU!$B$3,0)</f>
        <v>0</v>
      </c>
      <c r="Y652" s="23">
        <f>IF(V652="ECF",P652*PU!$B$5,0)</f>
        <v>0</v>
      </c>
      <c r="Z652" s="23">
        <f>IF(V652="Enrobé projeté",P652*PU!$B$7,0)</f>
        <v>0</v>
      </c>
      <c r="AA652" s="23">
        <f>IF(V652="Enrobé à froid",P652*PU!$B$9,0)</f>
        <v>0</v>
      </c>
      <c r="AB652" s="23">
        <f>IF(V652="Béton bitumineux",P652*PU!$B$11,0)</f>
        <v>0</v>
      </c>
      <c r="AC652" s="23">
        <f>IF(V652="Grave émulsion",P652*PU!$B$13,0)</f>
        <v>0</v>
      </c>
      <c r="AD652" s="24">
        <f>(R652*PU!B657)+('Entretien des chaussées1'!T652*PU!B659)+'Entretien des chaussées1'!X652+'Entretien des chaussées1'!Y652+'Entretien des chaussées1'!Z652+'Entretien des chaussées1'!AA652+'Entretien des chaussées1'!AB652+'Entretien des chaussées1'!AC652</f>
        <v>0</v>
      </c>
      <c r="AE652" s="34"/>
      <c r="AF652" s="34"/>
      <c r="AG652" s="19" t="str">
        <f t="shared" si="118"/>
        <v/>
      </c>
      <c r="AH652" s="19" t="str">
        <f t="shared" si="119"/>
        <v/>
      </c>
      <c r="AI652" s="19" t="str">
        <f t="shared" si="120"/>
        <v/>
      </c>
      <c r="AJ652" s="31"/>
      <c r="AK652" s="26"/>
    </row>
    <row r="653" spans="1:37" x14ac:dyDescent="0.2">
      <c r="A653" s="41"/>
      <c r="B653" s="58" t="s">
        <v>675</v>
      </c>
      <c r="C653" s="41"/>
      <c r="D653" s="44"/>
      <c r="E653" s="40"/>
      <c r="F653" s="38" t="str">
        <f t="shared" ref="F653:F716" si="121">IF(E653="Chaussée neuve","Niveau 1",IF(E653="Chaussée fissurée","Niveau 2",IF(E653="Chaussée fortement fissurée et nids de poule","Niveau 3",IF(E653="Chaussée orniérée et fissurée","Niveau 4",IF(E653="Chaussée affaissée ou quasi détruite","Niveau 5","")))))</f>
        <v/>
      </c>
      <c r="G653" s="23">
        <f t="shared" ref="G653:G716" si="122">IF(F653="Niveau 1",1,0)</f>
        <v>0</v>
      </c>
      <c r="H653" s="23">
        <f t="shared" ref="H653:H716" si="123">IF(F653="Niveau 2",1,0)</f>
        <v>0</v>
      </c>
      <c r="I653" s="23">
        <f t="shared" ref="I653:I716" si="124">IF(F653="Niveau 3",1,0)</f>
        <v>0</v>
      </c>
      <c r="J653" s="23">
        <f t="shared" ref="J653:J716" si="125">IF(F653="Niveau 4",1,0)</f>
        <v>0</v>
      </c>
      <c r="K653" s="23">
        <f t="shared" ref="K653:K716" si="126">IF(F653="Niveau 5",1,0)</f>
        <v>0</v>
      </c>
      <c r="L653" s="27"/>
      <c r="M653" s="27"/>
      <c r="N653" s="33"/>
      <c r="O653" s="33"/>
      <c r="P653" s="68" t="str">
        <f t="shared" ref="P653:P716" si="127">IF(O653="","",N653*O653)</f>
        <v/>
      </c>
      <c r="Q653" s="49" t="str">
        <f t="shared" ref="Q653:Q716" si="128">IF(P653="","","m²")</f>
        <v/>
      </c>
      <c r="R653" s="33"/>
      <c r="S653" s="33"/>
      <c r="T653" s="33"/>
      <c r="U653" s="33"/>
      <c r="V653" s="27"/>
      <c r="W653" s="45"/>
      <c r="X653" s="42">
        <f>IF(V653="ESU",P653*PU!$B$3,0)</f>
        <v>0</v>
      </c>
      <c r="Y653" s="23">
        <f>IF(V653="ECF",P653*PU!$B$5,0)</f>
        <v>0</v>
      </c>
      <c r="Z653" s="23">
        <f>IF(V653="Enrobé projeté",P653*PU!$B$7,0)</f>
        <v>0</v>
      </c>
      <c r="AA653" s="23">
        <f>IF(V653="Enrobé à froid",P653*PU!$B$9,0)</f>
        <v>0</v>
      </c>
      <c r="AB653" s="23">
        <f>IF(V653="Béton bitumineux",P653*PU!$B$11,0)</f>
        <v>0</v>
      </c>
      <c r="AC653" s="23">
        <f>IF(V653="Grave émulsion",P653*PU!$B$13,0)</f>
        <v>0</v>
      </c>
      <c r="AD653" s="24">
        <f>(R653*PU!B658)+('Entretien des chaussées1'!T653*PU!B660)+'Entretien des chaussées1'!X653+'Entretien des chaussées1'!Y653+'Entretien des chaussées1'!Z653+'Entretien des chaussées1'!AA653+'Entretien des chaussées1'!AB653+'Entretien des chaussées1'!AC653</f>
        <v>0</v>
      </c>
      <c r="AE653" s="34"/>
      <c r="AF653" s="34"/>
      <c r="AG653" s="19" t="str">
        <f t="shared" ref="AG653:AG716" si="129">IF(W653="Année N",AD653+AE653+AF653,"")</f>
        <v/>
      </c>
      <c r="AH653" s="19" t="str">
        <f t="shared" ref="AH653:AH716" si="130">IF(W653="N+1",AD653+AE653+AF653,"")</f>
        <v/>
      </c>
      <c r="AI653" s="19" t="str">
        <f t="shared" ref="AI653:AI716" si="131">IF(W653="&gt; N+1",AD653+AE653+AF653,"")</f>
        <v/>
      </c>
      <c r="AJ653" s="31"/>
      <c r="AK653" s="26"/>
    </row>
    <row r="654" spans="1:37" x14ac:dyDescent="0.2">
      <c r="A654" s="41"/>
      <c r="B654" s="58" t="s">
        <v>676</v>
      </c>
      <c r="C654" s="41"/>
      <c r="D654" s="44"/>
      <c r="E654" s="40"/>
      <c r="F654" s="38" t="str">
        <f t="shared" si="121"/>
        <v/>
      </c>
      <c r="G654" s="23">
        <f t="shared" si="122"/>
        <v>0</v>
      </c>
      <c r="H654" s="23">
        <f t="shared" si="123"/>
        <v>0</v>
      </c>
      <c r="I654" s="23">
        <f t="shared" si="124"/>
        <v>0</v>
      </c>
      <c r="J654" s="23">
        <f t="shared" si="125"/>
        <v>0</v>
      </c>
      <c r="K654" s="23">
        <f t="shared" si="126"/>
        <v>0</v>
      </c>
      <c r="L654" s="27"/>
      <c r="M654" s="27"/>
      <c r="N654" s="33"/>
      <c r="O654" s="33"/>
      <c r="P654" s="68" t="str">
        <f t="shared" si="127"/>
        <v/>
      </c>
      <c r="Q654" s="49" t="str">
        <f t="shared" si="128"/>
        <v/>
      </c>
      <c r="R654" s="33"/>
      <c r="S654" s="33"/>
      <c r="T654" s="33"/>
      <c r="U654" s="33"/>
      <c r="V654" s="27"/>
      <c r="W654" s="45"/>
      <c r="X654" s="42">
        <f>IF(V654="ESU",P654*PU!$B$3,0)</f>
        <v>0</v>
      </c>
      <c r="Y654" s="23">
        <f>IF(V654="ECF",P654*PU!$B$5,0)</f>
        <v>0</v>
      </c>
      <c r="Z654" s="23">
        <f>IF(V654="Enrobé projeté",P654*PU!$B$7,0)</f>
        <v>0</v>
      </c>
      <c r="AA654" s="23">
        <f>IF(V654="Enrobé à froid",P654*PU!$B$9,0)</f>
        <v>0</v>
      </c>
      <c r="AB654" s="23">
        <f>IF(V654="Béton bitumineux",P654*PU!$B$11,0)</f>
        <v>0</v>
      </c>
      <c r="AC654" s="23">
        <f>IF(V654="Grave émulsion",P654*PU!$B$13,0)</f>
        <v>0</v>
      </c>
      <c r="AD654" s="24">
        <f>(R654*PU!B659)+('Entretien des chaussées1'!T654*PU!B661)+'Entretien des chaussées1'!X654+'Entretien des chaussées1'!Y654+'Entretien des chaussées1'!Z654+'Entretien des chaussées1'!AA654+'Entretien des chaussées1'!AB654+'Entretien des chaussées1'!AC654</f>
        <v>0</v>
      </c>
      <c r="AE654" s="34"/>
      <c r="AF654" s="34"/>
      <c r="AG654" s="19" t="str">
        <f t="shared" si="129"/>
        <v/>
      </c>
      <c r="AH654" s="19" t="str">
        <f t="shared" si="130"/>
        <v/>
      </c>
      <c r="AI654" s="19" t="str">
        <f t="shared" si="131"/>
        <v/>
      </c>
      <c r="AJ654" s="31"/>
      <c r="AK654" s="26"/>
    </row>
    <row r="655" spans="1:37" x14ac:dyDescent="0.2">
      <c r="A655" s="41"/>
      <c r="B655" s="58" t="s">
        <v>677</v>
      </c>
      <c r="C655" s="41"/>
      <c r="D655" s="44"/>
      <c r="E655" s="40"/>
      <c r="F655" s="38" t="str">
        <f t="shared" si="121"/>
        <v/>
      </c>
      <c r="G655" s="23">
        <f t="shared" si="122"/>
        <v>0</v>
      </c>
      <c r="H655" s="23">
        <f t="shared" si="123"/>
        <v>0</v>
      </c>
      <c r="I655" s="23">
        <f t="shared" si="124"/>
        <v>0</v>
      </c>
      <c r="J655" s="23">
        <f t="shared" si="125"/>
        <v>0</v>
      </c>
      <c r="K655" s="23">
        <f t="shared" si="126"/>
        <v>0</v>
      </c>
      <c r="L655" s="27"/>
      <c r="M655" s="27"/>
      <c r="N655" s="33"/>
      <c r="O655" s="33"/>
      <c r="P655" s="68" t="str">
        <f t="shared" si="127"/>
        <v/>
      </c>
      <c r="Q655" s="49" t="str">
        <f t="shared" si="128"/>
        <v/>
      </c>
      <c r="R655" s="33"/>
      <c r="S655" s="33"/>
      <c r="T655" s="33"/>
      <c r="U655" s="33"/>
      <c r="V655" s="27"/>
      <c r="W655" s="45"/>
      <c r="X655" s="42">
        <f>IF(V655="ESU",P655*PU!$B$3,0)</f>
        <v>0</v>
      </c>
      <c r="Y655" s="23">
        <f>IF(V655="ECF",P655*PU!$B$5,0)</f>
        <v>0</v>
      </c>
      <c r="Z655" s="23">
        <f>IF(V655="Enrobé projeté",P655*PU!$B$7,0)</f>
        <v>0</v>
      </c>
      <c r="AA655" s="23">
        <f>IF(V655="Enrobé à froid",P655*PU!$B$9,0)</f>
        <v>0</v>
      </c>
      <c r="AB655" s="23">
        <f>IF(V655="Béton bitumineux",P655*PU!$B$11,0)</f>
        <v>0</v>
      </c>
      <c r="AC655" s="23">
        <f>IF(V655="Grave émulsion",P655*PU!$B$13,0)</f>
        <v>0</v>
      </c>
      <c r="AD655" s="24">
        <f>(R655*PU!B660)+('Entretien des chaussées1'!T655*PU!B662)+'Entretien des chaussées1'!X655+'Entretien des chaussées1'!Y655+'Entretien des chaussées1'!Z655+'Entretien des chaussées1'!AA655+'Entretien des chaussées1'!AB655+'Entretien des chaussées1'!AC655</f>
        <v>0</v>
      </c>
      <c r="AE655" s="34"/>
      <c r="AF655" s="34"/>
      <c r="AG655" s="19" t="str">
        <f t="shared" si="129"/>
        <v/>
      </c>
      <c r="AH655" s="19" t="str">
        <f t="shared" si="130"/>
        <v/>
      </c>
      <c r="AI655" s="19" t="str">
        <f t="shared" si="131"/>
        <v/>
      </c>
      <c r="AJ655" s="31"/>
      <c r="AK655" s="26"/>
    </row>
    <row r="656" spans="1:37" x14ac:dyDescent="0.2">
      <c r="A656" s="41"/>
      <c r="B656" s="58" t="s">
        <v>678</v>
      </c>
      <c r="C656" s="41"/>
      <c r="D656" s="44"/>
      <c r="E656" s="40"/>
      <c r="F656" s="38" t="str">
        <f t="shared" si="121"/>
        <v/>
      </c>
      <c r="G656" s="23">
        <f t="shared" si="122"/>
        <v>0</v>
      </c>
      <c r="H656" s="23">
        <f t="shared" si="123"/>
        <v>0</v>
      </c>
      <c r="I656" s="23">
        <f t="shared" si="124"/>
        <v>0</v>
      </c>
      <c r="J656" s="23">
        <f t="shared" si="125"/>
        <v>0</v>
      </c>
      <c r="K656" s="23">
        <f t="shared" si="126"/>
        <v>0</v>
      </c>
      <c r="L656" s="27"/>
      <c r="M656" s="27"/>
      <c r="N656" s="33"/>
      <c r="O656" s="33"/>
      <c r="P656" s="68" t="str">
        <f t="shared" si="127"/>
        <v/>
      </c>
      <c r="Q656" s="49" t="str">
        <f t="shared" si="128"/>
        <v/>
      </c>
      <c r="R656" s="33"/>
      <c r="S656" s="33"/>
      <c r="T656" s="33"/>
      <c r="U656" s="33"/>
      <c r="V656" s="27"/>
      <c r="W656" s="45"/>
      <c r="X656" s="42">
        <f>IF(V656="ESU",P656*PU!$B$3,0)</f>
        <v>0</v>
      </c>
      <c r="Y656" s="23">
        <f>IF(V656="ECF",P656*PU!$B$5,0)</f>
        <v>0</v>
      </c>
      <c r="Z656" s="23">
        <f>IF(V656="Enrobé projeté",P656*PU!$B$7,0)</f>
        <v>0</v>
      </c>
      <c r="AA656" s="23">
        <f>IF(V656="Enrobé à froid",P656*PU!$B$9,0)</f>
        <v>0</v>
      </c>
      <c r="AB656" s="23">
        <f>IF(V656="Béton bitumineux",P656*PU!$B$11,0)</f>
        <v>0</v>
      </c>
      <c r="AC656" s="23">
        <f>IF(V656="Grave émulsion",P656*PU!$B$13,0)</f>
        <v>0</v>
      </c>
      <c r="AD656" s="24">
        <f>(R656*PU!B661)+('Entretien des chaussées1'!T656*PU!B663)+'Entretien des chaussées1'!X656+'Entretien des chaussées1'!Y656+'Entretien des chaussées1'!Z656+'Entretien des chaussées1'!AA656+'Entretien des chaussées1'!AB656+'Entretien des chaussées1'!AC656</f>
        <v>0</v>
      </c>
      <c r="AE656" s="34"/>
      <c r="AF656" s="34"/>
      <c r="AG656" s="19" t="str">
        <f t="shared" si="129"/>
        <v/>
      </c>
      <c r="AH656" s="19" t="str">
        <f t="shared" si="130"/>
        <v/>
      </c>
      <c r="AI656" s="19" t="str">
        <f t="shared" si="131"/>
        <v/>
      </c>
      <c r="AJ656" s="31"/>
      <c r="AK656" s="26"/>
    </row>
    <row r="657" spans="1:37" x14ac:dyDescent="0.2">
      <c r="A657" s="41"/>
      <c r="B657" s="58" t="s">
        <v>679</v>
      </c>
      <c r="C657" s="41"/>
      <c r="D657" s="44"/>
      <c r="E657" s="40"/>
      <c r="F657" s="38" t="str">
        <f t="shared" si="121"/>
        <v/>
      </c>
      <c r="G657" s="23">
        <f t="shared" si="122"/>
        <v>0</v>
      </c>
      <c r="H657" s="23">
        <f t="shared" si="123"/>
        <v>0</v>
      </c>
      <c r="I657" s="23">
        <f t="shared" si="124"/>
        <v>0</v>
      </c>
      <c r="J657" s="23">
        <f t="shared" si="125"/>
        <v>0</v>
      </c>
      <c r="K657" s="23">
        <f t="shared" si="126"/>
        <v>0</v>
      </c>
      <c r="L657" s="27"/>
      <c r="M657" s="27"/>
      <c r="N657" s="33"/>
      <c r="O657" s="33"/>
      <c r="P657" s="68" t="str">
        <f t="shared" si="127"/>
        <v/>
      </c>
      <c r="Q657" s="49" t="str">
        <f t="shared" si="128"/>
        <v/>
      </c>
      <c r="R657" s="33"/>
      <c r="S657" s="33"/>
      <c r="T657" s="33"/>
      <c r="U657" s="33"/>
      <c r="V657" s="27"/>
      <c r="W657" s="45"/>
      <c r="X657" s="42">
        <f>IF(V657="ESU",P657*PU!$B$3,0)</f>
        <v>0</v>
      </c>
      <c r="Y657" s="23">
        <f>IF(V657="ECF",P657*PU!$B$5,0)</f>
        <v>0</v>
      </c>
      <c r="Z657" s="23">
        <f>IF(V657="Enrobé projeté",P657*PU!$B$7,0)</f>
        <v>0</v>
      </c>
      <c r="AA657" s="23">
        <f>IF(V657="Enrobé à froid",P657*PU!$B$9,0)</f>
        <v>0</v>
      </c>
      <c r="AB657" s="23">
        <f>IF(V657="Béton bitumineux",P657*PU!$B$11,0)</f>
        <v>0</v>
      </c>
      <c r="AC657" s="23">
        <f>IF(V657="Grave émulsion",P657*PU!$B$13,0)</f>
        <v>0</v>
      </c>
      <c r="AD657" s="24">
        <f>(R657*PU!B662)+('Entretien des chaussées1'!T657*PU!B664)+'Entretien des chaussées1'!X657+'Entretien des chaussées1'!Y657+'Entretien des chaussées1'!Z657+'Entretien des chaussées1'!AA657+'Entretien des chaussées1'!AB657+'Entretien des chaussées1'!AC657</f>
        <v>0</v>
      </c>
      <c r="AE657" s="34"/>
      <c r="AF657" s="34"/>
      <c r="AG657" s="19" t="str">
        <f t="shared" si="129"/>
        <v/>
      </c>
      <c r="AH657" s="19" t="str">
        <f t="shared" si="130"/>
        <v/>
      </c>
      <c r="AI657" s="19" t="str">
        <f t="shared" si="131"/>
        <v/>
      </c>
      <c r="AJ657" s="31"/>
      <c r="AK657" s="26"/>
    </row>
    <row r="658" spans="1:37" x14ac:dyDescent="0.2">
      <c r="A658" s="41"/>
      <c r="B658" s="58" t="s">
        <v>680</v>
      </c>
      <c r="C658" s="41"/>
      <c r="D658" s="44"/>
      <c r="E658" s="40"/>
      <c r="F658" s="38" t="str">
        <f t="shared" si="121"/>
        <v/>
      </c>
      <c r="G658" s="23">
        <f t="shared" si="122"/>
        <v>0</v>
      </c>
      <c r="H658" s="23">
        <f t="shared" si="123"/>
        <v>0</v>
      </c>
      <c r="I658" s="23">
        <f t="shared" si="124"/>
        <v>0</v>
      </c>
      <c r="J658" s="23">
        <f t="shared" si="125"/>
        <v>0</v>
      </c>
      <c r="K658" s="23">
        <f t="shared" si="126"/>
        <v>0</v>
      </c>
      <c r="L658" s="27"/>
      <c r="M658" s="27"/>
      <c r="N658" s="33"/>
      <c r="O658" s="33"/>
      <c r="P658" s="68" t="str">
        <f t="shared" si="127"/>
        <v/>
      </c>
      <c r="Q658" s="49" t="str">
        <f t="shared" si="128"/>
        <v/>
      </c>
      <c r="R658" s="33"/>
      <c r="S658" s="33"/>
      <c r="T658" s="33"/>
      <c r="U658" s="33"/>
      <c r="V658" s="27"/>
      <c r="W658" s="45"/>
      <c r="X658" s="42">
        <f>IF(V658="ESU",P658*PU!$B$3,0)</f>
        <v>0</v>
      </c>
      <c r="Y658" s="23">
        <f>IF(V658="ECF",P658*PU!$B$5,0)</f>
        <v>0</v>
      </c>
      <c r="Z658" s="23">
        <f>IF(V658="Enrobé projeté",P658*PU!$B$7,0)</f>
        <v>0</v>
      </c>
      <c r="AA658" s="23">
        <f>IF(V658="Enrobé à froid",P658*PU!$B$9,0)</f>
        <v>0</v>
      </c>
      <c r="AB658" s="23">
        <f>IF(V658="Béton bitumineux",P658*PU!$B$11,0)</f>
        <v>0</v>
      </c>
      <c r="AC658" s="23">
        <f>IF(V658="Grave émulsion",P658*PU!$B$13,0)</f>
        <v>0</v>
      </c>
      <c r="AD658" s="24">
        <f>(R658*PU!B663)+('Entretien des chaussées1'!T658*PU!B665)+'Entretien des chaussées1'!X658+'Entretien des chaussées1'!Y658+'Entretien des chaussées1'!Z658+'Entretien des chaussées1'!AA658+'Entretien des chaussées1'!AB658+'Entretien des chaussées1'!AC658</f>
        <v>0</v>
      </c>
      <c r="AE658" s="34"/>
      <c r="AF658" s="34"/>
      <c r="AG658" s="19" t="str">
        <f t="shared" si="129"/>
        <v/>
      </c>
      <c r="AH658" s="19" t="str">
        <f t="shared" si="130"/>
        <v/>
      </c>
      <c r="AI658" s="19" t="str">
        <f t="shared" si="131"/>
        <v/>
      </c>
      <c r="AJ658" s="31"/>
      <c r="AK658" s="26"/>
    </row>
    <row r="659" spans="1:37" x14ac:dyDescent="0.2">
      <c r="A659" s="41"/>
      <c r="B659" s="58" t="s">
        <v>681</v>
      </c>
      <c r="C659" s="41"/>
      <c r="D659" s="44"/>
      <c r="E659" s="40"/>
      <c r="F659" s="38" t="str">
        <f t="shared" si="121"/>
        <v/>
      </c>
      <c r="G659" s="23">
        <f t="shared" si="122"/>
        <v>0</v>
      </c>
      <c r="H659" s="23">
        <f t="shared" si="123"/>
        <v>0</v>
      </c>
      <c r="I659" s="23">
        <f t="shared" si="124"/>
        <v>0</v>
      </c>
      <c r="J659" s="23">
        <f t="shared" si="125"/>
        <v>0</v>
      </c>
      <c r="K659" s="23">
        <f t="shared" si="126"/>
        <v>0</v>
      </c>
      <c r="L659" s="27"/>
      <c r="M659" s="27"/>
      <c r="N659" s="33"/>
      <c r="O659" s="33"/>
      <c r="P659" s="68" t="str">
        <f t="shared" si="127"/>
        <v/>
      </c>
      <c r="Q659" s="49" t="str">
        <f t="shared" si="128"/>
        <v/>
      </c>
      <c r="R659" s="33"/>
      <c r="S659" s="33"/>
      <c r="T659" s="33"/>
      <c r="U659" s="33"/>
      <c r="V659" s="27"/>
      <c r="W659" s="45"/>
      <c r="X659" s="42">
        <f>IF(V659="ESU",P659*PU!$B$3,0)</f>
        <v>0</v>
      </c>
      <c r="Y659" s="23">
        <f>IF(V659="ECF",P659*PU!$B$5,0)</f>
        <v>0</v>
      </c>
      <c r="Z659" s="23">
        <f>IF(V659="Enrobé projeté",P659*PU!$B$7,0)</f>
        <v>0</v>
      </c>
      <c r="AA659" s="23">
        <f>IF(V659="Enrobé à froid",P659*PU!$B$9,0)</f>
        <v>0</v>
      </c>
      <c r="AB659" s="23">
        <f>IF(V659="Béton bitumineux",P659*PU!$B$11,0)</f>
        <v>0</v>
      </c>
      <c r="AC659" s="23">
        <f>IF(V659="Grave émulsion",P659*PU!$B$13,0)</f>
        <v>0</v>
      </c>
      <c r="AD659" s="24">
        <f>(R659*PU!B664)+('Entretien des chaussées1'!T659*PU!B666)+'Entretien des chaussées1'!X659+'Entretien des chaussées1'!Y659+'Entretien des chaussées1'!Z659+'Entretien des chaussées1'!AA659+'Entretien des chaussées1'!AB659+'Entretien des chaussées1'!AC659</f>
        <v>0</v>
      </c>
      <c r="AE659" s="34"/>
      <c r="AF659" s="34"/>
      <c r="AG659" s="19" t="str">
        <f t="shared" si="129"/>
        <v/>
      </c>
      <c r="AH659" s="19" t="str">
        <f t="shared" si="130"/>
        <v/>
      </c>
      <c r="AI659" s="19" t="str">
        <f t="shared" si="131"/>
        <v/>
      </c>
      <c r="AJ659" s="31"/>
      <c r="AK659" s="26"/>
    </row>
    <row r="660" spans="1:37" x14ac:dyDescent="0.2">
      <c r="A660" s="41"/>
      <c r="B660" s="58" t="s">
        <v>682</v>
      </c>
      <c r="C660" s="41"/>
      <c r="D660" s="44"/>
      <c r="E660" s="40"/>
      <c r="F660" s="38" t="str">
        <f t="shared" si="121"/>
        <v/>
      </c>
      <c r="G660" s="23">
        <f t="shared" si="122"/>
        <v>0</v>
      </c>
      <c r="H660" s="23">
        <f t="shared" si="123"/>
        <v>0</v>
      </c>
      <c r="I660" s="23">
        <f t="shared" si="124"/>
        <v>0</v>
      </c>
      <c r="J660" s="23">
        <f t="shared" si="125"/>
        <v>0</v>
      </c>
      <c r="K660" s="23">
        <f t="shared" si="126"/>
        <v>0</v>
      </c>
      <c r="L660" s="27"/>
      <c r="M660" s="27"/>
      <c r="N660" s="33"/>
      <c r="O660" s="33"/>
      <c r="P660" s="68" t="str">
        <f t="shared" si="127"/>
        <v/>
      </c>
      <c r="Q660" s="49" t="str">
        <f t="shared" si="128"/>
        <v/>
      </c>
      <c r="R660" s="33"/>
      <c r="S660" s="33"/>
      <c r="T660" s="33"/>
      <c r="U660" s="33"/>
      <c r="V660" s="27"/>
      <c r="W660" s="45"/>
      <c r="X660" s="42">
        <f>IF(V660="ESU",P660*PU!$B$3,0)</f>
        <v>0</v>
      </c>
      <c r="Y660" s="23">
        <f>IF(V660="ECF",P660*PU!$B$5,0)</f>
        <v>0</v>
      </c>
      <c r="Z660" s="23">
        <f>IF(V660="Enrobé projeté",P660*PU!$B$7,0)</f>
        <v>0</v>
      </c>
      <c r="AA660" s="23">
        <f>IF(V660="Enrobé à froid",P660*PU!$B$9,0)</f>
        <v>0</v>
      </c>
      <c r="AB660" s="23">
        <f>IF(V660="Béton bitumineux",P660*PU!$B$11,0)</f>
        <v>0</v>
      </c>
      <c r="AC660" s="23">
        <f>IF(V660="Grave émulsion",P660*PU!$B$13,0)</f>
        <v>0</v>
      </c>
      <c r="AD660" s="24">
        <f>(R660*PU!B665)+('Entretien des chaussées1'!T660*PU!B667)+'Entretien des chaussées1'!X660+'Entretien des chaussées1'!Y660+'Entretien des chaussées1'!Z660+'Entretien des chaussées1'!AA660+'Entretien des chaussées1'!AB660+'Entretien des chaussées1'!AC660</f>
        <v>0</v>
      </c>
      <c r="AE660" s="34"/>
      <c r="AF660" s="34"/>
      <c r="AG660" s="19" t="str">
        <f t="shared" si="129"/>
        <v/>
      </c>
      <c r="AH660" s="19" t="str">
        <f t="shared" si="130"/>
        <v/>
      </c>
      <c r="AI660" s="19" t="str">
        <f t="shared" si="131"/>
        <v/>
      </c>
      <c r="AJ660" s="31"/>
      <c r="AK660" s="26"/>
    </row>
    <row r="661" spans="1:37" x14ac:dyDescent="0.2">
      <c r="A661" s="41"/>
      <c r="B661" s="58" t="s">
        <v>683</v>
      </c>
      <c r="C661" s="41"/>
      <c r="D661" s="44"/>
      <c r="E661" s="40"/>
      <c r="F661" s="38" t="str">
        <f t="shared" si="121"/>
        <v/>
      </c>
      <c r="G661" s="23">
        <f t="shared" si="122"/>
        <v>0</v>
      </c>
      <c r="H661" s="23">
        <f t="shared" si="123"/>
        <v>0</v>
      </c>
      <c r="I661" s="23">
        <f t="shared" si="124"/>
        <v>0</v>
      </c>
      <c r="J661" s="23">
        <f t="shared" si="125"/>
        <v>0</v>
      </c>
      <c r="K661" s="23">
        <f t="shared" si="126"/>
        <v>0</v>
      </c>
      <c r="L661" s="27"/>
      <c r="M661" s="27"/>
      <c r="N661" s="33"/>
      <c r="O661" s="33"/>
      <c r="P661" s="68" t="str">
        <f t="shared" si="127"/>
        <v/>
      </c>
      <c r="Q661" s="49" t="str">
        <f t="shared" si="128"/>
        <v/>
      </c>
      <c r="R661" s="33"/>
      <c r="S661" s="33"/>
      <c r="T661" s="33"/>
      <c r="U661" s="33"/>
      <c r="V661" s="27"/>
      <c r="W661" s="45"/>
      <c r="X661" s="42">
        <f>IF(V661="ESU",P661*PU!$B$3,0)</f>
        <v>0</v>
      </c>
      <c r="Y661" s="23">
        <f>IF(V661="ECF",P661*PU!$B$5,0)</f>
        <v>0</v>
      </c>
      <c r="Z661" s="23">
        <f>IF(V661="Enrobé projeté",P661*PU!$B$7,0)</f>
        <v>0</v>
      </c>
      <c r="AA661" s="23">
        <f>IF(V661="Enrobé à froid",P661*PU!$B$9,0)</f>
        <v>0</v>
      </c>
      <c r="AB661" s="23">
        <f>IF(V661="Béton bitumineux",P661*PU!$B$11,0)</f>
        <v>0</v>
      </c>
      <c r="AC661" s="23">
        <f>IF(V661="Grave émulsion",P661*PU!$B$13,0)</f>
        <v>0</v>
      </c>
      <c r="AD661" s="24">
        <f>(R661*PU!B666)+('Entretien des chaussées1'!T661*PU!B668)+'Entretien des chaussées1'!X661+'Entretien des chaussées1'!Y661+'Entretien des chaussées1'!Z661+'Entretien des chaussées1'!AA661+'Entretien des chaussées1'!AB661+'Entretien des chaussées1'!AC661</f>
        <v>0</v>
      </c>
      <c r="AE661" s="34"/>
      <c r="AF661" s="34"/>
      <c r="AG661" s="19" t="str">
        <f t="shared" si="129"/>
        <v/>
      </c>
      <c r="AH661" s="19" t="str">
        <f t="shared" si="130"/>
        <v/>
      </c>
      <c r="AI661" s="19" t="str">
        <f t="shared" si="131"/>
        <v/>
      </c>
      <c r="AJ661" s="31"/>
      <c r="AK661" s="26"/>
    </row>
    <row r="662" spans="1:37" x14ac:dyDescent="0.2">
      <c r="A662" s="41"/>
      <c r="B662" s="58" t="s">
        <v>684</v>
      </c>
      <c r="C662" s="41"/>
      <c r="D662" s="44"/>
      <c r="E662" s="40"/>
      <c r="F662" s="38" t="str">
        <f t="shared" si="121"/>
        <v/>
      </c>
      <c r="G662" s="23">
        <f t="shared" si="122"/>
        <v>0</v>
      </c>
      <c r="H662" s="23">
        <f t="shared" si="123"/>
        <v>0</v>
      </c>
      <c r="I662" s="23">
        <f t="shared" si="124"/>
        <v>0</v>
      </c>
      <c r="J662" s="23">
        <f t="shared" si="125"/>
        <v>0</v>
      </c>
      <c r="K662" s="23">
        <f t="shared" si="126"/>
        <v>0</v>
      </c>
      <c r="L662" s="27"/>
      <c r="M662" s="27"/>
      <c r="N662" s="33"/>
      <c r="O662" s="33"/>
      <c r="P662" s="68" t="str">
        <f t="shared" si="127"/>
        <v/>
      </c>
      <c r="Q662" s="49" t="str">
        <f t="shared" si="128"/>
        <v/>
      </c>
      <c r="R662" s="33"/>
      <c r="S662" s="33"/>
      <c r="T662" s="33"/>
      <c r="U662" s="33"/>
      <c r="V662" s="27"/>
      <c r="W662" s="45"/>
      <c r="X662" s="42">
        <f>IF(V662="ESU",P662*PU!$B$3,0)</f>
        <v>0</v>
      </c>
      <c r="Y662" s="23">
        <f>IF(V662="ECF",P662*PU!$B$5,0)</f>
        <v>0</v>
      </c>
      <c r="Z662" s="23">
        <f>IF(V662="Enrobé projeté",P662*PU!$B$7,0)</f>
        <v>0</v>
      </c>
      <c r="AA662" s="23">
        <f>IF(V662="Enrobé à froid",P662*PU!$B$9,0)</f>
        <v>0</v>
      </c>
      <c r="AB662" s="23">
        <f>IF(V662="Béton bitumineux",P662*PU!$B$11,0)</f>
        <v>0</v>
      </c>
      <c r="AC662" s="23">
        <f>IF(V662="Grave émulsion",P662*PU!$B$13,0)</f>
        <v>0</v>
      </c>
      <c r="AD662" s="24">
        <f>(R662*PU!B667)+('Entretien des chaussées1'!T662*PU!B669)+'Entretien des chaussées1'!X662+'Entretien des chaussées1'!Y662+'Entretien des chaussées1'!Z662+'Entretien des chaussées1'!AA662+'Entretien des chaussées1'!AB662+'Entretien des chaussées1'!AC662</f>
        <v>0</v>
      </c>
      <c r="AE662" s="34"/>
      <c r="AF662" s="34"/>
      <c r="AG662" s="19" t="str">
        <f t="shared" si="129"/>
        <v/>
      </c>
      <c r="AH662" s="19" t="str">
        <f t="shared" si="130"/>
        <v/>
      </c>
      <c r="AI662" s="19" t="str">
        <f t="shared" si="131"/>
        <v/>
      </c>
      <c r="AJ662" s="31"/>
      <c r="AK662" s="26"/>
    </row>
    <row r="663" spans="1:37" x14ac:dyDescent="0.2">
      <c r="A663" s="41"/>
      <c r="B663" s="58" t="s">
        <v>685</v>
      </c>
      <c r="C663" s="41"/>
      <c r="D663" s="44"/>
      <c r="E663" s="40"/>
      <c r="F663" s="38" t="str">
        <f t="shared" si="121"/>
        <v/>
      </c>
      <c r="G663" s="23">
        <f t="shared" si="122"/>
        <v>0</v>
      </c>
      <c r="H663" s="23">
        <f t="shared" si="123"/>
        <v>0</v>
      </c>
      <c r="I663" s="23">
        <f t="shared" si="124"/>
        <v>0</v>
      </c>
      <c r="J663" s="23">
        <f t="shared" si="125"/>
        <v>0</v>
      </c>
      <c r="K663" s="23">
        <f t="shared" si="126"/>
        <v>0</v>
      </c>
      <c r="L663" s="27"/>
      <c r="M663" s="27"/>
      <c r="N663" s="33"/>
      <c r="O663" s="33"/>
      <c r="P663" s="68" t="str">
        <f t="shared" si="127"/>
        <v/>
      </c>
      <c r="Q663" s="49" t="str">
        <f t="shared" si="128"/>
        <v/>
      </c>
      <c r="R663" s="33"/>
      <c r="S663" s="33"/>
      <c r="T663" s="33"/>
      <c r="U663" s="33"/>
      <c r="V663" s="27"/>
      <c r="W663" s="45"/>
      <c r="X663" s="42">
        <f>IF(V663="ESU",P663*PU!$B$3,0)</f>
        <v>0</v>
      </c>
      <c r="Y663" s="23">
        <f>IF(V663="ECF",P663*PU!$B$5,0)</f>
        <v>0</v>
      </c>
      <c r="Z663" s="23">
        <f>IF(V663="Enrobé projeté",P663*PU!$B$7,0)</f>
        <v>0</v>
      </c>
      <c r="AA663" s="23">
        <f>IF(V663="Enrobé à froid",P663*PU!$B$9,0)</f>
        <v>0</v>
      </c>
      <c r="AB663" s="23">
        <f>IF(V663="Béton bitumineux",P663*PU!$B$11,0)</f>
        <v>0</v>
      </c>
      <c r="AC663" s="23">
        <f>IF(V663="Grave émulsion",P663*PU!$B$13,0)</f>
        <v>0</v>
      </c>
      <c r="AD663" s="24">
        <f>(R663*PU!B668)+('Entretien des chaussées1'!T663*PU!B670)+'Entretien des chaussées1'!X663+'Entretien des chaussées1'!Y663+'Entretien des chaussées1'!Z663+'Entretien des chaussées1'!AA663+'Entretien des chaussées1'!AB663+'Entretien des chaussées1'!AC663</f>
        <v>0</v>
      </c>
      <c r="AE663" s="34"/>
      <c r="AF663" s="34"/>
      <c r="AG663" s="19" t="str">
        <f t="shared" si="129"/>
        <v/>
      </c>
      <c r="AH663" s="19" t="str">
        <f t="shared" si="130"/>
        <v/>
      </c>
      <c r="AI663" s="19" t="str">
        <f t="shared" si="131"/>
        <v/>
      </c>
      <c r="AJ663" s="31"/>
      <c r="AK663" s="26"/>
    </row>
    <row r="664" spans="1:37" x14ac:dyDescent="0.2">
      <c r="A664" s="41"/>
      <c r="B664" s="58" t="s">
        <v>686</v>
      </c>
      <c r="C664" s="41"/>
      <c r="D664" s="44"/>
      <c r="E664" s="40"/>
      <c r="F664" s="38" t="str">
        <f t="shared" si="121"/>
        <v/>
      </c>
      <c r="G664" s="23">
        <f t="shared" si="122"/>
        <v>0</v>
      </c>
      <c r="H664" s="23">
        <f t="shared" si="123"/>
        <v>0</v>
      </c>
      <c r="I664" s="23">
        <f t="shared" si="124"/>
        <v>0</v>
      </c>
      <c r="J664" s="23">
        <f t="shared" si="125"/>
        <v>0</v>
      </c>
      <c r="K664" s="23">
        <f t="shared" si="126"/>
        <v>0</v>
      </c>
      <c r="L664" s="27"/>
      <c r="M664" s="27"/>
      <c r="N664" s="33"/>
      <c r="O664" s="33"/>
      <c r="P664" s="68" t="str">
        <f t="shared" si="127"/>
        <v/>
      </c>
      <c r="Q664" s="49" t="str">
        <f t="shared" si="128"/>
        <v/>
      </c>
      <c r="R664" s="33"/>
      <c r="S664" s="33"/>
      <c r="T664" s="33"/>
      <c r="U664" s="33"/>
      <c r="V664" s="27"/>
      <c r="W664" s="45"/>
      <c r="X664" s="42">
        <f>IF(V664="ESU",P664*PU!$B$3,0)</f>
        <v>0</v>
      </c>
      <c r="Y664" s="23">
        <f>IF(V664="ECF",P664*PU!$B$5,0)</f>
        <v>0</v>
      </c>
      <c r="Z664" s="23">
        <f>IF(V664="Enrobé projeté",P664*PU!$B$7,0)</f>
        <v>0</v>
      </c>
      <c r="AA664" s="23">
        <f>IF(V664="Enrobé à froid",P664*PU!$B$9,0)</f>
        <v>0</v>
      </c>
      <c r="AB664" s="23">
        <f>IF(V664="Béton bitumineux",P664*PU!$B$11,0)</f>
        <v>0</v>
      </c>
      <c r="AC664" s="23">
        <f>IF(V664="Grave émulsion",P664*PU!$B$13,0)</f>
        <v>0</v>
      </c>
      <c r="AD664" s="24">
        <f>(R664*PU!B669)+('Entretien des chaussées1'!T664*PU!B671)+'Entretien des chaussées1'!X664+'Entretien des chaussées1'!Y664+'Entretien des chaussées1'!Z664+'Entretien des chaussées1'!AA664+'Entretien des chaussées1'!AB664+'Entretien des chaussées1'!AC664</f>
        <v>0</v>
      </c>
      <c r="AE664" s="34"/>
      <c r="AF664" s="34"/>
      <c r="AG664" s="19" t="str">
        <f t="shared" si="129"/>
        <v/>
      </c>
      <c r="AH664" s="19" t="str">
        <f t="shared" si="130"/>
        <v/>
      </c>
      <c r="AI664" s="19" t="str">
        <f t="shared" si="131"/>
        <v/>
      </c>
      <c r="AJ664" s="31"/>
      <c r="AK664" s="26"/>
    </row>
    <row r="665" spans="1:37" x14ac:dyDescent="0.2">
      <c r="A665" s="41"/>
      <c r="B665" s="58" t="s">
        <v>687</v>
      </c>
      <c r="C665" s="41"/>
      <c r="D665" s="44"/>
      <c r="E665" s="40"/>
      <c r="F665" s="38" t="str">
        <f t="shared" si="121"/>
        <v/>
      </c>
      <c r="G665" s="23">
        <f t="shared" si="122"/>
        <v>0</v>
      </c>
      <c r="H665" s="23">
        <f t="shared" si="123"/>
        <v>0</v>
      </c>
      <c r="I665" s="23">
        <f t="shared" si="124"/>
        <v>0</v>
      </c>
      <c r="J665" s="23">
        <f t="shared" si="125"/>
        <v>0</v>
      </c>
      <c r="K665" s="23">
        <f t="shared" si="126"/>
        <v>0</v>
      </c>
      <c r="L665" s="27"/>
      <c r="M665" s="27"/>
      <c r="N665" s="33"/>
      <c r="O665" s="33"/>
      <c r="P665" s="68" t="str">
        <f t="shared" si="127"/>
        <v/>
      </c>
      <c r="Q665" s="49" t="str">
        <f t="shared" si="128"/>
        <v/>
      </c>
      <c r="R665" s="33"/>
      <c r="S665" s="33"/>
      <c r="T665" s="33"/>
      <c r="U665" s="33"/>
      <c r="V665" s="27"/>
      <c r="W665" s="45"/>
      <c r="X665" s="42">
        <f>IF(V665="ESU",P665*PU!$B$3,0)</f>
        <v>0</v>
      </c>
      <c r="Y665" s="23">
        <f>IF(V665="ECF",P665*PU!$B$5,0)</f>
        <v>0</v>
      </c>
      <c r="Z665" s="23">
        <f>IF(V665="Enrobé projeté",P665*PU!$B$7,0)</f>
        <v>0</v>
      </c>
      <c r="AA665" s="23">
        <f>IF(V665="Enrobé à froid",P665*PU!$B$9,0)</f>
        <v>0</v>
      </c>
      <c r="AB665" s="23">
        <f>IF(V665="Béton bitumineux",P665*PU!$B$11,0)</f>
        <v>0</v>
      </c>
      <c r="AC665" s="23">
        <f>IF(V665="Grave émulsion",P665*PU!$B$13,0)</f>
        <v>0</v>
      </c>
      <c r="AD665" s="24">
        <f>(R665*PU!B670)+('Entretien des chaussées1'!T665*PU!B672)+'Entretien des chaussées1'!X665+'Entretien des chaussées1'!Y665+'Entretien des chaussées1'!Z665+'Entretien des chaussées1'!AA665+'Entretien des chaussées1'!AB665+'Entretien des chaussées1'!AC665</f>
        <v>0</v>
      </c>
      <c r="AE665" s="34"/>
      <c r="AF665" s="34"/>
      <c r="AG665" s="19" t="str">
        <f t="shared" si="129"/>
        <v/>
      </c>
      <c r="AH665" s="19" t="str">
        <f t="shared" si="130"/>
        <v/>
      </c>
      <c r="AI665" s="19" t="str">
        <f t="shared" si="131"/>
        <v/>
      </c>
      <c r="AJ665" s="31"/>
      <c r="AK665" s="26"/>
    </row>
    <row r="666" spans="1:37" x14ac:dyDescent="0.2">
      <c r="A666" s="41"/>
      <c r="B666" s="58" t="s">
        <v>688</v>
      </c>
      <c r="C666" s="41"/>
      <c r="D666" s="44"/>
      <c r="E666" s="40"/>
      <c r="F666" s="38" t="str">
        <f t="shared" si="121"/>
        <v/>
      </c>
      <c r="G666" s="23">
        <f t="shared" si="122"/>
        <v>0</v>
      </c>
      <c r="H666" s="23">
        <f t="shared" si="123"/>
        <v>0</v>
      </c>
      <c r="I666" s="23">
        <f t="shared" si="124"/>
        <v>0</v>
      </c>
      <c r="J666" s="23">
        <f t="shared" si="125"/>
        <v>0</v>
      </c>
      <c r="K666" s="23">
        <f t="shared" si="126"/>
        <v>0</v>
      </c>
      <c r="L666" s="27"/>
      <c r="M666" s="27"/>
      <c r="N666" s="33"/>
      <c r="O666" s="33"/>
      <c r="P666" s="68" t="str">
        <f t="shared" si="127"/>
        <v/>
      </c>
      <c r="Q666" s="49" t="str">
        <f t="shared" si="128"/>
        <v/>
      </c>
      <c r="R666" s="33"/>
      <c r="S666" s="33"/>
      <c r="T666" s="33"/>
      <c r="U666" s="33"/>
      <c r="V666" s="27"/>
      <c r="W666" s="45"/>
      <c r="X666" s="42">
        <f>IF(V666="ESU",P666*PU!$B$3,0)</f>
        <v>0</v>
      </c>
      <c r="Y666" s="23">
        <f>IF(V666="ECF",P666*PU!$B$5,0)</f>
        <v>0</v>
      </c>
      <c r="Z666" s="23">
        <f>IF(V666="Enrobé projeté",P666*PU!$B$7,0)</f>
        <v>0</v>
      </c>
      <c r="AA666" s="23">
        <f>IF(V666="Enrobé à froid",P666*PU!$B$9,0)</f>
        <v>0</v>
      </c>
      <c r="AB666" s="23">
        <f>IF(V666="Béton bitumineux",P666*PU!$B$11,0)</f>
        <v>0</v>
      </c>
      <c r="AC666" s="23">
        <f>IF(V666="Grave émulsion",P666*PU!$B$13,0)</f>
        <v>0</v>
      </c>
      <c r="AD666" s="24">
        <f>(R666*PU!B671)+('Entretien des chaussées1'!T666*PU!B673)+'Entretien des chaussées1'!X666+'Entretien des chaussées1'!Y666+'Entretien des chaussées1'!Z666+'Entretien des chaussées1'!AA666+'Entretien des chaussées1'!AB666+'Entretien des chaussées1'!AC666</f>
        <v>0</v>
      </c>
      <c r="AE666" s="34"/>
      <c r="AF666" s="34"/>
      <c r="AG666" s="19" t="str">
        <f t="shared" si="129"/>
        <v/>
      </c>
      <c r="AH666" s="19" t="str">
        <f t="shared" si="130"/>
        <v/>
      </c>
      <c r="AI666" s="19" t="str">
        <f t="shared" si="131"/>
        <v/>
      </c>
      <c r="AJ666" s="31"/>
      <c r="AK666" s="26"/>
    </row>
    <row r="667" spans="1:37" x14ac:dyDescent="0.2">
      <c r="A667" s="41"/>
      <c r="B667" s="58" t="s">
        <v>689</v>
      </c>
      <c r="C667" s="41"/>
      <c r="D667" s="44"/>
      <c r="E667" s="40"/>
      <c r="F667" s="38" t="str">
        <f t="shared" si="121"/>
        <v/>
      </c>
      <c r="G667" s="23">
        <f t="shared" si="122"/>
        <v>0</v>
      </c>
      <c r="H667" s="23">
        <f t="shared" si="123"/>
        <v>0</v>
      </c>
      <c r="I667" s="23">
        <f t="shared" si="124"/>
        <v>0</v>
      </c>
      <c r="J667" s="23">
        <f t="shared" si="125"/>
        <v>0</v>
      </c>
      <c r="K667" s="23">
        <f t="shared" si="126"/>
        <v>0</v>
      </c>
      <c r="L667" s="27"/>
      <c r="M667" s="27"/>
      <c r="N667" s="33"/>
      <c r="O667" s="33"/>
      <c r="P667" s="68" t="str">
        <f t="shared" si="127"/>
        <v/>
      </c>
      <c r="Q667" s="49" t="str">
        <f t="shared" si="128"/>
        <v/>
      </c>
      <c r="R667" s="33"/>
      <c r="S667" s="33"/>
      <c r="T667" s="33"/>
      <c r="U667" s="33"/>
      <c r="V667" s="27"/>
      <c r="W667" s="45"/>
      <c r="X667" s="42">
        <f>IF(V667="ESU",P667*PU!$B$3,0)</f>
        <v>0</v>
      </c>
      <c r="Y667" s="23">
        <f>IF(V667="ECF",P667*PU!$B$5,0)</f>
        <v>0</v>
      </c>
      <c r="Z667" s="23">
        <f>IF(V667="Enrobé projeté",P667*PU!$B$7,0)</f>
        <v>0</v>
      </c>
      <c r="AA667" s="23">
        <f>IF(V667="Enrobé à froid",P667*PU!$B$9,0)</f>
        <v>0</v>
      </c>
      <c r="AB667" s="23">
        <f>IF(V667="Béton bitumineux",P667*PU!$B$11,0)</f>
        <v>0</v>
      </c>
      <c r="AC667" s="23">
        <f>IF(V667="Grave émulsion",P667*PU!$B$13,0)</f>
        <v>0</v>
      </c>
      <c r="AD667" s="24">
        <f>(R667*PU!B672)+('Entretien des chaussées1'!T667*PU!B674)+'Entretien des chaussées1'!X667+'Entretien des chaussées1'!Y667+'Entretien des chaussées1'!Z667+'Entretien des chaussées1'!AA667+'Entretien des chaussées1'!AB667+'Entretien des chaussées1'!AC667</f>
        <v>0</v>
      </c>
      <c r="AE667" s="34"/>
      <c r="AF667" s="34"/>
      <c r="AG667" s="19" t="str">
        <f t="shared" si="129"/>
        <v/>
      </c>
      <c r="AH667" s="19" t="str">
        <f t="shared" si="130"/>
        <v/>
      </c>
      <c r="AI667" s="19" t="str">
        <f t="shared" si="131"/>
        <v/>
      </c>
      <c r="AJ667" s="31"/>
      <c r="AK667" s="26"/>
    </row>
    <row r="668" spans="1:37" x14ac:dyDescent="0.2">
      <c r="A668" s="41"/>
      <c r="B668" s="58" t="s">
        <v>690</v>
      </c>
      <c r="C668" s="41"/>
      <c r="D668" s="44"/>
      <c r="E668" s="40"/>
      <c r="F668" s="38" t="str">
        <f t="shared" si="121"/>
        <v/>
      </c>
      <c r="G668" s="23">
        <f t="shared" si="122"/>
        <v>0</v>
      </c>
      <c r="H668" s="23">
        <f t="shared" si="123"/>
        <v>0</v>
      </c>
      <c r="I668" s="23">
        <f t="shared" si="124"/>
        <v>0</v>
      </c>
      <c r="J668" s="23">
        <f t="shared" si="125"/>
        <v>0</v>
      </c>
      <c r="K668" s="23">
        <f t="shared" si="126"/>
        <v>0</v>
      </c>
      <c r="L668" s="27"/>
      <c r="M668" s="27"/>
      <c r="N668" s="33"/>
      <c r="O668" s="33"/>
      <c r="P668" s="68" t="str">
        <f t="shared" si="127"/>
        <v/>
      </c>
      <c r="Q668" s="49" t="str">
        <f t="shared" si="128"/>
        <v/>
      </c>
      <c r="R668" s="33"/>
      <c r="S668" s="33"/>
      <c r="T668" s="33"/>
      <c r="U668" s="33"/>
      <c r="V668" s="27"/>
      <c r="W668" s="45"/>
      <c r="X668" s="42">
        <f>IF(V668="ESU",P668*PU!$B$3,0)</f>
        <v>0</v>
      </c>
      <c r="Y668" s="23">
        <f>IF(V668="ECF",P668*PU!$B$5,0)</f>
        <v>0</v>
      </c>
      <c r="Z668" s="23">
        <f>IF(V668="Enrobé projeté",P668*PU!$B$7,0)</f>
        <v>0</v>
      </c>
      <c r="AA668" s="23">
        <f>IF(V668="Enrobé à froid",P668*PU!$B$9,0)</f>
        <v>0</v>
      </c>
      <c r="AB668" s="23">
        <f>IF(V668="Béton bitumineux",P668*PU!$B$11,0)</f>
        <v>0</v>
      </c>
      <c r="AC668" s="23">
        <f>IF(V668="Grave émulsion",P668*PU!$B$13,0)</f>
        <v>0</v>
      </c>
      <c r="AD668" s="24">
        <f>(R668*PU!B673)+('Entretien des chaussées1'!T668*PU!B675)+'Entretien des chaussées1'!X668+'Entretien des chaussées1'!Y668+'Entretien des chaussées1'!Z668+'Entretien des chaussées1'!AA668+'Entretien des chaussées1'!AB668+'Entretien des chaussées1'!AC668</f>
        <v>0</v>
      </c>
      <c r="AE668" s="34"/>
      <c r="AF668" s="34"/>
      <c r="AG668" s="19" t="str">
        <f t="shared" si="129"/>
        <v/>
      </c>
      <c r="AH668" s="19" t="str">
        <f t="shared" si="130"/>
        <v/>
      </c>
      <c r="AI668" s="19" t="str">
        <f t="shared" si="131"/>
        <v/>
      </c>
      <c r="AJ668" s="31"/>
      <c r="AK668" s="26"/>
    </row>
    <row r="669" spans="1:37" ht="25.5" x14ac:dyDescent="0.2">
      <c r="A669" s="41"/>
      <c r="B669" s="58" t="s">
        <v>691</v>
      </c>
      <c r="C669" s="41"/>
      <c r="D669" s="44"/>
      <c r="E669" s="40"/>
      <c r="F669" s="38" t="str">
        <f t="shared" si="121"/>
        <v/>
      </c>
      <c r="G669" s="23">
        <f t="shared" si="122"/>
        <v>0</v>
      </c>
      <c r="H669" s="23">
        <f t="shared" si="123"/>
        <v>0</v>
      </c>
      <c r="I669" s="23">
        <f t="shared" si="124"/>
        <v>0</v>
      </c>
      <c r="J669" s="23">
        <f t="shared" si="125"/>
        <v>0</v>
      </c>
      <c r="K669" s="23">
        <f t="shared" si="126"/>
        <v>0</v>
      </c>
      <c r="L669" s="27"/>
      <c r="M669" s="27"/>
      <c r="N669" s="33"/>
      <c r="O669" s="33"/>
      <c r="P669" s="68" t="str">
        <f t="shared" si="127"/>
        <v/>
      </c>
      <c r="Q669" s="49" t="str">
        <f t="shared" si="128"/>
        <v/>
      </c>
      <c r="R669" s="33"/>
      <c r="S669" s="33"/>
      <c r="T669" s="33"/>
      <c r="U669" s="33"/>
      <c r="V669" s="27"/>
      <c r="W669" s="45"/>
      <c r="X669" s="42">
        <f>IF(V669="ESU",P669*PU!$B$3,0)</f>
        <v>0</v>
      </c>
      <c r="Y669" s="23">
        <f>IF(V669="ECF",P669*PU!$B$5,0)</f>
        <v>0</v>
      </c>
      <c r="Z669" s="23">
        <f>IF(V669="Enrobé projeté",P669*PU!$B$7,0)</f>
        <v>0</v>
      </c>
      <c r="AA669" s="23">
        <f>IF(V669="Enrobé à froid",P669*PU!$B$9,0)</f>
        <v>0</v>
      </c>
      <c r="AB669" s="23">
        <f>IF(V669="Béton bitumineux",P669*PU!$B$11,0)</f>
        <v>0</v>
      </c>
      <c r="AC669" s="23">
        <f>IF(V669="Grave émulsion",P669*PU!$B$13,0)</f>
        <v>0</v>
      </c>
      <c r="AD669" s="24">
        <f>(R669*PU!B674)+('Entretien des chaussées1'!T669*PU!B676)+'Entretien des chaussées1'!X669+'Entretien des chaussées1'!Y669+'Entretien des chaussées1'!Z669+'Entretien des chaussées1'!AA669+'Entretien des chaussées1'!AB669+'Entretien des chaussées1'!AC669</f>
        <v>0</v>
      </c>
      <c r="AE669" s="34"/>
      <c r="AF669" s="34"/>
      <c r="AG669" s="19" t="str">
        <f t="shared" si="129"/>
        <v/>
      </c>
      <c r="AH669" s="19" t="str">
        <f t="shared" si="130"/>
        <v/>
      </c>
      <c r="AI669" s="19" t="str">
        <f t="shared" si="131"/>
        <v/>
      </c>
      <c r="AJ669" s="31"/>
      <c r="AK669" s="26"/>
    </row>
    <row r="670" spans="1:37" x14ac:dyDescent="0.2">
      <c r="A670" s="41"/>
      <c r="B670" s="58" t="s">
        <v>692</v>
      </c>
      <c r="C670" s="41"/>
      <c r="D670" s="44"/>
      <c r="E670" s="40"/>
      <c r="F670" s="38" t="str">
        <f t="shared" si="121"/>
        <v/>
      </c>
      <c r="G670" s="23">
        <f t="shared" si="122"/>
        <v>0</v>
      </c>
      <c r="H670" s="23">
        <f t="shared" si="123"/>
        <v>0</v>
      </c>
      <c r="I670" s="23">
        <f t="shared" si="124"/>
        <v>0</v>
      </c>
      <c r="J670" s="23">
        <f t="shared" si="125"/>
        <v>0</v>
      </c>
      <c r="K670" s="23">
        <f t="shared" si="126"/>
        <v>0</v>
      </c>
      <c r="L670" s="27"/>
      <c r="M670" s="27"/>
      <c r="N670" s="33"/>
      <c r="O670" s="33"/>
      <c r="P670" s="68" t="str">
        <f t="shared" si="127"/>
        <v/>
      </c>
      <c r="Q670" s="49" t="str">
        <f t="shared" si="128"/>
        <v/>
      </c>
      <c r="R670" s="33"/>
      <c r="S670" s="33"/>
      <c r="T670" s="33"/>
      <c r="U670" s="33"/>
      <c r="V670" s="27"/>
      <c r="W670" s="45"/>
      <c r="X670" s="42">
        <f>IF(V670="ESU",P670*PU!$B$3,0)</f>
        <v>0</v>
      </c>
      <c r="Y670" s="23">
        <f>IF(V670="ECF",P670*PU!$B$5,0)</f>
        <v>0</v>
      </c>
      <c r="Z670" s="23">
        <f>IF(V670="Enrobé projeté",P670*PU!$B$7,0)</f>
        <v>0</v>
      </c>
      <c r="AA670" s="23">
        <f>IF(V670="Enrobé à froid",P670*PU!$B$9,0)</f>
        <v>0</v>
      </c>
      <c r="AB670" s="23">
        <f>IF(V670="Béton bitumineux",P670*PU!$B$11,0)</f>
        <v>0</v>
      </c>
      <c r="AC670" s="23">
        <f>IF(V670="Grave émulsion",P670*PU!$B$13,0)</f>
        <v>0</v>
      </c>
      <c r="AD670" s="24">
        <f>(R670*PU!B675)+('Entretien des chaussées1'!T670*PU!B677)+'Entretien des chaussées1'!X670+'Entretien des chaussées1'!Y670+'Entretien des chaussées1'!Z670+'Entretien des chaussées1'!AA670+'Entretien des chaussées1'!AB670+'Entretien des chaussées1'!AC670</f>
        <v>0</v>
      </c>
      <c r="AE670" s="34"/>
      <c r="AF670" s="34"/>
      <c r="AG670" s="19" t="str">
        <f t="shared" si="129"/>
        <v/>
      </c>
      <c r="AH670" s="19" t="str">
        <f t="shared" si="130"/>
        <v/>
      </c>
      <c r="AI670" s="19" t="str">
        <f t="shared" si="131"/>
        <v/>
      </c>
      <c r="AJ670" s="31"/>
      <c r="AK670" s="26"/>
    </row>
    <row r="671" spans="1:37" x14ac:dyDescent="0.2">
      <c r="A671" s="41"/>
      <c r="B671" s="58" t="s">
        <v>693</v>
      </c>
      <c r="C671" s="41"/>
      <c r="D671" s="44"/>
      <c r="E671" s="40"/>
      <c r="F671" s="38" t="str">
        <f t="shared" si="121"/>
        <v/>
      </c>
      <c r="G671" s="23">
        <f t="shared" si="122"/>
        <v>0</v>
      </c>
      <c r="H671" s="23">
        <f t="shared" si="123"/>
        <v>0</v>
      </c>
      <c r="I671" s="23">
        <f t="shared" si="124"/>
        <v>0</v>
      </c>
      <c r="J671" s="23">
        <f t="shared" si="125"/>
        <v>0</v>
      </c>
      <c r="K671" s="23">
        <f t="shared" si="126"/>
        <v>0</v>
      </c>
      <c r="L671" s="27"/>
      <c r="M671" s="27"/>
      <c r="N671" s="33"/>
      <c r="O671" s="33"/>
      <c r="P671" s="68" t="str">
        <f t="shared" si="127"/>
        <v/>
      </c>
      <c r="Q671" s="49" t="str">
        <f t="shared" si="128"/>
        <v/>
      </c>
      <c r="R671" s="33"/>
      <c r="S671" s="33"/>
      <c r="T671" s="33"/>
      <c r="U671" s="33"/>
      <c r="V671" s="27"/>
      <c r="W671" s="45"/>
      <c r="X671" s="42">
        <f>IF(V671="ESU",P671*PU!$B$3,0)</f>
        <v>0</v>
      </c>
      <c r="Y671" s="23">
        <f>IF(V671="ECF",P671*PU!$B$5,0)</f>
        <v>0</v>
      </c>
      <c r="Z671" s="23">
        <f>IF(V671="Enrobé projeté",P671*PU!$B$7,0)</f>
        <v>0</v>
      </c>
      <c r="AA671" s="23">
        <f>IF(V671="Enrobé à froid",P671*PU!$B$9,0)</f>
        <v>0</v>
      </c>
      <c r="AB671" s="23">
        <f>IF(V671="Béton bitumineux",P671*PU!$B$11,0)</f>
        <v>0</v>
      </c>
      <c r="AC671" s="23">
        <f>IF(V671="Grave émulsion",P671*PU!$B$13,0)</f>
        <v>0</v>
      </c>
      <c r="AD671" s="24">
        <f>(R671*PU!B676)+('Entretien des chaussées1'!T671*PU!B678)+'Entretien des chaussées1'!X671+'Entretien des chaussées1'!Y671+'Entretien des chaussées1'!Z671+'Entretien des chaussées1'!AA671+'Entretien des chaussées1'!AB671+'Entretien des chaussées1'!AC671</f>
        <v>0</v>
      </c>
      <c r="AE671" s="34"/>
      <c r="AF671" s="34"/>
      <c r="AG671" s="19" t="str">
        <f t="shared" si="129"/>
        <v/>
      </c>
      <c r="AH671" s="19" t="str">
        <f t="shared" si="130"/>
        <v/>
      </c>
      <c r="AI671" s="19" t="str">
        <f t="shared" si="131"/>
        <v/>
      </c>
      <c r="AJ671" s="31"/>
      <c r="AK671" s="26"/>
    </row>
    <row r="672" spans="1:37" x14ac:dyDescent="0.2">
      <c r="A672" s="41"/>
      <c r="B672" s="58" t="s">
        <v>694</v>
      </c>
      <c r="C672" s="41"/>
      <c r="D672" s="44"/>
      <c r="E672" s="40"/>
      <c r="F672" s="38" t="str">
        <f t="shared" si="121"/>
        <v/>
      </c>
      <c r="G672" s="23">
        <f t="shared" si="122"/>
        <v>0</v>
      </c>
      <c r="H672" s="23">
        <f t="shared" si="123"/>
        <v>0</v>
      </c>
      <c r="I672" s="23">
        <f t="shared" si="124"/>
        <v>0</v>
      </c>
      <c r="J672" s="23">
        <f t="shared" si="125"/>
        <v>0</v>
      </c>
      <c r="K672" s="23">
        <f t="shared" si="126"/>
        <v>0</v>
      </c>
      <c r="L672" s="27"/>
      <c r="M672" s="27"/>
      <c r="N672" s="33"/>
      <c r="O672" s="33"/>
      <c r="P672" s="68" t="str">
        <f t="shared" si="127"/>
        <v/>
      </c>
      <c r="Q672" s="49" t="str">
        <f t="shared" si="128"/>
        <v/>
      </c>
      <c r="R672" s="33"/>
      <c r="S672" s="33"/>
      <c r="T672" s="33"/>
      <c r="U672" s="33"/>
      <c r="V672" s="27"/>
      <c r="W672" s="45"/>
      <c r="X672" s="42">
        <f>IF(V672="ESU",P672*PU!$B$3,0)</f>
        <v>0</v>
      </c>
      <c r="Y672" s="23">
        <f>IF(V672="ECF",P672*PU!$B$5,0)</f>
        <v>0</v>
      </c>
      <c r="Z672" s="23">
        <f>IF(V672="Enrobé projeté",P672*PU!$B$7,0)</f>
        <v>0</v>
      </c>
      <c r="AA672" s="23">
        <f>IF(V672="Enrobé à froid",P672*PU!$B$9,0)</f>
        <v>0</v>
      </c>
      <c r="AB672" s="23">
        <f>IF(V672="Béton bitumineux",P672*PU!$B$11,0)</f>
        <v>0</v>
      </c>
      <c r="AC672" s="23">
        <f>IF(V672="Grave émulsion",P672*PU!$B$13,0)</f>
        <v>0</v>
      </c>
      <c r="AD672" s="24">
        <f>(R672*PU!B677)+('Entretien des chaussées1'!T672*PU!B679)+'Entretien des chaussées1'!X672+'Entretien des chaussées1'!Y672+'Entretien des chaussées1'!Z672+'Entretien des chaussées1'!AA672+'Entretien des chaussées1'!AB672+'Entretien des chaussées1'!AC672</f>
        <v>0</v>
      </c>
      <c r="AE672" s="34"/>
      <c r="AF672" s="34"/>
      <c r="AG672" s="19" t="str">
        <f t="shared" si="129"/>
        <v/>
      </c>
      <c r="AH672" s="19" t="str">
        <f t="shared" si="130"/>
        <v/>
      </c>
      <c r="AI672" s="19" t="str">
        <f t="shared" si="131"/>
        <v/>
      </c>
      <c r="AJ672" s="31"/>
      <c r="AK672" s="26"/>
    </row>
    <row r="673" spans="1:37" x14ac:dyDescent="0.2">
      <c r="A673" s="41"/>
      <c r="B673" s="58" t="s">
        <v>695</v>
      </c>
      <c r="C673" s="41"/>
      <c r="D673" s="44"/>
      <c r="E673" s="40"/>
      <c r="F673" s="38" t="str">
        <f t="shared" si="121"/>
        <v/>
      </c>
      <c r="G673" s="23">
        <f t="shared" si="122"/>
        <v>0</v>
      </c>
      <c r="H673" s="23">
        <f t="shared" si="123"/>
        <v>0</v>
      </c>
      <c r="I673" s="23">
        <f t="shared" si="124"/>
        <v>0</v>
      </c>
      <c r="J673" s="23">
        <f t="shared" si="125"/>
        <v>0</v>
      </c>
      <c r="K673" s="23">
        <f t="shared" si="126"/>
        <v>0</v>
      </c>
      <c r="L673" s="27"/>
      <c r="M673" s="27"/>
      <c r="N673" s="33"/>
      <c r="O673" s="33"/>
      <c r="P673" s="68" t="str">
        <f t="shared" si="127"/>
        <v/>
      </c>
      <c r="Q673" s="49" t="str">
        <f t="shared" si="128"/>
        <v/>
      </c>
      <c r="R673" s="33"/>
      <c r="S673" s="33"/>
      <c r="T673" s="33"/>
      <c r="U673" s="33"/>
      <c r="V673" s="27"/>
      <c r="W673" s="45"/>
      <c r="X673" s="42">
        <f>IF(V673="ESU",P673*PU!$B$3,0)</f>
        <v>0</v>
      </c>
      <c r="Y673" s="23">
        <f>IF(V673="ECF",P673*PU!$B$5,0)</f>
        <v>0</v>
      </c>
      <c r="Z673" s="23">
        <f>IF(V673="Enrobé projeté",P673*PU!$B$7,0)</f>
        <v>0</v>
      </c>
      <c r="AA673" s="23">
        <f>IF(V673="Enrobé à froid",P673*PU!$B$9,0)</f>
        <v>0</v>
      </c>
      <c r="AB673" s="23">
        <f>IF(V673="Béton bitumineux",P673*PU!$B$11,0)</f>
        <v>0</v>
      </c>
      <c r="AC673" s="23">
        <f>IF(V673="Grave émulsion",P673*PU!$B$13,0)</f>
        <v>0</v>
      </c>
      <c r="AD673" s="24">
        <f>(R673*PU!B678)+('Entretien des chaussées1'!T673*PU!B680)+'Entretien des chaussées1'!X673+'Entretien des chaussées1'!Y673+'Entretien des chaussées1'!Z673+'Entretien des chaussées1'!AA673+'Entretien des chaussées1'!AB673+'Entretien des chaussées1'!AC673</f>
        <v>0</v>
      </c>
      <c r="AE673" s="34"/>
      <c r="AF673" s="34"/>
      <c r="AG673" s="19" t="str">
        <f t="shared" si="129"/>
        <v/>
      </c>
      <c r="AH673" s="19" t="str">
        <f t="shared" si="130"/>
        <v/>
      </c>
      <c r="AI673" s="19" t="str">
        <f t="shared" si="131"/>
        <v/>
      </c>
      <c r="AJ673" s="31"/>
      <c r="AK673" s="26"/>
    </row>
    <row r="674" spans="1:37" x14ac:dyDescent="0.2">
      <c r="A674" s="41"/>
      <c r="B674" s="58" t="s">
        <v>696</v>
      </c>
      <c r="C674" s="41"/>
      <c r="D674" s="44"/>
      <c r="E674" s="40"/>
      <c r="F674" s="38" t="str">
        <f t="shared" si="121"/>
        <v/>
      </c>
      <c r="G674" s="23">
        <f t="shared" si="122"/>
        <v>0</v>
      </c>
      <c r="H674" s="23">
        <f t="shared" si="123"/>
        <v>0</v>
      </c>
      <c r="I674" s="23">
        <f t="shared" si="124"/>
        <v>0</v>
      </c>
      <c r="J674" s="23">
        <f t="shared" si="125"/>
        <v>0</v>
      </c>
      <c r="K674" s="23">
        <f t="shared" si="126"/>
        <v>0</v>
      </c>
      <c r="L674" s="27"/>
      <c r="M674" s="27"/>
      <c r="N674" s="33"/>
      <c r="O674" s="33"/>
      <c r="P674" s="68" t="str">
        <f t="shared" si="127"/>
        <v/>
      </c>
      <c r="Q674" s="49" t="str">
        <f t="shared" si="128"/>
        <v/>
      </c>
      <c r="R674" s="33"/>
      <c r="S674" s="33"/>
      <c r="T674" s="33"/>
      <c r="U674" s="33"/>
      <c r="V674" s="27"/>
      <c r="W674" s="45"/>
      <c r="X674" s="42">
        <f>IF(V674="ESU",P674*PU!$B$3,0)</f>
        <v>0</v>
      </c>
      <c r="Y674" s="23">
        <f>IF(V674="ECF",P674*PU!$B$5,0)</f>
        <v>0</v>
      </c>
      <c r="Z674" s="23">
        <f>IF(V674="Enrobé projeté",P674*PU!$B$7,0)</f>
        <v>0</v>
      </c>
      <c r="AA674" s="23">
        <f>IF(V674="Enrobé à froid",P674*PU!$B$9,0)</f>
        <v>0</v>
      </c>
      <c r="AB674" s="23">
        <f>IF(V674="Béton bitumineux",P674*PU!$B$11,0)</f>
        <v>0</v>
      </c>
      <c r="AC674" s="23">
        <f>IF(V674="Grave émulsion",P674*PU!$B$13,0)</f>
        <v>0</v>
      </c>
      <c r="AD674" s="24">
        <f>(R674*PU!B679)+('Entretien des chaussées1'!T674*PU!B681)+'Entretien des chaussées1'!X674+'Entretien des chaussées1'!Y674+'Entretien des chaussées1'!Z674+'Entretien des chaussées1'!AA674+'Entretien des chaussées1'!AB674+'Entretien des chaussées1'!AC674</f>
        <v>0</v>
      </c>
      <c r="AE674" s="34"/>
      <c r="AF674" s="34"/>
      <c r="AG674" s="19" t="str">
        <f t="shared" si="129"/>
        <v/>
      </c>
      <c r="AH674" s="19" t="str">
        <f t="shared" si="130"/>
        <v/>
      </c>
      <c r="AI674" s="19" t="str">
        <f t="shared" si="131"/>
        <v/>
      </c>
      <c r="AJ674" s="31"/>
      <c r="AK674" s="26"/>
    </row>
    <row r="675" spans="1:37" x14ac:dyDescent="0.2">
      <c r="A675" s="41"/>
      <c r="B675" s="58" t="s">
        <v>697</v>
      </c>
      <c r="C675" s="41"/>
      <c r="D675" s="44"/>
      <c r="E675" s="40"/>
      <c r="F675" s="38" t="str">
        <f t="shared" si="121"/>
        <v/>
      </c>
      <c r="G675" s="23">
        <f t="shared" si="122"/>
        <v>0</v>
      </c>
      <c r="H675" s="23">
        <f t="shared" si="123"/>
        <v>0</v>
      </c>
      <c r="I675" s="23">
        <f t="shared" si="124"/>
        <v>0</v>
      </c>
      <c r="J675" s="23">
        <f t="shared" si="125"/>
        <v>0</v>
      </c>
      <c r="K675" s="23">
        <f t="shared" si="126"/>
        <v>0</v>
      </c>
      <c r="L675" s="27"/>
      <c r="M675" s="27"/>
      <c r="N675" s="33"/>
      <c r="O675" s="33"/>
      <c r="P675" s="68" t="str">
        <f t="shared" si="127"/>
        <v/>
      </c>
      <c r="Q675" s="49" t="str">
        <f t="shared" si="128"/>
        <v/>
      </c>
      <c r="R675" s="33"/>
      <c r="S675" s="33"/>
      <c r="T675" s="33"/>
      <c r="U675" s="33"/>
      <c r="V675" s="27"/>
      <c r="W675" s="45"/>
      <c r="X675" s="42">
        <f>IF(V675="ESU",P675*PU!$B$3,0)</f>
        <v>0</v>
      </c>
      <c r="Y675" s="23">
        <f>IF(V675="ECF",P675*PU!$B$5,0)</f>
        <v>0</v>
      </c>
      <c r="Z675" s="23">
        <f>IF(V675="Enrobé projeté",P675*PU!$B$7,0)</f>
        <v>0</v>
      </c>
      <c r="AA675" s="23">
        <f>IF(V675="Enrobé à froid",P675*PU!$B$9,0)</f>
        <v>0</v>
      </c>
      <c r="AB675" s="23">
        <f>IF(V675="Béton bitumineux",P675*PU!$B$11,0)</f>
        <v>0</v>
      </c>
      <c r="AC675" s="23">
        <f>IF(V675="Grave émulsion",P675*PU!$B$13,0)</f>
        <v>0</v>
      </c>
      <c r="AD675" s="24">
        <f>(R675*PU!B680)+('Entretien des chaussées1'!T675*PU!B682)+'Entretien des chaussées1'!X675+'Entretien des chaussées1'!Y675+'Entretien des chaussées1'!Z675+'Entretien des chaussées1'!AA675+'Entretien des chaussées1'!AB675+'Entretien des chaussées1'!AC675</f>
        <v>0</v>
      </c>
      <c r="AE675" s="34"/>
      <c r="AF675" s="34"/>
      <c r="AG675" s="19" t="str">
        <f t="shared" si="129"/>
        <v/>
      </c>
      <c r="AH675" s="19" t="str">
        <f t="shared" si="130"/>
        <v/>
      </c>
      <c r="AI675" s="19" t="str">
        <f t="shared" si="131"/>
        <v/>
      </c>
      <c r="AJ675" s="31"/>
      <c r="AK675" s="26"/>
    </row>
    <row r="676" spans="1:37" x14ac:dyDescent="0.2">
      <c r="A676" s="41"/>
      <c r="B676" s="58" t="s">
        <v>698</v>
      </c>
      <c r="C676" s="41"/>
      <c r="D676" s="44"/>
      <c r="E676" s="40"/>
      <c r="F676" s="38" t="str">
        <f t="shared" si="121"/>
        <v/>
      </c>
      <c r="G676" s="23">
        <f t="shared" si="122"/>
        <v>0</v>
      </c>
      <c r="H676" s="23">
        <f t="shared" si="123"/>
        <v>0</v>
      </c>
      <c r="I676" s="23">
        <f t="shared" si="124"/>
        <v>0</v>
      </c>
      <c r="J676" s="23">
        <f t="shared" si="125"/>
        <v>0</v>
      </c>
      <c r="K676" s="23">
        <f t="shared" si="126"/>
        <v>0</v>
      </c>
      <c r="L676" s="27"/>
      <c r="M676" s="27"/>
      <c r="N676" s="33"/>
      <c r="O676" s="33"/>
      <c r="P676" s="68" t="str">
        <f t="shared" si="127"/>
        <v/>
      </c>
      <c r="Q676" s="49" t="str">
        <f t="shared" si="128"/>
        <v/>
      </c>
      <c r="R676" s="33"/>
      <c r="S676" s="33"/>
      <c r="T676" s="33"/>
      <c r="U676" s="33"/>
      <c r="V676" s="27"/>
      <c r="W676" s="45"/>
      <c r="X676" s="42">
        <f>IF(V676="ESU",P676*PU!$B$3,0)</f>
        <v>0</v>
      </c>
      <c r="Y676" s="23">
        <f>IF(V676="ECF",P676*PU!$B$5,0)</f>
        <v>0</v>
      </c>
      <c r="Z676" s="23">
        <f>IF(V676="Enrobé projeté",P676*PU!$B$7,0)</f>
        <v>0</v>
      </c>
      <c r="AA676" s="23">
        <f>IF(V676="Enrobé à froid",P676*PU!$B$9,0)</f>
        <v>0</v>
      </c>
      <c r="AB676" s="23">
        <f>IF(V676="Béton bitumineux",P676*PU!$B$11,0)</f>
        <v>0</v>
      </c>
      <c r="AC676" s="23">
        <f>IF(V676="Grave émulsion",P676*PU!$B$13,0)</f>
        <v>0</v>
      </c>
      <c r="AD676" s="24">
        <f>(R676*PU!B681)+('Entretien des chaussées1'!T676*PU!B683)+'Entretien des chaussées1'!X676+'Entretien des chaussées1'!Y676+'Entretien des chaussées1'!Z676+'Entretien des chaussées1'!AA676+'Entretien des chaussées1'!AB676+'Entretien des chaussées1'!AC676</f>
        <v>0</v>
      </c>
      <c r="AE676" s="34"/>
      <c r="AF676" s="34"/>
      <c r="AG676" s="19" t="str">
        <f t="shared" si="129"/>
        <v/>
      </c>
      <c r="AH676" s="19" t="str">
        <f t="shared" si="130"/>
        <v/>
      </c>
      <c r="AI676" s="19" t="str">
        <f t="shared" si="131"/>
        <v/>
      </c>
      <c r="AJ676" s="31"/>
      <c r="AK676" s="26"/>
    </row>
    <row r="677" spans="1:37" x14ac:dyDescent="0.2">
      <c r="A677" s="41"/>
      <c r="B677" s="58" t="s">
        <v>699</v>
      </c>
      <c r="C677" s="41"/>
      <c r="D677" s="44"/>
      <c r="E677" s="40"/>
      <c r="F677" s="38" t="str">
        <f t="shared" si="121"/>
        <v/>
      </c>
      <c r="G677" s="23">
        <f t="shared" si="122"/>
        <v>0</v>
      </c>
      <c r="H677" s="23">
        <f t="shared" si="123"/>
        <v>0</v>
      </c>
      <c r="I677" s="23">
        <f t="shared" si="124"/>
        <v>0</v>
      </c>
      <c r="J677" s="23">
        <f t="shared" si="125"/>
        <v>0</v>
      </c>
      <c r="K677" s="23">
        <f t="shared" si="126"/>
        <v>0</v>
      </c>
      <c r="L677" s="27"/>
      <c r="M677" s="27"/>
      <c r="N677" s="33"/>
      <c r="O677" s="33"/>
      <c r="P677" s="68" t="str">
        <f t="shared" si="127"/>
        <v/>
      </c>
      <c r="Q677" s="49" t="str">
        <f t="shared" si="128"/>
        <v/>
      </c>
      <c r="R677" s="33"/>
      <c r="S677" s="33"/>
      <c r="T677" s="33"/>
      <c r="U677" s="33"/>
      <c r="V677" s="27"/>
      <c r="W677" s="45"/>
      <c r="X677" s="42">
        <f>IF(V677="ESU",P677*PU!$B$3,0)</f>
        <v>0</v>
      </c>
      <c r="Y677" s="23">
        <f>IF(V677="ECF",P677*PU!$B$5,0)</f>
        <v>0</v>
      </c>
      <c r="Z677" s="23">
        <f>IF(V677="Enrobé projeté",P677*PU!$B$7,0)</f>
        <v>0</v>
      </c>
      <c r="AA677" s="23">
        <f>IF(V677="Enrobé à froid",P677*PU!$B$9,0)</f>
        <v>0</v>
      </c>
      <c r="AB677" s="23">
        <f>IF(V677="Béton bitumineux",P677*PU!$B$11,0)</f>
        <v>0</v>
      </c>
      <c r="AC677" s="23">
        <f>IF(V677="Grave émulsion",P677*PU!$B$13,0)</f>
        <v>0</v>
      </c>
      <c r="AD677" s="24">
        <f>(R677*PU!B682)+('Entretien des chaussées1'!T677*PU!B684)+'Entretien des chaussées1'!X677+'Entretien des chaussées1'!Y677+'Entretien des chaussées1'!Z677+'Entretien des chaussées1'!AA677+'Entretien des chaussées1'!AB677+'Entretien des chaussées1'!AC677</f>
        <v>0</v>
      </c>
      <c r="AE677" s="34"/>
      <c r="AF677" s="34"/>
      <c r="AG677" s="19" t="str">
        <f t="shared" si="129"/>
        <v/>
      </c>
      <c r="AH677" s="19" t="str">
        <f t="shared" si="130"/>
        <v/>
      </c>
      <c r="AI677" s="19" t="str">
        <f t="shared" si="131"/>
        <v/>
      </c>
      <c r="AJ677" s="31"/>
      <c r="AK677" s="26"/>
    </row>
    <row r="678" spans="1:37" x14ac:dyDescent="0.2">
      <c r="A678" s="41"/>
      <c r="B678" s="58" t="s">
        <v>700</v>
      </c>
      <c r="C678" s="41"/>
      <c r="D678" s="44"/>
      <c r="E678" s="40"/>
      <c r="F678" s="38" t="str">
        <f t="shared" si="121"/>
        <v/>
      </c>
      <c r="G678" s="23">
        <f t="shared" si="122"/>
        <v>0</v>
      </c>
      <c r="H678" s="23">
        <f t="shared" si="123"/>
        <v>0</v>
      </c>
      <c r="I678" s="23">
        <f t="shared" si="124"/>
        <v>0</v>
      </c>
      <c r="J678" s="23">
        <f t="shared" si="125"/>
        <v>0</v>
      </c>
      <c r="K678" s="23">
        <f t="shared" si="126"/>
        <v>0</v>
      </c>
      <c r="L678" s="27"/>
      <c r="M678" s="27"/>
      <c r="N678" s="33"/>
      <c r="O678" s="33"/>
      <c r="P678" s="68" t="str">
        <f t="shared" si="127"/>
        <v/>
      </c>
      <c r="Q678" s="49" t="str">
        <f t="shared" si="128"/>
        <v/>
      </c>
      <c r="R678" s="33"/>
      <c r="S678" s="33"/>
      <c r="T678" s="33"/>
      <c r="U678" s="33"/>
      <c r="V678" s="27"/>
      <c r="W678" s="45"/>
      <c r="X678" s="42">
        <f>IF(V678="ESU",P678*PU!$B$3,0)</f>
        <v>0</v>
      </c>
      <c r="Y678" s="23">
        <f>IF(V678="ECF",P678*PU!$B$5,0)</f>
        <v>0</v>
      </c>
      <c r="Z678" s="23">
        <f>IF(V678="Enrobé projeté",P678*PU!$B$7,0)</f>
        <v>0</v>
      </c>
      <c r="AA678" s="23">
        <f>IF(V678="Enrobé à froid",P678*PU!$B$9,0)</f>
        <v>0</v>
      </c>
      <c r="AB678" s="23">
        <f>IF(V678="Béton bitumineux",P678*PU!$B$11,0)</f>
        <v>0</v>
      </c>
      <c r="AC678" s="23">
        <f>IF(V678="Grave émulsion",P678*PU!$B$13,0)</f>
        <v>0</v>
      </c>
      <c r="AD678" s="24">
        <f>(R678*PU!B683)+('Entretien des chaussées1'!T678*PU!B685)+'Entretien des chaussées1'!X678+'Entretien des chaussées1'!Y678+'Entretien des chaussées1'!Z678+'Entretien des chaussées1'!AA678+'Entretien des chaussées1'!AB678+'Entretien des chaussées1'!AC678</f>
        <v>0</v>
      </c>
      <c r="AE678" s="34"/>
      <c r="AF678" s="34"/>
      <c r="AG678" s="19" t="str">
        <f t="shared" si="129"/>
        <v/>
      </c>
      <c r="AH678" s="19" t="str">
        <f t="shared" si="130"/>
        <v/>
      </c>
      <c r="AI678" s="19" t="str">
        <f t="shared" si="131"/>
        <v/>
      </c>
      <c r="AJ678" s="31"/>
      <c r="AK678" s="26"/>
    </row>
    <row r="679" spans="1:37" x14ac:dyDescent="0.2">
      <c r="A679" s="41"/>
      <c r="B679" s="58" t="s">
        <v>701</v>
      </c>
      <c r="C679" s="41"/>
      <c r="D679" s="44"/>
      <c r="E679" s="40"/>
      <c r="F679" s="38" t="str">
        <f t="shared" si="121"/>
        <v/>
      </c>
      <c r="G679" s="23">
        <f t="shared" si="122"/>
        <v>0</v>
      </c>
      <c r="H679" s="23">
        <f t="shared" si="123"/>
        <v>0</v>
      </c>
      <c r="I679" s="23">
        <f t="shared" si="124"/>
        <v>0</v>
      </c>
      <c r="J679" s="23">
        <f t="shared" si="125"/>
        <v>0</v>
      </c>
      <c r="K679" s="23">
        <f t="shared" si="126"/>
        <v>0</v>
      </c>
      <c r="L679" s="27"/>
      <c r="M679" s="27"/>
      <c r="N679" s="33"/>
      <c r="O679" s="33"/>
      <c r="P679" s="68" t="str">
        <f t="shared" si="127"/>
        <v/>
      </c>
      <c r="Q679" s="49" t="str">
        <f t="shared" si="128"/>
        <v/>
      </c>
      <c r="R679" s="33"/>
      <c r="S679" s="33"/>
      <c r="T679" s="33"/>
      <c r="U679" s="33"/>
      <c r="V679" s="27"/>
      <c r="W679" s="45"/>
      <c r="X679" s="42">
        <f>IF(V679="ESU",P679*PU!$B$3,0)</f>
        <v>0</v>
      </c>
      <c r="Y679" s="23">
        <f>IF(V679="ECF",P679*PU!$B$5,0)</f>
        <v>0</v>
      </c>
      <c r="Z679" s="23">
        <f>IF(V679="Enrobé projeté",P679*PU!$B$7,0)</f>
        <v>0</v>
      </c>
      <c r="AA679" s="23">
        <f>IF(V679="Enrobé à froid",P679*PU!$B$9,0)</f>
        <v>0</v>
      </c>
      <c r="AB679" s="23">
        <f>IF(V679="Béton bitumineux",P679*PU!$B$11,0)</f>
        <v>0</v>
      </c>
      <c r="AC679" s="23">
        <f>IF(V679="Grave émulsion",P679*PU!$B$13,0)</f>
        <v>0</v>
      </c>
      <c r="AD679" s="24">
        <f>(R679*PU!B684)+('Entretien des chaussées1'!T679*PU!B686)+'Entretien des chaussées1'!X679+'Entretien des chaussées1'!Y679+'Entretien des chaussées1'!Z679+'Entretien des chaussées1'!AA679+'Entretien des chaussées1'!AB679+'Entretien des chaussées1'!AC679</f>
        <v>0</v>
      </c>
      <c r="AE679" s="34"/>
      <c r="AF679" s="34"/>
      <c r="AG679" s="19" t="str">
        <f t="shared" si="129"/>
        <v/>
      </c>
      <c r="AH679" s="19" t="str">
        <f t="shared" si="130"/>
        <v/>
      </c>
      <c r="AI679" s="19" t="str">
        <f t="shared" si="131"/>
        <v/>
      </c>
      <c r="AJ679" s="31"/>
      <c r="AK679" s="26"/>
    </row>
    <row r="680" spans="1:37" x14ac:dyDescent="0.2">
      <c r="A680" s="41"/>
      <c r="B680" s="58" t="s">
        <v>702</v>
      </c>
      <c r="C680" s="41"/>
      <c r="D680" s="44"/>
      <c r="E680" s="40"/>
      <c r="F680" s="38" t="str">
        <f t="shared" si="121"/>
        <v/>
      </c>
      <c r="G680" s="23">
        <f t="shared" si="122"/>
        <v>0</v>
      </c>
      <c r="H680" s="23">
        <f t="shared" si="123"/>
        <v>0</v>
      </c>
      <c r="I680" s="23">
        <f t="shared" si="124"/>
        <v>0</v>
      </c>
      <c r="J680" s="23">
        <f t="shared" si="125"/>
        <v>0</v>
      </c>
      <c r="K680" s="23">
        <f t="shared" si="126"/>
        <v>0</v>
      </c>
      <c r="L680" s="27"/>
      <c r="M680" s="27"/>
      <c r="N680" s="33"/>
      <c r="O680" s="33"/>
      <c r="P680" s="68" t="str">
        <f t="shared" si="127"/>
        <v/>
      </c>
      <c r="Q680" s="49" t="str">
        <f t="shared" si="128"/>
        <v/>
      </c>
      <c r="R680" s="33"/>
      <c r="S680" s="33"/>
      <c r="T680" s="33"/>
      <c r="U680" s="33"/>
      <c r="V680" s="27"/>
      <c r="W680" s="45"/>
      <c r="X680" s="42">
        <f>IF(V680="ESU",P680*PU!$B$3,0)</f>
        <v>0</v>
      </c>
      <c r="Y680" s="23">
        <f>IF(V680="ECF",P680*PU!$B$5,0)</f>
        <v>0</v>
      </c>
      <c r="Z680" s="23">
        <f>IF(V680="Enrobé projeté",P680*PU!$B$7,0)</f>
        <v>0</v>
      </c>
      <c r="AA680" s="23">
        <f>IF(V680="Enrobé à froid",P680*PU!$B$9,0)</f>
        <v>0</v>
      </c>
      <c r="AB680" s="23">
        <f>IF(V680="Béton bitumineux",P680*PU!$B$11,0)</f>
        <v>0</v>
      </c>
      <c r="AC680" s="23">
        <f>IF(V680="Grave émulsion",P680*PU!$B$13,0)</f>
        <v>0</v>
      </c>
      <c r="AD680" s="24">
        <f>(R680*PU!B685)+('Entretien des chaussées1'!T680*PU!B687)+'Entretien des chaussées1'!X680+'Entretien des chaussées1'!Y680+'Entretien des chaussées1'!Z680+'Entretien des chaussées1'!AA680+'Entretien des chaussées1'!AB680+'Entretien des chaussées1'!AC680</f>
        <v>0</v>
      </c>
      <c r="AE680" s="34"/>
      <c r="AF680" s="34"/>
      <c r="AG680" s="19" t="str">
        <f t="shared" si="129"/>
        <v/>
      </c>
      <c r="AH680" s="19" t="str">
        <f t="shared" si="130"/>
        <v/>
      </c>
      <c r="AI680" s="19" t="str">
        <f t="shared" si="131"/>
        <v/>
      </c>
      <c r="AJ680" s="31"/>
      <c r="AK680" s="26"/>
    </row>
    <row r="681" spans="1:37" x14ac:dyDescent="0.2">
      <c r="A681" s="41"/>
      <c r="B681" s="58" t="s">
        <v>703</v>
      </c>
      <c r="C681" s="41"/>
      <c r="D681" s="44"/>
      <c r="E681" s="40"/>
      <c r="F681" s="38" t="str">
        <f t="shared" si="121"/>
        <v/>
      </c>
      <c r="G681" s="23">
        <f t="shared" si="122"/>
        <v>0</v>
      </c>
      <c r="H681" s="23">
        <f t="shared" si="123"/>
        <v>0</v>
      </c>
      <c r="I681" s="23">
        <f t="shared" si="124"/>
        <v>0</v>
      </c>
      <c r="J681" s="23">
        <f t="shared" si="125"/>
        <v>0</v>
      </c>
      <c r="K681" s="23">
        <f t="shared" si="126"/>
        <v>0</v>
      </c>
      <c r="L681" s="27"/>
      <c r="M681" s="27"/>
      <c r="N681" s="33"/>
      <c r="O681" s="33"/>
      <c r="P681" s="68" t="str">
        <f t="shared" si="127"/>
        <v/>
      </c>
      <c r="Q681" s="49" t="str">
        <f t="shared" si="128"/>
        <v/>
      </c>
      <c r="R681" s="33"/>
      <c r="S681" s="33"/>
      <c r="T681" s="33"/>
      <c r="U681" s="33"/>
      <c r="V681" s="27"/>
      <c r="W681" s="45"/>
      <c r="X681" s="42">
        <f>IF(V681="ESU",P681*PU!$B$3,0)</f>
        <v>0</v>
      </c>
      <c r="Y681" s="23">
        <f>IF(V681="ECF",P681*PU!$B$5,0)</f>
        <v>0</v>
      </c>
      <c r="Z681" s="23">
        <f>IF(V681="Enrobé projeté",P681*PU!$B$7,0)</f>
        <v>0</v>
      </c>
      <c r="AA681" s="23">
        <f>IF(V681="Enrobé à froid",P681*PU!$B$9,0)</f>
        <v>0</v>
      </c>
      <c r="AB681" s="23">
        <f>IF(V681="Béton bitumineux",P681*PU!$B$11,0)</f>
        <v>0</v>
      </c>
      <c r="AC681" s="23">
        <f>IF(V681="Grave émulsion",P681*PU!$B$13,0)</f>
        <v>0</v>
      </c>
      <c r="AD681" s="24">
        <f>(R681*PU!B686)+('Entretien des chaussées1'!T681*PU!B688)+'Entretien des chaussées1'!X681+'Entretien des chaussées1'!Y681+'Entretien des chaussées1'!Z681+'Entretien des chaussées1'!AA681+'Entretien des chaussées1'!AB681+'Entretien des chaussées1'!AC681</f>
        <v>0</v>
      </c>
      <c r="AE681" s="34"/>
      <c r="AF681" s="34"/>
      <c r="AG681" s="19" t="str">
        <f t="shared" si="129"/>
        <v/>
      </c>
      <c r="AH681" s="19" t="str">
        <f t="shared" si="130"/>
        <v/>
      </c>
      <c r="AI681" s="19" t="str">
        <f t="shared" si="131"/>
        <v/>
      </c>
      <c r="AJ681" s="31"/>
      <c r="AK681" s="26"/>
    </row>
    <row r="682" spans="1:37" x14ac:dyDescent="0.2">
      <c r="A682" s="41"/>
      <c r="B682" s="58" t="s">
        <v>704</v>
      </c>
      <c r="C682" s="41"/>
      <c r="D682" s="44"/>
      <c r="E682" s="40"/>
      <c r="F682" s="38" t="str">
        <f t="shared" si="121"/>
        <v/>
      </c>
      <c r="G682" s="23">
        <f t="shared" si="122"/>
        <v>0</v>
      </c>
      <c r="H682" s="23">
        <f t="shared" si="123"/>
        <v>0</v>
      </c>
      <c r="I682" s="23">
        <f t="shared" si="124"/>
        <v>0</v>
      </c>
      <c r="J682" s="23">
        <f t="shared" si="125"/>
        <v>0</v>
      </c>
      <c r="K682" s="23">
        <f t="shared" si="126"/>
        <v>0</v>
      </c>
      <c r="L682" s="27"/>
      <c r="M682" s="27"/>
      <c r="N682" s="33"/>
      <c r="O682" s="33"/>
      <c r="P682" s="68" t="str">
        <f t="shared" si="127"/>
        <v/>
      </c>
      <c r="Q682" s="49" t="str">
        <f t="shared" si="128"/>
        <v/>
      </c>
      <c r="R682" s="33"/>
      <c r="S682" s="33"/>
      <c r="T682" s="33"/>
      <c r="U682" s="33"/>
      <c r="V682" s="27"/>
      <c r="W682" s="45"/>
      <c r="X682" s="42">
        <f>IF(V682="ESU",P682*PU!$B$3,0)</f>
        <v>0</v>
      </c>
      <c r="Y682" s="23">
        <f>IF(V682="ECF",P682*PU!$B$5,0)</f>
        <v>0</v>
      </c>
      <c r="Z682" s="23">
        <f>IF(V682="Enrobé projeté",P682*PU!$B$7,0)</f>
        <v>0</v>
      </c>
      <c r="AA682" s="23">
        <f>IF(V682="Enrobé à froid",P682*PU!$B$9,0)</f>
        <v>0</v>
      </c>
      <c r="AB682" s="23">
        <f>IF(V682="Béton bitumineux",P682*PU!$B$11,0)</f>
        <v>0</v>
      </c>
      <c r="AC682" s="23">
        <f>IF(V682="Grave émulsion",P682*PU!$B$13,0)</f>
        <v>0</v>
      </c>
      <c r="AD682" s="24">
        <f>(R682*PU!B687)+('Entretien des chaussées1'!T682*PU!B689)+'Entretien des chaussées1'!X682+'Entretien des chaussées1'!Y682+'Entretien des chaussées1'!Z682+'Entretien des chaussées1'!AA682+'Entretien des chaussées1'!AB682+'Entretien des chaussées1'!AC682</f>
        <v>0</v>
      </c>
      <c r="AE682" s="34"/>
      <c r="AF682" s="34"/>
      <c r="AG682" s="19" t="str">
        <f t="shared" si="129"/>
        <v/>
      </c>
      <c r="AH682" s="19" t="str">
        <f t="shared" si="130"/>
        <v/>
      </c>
      <c r="AI682" s="19" t="str">
        <f t="shared" si="131"/>
        <v/>
      </c>
      <c r="AJ682" s="31"/>
      <c r="AK682" s="26"/>
    </row>
    <row r="683" spans="1:37" x14ac:dyDescent="0.2">
      <c r="A683" s="41"/>
      <c r="B683" s="58" t="s">
        <v>705</v>
      </c>
      <c r="C683" s="41"/>
      <c r="D683" s="44"/>
      <c r="E683" s="40"/>
      <c r="F683" s="38" t="str">
        <f t="shared" si="121"/>
        <v/>
      </c>
      <c r="G683" s="23">
        <f t="shared" si="122"/>
        <v>0</v>
      </c>
      <c r="H683" s="23">
        <f t="shared" si="123"/>
        <v>0</v>
      </c>
      <c r="I683" s="23">
        <f t="shared" si="124"/>
        <v>0</v>
      </c>
      <c r="J683" s="23">
        <f t="shared" si="125"/>
        <v>0</v>
      </c>
      <c r="K683" s="23">
        <f t="shared" si="126"/>
        <v>0</v>
      </c>
      <c r="L683" s="27"/>
      <c r="M683" s="27"/>
      <c r="N683" s="33"/>
      <c r="O683" s="33"/>
      <c r="P683" s="68" t="str">
        <f t="shared" si="127"/>
        <v/>
      </c>
      <c r="Q683" s="49" t="str">
        <f t="shared" si="128"/>
        <v/>
      </c>
      <c r="R683" s="33"/>
      <c r="S683" s="33"/>
      <c r="T683" s="33"/>
      <c r="U683" s="33"/>
      <c r="V683" s="27"/>
      <c r="W683" s="45"/>
      <c r="X683" s="42">
        <f>IF(V683="ESU",P683*PU!$B$3,0)</f>
        <v>0</v>
      </c>
      <c r="Y683" s="23">
        <f>IF(V683="ECF",P683*PU!$B$5,0)</f>
        <v>0</v>
      </c>
      <c r="Z683" s="23">
        <f>IF(V683="Enrobé projeté",P683*PU!$B$7,0)</f>
        <v>0</v>
      </c>
      <c r="AA683" s="23">
        <f>IF(V683="Enrobé à froid",P683*PU!$B$9,0)</f>
        <v>0</v>
      </c>
      <c r="AB683" s="23">
        <f>IF(V683="Béton bitumineux",P683*PU!$B$11,0)</f>
        <v>0</v>
      </c>
      <c r="AC683" s="23">
        <f>IF(V683="Grave émulsion",P683*PU!$B$13,0)</f>
        <v>0</v>
      </c>
      <c r="AD683" s="24">
        <f>(R683*PU!B688)+('Entretien des chaussées1'!T683*PU!B690)+'Entretien des chaussées1'!X683+'Entretien des chaussées1'!Y683+'Entretien des chaussées1'!Z683+'Entretien des chaussées1'!AA683+'Entretien des chaussées1'!AB683+'Entretien des chaussées1'!AC683</f>
        <v>0</v>
      </c>
      <c r="AE683" s="34"/>
      <c r="AF683" s="34"/>
      <c r="AG683" s="19" t="str">
        <f t="shared" si="129"/>
        <v/>
      </c>
      <c r="AH683" s="19" t="str">
        <f t="shared" si="130"/>
        <v/>
      </c>
      <c r="AI683" s="19" t="str">
        <f t="shared" si="131"/>
        <v/>
      </c>
      <c r="AJ683" s="31"/>
      <c r="AK683" s="26"/>
    </row>
    <row r="684" spans="1:37" x14ac:dyDescent="0.2">
      <c r="A684" s="41"/>
      <c r="B684" s="58" t="s">
        <v>706</v>
      </c>
      <c r="C684" s="41"/>
      <c r="D684" s="44"/>
      <c r="E684" s="40"/>
      <c r="F684" s="38" t="str">
        <f t="shared" si="121"/>
        <v/>
      </c>
      <c r="G684" s="23">
        <f t="shared" si="122"/>
        <v>0</v>
      </c>
      <c r="H684" s="23">
        <f t="shared" si="123"/>
        <v>0</v>
      </c>
      <c r="I684" s="23">
        <f t="shared" si="124"/>
        <v>0</v>
      </c>
      <c r="J684" s="23">
        <f t="shared" si="125"/>
        <v>0</v>
      </c>
      <c r="K684" s="23">
        <f t="shared" si="126"/>
        <v>0</v>
      </c>
      <c r="L684" s="27"/>
      <c r="M684" s="27"/>
      <c r="N684" s="33"/>
      <c r="O684" s="33"/>
      <c r="P684" s="68" t="str">
        <f t="shared" si="127"/>
        <v/>
      </c>
      <c r="Q684" s="49" t="str">
        <f t="shared" si="128"/>
        <v/>
      </c>
      <c r="R684" s="33"/>
      <c r="S684" s="33"/>
      <c r="T684" s="33"/>
      <c r="U684" s="33"/>
      <c r="V684" s="27"/>
      <c r="W684" s="45"/>
      <c r="X684" s="42">
        <f>IF(V684="ESU",P684*PU!$B$3,0)</f>
        <v>0</v>
      </c>
      <c r="Y684" s="23">
        <f>IF(V684="ECF",P684*PU!$B$5,0)</f>
        <v>0</v>
      </c>
      <c r="Z684" s="23">
        <f>IF(V684="Enrobé projeté",P684*PU!$B$7,0)</f>
        <v>0</v>
      </c>
      <c r="AA684" s="23">
        <f>IF(V684="Enrobé à froid",P684*PU!$B$9,0)</f>
        <v>0</v>
      </c>
      <c r="AB684" s="23">
        <f>IF(V684="Béton bitumineux",P684*PU!$B$11,0)</f>
        <v>0</v>
      </c>
      <c r="AC684" s="23">
        <f>IF(V684="Grave émulsion",P684*PU!$B$13,0)</f>
        <v>0</v>
      </c>
      <c r="AD684" s="24">
        <f>(R684*PU!B689)+('Entretien des chaussées1'!T684*PU!B691)+'Entretien des chaussées1'!X684+'Entretien des chaussées1'!Y684+'Entretien des chaussées1'!Z684+'Entretien des chaussées1'!AA684+'Entretien des chaussées1'!AB684+'Entretien des chaussées1'!AC684</f>
        <v>0</v>
      </c>
      <c r="AE684" s="34"/>
      <c r="AF684" s="34"/>
      <c r="AG684" s="19" t="str">
        <f t="shared" si="129"/>
        <v/>
      </c>
      <c r="AH684" s="19" t="str">
        <f t="shared" si="130"/>
        <v/>
      </c>
      <c r="AI684" s="19" t="str">
        <f t="shared" si="131"/>
        <v/>
      </c>
      <c r="AJ684" s="31"/>
      <c r="AK684" s="26"/>
    </row>
    <row r="685" spans="1:37" x14ac:dyDescent="0.2">
      <c r="A685" s="41"/>
      <c r="B685" s="58" t="s">
        <v>707</v>
      </c>
      <c r="C685" s="41"/>
      <c r="D685" s="44"/>
      <c r="E685" s="40"/>
      <c r="F685" s="38" t="str">
        <f t="shared" si="121"/>
        <v/>
      </c>
      <c r="G685" s="23">
        <f t="shared" si="122"/>
        <v>0</v>
      </c>
      <c r="H685" s="23">
        <f t="shared" si="123"/>
        <v>0</v>
      </c>
      <c r="I685" s="23">
        <f t="shared" si="124"/>
        <v>0</v>
      </c>
      <c r="J685" s="23">
        <f t="shared" si="125"/>
        <v>0</v>
      </c>
      <c r="K685" s="23">
        <f t="shared" si="126"/>
        <v>0</v>
      </c>
      <c r="L685" s="27"/>
      <c r="M685" s="27"/>
      <c r="N685" s="33"/>
      <c r="O685" s="33"/>
      <c r="P685" s="68" t="str">
        <f t="shared" si="127"/>
        <v/>
      </c>
      <c r="Q685" s="49" t="str">
        <f t="shared" si="128"/>
        <v/>
      </c>
      <c r="R685" s="33"/>
      <c r="S685" s="33"/>
      <c r="T685" s="33"/>
      <c r="U685" s="33"/>
      <c r="V685" s="27"/>
      <c r="W685" s="45"/>
      <c r="X685" s="42">
        <f>IF(V685="ESU",P685*PU!$B$3,0)</f>
        <v>0</v>
      </c>
      <c r="Y685" s="23">
        <f>IF(V685="ECF",P685*PU!$B$5,0)</f>
        <v>0</v>
      </c>
      <c r="Z685" s="23">
        <f>IF(V685="Enrobé projeté",P685*PU!$B$7,0)</f>
        <v>0</v>
      </c>
      <c r="AA685" s="23">
        <f>IF(V685="Enrobé à froid",P685*PU!$B$9,0)</f>
        <v>0</v>
      </c>
      <c r="AB685" s="23">
        <f>IF(V685="Béton bitumineux",P685*PU!$B$11,0)</f>
        <v>0</v>
      </c>
      <c r="AC685" s="23">
        <f>IF(V685="Grave émulsion",P685*PU!$B$13,0)</f>
        <v>0</v>
      </c>
      <c r="AD685" s="24">
        <f>(R685*PU!B690)+('Entretien des chaussées1'!T685*PU!B692)+'Entretien des chaussées1'!X685+'Entretien des chaussées1'!Y685+'Entretien des chaussées1'!Z685+'Entretien des chaussées1'!AA685+'Entretien des chaussées1'!AB685+'Entretien des chaussées1'!AC685</f>
        <v>0</v>
      </c>
      <c r="AE685" s="34"/>
      <c r="AF685" s="34"/>
      <c r="AG685" s="19" t="str">
        <f t="shared" si="129"/>
        <v/>
      </c>
      <c r="AH685" s="19" t="str">
        <f t="shared" si="130"/>
        <v/>
      </c>
      <c r="AI685" s="19" t="str">
        <f t="shared" si="131"/>
        <v/>
      </c>
      <c r="AJ685" s="31"/>
      <c r="AK685" s="26"/>
    </row>
    <row r="686" spans="1:37" x14ac:dyDescent="0.2">
      <c r="A686" s="41"/>
      <c r="B686" s="58" t="s">
        <v>708</v>
      </c>
      <c r="C686" s="41"/>
      <c r="D686" s="44"/>
      <c r="E686" s="40"/>
      <c r="F686" s="38" t="str">
        <f t="shared" si="121"/>
        <v/>
      </c>
      <c r="G686" s="23">
        <f t="shared" si="122"/>
        <v>0</v>
      </c>
      <c r="H686" s="23">
        <f t="shared" si="123"/>
        <v>0</v>
      </c>
      <c r="I686" s="23">
        <f t="shared" si="124"/>
        <v>0</v>
      </c>
      <c r="J686" s="23">
        <f t="shared" si="125"/>
        <v>0</v>
      </c>
      <c r="K686" s="23">
        <f t="shared" si="126"/>
        <v>0</v>
      </c>
      <c r="L686" s="27"/>
      <c r="M686" s="27"/>
      <c r="N686" s="33"/>
      <c r="O686" s="33"/>
      <c r="P686" s="68" t="str">
        <f t="shared" si="127"/>
        <v/>
      </c>
      <c r="Q686" s="49" t="str">
        <f t="shared" si="128"/>
        <v/>
      </c>
      <c r="R686" s="33"/>
      <c r="S686" s="33"/>
      <c r="T686" s="33"/>
      <c r="U686" s="33"/>
      <c r="V686" s="27"/>
      <c r="W686" s="45"/>
      <c r="X686" s="42">
        <f>IF(V686="ESU",P686*PU!$B$3,0)</f>
        <v>0</v>
      </c>
      <c r="Y686" s="23">
        <f>IF(V686="ECF",P686*PU!$B$5,0)</f>
        <v>0</v>
      </c>
      <c r="Z686" s="23">
        <f>IF(V686="Enrobé projeté",P686*PU!$B$7,0)</f>
        <v>0</v>
      </c>
      <c r="AA686" s="23">
        <f>IF(V686="Enrobé à froid",P686*PU!$B$9,0)</f>
        <v>0</v>
      </c>
      <c r="AB686" s="23">
        <f>IF(V686="Béton bitumineux",P686*PU!$B$11,0)</f>
        <v>0</v>
      </c>
      <c r="AC686" s="23">
        <f>IF(V686="Grave émulsion",P686*PU!$B$13,0)</f>
        <v>0</v>
      </c>
      <c r="AD686" s="24">
        <f>(R686*PU!B691)+('Entretien des chaussées1'!T686*PU!B693)+'Entretien des chaussées1'!X686+'Entretien des chaussées1'!Y686+'Entretien des chaussées1'!Z686+'Entretien des chaussées1'!AA686+'Entretien des chaussées1'!AB686+'Entretien des chaussées1'!AC686</f>
        <v>0</v>
      </c>
      <c r="AE686" s="34"/>
      <c r="AF686" s="34"/>
      <c r="AG686" s="19" t="str">
        <f t="shared" si="129"/>
        <v/>
      </c>
      <c r="AH686" s="19" t="str">
        <f t="shared" si="130"/>
        <v/>
      </c>
      <c r="AI686" s="19" t="str">
        <f t="shared" si="131"/>
        <v/>
      </c>
      <c r="AJ686" s="31"/>
      <c r="AK686" s="26"/>
    </row>
    <row r="687" spans="1:37" ht="25.5" x14ac:dyDescent="0.2">
      <c r="A687" s="41"/>
      <c r="B687" s="58" t="s">
        <v>709</v>
      </c>
      <c r="C687" s="41"/>
      <c r="D687" s="44"/>
      <c r="E687" s="40"/>
      <c r="F687" s="38" t="str">
        <f t="shared" si="121"/>
        <v/>
      </c>
      <c r="G687" s="23">
        <f t="shared" si="122"/>
        <v>0</v>
      </c>
      <c r="H687" s="23">
        <f t="shared" si="123"/>
        <v>0</v>
      </c>
      <c r="I687" s="23">
        <f t="shared" si="124"/>
        <v>0</v>
      </c>
      <c r="J687" s="23">
        <f t="shared" si="125"/>
        <v>0</v>
      </c>
      <c r="K687" s="23">
        <f t="shared" si="126"/>
        <v>0</v>
      </c>
      <c r="L687" s="27"/>
      <c r="M687" s="27"/>
      <c r="N687" s="33"/>
      <c r="O687" s="33"/>
      <c r="P687" s="68" t="str">
        <f t="shared" si="127"/>
        <v/>
      </c>
      <c r="Q687" s="49" t="str">
        <f t="shared" si="128"/>
        <v/>
      </c>
      <c r="R687" s="33"/>
      <c r="S687" s="33"/>
      <c r="T687" s="33"/>
      <c r="U687" s="33"/>
      <c r="V687" s="27"/>
      <c r="W687" s="45"/>
      <c r="X687" s="42">
        <f>IF(V687="ESU",P687*PU!$B$3,0)</f>
        <v>0</v>
      </c>
      <c r="Y687" s="23">
        <f>IF(V687="ECF",P687*PU!$B$5,0)</f>
        <v>0</v>
      </c>
      <c r="Z687" s="23">
        <f>IF(V687="Enrobé projeté",P687*PU!$B$7,0)</f>
        <v>0</v>
      </c>
      <c r="AA687" s="23">
        <f>IF(V687="Enrobé à froid",P687*PU!$B$9,0)</f>
        <v>0</v>
      </c>
      <c r="AB687" s="23">
        <f>IF(V687="Béton bitumineux",P687*PU!$B$11,0)</f>
        <v>0</v>
      </c>
      <c r="AC687" s="23">
        <f>IF(V687="Grave émulsion",P687*PU!$B$13,0)</f>
        <v>0</v>
      </c>
      <c r="AD687" s="24">
        <f>(R687*PU!B692)+('Entretien des chaussées1'!T687*PU!B694)+'Entretien des chaussées1'!X687+'Entretien des chaussées1'!Y687+'Entretien des chaussées1'!Z687+'Entretien des chaussées1'!AA687+'Entretien des chaussées1'!AB687+'Entretien des chaussées1'!AC687</f>
        <v>0</v>
      </c>
      <c r="AE687" s="34"/>
      <c r="AF687" s="34"/>
      <c r="AG687" s="19" t="str">
        <f t="shared" si="129"/>
        <v/>
      </c>
      <c r="AH687" s="19" t="str">
        <f t="shared" si="130"/>
        <v/>
      </c>
      <c r="AI687" s="19" t="str">
        <f t="shared" si="131"/>
        <v/>
      </c>
      <c r="AJ687" s="31"/>
      <c r="AK687" s="26"/>
    </row>
    <row r="688" spans="1:37" x14ac:dyDescent="0.2">
      <c r="A688" s="41"/>
      <c r="B688" s="58" t="s">
        <v>710</v>
      </c>
      <c r="C688" s="41"/>
      <c r="D688" s="44"/>
      <c r="E688" s="40"/>
      <c r="F688" s="38" t="str">
        <f t="shared" si="121"/>
        <v/>
      </c>
      <c r="G688" s="23">
        <f t="shared" si="122"/>
        <v>0</v>
      </c>
      <c r="H688" s="23">
        <f t="shared" si="123"/>
        <v>0</v>
      </c>
      <c r="I688" s="23">
        <f t="shared" si="124"/>
        <v>0</v>
      </c>
      <c r="J688" s="23">
        <f t="shared" si="125"/>
        <v>0</v>
      </c>
      <c r="K688" s="23">
        <f t="shared" si="126"/>
        <v>0</v>
      </c>
      <c r="L688" s="27"/>
      <c r="M688" s="27"/>
      <c r="N688" s="33"/>
      <c r="O688" s="33"/>
      <c r="P688" s="68" t="str">
        <f t="shared" si="127"/>
        <v/>
      </c>
      <c r="Q688" s="49" t="str">
        <f t="shared" si="128"/>
        <v/>
      </c>
      <c r="R688" s="33"/>
      <c r="S688" s="33"/>
      <c r="T688" s="33"/>
      <c r="U688" s="33"/>
      <c r="V688" s="27"/>
      <c r="W688" s="45"/>
      <c r="X688" s="42">
        <f>IF(V688="ESU",P688*PU!$B$3,0)</f>
        <v>0</v>
      </c>
      <c r="Y688" s="23">
        <f>IF(V688="ECF",P688*PU!$B$5,0)</f>
        <v>0</v>
      </c>
      <c r="Z688" s="23">
        <f>IF(V688="Enrobé projeté",P688*PU!$B$7,0)</f>
        <v>0</v>
      </c>
      <c r="AA688" s="23">
        <f>IF(V688="Enrobé à froid",P688*PU!$B$9,0)</f>
        <v>0</v>
      </c>
      <c r="AB688" s="23">
        <f>IF(V688="Béton bitumineux",P688*PU!$B$11,0)</f>
        <v>0</v>
      </c>
      <c r="AC688" s="23">
        <f>IF(V688="Grave émulsion",P688*PU!$B$13,0)</f>
        <v>0</v>
      </c>
      <c r="AD688" s="24">
        <f>(R688*PU!B693)+('Entretien des chaussées1'!T688*PU!B695)+'Entretien des chaussées1'!X688+'Entretien des chaussées1'!Y688+'Entretien des chaussées1'!Z688+'Entretien des chaussées1'!AA688+'Entretien des chaussées1'!AB688+'Entretien des chaussées1'!AC688</f>
        <v>0</v>
      </c>
      <c r="AE688" s="34"/>
      <c r="AF688" s="34"/>
      <c r="AG688" s="19" t="str">
        <f t="shared" si="129"/>
        <v/>
      </c>
      <c r="AH688" s="19" t="str">
        <f t="shared" si="130"/>
        <v/>
      </c>
      <c r="AI688" s="19" t="str">
        <f t="shared" si="131"/>
        <v/>
      </c>
      <c r="AJ688" s="31"/>
      <c r="AK688" s="26"/>
    </row>
    <row r="689" spans="1:37" x14ac:dyDescent="0.2">
      <c r="A689" s="41"/>
      <c r="B689" s="58" t="s">
        <v>711</v>
      </c>
      <c r="C689" s="41"/>
      <c r="D689" s="44"/>
      <c r="E689" s="40"/>
      <c r="F689" s="38" t="str">
        <f t="shared" si="121"/>
        <v/>
      </c>
      <c r="G689" s="23">
        <f t="shared" si="122"/>
        <v>0</v>
      </c>
      <c r="H689" s="23">
        <f t="shared" si="123"/>
        <v>0</v>
      </c>
      <c r="I689" s="23">
        <f t="shared" si="124"/>
        <v>0</v>
      </c>
      <c r="J689" s="23">
        <f t="shared" si="125"/>
        <v>0</v>
      </c>
      <c r="K689" s="23">
        <f t="shared" si="126"/>
        <v>0</v>
      </c>
      <c r="L689" s="27"/>
      <c r="M689" s="27"/>
      <c r="N689" s="33"/>
      <c r="O689" s="33"/>
      <c r="P689" s="68" t="str">
        <f t="shared" si="127"/>
        <v/>
      </c>
      <c r="Q689" s="49" t="str">
        <f t="shared" si="128"/>
        <v/>
      </c>
      <c r="R689" s="33"/>
      <c r="S689" s="33"/>
      <c r="T689" s="33"/>
      <c r="U689" s="33"/>
      <c r="V689" s="27"/>
      <c r="W689" s="45"/>
      <c r="X689" s="42">
        <f>IF(V689="ESU",P689*PU!$B$3,0)</f>
        <v>0</v>
      </c>
      <c r="Y689" s="23">
        <f>IF(V689="ECF",P689*PU!$B$5,0)</f>
        <v>0</v>
      </c>
      <c r="Z689" s="23">
        <f>IF(V689="Enrobé projeté",P689*PU!$B$7,0)</f>
        <v>0</v>
      </c>
      <c r="AA689" s="23">
        <f>IF(V689="Enrobé à froid",P689*PU!$B$9,0)</f>
        <v>0</v>
      </c>
      <c r="AB689" s="23">
        <f>IF(V689="Béton bitumineux",P689*PU!$B$11,0)</f>
        <v>0</v>
      </c>
      <c r="AC689" s="23">
        <f>IF(V689="Grave émulsion",P689*PU!$B$13,0)</f>
        <v>0</v>
      </c>
      <c r="AD689" s="24">
        <f>(R689*PU!B694)+('Entretien des chaussées1'!T689*PU!B696)+'Entretien des chaussées1'!X689+'Entretien des chaussées1'!Y689+'Entretien des chaussées1'!Z689+'Entretien des chaussées1'!AA689+'Entretien des chaussées1'!AB689+'Entretien des chaussées1'!AC689</f>
        <v>0</v>
      </c>
      <c r="AE689" s="34"/>
      <c r="AF689" s="34"/>
      <c r="AG689" s="19" t="str">
        <f t="shared" si="129"/>
        <v/>
      </c>
      <c r="AH689" s="19" t="str">
        <f t="shared" si="130"/>
        <v/>
      </c>
      <c r="AI689" s="19" t="str">
        <f t="shared" si="131"/>
        <v/>
      </c>
      <c r="AJ689" s="31"/>
      <c r="AK689" s="26"/>
    </row>
    <row r="690" spans="1:37" x14ac:dyDescent="0.2">
      <c r="A690" s="41"/>
      <c r="B690" s="58" t="s">
        <v>712</v>
      </c>
      <c r="C690" s="41"/>
      <c r="D690" s="44"/>
      <c r="E690" s="40"/>
      <c r="F690" s="38" t="str">
        <f t="shared" si="121"/>
        <v/>
      </c>
      <c r="G690" s="23">
        <f t="shared" si="122"/>
        <v>0</v>
      </c>
      <c r="H690" s="23">
        <f t="shared" si="123"/>
        <v>0</v>
      </c>
      <c r="I690" s="23">
        <f t="shared" si="124"/>
        <v>0</v>
      </c>
      <c r="J690" s="23">
        <f t="shared" si="125"/>
        <v>0</v>
      </c>
      <c r="K690" s="23">
        <f t="shared" si="126"/>
        <v>0</v>
      </c>
      <c r="L690" s="27"/>
      <c r="M690" s="27"/>
      <c r="N690" s="33"/>
      <c r="O690" s="33"/>
      <c r="P690" s="68" t="str">
        <f t="shared" si="127"/>
        <v/>
      </c>
      <c r="Q690" s="49" t="str">
        <f t="shared" si="128"/>
        <v/>
      </c>
      <c r="R690" s="33"/>
      <c r="S690" s="33"/>
      <c r="T690" s="33"/>
      <c r="U690" s="33"/>
      <c r="V690" s="27"/>
      <c r="W690" s="45"/>
      <c r="X690" s="42">
        <f>IF(V690="ESU",P690*PU!$B$3,0)</f>
        <v>0</v>
      </c>
      <c r="Y690" s="23">
        <f>IF(V690="ECF",P690*PU!$B$5,0)</f>
        <v>0</v>
      </c>
      <c r="Z690" s="23">
        <f>IF(V690="Enrobé projeté",P690*PU!$B$7,0)</f>
        <v>0</v>
      </c>
      <c r="AA690" s="23">
        <f>IF(V690="Enrobé à froid",P690*PU!$B$9,0)</f>
        <v>0</v>
      </c>
      <c r="AB690" s="23">
        <f>IF(V690="Béton bitumineux",P690*PU!$B$11,0)</f>
        <v>0</v>
      </c>
      <c r="AC690" s="23">
        <f>IF(V690="Grave émulsion",P690*PU!$B$13,0)</f>
        <v>0</v>
      </c>
      <c r="AD690" s="24">
        <f>(R690*PU!B695)+('Entretien des chaussées1'!T690*PU!B697)+'Entretien des chaussées1'!X690+'Entretien des chaussées1'!Y690+'Entretien des chaussées1'!Z690+'Entretien des chaussées1'!AA690+'Entretien des chaussées1'!AB690+'Entretien des chaussées1'!AC690</f>
        <v>0</v>
      </c>
      <c r="AE690" s="34"/>
      <c r="AF690" s="34"/>
      <c r="AG690" s="19" t="str">
        <f t="shared" si="129"/>
        <v/>
      </c>
      <c r="AH690" s="19" t="str">
        <f t="shared" si="130"/>
        <v/>
      </c>
      <c r="AI690" s="19" t="str">
        <f t="shared" si="131"/>
        <v/>
      </c>
      <c r="AJ690" s="31"/>
      <c r="AK690" s="26"/>
    </row>
    <row r="691" spans="1:37" x14ac:dyDescent="0.2">
      <c r="A691" s="41"/>
      <c r="B691" s="58" t="s">
        <v>713</v>
      </c>
      <c r="C691" s="41"/>
      <c r="D691" s="44"/>
      <c r="E691" s="40"/>
      <c r="F691" s="38" t="str">
        <f t="shared" si="121"/>
        <v/>
      </c>
      <c r="G691" s="23">
        <f t="shared" si="122"/>
        <v>0</v>
      </c>
      <c r="H691" s="23">
        <f t="shared" si="123"/>
        <v>0</v>
      </c>
      <c r="I691" s="23">
        <f t="shared" si="124"/>
        <v>0</v>
      </c>
      <c r="J691" s="23">
        <f t="shared" si="125"/>
        <v>0</v>
      </c>
      <c r="K691" s="23">
        <f t="shared" si="126"/>
        <v>0</v>
      </c>
      <c r="L691" s="27"/>
      <c r="M691" s="27"/>
      <c r="N691" s="33"/>
      <c r="O691" s="33"/>
      <c r="P691" s="68" t="str">
        <f t="shared" si="127"/>
        <v/>
      </c>
      <c r="Q691" s="49" t="str">
        <f t="shared" si="128"/>
        <v/>
      </c>
      <c r="R691" s="33"/>
      <c r="S691" s="33"/>
      <c r="T691" s="33"/>
      <c r="U691" s="33"/>
      <c r="V691" s="27"/>
      <c r="W691" s="45"/>
      <c r="X691" s="42">
        <f>IF(V691="ESU",P691*PU!$B$3,0)</f>
        <v>0</v>
      </c>
      <c r="Y691" s="23">
        <f>IF(V691="ECF",P691*PU!$B$5,0)</f>
        <v>0</v>
      </c>
      <c r="Z691" s="23">
        <f>IF(V691="Enrobé projeté",P691*PU!$B$7,0)</f>
        <v>0</v>
      </c>
      <c r="AA691" s="23">
        <f>IF(V691="Enrobé à froid",P691*PU!$B$9,0)</f>
        <v>0</v>
      </c>
      <c r="AB691" s="23">
        <f>IF(V691="Béton bitumineux",P691*PU!$B$11,0)</f>
        <v>0</v>
      </c>
      <c r="AC691" s="23">
        <f>IF(V691="Grave émulsion",P691*PU!$B$13,0)</f>
        <v>0</v>
      </c>
      <c r="AD691" s="24">
        <f>(R691*PU!B696)+('Entretien des chaussées1'!T691*PU!B698)+'Entretien des chaussées1'!X691+'Entretien des chaussées1'!Y691+'Entretien des chaussées1'!Z691+'Entretien des chaussées1'!AA691+'Entretien des chaussées1'!AB691+'Entretien des chaussées1'!AC691</f>
        <v>0</v>
      </c>
      <c r="AE691" s="34"/>
      <c r="AF691" s="34"/>
      <c r="AG691" s="19" t="str">
        <f t="shared" si="129"/>
        <v/>
      </c>
      <c r="AH691" s="19" t="str">
        <f t="shared" si="130"/>
        <v/>
      </c>
      <c r="AI691" s="19" t="str">
        <f t="shared" si="131"/>
        <v/>
      </c>
      <c r="AJ691" s="31"/>
      <c r="AK691" s="26"/>
    </row>
    <row r="692" spans="1:37" x14ac:dyDescent="0.2">
      <c r="A692" s="41"/>
      <c r="B692" s="58" t="s">
        <v>714</v>
      </c>
      <c r="C692" s="41"/>
      <c r="D692" s="44"/>
      <c r="E692" s="40"/>
      <c r="F692" s="38" t="str">
        <f t="shared" si="121"/>
        <v/>
      </c>
      <c r="G692" s="23">
        <f t="shared" si="122"/>
        <v>0</v>
      </c>
      <c r="H692" s="23">
        <f t="shared" si="123"/>
        <v>0</v>
      </c>
      <c r="I692" s="23">
        <f t="shared" si="124"/>
        <v>0</v>
      </c>
      <c r="J692" s="23">
        <f t="shared" si="125"/>
        <v>0</v>
      </c>
      <c r="K692" s="23">
        <f t="shared" si="126"/>
        <v>0</v>
      </c>
      <c r="L692" s="27"/>
      <c r="M692" s="27"/>
      <c r="N692" s="33"/>
      <c r="O692" s="33"/>
      <c r="P692" s="68" t="str">
        <f t="shared" si="127"/>
        <v/>
      </c>
      <c r="Q692" s="49" t="str">
        <f t="shared" si="128"/>
        <v/>
      </c>
      <c r="R692" s="33"/>
      <c r="S692" s="33"/>
      <c r="T692" s="33"/>
      <c r="U692" s="33"/>
      <c r="V692" s="27"/>
      <c r="W692" s="45"/>
      <c r="X692" s="42">
        <f>IF(V692="ESU",P692*PU!$B$3,0)</f>
        <v>0</v>
      </c>
      <c r="Y692" s="23">
        <f>IF(V692="ECF",P692*PU!$B$5,0)</f>
        <v>0</v>
      </c>
      <c r="Z692" s="23">
        <f>IF(V692="Enrobé projeté",P692*PU!$B$7,0)</f>
        <v>0</v>
      </c>
      <c r="AA692" s="23">
        <f>IF(V692="Enrobé à froid",P692*PU!$B$9,0)</f>
        <v>0</v>
      </c>
      <c r="AB692" s="23">
        <f>IF(V692="Béton bitumineux",P692*PU!$B$11,0)</f>
        <v>0</v>
      </c>
      <c r="AC692" s="23">
        <f>IF(V692="Grave émulsion",P692*PU!$B$13,0)</f>
        <v>0</v>
      </c>
      <c r="AD692" s="24">
        <f>(R692*PU!B697)+('Entretien des chaussées1'!T692*PU!B699)+'Entretien des chaussées1'!X692+'Entretien des chaussées1'!Y692+'Entretien des chaussées1'!Z692+'Entretien des chaussées1'!AA692+'Entretien des chaussées1'!AB692+'Entretien des chaussées1'!AC692</f>
        <v>0</v>
      </c>
      <c r="AE692" s="34"/>
      <c r="AF692" s="34"/>
      <c r="AG692" s="19" t="str">
        <f t="shared" si="129"/>
        <v/>
      </c>
      <c r="AH692" s="19" t="str">
        <f t="shared" si="130"/>
        <v/>
      </c>
      <c r="AI692" s="19" t="str">
        <f t="shared" si="131"/>
        <v/>
      </c>
      <c r="AJ692" s="31"/>
      <c r="AK692" s="26"/>
    </row>
    <row r="693" spans="1:37" x14ac:dyDescent="0.2">
      <c r="A693" s="41"/>
      <c r="B693" s="58" t="s">
        <v>715</v>
      </c>
      <c r="C693" s="41"/>
      <c r="D693" s="44"/>
      <c r="E693" s="40"/>
      <c r="F693" s="38" t="str">
        <f t="shared" si="121"/>
        <v/>
      </c>
      <c r="G693" s="23">
        <f t="shared" si="122"/>
        <v>0</v>
      </c>
      <c r="H693" s="23">
        <f t="shared" si="123"/>
        <v>0</v>
      </c>
      <c r="I693" s="23">
        <f t="shared" si="124"/>
        <v>0</v>
      </c>
      <c r="J693" s="23">
        <f t="shared" si="125"/>
        <v>0</v>
      </c>
      <c r="K693" s="23">
        <f t="shared" si="126"/>
        <v>0</v>
      </c>
      <c r="L693" s="27"/>
      <c r="M693" s="27"/>
      <c r="N693" s="33"/>
      <c r="O693" s="33"/>
      <c r="P693" s="68" t="str">
        <f t="shared" si="127"/>
        <v/>
      </c>
      <c r="Q693" s="49" t="str">
        <f t="shared" si="128"/>
        <v/>
      </c>
      <c r="R693" s="33"/>
      <c r="S693" s="33"/>
      <c r="T693" s="33"/>
      <c r="U693" s="33"/>
      <c r="V693" s="27"/>
      <c r="W693" s="45"/>
      <c r="X693" s="42">
        <f>IF(V693="ESU",P693*PU!$B$3,0)</f>
        <v>0</v>
      </c>
      <c r="Y693" s="23">
        <f>IF(V693="ECF",P693*PU!$B$5,0)</f>
        <v>0</v>
      </c>
      <c r="Z693" s="23">
        <f>IF(V693="Enrobé projeté",P693*PU!$B$7,0)</f>
        <v>0</v>
      </c>
      <c r="AA693" s="23">
        <f>IF(V693="Enrobé à froid",P693*PU!$B$9,0)</f>
        <v>0</v>
      </c>
      <c r="AB693" s="23">
        <f>IF(V693="Béton bitumineux",P693*PU!$B$11,0)</f>
        <v>0</v>
      </c>
      <c r="AC693" s="23">
        <f>IF(V693="Grave émulsion",P693*PU!$B$13,0)</f>
        <v>0</v>
      </c>
      <c r="AD693" s="24">
        <f>(R693*PU!B698)+('Entretien des chaussées1'!T693*PU!B700)+'Entretien des chaussées1'!X693+'Entretien des chaussées1'!Y693+'Entretien des chaussées1'!Z693+'Entretien des chaussées1'!AA693+'Entretien des chaussées1'!AB693+'Entretien des chaussées1'!AC693</f>
        <v>0</v>
      </c>
      <c r="AE693" s="34"/>
      <c r="AF693" s="34"/>
      <c r="AG693" s="19" t="str">
        <f t="shared" si="129"/>
        <v/>
      </c>
      <c r="AH693" s="19" t="str">
        <f t="shared" si="130"/>
        <v/>
      </c>
      <c r="AI693" s="19" t="str">
        <f t="shared" si="131"/>
        <v/>
      </c>
      <c r="AJ693" s="31"/>
      <c r="AK693" s="26"/>
    </row>
    <row r="694" spans="1:37" x14ac:dyDescent="0.2">
      <c r="A694" s="41"/>
      <c r="B694" s="58" t="s">
        <v>716</v>
      </c>
      <c r="C694" s="41"/>
      <c r="D694" s="44"/>
      <c r="E694" s="40"/>
      <c r="F694" s="38" t="str">
        <f t="shared" si="121"/>
        <v/>
      </c>
      <c r="G694" s="23">
        <f t="shared" si="122"/>
        <v>0</v>
      </c>
      <c r="H694" s="23">
        <f t="shared" si="123"/>
        <v>0</v>
      </c>
      <c r="I694" s="23">
        <f t="shared" si="124"/>
        <v>0</v>
      </c>
      <c r="J694" s="23">
        <f t="shared" si="125"/>
        <v>0</v>
      </c>
      <c r="K694" s="23">
        <f t="shared" si="126"/>
        <v>0</v>
      </c>
      <c r="L694" s="27"/>
      <c r="M694" s="27"/>
      <c r="N694" s="33"/>
      <c r="O694" s="33"/>
      <c r="P694" s="68" t="str">
        <f t="shared" si="127"/>
        <v/>
      </c>
      <c r="Q694" s="49" t="str">
        <f t="shared" si="128"/>
        <v/>
      </c>
      <c r="R694" s="33"/>
      <c r="S694" s="33"/>
      <c r="T694" s="33"/>
      <c r="U694" s="33"/>
      <c r="V694" s="27"/>
      <c r="W694" s="45"/>
      <c r="X694" s="42">
        <f>IF(V694="ESU",P694*PU!$B$3,0)</f>
        <v>0</v>
      </c>
      <c r="Y694" s="23">
        <f>IF(V694="ECF",P694*PU!$B$5,0)</f>
        <v>0</v>
      </c>
      <c r="Z694" s="23">
        <f>IF(V694="Enrobé projeté",P694*PU!$B$7,0)</f>
        <v>0</v>
      </c>
      <c r="AA694" s="23">
        <f>IF(V694="Enrobé à froid",P694*PU!$B$9,0)</f>
        <v>0</v>
      </c>
      <c r="AB694" s="23">
        <f>IF(V694="Béton bitumineux",P694*PU!$B$11,0)</f>
        <v>0</v>
      </c>
      <c r="AC694" s="23">
        <f>IF(V694="Grave émulsion",P694*PU!$B$13,0)</f>
        <v>0</v>
      </c>
      <c r="AD694" s="24">
        <f>(R694*PU!B699)+('Entretien des chaussées1'!T694*PU!B701)+'Entretien des chaussées1'!X694+'Entretien des chaussées1'!Y694+'Entretien des chaussées1'!Z694+'Entretien des chaussées1'!AA694+'Entretien des chaussées1'!AB694+'Entretien des chaussées1'!AC694</f>
        <v>0</v>
      </c>
      <c r="AE694" s="34"/>
      <c r="AF694" s="34"/>
      <c r="AG694" s="19" t="str">
        <f t="shared" si="129"/>
        <v/>
      </c>
      <c r="AH694" s="19" t="str">
        <f t="shared" si="130"/>
        <v/>
      </c>
      <c r="AI694" s="19" t="str">
        <f t="shared" si="131"/>
        <v/>
      </c>
      <c r="AJ694" s="31"/>
      <c r="AK694" s="26"/>
    </row>
    <row r="695" spans="1:37" x14ac:dyDescent="0.2">
      <c r="A695" s="41"/>
      <c r="B695" s="58" t="s">
        <v>717</v>
      </c>
      <c r="C695" s="41"/>
      <c r="D695" s="44"/>
      <c r="E695" s="40"/>
      <c r="F695" s="38" t="str">
        <f t="shared" si="121"/>
        <v/>
      </c>
      <c r="G695" s="23">
        <f t="shared" si="122"/>
        <v>0</v>
      </c>
      <c r="H695" s="23">
        <f t="shared" si="123"/>
        <v>0</v>
      </c>
      <c r="I695" s="23">
        <f t="shared" si="124"/>
        <v>0</v>
      </c>
      <c r="J695" s="23">
        <f t="shared" si="125"/>
        <v>0</v>
      </c>
      <c r="K695" s="23">
        <f t="shared" si="126"/>
        <v>0</v>
      </c>
      <c r="L695" s="27"/>
      <c r="M695" s="27"/>
      <c r="N695" s="33"/>
      <c r="O695" s="33"/>
      <c r="P695" s="68" t="str">
        <f t="shared" si="127"/>
        <v/>
      </c>
      <c r="Q695" s="49" t="str">
        <f t="shared" si="128"/>
        <v/>
      </c>
      <c r="R695" s="33"/>
      <c r="S695" s="33"/>
      <c r="T695" s="33"/>
      <c r="U695" s="33"/>
      <c r="V695" s="27"/>
      <c r="W695" s="45"/>
      <c r="X695" s="42">
        <f>IF(V695="ESU",P695*PU!$B$3,0)</f>
        <v>0</v>
      </c>
      <c r="Y695" s="23">
        <f>IF(V695="ECF",P695*PU!$B$5,0)</f>
        <v>0</v>
      </c>
      <c r="Z695" s="23">
        <f>IF(V695="Enrobé projeté",P695*PU!$B$7,0)</f>
        <v>0</v>
      </c>
      <c r="AA695" s="23">
        <f>IF(V695="Enrobé à froid",P695*PU!$B$9,0)</f>
        <v>0</v>
      </c>
      <c r="AB695" s="23">
        <f>IF(V695="Béton bitumineux",P695*PU!$B$11,0)</f>
        <v>0</v>
      </c>
      <c r="AC695" s="23">
        <f>IF(V695="Grave émulsion",P695*PU!$B$13,0)</f>
        <v>0</v>
      </c>
      <c r="AD695" s="24">
        <f>(R695*PU!B700)+('Entretien des chaussées1'!T695*PU!B702)+'Entretien des chaussées1'!X695+'Entretien des chaussées1'!Y695+'Entretien des chaussées1'!Z695+'Entretien des chaussées1'!AA695+'Entretien des chaussées1'!AB695+'Entretien des chaussées1'!AC695</f>
        <v>0</v>
      </c>
      <c r="AE695" s="34"/>
      <c r="AF695" s="34"/>
      <c r="AG695" s="19" t="str">
        <f t="shared" si="129"/>
        <v/>
      </c>
      <c r="AH695" s="19" t="str">
        <f t="shared" si="130"/>
        <v/>
      </c>
      <c r="AI695" s="19" t="str">
        <f t="shared" si="131"/>
        <v/>
      </c>
      <c r="AJ695" s="31"/>
      <c r="AK695" s="26"/>
    </row>
    <row r="696" spans="1:37" x14ac:dyDescent="0.2">
      <c r="A696" s="41"/>
      <c r="B696" s="58" t="s">
        <v>718</v>
      </c>
      <c r="C696" s="41"/>
      <c r="D696" s="44"/>
      <c r="E696" s="40"/>
      <c r="F696" s="38" t="str">
        <f t="shared" si="121"/>
        <v/>
      </c>
      <c r="G696" s="23">
        <f t="shared" si="122"/>
        <v>0</v>
      </c>
      <c r="H696" s="23">
        <f t="shared" si="123"/>
        <v>0</v>
      </c>
      <c r="I696" s="23">
        <f t="shared" si="124"/>
        <v>0</v>
      </c>
      <c r="J696" s="23">
        <f t="shared" si="125"/>
        <v>0</v>
      </c>
      <c r="K696" s="23">
        <f t="shared" si="126"/>
        <v>0</v>
      </c>
      <c r="L696" s="27"/>
      <c r="M696" s="27"/>
      <c r="N696" s="33"/>
      <c r="O696" s="33"/>
      <c r="P696" s="68" t="str">
        <f t="shared" si="127"/>
        <v/>
      </c>
      <c r="Q696" s="49" t="str">
        <f t="shared" si="128"/>
        <v/>
      </c>
      <c r="R696" s="33"/>
      <c r="S696" s="33"/>
      <c r="T696" s="33"/>
      <c r="U696" s="33"/>
      <c r="V696" s="27"/>
      <c r="W696" s="45"/>
      <c r="X696" s="42">
        <f>IF(V696="ESU",P696*PU!$B$3,0)</f>
        <v>0</v>
      </c>
      <c r="Y696" s="23">
        <f>IF(V696="ECF",P696*PU!$B$5,0)</f>
        <v>0</v>
      </c>
      <c r="Z696" s="23">
        <f>IF(V696="Enrobé projeté",P696*PU!$B$7,0)</f>
        <v>0</v>
      </c>
      <c r="AA696" s="23">
        <f>IF(V696="Enrobé à froid",P696*PU!$B$9,0)</f>
        <v>0</v>
      </c>
      <c r="AB696" s="23">
        <f>IF(V696="Béton bitumineux",P696*PU!$B$11,0)</f>
        <v>0</v>
      </c>
      <c r="AC696" s="23">
        <f>IF(V696="Grave émulsion",P696*PU!$B$13,0)</f>
        <v>0</v>
      </c>
      <c r="AD696" s="24">
        <f>(R696*PU!B701)+('Entretien des chaussées1'!T696*PU!B703)+'Entretien des chaussées1'!X696+'Entretien des chaussées1'!Y696+'Entretien des chaussées1'!Z696+'Entretien des chaussées1'!AA696+'Entretien des chaussées1'!AB696+'Entretien des chaussées1'!AC696</f>
        <v>0</v>
      </c>
      <c r="AE696" s="34"/>
      <c r="AF696" s="34"/>
      <c r="AG696" s="19" t="str">
        <f t="shared" si="129"/>
        <v/>
      </c>
      <c r="AH696" s="19" t="str">
        <f t="shared" si="130"/>
        <v/>
      </c>
      <c r="AI696" s="19" t="str">
        <f t="shared" si="131"/>
        <v/>
      </c>
      <c r="AJ696" s="31"/>
      <c r="AK696" s="26"/>
    </row>
    <row r="697" spans="1:37" x14ac:dyDescent="0.2">
      <c r="A697" s="41"/>
      <c r="B697" s="58" t="s">
        <v>719</v>
      </c>
      <c r="C697" s="41"/>
      <c r="D697" s="44"/>
      <c r="E697" s="40"/>
      <c r="F697" s="38" t="str">
        <f t="shared" si="121"/>
        <v/>
      </c>
      <c r="G697" s="23">
        <f t="shared" si="122"/>
        <v>0</v>
      </c>
      <c r="H697" s="23">
        <f t="shared" si="123"/>
        <v>0</v>
      </c>
      <c r="I697" s="23">
        <f t="shared" si="124"/>
        <v>0</v>
      </c>
      <c r="J697" s="23">
        <f t="shared" si="125"/>
        <v>0</v>
      </c>
      <c r="K697" s="23">
        <f t="shared" si="126"/>
        <v>0</v>
      </c>
      <c r="L697" s="27"/>
      <c r="M697" s="27"/>
      <c r="N697" s="33"/>
      <c r="O697" s="33"/>
      <c r="P697" s="68" t="str">
        <f t="shared" si="127"/>
        <v/>
      </c>
      <c r="Q697" s="49" t="str">
        <f t="shared" si="128"/>
        <v/>
      </c>
      <c r="R697" s="33"/>
      <c r="S697" s="33"/>
      <c r="T697" s="33"/>
      <c r="U697" s="33"/>
      <c r="V697" s="27"/>
      <c r="W697" s="45"/>
      <c r="X697" s="42">
        <f>IF(V697="ESU",P697*PU!$B$3,0)</f>
        <v>0</v>
      </c>
      <c r="Y697" s="23">
        <f>IF(V697="ECF",P697*PU!$B$5,0)</f>
        <v>0</v>
      </c>
      <c r="Z697" s="23">
        <f>IF(V697="Enrobé projeté",P697*PU!$B$7,0)</f>
        <v>0</v>
      </c>
      <c r="AA697" s="23">
        <f>IF(V697="Enrobé à froid",P697*PU!$B$9,0)</f>
        <v>0</v>
      </c>
      <c r="AB697" s="23">
        <f>IF(V697="Béton bitumineux",P697*PU!$B$11,0)</f>
        <v>0</v>
      </c>
      <c r="AC697" s="23">
        <f>IF(V697="Grave émulsion",P697*PU!$B$13,0)</f>
        <v>0</v>
      </c>
      <c r="AD697" s="24">
        <f>(R697*PU!B702)+('Entretien des chaussées1'!T697*PU!B704)+'Entretien des chaussées1'!X697+'Entretien des chaussées1'!Y697+'Entretien des chaussées1'!Z697+'Entretien des chaussées1'!AA697+'Entretien des chaussées1'!AB697+'Entretien des chaussées1'!AC697</f>
        <v>0</v>
      </c>
      <c r="AE697" s="34"/>
      <c r="AF697" s="34"/>
      <c r="AG697" s="19" t="str">
        <f t="shared" si="129"/>
        <v/>
      </c>
      <c r="AH697" s="19" t="str">
        <f t="shared" si="130"/>
        <v/>
      </c>
      <c r="AI697" s="19" t="str">
        <f t="shared" si="131"/>
        <v/>
      </c>
      <c r="AJ697" s="31"/>
      <c r="AK697" s="26"/>
    </row>
    <row r="698" spans="1:37" x14ac:dyDescent="0.2">
      <c r="A698" s="41"/>
      <c r="B698" s="58" t="s">
        <v>720</v>
      </c>
      <c r="C698" s="41"/>
      <c r="D698" s="44"/>
      <c r="E698" s="40"/>
      <c r="F698" s="38" t="str">
        <f t="shared" si="121"/>
        <v/>
      </c>
      <c r="G698" s="23">
        <f t="shared" si="122"/>
        <v>0</v>
      </c>
      <c r="H698" s="23">
        <f t="shared" si="123"/>
        <v>0</v>
      </c>
      <c r="I698" s="23">
        <f t="shared" si="124"/>
        <v>0</v>
      </c>
      <c r="J698" s="23">
        <f t="shared" si="125"/>
        <v>0</v>
      </c>
      <c r="K698" s="23">
        <f t="shared" si="126"/>
        <v>0</v>
      </c>
      <c r="L698" s="27"/>
      <c r="M698" s="27"/>
      <c r="N698" s="33"/>
      <c r="O698" s="33"/>
      <c r="P698" s="68" t="str">
        <f t="shared" si="127"/>
        <v/>
      </c>
      <c r="Q698" s="49" t="str">
        <f t="shared" si="128"/>
        <v/>
      </c>
      <c r="R698" s="33"/>
      <c r="S698" s="33"/>
      <c r="T698" s="33"/>
      <c r="U698" s="33"/>
      <c r="V698" s="27"/>
      <c r="W698" s="45"/>
      <c r="X698" s="42">
        <f>IF(V698="ESU",P698*PU!$B$3,0)</f>
        <v>0</v>
      </c>
      <c r="Y698" s="23">
        <f>IF(V698="ECF",P698*PU!$B$5,0)</f>
        <v>0</v>
      </c>
      <c r="Z698" s="23">
        <f>IF(V698="Enrobé projeté",P698*PU!$B$7,0)</f>
        <v>0</v>
      </c>
      <c r="AA698" s="23">
        <f>IF(V698="Enrobé à froid",P698*PU!$B$9,0)</f>
        <v>0</v>
      </c>
      <c r="AB698" s="23">
        <f>IF(V698="Béton bitumineux",P698*PU!$B$11,0)</f>
        <v>0</v>
      </c>
      <c r="AC698" s="23">
        <f>IF(V698="Grave émulsion",P698*PU!$B$13,0)</f>
        <v>0</v>
      </c>
      <c r="AD698" s="24">
        <f>(R698*PU!B703)+('Entretien des chaussées1'!T698*PU!B705)+'Entretien des chaussées1'!X698+'Entretien des chaussées1'!Y698+'Entretien des chaussées1'!Z698+'Entretien des chaussées1'!AA698+'Entretien des chaussées1'!AB698+'Entretien des chaussées1'!AC698</f>
        <v>0</v>
      </c>
      <c r="AE698" s="34"/>
      <c r="AF698" s="34"/>
      <c r="AG698" s="19" t="str">
        <f t="shared" si="129"/>
        <v/>
      </c>
      <c r="AH698" s="19" t="str">
        <f t="shared" si="130"/>
        <v/>
      </c>
      <c r="AI698" s="19" t="str">
        <f t="shared" si="131"/>
        <v/>
      </c>
      <c r="AJ698" s="31"/>
      <c r="AK698" s="26"/>
    </row>
    <row r="699" spans="1:37" x14ac:dyDescent="0.2">
      <c r="A699" s="41"/>
      <c r="B699" s="58" t="s">
        <v>721</v>
      </c>
      <c r="C699" s="41"/>
      <c r="D699" s="44"/>
      <c r="E699" s="40"/>
      <c r="F699" s="38" t="str">
        <f t="shared" si="121"/>
        <v/>
      </c>
      <c r="G699" s="23">
        <f t="shared" si="122"/>
        <v>0</v>
      </c>
      <c r="H699" s="23">
        <f t="shared" si="123"/>
        <v>0</v>
      </c>
      <c r="I699" s="23">
        <f t="shared" si="124"/>
        <v>0</v>
      </c>
      <c r="J699" s="23">
        <f t="shared" si="125"/>
        <v>0</v>
      </c>
      <c r="K699" s="23">
        <f t="shared" si="126"/>
        <v>0</v>
      </c>
      <c r="L699" s="27"/>
      <c r="M699" s="27"/>
      <c r="N699" s="33"/>
      <c r="O699" s="33"/>
      <c r="P699" s="68" t="str">
        <f t="shared" si="127"/>
        <v/>
      </c>
      <c r="Q699" s="49" t="str">
        <f t="shared" si="128"/>
        <v/>
      </c>
      <c r="R699" s="33"/>
      <c r="S699" s="33"/>
      <c r="T699" s="33"/>
      <c r="U699" s="33"/>
      <c r="V699" s="27"/>
      <c r="W699" s="45"/>
      <c r="X699" s="42">
        <f>IF(V699="ESU",P699*PU!$B$3,0)</f>
        <v>0</v>
      </c>
      <c r="Y699" s="23">
        <f>IF(V699="ECF",P699*PU!$B$5,0)</f>
        <v>0</v>
      </c>
      <c r="Z699" s="23">
        <f>IF(V699="Enrobé projeté",P699*PU!$B$7,0)</f>
        <v>0</v>
      </c>
      <c r="AA699" s="23">
        <f>IF(V699="Enrobé à froid",P699*PU!$B$9,0)</f>
        <v>0</v>
      </c>
      <c r="AB699" s="23">
        <f>IF(V699="Béton bitumineux",P699*PU!$B$11,0)</f>
        <v>0</v>
      </c>
      <c r="AC699" s="23">
        <f>IF(V699="Grave émulsion",P699*PU!$B$13,0)</f>
        <v>0</v>
      </c>
      <c r="AD699" s="24">
        <f>(R699*PU!B704)+('Entretien des chaussées1'!T699*PU!B706)+'Entretien des chaussées1'!X699+'Entretien des chaussées1'!Y699+'Entretien des chaussées1'!Z699+'Entretien des chaussées1'!AA699+'Entretien des chaussées1'!AB699+'Entretien des chaussées1'!AC699</f>
        <v>0</v>
      </c>
      <c r="AE699" s="34"/>
      <c r="AF699" s="34"/>
      <c r="AG699" s="19" t="str">
        <f t="shared" si="129"/>
        <v/>
      </c>
      <c r="AH699" s="19" t="str">
        <f t="shared" si="130"/>
        <v/>
      </c>
      <c r="AI699" s="19" t="str">
        <f t="shared" si="131"/>
        <v/>
      </c>
      <c r="AJ699" s="31"/>
      <c r="AK699" s="26"/>
    </row>
    <row r="700" spans="1:37" x14ac:dyDescent="0.2">
      <c r="A700" s="41"/>
      <c r="B700" s="58" t="s">
        <v>722</v>
      </c>
      <c r="C700" s="41"/>
      <c r="D700" s="44"/>
      <c r="E700" s="40"/>
      <c r="F700" s="38" t="str">
        <f t="shared" si="121"/>
        <v/>
      </c>
      <c r="G700" s="23">
        <f t="shared" si="122"/>
        <v>0</v>
      </c>
      <c r="H700" s="23">
        <f t="shared" si="123"/>
        <v>0</v>
      </c>
      <c r="I700" s="23">
        <f t="shared" si="124"/>
        <v>0</v>
      </c>
      <c r="J700" s="23">
        <f t="shared" si="125"/>
        <v>0</v>
      </c>
      <c r="K700" s="23">
        <f t="shared" si="126"/>
        <v>0</v>
      </c>
      <c r="L700" s="27"/>
      <c r="M700" s="27"/>
      <c r="N700" s="33"/>
      <c r="O700" s="33"/>
      <c r="P700" s="68" t="str">
        <f t="shared" si="127"/>
        <v/>
      </c>
      <c r="Q700" s="49" t="str">
        <f t="shared" si="128"/>
        <v/>
      </c>
      <c r="R700" s="33"/>
      <c r="S700" s="33"/>
      <c r="T700" s="33"/>
      <c r="U700" s="33"/>
      <c r="V700" s="27"/>
      <c r="W700" s="45"/>
      <c r="X700" s="42">
        <f>IF(V700="ESU",P700*PU!$B$3,0)</f>
        <v>0</v>
      </c>
      <c r="Y700" s="23">
        <f>IF(V700="ECF",P700*PU!$B$5,0)</f>
        <v>0</v>
      </c>
      <c r="Z700" s="23">
        <f>IF(V700="Enrobé projeté",P700*PU!$B$7,0)</f>
        <v>0</v>
      </c>
      <c r="AA700" s="23">
        <f>IF(V700="Enrobé à froid",P700*PU!$B$9,0)</f>
        <v>0</v>
      </c>
      <c r="AB700" s="23">
        <f>IF(V700="Béton bitumineux",P700*PU!$B$11,0)</f>
        <v>0</v>
      </c>
      <c r="AC700" s="23">
        <f>IF(V700="Grave émulsion",P700*PU!$B$13,0)</f>
        <v>0</v>
      </c>
      <c r="AD700" s="24">
        <f>(R700*PU!B705)+('Entretien des chaussées1'!T700*PU!B707)+'Entretien des chaussées1'!X700+'Entretien des chaussées1'!Y700+'Entretien des chaussées1'!Z700+'Entretien des chaussées1'!AA700+'Entretien des chaussées1'!AB700+'Entretien des chaussées1'!AC700</f>
        <v>0</v>
      </c>
      <c r="AE700" s="34"/>
      <c r="AF700" s="34"/>
      <c r="AG700" s="19" t="str">
        <f t="shared" si="129"/>
        <v/>
      </c>
      <c r="AH700" s="19" t="str">
        <f t="shared" si="130"/>
        <v/>
      </c>
      <c r="AI700" s="19" t="str">
        <f t="shared" si="131"/>
        <v/>
      </c>
      <c r="AJ700" s="31"/>
      <c r="AK700" s="26"/>
    </row>
    <row r="701" spans="1:37" x14ac:dyDescent="0.2">
      <c r="A701" s="41"/>
      <c r="B701" s="58" t="s">
        <v>723</v>
      </c>
      <c r="C701" s="41"/>
      <c r="D701" s="44"/>
      <c r="E701" s="40"/>
      <c r="F701" s="38" t="str">
        <f t="shared" si="121"/>
        <v/>
      </c>
      <c r="G701" s="23">
        <f t="shared" si="122"/>
        <v>0</v>
      </c>
      <c r="H701" s="23">
        <f t="shared" si="123"/>
        <v>0</v>
      </c>
      <c r="I701" s="23">
        <f t="shared" si="124"/>
        <v>0</v>
      </c>
      <c r="J701" s="23">
        <f t="shared" si="125"/>
        <v>0</v>
      </c>
      <c r="K701" s="23">
        <f t="shared" si="126"/>
        <v>0</v>
      </c>
      <c r="L701" s="27"/>
      <c r="M701" s="27"/>
      <c r="N701" s="33"/>
      <c r="O701" s="33"/>
      <c r="P701" s="68" t="str">
        <f t="shared" si="127"/>
        <v/>
      </c>
      <c r="Q701" s="49" t="str">
        <f t="shared" si="128"/>
        <v/>
      </c>
      <c r="R701" s="33"/>
      <c r="S701" s="33"/>
      <c r="T701" s="33"/>
      <c r="U701" s="33"/>
      <c r="V701" s="27"/>
      <c r="W701" s="45"/>
      <c r="X701" s="42">
        <f>IF(V701="ESU",P701*PU!$B$3,0)</f>
        <v>0</v>
      </c>
      <c r="Y701" s="23">
        <f>IF(V701="ECF",P701*PU!$B$5,0)</f>
        <v>0</v>
      </c>
      <c r="Z701" s="23">
        <f>IF(V701="Enrobé projeté",P701*PU!$B$7,0)</f>
        <v>0</v>
      </c>
      <c r="AA701" s="23">
        <f>IF(V701="Enrobé à froid",P701*PU!$B$9,0)</f>
        <v>0</v>
      </c>
      <c r="AB701" s="23">
        <f>IF(V701="Béton bitumineux",P701*PU!$B$11,0)</f>
        <v>0</v>
      </c>
      <c r="AC701" s="23">
        <f>IF(V701="Grave émulsion",P701*PU!$B$13,0)</f>
        <v>0</v>
      </c>
      <c r="AD701" s="24">
        <f>(R701*PU!B706)+('Entretien des chaussées1'!T701*PU!B708)+'Entretien des chaussées1'!X701+'Entretien des chaussées1'!Y701+'Entretien des chaussées1'!Z701+'Entretien des chaussées1'!AA701+'Entretien des chaussées1'!AB701+'Entretien des chaussées1'!AC701</f>
        <v>0</v>
      </c>
      <c r="AE701" s="34"/>
      <c r="AF701" s="34"/>
      <c r="AG701" s="19" t="str">
        <f t="shared" si="129"/>
        <v/>
      </c>
      <c r="AH701" s="19" t="str">
        <f t="shared" si="130"/>
        <v/>
      </c>
      <c r="AI701" s="19" t="str">
        <f t="shared" si="131"/>
        <v/>
      </c>
      <c r="AJ701" s="31"/>
      <c r="AK701" s="26"/>
    </row>
    <row r="702" spans="1:37" x14ac:dyDescent="0.2">
      <c r="A702" s="41"/>
      <c r="B702" s="58" t="s">
        <v>724</v>
      </c>
      <c r="C702" s="41"/>
      <c r="D702" s="44"/>
      <c r="E702" s="40"/>
      <c r="F702" s="38" t="str">
        <f t="shared" si="121"/>
        <v/>
      </c>
      <c r="G702" s="23">
        <f t="shared" si="122"/>
        <v>0</v>
      </c>
      <c r="H702" s="23">
        <f t="shared" si="123"/>
        <v>0</v>
      </c>
      <c r="I702" s="23">
        <f t="shared" si="124"/>
        <v>0</v>
      </c>
      <c r="J702" s="23">
        <f t="shared" si="125"/>
        <v>0</v>
      </c>
      <c r="K702" s="23">
        <f t="shared" si="126"/>
        <v>0</v>
      </c>
      <c r="L702" s="27"/>
      <c r="M702" s="27"/>
      <c r="N702" s="33"/>
      <c r="O702" s="33"/>
      <c r="P702" s="68" t="str">
        <f t="shared" si="127"/>
        <v/>
      </c>
      <c r="Q702" s="49" t="str">
        <f t="shared" si="128"/>
        <v/>
      </c>
      <c r="R702" s="33"/>
      <c r="S702" s="33"/>
      <c r="T702" s="33"/>
      <c r="U702" s="33"/>
      <c r="V702" s="27"/>
      <c r="W702" s="45"/>
      <c r="X702" s="42">
        <f>IF(V702="ESU",P702*PU!$B$3,0)</f>
        <v>0</v>
      </c>
      <c r="Y702" s="23">
        <f>IF(V702="ECF",P702*PU!$B$5,0)</f>
        <v>0</v>
      </c>
      <c r="Z702" s="23">
        <f>IF(V702="Enrobé projeté",P702*PU!$B$7,0)</f>
        <v>0</v>
      </c>
      <c r="AA702" s="23">
        <f>IF(V702="Enrobé à froid",P702*PU!$B$9,0)</f>
        <v>0</v>
      </c>
      <c r="AB702" s="23">
        <f>IF(V702="Béton bitumineux",P702*PU!$B$11,0)</f>
        <v>0</v>
      </c>
      <c r="AC702" s="23">
        <f>IF(V702="Grave émulsion",P702*PU!$B$13,0)</f>
        <v>0</v>
      </c>
      <c r="AD702" s="24">
        <f>(R702*PU!B707)+('Entretien des chaussées1'!T702*PU!B709)+'Entretien des chaussées1'!X702+'Entretien des chaussées1'!Y702+'Entretien des chaussées1'!Z702+'Entretien des chaussées1'!AA702+'Entretien des chaussées1'!AB702+'Entretien des chaussées1'!AC702</f>
        <v>0</v>
      </c>
      <c r="AE702" s="34"/>
      <c r="AF702" s="34"/>
      <c r="AG702" s="19" t="str">
        <f t="shared" si="129"/>
        <v/>
      </c>
      <c r="AH702" s="19" t="str">
        <f t="shared" si="130"/>
        <v/>
      </c>
      <c r="AI702" s="19" t="str">
        <f t="shared" si="131"/>
        <v/>
      </c>
      <c r="AJ702" s="31"/>
      <c r="AK702" s="26"/>
    </row>
    <row r="703" spans="1:37" x14ac:dyDescent="0.2">
      <c r="A703" s="41"/>
      <c r="B703" s="58" t="s">
        <v>725</v>
      </c>
      <c r="C703" s="41"/>
      <c r="D703" s="44"/>
      <c r="E703" s="40"/>
      <c r="F703" s="38" t="str">
        <f t="shared" si="121"/>
        <v/>
      </c>
      <c r="G703" s="23">
        <f t="shared" si="122"/>
        <v>0</v>
      </c>
      <c r="H703" s="23">
        <f t="shared" si="123"/>
        <v>0</v>
      </c>
      <c r="I703" s="23">
        <f t="shared" si="124"/>
        <v>0</v>
      </c>
      <c r="J703" s="23">
        <f t="shared" si="125"/>
        <v>0</v>
      </c>
      <c r="K703" s="23">
        <f t="shared" si="126"/>
        <v>0</v>
      </c>
      <c r="L703" s="27"/>
      <c r="M703" s="27"/>
      <c r="N703" s="33"/>
      <c r="O703" s="33"/>
      <c r="P703" s="68" t="str">
        <f t="shared" si="127"/>
        <v/>
      </c>
      <c r="Q703" s="49" t="str">
        <f t="shared" si="128"/>
        <v/>
      </c>
      <c r="R703" s="33"/>
      <c r="S703" s="33"/>
      <c r="T703" s="33"/>
      <c r="U703" s="33"/>
      <c r="V703" s="27"/>
      <c r="W703" s="45"/>
      <c r="X703" s="42">
        <f>IF(V703="ESU",P703*PU!$B$3,0)</f>
        <v>0</v>
      </c>
      <c r="Y703" s="23">
        <f>IF(V703="ECF",P703*PU!$B$5,0)</f>
        <v>0</v>
      </c>
      <c r="Z703" s="23">
        <f>IF(V703="Enrobé projeté",P703*PU!$B$7,0)</f>
        <v>0</v>
      </c>
      <c r="AA703" s="23">
        <f>IF(V703="Enrobé à froid",P703*PU!$B$9,0)</f>
        <v>0</v>
      </c>
      <c r="AB703" s="23">
        <f>IF(V703="Béton bitumineux",P703*PU!$B$11,0)</f>
        <v>0</v>
      </c>
      <c r="AC703" s="23">
        <f>IF(V703="Grave émulsion",P703*PU!$B$13,0)</f>
        <v>0</v>
      </c>
      <c r="AD703" s="24">
        <f>(R703*PU!B708)+('Entretien des chaussées1'!T703*PU!B710)+'Entretien des chaussées1'!X703+'Entretien des chaussées1'!Y703+'Entretien des chaussées1'!Z703+'Entretien des chaussées1'!AA703+'Entretien des chaussées1'!AB703+'Entretien des chaussées1'!AC703</f>
        <v>0</v>
      </c>
      <c r="AE703" s="34"/>
      <c r="AF703" s="34"/>
      <c r="AG703" s="19" t="str">
        <f t="shared" si="129"/>
        <v/>
      </c>
      <c r="AH703" s="19" t="str">
        <f t="shared" si="130"/>
        <v/>
      </c>
      <c r="AI703" s="19" t="str">
        <f t="shared" si="131"/>
        <v/>
      </c>
      <c r="AJ703" s="31"/>
      <c r="AK703" s="26"/>
    </row>
    <row r="704" spans="1:37" x14ac:dyDescent="0.2">
      <c r="A704" s="41"/>
      <c r="B704" s="58" t="s">
        <v>726</v>
      </c>
      <c r="C704" s="41"/>
      <c r="D704" s="44"/>
      <c r="E704" s="40"/>
      <c r="F704" s="38" t="str">
        <f t="shared" si="121"/>
        <v/>
      </c>
      <c r="G704" s="23">
        <f t="shared" si="122"/>
        <v>0</v>
      </c>
      <c r="H704" s="23">
        <f t="shared" si="123"/>
        <v>0</v>
      </c>
      <c r="I704" s="23">
        <f t="shared" si="124"/>
        <v>0</v>
      </c>
      <c r="J704" s="23">
        <f t="shared" si="125"/>
        <v>0</v>
      </c>
      <c r="K704" s="23">
        <f t="shared" si="126"/>
        <v>0</v>
      </c>
      <c r="L704" s="27"/>
      <c r="M704" s="27"/>
      <c r="N704" s="33"/>
      <c r="O704" s="33"/>
      <c r="P704" s="68" t="str">
        <f t="shared" si="127"/>
        <v/>
      </c>
      <c r="Q704" s="49" t="str">
        <f t="shared" si="128"/>
        <v/>
      </c>
      <c r="R704" s="33"/>
      <c r="S704" s="33"/>
      <c r="T704" s="33"/>
      <c r="U704" s="33"/>
      <c r="V704" s="27"/>
      <c r="W704" s="45"/>
      <c r="X704" s="42">
        <f>IF(V704="ESU",P704*PU!$B$3,0)</f>
        <v>0</v>
      </c>
      <c r="Y704" s="23">
        <f>IF(V704="ECF",P704*PU!$B$5,0)</f>
        <v>0</v>
      </c>
      <c r="Z704" s="23">
        <f>IF(V704="Enrobé projeté",P704*PU!$B$7,0)</f>
        <v>0</v>
      </c>
      <c r="AA704" s="23">
        <f>IF(V704="Enrobé à froid",P704*PU!$B$9,0)</f>
        <v>0</v>
      </c>
      <c r="AB704" s="23">
        <f>IF(V704="Béton bitumineux",P704*PU!$B$11,0)</f>
        <v>0</v>
      </c>
      <c r="AC704" s="23">
        <f>IF(V704="Grave émulsion",P704*PU!$B$13,0)</f>
        <v>0</v>
      </c>
      <c r="AD704" s="24">
        <f>(R704*PU!B709)+('Entretien des chaussées1'!T704*PU!B711)+'Entretien des chaussées1'!X704+'Entretien des chaussées1'!Y704+'Entretien des chaussées1'!Z704+'Entretien des chaussées1'!AA704+'Entretien des chaussées1'!AB704+'Entretien des chaussées1'!AC704</f>
        <v>0</v>
      </c>
      <c r="AE704" s="34"/>
      <c r="AF704" s="34"/>
      <c r="AG704" s="19" t="str">
        <f t="shared" si="129"/>
        <v/>
      </c>
      <c r="AH704" s="19" t="str">
        <f t="shared" si="130"/>
        <v/>
      </c>
      <c r="AI704" s="19" t="str">
        <f t="shared" si="131"/>
        <v/>
      </c>
      <c r="AJ704" s="31"/>
      <c r="AK704" s="26"/>
    </row>
    <row r="705" spans="1:37" x14ac:dyDescent="0.2">
      <c r="A705" s="41"/>
      <c r="B705" s="58" t="s">
        <v>727</v>
      </c>
      <c r="C705" s="41"/>
      <c r="D705" s="44"/>
      <c r="E705" s="40"/>
      <c r="F705" s="38" t="str">
        <f t="shared" si="121"/>
        <v/>
      </c>
      <c r="G705" s="23">
        <f t="shared" si="122"/>
        <v>0</v>
      </c>
      <c r="H705" s="23">
        <f t="shared" si="123"/>
        <v>0</v>
      </c>
      <c r="I705" s="23">
        <f t="shared" si="124"/>
        <v>0</v>
      </c>
      <c r="J705" s="23">
        <f t="shared" si="125"/>
        <v>0</v>
      </c>
      <c r="K705" s="23">
        <f t="shared" si="126"/>
        <v>0</v>
      </c>
      <c r="L705" s="27"/>
      <c r="M705" s="27"/>
      <c r="N705" s="33"/>
      <c r="O705" s="33"/>
      <c r="P705" s="68" t="str">
        <f t="shared" si="127"/>
        <v/>
      </c>
      <c r="Q705" s="49" t="str">
        <f t="shared" si="128"/>
        <v/>
      </c>
      <c r="R705" s="33"/>
      <c r="S705" s="33"/>
      <c r="T705" s="33"/>
      <c r="U705" s="33"/>
      <c r="V705" s="27"/>
      <c r="W705" s="45"/>
      <c r="X705" s="42">
        <f>IF(V705="ESU",P705*PU!$B$3,0)</f>
        <v>0</v>
      </c>
      <c r="Y705" s="23">
        <f>IF(V705="ECF",P705*PU!$B$5,0)</f>
        <v>0</v>
      </c>
      <c r="Z705" s="23">
        <f>IF(V705="Enrobé projeté",P705*PU!$B$7,0)</f>
        <v>0</v>
      </c>
      <c r="AA705" s="23">
        <f>IF(V705="Enrobé à froid",P705*PU!$B$9,0)</f>
        <v>0</v>
      </c>
      <c r="AB705" s="23">
        <f>IF(V705="Béton bitumineux",P705*PU!$B$11,0)</f>
        <v>0</v>
      </c>
      <c r="AC705" s="23">
        <f>IF(V705="Grave émulsion",P705*PU!$B$13,0)</f>
        <v>0</v>
      </c>
      <c r="AD705" s="24">
        <f>(R705*PU!B710)+('Entretien des chaussées1'!T705*PU!B712)+'Entretien des chaussées1'!X705+'Entretien des chaussées1'!Y705+'Entretien des chaussées1'!Z705+'Entretien des chaussées1'!AA705+'Entretien des chaussées1'!AB705+'Entretien des chaussées1'!AC705</f>
        <v>0</v>
      </c>
      <c r="AE705" s="34"/>
      <c r="AF705" s="34"/>
      <c r="AG705" s="19" t="str">
        <f t="shared" si="129"/>
        <v/>
      </c>
      <c r="AH705" s="19" t="str">
        <f t="shared" si="130"/>
        <v/>
      </c>
      <c r="AI705" s="19" t="str">
        <f t="shared" si="131"/>
        <v/>
      </c>
      <c r="AJ705" s="31"/>
      <c r="AK705" s="26"/>
    </row>
    <row r="706" spans="1:37" x14ac:dyDescent="0.2">
      <c r="A706" s="41"/>
      <c r="B706" s="58" t="s">
        <v>728</v>
      </c>
      <c r="C706" s="41"/>
      <c r="D706" s="44"/>
      <c r="E706" s="40"/>
      <c r="F706" s="38" t="str">
        <f t="shared" si="121"/>
        <v/>
      </c>
      <c r="G706" s="23">
        <f t="shared" si="122"/>
        <v>0</v>
      </c>
      <c r="H706" s="23">
        <f t="shared" si="123"/>
        <v>0</v>
      </c>
      <c r="I706" s="23">
        <f t="shared" si="124"/>
        <v>0</v>
      </c>
      <c r="J706" s="23">
        <f t="shared" si="125"/>
        <v>0</v>
      </c>
      <c r="K706" s="23">
        <f t="shared" si="126"/>
        <v>0</v>
      </c>
      <c r="L706" s="27"/>
      <c r="M706" s="27"/>
      <c r="N706" s="33"/>
      <c r="O706" s="33"/>
      <c r="P706" s="68" t="str">
        <f t="shared" si="127"/>
        <v/>
      </c>
      <c r="Q706" s="49" t="str">
        <f t="shared" si="128"/>
        <v/>
      </c>
      <c r="R706" s="33"/>
      <c r="S706" s="33"/>
      <c r="T706" s="33"/>
      <c r="U706" s="33"/>
      <c r="V706" s="27"/>
      <c r="W706" s="45"/>
      <c r="X706" s="42">
        <f>IF(V706="ESU",P706*PU!$B$3,0)</f>
        <v>0</v>
      </c>
      <c r="Y706" s="23">
        <f>IF(V706="ECF",P706*PU!$B$5,0)</f>
        <v>0</v>
      </c>
      <c r="Z706" s="23">
        <f>IF(V706="Enrobé projeté",P706*PU!$B$7,0)</f>
        <v>0</v>
      </c>
      <c r="AA706" s="23">
        <f>IF(V706="Enrobé à froid",P706*PU!$B$9,0)</f>
        <v>0</v>
      </c>
      <c r="AB706" s="23">
        <f>IF(V706="Béton bitumineux",P706*PU!$B$11,0)</f>
        <v>0</v>
      </c>
      <c r="AC706" s="23">
        <f>IF(V706="Grave émulsion",P706*PU!$B$13,0)</f>
        <v>0</v>
      </c>
      <c r="AD706" s="24">
        <f>(R706*PU!B711)+('Entretien des chaussées1'!T706*PU!B713)+'Entretien des chaussées1'!X706+'Entretien des chaussées1'!Y706+'Entretien des chaussées1'!Z706+'Entretien des chaussées1'!AA706+'Entretien des chaussées1'!AB706+'Entretien des chaussées1'!AC706</f>
        <v>0</v>
      </c>
      <c r="AE706" s="34"/>
      <c r="AF706" s="34"/>
      <c r="AG706" s="19" t="str">
        <f t="shared" si="129"/>
        <v/>
      </c>
      <c r="AH706" s="19" t="str">
        <f t="shared" si="130"/>
        <v/>
      </c>
      <c r="AI706" s="19" t="str">
        <f t="shared" si="131"/>
        <v/>
      </c>
      <c r="AJ706" s="31"/>
      <c r="AK706" s="26"/>
    </row>
    <row r="707" spans="1:37" x14ac:dyDescent="0.2">
      <c r="A707" s="41"/>
      <c r="B707" s="58" t="s">
        <v>729</v>
      </c>
      <c r="C707" s="41"/>
      <c r="D707" s="44"/>
      <c r="E707" s="40"/>
      <c r="F707" s="38" t="str">
        <f t="shared" si="121"/>
        <v/>
      </c>
      <c r="G707" s="23">
        <f t="shared" si="122"/>
        <v>0</v>
      </c>
      <c r="H707" s="23">
        <f t="shared" si="123"/>
        <v>0</v>
      </c>
      <c r="I707" s="23">
        <f t="shared" si="124"/>
        <v>0</v>
      </c>
      <c r="J707" s="23">
        <f t="shared" si="125"/>
        <v>0</v>
      </c>
      <c r="K707" s="23">
        <f t="shared" si="126"/>
        <v>0</v>
      </c>
      <c r="L707" s="27"/>
      <c r="M707" s="27"/>
      <c r="N707" s="33"/>
      <c r="O707" s="33"/>
      <c r="P707" s="68" t="str">
        <f t="shared" si="127"/>
        <v/>
      </c>
      <c r="Q707" s="49" t="str">
        <f t="shared" si="128"/>
        <v/>
      </c>
      <c r="R707" s="33"/>
      <c r="S707" s="33"/>
      <c r="T707" s="33"/>
      <c r="U707" s="33"/>
      <c r="V707" s="27"/>
      <c r="W707" s="45"/>
      <c r="X707" s="42">
        <f>IF(V707="ESU",P707*PU!$B$3,0)</f>
        <v>0</v>
      </c>
      <c r="Y707" s="23">
        <f>IF(V707="ECF",P707*PU!$B$5,0)</f>
        <v>0</v>
      </c>
      <c r="Z707" s="23">
        <f>IF(V707="Enrobé projeté",P707*PU!$B$7,0)</f>
        <v>0</v>
      </c>
      <c r="AA707" s="23">
        <f>IF(V707="Enrobé à froid",P707*PU!$B$9,0)</f>
        <v>0</v>
      </c>
      <c r="AB707" s="23">
        <f>IF(V707="Béton bitumineux",P707*PU!$B$11,0)</f>
        <v>0</v>
      </c>
      <c r="AC707" s="23">
        <f>IF(V707="Grave émulsion",P707*PU!$B$13,0)</f>
        <v>0</v>
      </c>
      <c r="AD707" s="24">
        <f>(R707*PU!B712)+('Entretien des chaussées1'!T707*PU!B714)+'Entretien des chaussées1'!X707+'Entretien des chaussées1'!Y707+'Entretien des chaussées1'!Z707+'Entretien des chaussées1'!AA707+'Entretien des chaussées1'!AB707+'Entretien des chaussées1'!AC707</f>
        <v>0</v>
      </c>
      <c r="AE707" s="34"/>
      <c r="AF707" s="34"/>
      <c r="AG707" s="19" t="str">
        <f t="shared" si="129"/>
        <v/>
      </c>
      <c r="AH707" s="19" t="str">
        <f t="shared" si="130"/>
        <v/>
      </c>
      <c r="AI707" s="19" t="str">
        <f t="shared" si="131"/>
        <v/>
      </c>
      <c r="AJ707" s="31"/>
      <c r="AK707" s="26"/>
    </row>
    <row r="708" spans="1:37" x14ac:dyDescent="0.2">
      <c r="A708" s="41"/>
      <c r="B708" s="58" t="s">
        <v>730</v>
      </c>
      <c r="C708" s="41"/>
      <c r="D708" s="44"/>
      <c r="E708" s="40"/>
      <c r="F708" s="38" t="str">
        <f t="shared" si="121"/>
        <v/>
      </c>
      <c r="G708" s="23">
        <f t="shared" si="122"/>
        <v>0</v>
      </c>
      <c r="H708" s="23">
        <f t="shared" si="123"/>
        <v>0</v>
      </c>
      <c r="I708" s="23">
        <f t="shared" si="124"/>
        <v>0</v>
      </c>
      <c r="J708" s="23">
        <f t="shared" si="125"/>
        <v>0</v>
      </c>
      <c r="K708" s="23">
        <f t="shared" si="126"/>
        <v>0</v>
      </c>
      <c r="L708" s="27"/>
      <c r="M708" s="27"/>
      <c r="N708" s="33"/>
      <c r="O708" s="33"/>
      <c r="P708" s="68" t="str">
        <f t="shared" si="127"/>
        <v/>
      </c>
      <c r="Q708" s="49" t="str">
        <f t="shared" si="128"/>
        <v/>
      </c>
      <c r="R708" s="33"/>
      <c r="S708" s="33"/>
      <c r="T708" s="33"/>
      <c r="U708" s="33"/>
      <c r="V708" s="27"/>
      <c r="W708" s="45"/>
      <c r="X708" s="42">
        <f>IF(V708="ESU",P708*PU!$B$3,0)</f>
        <v>0</v>
      </c>
      <c r="Y708" s="23">
        <f>IF(V708="ECF",P708*PU!$B$5,0)</f>
        <v>0</v>
      </c>
      <c r="Z708" s="23">
        <f>IF(V708="Enrobé projeté",P708*PU!$B$7,0)</f>
        <v>0</v>
      </c>
      <c r="AA708" s="23">
        <f>IF(V708="Enrobé à froid",P708*PU!$B$9,0)</f>
        <v>0</v>
      </c>
      <c r="AB708" s="23">
        <f>IF(V708="Béton bitumineux",P708*PU!$B$11,0)</f>
        <v>0</v>
      </c>
      <c r="AC708" s="23">
        <f>IF(V708="Grave émulsion",P708*PU!$B$13,0)</f>
        <v>0</v>
      </c>
      <c r="AD708" s="24">
        <f>(R708*PU!B713)+('Entretien des chaussées1'!T708*PU!B715)+'Entretien des chaussées1'!X708+'Entretien des chaussées1'!Y708+'Entretien des chaussées1'!Z708+'Entretien des chaussées1'!AA708+'Entretien des chaussées1'!AB708+'Entretien des chaussées1'!AC708</f>
        <v>0</v>
      </c>
      <c r="AE708" s="34"/>
      <c r="AF708" s="34"/>
      <c r="AG708" s="19" t="str">
        <f t="shared" si="129"/>
        <v/>
      </c>
      <c r="AH708" s="19" t="str">
        <f t="shared" si="130"/>
        <v/>
      </c>
      <c r="AI708" s="19" t="str">
        <f t="shared" si="131"/>
        <v/>
      </c>
      <c r="AJ708" s="31"/>
      <c r="AK708" s="26"/>
    </row>
    <row r="709" spans="1:37" x14ac:dyDescent="0.2">
      <c r="A709" s="41"/>
      <c r="B709" s="58" t="s">
        <v>731</v>
      </c>
      <c r="C709" s="41"/>
      <c r="D709" s="44"/>
      <c r="E709" s="40"/>
      <c r="F709" s="38" t="str">
        <f t="shared" si="121"/>
        <v/>
      </c>
      <c r="G709" s="23">
        <f t="shared" si="122"/>
        <v>0</v>
      </c>
      <c r="H709" s="23">
        <f t="shared" si="123"/>
        <v>0</v>
      </c>
      <c r="I709" s="23">
        <f t="shared" si="124"/>
        <v>0</v>
      </c>
      <c r="J709" s="23">
        <f t="shared" si="125"/>
        <v>0</v>
      </c>
      <c r="K709" s="23">
        <f t="shared" si="126"/>
        <v>0</v>
      </c>
      <c r="L709" s="27"/>
      <c r="M709" s="27"/>
      <c r="N709" s="33"/>
      <c r="O709" s="33"/>
      <c r="P709" s="68" t="str">
        <f t="shared" si="127"/>
        <v/>
      </c>
      <c r="Q709" s="49" t="str">
        <f t="shared" si="128"/>
        <v/>
      </c>
      <c r="R709" s="33"/>
      <c r="S709" s="33"/>
      <c r="T709" s="33"/>
      <c r="U709" s="33"/>
      <c r="V709" s="27"/>
      <c r="W709" s="45"/>
      <c r="X709" s="42">
        <f>IF(V709="ESU",P709*PU!$B$3,0)</f>
        <v>0</v>
      </c>
      <c r="Y709" s="23">
        <f>IF(V709="ECF",P709*PU!$B$5,0)</f>
        <v>0</v>
      </c>
      <c r="Z709" s="23">
        <f>IF(V709="Enrobé projeté",P709*PU!$B$7,0)</f>
        <v>0</v>
      </c>
      <c r="AA709" s="23">
        <f>IF(V709="Enrobé à froid",P709*PU!$B$9,0)</f>
        <v>0</v>
      </c>
      <c r="AB709" s="23">
        <f>IF(V709="Béton bitumineux",P709*PU!$B$11,0)</f>
        <v>0</v>
      </c>
      <c r="AC709" s="23">
        <f>IF(V709="Grave émulsion",P709*PU!$B$13,0)</f>
        <v>0</v>
      </c>
      <c r="AD709" s="24">
        <f>(R709*PU!B714)+('Entretien des chaussées1'!T709*PU!B716)+'Entretien des chaussées1'!X709+'Entretien des chaussées1'!Y709+'Entretien des chaussées1'!Z709+'Entretien des chaussées1'!AA709+'Entretien des chaussées1'!AB709+'Entretien des chaussées1'!AC709</f>
        <v>0</v>
      </c>
      <c r="AE709" s="34"/>
      <c r="AF709" s="34"/>
      <c r="AG709" s="19" t="str">
        <f t="shared" si="129"/>
        <v/>
      </c>
      <c r="AH709" s="19" t="str">
        <f t="shared" si="130"/>
        <v/>
      </c>
      <c r="AI709" s="19" t="str">
        <f t="shared" si="131"/>
        <v/>
      </c>
      <c r="AJ709" s="31"/>
      <c r="AK709" s="26"/>
    </row>
    <row r="710" spans="1:37" x14ac:dyDescent="0.2">
      <c r="A710" s="41"/>
      <c r="B710" s="58" t="s">
        <v>732</v>
      </c>
      <c r="C710" s="41"/>
      <c r="D710" s="44"/>
      <c r="E710" s="40"/>
      <c r="F710" s="38" t="str">
        <f t="shared" si="121"/>
        <v/>
      </c>
      <c r="G710" s="23">
        <f t="shared" si="122"/>
        <v>0</v>
      </c>
      <c r="H710" s="23">
        <f t="shared" si="123"/>
        <v>0</v>
      </c>
      <c r="I710" s="23">
        <f t="shared" si="124"/>
        <v>0</v>
      </c>
      <c r="J710" s="23">
        <f t="shared" si="125"/>
        <v>0</v>
      </c>
      <c r="K710" s="23">
        <f t="shared" si="126"/>
        <v>0</v>
      </c>
      <c r="L710" s="27"/>
      <c r="M710" s="27"/>
      <c r="N710" s="33"/>
      <c r="O710" s="33"/>
      <c r="P710" s="68" t="str">
        <f t="shared" si="127"/>
        <v/>
      </c>
      <c r="Q710" s="49" t="str">
        <f t="shared" si="128"/>
        <v/>
      </c>
      <c r="R710" s="33"/>
      <c r="S710" s="33"/>
      <c r="T710" s="33"/>
      <c r="U710" s="33"/>
      <c r="V710" s="27"/>
      <c r="W710" s="45"/>
      <c r="X710" s="42">
        <f>IF(V710="ESU",P710*PU!$B$3,0)</f>
        <v>0</v>
      </c>
      <c r="Y710" s="23">
        <f>IF(V710="ECF",P710*PU!$B$5,0)</f>
        <v>0</v>
      </c>
      <c r="Z710" s="23">
        <f>IF(V710="Enrobé projeté",P710*PU!$B$7,0)</f>
        <v>0</v>
      </c>
      <c r="AA710" s="23">
        <f>IF(V710="Enrobé à froid",P710*PU!$B$9,0)</f>
        <v>0</v>
      </c>
      <c r="AB710" s="23">
        <f>IF(V710="Béton bitumineux",P710*PU!$B$11,0)</f>
        <v>0</v>
      </c>
      <c r="AC710" s="23">
        <f>IF(V710="Grave émulsion",P710*PU!$B$13,0)</f>
        <v>0</v>
      </c>
      <c r="AD710" s="24">
        <f>(R710*PU!B715)+('Entretien des chaussées1'!T710*PU!B717)+'Entretien des chaussées1'!X710+'Entretien des chaussées1'!Y710+'Entretien des chaussées1'!Z710+'Entretien des chaussées1'!AA710+'Entretien des chaussées1'!AB710+'Entretien des chaussées1'!AC710</f>
        <v>0</v>
      </c>
      <c r="AE710" s="34"/>
      <c r="AF710" s="34"/>
      <c r="AG710" s="19" t="str">
        <f t="shared" si="129"/>
        <v/>
      </c>
      <c r="AH710" s="19" t="str">
        <f t="shared" si="130"/>
        <v/>
      </c>
      <c r="AI710" s="19" t="str">
        <f t="shared" si="131"/>
        <v/>
      </c>
      <c r="AJ710" s="31"/>
      <c r="AK710" s="26"/>
    </row>
    <row r="711" spans="1:37" x14ac:dyDescent="0.2">
      <c r="A711" s="41"/>
      <c r="B711" s="58" t="s">
        <v>733</v>
      </c>
      <c r="C711" s="41"/>
      <c r="D711" s="44"/>
      <c r="E711" s="40"/>
      <c r="F711" s="38" t="str">
        <f t="shared" si="121"/>
        <v/>
      </c>
      <c r="G711" s="23">
        <f t="shared" si="122"/>
        <v>0</v>
      </c>
      <c r="H711" s="23">
        <f t="shared" si="123"/>
        <v>0</v>
      </c>
      <c r="I711" s="23">
        <f t="shared" si="124"/>
        <v>0</v>
      </c>
      <c r="J711" s="23">
        <f t="shared" si="125"/>
        <v>0</v>
      </c>
      <c r="K711" s="23">
        <f t="shared" si="126"/>
        <v>0</v>
      </c>
      <c r="L711" s="27"/>
      <c r="M711" s="27"/>
      <c r="N711" s="33"/>
      <c r="O711" s="33"/>
      <c r="P711" s="68" t="str">
        <f t="shared" si="127"/>
        <v/>
      </c>
      <c r="Q711" s="49" t="str">
        <f t="shared" si="128"/>
        <v/>
      </c>
      <c r="R711" s="33"/>
      <c r="S711" s="33"/>
      <c r="T711" s="33"/>
      <c r="U711" s="33"/>
      <c r="V711" s="27"/>
      <c r="W711" s="45"/>
      <c r="X711" s="42">
        <f>IF(V711="ESU",P711*PU!$B$3,0)</f>
        <v>0</v>
      </c>
      <c r="Y711" s="23">
        <f>IF(V711="ECF",P711*PU!$B$5,0)</f>
        <v>0</v>
      </c>
      <c r="Z711" s="23">
        <f>IF(V711="Enrobé projeté",P711*PU!$B$7,0)</f>
        <v>0</v>
      </c>
      <c r="AA711" s="23">
        <f>IF(V711="Enrobé à froid",P711*PU!$B$9,0)</f>
        <v>0</v>
      </c>
      <c r="AB711" s="23">
        <f>IF(V711="Béton bitumineux",P711*PU!$B$11,0)</f>
        <v>0</v>
      </c>
      <c r="AC711" s="23">
        <f>IF(V711="Grave émulsion",P711*PU!$B$13,0)</f>
        <v>0</v>
      </c>
      <c r="AD711" s="24">
        <f>(R711*PU!B716)+('Entretien des chaussées1'!T711*PU!B718)+'Entretien des chaussées1'!X711+'Entretien des chaussées1'!Y711+'Entretien des chaussées1'!Z711+'Entretien des chaussées1'!AA711+'Entretien des chaussées1'!AB711+'Entretien des chaussées1'!AC711</f>
        <v>0</v>
      </c>
      <c r="AE711" s="34"/>
      <c r="AF711" s="34"/>
      <c r="AG711" s="19" t="str">
        <f t="shared" si="129"/>
        <v/>
      </c>
      <c r="AH711" s="19" t="str">
        <f t="shared" si="130"/>
        <v/>
      </c>
      <c r="AI711" s="19" t="str">
        <f t="shared" si="131"/>
        <v/>
      </c>
      <c r="AJ711" s="31"/>
      <c r="AK711" s="26"/>
    </row>
    <row r="712" spans="1:37" x14ac:dyDescent="0.2">
      <c r="A712" s="41"/>
      <c r="B712" s="58" t="s">
        <v>734</v>
      </c>
      <c r="C712" s="41"/>
      <c r="D712" s="44"/>
      <c r="E712" s="40"/>
      <c r="F712" s="38" t="str">
        <f t="shared" si="121"/>
        <v/>
      </c>
      <c r="G712" s="23">
        <f t="shared" si="122"/>
        <v>0</v>
      </c>
      <c r="H712" s="23">
        <f t="shared" si="123"/>
        <v>0</v>
      </c>
      <c r="I712" s="23">
        <f t="shared" si="124"/>
        <v>0</v>
      </c>
      <c r="J712" s="23">
        <f t="shared" si="125"/>
        <v>0</v>
      </c>
      <c r="K712" s="23">
        <f t="shared" si="126"/>
        <v>0</v>
      </c>
      <c r="L712" s="27"/>
      <c r="M712" s="27"/>
      <c r="N712" s="33"/>
      <c r="O712" s="33"/>
      <c r="P712" s="68" t="str">
        <f t="shared" si="127"/>
        <v/>
      </c>
      <c r="Q712" s="49" t="str">
        <f t="shared" si="128"/>
        <v/>
      </c>
      <c r="R712" s="33"/>
      <c r="S712" s="33"/>
      <c r="T712" s="33"/>
      <c r="U712" s="33"/>
      <c r="V712" s="27"/>
      <c r="W712" s="45"/>
      <c r="X712" s="42">
        <f>IF(V712="ESU",P712*PU!$B$3,0)</f>
        <v>0</v>
      </c>
      <c r="Y712" s="23">
        <f>IF(V712="ECF",P712*PU!$B$5,0)</f>
        <v>0</v>
      </c>
      <c r="Z712" s="23">
        <f>IF(V712="Enrobé projeté",P712*PU!$B$7,0)</f>
        <v>0</v>
      </c>
      <c r="AA712" s="23">
        <f>IF(V712="Enrobé à froid",P712*PU!$B$9,0)</f>
        <v>0</v>
      </c>
      <c r="AB712" s="23">
        <f>IF(V712="Béton bitumineux",P712*PU!$B$11,0)</f>
        <v>0</v>
      </c>
      <c r="AC712" s="23">
        <f>IF(V712="Grave émulsion",P712*PU!$B$13,0)</f>
        <v>0</v>
      </c>
      <c r="AD712" s="24">
        <f>(R712*PU!B717)+('Entretien des chaussées1'!T712*PU!B719)+'Entretien des chaussées1'!X712+'Entretien des chaussées1'!Y712+'Entretien des chaussées1'!Z712+'Entretien des chaussées1'!AA712+'Entretien des chaussées1'!AB712+'Entretien des chaussées1'!AC712</f>
        <v>0</v>
      </c>
      <c r="AE712" s="34"/>
      <c r="AF712" s="34"/>
      <c r="AG712" s="19" t="str">
        <f t="shared" si="129"/>
        <v/>
      </c>
      <c r="AH712" s="19" t="str">
        <f t="shared" si="130"/>
        <v/>
      </c>
      <c r="AI712" s="19" t="str">
        <f t="shared" si="131"/>
        <v/>
      </c>
      <c r="AJ712" s="31"/>
      <c r="AK712" s="26"/>
    </row>
    <row r="713" spans="1:37" x14ac:dyDescent="0.2">
      <c r="A713" s="41"/>
      <c r="B713" s="58" t="s">
        <v>735</v>
      </c>
      <c r="C713" s="41"/>
      <c r="D713" s="44"/>
      <c r="E713" s="40"/>
      <c r="F713" s="38" t="str">
        <f t="shared" si="121"/>
        <v/>
      </c>
      <c r="G713" s="23">
        <f t="shared" si="122"/>
        <v>0</v>
      </c>
      <c r="H713" s="23">
        <f t="shared" si="123"/>
        <v>0</v>
      </c>
      <c r="I713" s="23">
        <f t="shared" si="124"/>
        <v>0</v>
      </c>
      <c r="J713" s="23">
        <f t="shared" si="125"/>
        <v>0</v>
      </c>
      <c r="K713" s="23">
        <f t="shared" si="126"/>
        <v>0</v>
      </c>
      <c r="L713" s="27"/>
      <c r="M713" s="27"/>
      <c r="N713" s="33"/>
      <c r="O713" s="33"/>
      <c r="P713" s="68" t="str">
        <f t="shared" si="127"/>
        <v/>
      </c>
      <c r="Q713" s="49" t="str">
        <f t="shared" si="128"/>
        <v/>
      </c>
      <c r="R713" s="33"/>
      <c r="S713" s="33"/>
      <c r="T713" s="33"/>
      <c r="U713" s="33"/>
      <c r="V713" s="27"/>
      <c r="W713" s="45"/>
      <c r="X713" s="42">
        <f>IF(V713="ESU",P713*PU!$B$3,0)</f>
        <v>0</v>
      </c>
      <c r="Y713" s="23">
        <f>IF(V713="ECF",P713*PU!$B$5,0)</f>
        <v>0</v>
      </c>
      <c r="Z713" s="23">
        <f>IF(V713="Enrobé projeté",P713*PU!$B$7,0)</f>
        <v>0</v>
      </c>
      <c r="AA713" s="23">
        <f>IF(V713="Enrobé à froid",P713*PU!$B$9,0)</f>
        <v>0</v>
      </c>
      <c r="AB713" s="23">
        <f>IF(V713="Béton bitumineux",P713*PU!$B$11,0)</f>
        <v>0</v>
      </c>
      <c r="AC713" s="23">
        <f>IF(V713="Grave émulsion",P713*PU!$B$13,0)</f>
        <v>0</v>
      </c>
      <c r="AD713" s="24">
        <f>(R713*PU!B718)+('Entretien des chaussées1'!T713*PU!B720)+'Entretien des chaussées1'!X713+'Entretien des chaussées1'!Y713+'Entretien des chaussées1'!Z713+'Entretien des chaussées1'!AA713+'Entretien des chaussées1'!AB713+'Entretien des chaussées1'!AC713</f>
        <v>0</v>
      </c>
      <c r="AE713" s="34"/>
      <c r="AF713" s="34"/>
      <c r="AG713" s="19" t="str">
        <f t="shared" si="129"/>
        <v/>
      </c>
      <c r="AH713" s="19" t="str">
        <f t="shared" si="130"/>
        <v/>
      </c>
      <c r="AI713" s="19" t="str">
        <f t="shared" si="131"/>
        <v/>
      </c>
      <c r="AJ713" s="31"/>
      <c r="AK713" s="26"/>
    </row>
    <row r="714" spans="1:37" x14ac:dyDescent="0.2">
      <c r="A714" s="41"/>
      <c r="B714" s="58" t="s">
        <v>736</v>
      </c>
      <c r="C714" s="41"/>
      <c r="D714" s="44"/>
      <c r="E714" s="40"/>
      <c r="F714" s="38" t="str">
        <f t="shared" si="121"/>
        <v/>
      </c>
      <c r="G714" s="23">
        <f t="shared" si="122"/>
        <v>0</v>
      </c>
      <c r="H714" s="23">
        <f t="shared" si="123"/>
        <v>0</v>
      </c>
      <c r="I714" s="23">
        <f t="shared" si="124"/>
        <v>0</v>
      </c>
      <c r="J714" s="23">
        <f t="shared" si="125"/>
        <v>0</v>
      </c>
      <c r="K714" s="23">
        <f t="shared" si="126"/>
        <v>0</v>
      </c>
      <c r="L714" s="27"/>
      <c r="M714" s="27"/>
      <c r="N714" s="33"/>
      <c r="O714" s="33"/>
      <c r="P714" s="68" t="str">
        <f t="shared" si="127"/>
        <v/>
      </c>
      <c r="Q714" s="49" t="str">
        <f t="shared" si="128"/>
        <v/>
      </c>
      <c r="R714" s="33"/>
      <c r="S714" s="33"/>
      <c r="T714" s="33"/>
      <c r="U714" s="33"/>
      <c r="V714" s="27"/>
      <c r="W714" s="45"/>
      <c r="X714" s="42">
        <f>IF(V714="ESU",P714*PU!$B$3,0)</f>
        <v>0</v>
      </c>
      <c r="Y714" s="23">
        <f>IF(V714="ECF",P714*PU!$B$5,0)</f>
        <v>0</v>
      </c>
      <c r="Z714" s="23">
        <f>IF(V714="Enrobé projeté",P714*PU!$B$7,0)</f>
        <v>0</v>
      </c>
      <c r="AA714" s="23">
        <f>IF(V714="Enrobé à froid",P714*PU!$B$9,0)</f>
        <v>0</v>
      </c>
      <c r="AB714" s="23">
        <f>IF(V714="Béton bitumineux",P714*PU!$B$11,0)</f>
        <v>0</v>
      </c>
      <c r="AC714" s="23">
        <f>IF(V714="Grave émulsion",P714*PU!$B$13,0)</f>
        <v>0</v>
      </c>
      <c r="AD714" s="24">
        <f>(R714*PU!B719)+('Entretien des chaussées1'!T714*PU!B721)+'Entretien des chaussées1'!X714+'Entretien des chaussées1'!Y714+'Entretien des chaussées1'!Z714+'Entretien des chaussées1'!AA714+'Entretien des chaussées1'!AB714+'Entretien des chaussées1'!AC714</f>
        <v>0</v>
      </c>
      <c r="AE714" s="34"/>
      <c r="AF714" s="34"/>
      <c r="AG714" s="19" t="str">
        <f t="shared" si="129"/>
        <v/>
      </c>
      <c r="AH714" s="19" t="str">
        <f t="shared" si="130"/>
        <v/>
      </c>
      <c r="AI714" s="19" t="str">
        <f t="shared" si="131"/>
        <v/>
      </c>
      <c r="AJ714" s="31"/>
      <c r="AK714" s="26"/>
    </row>
    <row r="715" spans="1:37" x14ac:dyDescent="0.2">
      <c r="A715" s="41"/>
      <c r="B715" s="58" t="s">
        <v>737</v>
      </c>
      <c r="C715" s="41"/>
      <c r="D715" s="44"/>
      <c r="E715" s="40"/>
      <c r="F715" s="38" t="str">
        <f t="shared" si="121"/>
        <v/>
      </c>
      <c r="G715" s="23">
        <f t="shared" si="122"/>
        <v>0</v>
      </c>
      <c r="H715" s="23">
        <f t="shared" si="123"/>
        <v>0</v>
      </c>
      <c r="I715" s="23">
        <f t="shared" si="124"/>
        <v>0</v>
      </c>
      <c r="J715" s="23">
        <f t="shared" si="125"/>
        <v>0</v>
      </c>
      <c r="K715" s="23">
        <f t="shared" si="126"/>
        <v>0</v>
      </c>
      <c r="L715" s="27"/>
      <c r="M715" s="27"/>
      <c r="N715" s="33"/>
      <c r="O715" s="33"/>
      <c r="P715" s="68" t="str">
        <f t="shared" si="127"/>
        <v/>
      </c>
      <c r="Q715" s="49" t="str">
        <f t="shared" si="128"/>
        <v/>
      </c>
      <c r="R715" s="33"/>
      <c r="S715" s="33"/>
      <c r="T715" s="33"/>
      <c r="U715" s="33"/>
      <c r="V715" s="27"/>
      <c r="W715" s="45"/>
      <c r="X715" s="42">
        <f>IF(V715="ESU",P715*PU!$B$3,0)</f>
        <v>0</v>
      </c>
      <c r="Y715" s="23">
        <f>IF(V715="ECF",P715*PU!$B$5,0)</f>
        <v>0</v>
      </c>
      <c r="Z715" s="23">
        <f>IF(V715="Enrobé projeté",P715*PU!$B$7,0)</f>
        <v>0</v>
      </c>
      <c r="AA715" s="23">
        <f>IF(V715="Enrobé à froid",P715*PU!$B$9,0)</f>
        <v>0</v>
      </c>
      <c r="AB715" s="23">
        <f>IF(V715="Béton bitumineux",P715*PU!$B$11,0)</f>
        <v>0</v>
      </c>
      <c r="AC715" s="23">
        <f>IF(V715="Grave émulsion",P715*PU!$B$13,0)</f>
        <v>0</v>
      </c>
      <c r="AD715" s="24">
        <f>(R715*PU!B720)+('Entretien des chaussées1'!T715*PU!B722)+'Entretien des chaussées1'!X715+'Entretien des chaussées1'!Y715+'Entretien des chaussées1'!Z715+'Entretien des chaussées1'!AA715+'Entretien des chaussées1'!AB715+'Entretien des chaussées1'!AC715</f>
        <v>0</v>
      </c>
      <c r="AE715" s="34"/>
      <c r="AF715" s="34"/>
      <c r="AG715" s="19" t="str">
        <f t="shared" si="129"/>
        <v/>
      </c>
      <c r="AH715" s="19" t="str">
        <f t="shared" si="130"/>
        <v/>
      </c>
      <c r="AI715" s="19" t="str">
        <f t="shared" si="131"/>
        <v/>
      </c>
      <c r="AJ715" s="31"/>
      <c r="AK715" s="26"/>
    </row>
    <row r="716" spans="1:37" x14ac:dyDescent="0.2">
      <c r="A716" s="41"/>
      <c r="B716" s="58" t="s">
        <v>738</v>
      </c>
      <c r="C716" s="41"/>
      <c r="D716" s="44"/>
      <c r="E716" s="40"/>
      <c r="F716" s="38" t="str">
        <f t="shared" si="121"/>
        <v/>
      </c>
      <c r="G716" s="23">
        <f t="shared" si="122"/>
        <v>0</v>
      </c>
      <c r="H716" s="23">
        <f t="shared" si="123"/>
        <v>0</v>
      </c>
      <c r="I716" s="23">
        <f t="shared" si="124"/>
        <v>0</v>
      </c>
      <c r="J716" s="23">
        <f t="shared" si="125"/>
        <v>0</v>
      </c>
      <c r="K716" s="23">
        <f t="shared" si="126"/>
        <v>0</v>
      </c>
      <c r="L716" s="27"/>
      <c r="M716" s="27"/>
      <c r="N716" s="33"/>
      <c r="O716" s="33"/>
      <c r="P716" s="68" t="str">
        <f t="shared" si="127"/>
        <v/>
      </c>
      <c r="Q716" s="49" t="str">
        <f t="shared" si="128"/>
        <v/>
      </c>
      <c r="R716" s="33"/>
      <c r="S716" s="33"/>
      <c r="T716" s="33"/>
      <c r="U716" s="33"/>
      <c r="V716" s="27"/>
      <c r="W716" s="45"/>
      <c r="X716" s="42">
        <f>IF(V716="ESU",P716*PU!$B$3,0)</f>
        <v>0</v>
      </c>
      <c r="Y716" s="23">
        <f>IF(V716="ECF",P716*PU!$B$5,0)</f>
        <v>0</v>
      </c>
      <c r="Z716" s="23">
        <f>IF(V716="Enrobé projeté",P716*PU!$B$7,0)</f>
        <v>0</v>
      </c>
      <c r="AA716" s="23">
        <f>IF(V716="Enrobé à froid",P716*PU!$B$9,0)</f>
        <v>0</v>
      </c>
      <c r="AB716" s="23">
        <f>IF(V716="Béton bitumineux",P716*PU!$B$11,0)</f>
        <v>0</v>
      </c>
      <c r="AC716" s="23">
        <f>IF(V716="Grave émulsion",P716*PU!$B$13,0)</f>
        <v>0</v>
      </c>
      <c r="AD716" s="24">
        <f>(R716*PU!B721)+('Entretien des chaussées1'!T716*PU!B723)+'Entretien des chaussées1'!X716+'Entretien des chaussées1'!Y716+'Entretien des chaussées1'!Z716+'Entretien des chaussées1'!AA716+'Entretien des chaussées1'!AB716+'Entretien des chaussées1'!AC716</f>
        <v>0</v>
      </c>
      <c r="AE716" s="34"/>
      <c r="AF716" s="34"/>
      <c r="AG716" s="19" t="str">
        <f t="shared" si="129"/>
        <v/>
      </c>
      <c r="AH716" s="19" t="str">
        <f t="shared" si="130"/>
        <v/>
      </c>
      <c r="AI716" s="19" t="str">
        <f t="shared" si="131"/>
        <v/>
      </c>
      <c r="AJ716" s="31"/>
      <c r="AK716" s="26"/>
    </row>
    <row r="717" spans="1:37" x14ac:dyDescent="0.2">
      <c r="A717" s="41"/>
      <c r="B717" s="58" t="s">
        <v>739</v>
      </c>
      <c r="C717" s="41"/>
      <c r="D717" s="44"/>
      <c r="E717" s="40"/>
      <c r="F717" s="38" t="str">
        <f t="shared" ref="F717:F780" si="132">IF(E717="Chaussée neuve","Niveau 1",IF(E717="Chaussée fissurée","Niveau 2",IF(E717="Chaussée fortement fissurée et nids de poule","Niveau 3",IF(E717="Chaussée orniérée et fissurée","Niveau 4",IF(E717="Chaussée affaissée ou quasi détruite","Niveau 5","")))))</f>
        <v/>
      </c>
      <c r="G717" s="23">
        <f t="shared" ref="G717:G780" si="133">IF(F717="Niveau 1",1,0)</f>
        <v>0</v>
      </c>
      <c r="H717" s="23">
        <f t="shared" ref="H717:H780" si="134">IF(F717="Niveau 2",1,0)</f>
        <v>0</v>
      </c>
      <c r="I717" s="23">
        <f t="shared" ref="I717:I780" si="135">IF(F717="Niveau 3",1,0)</f>
        <v>0</v>
      </c>
      <c r="J717" s="23">
        <f t="shared" ref="J717:J780" si="136">IF(F717="Niveau 4",1,0)</f>
        <v>0</v>
      </c>
      <c r="K717" s="23">
        <f t="shared" ref="K717:K780" si="137">IF(F717="Niveau 5",1,0)</f>
        <v>0</v>
      </c>
      <c r="L717" s="27"/>
      <c r="M717" s="27"/>
      <c r="N717" s="33"/>
      <c r="O717" s="33"/>
      <c r="P717" s="68" t="str">
        <f t="shared" ref="P717:P780" si="138">IF(O717="","",N717*O717)</f>
        <v/>
      </c>
      <c r="Q717" s="49" t="str">
        <f t="shared" ref="Q717:Q780" si="139">IF(P717="","","m²")</f>
        <v/>
      </c>
      <c r="R717" s="33"/>
      <c r="S717" s="33"/>
      <c r="T717" s="33"/>
      <c r="U717" s="33"/>
      <c r="V717" s="27"/>
      <c r="W717" s="45"/>
      <c r="X717" s="42">
        <f>IF(V717="ESU",P717*PU!$B$3,0)</f>
        <v>0</v>
      </c>
      <c r="Y717" s="23">
        <f>IF(V717="ECF",P717*PU!$B$5,0)</f>
        <v>0</v>
      </c>
      <c r="Z717" s="23">
        <f>IF(V717="Enrobé projeté",P717*PU!$B$7,0)</f>
        <v>0</v>
      </c>
      <c r="AA717" s="23">
        <f>IF(V717="Enrobé à froid",P717*PU!$B$9,0)</f>
        <v>0</v>
      </c>
      <c r="AB717" s="23">
        <f>IF(V717="Béton bitumineux",P717*PU!$B$11,0)</f>
        <v>0</v>
      </c>
      <c r="AC717" s="23">
        <f>IF(V717="Grave émulsion",P717*PU!$B$13,0)</f>
        <v>0</v>
      </c>
      <c r="AD717" s="24">
        <f>(R717*PU!B722)+('Entretien des chaussées1'!T717*PU!B724)+'Entretien des chaussées1'!X717+'Entretien des chaussées1'!Y717+'Entretien des chaussées1'!Z717+'Entretien des chaussées1'!AA717+'Entretien des chaussées1'!AB717+'Entretien des chaussées1'!AC717</f>
        <v>0</v>
      </c>
      <c r="AE717" s="34"/>
      <c r="AF717" s="34"/>
      <c r="AG717" s="19" t="str">
        <f t="shared" ref="AG717:AG780" si="140">IF(W717="Année N",AD717+AE717+AF717,"")</f>
        <v/>
      </c>
      <c r="AH717" s="19" t="str">
        <f t="shared" ref="AH717:AH780" si="141">IF(W717="N+1",AD717+AE717+AF717,"")</f>
        <v/>
      </c>
      <c r="AI717" s="19" t="str">
        <f t="shared" ref="AI717:AI780" si="142">IF(W717="&gt; N+1",AD717+AE717+AF717,"")</f>
        <v/>
      </c>
      <c r="AJ717" s="31"/>
      <c r="AK717" s="26"/>
    </row>
    <row r="718" spans="1:37" x14ac:dyDescent="0.2">
      <c r="A718" s="41"/>
      <c r="B718" s="58" t="s">
        <v>740</v>
      </c>
      <c r="C718" s="41"/>
      <c r="D718" s="44"/>
      <c r="E718" s="40"/>
      <c r="F718" s="38" t="str">
        <f t="shared" si="132"/>
        <v/>
      </c>
      <c r="G718" s="23">
        <f t="shared" si="133"/>
        <v>0</v>
      </c>
      <c r="H718" s="23">
        <f t="shared" si="134"/>
        <v>0</v>
      </c>
      <c r="I718" s="23">
        <f t="shared" si="135"/>
        <v>0</v>
      </c>
      <c r="J718" s="23">
        <f t="shared" si="136"/>
        <v>0</v>
      </c>
      <c r="K718" s="23">
        <f t="shared" si="137"/>
        <v>0</v>
      </c>
      <c r="L718" s="27"/>
      <c r="M718" s="27"/>
      <c r="N718" s="33"/>
      <c r="O718" s="33"/>
      <c r="P718" s="68" t="str">
        <f t="shared" si="138"/>
        <v/>
      </c>
      <c r="Q718" s="49" t="str">
        <f t="shared" si="139"/>
        <v/>
      </c>
      <c r="R718" s="33"/>
      <c r="S718" s="33"/>
      <c r="T718" s="33"/>
      <c r="U718" s="33"/>
      <c r="V718" s="27"/>
      <c r="W718" s="45"/>
      <c r="X718" s="42">
        <f>IF(V718="ESU",P718*PU!$B$3,0)</f>
        <v>0</v>
      </c>
      <c r="Y718" s="23">
        <f>IF(V718="ECF",P718*PU!$B$5,0)</f>
        <v>0</v>
      </c>
      <c r="Z718" s="23">
        <f>IF(V718="Enrobé projeté",P718*PU!$B$7,0)</f>
        <v>0</v>
      </c>
      <c r="AA718" s="23">
        <f>IF(V718="Enrobé à froid",P718*PU!$B$9,0)</f>
        <v>0</v>
      </c>
      <c r="AB718" s="23">
        <f>IF(V718="Béton bitumineux",P718*PU!$B$11,0)</f>
        <v>0</v>
      </c>
      <c r="AC718" s="23">
        <f>IF(V718="Grave émulsion",P718*PU!$B$13,0)</f>
        <v>0</v>
      </c>
      <c r="AD718" s="24">
        <f>(R718*PU!B723)+('Entretien des chaussées1'!T718*PU!B725)+'Entretien des chaussées1'!X718+'Entretien des chaussées1'!Y718+'Entretien des chaussées1'!Z718+'Entretien des chaussées1'!AA718+'Entretien des chaussées1'!AB718+'Entretien des chaussées1'!AC718</f>
        <v>0</v>
      </c>
      <c r="AE718" s="34"/>
      <c r="AF718" s="34"/>
      <c r="AG718" s="19" t="str">
        <f t="shared" si="140"/>
        <v/>
      </c>
      <c r="AH718" s="19" t="str">
        <f t="shared" si="141"/>
        <v/>
      </c>
      <c r="AI718" s="19" t="str">
        <f t="shared" si="142"/>
        <v/>
      </c>
      <c r="AJ718" s="31"/>
      <c r="AK718" s="26"/>
    </row>
    <row r="719" spans="1:37" x14ac:dyDescent="0.2">
      <c r="A719" s="41"/>
      <c r="B719" s="58" t="s">
        <v>741</v>
      </c>
      <c r="C719" s="41"/>
      <c r="D719" s="44"/>
      <c r="E719" s="40"/>
      <c r="F719" s="38" t="str">
        <f t="shared" si="132"/>
        <v/>
      </c>
      <c r="G719" s="23">
        <f t="shared" si="133"/>
        <v>0</v>
      </c>
      <c r="H719" s="23">
        <f t="shared" si="134"/>
        <v>0</v>
      </c>
      <c r="I719" s="23">
        <f t="shared" si="135"/>
        <v>0</v>
      </c>
      <c r="J719" s="23">
        <f t="shared" si="136"/>
        <v>0</v>
      </c>
      <c r="K719" s="23">
        <f t="shared" si="137"/>
        <v>0</v>
      </c>
      <c r="L719" s="27"/>
      <c r="M719" s="27"/>
      <c r="N719" s="33"/>
      <c r="O719" s="33"/>
      <c r="P719" s="68" t="str">
        <f t="shared" si="138"/>
        <v/>
      </c>
      <c r="Q719" s="49" t="str">
        <f t="shared" si="139"/>
        <v/>
      </c>
      <c r="R719" s="33"/>
      <c r="S719" s="33"/>
      <c r="T719" s="33"/>
      <c r="U719" s="33"/>
      <c r="V719" s="27"/>
      <c r="W719" s="45"/>
      <c r="X719" s="42">
        <f>IF(V719="ESU",P719*PU!$B$3,0)</f>
        <v>0</v>
      </c>
      <c r="Y719" s="23">
        <f>IF(V719="ECF",P719*PU!$B$5,0)</f>
        <v>0</v>
      </c>
      <c r="Z719" s="23">
        <f>IF(V719="Enrobé projeté",P719*PU!$B$7,0)</f>
        <v>0</v>
      </c>
      <c r="AA719" s="23">
        <f>IF(V719="Enrobé à froid",P719*PU!$B$9,0)</f>
        <v>0</v>
      </c>
      <c r="AB719" s="23">
        <f>IF(V719="Béton bitumineux",P719*PU!$B$11,0)</f>
        <v>0</v>
      </c>
      <c r="AC719" s="23">
        <f>IF(V719="Grave émulsion",P719*PU!$B$13,0)</f>
        <v>0</v>
      </c>
      <c r="AD719" s="24">
        <f>(R719*PU!B724)+('Entretien des chaussées1'!T719*PU!B726)+'Entretien des chaussées1'!X719+'Entretien des chaussées1'!Y719+'Entretien des chaussées1'!Z719+'Entretien des chaussées1'!AA719+'Entretien des chaussées1'!AB719+'Entretien des chaussées1'!AC719</f>
        <v>0</v>
      </c>
      <c r="AE719" s="34"/>
      <c r="AF719" s="34"/>
      <c r="AG719" s="19" t="str">
        <f t="shared" si="140"/>
        <v/>
      </c>
      <c r="AH719" s="19" t="str">
        <f t="shared" si="141"/>
        <v/>
      </c>
      <c r="AI719" s="19" t="str">
        <f t="shared" si="142"/>
        <v/>
      </c>
      <c r="AJ719" s="31"/>
      <c r="AK719" s="26"/>
    </row>
    <row r="720" spans="1:37" x14ac:dyDescent="0.2">
      <c r="A720" s="41"/>
      <c r="B720" s="58" t="s">
        <v>742</v>
      </c>
      <c r="C720" s="41"/>
      <c r="D720" s="44"/>
      <c r="E720" s="40"/>
      <c r="F720" s="38" t="str">
        <f t="shared" si="132"/>
        <v/>
      </c>
      <c r="G720" s="23">
        <f t="shared" si="133"/>
        <v>0</v>
      </c>
      <c r="H720" s="23">
        <f t="shared" si="134"/>
        <v>0</v>
      </c>
      <c r="I720" s="23">
        <f t="shared" si="135"/>
        <v>0</v>
      </c>
      <c r="J720" s="23">
        <f t="shared" si="136"/>
        <v>0</v>
      </c>
      <c r="K720" s="23">
        <f t="shared" si="137"/>
        <v>0</v>
      </c>
      <c r="L720" s="27"/>
      <c r="M720" s="27"/>
      <c r="N720" s="33"/>
      <c r="O720" s="33"/>
      <c r="P720" s="68" t="str">
        <f t="shared" si="138"/>
        <v/>
      </c>
      <c r="Q720" s="49" t="str">
        <f t="shared" si="139"/>
        <v/>
      </c>
      <c r="R720" s="33"/>
      <c r="S720" s="33"/>
      <c r="T720" s="33"/>
      <c r="U720" s="33"/>
      <c r="V720" s="27"/>
      <c r="W720" s="45"/>
      <c r="X720" s="42">
        <f>IF(V720="ESU",P720*PU!$B$3,0)</f>
        <v>0</v>
      </c>
      <c r="Y720" s="23">
        <f>IF(V720="ECF",P720*PU!$B$5,0)</f>
        <v>0</v>
      </c>
      <c r="Z720" s="23">
        <f>IF(V720="Enrobé projeté",P720*PU!$B$7,0)</f>
        <v>0</v>
      </c>
      <c r="AA720" s="23">
        <f>IF(V720="Enrobé à froid",P720*PU!$B$9,0)</f>
        <v>0</v>
      </c>
      <c r="AB720" s="23">
        <f>IF(V720="Béton bitumineux",P720*PU!$B$11,0)</f>
        <v>0</v>
      </c>
      <c r="AC720" s="23">
        <f>IF(V720="Grave émulsion",P720*PU!$B$13,0)</f>
        <v>0</v>
      </c>
      <c r="AD720" s="24">
        <f>(R720*PU!B725)+('Entretien des chaussées1'!T720*PU!B727)+'Entretien des chaussées1'!X720+'Entretien des chaussées1'!Y720+'Entretien des chaussées1'!Z720+'Entretien des chaussées1'!AA720+'Entretien des chaussées1'!AB720+'Entretien des chaussées1'!AC720</f>
        <v>0</v>
      </c>
      <c r="AE720" s="34"/>
      <c r="AF720" s="34"/>
      <c r="AG720" s="19" t="str">
        <f t="shared" si="140"/>
        <v/>
      </c>
      <c r="AH720" s="19" t="str">
        <f t="shared" si="141"/>
        <v/>
      </c>
      <c r="AI720" s="19" t="str">
        <f t="shared" si="142"/>
        <v/>
      </c>
      <c r="AJ720" s="31"/>
      <c r="AK720" s="26"/>
    </row>
    <row r="721" spans="1:37" x14ac:dyDescent="0.2">
      <c r="A721" s="41"/>
      <c r="B721" s="58" t="s">
        <v>743</v>
      </c>
      <c r="C721" s="41"/>
      <c r="D721" s="44"/>
      <c r="E721" s="40"/>
      <c r="F721" s="38" t="str">
        <f t="shared" si="132"/>
        <v/>
      </c>
      <c r="G721" s="23">
        <f t="shared" si="133"/>
        <v>0</v>
      </c>
      <c r="H721" s="23">
        <f t="shared" si="134"/>
        <v>0</v>
      </c>
      <c r="I721" s="23">
        <f t="shared" si="135"/>
        <v>0</v>
      </c>
      <c r="J721" s="23">
        <f t="shared" si="136"/>
        <v>0</v>
      </c>
      <c r="K721" s="23">
        <f t="shared" si="137"/>
        <v>0</v>
      </c>
      <c r="L721" s="27"/>
      <c r="M721" s="27"/>
      <c r="N721" s="33"/>
      <c r="O721" s="33"/>
      <c r="P721" s="68" t="str">
        <f t="shared" si="138"/>
        <v/>
      </c>
      <c r="Q721" s="49" t="str">
        <f t="shared" si="139"/>
        <v/>
      </c>
      <c r="R721" s="33"/>
      <c r="S721" s="33"/>
      <c r="T721" s="33"/>
      <c r="U721" s="33"/>
      <c r="V721" s="27"/>
      <c r="W721" s="45"/>
      <c r="X721" s="42">
        <f>IF(V721="ESU",P721*PU!$B$3,0)</f>
        <v>0</v>
      </c>
      <c r="Y721" s="23">
        <f>IF(V721="ECF",P721*PU!$B$5,0)</f>
        <v>0</v>
      </c>
      <c r="Z721" s="23">
        <f>IF(V721="Enrobé projeté",P721*PU!$B$7,0)</f>
        <v>0</v>
      </c>
      <c r="AA721" s="23">
        <f>IF(V721="Enrobé à froid",P721*PU!$B$9,0)</f>
        <v>0</v>
      </c>
      <c r="AB721" s="23">
        <f>IF(V721="Béton bitumineux",P721*PU!$B$11,0)</f>
        <v>0</v>
      </c>
      <c r="AC721" s="23">
        <f>IF(V721="Grave émulsion",P721*PU!$B$13,0)</f>
        <v>0</v>
      </c>
      <c r="AD721" s="24">
        <f>(R721*PU!B726)+('Entretien des chaussées1'!T721*PU!B728)+'Entretien des chaussées1'!X721+'Entretien des chaussées1'!Y721+'Entretien des chaussées1'!Z721+'Entretien des chaussées1'!AA721+'Entretien des chaussées1'!AB721+'Entretien des chaussées1'!AC721</f>
        <v>0</v>
      </c>
      <c r="AE721" s="34"/>
      <c r="AF721" s="34"/>
      <c r="AG721" s="19" t="str">
        <f t="shared" si="140"/>
        <v/>
      </c>
      <c r="AH721" s="19" t="str">
        <f t="shared" si="141"/>
        <v/>
      </c>
      <c r="AI721" s="19" t="str">
        <f t="shared" si="142"/>
        <v/>
      </c>
      <c r="AJ721" s="31"/>
      <c r="AK721" s="26"/>
    </row>
    <row r="722" spans="1:37" x14ac:dyDescent="0.2">
      <c r="A722" s="41"/>
      <c r="B722" s="58" t="s">
        <v>744</v>
      </c>
      <c r="C722" s="41"/>
      <c r="D722" s="44"/>
      <c r="E722" s="40"/>
      <c r="F722" s="38" t="str">
        <f t="shared" si="132"/>
        <v/>
      </c>
      <c r="G722" s="23">
        <f t="shared" si="133"/>
        <v>0</v>
      </c>
      <c r="H722" s="23">
        <f t="shared" si="134"/>
        <v>0</v>
      </c>
      <c r="I722" s="23">
        <f t="shared" si="135"/>
        <v>0</v>
      </c>
      <c r="J722" s="23">
        <f t="shared" si="136"/>
        <v>0</v>
      </c>
      <c r="K722" s="23">
        <f t="shared" si="137"/>
        <v>0</v>
      </c>
      <c r="L722" s="27"/>
      <c r="M722" s="27"/>
      <c r="N722" s="33"/>
      <c r="O722" s="33"/>
      <c r="P722" s="68" t="str">
        <f t="shared" si="138"/>
        <v/>
      </c>
      <c r="Q722" s="49" t="str">
        <f t="shared" si="139"/>
        <v/>
      </c>
      <c r="R722" s="33"/>
      <c r="S722" s="33"/>
      <c r="T722" s="33"/>
      <c r="U722" s="33"/>
      <c r="V722" s="27"/>
      <c r="W722" s="45"/>
      <c r="X722" s="42">
        <f>IF(V722="ESU",P722*PU!$B$3,0)</f>
        <v>0</v>
      </c>
      <c r="Y722" s="23">
        <f>IF(V722="ECF",P722*PU!$B$5,0)</f>
        <v>0</v>
      </c>
      <c r="Z722" s="23">
        <f>IF(V722="Enrobé projeté",P722*PU!$B$7,0)</f>
        <v>0</v>
      </c>
      <c r="AA722" s="23">
        <f>IF(V722="Enrobé à froid",P722*PU!$B$9,0)</f>
        <v>0</v>
      </c>
      <c r="AB722" s="23">
        <f>IF(V722="Béton bitumineux",P722*PU!$B$11,0)</f>
        <v>0</v>
      </c>
      <c r="AC722" s="23">
        <f>IF(V722="Grave émulsion",P722*PU!$B$13,0)</f>
        <v>0</v>
      </c>
      <c r="AD722" s="24">
        <f>(R722*PU!B727)+('Entretien des chaussées1'!T722*PU!B729)+'Entretien des chaussées1'!X722+'Entretien des chaussées1'!Y722+'Entretien des chaussées1'!Z722+'Entretien des chaussées1'!AA722+'Entretien des chaussées1'!AB722+'Entretien des chaussées1'!AC722</f>
        <v>0</v>
      </c>
      <c r="AE722" s="34"/>
      <c r="AF722" s="34"/>
      <c r="AG722" s="19" t="str">
        <f t="shared" si="140"/>
        <v/>
      </c>
      <c r="AH722" s="19" t="str">
        <f t="shared" si="141"/>
        <v/>
      </c>
      <c r="AI722" s="19" t="str">
        <f t="shared" si="142"/>
        <v/>
      </c>
      <c r="AJ722" s="31"/>
      <c r="AK722" s="26"/>
    </row>
    <row r="723" spans="1:37" x14ac:dyDescent="0.2">
      <c r="A723" s="41"/>
      <c r="B723" s="58" t="s">
        <v>745</v>
      </c>
      <c r="C723" s="41"/>
      <c r="D723" s="44"/>
      <c r="E723" s="40"/>
      <c r="F723" s="38" t="str">
        <f t="shared" si="132"/>
        <v/>
      </c>
      <c r="G723" s="23">
        <f t="shared" si="133"/>
        <v>0</v>
      </c>
      <c r="H723" s="23">
        <f t="shared" si="134"/>
        <v>0</v>
      </c>
      <c r="I723" s="23">
        <f t="shared" si="135"/>
        <v>0</v>
      </c>
      <c r="J723" s="23">
        <f t="shared" si="136"/>
        <v>0</v>
      </c>
      <c r="K723" s="23">
        <f t="shared" si="137"/>
        <v>0</v>
      </c>
      <c r="L723" s="27"/>
      <c r="M723" s="27"/>
      <c r="N723" s="33"/>
      <c r="O723" s="33"/>
      <c r="P723" s="68" t="str">
        <f t="shared" si="138"/>
        <v/>
      </c>
      <c r="Q723" s="49" t="str">
        <f t="shared" si="139"/>
        <v/>
      </c>
      <c r="R723" s="33"/>
      <c r="S723" s="33"/>
      <c r="T723" s="33"/>
      <c r="U723" s="33"/>
      <c r="V723" s="27"/>
      <c r="W723" s="45"/>
      <c r="X723" s="42">
        <f>IF(V723="ESU",P723*PU!$B$3,0)</f>
        <v>0</v>
      </c>
      <c r="Y723" s="23">
        <f>IF(V723="ECF",P723*PU!$B$5,0)</f>
        <v>0</v>
      </c>
      <c r="Z723" s="23">
        <f>IF(V723="Enrobé projeté",P723*PU!$B$7,0)</f>
        <v>0</v>
      </c>
      <c r="AA723" s="23">
        <f>IF(V723="Enrobé à froid",P723*PU!$B$9,0)</f>
        <v>0</v>
      </c>
      <c r="AB723" s="23">
        <f>IF(V723="Béton bitumineux",P723*PU!$B$11,0)</f>
        <v>0</v>
      </c>
      <c r="AC723" s="23">
        <f>IF(V723="Grave émulsion",P723*PU!$B$13,0)</f>
        <v>0</v>
      </c>
      <c r="AD723" s="24">
        <f>(R723*PU!B728)+('Entretien des chaussées1'!T723*PU!B730)+'Entretien des chaussées1'!X723+'Entretien des chaussées1'!Y723+'Entretien des chaussées1'!Z723+'Entretien des chaussées1'!AA723+'Entretien des chaussées1'!AB723+'Entretien des chaussées1'!AC723</f>
        <v>0</v>
      </c>
      <c r="AE723" s="34"/>
      <c r="AF723" s="34"/>
      <c r="AG723" s="19" t="str">
        <f t="shared" si="140"/>
        <v/>
      </c>
      <c r="AH723" s="19" t="str">
        <f t="shared" si="141"/>
        <v/>
      </c>
      <c r="AI723" s="19" t="str">
        <f t="shared" si="142"/>
        <v/>
      </c>
      <c r="AJ723" s="31"/>
      <c r="AK723" s="26"/>
    </row>
    <row r="724" spans="1:37" x14ac:dyDescent="0.2">
      <c r="A724" s="41"/>
      <c r="B724" s="58" t="s">
        <v>746</v>
      </c>
      <c r="C724" s="41"/>
      <c r="D724" s="44"/>
      <c r="E724" s="40"/>
      <c r="F724" s="38" t="str">
        <f t="shared" si="132"/>
        <v/>
      </c>
      <c r="G724" s="23">
        <f t="shared" si="133"/>
        <v>0</v>
      </c>
      <c r="H724" s="23">
        <f t="shared" si="134"/>
        <v>0</v>
      </c>
      <c r="I724" s="23">
        <f t="shared" si="135"/>
        <v>0</v>
      </c>
      <c r="J724" s="23">
        <f t="shared" si="136"/>
        <v>0</v>
      </c>
      <c r="K724" s="23">
        <f t="shared" si="137"/>
        <v>0</v>
      </c>
      <c r="L724" s="27"/>
      <c r="M724" s="27"/>
      <c r="N724" s="33"/>
      <c r="O724" s="33"/>
      <c r="P724" s="68" t="str">
        <f t="shared" si="138"/>
        <v/>
      </c>
      <c r="Q724" s="49" t="str">
        <f t="shared" si="139"/>
        <v/>
      </c>
      <c r="R724" s="33"/>
      <c r="S724" s="33"/>
      <c r="T724" s="33"/>
      <c r="U724" s="33"/>
      <c r="V724" s="27"/>
      <c r="W724" s="45"/>
      <c r="X724" s="42">
        <f>IF(V724="ESU",P724*PU!$B$3,0)</f>
        <v>0</v>
      </c>
      <c r="Y724" s="23">
        <f>IF(V724="ECF",P724*PU!$B$5,0)</f>
        <v>0</v>
      </c>
      <c r="Z724" s="23">
        <f>IF(V724="Enrobé projeté",P724*PU!$B$7,0)</f>
        <v>0</v>
      </c>
      <c r="AA724" s="23">
        <f>IF(V724="Enrobé à froid",P724*PU!$B$9,0)</f>
        <v>0</v>
      </c>
      <c r="AB724" s="23">
        <f>IF(V724="Béton bitumineux",P724*PU!$B$11,0)</f>
        <v>0</v>
      </c>
      <c r="AC724" s="23">
        <f>IF(V724="Grave émulsion",P724*PU!$B$13,0)</f>
        <v>0</v>
      </c>
      <c r="AD724" s="24">
        <f>(R724*PU!B729)+('Entretien des chaussées1'!T724*PU!B731)+'Entretien des chaussées1'!X724+'Entretien des chaussées1'!Y724+'Entretien des chaussées1'!Z724+'Entretien des chaussées1'!AA724+'Entretien des chaussées1'!AB724+'Entretien des chaussées1'!AC724</f>
        <v>0</v>
      </c>
      <c r="AE724" s="34"/>
      <c r="AF724" s="34"/>
      <c r="AG724" s="19" t="str">
        <f t="shared" si="140"/>
        <v/>
      </c>
      <c r="AH724" s="19" t="str">
        <f t="shared" si="141"/>
        <v/>
      </c>
      <c r="AI724" s="19" t="str">
        <f t="shared" si="142"/>
        <v/>
      </c>
      <c r="AJ724" s="31"/>
      <c r="AK724" s="26"/>
    </row>
    <row r="725" spans="1:37" x14ac:dyDescent="0.2">
      <c r="A725" s="41"/>
      <c r="B725" s="58" t="s">
        <v>746</v>
      </c>
      <c r="C725" s="41"/>
      <c r="D725" s="44"/>
      <c r="E725" s="40"/>
      <c r="F725" s="38" t="str">
        <f t="shared" si="132"/>
        <v/>
      </c>
      <c r="G725" s="23">
        <f t="shared" si="133"/>
        <v>0</v>
      </c>
      <c r="H725" s="23">
        <f t="shared" si="134"/>
        <v>0</v>
      </c>
      <c r="I725" s="23">
        <f t="shared" si="135"/>
        <v>0</v>
      </c>
      <c r="J725" s="23">
        <f t="shared" si="136"/>
        <v>0</v>
      </c>
      <c r="K725" s="23">
        <f t="shared" si="137"/>
        <v>0</v>
      </c>
      <c r="L725" s="27"/>
      <c r="M725" s="27"/>
      <c r="N725" s="33"/>
      <c r="O725" s="33"/>
      <c r="P725" s="68" t="str">
        <f t="shared" si="138"/>
        <v/>
      </c>
      <c r="Q725" s="49" t="str">
        <f t="shared" si="139"/>
        <v/>
      </c>
      <c r="R725" s="33"/>
      <c r="S725" s="33"/>
      <c r="T725" s="33"/>
      <c r="U725" s="33"/>
      <c r="V725" s="27"/>
      <c r="W725" s="45"/>
      <c r="X725" s="42">
        <f>IF(V725="ESU",P725*PU!$B$3,0)</f>
        <v>0</v>
      </c>
      <c r="Y725" s="23">
        <f>IF(V725="ECF",P725*PU!$B$5,0)</f>
        <v>0</v>
      </c>
      <c r="Z725" s="23">
        <f>IF(V725="Enrobé projeté",P725*PU!$B$7,0)</f>
        <v>0</v>
      </c>
      <c r="AA725" s="23">
        <f>IF(V725="Enrobé à froid",P725*PU!$B$9,0)</f>
        <v>0</v>
      </c>
      <c r="AB725" s="23">
        <f>IF(V725="Béton bitumineux",P725*PU!$B$11,0)</f>
        <v>0</v>
      </c>
      <c r="AC725" s="23">
        <f>IF(V725="Grave émulsion",P725*PU!$B$13,0)</f>
        <v>0</v>
      </c>
      <c r="AD725" s="24">
        <f>(R725*PU!B730)+('Entretien des chaussées1'!T725*PU!B732)+'Entretien des chaussées1'!X725+'Entretien des chaussées1'!Y725+'Entretien des chaussées1'!Z725+'Entretien des chaussées1'!AA725+'Entretien des chaussées1'!AB725+'Entretien des chaussées1'!AC725</f>
        <v>0</v>
      </c>
      <c r="AE725" s="34"/>
      <c r="AF725" s="34"/>
      <c r="AG725" s="19" t="str">
        <f t="shared" si="140"/>
        <v/>
      </c>
      <c r="AH725" s="19" t="str">
        <f t="shared" si="141"/>
        <v/>
      </c>
      <c r="AI725" s="19" t="str">
        <f t="shared" si="142"/>
        <v/>
      </c>
      <c r="AJ725" s="31"/>
      <c r="AK725" s="26"/>
    </row>
    <row r="726" spans="1:37" x14ac:dyDescent="0.2">
      <c r="A726" s="41"/>
      <c r="B726" s="58" t="s">
        <v>746</v>
      </c>
      <c r="C726" s="41"/>
      <c r="D726" s="44"/>
      <c r="E726" s="40"/>
      <c r="F726" s="38" t="str">
        <f t="shared" si="132"/>
        <v/>
      </c>
      <c r="G726" s="23">
        <f t="shared" si="133"/>
        <v>0</v>
      </c>
      <c r="H726" s="23">
        <f t="shared" si="134"/>
        <v>0</v>
      </c>
      <c r="I726" s="23">
        <f t="shared" si="135"/>
        <v>0</v>
      </c>
      <c r="J726" s="23">
        <f t="shared" si="136"/>
        <v>0</v>
      </c>
      <c r="K726" s="23">
        <f t="shared" si="137"/>
        <v>0</v>
      </c>
      <c r="L726" s="27"/>
      <c r="M726" s="27"/>
      <c r="N726" s="33"/>
      <c r="O726" s="33"/>
      <c r="P726" s="68" t="str">
        <f t="shared" si="138"/>
        <v/>
      </c>
      <c r="Q726" s="49" t="str">
        <f t="shared" si="139"/>
        <v/>
      </c>
      <c r="R726" s="33"/>
      <c r="S726" s="33"/>
      <c r="T726" s="33"/>
      <c r="U726" s="33"/>
      <c r="V726" s="27"/>
      <c r="W726" s="45"/>
      <c r="X726" s="42">
        <f>IF(V726="ESU",P726*PU!$B$3,0)</f>
        <v>0</v>
      </c>
      <c r="Y726" s="23">
        <f>IF(V726="ECF",P726*PU!$B$5,0)</f>
        <v>0</v>
      </c>
      <c r="Z726" s="23">
        <f>IF(V726="Enrobé projeté",P726*PU!$B$7,0)</f>
        <v>0</v>
      </c>
      <c r="AA726" s="23">
        <f>IF(V726="Enrobé à froid",P726*PU!$B$9,0)</f>
        <v>0</v>
      </c>
      <c r="AB726" s="23">
        <f>IF(V726="Béton bitumineux",P726*PU!$B$11,0)</f>
        <v>0</v>
      </c>
      <c r="AC726" s="23">
        <f>IF(V726="Grave émulsion",P726*PU!$B$13,0)</f>
        <v>0</v>
      </c>
      <c r="AD726" s="24">
        <f>(R726*PU!B731)+('Entretien des chaussées1'!T726*PU!B733)+'Entretien des chaussées1'!X726+'Entretien des chaussées1'!Y726+'Entretien des chaussées1'!Z726+'Entretien des chaussées1'!AA726+'Entretien des chaussées1'!AB726+'Entretien des chaussées1'!AC726</f>
        <v>0</v>
      </c>
      <c r="AE726" s="34"/>
      <c r="AF726" s="34"/>
      <c r="AG726" s="19" t="str">
        <f t="shared" si="140"/>
        <v/>
      </c>
      <c r="AH726" s="19" t="str">
        <f t="shared" si="141"/>
        <v/>
      </c>
      <c r="AI726" s="19" t="str">
        <f t="shared" si="142"/>
        <v/>
      </c>
      <c r="AJ726" s="31"/>
      <c r="AK726" s="26"/>
    </row>
    <row r="727" spans="1:37" x14ac:dyDescent="0.2">
      <c r="A727" s="41"/>
      <c r="B727" s="58" t="s">
        <v>747</v>
      </c>
      <c r="C727" s="41"/>
      <c r="D727" s="44"/>
      <c r="E727" s="40"/>
      <c r="F727" s="38" t="str">
        <f t="shared" si="132"/>
        <v/>
      </c>
      <c r="G727" s="23">
        <f t="shared" si="133"/>
        <v>0</v>
      </c>
      <c r="H727" s="23">
        <f t="shared" si="134"/>
        <v>0</v>
      </c>
      <c r="I727" s="23">
        <f t="shared" si="135"/>
        <v>0</v>
      </c>
      <c r="J727" s="23">
        <f t="shared" si="136"/>
        <v>0</v>
      </c>
      <c r="K727" s="23">
        <f t="shared" si="137"/>
        <v>0</v>
      </c>
      <c r="L727" s="27"/>
      <c r="M727" s="27"/>
      <c r="N727" s="33"/>
      <c r="O727" s="33"/>
      <c r="P727" s="68" t="str">
        <f t="shared" si="138"/>
        <v/>
      </c>
      <c r="Q727" s="49" t="str">
        <f t="shared" si="139"/>
        <v/>
      </c>
      <c r="R727" s="33"/>
      <c r="S727" s="33"/>
      <c r="T727" s="33"/>
      <c r="U727" s="33"/>
      <c r="V727" s="27"/>
      <c r="W727" s="45"/>
      <c r="X727" s="42">
        <f>IF(V727="ESU",P727*PU!$B$3,0)</f>
        <v>0</v>
      </c>
      <c r="Y727" s="23">
        <f>IF(V727="ECF",P727*PU!$B$5,0)</f>
        <v>0</v>
      </c>
      <c r="Z727" s="23">
        <f>IF(V727="Enrobé projeté",P727*PU!$B$7,0)</f>
        <v>0</v>
      </c>
      <c r="AA727" s="23">
        <f>IF(V727="Enrobé à froid",P727*PU!$B$9,0)</f>
        <v>0</v>
      </c>
      <c r="AB727" s="23">
        <f>IF(V727="Béton bitumineux",P727*PU!$B$11,0)</f>
        <v>0</v>
      </c>
      <c r="AC727" s="23">
        <f>IF(V727="Grave émulsion",P727*PU!$B$13,0)</f>
        <v>0</v>
      </c>
      <c r="AD727" s="24">
        <f>(R727*PU!B732)+('Entretien des chaussées1'!T727*PU!B734)+'Entretien des chaussées1'!X727+'Entretien des chaussées1'!Y727+'Entretien des chaussées1'!Z727+'Entretien des chaussées1'!AA727+'Entretien des chaussées1'!AB727+'Entretien des chaussées1'!AC727</f>
        <v>0</v>
      </c>
      <c r="AE727" s="34"/>
      <c r="AF727" s="34"/>
      <c r="AG727" s="19" t="str">
        <f t="shared" si="140"/>
        <v/>
      </c>
      <c r="AH727" s="19" t="str">
        <f t="shared" si="141"/>
        <v/>
      </c>
      <c r="AI727" s="19" t="str">
        <f t="shared" si="142"/>
        <v/>
      </c>
      <c r="AJ727" s="31"/>
      <c r="AK727" s="26"/>
    </row>
    <row r="728" spans="1:37" x14ac:dyDescent="0.2">
      <c r="A728" s="41"/>
      <c r="B728" s="58" t="s">
        <v>748</v>
      </c>
      <c r="C728" s="41"/>
      <c r="D728" s="44"/>
      <c r="E728" s="40"/>
      <c r="F728" s="38" t="str">
        <f t="shared" si="132"/>
        <v/>
      </c>
      <c r="G728" s="23">
        <f t="shared" si="133"/>
        <v>0</v>
      </c>
      <c r="H728" s="23">
        <f t="shared" si="134"/>
        <v>0</v>
      </c>
      <c r="I728" s="23">
        <f t="shared" si="135"/>
        <v>0</v>
      </c>
      <c r="J728" s="23">
        <f t="shared" si="136"/>
        <v>0</v>
      </c>
      <c r="K728" s="23">
        <f t="shared" si="137"/>
        <v>0</v>
      </c>
      <c r="L728" s="27"/>
      <c r="M728" s="27"/>
      <c r="N728" s="33"/>
      <c r="O728" s="33"/>
      <c r="P728" s="68" t="str">
        <f t="shared" si="138"/>
        <v/>
      </c>
      <c r="Q728" s="49" t="str">
        <f t="shared" si="139"/>
        <v/>
      </c>
      <c r="R728" s="33"/>
      <c r="S728" s="33"/>
      <c r="T728" s="33"/>
      <c r="U728" s="33"/>
      <c r="V728" s="27"/>
      <c r="W728" s="45"/>
      <c r="X728" s="42">
        <f>IF(V728="ESU",P728*PU!$B$3,0)</f>
        <v>0</v>
      </c>
      <c r="Y728" s="23">
        <f>IF(V728="ECF",P728*PU!$B$5,0)</f>
        <v>0</v>
      </c>
      <c r="Z728" s="23">
        <f>IF(V728="Enrobé projeté",P728*PU!$B$7,0)</f>
        <v>0</v>
      </c>
      <c r="AA728" s="23">
        <f>IF(V728="Enrobé à froid",P728*PU!$B$9,0)</f>
        <v>0</v>
      </c>
      <c r="AB728" s="23">
        <f>IF(V728="Béton bitumineux",P728*PU!$B$11,0)</f>
        <v>0</v>
      </c>
      <c r="AC728" s="23">
        <f>IF(V728="Grave émulsion",P728*PU!$B$13,0)</f>
        <v>0</v>
      </c>
      <c r="AD728" s="24">
        <f>(R728*PU!B733)+('Entretien des chaussées1'!T728*PU!B735)+'Entretien des chaussées1'!X728+'Entretien des chaussées1'!Y728+'Entretien des chaussées1'!Z728+'Entretien des chaussées1'!AA728+'Entretien des chaussées1'!AB728+'Entretien des chaussées1'!AC728</f>
        <v>0</v>
      </c>
      <c r="AE728" s="34"/>
      <c r="AF728" s="34"/>
      <c r="AG728" s="19" t="str">
        <f t="shared" si="140"/>
        <v/>
      </c>
      <c r="AH728" s="19" t="str">
        <f t="shared" si="141"/>
        <v/>
      </c>
      <c r="AI728" s="19" t="str">
        <f t="shared" si="142"/>
        <v/>
      </c>
      <c r="AJ728" s="31"/>
      <c r="AK728" s="26"/>
    </row>
    <row r="729" spans="1:37" ht="25.5" x14ac:dyDescent="0.2">
      <c r="A729" s="41"/>
      <c r="B729" s="58" t="s">
        <v>749</v>
      </c>
      <c r="C729" s="41"/>
      <c r="D729" s="44"/>
      <c r="E729" s="40"/>
      <c r="F729" s="38" t="str">
        <f t="shared" si="132"/>
        <v/>
      </c>
      <c r="G729" s="23">
        <f t="shared" si="133"/>
        <v>0</v>
      </c>
      <c r="H729" s="23">
        <f t="shared" si="134"/>
        <v>0</v>
      </c>
      <c r="I729" s="23">
        <f t="shared" si="135"/>
        <v>0</v>
      </c>
      <c r="J729" s="23">
        <f t="shared" si="136"/>
        <v>0</v>
      </c>
      <c r="K729" s="23">
        <f t="shared" si="137"/>
        <v>0</v>
      </c>
      <c r="L729" s="27"/>
      <c r="M729" s="27"/>
      <c r="N729" s="33"/>
      <c r="O729" s="33"/>
      <c r="P729" s="68" t="str">
        <f t="shared" si="138"/>
        <v/>
      </c>
      <c r="Q729" s="49" t="str">
        <f t="shared" si="139"/>
        <v/>
      </c>
      <c r="R729" s="33"/>
      <c r="S729" s="33"/>
      <c r="T729" s="33"/>
      <c r="U729" s="33"/>
      <c r="V729" s="27"/>
      <c r="W729" s="45"/>
      <c r="X729" s="42">
        <f>IF(V729="ESU",P729*PU!$B$3,0)</f>
        <v>0</v>
      </c>
      <c r="Y729" s="23">
        <f>IF(V729="ECF",P729*PU!$B$5,0)</f>
        <v>0</v>
      </c>
      <c r="Z729" s="23">
        <f>IF(V729="Enrobé projeté",P729*PU!$B$7,0)</f>
        <v>0</v>
      </c>
      <c r="AA729" s="23">
        <f>IF(V729="Enrobé à froid",P729*PU!$B$9,0)</f>
        <v>0</v>
      </c>
      <c r="AB729" s="23">
        <f>IF(V729="Béton bitumineux",P729*PU!$B$11,0)</f>
        <v>0</v>
      </c>
      <c r="AC729" s="23">
        <f>IF(V729="Grave émulsion",P729*PU!$B$13,0)</f>
        <v>0</v>
      </c>
      <c r="AD729" s="24">
        <f>(R729*PU!B734)+('Entretien des chaussées1'!T729*PU!B736)+'Entretien des chaussées1'!X729+'Entretien des chaussées1'!Y729+'Entretien des chaussées1'!Z729+'Entretien des chaussées1'!AA729+'Entretien des chaussées1'!AB729+'Entretien des chaussées1'!AC729</f>
        <v>0</v>
      </c>
      <c r="AE729" s="34"/>
      <c r="AF729" s="34"/>
      <c r="AG729" s="19" t="str">
        <f t="shared" si="140"/>
        <v/>
      </c>
      <c r="AH729" s="19" t="str">
        <f t="shared" si="141"/>
        <v/>
      </c>
      <c r="AI729" s="19" t="str">
        <f t="shared" si="142"/>
        <v/>
      </c>
      <c r="AJ729" s="31"/>
      <c r="AK729" s="26"/>
    </row>
    <row r="730" spans="1:37" ht="25.5" x14ac:dyDescent="0.2">
      <c r="A730" s="41"/>
      <c r="B730" s="58" t="s">
        <v>750</v>
      </c>
      <c r="C730" s="41"/>
      <c r="D730" s="44"/>
      <c r="E730" s="40"/>
      <c r="F730" s="38" t="str">
        <f t="shared" si="132"/>
        <v/>
      </c>
      <c r="G730" s="23">
        <f t="shared" si="133"/>
        <v>0</v>
      </c>
      <c r="H730" s="23">
        <f t="shared" si="134"/>
        <v>0</v>
      </c>
      <c r="I730" s="23">
        <f t="shared" si="135"/>
        <v>0</v>
      </c>
      <c r="J730" s="23">
        <f t="shared" si="136"/>
        <v>0</v>
      </c>
      <c r="K730" s="23">
        <f t="shared" si="137"/>
        <v>0</v>
      </c>
      <c r="L730" s="27"/>
      <c r="M730" s="27"/>
      <c r="N730" s="33"/>
      <c r="O730" s="33"/>
      <c r="P730" s="68" t="str">
        <f t="shared" si="138"/>
        <v/>
      </c>
      <c r="Q730" s="49" t="str">
        <f t="shared" si="139"/>
        <v/>
      </c>
      <c r="R730" s="33"/>
      <c r="S730" s="33"/>
      <c r="T730" s="33"/>
      <c r="U730" s="33"/>
      <c r="V730" s="27"/>
      <c r="W730" s="45"/>
      <c r="X730" s="42">
        <f>IF(V730="ESU",P730*PU!$B$3,0)</f>
        <v>0</v>
      </c>
      <c r="Y730" s="23">
        <f>IF(V730="ECF",P730*PU!$B$5,0)</f>
        <v>0</v>
      </c>
      <c r="Z730" s="23">
        <f>IF(V730="Enrobé projeté",P730*PU!$B$7,0)</f>
        <v>0</v>
      </c>
      <c r="AA730" s="23">
        <f>IF(V730="Enrobé à froid",P730*PU!$B$9,0)</f>
        <v>0</v>
      </c>
      <c r="AB730" s="23">
        <f>IF(V730="Béton bitumineux",P730*PU!$B$11,0)</f>
        <v>0</v>
      </c>
      <c r="AC730" s="23">
        <f>IF(V730="Grave émulsion",P730*PU!$B$13,0)</f>
        <v>0</v>
      </c>
      <c r="AD730" s="24">
        <f>(R730*PU!B735)+('Entretien des chaussées1'!T730*PU!B737)+'Entretien des chaussées1'!X730+'Entretien des chaussées1'!Y730+'Entretien des chaussées1'!Z730+'Entretien des chaussées1'!AA730+'Entretien des chaussées1'!AB730+'Entretien des chaussées1'!AC730</f>
        <v>0</v>
      </c>
      <c r="AE730" s="34"/>
      <c r="AF730" s="34"/>
      <c r="AG730" s="19" t="str">
        <f t="shared" si="140"/>
        <v/>
      </c>
      <c r="AH730" s="19" t="str">
        <f t="shared" si="141"/>
        <v/>
      </c>
      <c r="AI730" s="19" t="str">
        <f t="shared" si="142"/>
        <v/>
      </c>
      <c r="AJ730" s="31"/>
      <c r="AK730" s="26"/>
    </row>
    <row r="731" spans="1:37" x14ac:dyDescent="0.2">
      <c r="A731" s="41"/>
      <c r="B731" s="58" t="s">
        <v>751</v>
      </c>
      <c r="C731" s="41"/>
      <c r="D731" s="44"/>
      <c r="E731" s="40"/>
      <c r="F731" s="38" t="str">
        <f t="shared" si="132"/>
        <v/>
      </c>
      <c r="G731" s="23">
        <f t="shared" si="133"/>
        <v>0</v>
      </c>
      <c r="H731" s="23">
        <f t="shared" si="134"/>
        <v>0</v>
      </c>
      <c r="I731" s="23">
        <f t="shared" si="135"/>
        <v>0</v>
      </c>
      <c r="J731" s="23">
        <f t="shared" si="136"/>
        <v>0</v>
      </c>
      <c r="K731" s="23">
        <f t="shared" si="137"/>
        <v>0</v>
      </c>
      <c r="L731" s="27"/>
      <c r="M731" s="27"/>
      <c r="N731" s="33"/>
      <c r="O731" s="33"/>
      <c r="P731" s="68" t="str">
        <f t="shared" si="138"/>
        <v/>
      </c>
      <c r="Q731" s="49" t="str">
        <f t="shared" si="139"/>
        <v/>
      </c>
      <c r="R731" s="33"/>
      <c r="S731" s="33"/>
      <c r="T731" s="33"/>
      <c r="U731" s="33"/>
      <c r="V731" s="27"/>
      <c r="W731" s="45"/>
      <c r="X731" s="42">
        <f>IF(V731="ESU",P731*PU!$B$3,0)</f>
        <v>0</v>
      </c>
      <c r="Y731" s="23">
        <f>IF(V731="ECF",P731*PU!$B$5,0)</f>
        <v>0</v>
      </c>
      <c r="Z731" s="23">
        <f>IF(V731="Enrobé projeté",P731*PU!$B$7,0)</f>
        <v>0</v>
      </c>
      <c r="AA731" s="23">
        <f>IF(V731="Enrobé à froid",P731*PU!$B$9,0)</f>
        <v>0</v>
      </c>
      <c r="AB731" s="23">
        <f>IF(V731="Béton bitumineux",P731*PU!$B$11,0)</f>
        <v>0</v>
      </c>
      <c r="AC731" s="23">
        <f>IF(V731="Grave émulsion",P731*PU!$B$13,0)</f>
        <v>0</v>
      </c>
      <c r="AD731" s="24">
        <f>(R731*PU!B736)+('Entretien des chaussées1'!T731*PU!B738)+'Entretien des chaussées1'!X731+'Entretien des chaussées1'!Y731+'Entretien des chaussées1'!Z731+'Entretien des chaussées1'!AA731+'Entretien des chaussées1'!AB731+'Entretien des chaussées1'!AC731</f>
        <v>0</v>
      </c>
      <c r="AE731" s="34"/>
      <c r="AF731" s="34"/>
      <c r="AG731" s="19" t="str">
        <f t="shared" si="140"/>
        <v/>
      </c>
      <c r="AH731" s="19" t="str">
        <f t="shared" si="141"/>
        <v/>
      </c>
      <c r="AI731" s="19" t="str">
        <f t="shared" si="142"/>
        <v/>
      </c>
      <c r="AJ731" s="31"/>
      <c r="AK731" s="26"/>
    </row>
    <row r="732" spans="1:37" ht="25.5" x14ac:dyDescent="0.2">
      <c r="A732" s="41"/>
      <c r="B732" s="58" t="s">
        <v>752</v>
      </c>
      <c r="C732" s="41"/>
      <c r="D732" s="44"/>
      <c r="E732" s="40"/>
      <c r="F732" s="38" t="str">
        <f t="shared" si="132"/>
        <v/>
      </c>
      <c r="G732" s="23">
        <f t="shared" si="133"/>
        <v>0</v>
      </c>
      <c r="H732" s="23">
        <f t="shared" si="134"/>
        <v>0</v>
      </c>
      <c r="I732" s="23">
        <f t="shared" si="135"/>
        <v>0</v>
      </c>
      <c r="J732" s="23">
        <f t="shared" si="136"/>
        <v>0</v>
      </c>
      <c r="K732" s="23">
        <f t="shared" si="137"/>
        <v>0</v>
      </c>
      <c r="L732" s="27"/>
      <c r="M732" s="27"/>
      <c r="N732" s="33"/>
      <c r="O732" s="33"/>
      <c r="P732" s="68" t="str">
        <f t="shared" si="138"/>
        <v/>
      </c>
      <c r="Q732" s="49" t="str">
        <f t="shared" si="139"/>
        <v/>
      </c>
      <c r="R732" s="33"/>
      <c r="S732" s="33"/>
      <c r="T732" s="33"/>
      <c r="U732" s="33"/>
      <c r="V732" s="27"/>
      <c r="W732" s="45"/>
      <c r="X732" s="42">
        <f>IF(V732="ESU",P732*PU!$B$3,0)</f>
        <v>0</v>
      </c>
      <c r="Y732" s="23">
        <f>IF(V732="ECF",P732*PU!$B$5,0)</f>
        <v>0</v>
      </c>
      <c r="Z732" s="23">
        <f>IF(V732="Enrobé projeté",P732*PU!$B$7,0)</f>
        <v>0</v>
      </c>
      <c r="AA732" s="23">
        <f>IF(V732="Enrobé à froid",P732*PU!$B$9,0)</f>
        <v>0</v>
      </c>
      <c r="AB732" s="23">
        <f>IF(V732="Béton bitumineux",P732*PU!$B$11,0)</f>
        <v>0</v>
      </c>
      <c r="AC732" s="23">
        <f>IF(V732="Grave émulsion",P732*PU!$B$13,0)</f>
        <v>0</v>
      </c>
      <c r="AD732" s="24">
        <f>(R732*PU!B737)+('Entretien des chaussées1'!T732*PU!B739)+'Entretien des chaussées1'!X732+'Entretien des chaussées1'!Y732+'Entretien des chaussées1'!Z732+'Entretien des chaussées1'!AA732+'Entretien des chaussées1'!AB732+'Entretien des chaussées1'!AC732</f>
        <v>0</v>
      </c>
      <c r="AE732" s="34"/>
      <c r="AF732" s="34"/>
      <c r="AG732" s="19" t="str">
        <f t="shared" si="140"/>
        <v/>
      </c>
      <c r="AH732" s="19" t="str">
        <f t="shared" si="141"/>
        <v/>
      </c>
      <c r="AI732" s="19" t="str">
        <f t="shared" si="142"/>
        <v/>
      </c>
      <c r="AJ732" s="31"/>
      <c r="AK732" s="26"/>
    </row>
    <row r="733" spans="1:37" x14ac:dyDescent="0.2">
      <c r="A733" s="41"/>
      <c r="B733" s="58" t="s">
        <v>753</v>
      </c>
      <c r="C733" s="41"/>
      <c r="D733" s="44"/>
      <c r="E733" s="40"/>
      <c r="F733" s="38" t="str">
        <f t="shared" si="132"/>
        <v/>
      </c>
      <c r="G733" s="23">
        <f t="shared" si="133"/>
        <v>0</v>
      </c>
      <c r="H733" s="23">
        <f t="shared" si="134"/>
        <v>0</v>
      </c>
      <c r="I733" s="23">
        <f t="shared" si="135"/>
        <v>0</v>
      </c>
      <c r="J733" s="23">
        <f t="shared" si="136"/>
        <v>0</v>
      </c>
      <c r="K733" s="23">
        <f t="shared" si="137"/>
        <v>0</v>
      </c>
      <c r="L733" s="27"/>
      <c r="M733" s="27"/>
      <c r="N733" s="33"/>
      <c r="O733" s="33"/>
      <c r="P733" s="68" t="str">
        <f t="shared" si="138"/>
        <v/>
      </c>
      <c r="Q733" s="49" t="str">
        <f t="shared" si="139"/>
        <v/>
      </c>
      <c r="R733" s="33"/>
      <c r="S733" s="33"/>
      <c r="T733" s="33"/>
      <c r="U733" s="33"/>
      <c r="V733" s="27"/>
      <c r="W733" s="45"/>
      <c r="X733" s="42">
        <f>IF(V733="ESU",P733*PU!$B$3,0)</f>
        <v>0</v>
      </c>
      <c r="Y733" s="23">
        <f>IF(V733="ECF",P733*PU!$B$5,0)</f>
        <v>0</v>
      </c>
      <c r="Z733" s="23">
        <f>IF(V733="Enrobé projeté",P733*PU!$B$7,0)</f>
        <v>0</v>
      </c>
      <c r="AA733" s="23">
        <f>IF(V733="Enrobé à froid",P733*PU!$B$9,0)</f>
        <v>0</v>
      </c>
      <c r="AB733" s="23">
        <f>IF(V733="Béton bitumineux",P733*PU!$B$11,0)</f>
        <v>0</v>
      </c>
      <c r="AC733" s="23">
        <f>IF(V733="Grave émulsion",P733*PU!$B$13,0)</f>
        <v>0</v>
      </c>
      <c r="AD733" s="24">
        <f>(R733*PU!B738)+('Entretien des chaussées1'!T733*PU!B740)+'Entretien des chaussées1'!X733+'Entretien des chaussées1'!Y733+'Entretien des chaussées1'!Z733+'Entretien des chaussées1'!AA733+'Entretien des chaussées1'!AB733+'Entretien des chaussées1'!AC733</f>
        <v>0</v>
      </c>
      <c r="AE733" s="34"/>
      <c r="AF733" s="34"/>
      <c r="AG733" s="19" t="str">
        <f t="shared" si="140"/>
        <v/>
      </c>
      <c r="AH733" s="19" t="str">
        <f t="shared" si="141"/>
        <v/>
      </c>
      <c r="AI733" s="19" t="str">
        <f t="shared" si="142"/>
        <v/>
      </c>
      <c r="AJ733" s="31"/>
      <c r="AK733" s="26"/>
    </row>
    <row r="734" spans="1:37" x14ac:dyDescent="0.2">
      <c r="A734" s="41"/>
      <c r="B734" s="58" t="s">
        <v>754</v>
      </c>
      <c r="C734" s="41"/>
      <c r="D734" s="44"/>
      <c r="E734" s="40"/>
      <c r="F734" s="38" t="str">
        <f t="shared" si="132"/>
        <v/>
      </c>
      <c r="G734" s="23">
        <f t="shared" si="133"/>
        <v>0</v>
      </c>
      <c r="H734" s="23">
        <f t="shared" si="134"/>
        <v>0</v>
      </c>
      <c r="I734" s="23">
        <f t="shared" si="135"/>
        <v>0</v>
      </c>
      <c r="J734" s="23">
        <f t="shared" si="136"/>
        <v>0</v>
      </c>
      <c r="K734" s="23">
        <f t="shared" si="137"/>
        <v>0</v>
      </c>
      <c r="L734" s="27"/>
      <c r="M734" s="27"/>
      <c r="N734" s="33"/>
      <c r="O734" s="33"/>
      <c r="P734" s="68" t="str">
        <f t="shared" si="138"/>
        <v/>
      </c>
      <c r="Q734" s="49" t="str">
        <f t="shared" si="139"/>
        <v/>
      </c>
      <c r="R734" s="33"/>
      <c r="S734" s="33"/>
      <c r="T734" s="33"/>
      <c r="U734" s="33"/>
      <c r="V734" s="27"/>
      <c r="W734" s="45"/>
      <c r="X734" s="42">
        <f>IF(V734="ESU",P734*PU!$B$3,0)</f>
        <v>0</v>
      </c>
      <c r="Y734" s="23">
        <f>IF(V734="ECF",P734*PU!$B$5,0)</f>
        <v>0</v>
      </c>
      <c r="Z734" s="23">
        <f>IF(V734="Enrobé projeté",P734*PU!$B$7,0)</f>
        <v>0</v>
      </c>
      <c r="AA734" s="23">
        <f>IF(V734="Enrobé à froid",P734*PU!$B$9,0)</f>
        <v>0</v>
      </c>
      <c r="AB734" s="23">
        <f>IF(V734="Béton bitumineux",P734*PU!$B$11,0)</f>
        <v>0</v>
      </c>
      <c r="AC734" s="23">
        <f>IF(V734="Grave émulsion",P734*PU!$B$13,0)</f>
        <v>0</v>
      </c>
      <c r="AD734" s="24">
        <f>(R734*PU!B739)+('Entretien des chaussées1'!T734*PU!B741)+'Entretien des chaussées1'!X734+'Entretien des chaussées1'!Y734+'Entretien des chaussées1'!Z734+'Entretien des chaussées1'!AA734+'Entretien des chaussées1'!AB734+'Entretien des chaussées1'!AC734</f>
        <v>0</v>
      </c>
      <c r="AE734" s="34"/>
      <c r="AF734" s="34"/>
      <c r="AG734" s="19" t="str">
        <f t="shared" si="140"/>
        <v/>
      </c>
      <c r="AH734" s="19" t="str">
        <f t="shared" si="141"/>
        <v/>
      </c>
      <c r="AI734" s="19" t="str">
        <f t="shared" si="142"/>
        <v/>
      </c>
      <c r="AJ734" s="31"/>
      <c r="AK734" s="26"/>
    </row>
    <row r="735" spans="1:37" x14ac:dyDescent="0.2">
      <c r="A735" s="41"/>
      <c r="B735" s="58" t="s">
        <v>755</v>
      </c>
      <c r="C735" s="41"/>
      <c r="D735" s="44"/>
      <c r="E735" s="40"/>
      <c r="F735" s="38" t="str">
        <f t="shared" si="132"/>
        <v/>
      </c>
      <c r="G735" s="23">
        <f t="shared" si="133"/>
        <v>0</v>
      </c>
      <c r="H735" s="23">
        <f t="shared" si="134"/>
        <v>0</v>
      </c>
      <c r="I735" s="23">
        <f t="shared" si="135"/>
        <v>0</v>
      </c>
      <c r="J735" s="23">
        <f t="shared" si="136"/>
        <v>0</v>
      </c>
      <c r="K735" s="23">
        <f t="shared" si="137"/>
        <v>0</v>
      </c>
      <c r="L735" s="27"/>
      <c r="M735" s="27"/>
      <c r="N735" s="33"/>
      <c r="O735" s="33"/>
      <c r="P735" s="68" t="str">
        <f t="shared" si="138"/>
        <v/>
      </c>
      <c r="Q735" s="49" t="str">
        <f t="shared" si="139"/>
        <v/>
      </c>
      <c r="R735" s="33"/>
      <c r="S735" s="33"/>
      <c r="T735" s="33"/>
      <c r="U735" s="33"/>
      <c r="V735" s="27"/>
      <c r="W735" s="45"/>
      <c r="X735" s="42">
        <f>IF(V735="ESU",P735*PU!$B$3,0)</f>
        <v>0</v>
      </c>
      <c r="Y735" s="23">
        <f>IF(V735="ECF",P735*PU!$B$5,0)</f>
        <v>0</v>
      </c>
      <c r="Z735" s="23">
        <f>IF(V735="Enrobé projeté",P735*PU!$B$7,0)</f>
        <v>0</v>
      </c>
      <c r="AA735" s="23">
        <f>IF(V735="Enrobé à froid",P735*PU!$B$9,0)</f>
        <v>0</v>
      </c>
      <c r="AB735" s="23">
        <f>IF(V735="Béton bitumineux",P735*PU!$B$11,0)</f>
        <v>0</v>
      </c>
      <c r="AC735" s="23">
        <f>IF(V735="Grave émulsion",P735*PU!$B$13,0)</f>
        <v>0</v>
      </c>
      <c r="AD735" s="24">
        <f>(R735*PU!B740)+('Entretien des chaussées1'!T735*PU!B742)+'Entretien des chaussées1'!X735+'Entretien des chaussées1'!Y735+'Entretien des chaussées1'!Z735+'Entretien des chaussées1'!AA735+'Entretien des chaussées1'!AB735+'Entretien des chaussées1'!AC735</f>
        <v>0</v>
      </c>
      <c r="AE735" s="34"/>
      <c r="AF735" s="34"/>
      <c r="AG735" s="19" t="str">
        <f t="shared" si="140"/>
        <v/>
      </c>
      <c r="AH735" s="19" t="str">
        <f t="shared" si="141"/>
        <v/>
      </c>
      <c r="AI735" s="19" t="str">
        <f t="shared" si="142"/>
        <v/>
      </c>
      <c r="AJ735" s="31"/>
      <c r="AK735" s="26"/>
    </row>
    <row r="736" spans="1:37" x14ac:dyDescent="0.2">
      <c r="A736" s="41"/>
      <c r="B736" s="58" t="s">
        <v>756</v>
      </c>
      <c r="C736" s="41"/>
      <c r="D736" s="44"/>
      <c r="E736" s="40"/>
      <c r="F736" s="38" t="str">
        <f t="shared" si="132"/>
        <v/>
      </c>
      <c r="G736" s="23">
        <f t="shared" si="133"/>
        <v>0</v>
      </c>
      <c r="H736" s="23">
        <f t="shared" si="134"/>
        <v>0</v>
      </c>
      <c r="I736" s="23">
        <f t="shared" si="135"/>
        <v>0</v>
      </c>
      <c r="J736" s="23">
        <f t="shared" si="136"/>
        <v>0</v>
      </c>
      <c r="K736" s="23">
        <f t="shared" si="137"/>
        <v>0</v>
      </c>
      <c r="L736" s="27"/>
      <c r="M736" s="27"/>
      <c r="N736" s="33"/>
      <c r="O736" s="33"/>
      <c r="P736" s="68" t="str">
        <f t="shared" si="138"/>
        <v/>
      </c>
      <c r="Q736" s="49" t="str">
        <f t="shared" si="139"/>
        <v/>
      </c>
      <c r="R736" s="33"/>
      <c r="S736" s="33"/>
      <c r="T736" s="33"/>
      <c r="U736" s="33"/>
      <c r="V736" s="27"/>
      <c r="W736" s="45"/>
      <c r="X736" s="42">
        <f>IF(V736="ESU",P736*PU!$B$3,0)</f>
        <v>0</v>
      </c>
      <c r="Y736" s="23">
        <f>IF(V736="ECF",P736*PU!$B$5,0)</f>
        <v>0</v>
      </c>
      <c r="Z736" s="23">
        <f>IF(V736="Enrobé projeté",P736*PU!$B$7,0)</f>
        <v>0</v>
      </c>
      <c r="AA736" s="23">
        <f>IF(V736="Enrobé à froid",P736*PU!$B$9,0)</f>
        <v>0</v>
      </c>
      <c r="AB736" s="23">
        <f>IF(V736="Béton bitumineux",P736*PU!$B$11,0)</f>
        <v>0</v>
      </c>
      <c r="AC736" s="23">
        <f>IF(V736="Grave émulsion",P736*PU!$B$13,0)</f>
        <v>0</v>
      </c>
      <c r="AD736" s="24">
        <f>(R736*PU!B741)+('Entretien des chaussées1'!T736*PU!B743)+'Entretien des chaussées1'!X736+'Entretien des chaussées1'!Y736+'Entretien des chaussées1'!Z736+'Entretien des chaussées1'!AA736+'Entretien des chaussées1'!AB736+'Entretien des chaussées1'!AC736</f>
        <v>0</v>
      </c>
      <c r="AE736" s="34"/>
      <c r="AF736" s="34"/>
      <c r="AG736" s="19" t="str">
        <f t="shared" si="140"/>
        <v/>
      </c>
      <c r="AH736" s="19" t="str">
        <f t="shared" si="141"/>
        <v/>
      </c>
      <c r="AI736" s="19" t="str">
        <f t="shared" si="142"/>
        <v/>
      </c>
      <c r="AJ736" s="31"/>
      <c r="AK736" s="26"/>
    </row>
    <row r="737" spans="1:37" x14ac:dyDescent="0.2">
      <c r="A737" s="41"/>
      <c r="B737" s="58" t="s">
        <v>757</v>
      </c>
      <c r="C737" s="41"/>
      <c r="D737" s="44"/>
      <c r="E737" s="40"/>
      <c r="F737" s="38" t="str">
        <f t="shared" si="132"/>
        <v/>
      </c>
      <c r="G737" s="23">
        <f t="shared" si="133"/>
        <v>0</v>
      </c>
      <c r="H737" s="23">
        <f t="shared" si="134"/>
        <v>0</v>
      </c>
      <c r="I737" s="23">
        <f t="shared" si="135"/>
        <v>0</v>
      </c>
      <c r="J737" s="23">
        <f t="shared" si="136"/>
        <v>0</v>
      </c>
      <c r="K737" s="23">
        <f t="shared" si="137"/>
        <v>0</v>
      </c>
      <c r="L737" s="27"/>
      <c r="M737" s="27"/>
      <c r="N737" s="33"/>
      <c r="O737" s="33"/>
      <c r="P737" s="68" t="str">
        <f t="shared" si="138"/>
        <v/>
      </c>
      <c r="Q737" s="49" t="str">
        <f t="shared" si="139"/>
        <v/>
      </c>
      <c r="R737" s="33"/>
      <c r="S737" s="33"/>
      <c r="T737" s="33"/>
      <c r="U737" s="33"/>
      <c r="V737" s="27"/>
      <c r="W737" s="45"/>
      <c r="X737" s="42">
        <f>IF(V737="ESU",P737*PU!$B$3,0)</f>
        <v>0</v>
      </c>
      <c r="Y737" s="23">
        <f>IF(V737="ECF",P737*PU!$B$5,0)</f>
        <v>0</v>
      </c>
      <c r="Z737" s="23">
        <f>IF(V737="Enrobé projeté",P737*PU!$B$7,0)</f>
        <v>0</v>
      </c>
      <c r="AA737" s="23">
        <f>IF(V737="Enrobé à froid",P737*PU!$B$9,0)</f>
        <v>0</v>
      </c>
      <c r="AB737" s="23">
        <f>IF(V737="Béton bitumineux",P737*PU!$B$11,0)</f>
        <v>0</v>
      </c>
      <c r="AC737" s="23">
        <f>IF(V737="Grave émulsion",P737*PU!$B$13,0)</f>
        <v>0</v>
      </c>
      <c r="AD737" s="24">
        <f>(R737*PU!B742)+('Entretien des chaussées1'!T737*PU!B744)+'Entretien des chaussées1'!X737+'Entretien des chaussées1'!Y737+'Entretien des chaussées1'!Z737+'Entretien des chaussées1'!AA737+'Entretien des chaussées1'!AB737+'Entretien des chaussées1'!AC737</f>
        <v>0</v>
      </c>
      <c r="AE737" s="34"/>
      <c r="AF737" s="34"/>
      <c r="AG737" s="19" t="str">
        <f t="shared" si="140"/>
        <v/>
      </c>
      <c r="AH737" s="19" t="str">
        <f t="shared" si="141"/>
        <v/>
      </c>
      <c r="AI737" s="19" t="str">
        <f t="shared" si="142"/>
        <v/>
      </c>
      <c r="AJ737" s="31"/>
      <c r="AK737" s="26"/>
    </row>
    <row r="738" spans="1:37" x14ac:dyDescent="0.2">
      <c r="A738" s="41"/>
      <c r="B738" s="58" t="s">
        <v>758</v>
      </c>
      <c r="C738" s="41"/>
      <c r="D738" s="44"/>
      <c r="E738" s="40"/>
      <c r="F738" s="38" t="str">
        <f t="shared" si="132"/>
        <v/>
      </c>
      <c r="G738" s="23">
        <f t="shared" si="133"/>
        <v>0</v>
      </c>
      <c r="H738" s="23">
        <f t="shared" si="134"/>
        <v>0</v>
      </c>
      <c r="I738" s="23">
        <f t="shared" si="135"/>
        <v>0</v>
      </c>
      <c r="J738" s="23">
        <f t="shared" si="136"/>
        <v>0</v>
      </c>
      <c r="K738" s="23">
        <f t="shared" si="137"/>
        <v>0</v>
      </c>
      <c r="L738" s="27"/>
      <c r="M738" s="27"/>
      <c r="N738" s="33"/>
      <c r="O738" s="33"/>
      <c r="P738" s="68" t="str">
        <f t="shared" si="138"/>
        <v/>
      </c>
      <c r="Q738" s="49" t="str">
        <f t="shared" si="139"/>
        <v/>
      </c>
      <c r="R738" s="33"/>
      <c r="S738" s="33"/>
      <c r="T738" s="33"/>
      <c r="U738" s="33"/>
      <c r="V738" s="27"/>
      <c r="W738" s="45"/>
      <c r="X738" s="42">
        <f>IF(V738="ESU",P738*PU!$B$3,0)</f>
        <v>0</v>
      </c>
      <c r="Y738" s="23">
        <f>IF(V738="ECF",P738*PU!$B$5,0)</f>
        <v>0</v>
      </c>
      <c r="Z738" s="23">
        <f>IF(V738="Enrobé projeté",P738*PU!$B$7,0)</f>
        <v>0</v>
      </c>
      <c r="AA738" s="23">
        <f>IF(V738="Enrobé à froid",P738*PU!$B$9,0)</f>
        <v>0</v>
      </c>
      <c r="AB738" s="23">
        <f>IF(V738="Béton bitumineux",P738*PU!$B$11,0)</f>
        <v>0</v>
      </c>
      <c r="AC738" s="23">
        <f>IF(V738="Grave émulsion",P738*PU!$B$13,0)</f>
        <v>0</v>
      </c>
      <c r="AD738" s="24">
        <f>(R738*PU!B743)+('Entretien des chaussées1'!T738*PU!B745)+'Entretien des chaussées1'!X738+'Entretien des chaussées1'!Y738+'Entretien des chaussées1'!Z738+'Entretien des chaussées1'!AA738+'Entretien des chaussées1'!AB738+'Entretien des chaussées1'!AC738</f>
        <v>0</v>
      </c>
      <c r="AE738" s="34"/>
      <c r="AF738" s="34"/>
      <c r="AG738" s="19" t="str">
        <f t="shared" si="140"/>
        <v/>
      </c>
      <c r="AH738" s="19" t="str">
        <f t="shared" si="141"/>
        <v/>
      </c>
      <c r="AI738" s="19" t="str">
        <f t="shared" si="142"/>
        <v/>
      </c>
      <c r="AJ738" s="31"/>
      <c r="AK738" s="26"/>
    </row>
    <row r="739" spans="1:37" x14ac:dyDescent="0.2">
      <c r="A739" s="41"/>
      <c r="B739" s="58" t="s">
        <v>759</v>
      </c>
      <c r="C739" s="41"/>
      <c r="D739" s="44"/>
      <c r="E739" s="40"/>
      <c r="F739" s="38" t="str">
        <f t="shared" si="132"/>
        <v/>
      </c>
      <c r="G739" s="23">
        <f t="shared" si="133"/>
        <v>0</v>
      </c>
      <c r="H739" s="23">
        <f t="shared" si="134"/>
        <v>0</v>
      </c>
      <c r="I739" s="23">
        <f t="shared" si="135"/>
        <v>0</v>
      </c>
      <c r="J739" s="23">
        <f t="shared" si="136"/>
        <v>0</v>
      </c>
      <c r="K739" s="23">
        <f t="shared" si="137"/>
        <v>0</v>
      </c>
      <c r="L739" s="27"/>
      <c r="M739" s="27"/>
      <c r="N739" s="33"/>
      <c r="O739" s="33"/>
      <c r="P739" s="68" t="str">
        <f t="shared" si="138"/>
        <v/>
      </c>
      <c r="Q739" s="49" t="str">
        <f t="shared" si="139"/>
        <v/>
      </c>
      <c r="R739" s="33"/>
      <c r="S739" s="33"/>
      <c r="T739" s="33"/>
      <c r="U739" s="33"/>
      <c r="V739" s="27"/>
      <c r="W739" s="45"/>
      <c r="X739" s="42">
        <f>IF(V739="ESU",P739*PU!$B$3,0)</f>
        <v>0</v>
      </c>
      <c r="Y739" s="23">
        <f>IF(V739="ECF",P739*PU!$B$5,0)</f>
        <v>0</v>
      </c>
      <c r="Z739" s="23">
        <f>IF(V739="Enrobé projeté",P739*PU!$B$7,0)</f>
        <v>0</v>
      </c>
      <c r="AA739" s="23">
        <f>IF(V739="Enrobé à froid",P739*PU!$B$9,0)</f>
        <v>0</v>
      </c>
      <c r="AB739" s="23">
        <f>IF(V739="Béton bitumineux",P739*PU!$B$11,0)</f>
        <v>0</v>
      </c>
      <c r="AC739" s="23">
        <f>IF(V739="Grave émulsion",P739*PU!$B$13,0)</f>
        <v>0</v>
      </c>
      <c r="AD739" s="24">
        <f>(R739*PU!B744)+('Entretien des chaussées1'!T739*PU!B746)+'Entretien des chaussées1'!X739+'Entretien des chaussées1'!Y739+'Entretien des chaussées1'!Z739+'Entretien des chaussées1'!AA739+'Entretien des chaussées1'!AB739+'Entretien des chaussées1'!AC739</f>
        <v>0</v>
      </c>
      <c r="AE739" s="34"/>
      <c r="AF739" s="34"/>
      <c r="AG739" s="19" t="str">
        <f t="shared" si="140"/>
        <v/>
      </c>
      <c r="AH739" s="19" t="str">
        <f t="shared" si="141"/>
        <v/>
      </c>
      <c r="AI739" s="19" t="str">
        <f t="shared" si="142"/>
        <v/>
      </c>
      <c r="AJ739" s="31"/>
      <c r="AK739" s="26"/>
    </row>
    <row r="740" spans="1:37" x14ac:dyDescent="0.2">
      <c r="A740" s="41"/>
      <c r="B740" s="58" t="s">
        <v>760</v>
      </c>
      <c r="C740" s="41"/>
      <c r="D740" s="44"/>
      <c r="E740" s="40"/>
      <c r="F740" s="38" t="str">
        <f t="shared" si="132"/>
        <v/>
      </c>
      <c r="G740" s="23">
        <f t="shared" si="133"/>
        <v>0</v>
      </c>
      <c r="H740" s="23">
        <f t="shared" si="134"/>
        <v>0</v>
      </c>
      <c r="I740" s="23">
        <f t="shared" si="135"/>
        <v>0</v>
      </c>
      <c r="J740" s="23">
        <f t="shared" si="136"/>
        <v>0</v>
      </c>
      <c r="K740" s="23">
        <f t="shared" si="137"/>
        <v>0</v>
      </c>
      <c r="L740" s="27"/>
      <c r="M740" s="27"/>
      <c r="N740" s="33"/>
      <c r="O740" s="33"/>
      <c r="P740" s="68" t="str">
        <f t="shared" si="138"/>
        <v/>
      </c>
      <c r="Q740" s="49" t="str">
        <f t="shared" si="139"/>
        <v/>
      </c>
      <c r="R740" s="33"/>
      <c r="S740" s="33"/>
      <c r="T740" s="33"/>
      <c r="U740" s="33"/>
      <c r="V740" s="27"/>
      <c r="W740" s="45"/>
      <c r="X740" s="42">
        <f>IF(V740="ESU",P740*PU!$B$3,0)</f>
        <v>0</v>
      </c>
      <c r="Y740" s="23">
        <f>IF(V740="ECF",P740*PU!$B$5,0)</f>
        <v>0</v>
      </c>
      <c r="Z740" s="23">
        <f>IF(V740="Enrobé projeté",P740*PU!$B$7,0)</f>
        <v>0</v>
      </c>
      <c r="AA740" s="23">
        <f>IF(V740="Enrobé à froid",P740*PU!$B$9,0)</f>
        <v>0</v>
      </c>
      <c r="AB740" s="23">
        <f>IF(V740="Béton bitumineux",P740*PU!$B$11,0)</f>
        <v>0</v>
      </c>
      <c r="AC740" s="23">
        <f>IF(V740="Grave émulsion",P740*PU!$B$13,0)</f>
        <v>0</v>
      </c>
      <c r="AD740" s="24">
        <f>(R740*PU!B745)+('Entretien des chaussées1'!T740*PU!B747)+'Entretien des chaussées1'!X740+'Entretien des chaussées1'!Y740+'Entretien des chaussées1'!Z740+'Entretien des chaussées1'!AA740+'Entretien des chaussées1'!AB740+'Entretien des chaussées1'!AC740</f>
        <v>0</v>
      </c>
      <c r="AE740" s="34"/>
      <c r="AF740" s="34"/>
      <c r="AG740" s="19" t="str">
        <f t="shared" si="140"/>
        <v/>
      </c>
      <c r="AH740" s="19" t="str">
        <f t="shared" si="141"/>
        <v/>
      </c>
      <c r="AI740" s="19" t="str">
        <f t="shared" si="142"/>
        <v/>
      </c>
      <c r="AJ740" s="31"/>
      <c r="AK740" s="26"/>
    </row>
    <row r="741" spans="1:37" x14ac:dyDescent="0.2">
      <c r="A741" s="41"/>
      <c r="B741" s="58" t="s">
        <v>761</v>
      </c>
      <c r="C741" s="41"/>
      <c r="D741" s="44"/>
      <c r="E741" s="40"/>
      <c r="F741" s="38" t="str">
        <f t="shared" si="132"/>
        <v/>
      </c>
      <c r="G741" s="23">
        <f t="shared" si="133"/>
        <v>0</v>
      </c>
      <c r="H741" s="23">
        <f t="shared" si="134"/>
        <v>0</v>
      </c>
      <c r="I741" s="23">
        <f t="shared" si="135"/>
        <v>0</v>
      </c>
      <c r="J741" s="23">
        <f t="shared" si="136"/>
        <v>0</v>
      </c>
      <c r="K741" s="23">
        <f t="shared" si="137"/>
        <v>0</v>
      </c>
      <c r="L741" s="27"/>
      <c r="M741" s="27"/>
      <c r="N741" s="33"/>
      <c r="O741" s="33"/>
      <c r="P741" s="68" t="str">
        <f t="shared" si="138"/>
        <v/>
      </c>
      <c r="Q741" s="49" t="str">
        <f t="shared" si="139"/>
        <v/>
      </c>
      <c r="R741" s="33"/>
      <c r="S741" s="33"/>
      <c r="T741" s="33"/>
      <c r="U741" s="33"/>
      <c r="V741" s="27"/>
      <c r="W741" s="45"/>
      <c r="X741" s="42">
        <f>IF(V741="ESU",P741*PU!$B$3,0)</f>
        <v>0</v>
      </c>
      <c r="Y741" s="23">
        <f>IF(V741="ECF",P741*PU!$B$5,0)</f>
        <v>0</v>
      </c>
      <c r="Z741" s="23">
        <f>IF(V741="Enrobé projeté",P741*PU!$B$7,0)</f>
        <v>0</v>
      </c>
      <c r="AA741" s="23">
        <f>IF(V741="Enrobé à froid",P741*PU!$B$9,0)</f>
        <v>0</v>
      </c>
      <c r="AB741" s="23">
        <f>IF(V741="Béton bitumineux",P741*PU!$B$11,0)</f>
        <v>0</v>
      </c>
      <c r="AC741" s="23">
        <f>IF(V741="Grave émulsion",P741*PU!$B$13,0)</f>
        <v>0</v>
      </c>
      <c r="AD741" s="24">
        <f>(R741*PU!B746)+('Entretien des chaussées1'!T741*PU!B748)+'Entretien des chaussées1'!X741+'Entretien des chaussées1'!Y741+'Entretien des chaussées1'!Z741+'Entretien des chaussées1'!AA741+'Entretien des chaussées1'!AB741+'Entretien des chaussées1'!AC741</f>
        <v>0</v>
      </c>
      <c r="AE741" s="34"/>
      <c r="AF741" s="34"/>
      <c r="AG741" s="19" t="str">
        <f t="shared" si="140"/>
        <v/>
      </c>
      <c r="AH741" s="19" t="str">
        <f t="shared" si="141"/>
        <v/>
      </c>
      <c r="AI741" s="19" t="str">
        <f t="shared" si="142"/>
        <v/>
      </c>
      <c r="AJ741" s="31"/>
      <c r="AK741" s="26"/>
    </row>
    <row r="742" spans="1:37" x14ac:dyDescent="0.2">
      <c r="A742" s="41"/>
      <c r="B742" s="58" t="s">
        <v>762</v>
      </c>
      <c r="C742" s="41"/>
      <c r="D742" s="44"/>
      <c r="E742" s="40"/>
      <c r="F742" s="38" t="str">
        <f t="shared" si="132"/>
        <v/>
      </c>
      <c r="G742" s="23">
        <f t="shared" si="133"/>
        <v>0</v>
      </c>
      <c r="H742" s="23">
        <f t="shared" si="134"/>
        <v>0</v>
      </c>
      <c r="I742" s="23">
        <f t="shared" si="135"/>
        <v>0</v>
      </c>
      <c r="J742" s="23">
        <f t="shared" si="136"/>
        <v>0</v>
      </c>
      <c r="K742" s="23">
        <f t="shared" si="137"/>
        <v>0</v>
      </c>
      <c r="L742" s="27"/>
      <c r="M742" s="27"/>
      <c r="N742" s="33"/>
      <c r="O742" s="33"/>
      <c r="P742" s="68" t="str">
        <f t="shared" si="138"/>
        <v/>
      </c>
      <c r="Q742" s="49" t="str">
        <f t="shared" si="139"/>
        <v/>
      </c>
      <c r="R742" s="33"/>
      <c r="S742" s="33"/>
      <c r="T742" s="33"/>
      <c r="U742" s="33"/>
      <c r="V742" s="27"/>
      <c r="W742" s="45"/>
      <c r="X742" s="42">
        <f>IF(V742="ESU",P742*PU!$B$3,0)</f>
        <v>0</v>
      </c>
      <c r="Y742" s="23">
        <f>IF(V742="ECF",P742*PU!$B$5,0)</f>
        <v>0</v>
      </c>
      <c r="Z742" s="23">
        <f>IF(V742="Enrobé projeté",P742*PU!$B$7,0)</f>
        <v>0</v>
      </c>
      <c r="AA742" s="23">
        <f>IF(V742="Enrobé à froid",P742*PU!$B$9,0)</f>
        <v>0</v>
      </c>
      <c r="AB742" s="23">
        <f>IF(V742="Béton bitumineux",P742*PU!$B$11,0)</f>
        <v>0</v>
      </c>
      <c r="AC742" s="23">
        <f>IF(V742="Grave émulsion",P742*PU!$B$13,0)</f>
        <v>0</v>
      </c>
      <c r="AD742" s="24">
        <f>(R742*PU!B747)+('Entretien des chaussées1'!T742*PU!B749)+'Entretien des chaussées1'!X742+'Entretien des chaussées1'!Y742+'Entretien des chaussées1'!Z742+'Entretien des chaussées1'!AA742+'Entretien des chaussées1'!AB742+'Entretien des chaussées1'!AC742</f>
        <v>0</v>
      </c>
      <c r="AE742" s="34"/>
      <c r="AF742" s="34"/>
      <c r="AG742" s="19" t="str">
        <f t="shared" si="140"/>
        <v/>
      </c>
      <c r="AH742" s="19" t="str">
        <f t="shared" si="141"/>
        <v/>
      </c>
      <c r="AI742" s="19" t="str">
        <f t="shared" si="142"/>
        <v/>
      </c>
      <c r="AJ742" s="31"/>
      <c r="AK742" s="26"/>
    </row>
    <row r="743" spans="1:37" x14ac:dyDescent="0.2">
      <c r="A743" s="41"/>
      <c r="B743" s="58" t="s">
        <v>763</v>
      </c>
      <c r="C743" s="41"/>
      <c r="D743" s="44"/>
      <c r="E743" s="40"/>
      <c r="F743" s="38" t="str">
        <f t="shared" si="132"/>
        <v/>
      </c>
      <c r="G743" s="23">
        <f t="shared" si="133"/>
        <v>0</v>
      </c>
      <c r="H743" s="23">
        <f t="shared" si="134"/>
        <v>0</v>
      </c>
      <c r="I743" s="23">
        <f t="shared" si="135"/>
        <v>0</v>
      </c>
      <c r="J743" s="23">
        <f t="shared" si="136"/>
        <v>0</v>
      </c>
      <c r="K743" s="23">
        <f t="shared" si="137"/>
        <v>0</v>
      </c>
      <c r="L743" s="27"/>
      <c r="M743" s="27"/>
      <c r="N743" s="33"/>
      <c r="O743" s="33"/>
      <c r="P743" s="68" t="str">
        <f t="shared" si="138"/>
        <v/>
      </c>
      <c r="Q743" s="49" t="str">
        <f t="shared" si="139"/>
        <v/>
      </c>
      <c r="R743" s="33"/>
      <c r="S743" s="33"/>
      <c r="T743" s="33"/>
      <c r="U743" s="33"/>
      <c r="V743" s="27"/>
      <c r="W743" s="45"/>
      <c r="X743" s="42">
        <f>IF(V743="ESU",P743*PU!$B$3,0)</f>
        <v>0</v>
      </c>
      <c r="Y743" s="23">
        <f>IF(V743="ECF",P743*PU!$B$5,0)</f>
        <v>0</v>
      </c>
      <c r="Z743" s="23">
        <f>IF(V743="Enrobé projeté",P743*PU!$B$7,0)</f>
        <v>0</v>
      </c>
      <c r="AA743" s="23">
        <f>IF(V743="Enrobé à froid",P743*PU!$B$9,0)</f>
        <v>0</v>
      </c>
      <c r="AB743" s="23">
        <f>IF(V743="Béton bitumineux",P743*PU!$B$11,0)</f>
        <v>0</v>
      </c>
      <c r="AC743" s="23">
        <f>IF(V743="Grave émulsion",P743*PU!$B$13,0)</f>
        <v>0</v>
      </c>
      <c r="AD743" s="24">
        <f>(R743*PU!B748)+('Entretien des chaussées1'!T743*PU!B750)+'Entretien des chaussées1'!X743+'Entretien des chaussées1'!Y743+'Entretien des chaussées1'!Z743+'Entretien des chaussées1'!AA743+'Entretien des chaussées1'!AB743+'Entretien des chaussées1'!AC743</f>
        <v>0</v>
      </c>
      <c r="AE743" s="34"/>
      <c r="AF743" s="34"/>
      <c r="AG743" s="19" t="str">
        <f t="shared" si="140"/>
        <v/>
      </c>
      <c r="AH743" s="19" t="str">
        <f t="shared" si="141"/>
        <v/>
      </c>
      <c r="AI743" s="19" t="str">
        <f t="shared" si="142"/>
        <v/>
      </c>
      <c r="AJ743" s="31"/>
      <c r="AK743" s="26"/>
    </row>
    <row r="744" spans="1:37" x14ac:dyDescent="0.2">
      <c r="A744" s="41"/>
      <c r="B744" s="58" t="s">
        <v>764</v>
      </c>
      <c r="C744" s="41"/>
      <c r="D744" s="44"/>
      <c r="E744" s="40"/>
      <c r="F744" s="38" t="str">
        <f t="shared" si="132"/>
        <v/>
      </c>
      <c r="G744" s="23">
        <f t="shared" si="133"/>
        <v>0</v>
      </c>
      <c r="H744" s="23">
        <f t="shared" si="134"/>
        <v>0</v>
      </c>
      <c r="I744" s="23">
        <f t="shared" si="135"/>
        <v>0</v>
      </c>
      <c r="J744" s="23">
        <f t="shared" si="136"/>
        <v>0</v>
      </c>
      <c r="K744" s="23">
        <f t="shared" si="137"/>
        <v>0</v>
      </c>
      <c r="L744" s="27"/>
      <c r="M744" s="27"/>
      <c r="N744" s="33"/>
      <c r="O744" s="33"/>
      <c r="P744" s="68" t="str">
        <f t="shared" si="138"/>
        <v/>
      </c>
      <c r="Q744" s="49" t="str">
        <f t="shared" si="139"/>
        <v/>
      </c>
      <c r="R744" s="33"/>
      <c r="S744" s="33"/>
      <c r="T744" s="33"/>
      <c r="U744" s="33"/>
      <c r="V744" s="27"/>
      <c r="W744" s="45"/>
      <c r="X744" s="42">
        <f>IF(V744="ESU",P744*PU!$B$3,0)</f>
        <v>0</v>
      </c>
      <c r="Y744" s="23">
        <f>IF(V744="ECF",P744*PU!$B$5,0)</f>
        <v>0</v>
      </c>
      <c r="Z744" s="23">
        <f>IF(V744="Enrobé projeté",P744*PU!$B$7,0)</f>
        <v>0</v>
      </c>
      <c r="AA744" s="23">
        <f>IF(V744="Enrobé à froid",P744*PU!$B$9,0)</f>
        <v>0</v>
      </c>
      <c r="AB744" s="23">
        <f>IF(V744="Béton bitumineux",P744*PU!$B$11,0)</f>
        <v>0</v>
      </c>
      <c r="AC744" s="23">
        <f>IF(V744="Grave émulsion",P744*PU!$B$13,0)</f>
        <v>0</v>
      </c>
      <c r="AD744" s="24">
        <f>(R744*PU!B749)+('Entretien des chaussées1'!T744*PU!B751)+'Entretien des chaussées1'!X744+'Entretien des chaussées1'!Y744+'Entretien des chaussées1'!Z744+'Entretien des chaussées1'!AA744+'Entretien des chaussées1'!AB744+'Entretien des chaussées1'!AC744</f>
        <v>0</v>
      </c>
      <c r="AE744" s="34"/>
      <c r="AF744" s="34"/>
      <c r="AG744" s="19" t="str">
        <f t="shared" si="140"/>
        <v/>
      </c>
      <c r="AH744" s="19" t="str">
        <f t="shared" si="141"/>
        <v/>
      </c>
      <c r="AI744" s="19" t="str">
        <f t="shared" si="142"/>
        <v/>
      </c>
      <c r="AJ744" s="31"/>
      <c r="AK744" s="26"/>
    </row>
    <row r="745" spans="1:37" x14ac:dyDescent="0.2">
      <c r="A745" s="41"/>
      <c r="B745" s="58" t="s">
        <v>765</v>
      </c>
      <c r="C745" s="41"/>
      <c r="D745" s="44"/>
      <c r="E745" s="40"/>
      <c r="F745" s="38" t="str">
        <f t="shared" si="132"/>
        <v/>
      </c>
      <c r="G745" s="23">
        <f t="shared" si="133"/>
        <v>0</v>
      </c>
      <c r="H745" s="23">
        <f t="shared" si="134"/>
        <v>0</v>
      </c>
      <c r="I745" s="23">
        <f t="shared" si="135"/>
        <v>0</v>
      </c>
      <c r="J745" s="23">
        <f t="shared" si="136"/>
        <v>0</v>
      </c>
      <c r="K745" s="23">
        <f t="shared" si="137"/>
        <v>0</v>
      </c>
      <c r="L745" s="27"/>
      <c r="M745" s="27"/>
      <c r="N745" s="33"/>
      <c r="O745" s="33"/>
      <c r="P745" s="68" t="str">
        <f t="shared" si="138"/>
        <v/>
      </c>
      <c r="Q745" s="49" t="str">
        <f t="shared" si="139"/>
        <v/>
      </c>
      <c r="R745" s="33"/>
      <c r="S745" s="33"/>
      <c r="T745" s="33"/>
      <c r="U745" s="33"/>
      <c r="V745" s="27"/>
      <c r="W745" s="45"/>
      <c r="X745" s="42">
        <f>IF(V745="ESU",P745*PU!$B$3,0)</f>
        <v>0</v>
      </c>
      <c r="Y745" s="23">
        <f>IF(V745="ECF",P745*PU!$B$5,0)</f>
        <v>0</v>
      </c>
      <c r="Z745" s="23">
        <f>IF(V745="Enrobé projeté",P745*PU!$B$7,0)</f>
        <v>0</v>
      </c>
      <c r="AA745" s="23">
        <f>IF(V745="Enrobé à froid",P745*PU!$B$9,0)</f>
        <v>0</v>
      </c>
      <c r="AB745" s="23">
        <f>IF(V745="Béton bitumineux",P745*PU!$B$11,0)</f>
        <v>0</v>
      </c>
      <c r="AC745" s="23">
        <f>IF(V745="Grave émulsion",P745*PU!$B$13,0)</f>
        <v>0</v>
      </c>
      <c r="AD745" s="24">
        <f>(R745*PU!B750)+('Entretien des chaussées1'!T745*PU!B752)+'Entretien des chaussées1'!X745+'Entretien des chaussées1'!Y745+'Entretien des chaussées1'!Z745+'Entretien des chaussées1'!AA745+'Entretien des chaussées1'!AB745+'Entretien des chaussées1'!AC745</f>
        <v>0</v>
      </c>
      <c r="AE745" s="34"/>
      <c r="AF745" s="34"/>
      <c r="AG745" s="19" t="str">
        <f t="shared" si="140"/>
        <v/>
      </c>
      <c r="AH745" s="19" t="str">
        <f t="shared" si="141"/>
        <v/>
      </c>
      <c r="AI745" s="19" t="str">
        <f t="shared" si="142"/>
        <v/>
      </c>
      <c r="AJ745" s="31"/>
      <c r="AK745" s="26"/>
    </row>
    <row r="746" spans="1:37" x14ac:dyDescent="0.2">
      <c r="A746" s="41"/>
      <c r="B746" s="58" t="s">
        <v>766</v>
      </c>
      <c r="C746" s="41"/>
      <c r="D746" s="44"/>
      <c r="E746" s="40"/>
      <c r="F746" s="38" t="str">
        <f t="shared" si="132"/>
        <v/>
      </c>
      <c r="G746" s="23">
        <f t="shared" si="133"/>
        <v>0</v>
      </c>
      <c r="H746" s="23">
        <f t="shared" si="134"/>
        <v>0</v>
      </c>
      <c r="I746" s="23">
        <f t="shared" si="135"/>
        <v>0</v>
      </c>
      <c r="J746" s="23">
        <f t="shared" si="136"/>
        <v>0</v>
      </c>
      <c r="K746" s="23">
        <f t="shared" si="137"/>
        <v>0</v>
      </c>
      <c r="L746" s="27"/>
      <c r="M746" s="27"/>
      <c r="N746" s="33"/>
      <c r="O746" s="33"/>
      <c r="P746" s="68" t="str">
        <f t="shared" si="138"/>
        <v/>
      </c>
      <c r="Q746" s="49" t="str">
        <f t="shared" si="139"/>
        <v/>
      </c>
      <c r="R746" s="33"/>
      <c r="S746" s="33"/>
      <c r="T746" s="33"/>
      <c r="U746" s="33"/>
      <c r="V746" s="27"/>
      <c r="W746" s="45"/>
      <c r="X746" s="42">
        <f>IF(V746="ESU",P746*PU!$B$3,0)</f>
        <v>0</v>
      </c>
      <c r="Y746" s="23">
        <f>IF(V746="ECF",P746*PU!$B$5,0)</f>
        <v>0</v>
      </c>
      <c r="Z746" s="23">
        <f>IF(V746="Enrobé projeté",P746*PU!$B$7,0)</f>
        <v>0</v>
      </c>
      <c r="AA746" s="23">
        <f>IF(V746="Enrobé à froid",P746*PU!$B$9,0)</f>
        <v>0</v>
      </c>
      <c r="AB746" s="23">
        <f>IF(V746="Béton bitumineux",P746*PU!$B$11,0)</f>
        <v>0</v>
      </c>
      <c r="AC746" s="23">
        <f>IF(V746="Grave émulsion",P746*PU!$B$13,0)</f>
        <v>0</v>
      </c>
      <c r="AD746" s="24">
        <f>(R746*PU!B751)+('Entretien des chaussées1'!T746*PU!B753)+'Entretien des chaussées1'!X746+'Entretien des chaussées1'!Y746+'Entretien des chaussées1'!Z746+'Entretien des chaussées1'!AA746+'Entretien des chaussées1'!AB746+'Entretien des chaussées1'!AC746</f>
        <v>0</v>
      </c>
      <c r="AE746" s="34"/>
      <c r="AF746" s="34"/>
      <c r="AG746" s="19" t="str">
        <f t="shared" si="140"/>
        <v/>
      </c>
      <c r="AH746" s="19" t="str">
        <f t="shared" si="141"/>
        <v/>
      </c>
      <c r="AI746" s="19" t="str">
        <f t="shared" si="142"/>
        <v/>
      </c>
      <c r="AJ746" s="31"/>
      <c r="AK746" s="26"/>
    </row>
    <row r="747" spans="1:37" x14ac:dyDescent="0.2">
      <c r="A747" s="41"/>
      <c r="B747" s="58" t="s">
        <v>767</v>
      </c>
      <c r="C747" s="41"/>
      <c r="D747" s="44"/>
      <c r="E747" s="40"/>
      <c r="F747" s="38" t="str">
        <f t="shared" si="132"/>
        <v/>
      </c>
      <c r="G747" s="23">
        <f t="shared" si="133"/>
        <v>0</v>
      </c>
      <c r="H747" s="23">
        <f t="shared" si="134"/>
        <v>0</v>
      </c>
      <c r="I747" s="23">
        <f t="shared" si="135"/>
        <v>0</v>
      </c>
      <c r="J747" s="23">
        <f t="shared" si="136"/>
        <v>0</v>
      </c>
      <c r="K747" s="23">
        <f t="shared" si="137"/>
        <v>0</v>
      </c>
      <c r="L747" s="27"/>
      <c r="M747" s="27"/>
      <c r="N747" s="33"/>
      <c r="O747" s="33"/>
      <c r="P747" s="68" t="str">
        <f t="shared" si="138"/>
        <v/>
      </c>
      <c r="Q747" s="49" t="str">
        <f t="shared" si="139"/>
        <v/>
      </c>
      <c r="R747" s="33"/>
      <c r="S747" s="33"/>
      <c r="T747" s="33"/>
      <c r="U747" s="33"/>
      <c r="V747" s="27"/>
      <c r="W747" s="45"/>
      <c r="X747" s="42">
        <f>IF(V747="ESU",P747*PU!$B$3,0)</f>
        <v>0</v>
      </c>
      <c r="Y747" s="23">
        <f>IF(V747="ECF",P747*PU!$B$5,0)</f>
        <v>0</v>
      </c>
      <c r="Z747" s="23">
        <f>IF(V747="Enrobé projeté",P747*PU!$B$7,0)</f>
        <v>0</v>
      </c>
      <c r="AA747" s="23">
        <f>IF(V747="Enrobé à froid",P747*PU!$B$9,0)</f>
        <v>0</v>
      </c>
      <c r="AB747" s="23">
        <f>IF(V747="Béton bitumineux",P747*PU!$B$11,0)</f>
        <v>0</v>
      </c>
      <c r="AC747" s="23">
        <f>IF(V747="Grave émulsion",P747*PU!$B$13,0)</f>
        <v>0</v>
      </c>
      <c r="AD747" s="24">
        <f>(R747*PU!B752)+('Entretien des chaussées1'!T747*PU!B754)+'Entretien des chaussées1'!X747+'Entretien des chaussées1'!Y747+'Entretien des chaussées1'!Z747+'Entretien des chaussées1'!AA747+'Entretien des chaussées1'!AB747+'Entretien des chaussées1'!AC747</f>
        <v>0</v>
      </c>
      <c r="AE747" s="34"/>
      <c r="AF747" s="34"/>
      <c r="AG747" s="19" t="str">
        <f t="shared" si="140"/>
        <v/>
      </c>
      <c r="AH747" s="19" t="str">
        <f t="shared" si="141"/>
        <v/>
      </c>
      <c r="AI747" s="19" t="str">
        <f t="shared" si="142"/>
        <v/>
      </c>
      <c r="AJ747" s="31"/>
      <c r="AK747" s="26"/>
    </row>
    <row r="748" spans="1:37" x14ac:dyDescent="0.2">
      <c r="A748" s="41"/>
      <c r="B748" s="58" t="s">
        <v>768</v>
      </c>
      <c r="C748" s="41"/>
      <c r="D748" s="44"/>
      <c r="E748" s="40"/>
      <c r="F748" s="38" t="str">
        <f t="shared" si="132"/>
        <v/>
      </c>
      <c r="G748" s="23">
        <f t="shared" si="133"/>
        <v>0</v>
      </c>
      <c r="H748" s="23">
        <f t="shared" si="134"/>
        <v>0</v>
      </c>
      <c r="I748" s="23">
        <f t="shared" si="135"/>
        <v>0</v>
      </c>
      <c r="J748" s="23">
        <f t="shared" si="136"/>
        <v>0</v>
      </c>
      <c r="K748" s="23">
        <f t="shared" si="137"/>
        <v>0</v>
      </c>
      <c r="L748" s="27"/>
      <c r="M748" s="27"/>
      <c r="N748" s="33"/>
      <c r="O748" s="33"/>
      <c r="P748" s="68" t="str">
        <f t="shared" si="138"/>
        <v/>
      </c>
      <c r="Q748" s="49" t="str">
        <f t="shared" si="139"/>
        <v/>
      </c>
      <c r="R748" s="33"/>
      <c r="S748" s="33"/>
      <c r="T748" s="33"/>
      <c r="U748" s="33"/>
      <c r="V748" s="27"/>
      <c r="W748" s="45"/>
      <c r="X748" s="42">
        <f>IF(V748="ESU",P748*PU!$B$3,0)</f>
        <v>0</v>
      </c>
      <c r="Y748" s="23">
        <f>IF(V748="ECF",P748*PU!$B$5,0)</f>
        <v>0</v>
      </c>
      <c r="Z748" s="23">
        <f>IF(V748="Enrobé projeté",P748*PU!$B$7,0)</f>
        <v>0</v>
      </c>
      <c r="AA748" s="23">
        <f>IF(V748="Enrobé à froid",P748*PU!$B$9,0)</f>
        <v>0</v>
      </c>
      <c r="AB748" s="23">
        <f>IF(V748="Béton bitumineux",P748*PU!$B$11,0)</f>
        <v>0</v>
      </c>
      <c r="AC748" s="23">
        <f>IF(V748="Grave émulsion",P748*PU!$B$13,0)</f>
        <v>0</v>
      </c>
      <c r="AD748" s="24">
        <f>(R748*PU!B753)+('Entretien des chaussées1'!T748*PU!B755)+'Entretien des chaussées1'!X748+'Entretien des chaussées1'!Y748+'Entretien des chaussées1'!Z748+'Entretien des chaussées1'!AA748+'Entretien des chaussées1'!AB748+'Entretien des chaussées1'!AC748</f>
        <v>0</v>
      </c>
      <c r="AE748" s="34"/>
      <c r="AF748" s="34"/>
      <c r="AG748" s="19" t="str">
        <f t="shared" si="140"/>
        <v/>
      </c>
      <c r="AH748" s="19" t="str">
        <f t="shared" si="141"/>
        <v/>
      </c>
      <c r="AI748" s="19" t="str">
        <f t="shared" si="142"/>
        <v/>
      </c>
      <c r="AJ748" s="31"/>
      <c r="AK748" s="26"/>
    </row>
    <row r="749" spans="1:37" x14ac:dyDescent="0.2">
      <c r="A749" s="41"/>
      <c r="B749" s="58" t="s">
        <v>769</v>
      </c>
      <c r="C749" s="41"/>
      <c r="D749" s="44"/>
      <c r="E749" s="40"/>
      <c r="F749" s="38" t="str">
        <f t="shared" si="132"/>
        <v/>
      </c>
      <c r="G749" s="23">
        <f t="shared" si="133"/>
        <v>0</v>
      </c>
      <c r="H749" s="23">
        <f t="shared" si="134"/>
        <v>0</v>
      </c>
      <c r="I749" s="23">
        <f t="shared" si="135"/>
        <v>0</v>
      </c>
      <c r="J749" s="23">
        <f t="shared" si="136"/>
        <v>0</v>
      </c>
      <c r="K749" s="23">
        <f t="shared" si="137"/>
        <v>0</v>
      </c>
      <c r="L749" s="27"/>
      <c r="M749" s="27"/>
      <c r="N749" s="33"/>
      <c r="O749" s="33"/>
      <c r="P749" s="68" t="str">
        <f t="shared" si="138"/>
        <v/>
      </c>
      <c r="Q749" s="49" t="str">
        <f t="shared" si="139"/>
        <v/>
      </c>
      <c r="R749" s="33"/>
      <c r="S749" s="33"/>
      <c r="T749" s="33"/>
      <c r="U749" s="33"/>
      <c r="V749" s="27"/>
      <c r="W749" s="45"/>
      <c r="X749" s="42">
        <f>IF(V749="ESU",P749*PU!$B$3,0)</f>
        <v>0</v>
      </c>
      <c r="Y749" s="23">
        <f>IF(V749="ECF",P749*PU!$B$5,0)</f>
        <v>0</v>
      </c>
      <c r="Z749" s="23">
        <f>IF(V749="Enrobé projeté",P749*PU!$B$7,0)</f>
        <v>0</v>
      </c>
      <c r="AA749" s="23">
        <f>IF(V749="Enrobé à froid",P749*PU!$B$9,0)</f>
        <v>0</v>
      </c>
      <c r="AB749" s="23">
        <f>IF(V749="Béton bitumineux",P749*PU!$B$11,0)</f>
        <v>0</v>
      </c>
      <c r="AC749" s="23">
        <f>IF(V749="Grave émulsion",P749*PU!$B$13,0)</f>
        <v>0</v>
      </c>
      <c r="AD749" s="24">
        <f>(R749*PU!B754)+('Entretien des chaussées1'!T749*PU!B756)+'Entretien des chaussées1'!X749+'Entretien des chaussées1'!Y749+'Entretien des chaussées1'!Z749+'Entretien des chaussées1'!AA749+'Entretien des chaussées1'!AB749+'Entretien des chaussées1'!AC749</f>
        <v>0</v>
      </c>
      <c r="AE749" s="34"/>
      <c r="AF749" s="34"/>
      <c r="AG749" s="19" t="str">
        <f t="shared" si="140"/>
        <v/>
      </c>
      <c r="AH749" s="19" t="str">
        <f t="shared" si="141"/>
        <v/>
      </c>
      <c r="AI749" s="19" t="str">
        <f t="shared" si="142"/>
        <v/>
      </c>
      <c r="AJ749" s="31"/>
      <c r="AK749" s="26"/>
    </row>
    <row r="750" spans="1:37" x14ac:dyDescent="0.2">
      <c r="A750" s="41"/>
      <c r="B750" s="58" t="s">
        <v>770</v>
      </c>
      <c r="C750" s="41"/>
      <c r="D750" s="44"/>
      <c r="E750" s="40"/>
      <c r="F750" s="38" t="str">
        <f t="shared" si="132"/>
        <v/>
      </c>
      <c r="G750" s="23">
        <f t="shared" si="133"/>
        <v>0</v>
      </c>
      <c r="H750" s="23">
        <f t="shared" si="134"/>
        <v>0</v>
      </c>
      <c r="I750" s="23">
        <f t="shared" si="135"/>
        <v>0</v>
      </c>
      <c r="J750" s="23">
        <f t="shared" si="136"/>
        <v>0</v>
      </c>
      <c r="K750" s="23">
        <f t="shared" si="137"/>
        <v>0</v>
      </c>
      <c r="L750" s="27"/>
      <c r="M750" s="27"/>
      <c r="N750" s="33"/>
      <c r="O750" s="33"/>
      <c r="P750" s="68" t="str">
        <f t="shared" si="138"/>
        <v/>
      </c>
      <c r="Q750" s="49" t="str">
        <f t="shared" si="139"/>
        <v/>
      </c>
      <c r="R750" s="33"/>
      <c r="S750" s="33"/>
      <c r="T750" s="33"/>
      <c r="U750" s="33"/>
      <c r="V750" s="27"/>
      <c r="W750" s="45"/>
      <c r="X750" s="42">
        <f>IF(V750="ESU",P750*PU!$B$3,0)</f>
        <v>0</v>
      </c>
      <c r="Y750" s="23">
        <f>IF(V750="ECF",P750*PU!$B$5,0)</f>
        <v>0</v>
      </c>
      <c r="Z750" s="23">
        <f>IF(V750="Enrobé projeté",P750*PU!$B$7,0)</f>
        <v>0</v>
      </c>
      <c r="AA750" s="23">
        <f>IF(V750="Enrobé à froid",P750*PU!$B$9,0)</f>
        <v>0</v>
      </c>
      <c r="AB750" s="23">
        <f>IF(V750="Béton bitumineux",P750*PU!$B$11,0)</f>
        <v>0</v>
      </c>
      <c r="AC750" s="23">
        <f>IF(V750="Grave émulsion",P750*PU!$B$13,0)</f>
        <v>0</v>
      </c>
      <c r="AD750" s="24">
        <f>(R750*PU!B755)+('Entretien des chaussées1'!T750*PU!B757)+'Entretien des chaussées1'!X750+'Entretien des chaussées1'!Y750+'Entretien des chaussées1'!Z750+'Entretien des chaussées1'!AA750+'Entretien des chaussées1'!AB750+'Entretien des chaussées1'!AC750</f>
        <v>0</v>
      </c>
      <c r="AE750" s="34"/>
      <c r="AF750" s="34"/>
      <c r="AG750" s="19" t="str">
        <f t="shared" si="140"/>
        <v/>
      </c>
      <c r="AH750" s="19" t="str">
        <f t="shared" si="141"/>
        <v/>
      </c>
      <c r="AI750" s="19" t="str">
        <f t="shared" si="142"/>
        <v/>
      </c>
      <c r="AJ750" s="31"/>
      <c r="AK750" s="26"/>
    </row>
    <row r="751" spans="1:37" x14ac:dyDescent="0.2">
      <c r="A751" s="41"/>
      <c r="B751" s="58" t="s">
        <v>771</v>
      </c>
      <c r="C751" s="41"/>
      <c r="D751" s="44"/>
      <c r="E751" s="40"/>
      <c r="F751" s="38" t="str">
        <f t="shared" si="132"/>
        <v/>
      </c>
      <c r="G751" s="23">
        <f t="shared" si="133"/>
        <v>0</v>
      </c>
      <c r="H751" s="23">
        <f t="shared" si="134"/>
        <v>0</v>
      </c>
      <c r="I751" s="23">
        <f t="shared" si="135"/>
        <v>0</v>
      </c>
      <c r="J751" s="23">
        <f t="shared" si="136"/>
        <v>0</v>
      </c>
      <c r="K751" s="23">
        <f t="shared" si="137"/>
        <v>0</v>
      </c>
      <c r="L751" s="27"/>
      <c r="M751" s="27"/>
      <c r="N751" s="33"/>
      <c r="O751" s="33"/>
      <c r="P751" s="68" t="str">
        <f t="shared" si="138"/>
        <v/>
      </c>
      <c r="Q751" s="49" t="str">
        <f t="shared" si="139"/>
        <v/>
      </c>
      <c r="R751" s="33"/>
      <c r="S751" s="33"/>
      <c r="T751" s="33"/>
      <c r="U751" s="33"/>
      <c r="V751" s="27"/>
      <c r="W751" s="45"/>
      <c r="X751" s="42">
        <f>IF(V751="ESU",P751*PU!$B$3,0)</f>
        <v>0</v>
      </c>
      <c r="Y751" s="23">
        <f>IF(V751="ECF",P751*PU!$B$5,0)</f>
        <v>0</v>
      </c>
      <c r="Z751" s="23">
        <f>IF(V751="Enrobé projeté",P751*PU!$B$7,0)</f>
        <v>0</v>
      </c>
      <c r="AA751" s="23">
        <f>IF(V751="Enrobé à froid",P751*PU!$B$9,0)</f>
        <v>0</v>
      </c>
      <c r="AB751" s="23">
        <f>IF(V751="Béton bitumineux",P751*PU!$B$11,0)</f>
        <v>0</v>
      </c>
      <c r="AC751" s="23">
        <f>IF(V751="Grave émulsion",P751*PU!$B$13,0)</f>
        <v>0</v>
      </c>
      <c r="AD751" s="24">
        <f>(R751*PU!B756)+('Entretien des chaussées1'!T751*PU!B758)+'Entretien des chaussées1'!X751+'Entretien des chaussées1'!Y751+'Entretien des chaussées1'!Z751+'Entretien des chaussées1'!AA751+'Entretien des chaussées1'!AB751+'Entretien des chaussées1'!AC751</f>
        <v>0</v>
      </c>
      <c r="AE751" s="34"/>
      <c r="AF751" s="34"/>
      <c r="AG751" s="19" t="str">
        <f t="shared" si="140"/>
        <v/>
      </c>
      <c r="AH751" s="19" t="str">
        <f t="shared" si="141"/>
        <v/>
      </c>
      <c r="AI751" s="19" t="str">
        <f t="shared" si="142"/>
        <v/>
      </c>
      <c r="AJ751" s="31"/>
      <c r="AK751" s="26"/>
    </row>
    <row r="752" spans="1:37" x14ac:dyDescent="0.2">
      <c r="A752" s="41"/>
      <c r="B752" s="58" t="s">
        <v>772</v>
      </c>
      <c r="C752" s="41"/>
      <c r="D752" s="44"/>
      <c r="E752" s="40"/>
      <c r="F752" s="38" t="str">
        <f t="shared" si="132"/>
        <v/>
      </c>
      <c r="G752" s="23">
        <f t="shared" si="133"/>
        <v>0</v>
      </c>
      <c r="H752" s="23">
        <f t="shared" si="134"/>
        <v>0</v>
      </c>
      <c r="I752" s="23">
        <f t="shared" si="135"/>
        <v>0</v>
      </c>
      <c r="J752" s="23">
        <f t="shared" si="136"/>
        <v>0</v>
      </c>
      <c r="K752" s="23">
        <f t="shared" si="137"/>
        <v>0</v>
      </c>
      <c r="L752" s="27"/>
      <c r="M752" s="27"/>
      <c r="N752" s="33"/>
      <c r="O752" s="33"/>
      <c r="P752" s="68" t="str">
        <f t="shared" si="138"/>
        <v/>
      </c>
      <c r="Q752" s="49" t="str">
        <f t="shared" si="139"/>
        <v/>
      </c>
      <c r="R752" s="33"/>
      <c r="S752" s="33"/>
      <c r="T752" s="33"/>
      <c r="U752" s="33"/>
      <c r="V752" s="27"/>
      <c r="W752" s="45"/>
      <c r="X752" s="42">
        <f>IF(V752="ESU",P752*PU!$B$3,0)</f>
        <v>0</v>
      </c>
      <c r="Y752" s="23">
        <f>IF(V752="ECF",P752*PU!$B$5,0)</f>
        <v>0</v>
      </c>
      <c r="Z752" s="23">
        <f>IF(V752="Enrobé projeté",P752*PU!$B$7,0)</f>
        <v>0</v>
      </c>
      <c r="AA752" s="23">
        <f>IF(V752="Enrobé à froid",P752*PU!$B$9,0)</f>
        <v>0</v>
      </c>
      <c r="AB752" s="23">
        <f>IF(V752="Béton bitumineux",P752*PU!$B$11,0)</f>
        <v>0</v>
      </c>
      <c r="AC752" s="23">
        <f>IF(V752="Grave émulsion",P752*PU!$B$13,0)</f>
        <v>0</v>
      </c>
      <c r="AD752" s="24">
        <f>(R752*PU!B757)+('Entretien des chaussées1'!T752*PU!B759)+'Entretien des chaussées1'!X752+'Entretien des chaussées1'!Y752+'Entretien des chaussées1'!Z752+'Entretien des chaussées1'!AA752+'Entretien des chaussées1'!AB752+'Entretien des chaussées1'!AC752</f>
        <v>0</v>
      </c>
      <c r="AE752" s="34"/>
      <c r="AF752" s="34"/>
      <c r="AG752" s="19" t="str">
        <f t="shared" si="140"/>
        <v/>
      </c>
      <c r="AH752" s="19" t="str">
        <f t="shared" si="141"/>
        <v/>
      </c>
      <c r="AI752" s="19" t="str">
        <f t="shared" si="142"/>
        <v/>
      </c>
      <c r="AJ752" s="31"/>
      <c r="AK752" s="26"/>
    </row>
    <row r="753" spans="1:37" x14ac:dyDescent="0.2">
      <c r="A753" s="41"/>
      <c r="B753" s="58" t="s">
        <v>773</v>
      </c>
      <c r="C753" s="41"/>
      <c r="D753" s="44"/>
      <c r="E753" s="40"/>
      <c r="F753" s="38" t="str">
        <f t="shared" si="132"/>
        <v/>
      </c>
      <c r="G753" s="23">
        <f t="shared" si="133"/>
        <v>0</v>
      </c>
      <c r="H753" s="23">
        <f t="shared" si="134"/>
        <v>0</v>
      </c>
      <c r="I753" s="23">
        <f t="shared" si="135"/>
        <v>0</v>
      </c>
      <c r="J753" s="23">
        <f t="shared" si="136"/>
        <v>0</v>
      </c>
      <c r="K753" s="23">
        <f t="shared" si="137"/>
        <v>0</v>
      </c>
      <c r="L753" s="27"/>
      <c r="M753" s="27"/>
      <c r="N753" s="33"/>
      <c r="O753" s="33"/>
      <c r="P753" s="68" t="str">
        <f t="shared" si="138"/>
        <v/>
      </c>
      <c r="Q753" s="49" t="str">
        <f t="shared" si="139"/>
        <v/>
      </c>
      <c r="R753" s="33"/>
      <c r="S753" s="33"/>
      <c r="T753" s="33"/>
      <c r="U753" s="33"/>
      <c r="V753" s="27"/>
      <c r="W753" s="45"/>
      <c r="X753" s="42">
        <f>IF(V753="ESU",P753*PU!$B$3,0)</f>
        <v>0</v>
      </c>
      <c r="Y753" s="23">
        <f>IF(V753="ECF",P753*PU!$B$5,0)</f>
        <v>0</v>
      </c>
      <c r="Z753" s="23">
        <f>IF(V753="Enrobé projeté",P753*PU!$B$7,0)</f>
        <v>0</v>
      </c>
      <c r="AA753" s="23">
        <f>IF(V753="Enrobé à froid",P753*PU!$B$9,0)</f>
        <v>0</v>
      </c>
      <c r="AB753" s="23">
        <f>IF(V753="Béton bitumineux",P753*PU!$B$11,0)</f>
        <v>0</v>
      </c>
      <c r="AC753" s="23">
        <f>IF(V753="Grave émulsion",P753*PU!$B$13,0)</f>
        <v>0</v>
      </c>
      <c r="AD753" s="24">
        <f>(R753*PU!B758)+('Entretien des chaussées1'!T753*PU!B760)+'Entretien des chaussées1'!X753+'Entretien des chaussées1'!Y753+'Entretien des chaussées1'!Z753+'Entretien des chaussées1'!AA753+'Entretien des chaussées1'!AB753+'Entretien des chaussées1'!AC753</f>
        <v>0</v>
      </c>
      <c r="AE753" s="34"/>
      <c r="AF753" s="34"/>
      <c r="AG753" s="19" t="str">
        <f t="shared" si="140"/>
        <v/>
      </c>
      <c r="AH753" s="19" t="str">
        <f t="shared" si="141"/>
        <v/>
      </c>
      <c r="AI753" s="19" t="str">
        <f t="shared" si="142"/>
        <v/>
      </c>
      <c r="AJ753" s="31"/>
      <c r="AK753" s="26"/>
    </row>
    <row r="754" spans="1:37" x14ac:dyDescent="0.2">
      <c r="A754" s="41"/>
      <c r="B754" s="58" t="s">
        <v>774</v>
      </c>
      <c r="C754" s="41"/>
      <c r="D754" s="44"/>
      <c r="E754" s="40"/>
      <c r="F754" s="38" t="str">
        <f t="shared" si="132"/>
        <v/>
      </c>
      <c r="G754" s="23">
        <f t="shared" si="133"/>
        <v>0</v>
      </c>
      <c r="H754" s="23">
        <f t="shared" si="134"/>
        <v>0</v>
      </c>
      <c r="I754" s="23">
        <f t="shared" si="135"/>
        <v>0</v>
      </c>
      <c r="J754" s="23">
        <f t="shared" si="136"/>
        <v>0</v>
      </c>
      <c r="K754" s="23">
        <f t="shared" si="137"/>
        <v>0</v>
      </c>
      <c r="L754" s="27"/>
      <c r="M754" s="27"/>
      <c r="N754" s="33"/>
      <c r="O754" s="33"/>
      <c r="P754" s="68" t="str">
        <f t="shared" si="138"/>
        <v/>
      </c>
      <c r="Q754" s="49" t="str">
        <f t="shared" si="139"/>
        <v/>
      </c>
      <c r="R754" s="33"/>
      <c r="S754" s="33"/>
      <c r="T754" s="33"/>
      <c r="U754" s="33"/>
      <c r="V754" s="27"/>
      <c r="W754" s="45"/>
      <c r="X754" s="42">
        <f>IF(V754="ESU",P754*PU!$B$3,0)</f>
        <v>0</v>
      </c>
      <c r="Y754" s="23">
        <f>IF(V754="ECF",P754*PU!$B$5,0)</f>
        <v>0</v>
      </c>
      <c r="Z754" s="23">
        <f>IF(V754="Enrobé projeté",P754*PU!$B$7,0)</f>
        <v>0</v>
      </c>
      <c r="AA754" s="23">
        <f>IF(V754="Enrobé à froid",P754*PU!$B$9,0)</f>
        <v>0</v>
      </c>
      <c r="AB754" s="23">
        <f>IF(V754="Béton bitumineux",P754*PU!$B$11,0)</f>
        <v>0</v>
      </c>
      <c r="AC754" s="23">
        <f>IF(V754="Grave émulsion",P754*PU!$B$13,0)</f>
        <v>0</v>
      </c>
      <c r="AD754" s="24">
        <f>(R754*PU!B759)+('Entretien des chaussées1'!T754*PU!B761)+'Entretien des chaussées1'!X754+'Entretien des chaussées1'!Y754+'Entretien des chaussées1'!Z754+'Entretien des chaussées1'!AA754+'Entretien des chaussées1'!AB754+'Entretien des chaussées1'!AC754</f>
        <v>0</v>
      </c>
      <c r="AE754" s="34"/>
      <c r="AF754" s="34"/>
      <c r="AG754" s="19" t="str">
        <f t="shared" si="140"/>
        <v/>
      </c>
      <c r="AH754" s="19" t="str">
        <f t="shared" si="141"/>
        <v/>
      </c>
      <c r="AI754" s="19" t="str">
        <f t="shared" si="142"/>
        <v/>
      </c>
      <c r="AJ754" s="31"/>
      <c r="AK754" s="26"/>
    </row>
    <row r="755" spans="1:37" x14ac:dyDescent="0.2">
      <c r="A755" s="41"/>
      <c r="B755" s="58" t="s">
        <v>775</v>
      </c>
      <c r="C755" s="41"/>
      <c r="D755" s="44"/>
      <c r="E755" s="40"/>
      <c r="F755" s="38" t="str">
        <f t="shared" si="132"/>
        <v/>
      </c>
      <c r="G755" s="23">
        <f t="shared" si="133"/>
        <v>0</v>
      </c>
      <c r="H755" s="23">
        <f t="shared" si="134"/>
        <v>0</v>
      </c>
      <c r="I755" s="23">
        <f t="shared" si="135"/>
        <v>0</v>
      </c>
      <c r="J755" s="23">
        <f t="shared" si="136"/>
        <v>0</v>
      </c>
      <c r="K755" s="23">
        <f t="shared" si="137"/>
        <v>0</v>
      </c>
      <c r="L755" s="27"/>
      <c r="M755" s="27"/>
      <c r="N755" s="33"/>
      <c r="O755" s="33"/>
      <c r="P755" s="68" t="str">
        <f t="shared" si="138"/>
        <v/>
      </c>
      <c r="Q755" s="49" t="str">
        <f t="shared" si="139"/>
        <v/>
      </c>
      <c r="R755" s="33"/>
      <c r="S755" s="33"/>
      <c r="T755" s="33"/>
      <c r="U755" s="33"/>
      <c r="V755" s="27"/>
      <c r="W755" s="45"/>
      <c r="X755" s="42">
        <f>IF(V755="ESU",P755*PU!$B$3,0)</f>
        <v>0</v>
      </c>
      <c r="Y755" s="23">
        <f>IF(V755="ECF",P755*PU!$B$5,0)</f>
        <v>0</v>
      </c>
      <c r="Z755" s="23">
        <f>IF(V755="Enrobé projeté",P755*PU!$B$7,0)</f>
        <v>0</v>
      </c>
      <c r="AA755" s="23">
        <f>IF(V755="Enrobé à froid",P755*PU!$B$9,0)</f>
        <v>0</v>
      </c>
      <c r="AB755" s="23">
        <f>IF(V755="Béton bitumineux",P755*PU!$B$11,0)</f>
        <v>0</v>
      </c>
      <c r="AC755" s="23">
        <f>IF(V755="Grave émulsion",P755*PU!$B$13,0)</f>
        <v>0</v>
      </c>
      <c r="AD755" s="24">
        <f>(R755*PU!B760)+('Entretien des chaussées1'!T755*PU!B762)+'Entretien des chaussées1'!X755+'Entretien des chaussées1'!Y755+'Entretien des chaussées1'!Z755+'Entretien des chaussées1'!AA755+'Entretien des chaussées1'!AB755+'Entretien des chaussées1'!AC755</f>
        <v>0</v>
      </c>
      <c r="AE755" s="34"/>
      <c r="AF755" s="34"/>
      <c r="AG755" s="19" t="str">
        <f t="shared" si="140"/>
        <v/>
      </c>
      <c r="AH755" s="19" t="str">
        <f t="shared" si="141"/>
        <v/>
      </c>
      <c r="AI755" s="19" t="str">
        <f t="shared" si="142"/>
        <v/>
      </c>
      <c r="AJ755" s="31"/>
      <c r="AK755" s="26"/>
    </row>
    <row r="756" spans="1:37" ht="25.5" x14ac:dyDescent="0.2">
      <c r="A756" s="41"/>
      <c r="B756" s="58" t="s">
        <v>776</v>
      </c>
      <c r="C756" s="41"/>
      <c r="D756" s="44"/>
      <c r="E756" s="40"/>
      <c r="F756" s="38" t="str">
        <f t="shared" si="132"/>
        <v/>
      </c>
      <c r="G756" s="23">
        <f t="shared" si="133"/>
        <v>0</v>
      </c>
      <c r="H756" s="23">
        <f t="shared" si="134"/>
        <v>0</v>
      </c>
      <c r="I756" s="23">
        <f t="shared" si="135"/>
        <v>0</v>
      </c>
      <c r="J756" s="23">
        <f t="shared" si="136"/>
        <v>0</v>
      </c>
      <c r="K756" s="23">
        <f t="shared" si="137"/>
        <v>0</v>
      </c>
      <c r="L756" s="27"/>
      <c r="M756" s="27"/>
      <c r="N756" s="33"/>
      <c r="O756" s="33"/>
      <c r="P756" s="68" t="str">
        <f t="shared" si="138"/>
        <v/>
      </c>
      <c r="Q756" s="49" t="str">
        <f t="shared" si="139"/>
        <v/>
      </c>
      <c r="R756" s="33"/>
      <c r="S756" s="33"/>
      <c r="T756" s="33"/>
      <c r="U756" s="33"/>
      <c r="V756" s="27"/>
      <c r="W756" s="45"/>
      <c r="X756" s="42">
        <f>IF(V756="ESU",P756*PU!$B$3,0)</f>
        <v>0</v>
      </c>
      <c r="Y756" s="23">
        <f>IF(V756="ECF",P756*PU!$B$5,0)</f>
        <v>0</v>
      </c>
      <c r="Z756" s="23">
        <f>IF(V756="Enrobé projeté",P756*PU!$B$7,0)</f>
        <v>0</v>
      </c>
      <c r="AA756" s="23">
        <f>IF(V756="Enrobé à froid",P756*PU!$B$9,0)</f>
        <v>0</v>
      </c>
      <c r="AB756" s="23">
        <f>IF(V756="Béton bitumineux",P756*PU!$B$11,0)</f>
        <v>0</v>
      </c>
      <c r="AC756" s="23">
        <f>IF(V756="Grave émulsion",P756*PU!$B$13,0)</f>
        <v>0</v>
      </c>
      <c r="AD756" s="24">
        <f>(R756*PU!B761)+('Entretien des chaussées1'!T756*PU!B763)+'Entretien des chaussées1'!X756+'Entretien des chaussées1'!Y756+'Entretien des chaussées1'!Z756+'Entretien des chaussées1'!AA756+'Entretien des chaussées1'!AB756+'Entretien des chaussées1'!AC756</f>
        <v>0</v>
      </c>
      <c r="AE756" s="34"/>
      <c r="AF756" s="34"/>
      <c r="AG756" s="19" t="str">
        <f t="shared" si="140"/>
        <v/>
      </c>
      <c r="AH756" s="19" t="str">
        <f t="shared" si="141"/>
        <v/>
      </c>
      <c r="AI756" s="19" t="str">
        <f t="shared" si="142"/>
        <v/>
      </c>
      <c r="AJ756" s="31"/>
      <c r="AK756" s="26"/>
    </row>
    <row r="757" spans="1:37" x14ac:dyDescent="0.2">
      <c r="A757" s="41"/>
      <c r="B757" s="58" t="s">
        <v>777</v>
      </c>
      <c r="C757" s="41"/>
      <c r="D757" s="44"/>
      <c r="E757" s="40"/>
      <c r="F757" s="38" t="str">
        <f t="shared" si="132"/>
        <v/>
      </c>
      <c r="G757" s="23">
        <f t="shared" si="133"/>
        <v>0</v>
      </c>
      <c r="H757" s="23">
        <f t="shared" si="134"/>
        <v>0</v>
      </c>
      <c r="I757" s="23">
        <f t="shared" si="135"/>
        <v>0</v>
      </c>
      <c r="J757" s="23">
        <f t="shared" si="136"/>
        <v>0</v>
      </c>
      <c r="K757" s="23">
        <f t="shared" si="137"/>
        <v>0</v>
      </c>
      <c r="L757" s="27"/>
      <c r="M757" s="27"/>
      <c r="N757" s="33"/>
      <c r="O757" s="33"/>
      <c r="P757" s="68" t="str">
        <f t="shared" si="138"/>
        <v/>
      </c>
      <c r="Q757" s="49" t="str">
        <f t="shared" si="139"/>
        <v/>
      </c>
      <c r="R757" s="33"/>
      <c r="S757" s="33"/>
      <c r="T757" s="33"/>
      <c r="U757" s="33"/>
      <c r="V757" s="27"/>
      <c r="W757" s="45"/>
      <c r="X757" s="42">
        <f>IF(V757="ESU",P757*PU!$B$3,0)</f>
        <v>0</v>
      </c>
      <c r="Y757" s="23">
        <f>IF(V757="ECF",P757*PU!$B$5,0)</f>
        <v>0</v>
      </c>
      <c r="Z757" s="23">
        <f>IF(V757="Enrobé projeté",P757*PU!$B$7,0)</f>
        <v>0</v>
      </c>
      <c r="AA757" s="23">
        <f>IF(V757="Enrobé à froid",P757*PU!$B$9,0)</f>
        <v>0</v>
      </c>
      <c r="AB757" s="23">
        <f>IF(V757="Béton bitumineux",P757*PU!$B$11,0)</f>
        <v>0</v>
      </c>
      <c r="AC757" s="23">
        <f>IF(V757="Grave émulsion",P757*PU!$B$13,0)</f>
        <v>0</v>
      </c>
      <c r="AD757" s="24">
        <f>(R757*PU!B762)+('Entretien des chaussées1'!T757*PU!B764)+'Entretien des chaussées1'!X757+'Entretien des chaussées1'!Y757+'Entretien des chaussées1'!Z757+'Entretien des chaussées1'!AA757+'Entretien des chaussées1'!AB757+'Entretien des chaussées1'!AC757</f>
        <v>0</v>
      </c>
      <c r="AE757" s="34"/>
      <c r="AF757" s="34"/>
      <c r="AG757" s="19" t="str">
        <f t="shared" si="140"/>
        <v/>
      </c>
      <c r="AH757" s="19" t="str">
        <f t="shared" si="141"/>
        <v/>
      </c>
      <c r="AI757" s="19" t="str">
        <f t="shared" si="142"/>
        <v/>
      </c>
      <c r="AJ757" s="31"/>
      <c r="AK757" s="26"/>
    </row>
    <row r="758" spans="1:37" x14ac:dyDescent="0.2">
      <c r="A758" s="41"/>
      <c r="B758" s="58" t="s">
        <v>778</v>
      </c>
      <c r="C758" s="41"/>
      <c r="D758" s="44"/>
      <c r="E758" s="40"/>
      <c r="F758" s="38" t="str">
        <f t="shared" si="132"/>
        <v/>
      </c>
      <c r="G758" s="23">
        <f t="shared" si="133"/>
        <v>0</v>
      </c>
      <c r="H758" s="23">
        <f t="shared" si="134"/>
        <v>0</v>
      </c>
      <c r="I758" s="23">
        <f t="shared" si="135"/>
        <v>0</v>
      </c>
      <c r="J758" s="23">
        <f t="shared" si="136"/>
        <v>0</v>
      </c>
      <c r="K758" s="23">
        <f t="shared" si="137"/>
        <v>0</v>
      </c>
      <c r="L758" s="27"/>
      <c r="M758" s="27"/>
      <c r="N758" s="33"/>
      <c r="O758" s="33"/>
      <c r="P758" s="68" t="str">
        <f t="shared" si="138"/>
        <v/>
      </c>
      <c r="Q758" s="49" t="str">
        <f t="shared" si="139"/>
        <v/>
      </c>
      <c r="R758" s="33"/>
      <c r="S758" s="33"/>
      <c r="T758" s="33"/>
      <c r="U758" s="33"/>
      <c r="V758" s="27"/>
      <c r="W758" s="45"/>
      <c r="X758" s="42">
        <f>IF(V758="ESU",P758*PU!$B$3,0)</f>
        <v>0</v>
      </c>
      <c r="Y758" s="23">
        <f>IF(V758="ECF",P758*PU!$B$5,0)</f>
        <v>0</v>
      </c>
      <c r="Z758" s="23">
        <f>IF(V758="Enrobé projeté",P758*PU!$B$7,0)</f>
        <v>0</v>
      </c>
      <c r="AA758" s="23">
        <f>IF(V758="Enrobé à froid",P758*PU!$B$9,0)</f>
        <v>0</v>
      </c>
      <c r="AB758" s="23">
        <f>IF(V758="Béton bitumineux",P758*PU!$B$11,0)</f>
        <v>0</v>
      </c>
      <c r="AC758" s="23">
        <f>IF(V758="Grave émulsion",P758*PU!$B$13,0)</f>
        <v>0</v>
      </c>
      <c r="AD758" s="24">
        <f>(R758*PU!B763)+('Entretien des chaussées1'!T758*PU!B765)+'Entretien des chaussées1'!X758+'Entretien des chaussées1'!Y758+'Entretien des chaussées1'!Z758+'Entretien des chaussées1'!AA758+'Entretien des chaussées1'!AB758+'Entretien des chaussées1'!AC758</f>
        <v>0</v>
      </c>
      <c r="AE758" s="34"/>
      <c r="AF758" s="34"/>
      <c r="AG758" s="19" t="str">
        <f t="shared" si="140"/>
        <v/>
      </c>
      <c r="AH758" s="19" t="str">
        <f t="shared" si="141"/>
        <v/>
      </c>
      <c r="AI758" s="19" t="str">
        <f t="shared" si="142"/>
        <v/>
      </c>
      <c r="AJ758" s="31"/>
      <c r="AK758" s="26"/>
    </row>
    <row r="759" spans="1:37" ht="25.5" x14ac:dyDescent="0.2">
      <c r="A759" s="41"/>
      <c r="B759" s="60" t="s">
        <v>779</v>
      </c>
      <c r="C759" s="41"/>
      <c r="D759" s="44"/>
      <c r="E759" s="40"/>
      <c r="F759" s="38" t="str">
        <f t="shared" si="132"/>
        <v/>
      </c>
      <c r="G759" s="23">
        <f t="shared" si="133"/>
        <v>0</v>
      </c>
      <c r="H759" s="23">
        <f t="shared" si="134"/>
        <v>0</v>
      </c>
      <c r="I759" s="23">
        <f t="shared" si="135"/>
        <v>0</v>
      </c>
      <c r="J759" s="23">
        <f t="shared" si="136"/>
        <v>0</v>
      </c>
      <c r="K759" s="23">
        <f t="shared" si="137"/>
        <v>0</v>
      </c>
      <c r="L759" s="27"/>
      <c r="M759" s="27"/>
      <c r="N759" s="33"/>
      <c r="O759" s="33"/>
      <c r="P759" s="68" t="str">
        <f t="shared" si="138"/>
        <v/>
      </c>
      <c r="Q759" s="49" t="str">
        <f t="shared" si="139"/>
        <v/>
      </c>
      <c r="R759" s="33"/>
      <c r="S759" s="33"/>
      <c r="T759" s="33"/>
      <c r="U759" s="33"/>
      <c r="V759" s="27"/>
      <c r="W759" s="45"/>
      <c r="X759" s="42">
        <f>IF(V759="ESU",P759*PU!$B$3,0)</f>
        <v>0</v>
      </c>
      <c r="Y759" s="23">
        <f>IF(V759="ECF",P759*PU!$B$5,0)</f>
        <v>0</v>
      </c>
      <c r="Z759" s="23">
        <f>IF(V759="Enrobé projeté",P759*PU!$B$7,0)</f>
        <v>0</v>
      </c>
      <c r="AA759" s="23">
        <f>IF(V759="Enrobé à froid",P759*PU!$B$9,0)</f>
        <v>0</v>
      </c>
      <c r="AB759" s="23">
        <f>IF(V759="Béton bitumineux",P759*PU!$B$11,0)</f>
        <v>0</v>
      </c>
      <c r="AC759" s="23">
        <f>IF(V759="Grave émulsion",P759*PU!$B$13,0)</f>
        <v>0</v>
      </c>
      <c r="AD759" s="24">
        <f>(R759*PU!B764)+('Entretien des chaussées1'!T759*PU!B766)+'Entretien des chaussées1'!X759+'Entretien des chaussées1'!Y759+'Entretien des chaussées1'!Z759+'Entretien des chaussées1'!AA759+'Entretien des chaussées1'!AB759+'Entretien des chaussées1'!AC759</f>
        <v>0</v>
      </c>
      <c r="AE759" s="34"/>
      <c r="AF759" s="34"/>
      <c r="AG759" s="19" t="str">
        <f t="shared" si="140"/>
        <v/>
      </c>
      <c r="AH759" s="19" t="str">
        <f t="shared" si="141"/>
        <v/>
      </c>
      <c r="AI759" s="19" t="str">
        <f t="shared" si="142"/>
        <v/>
      </c>
      <c r="AJ759" s="31"/>
      <c r="AK759" s="26"/>
    </row>
    <row r="760" spans="1:37" ht="25.5" x14ac:dyDescent="0.2">
      <c r="A760" s="41"/>
      <c r="B760" s="60" t="s">
        <v>780</v>
      </c>
      <c r="C760" s="41"/>
      <c r="D760" s="44"/>
      <c r="E760" s="40"/>
      <c r="F760" s="38" t="str">
        <f t="shared" si="132"/>
        <v/>
      </c>
      <c r="G760" s="23">
        <f t="shared" si="133"/>
        <v>0</v>
      </c>
      <c r="H760" s="23">
        <f t="shared" si="134"/>
        <v>0</v>
      </c>
      <c r="I760" s="23">
        <f t="shared" si="135"/>
        <v>0</v>
      </c>
      <c r="J760" s="23">
        <f t="shared" si="136"/>
        <v>0</v>
      </c>
      <c r="K760" s="23">
        <f t="shared" si="137"/>
        <v>0</v>
      </c>
      <c r="L760" s="27"/>
      <c r="M760" s="27"/>
      <c r="N760" s="33"/>
      <c r="O760" s="33"/>
      <c r="P760" s="68" t="str">
        <f t="shared" si="138"/>
        <v/>
      </c>
      <c r="Q760" s="49" t="str">
        <f t="shared" si="139"/>
        <v/>
      </c>
      <c r="R760" s="33"/>
      <c r="S760" s="33"/>
      <c r="T760" s="33"/>
      <c r="U760" s="33"/>
      <c r="V760" s="27"/>
      <c r="W760" s="45"/>
      <c r="X760" s="42">
        <f>IF(V760="ESU",P760*PU!$B$3,0)</f>
        <v>0</v>
      </c>
      <c r="Y760" s="23">
        <f>IF(V760="ECF",P760*PU!$B$5,0)</f>
        <v>0</v>
      </c>
      <c r="Z760" s="23">
        <f>IF(V760="Enrobé projeté",P760*PU!$B$7,0)</f>
        <v>0</v>
      </c>
      <c r="AA760" s="23">
        <f>IF(V760="Enrobé à froid",P760*PU!$B$9,0)</f>
        <v>0</v>
      </c>
      <c r="AB760" s="23">
        <f>IF(V760="Béton bitumineux",P760*PU!$B$11,0)</f>
        <v>0</v>
      </c>
      <c r="AC760" s="23">
        <f>IF(V760="Grave émulsion",P760*PU!$B$13,0)</f>
        <v>0</v>
      </c>
      <c r="AD760" s="24">
        <f>(R760*PU!B765)+('Entretien des chaussées1'!T760*PU!B767)+'Entretien des chaussées1'!X760+'Entretien des chaussées1'!Y760+'Entretien des chaussées1'!Z760+'Entretien des chaussées1'!AA760+'Entretien des chaussées1'!AB760+'Entretien des chaussées1'!AC760</f>
        <v>0</v>
      </c>
      <c r="AE760" s="34"/>
      <c r="AF760" s="34"/>
      <c r="AG760" s="19" t="str">
        <f t="shared" si="140"/>
        <v/>
      </c>
      <c r="AH760" s="19" t="str">
        <f t="shared" si="141"/>
        <v/>
      </c>
      <c r="AI760" s="19" t="str">
        <f t="shared" si="142"/>
        <v/>
      </c>
      <c r="AJ760" s="31"/>
      <c r="AK760" s="26"/>
    </row>
    <row r="761" spans="1:37" ht="25.5" x14ac:dyDescent="0.2">
      <c r="A761" s="41"/>
      <c r="B761" s="60" t="s">
        <v>781</v>
      </c>
      <c r="C761" s="41"/>
      <c r="D761" s="44"/>
      <c r="E761" s="40"/>
      <c r="F761" s="38" t="str">
        <f t="shared" si="132"/>
        <v/>
      </c>
      <c r="G761" s="23">
        <f t="shared" si="133"/>
        <v>0</v>
      </c>
      <c r="H761" s="23">
        <f t="shared" si="134"/>
        <v>0</v>
      </c>
      <c r="I761" s="23">
        <f t="shared" si="135"/>
        <v>0</v>
      </c>
      <c r="J761" s="23">
        <f t="shared" si="136"/>
        <v>0</v>
      </c>
      <c r="K761" s="23">
        <f t="shared" si="137"/>
        <v>0</v>
      </c>
      <c r="L761" s="27"/>
      <c r="M761" s="27"/>
      <c r="N761" s="33"/>
      <c r="O761" s="33"/>
      <c r="P761" s="68" t="str">
        <f t="shared" si="138"/>
        <v/>
      </c>
      <c r="Q761" s="49" t="str">
        <f t="shared" si="139"/>
        <v/>
      </c>
      <c r="R761" s="33"/>
      <c r="S761" s="33"/>
      <c r="T761" s="33"/>
      <c r="U761" s="33"/>
      <c r="V761" s="27"/>
      <c r="W761" s="45"/>
      <c r="X761" s="42">
        <f>IF(V761="ESU",P761*PU!$B$3,0)</f>
        <v>0</v>
      </c>
      <c r="Y761" s="23">
        <f>IF(V761="ECF",P761*PU!$B$5,0)</f>
        <v>0</v>
      </c>
      <c r="Z761" s="23">
        <f>IF(V761="Enrobé projeté",P761*PU!$B$7,0)</f>
        <v>0</v>
      </c>
      <c r="AA761" s="23">
        <f>IF(V761="Enrobé à froid",P761*PU!$B$9,0)</f>
        <v>0</v>
      </c>
      <c r="AB761" s="23">
        <f>IF(V761="Béton bitumineux",P761*PU!$B$11,0)</f>
        <v>0</v>
      </c>
      <c r="AC761" s="23">
        <f>IF(V761="Grave émulsion",P761*PU!$B$13,0)</f>
        <v>0</v>
      </c>
      <c r="AD761" s="24">
        <f>(R761*PU!B766)+('Entretien des chaussées1'!T761*PU!B768)+'Entretien des chaussées1'!X761+'Entretien des chaussées1'!Y761+'Entretien des chaussées1'!Z761+'Entretien des chaussées1'!AA761+'Entretien des chaussées1'!AB761+'Entretien des chaussées1'!AC761</f>
        <v>0</v>
      </c>
      <c r="AE761" s="34"/>
      <c r="AF761" s="34"/>
      <c r="AG761" s="19" t="str">
        <f t="shared" si="140"/>
        <v/>
      </c>
      <c r="AH761" s="19" t="str">
        <f t="shared" si="141"/>
        <v/>
      </c>
      <c r="AI761" s="19" t="str">
        <f t="shared" si="142"/>
        <v/>
      </c>
      <c r="AJ761" s="31"/>
      <c r="AK761" s="26"/>
    </row>
    <row r="762" spans="1:37" ht="25.5" x14ac:dyDescent="0.2">
      <c r="A762" s="41"/>
      <c r="B762" s="60" t="s">
        <v>782</v>
      </c>
      <c r="C762" s="41"/>
      <c r="D762" s="44"/>
      <c r="E762" s="40"/>
      <c r="F762" s="38" t="str">
        <f t="shared" si="132"/>
        <v/>
      </c>
      <c r="G762" s="23">
        <f t="shared" si="133"/>
        <v>0</v>
      </c>
      <c r="H762" s="23">
        <f t="shared" si="134"/>
        <v>0</v>
      </c>
      <c r="I762" s="23">
        <f t="shared" si="135"/>
        <v>0</v>
      </c>
      <c r="J762" s="23">
        <f t="shared" si="136"/>
        <v>0</v>
      </c>
      <c r="K762" s="23">
        <f t="shared" si="137"/>
        <v>0</v>
      </c>
      <c r="L762" s="27"/>
      <c r="M762" s="27"/>
      <c r="N762" s="33"/>
      <c r="O762" s="33"/>
      <c r="P762" s="68" t="str">
        <f t="shared" si="138"/>
        <v/>
      </c>
      <c r="Q762" s="49" t="str">
        <f t="shared" si="139"/>
        <v/>
      </c>
      <c r="R762" s="33"/>
      <c r="S762" s="33"/>
      <c r="T762" s="33"/>
      <c r="U762" s="33"/>
      <c r="V762" s="27"/>
      <c r="W762" s="45"/>
      <c r="X762" s="42">
        <f>IF(V762="ESU",P762*PU!$B$3,0)</f>
        <v>0</v>
      </c>
      <c r="Y762" s="23">
        <f>IF(V762="ECF",P762*PU!$B$5,0)</f>
        <v>0</v>
      </c>
      <c r="Z762" s="23">
        <f>IF(V762="Enrobé projeté",P762*PU!$B$7,0)</f>
        <v>0</v>
      </c>
      <c r="AA762" s="23">
        <f>IF(V762="Enrobé à froid",P762*PU!$B$9,0)</f>
        <v>0</v>
      </c>
      <c r="AB762" s="23">
        <f>IF(V762="Béton bitumineux",P762*PU!$B$11,0)</f>
        <v>0</v>
      </c>
      <c r="AC762" s="23">
        <f>IF(V762="Grave émulsion",P762*PU!$B$13,0)</f>
        <v>0</v>
      </c>
      <c r="AD762" s="24">
        <f>(R762*PU!B767)+('Entretien des chaussées1'!T762*PU!B769)+'Entretien des chaussées1'!X762+'Entretien des chaussées1'!Y762+'Entretien des chaussées1'!Z762+'Entretien des chaussées1'!AA762+'Entretien des chaussées1'!AB762+'Entretien des chaussées1'!AC762</f>
        <v>0</v>
      </c>
      <c r="AE762" s="34"/>
      <c r="AF762" s="34"/>
      <c r="AG762" s="19" t="str">
        <f t="shared" si="140"/>
        <v/>
      </c>
      <c r="AH762" s="19" t="str">
        <f t="shared" si="141"/>
        <v/>
      </c>
      <c r="AI762" s="19" t="str">
        <f t="shared" si="142"/>
        <v/>
      </c>
      <c r="AJ762" s="31"/>
      <c r="AK762" s="26"/>
    </row>
    <row r="763" spans="1:37" ht="25.5" x14ac:dyDescent="0.2">
      <c r="A763" s="41"/>
      <c r="B763" s="60" t="s">
        <v>783</v>
      </c>
      <c r="C763" s="41"/>
      <c r="D763" s="44"/>
      <c r="E763" s="40"/>
      <c r="F763" s="38" t="str">
        <f t="shared" si="132"/>
        <v/>
      </c>
      <c r="G763" s="23">
        <f t="shared" si="133"/>
        <v>0</v>
      </c>
      <c r="H763" s="23">
        <f t="shared" si="134"/>
        <v>0</v>
      </c>
      <c r="I763" s="23">
        <f t="shared" si="135"/>
        <v>0</v>
      </c>
      <c r="J763" s="23">
        <f t="shared" si="136"/>
        <v>0</v>
      </c>
      <c r="K763" s="23">
        <f t="shared" si="137"/>
        <v>0</v>
      </c>
      <c r="L763" s="27"/>
      <c r="M763" s="27"/>
      <c r="N763" s="33"/>
      <c r="O763" s="33"/>
      <c r="P763" s="68" t="str">
        <f t="shared" si="138"/>
        <v/>
      </c>
      <c r="Q763" s="49" t="str">
        <f t="shared" si="139"/>
        <v/>
      </c>
      <c r="R763" s="33"/>
      <c r="S763" s="33"/>
      <c r="T763" s="33"/>
      <c r="U763" s="33"/>
      <c r="V763" s="27"/>
      <c r="W763" s="45"/>
      <c r="X763" s="42">
        <f>IF(V763="ESU",P763*PU!$B$3,0)</f>
        <v>0</v>
      </c>
      <c r="Y763" s="23">
        <f>IF(V763="ECF",P763*PU!$B$5,0)</f>
        <v>0</v>
      </c>
      <c r="Z763" s="23">
        <f>IF(V763="Enrobé projeté",P763*PU!$B$7,0)</f>
        <v>0</v>
      </c>
      <c r="AA763" s="23">
        <f>IF(V763="Enrobé à froid",P763*PU!$B$9,0)</f>
        <v>0</v>
      </c>
      <c r="AB763" s="23">
        <f>IF(V763="Béton bitumineux",P763*PU!$B$11,0)</f>
        <v>0</v>
      </c>
      <c r="AC763" s="23">
        <f>IF(V763="Grave émulsion",P763*PU!$B$13,0)</f>
        <v>0</v>
      </c>
      <c r="AD763" s="24">
        <f>(R763*PU!B768)+('Entretien des chaussées1'!T763*PU!B770)+'Entretien des chaussées1'!X763+'Entretien des chaussées1'!Y763+'Entretien des chaussées1'!Z763+'Entretien des chaussées1'!AA763+'Entretien des chaussées1'!AB763+'Entretien des chaussées1'!AC763</f>
        <v>0</v>
      </c>
      <c r="AE763" s="34"/>
      <c r="AF763" s="34"/>
      <c r="AG763" s="19" t="str">
        <f t="shared" si="140"/>
        <v/>
      </c>
      <c r="AH763" s="19" t="str">
        <f t="shared" si="141"/>
        <v/>
      </c>
      <c r="AI763" s="19" t="str">
        <f t="shared" si="142"/>
        <v/>
      </c>
      <c r="AJ763" s="31"/>
      <c r="AK763" s="26"/>
    </row>
    <row r="764" spans="1:37" x14ac:dyDescent="0.2">
      <c r="A764" s="41"/>
      <c r="B764" s="60" t="s">
        <v>784</v>
      </c>
      <c r="C764" s="41"/>
      <c r="D764" s="44"/>
      <c r="E764" s="40"/>
      <c r="F764" s="38" t="str">
        <f t="shared" si="132"/>
        <v/>
      </c>
      <c r="G764" s="23">
        <f t="shared" si="133"/>
        <v>0</v>
      </c>
      <c r="H764" s="23">
        <f t="shared" si="134"/>
        <v>0</v>
      </c>
      <c r="I764" s="23">
        <f t="shared" si="135"/>
        <v>0</v>
      </c>
      <c r="J764" s="23">
        <f t="shared" si="136"/>
        <v>0</v>
      </c>
      <c r="K764" s="23">
        <f t="shared" si="137"/>
        <v>0</v>
      </c>
      <c r="L764" s="27"/>
      <c r="M764" s="27"/>
      <c r="N764" s="33"/>
      <c r="O764" s="33"/>
      <c r="P764" s="68" t="str">
        <f t="shared" si="138"/>
        <v/>
      </c>
      <c r="Q764" s="49" t="str">
        <f t="shared" si="139"/>
        <v/>
      </c>
      <c r="R764" s="33"/>
      <c r="S764" s="33"/>
      <c r="T764" s="33"/>
      <c r="U764" s="33"/>
      <c r="V764" s="27"/>
      <c r="W764" s="45"/>
      <c r="X764" s="42">
        <f>IF(V764="ESU",P764*PU!$B$3,0)</f>
        <v>0</v>
      </c>
      <c r="Y764" s="23">
        <f>IF(V764="ECF",P764*PU!$B$5,0)</f>
        <v>0</v>
      </c>
      <c r="Z764" s="23">
        <f>IF(V764="Enrobé projeté",P764*PU!$B$7,0)</f>
        <v>0</v>
      </c>
      <c r="AA764" s="23">
        <f>IF(V764="Enrobé à froid",P764*PU!$B$9,0)</f>
        <v>0</v>
      </c>
      <c r="AB764" s="23">
        <f>IF(V764="Béton bitumineux",P764*PU!$B$11,0)</f>
        <v>0</v>
      </c>
      <c r="AC764" s="23">
        <f>IF(V764="Grave émulsion",P764*PU!$B$13,0)</f>
        <v>0</v>
      </c>
      <c r="AD764" s="24">
        <f>(R764*PU!B769)+('Entretien des chaussées1'!T764*PU!B771)+'Entretien des chaussées1'!X764+'Entretien des chaussées1'!Y764+'Entretien des chaussées1'!Z764+'Entretien des chaussées1'!AA764+'Entretien des chaussées1'!AB764+'Entretien des chaussées1'!AC764</f>
        <v>0</v>
      </c>
      <c r="AE764" s="34"/>
      <c r="AF764" s="34"/>
      <c r="AG764" s="19" t="str">
        <f t="shared" si="140"/>
        <v/>
      </c>
      <c r="AH764" s="19" t="str">
        <f t="shared" si="141"/>
        <v/>
      </c>
      <c r="AI764" s="19" t="str">
        <f t="shared" si="142"/>
        <v/>
      </c>
      <c r="AJ764" s="31"/>
      <c r="AK764" s="26"/>
    </row>
    <row r="765" spans="1:37" x14ac:dyDescent="0.2">
      <c r="A765" s="41"/>
      <c r="B765" s="58" t="s">
        <v>785</v>
      </c>
      <c r="C765" s="41"/>
      <c r="D765" s="44"/>
      <c r="E765" s="40"/>
      <c r="F765" s="38" t="str">
        <f t="shared" si="132"/>
        <v/>
      </c>
      <c r="G765" s="23">
        <f t="shared" si="133"/>
        <v>0</v>
      </c>
      <c r="H765" s="23">
        <f t="shared" si="134"/>
        <v>0</v>
      </c>
      <c r="I765" s="23">
        <f t="shared" si="135"/>
        <v>0</v>
      </c>
      <c r="J765" s="23">
        <f t="shared" si="136"/>
        <v>0</v>
      </c>
      <c r="K765" s="23">
        <f t="shared" si="137"/>
        <v>0</v>
      </c>
      <c r="L765" s="27"/>
      <c r="M765" s="27"/>
      <c r="N765" s="33"/>
      <c r="O765" s="33"/>
      <c r="P765" s="68" t="str">
        <f t="shared" si="138"/>
        <v/>
      </c>
      <c r="Q765" s="49" t="str">
        <f t="shared" si="139"/>
        <v/>
      </c>
      <c r="R765" s="33"/>
      <c r="S765" s="33"/>
      <c r="T765" s="33"/>
      <c r="U765" s="33"/>
      <c r="V765" s="27"/>
      <c r="W765" s="45"/>
      <c r="X765" s="42">
        <f>IF(V765="ESU",P765*PU!$B$3,0)</f>
        <v>0</v>
      </c>
      <c r="Y765" s="23">
        <f>IF(V765="ECF",P765*PU!$B$5,0)</f>
        <v>0</v>
      </c>
      <c r="Z765" s="23">
        <f>IF(V765="Enrobé projeté",P765*PU!$B$7,0)</f>
        <v>0</v>
      </c>
      <c r="AA765" s="23">
        <f>IF(V765="Enrobé à froid",P765*PU!$B$9,0)</f>
        <v>0</v>
      </c>
      <c r="AB765" s="23">
        <f>IF(V765="Béton bitumineux",P765*PU!$B$11,0)</f>
        <v>0</v>
      </c>
      <c r="AC765" s="23">
        <f>IF(V765="Grave émulsion",P765*PU!$B$13,0)</f>
        <v>0</v>
      </c>
      <c r="AD765" s="24">
        <f>(R765*PU!B770)+('Entretien des chaussées1'!T765*PU!B772)+'Entretien des chaussées1'!X765+'Entretien des chaussées1'!Y765+'Entretien des chaussées1'!Z765+'Entretien des chaussées1'!AA765+'Entretien des chaussées1'!AB765+'Entretien des chaussées1'!AC765</f>
        <v>0</v>
      </c>
      <c r="AE765" s="34"/>
      <c r="AF765" s="34"/>
      <c r="AG765" s="19" t="str">
        <f t="shared" si="140"/>
        <v/>
      </c>
      <c r="AH765" s="19" t="str">
        <f t="shared" si="141"/>
        <v/>
      </c>
      <c r="AI765" s="19" t="str">
        <f t="shared" si="142"/>
        <v/>
      </c>
      <c r="AJ765" s="31"/>
      <c r="AK765" s="26"/>
    </row>
    <row r="766" spans="1:37" x14ac:dyDescent="0.2">
      <c r="A766" s="41"/>
      <c r="B766" s="58" t="s">
        <v>786</v>
      </c>
      <c r="C766" s="41"/>
      <c r="D766" s="44"/>
      <c r="E766" s="40"/>
      <c r="F766" s="38" t="str">
        <f t="shared" si="132"/>
        <v/>
      </c>
      <c r="G766" s="23">
        <f t="shared" si="133"/>
        <v>0</v>
      </c>
      <c r="H766" s="23">
        <f t="shared" si="134"/>
        <v>0</v>
      </c>
      <c r="I766" s="23">
        <f t="shared" si="135"/>
        <v>0</v>
      </c>
      <c r="J766" s="23">
        <f t="shared" si="136"/>
        <v>0</v>
      </c>
      <c r="K766" s="23">
        <f t="shared" si="137"/>
        <v>0</v>
      </c>
      <c r="L766" s="27"/>
      <c r="M766" s="27"/>
      <c r="N766" s="33"/>
      <c r="O766" s="33"/>
      <c r="P766" s="68" t="str">
        <f t="shared" si="138"/>
        <v/>
      </c>
      <c r="Q766" s="49" t="str">
        <f t="shared" si="139"/>
        <v/>
      </c>
      <c r="R766" s="33"/>
      <c r="S766" s="33"/>
      <c r="T766" s="33"/>
      <c r="U766" s="33"/>
      <c r="V766" s="27"/>
      <c r="W766" s="45"/>
      <c r="X766" s="42">
        <f>IF(V766="ESU",P766*PU!$B$3,0)</f>
        <v>0</v>
      </c>
      <c r="Y766" s="23">
        <f>IF(V766="ECF",P766*PU!$B$5,0)</f>
        <v>0</v>
      </c>
      <c r="Z766" s="23">
        <f>IF(V766="Enrobé projeté",P766*PU!$B$7,0)</f>
        <v>0</v>
      </c>
      <c r="AA766" s="23">
        <f>IF(V766="Enrobé à froid",P766*PU!$B$9,0)</f>
        <v>0</v>
      </c>
      <c r="AB766" s="23">
        <f>IF(V766="Béton bitumineux",P766*PU!$B$11,0)</f>
        <v>0</v>
      </c>
      <c r="AC766" s="23">
        <f>IF(V766="Grave émulsion",P766*PU!$B$13,0)</f>
        <v>0</v>
      </c>
      <c r="AD766" s="24">
        <f>(R766*PU!B771)+('Entretien des chaussées1'!T766*PU!B773)+'Entretien des chaussées1'!X766+'Entretien des chaussées1'!Y766+'Entretien des chaussées1'!Z766+'Entretien des chaussées1'!AA766+'Entretien des chaussées1'!AB766+'Entretien des chaussées1'!AC766</f>
        <v>0</v>
      </c>
      <c r="AE766" s="34"/>
      <c r="AF766" s="34"/>
      <c r="AG766" s="19" t="str">
        <f t="shared" si="140"/>
        <v/>
      </c>
      <c r="AH766" s="19" t="str">
        <f t="shared" si="141"/>
        <v/>
      </c>
      <c r="AI766" s="19" t="str">
        <f t="shared" si="142"/>
        <v/>
      </c>
      <c r="AJ766" s="31"/>
      <c r="AK766" s="26"/>
    </row>
    <row r="767" spans="1:37" x14ac:dyDescent="0.2">
      <c r="A767" s="41"/>
      <c r="B767" s="58" t="s">
        <v>787</v>
      </c>
      <c r="C767" s="41"/>
      <c r="D767" s="44"/>
      <c r="E767" s="40"/>
      <c r="F767" s="38" t="str">
        <f t="shared" si="132"/>
        <v/>
      </c>
      <c r="G767" s="23">
        <f t="shared" si="133"/>
        <v>0</v>
      </c>
      <c r="H767" s="23">
        <f t="shared" si="134"/>
        <v>0</v>
      </c>
      <c r="I767" s="23">
        <f t="shared" si="135"/>
        <v>0</v>
      </c>
      <c r="J767" s="23">
        <f t="shared" si="136"/>
        <v>0</v>
      </c>
      <c r="K767" s="23">
        <f t="shared" si="137"/>
        <v>0</v>
      </c>
      <c r="L767" s="27"/>
      <c r="M767" s="27"/>
      <c r="N767" s="33"/>
      <c r="O767" s="33"/>
      <c r="P767" s="68" t="str">
        <f t="shared" si="138"/>
        <v/>
      </c>
      <c r="Q767" s="49" t="str">
        <f t="shared" si="139"/>
        <v/>
      </c>
      <c r="R767" s="33"/>
      <c r="S767" s="33"/>
      <c r="T767" s="33"/>
      <c r="U767" s="33"/>
      <c r="V767" s="27"/>
      <c r="W767" s="45"/>
      <c r="X767" s="42">
        <f>IF(V767="ESU",P767*PU!$B$3,0)</f>
        <v>0</v>
      </c>
      <c r="Y767" s="23">
        <f>IF(V767="ECF",P767*PU!$B$5,0)</f>
        <v>0</v>
      </c>
      <c r="Z767" s="23">
        <f>IF(V767="Enrobé projeté",P767*PU!$B$7,0)</f>
        <v>0</v>
      </c>
      <c r="AA767" s="23">
        <f>IF(V767="Enrobé à froid",P767*PU!$B$9,0)</f>
        <v>0</v>
      </c>
      <c r="AB767" s="23">
        <f>IF(V767="Béton bitumineux",P767*PU!$B$11,0)</f>
        <v>0</v>
      </c>
      <c r="AC767" s="23">
        <f>IF(V767="Grave émulsion",P767*PU!$B$13,0)</f>
        <v>0</v>
      </c>
      <c r="AD767" s="24">
        <f>(R767*PU!B772)+('Entretien des chaussées1'!T767*PU!B774)+'Entretien des chaussées1'!X767+'Entretien des chaussées1'!Y767+'Entretien des chaussées1'!Z767+'Entretien des chaussées1'!AA767+'Entretien des chaussées1'!AB767+'Entretien des chaussées1'!AC767</f>
        <v>0</v>
      </c>
      <c r="AE767" s="34"/>
      <c r="AF767" s="34"/>
      <c r="AG767" s="19" t="str">
        <f t="shared" si="140"/>
        <v/>
      </c>
      <c r="AH767" s="19" t="str">
        <f t="shared" si="141"/>
        <v/>
      </c>
      <c r="AI767" s="19" t="str">
        <f t="shared" si="142"/>
        <v/>
      </c>
      <c r="AJ767" s="31"/>
      <c r="AK767" s="26"/>
    </row>
    <row r="768" spans="1:37" x14ac:dyDescent="0.2">
      <c r="A768" s="41"/>
      <c r="B768" s="58" t="s">
        <v>788</v>
      </c>
      <c r="C768" s="41"/>
      <c r="D768" s="44"/>
      <c r="E768" s="40"/>
      <c r="F768" s="38" t="str">
        <f t="shared" si="132"/>
        <v/>
      </c>
      <c r="G768" s="23">
        <f t="shared" si="133"/>
        <v>0</v>
      </c>
      <c r="H768" s="23">
        <f t="shared" si="134"/>
        <v>0</v>
      </c>
      <c r="I768" s="23">
        <f t="shared" si="135"/>
        <v>0</v>
      </c>
      <c r="J768" s="23">
        <f t="shared" si="136"/>
        <v>0</v>
      </c>
      <c r="K768" s="23">
        <f t="shared" si="137"/>
        <v>0</v>
      </c>
      <c r="L768" s="27"/>
      <c r="M768" s="27"/>
      <c r="N768" s="33"/>
      <c r="O768" s="33"/>
      <c r="P768" s="68" t="str">
        <f t="shared" si="138"/>
        <v/>
      </c>
      <c r="Q768" s="49" t="str">
        <f t="shared" si="139"/>
        <v/>
      </c>
      <c r="R768" s="33"/>
      <c r="S768" s="33"/>
      <c r="T768" s="33"/>
      <c r="U768" s="33"/>
      <c r="V768" s="27"/>
      <c r="W768" s="45"/>
      <c r="X768" s="42">
        <f>IF(V768="ESU",P768*PU!$B$3,0)</f>
        <v>0</v>
      </c>
      <c r="Y768" s="23">
        <f>IF(V768="ECF",P768*PU!$B$5,0)</f>
        <v>0</v>
      </c>
      <c r="Z768" s="23">
        <f>IF(V768="Enrobé projeté",P768*PU!$B$7,0)</f>
        <v>0</v>
      </c>
      <c r="AA768" s="23">
        <f>IF(V768="Enrobé à froid",P768*PU!$B$9,0)</f>
        <v>0</v>
      </c>
      <c r="AB768" s="23">
        <f>IF(V768="Béton bitumineux",P768*PU!$B$11,0)</f>
        <v>0</v>
      </c>
      <c r="AC768" s="23">
        <f>IF(V768="Grave émulsion",P768*PU!$B$13,0)</f>
        <v>0</v>
      </c>
      <c r="AD768" s="24">
        <f>(R768*PU!B773)+('Entretien des chaussées1'!T768*PU!B775)+'Entretien des chaussées1'!X768+'Entretien des chaussées1'!Y768+'Entretien des chaussées1'!Z768+'Entretien des chaussées1'!AA768+'Entretien des chaussées1'!AB768+'Entretien des chaussées1'!AC768</f>
        <v>0</v>
      </c>
      <c r="AE768" s="34"/>
      <c r="AF768" s="34"/>
      <c r="AG768" s="19" t="str">
        <f t="shared" si="140"/>
        <v/>
      </c>
      <c r="AH768" s="19" t="str">
        <f t="shared" si="141"/>
        <v/>
      </c>
      <c r="AI768" s="19" t="str">
        <f t="shared" si="142"/>
        <v/>
      </c>
      <c r="AJ768" s="31"/>
      <c r="AK768" s="26"/>
    </row>
    <row r="769" spans="1:37" ht="25.5" x14ac:dyDescent="0.2">
      <c r="A769" s="41"/>
      <c r="B769" s="58" t="s">
        <v>789</v>
      </c>
      <c r="C769" s="41"/>
      <c r="D769" s="44"/>
      <c r="E769" s="40"/>
      <c r="F769" s="38" t="str">
        <f t="shared" si="132"/>
        <v/>
      </c>
      <c r="G769" s="23">
        <f t="shared" si="133"/>
        <v>0</v>
      </c>
      <c r="H769" s="23">
        <f t="shared" si="134"/>
        <v>0</v>
      </c>
      <c r="I769" s="23">
        <f t="shared" si="135"/>
        <v>0</v>
      </c>
      <c r="J769" s="23">
        <f t="shared" si="136"/>
        <v>0</v>
      </c>
      <c r="K769" s="23">
        <f t="shared" si="137"/>
        <v>0</v>
      </c>
      <c r="L769" s="27"/>
      <c r="M769" s="27"/>
      <c r="N769" s="33"/>
      <c r="O769" s="33"/>
      <c r="P769" s="68" t="str">
        <f t="shared" si="138"/>
        <v/>
      </c>
      <c r="Q769" s="49" t="str">
        <f t="shared" si="139"/>
        <v/>
      </c>
      <c r="R769" s="33"/>
      <c r="S769" s="33"/>
      <c r="T769" s="33"/>
      <c r="U769" s="33"/>
      <c r="V769" s="27"/>
      <c r="W769" s="45"/>
      <c r="X769" s="42">
        <f>IF(V769="ESU",P769*PU!$B$3,0)</f>
        <v>0</v>
      </c>
      <c r="Y769" s="23">
        <f>IF(V769="ECF",P769*PU!$B$5,0)</f>
        <v>0</v>
      </c>
      <c r="Z769" s="23">
        <f>IF(V769="Enrobé projeté",P769*PU!$B$7,0)</f>
        <v>0</v>
      </c>
      <c r="AA769" s="23">
        <f>IF(V769="Enrobé à froid",P769*PU!$B$9,0)</f>
        <v>0</v>
      </c>
      <c r="AB769" s="23">
        <f>IF(V769="Béton bitumineux",P769*PU!$B$11,0)</f>
        <v>0</v>
      </c>
      <c r="AC769" s="23">
        <f>IF(V769="Grave émulsion",P769*PU!$B$13,0)</f>
        <v>0</v>
      </c>
      <c r="AD769" s="24">
        <f>(R769*PU!B774)+('Entretien des chaussées1'!T769*PU!B776)+'Entretien des chaussées1'!X769+'Entretien des chaussées1'!Y769+'Entretien des chaussées1'!Z769+'Entretien des chaussées1'!AA769+'Entretien des chaussées1'!AB769+'Entretien des chaussées1'!AC769</f>
        <v>0</v>
      </c>
      <c r="AE769" s="34"/>
      <c r="AF769" s="34"/>
      <c r="AG769" s="19" t="str">
        <f t="shared" si="140"/>
        <v/>
      </c>
      <c r="AH769" s="19" t="str">
        <f t="shared" si="141"/>
        <v/>
      </c>
      <c r="AI769" s="19" t="str">
        <f t="shared" si="142"/>
        <v/>
      </c>
      <c r="AJ769" s="31"/>
      <c r="AK769" s="26"/>
    </row>
    <row r="770" spans="1:37" x14ac:dyDescent="0.2">
      <c r="A770" s="41"/>
      <c r="B770" s="58" t="s">
        <v>790</v>
      </c>
      <c r="C770" s="41"/>
      <c r="D770" s="44"/>
      <c r="E770" s="40"/>
      <c r="F770" s="38" t="str">
        <f t="shared" si="132"/>
        <v/>
      </c>
      <c r="G770" s="23">
        <f t="shared" si="133"/>
        <v>0</v>
      </c>
      <c r="H770" s="23">
        <f t="shared" si="134"/>
        <v>0</v>
      </c>
      <c r="I770" s="23">
        <f t="shared" si="135"/>
        <v>0</v>
      </c>
      <c r="J770" s="23">
        <f t="shared" si="136"/>
        <v>0</v>
      </c>
      <c r="K770" s="23">
        <f t="shared" si="137"/>
        <v>0</v>
      </c>
      <c r="L770" s="27"/>
      <c r="M770" s="27"/>
      <c r="N770" s="33"/>
      <c r="O770" s="33"/>
      <c r="P770" s="68" t="str">
        <f t="shared" si="138"/>
        <v/>
      </c>
      <c r="Q770" s="49" t="str">
        <f t="shared" si="139"/>
        <v/>
      </c>
      <c r="R770" s="33"/>
      <c r="S770" s="33"/>
      <c r="T770" s="33"/>
      <c r="U770" s="33"/>
      <c r="V770" s="27"/>
      <c r="W770" s="45"/>
      <c r="X770" s="42">
        <f>IF(V770="ESU",P770*PU!$B$3,0)</f>
        <v>0</v>
      </c>
      <c r="Y770" s="23">
        <f>IF(V770="ECF",P770*PU!$B$5,0)</f>
        <v>0</v>
      </c>
      <c r="Z770" s="23">
        <f>IF(V770="Enrobé projeté",P770*PU!$B$7,0)</f>
        <v>0</v>
      </c>
      <c r="AA770" s="23">
        <f>IF(V770="Enrobé à froid",P770*PU!$B$9,0)</f>
        <v>0</v>
      </c>
      <c r="AB770" s="23">
        <f>IF(V770="Béton bitumineux",P770*PU!$B$11,0)</f>
        <v>0</v>
      </c>
      <c r="AC770" s="23">
        <f>IF(V770="Grave émulsion",P770*PU!$B$13,0)</f>
        <v>0</v>
      </c>
      <c r="AD770" s="24">
        <f>(R770*PU!B775)+('Entretien des chaussées1'!T770*PU!B777)+'Entretien des chaussées1'!X770+'Entretien des chaussées1'!Y770+'Entretien des chaussées1'!Z770+'Entretien des chaussées1'!AA770+'Entretien des chaussées1'!AB770+'Entretien des chaussées1'!AC770</f>
        <v>0</v>
      </c>
      <c r="AE770" s="34"/>
      <c r="AF770" s="34"/>
      <c r="AG770" s="19" t="str">
        <f t="shared" si="140"/>
        <v/>
      </c>
      <c r="AH770" s="19" t="str">
        <f t="shared" si="141"/>
        <v/>
      </c>
      <c r="AI770" s="19" t="str">
        <f t="shared" si="142"/>
        <v/>
      </c>
      <c r="AJ770" s="31"/>
      <c r="AK770" s="26"/>
    </row>
    <row r="771" spans="1:37" x14ac:dyDescent="0.2">
      <c r="A771" s="41"/>
      <c r="B771" s="58" t="s">
        <v>791</v>
      </c>
      <c r="C771" s="41"/>
      <c r="D771" s="44"/>
      <c r="E771" s="40"/>
      <c r="F771" s="38" t="str">
        <f t="shared" si="132"/>
        <v/>
      </c>
      <c r="G771" s="23">
        <f t="shared" si="133"/>
        <v>0</v>
      </c>
      <c r="H771" s="23">
        <f t="shared" si="134"/>
        <v>0</v>
      </c>
      <c r="I771" s="23">
        <f t="shared" si="135"/>
        <v>0</v>
      </c>
      <c r="J771" s="23">
        <f t="shared" si="136"/>
        <v>0</v>
      </c>
      <c r="K771" s="23">
        <f t="shared" si="137"/>
        <v>0</v>
      </c>
      <c r="L771" s="27"/>
      <c r="M771" s="27"/>
      <c r="N771" s="33"/>
      <c r="O771" s="33"/>
      <c r="P771" s="68" t="str">
        <f t="shared" si="138"/>
        <v/>
      </c>
      <c r="Q771" s="49" t="str">
        <f t="shared" si="139"/>
        <v/>
      </c>
      <c r="R771" s="33"/>
      <c r="S771" s="33"/>
      <c r="T771" s="33"/>
      <c r="U771" s="33"/>
      <c r="V771" s="27"/>
      <c r="W771" s="45"/>
      <c r="X771" s="42">
        <f>IF(V771="ESU",P771*PU!$B$3,0)</f>
        <v>0</v>
      </c>
      <c r="Y771" s="23">
        <f>IF(V771="ECF",P771*PU!$B$5,0)</f>
        <v>0</v>
      </c>
      <c r="Z771" s="23">
        <f>IF(V771="Enrobé projeté",P771*PU!$B$7,0)</f>
        <v>0</v>
      </c>
      <c r="AA771" s="23">
        <f>IF(V771="Enrobé à froid",P771*PU!$B$9,0)</f>
        <v>0</v>
      </c>
      <c r="AB771" s="23">
        <f>IF(V771="Béton bitumineux",P771*PU!$B$11,0)</f>
        <v>0</v>
      </c>
      <c r="AC771" s="23">
        <f>IF(V771="Grave émulsion",P771*PU!$B$13,0)</f>
        <v>0</v>
      </c>
      <c r="AD771" s="24">
        <f>(R771*PU!B776)+('Entretien des chaussées1'!T771*PU!B778)+'Entretien des chaussées1'!X771+'Entretien des chaussées1'!Y771+'Entretien des chaussées1'!Z771+'Entretien des chaussées1'!AA771+'Entretien des chaussées1'!AB771+'Entretien des chaussées1'!AC771</f>
        <v>0</v>
      </c>
      <c r="AE771" s="34"/>
      <c r="AF771" s="34"/>
      <c r="AG771" s="19" t="str">
        <f t="shared" si="140"/>
        <v/>
      </c>
      <c r="AH771" s="19" t="str">
        <f t="shared" si="141"/>
        <v/>
      </c>
      <c r="AI771" s="19" t="str">
        <f t="shared" si="142"/>
        <v/>
      </c>
      <c r="AJ771" s="31"/>
      <c r="AK771" s="26"/>
    </row>
    <row r="772" spans="1:37" x14ac:dyDescent="0.2">
      <c r="A772" s="41"/>
      <c r="B772" s="58" t="s">
        <v>792</v>
      </c>
      <c r="C772" s="41"/>
      <c r="D772" s="44"/>
      <c r="E772" s="40"/>
      <c r="F772" s="38" t="str">
        <f t="shared" si="132"/>
        <v/>
      </c>
      <c r="G772" s="23">
        <f t="shared" si="133"/>
        <v>0</v>
      </c>
      <c r="H772" s="23">
        <f t="shared" si="134"/>
        <v>0</v>
      </c>
      <c r="I772" s="23">
        <f t="shared" si="135"/>
        <v>0</v>
      </c>
      <c r="J772" s="23">
        <f t="shared" si="136"/>
        <v>0</v>
      </c>
      <c r="K772" s="23">
        <f t="shared" si="137"/>
        <v>0</v>
      </c>
      <c r="L772" s="27"/>
      <c r="M772" s="27"/>
      <c r="N772" s="33"/>
      <c r="O772" s="33"/>
      <c r="P772" s="68" t="str">
        <f t="shared" si="138"/>
        <v/>
      </c>
      <c r="Q772" s="49" t="str">
        <f t="shared" si="139"/>
        <v/>
      </c>
      <c r="R772" s="33"/>
      <c r="S772" s="33"/>
      <c r="T772" s="33"/>
      <c r="U772" s="33"/>
      <c r="V772" s="27"/>
      <c r="W772" s="45"/>
      <c r="X772" s="42">
        <f>IF(V772="ESU",P772*PU!$B$3,0)</f>
        <v>0</v>
      </c>
      <c r="Y772" s="23">
        <f>IF(V772="ECF",P772*PU!$B$5,0)</f>
        <v>0</v>
      </c>
      <c r="Z772" s="23">
        <f>IF(V772="Enrobé projeté",P772*PU!$B$7,0)</f>
        <v>0</v>
      </c>
      <c r="AA772" s="23">
        <f>IF(V772="Enrobé à froid",P772*PU!$B$9,0)</f>
        <v>0</v>
      </c>
      <c r="AB772" s="23">
        <f>IF(V772="Béton bitumineux",P772*PU!$B$11,0)</f>
        <v>0</v>
      </c>
      <c r="AC772" s="23">
        <f>IF(V772="Grave émulsion",P772*PU!$B$13,0)</f>
        <v>0</v>
      </c>
      <c r="AD772" s="24">
        <f>(R772*PU!B777)+('Entretien des chaussées1'!T772*PU!B779)+'Entretien des chaussées1'!X772+'Entretien des chaussées1'!Y772+'Entretien des chaussées1'!Z772+'Entretien des chaussées1'!AA772+'Entretien des chaussées1'!AB772+'Entretien des chaussées1'!AC772</f>
        <v>0</v>
      </c>
      <c r="AE772" s="34"/>
      <c r="AF772" s="34"/>
      <c r="AG772" s="19" t="str">
        <f t="shared" si="140"/>
        <v/>
      </c>
      <c r="AH772" s="19" t="str">
        <f t="shared" si="141"/>
        <v/>
      </c>
      <c r="AI772" s="19" t="str">
        <f t="shared" si="142"/>
        <v/>
      </c>
      <c r="AJ772" s="31"/>
      <c r="AK772" s="26"/>
    </row>
    <row r="773" spans="1:37" x14ac:dyDescent="0.2">
      <c r="A773" s="41"/>
      <c r="B773" s="58" t="s">
        <v>793</v>
      </c>
      <c r="C773" s="41"/>
      <c r="D773" s="44"/>
      <c r="E773" s="40"/>
      <c r="F773" s="38" t="str">
        <f t="shared" si="132"/>
        <v/>
      </c>
      <c r="G773" s="23">
        <f t="shared" si="133"/>
        <v>0</v>
      </c>
      <c r="H773" s="23">
        <f t="shared" si="134"/>
        <v>0</v>
      </c>
      <c r="I773" s="23">
        <f t="shared" si="135"/>
        <v>0</v>
      </c>
      <c r="J773" s="23">
        <f t="shared" si="136"/>
        <v>0</v>
      </c>
      <c r="K773" s="23">
        <f t="shared" si="137"/>
        <v>0</v>
      </c>
      <c r="L773" s="27"/>
      <c r="M773" s="27"/>
      <c r="N773" s="33"/>
      <c r="O773" s="33"/>
      <c r="P773" s="68" t="str">
        <f t="shared" si="138"/>
        <v/>
      </c>
      <c r="Q773" s="49" t="str">
        <f t="shared" si="139"/>
        <v/>
      </c>
      <c r="R773" s="33"/>
      <c r="S773" s="33"/>
      <c r="T773" s="33"/>
      <c r="U773" s="33"/>
      <c r="V773" s="27"/>
      <c r="W773" s="45"/>
      <c r="X773" s="42">
        <f>IF(V773="ESU",P773*PU!$B$3,0)</f>
        <v>0</v>
      </c>
      <c r="Y773" s="23">
        <f>IF(V773="ECF",P773*PU!$B$5,0)</f>
        <v>0</v>
      </c>
      <c r="Z773" s="23">
        <f>IF(V773="Enrobé projeté",P773*PU!$B$7,0)</f>
        <v>0</v>
      </c>
      <c r="AA773" s="23">
        <f>IF(V773="Enrobé à froid",P773*PU!$B$9,0)</f>
        <v>0</v>
      </c>
      <c r="AB773" s="23">
        <f>IF(V773="Béton bitumineux",P773*PU!$B$11,0)</f>
        <v>0</v>
      </c>
      <c r="AC773" s="23">
        <f>IF(V773="Grave émulsion",P773*PU!$B$13,0)</f>
        <v>0</v>
      </c>
      <c r="AD773" s="24">
        <f>(R773*PU!B778)+('Entretien des chaussées1'!T773*PU!B780)+'Entretien des chaussées1'!X773+'Entretien des chaussées1'!Y773+'Entretien des chaussées1'!Z773+'Entretien des chaussées1'!AA773+'Entretien des chaussées1'!AB773+'Entretien des chaussées1'!AC773</f>
        <v>0</v>
      </c>
      <c r="AE773" s="34"/>
      <c r="AF773" s="34"/>
      <c r="AG773" s="19" t="str">
        <f t="shared" si="140"/>
        <v/>
      </c>
      <c r="AH773" s="19" t="str">
        <f t="shared" si="141"/>
        <v/>
      </c>
      <c r="AI773" s="19" t="str">
        <f t="shared" si="142"/>
        <v/>
      </c>
      <c r="AJ773" s="31"/>
      <c r="AK773" s="26"/>
    </row>
    <row r="774" spans="1:37" x14ac:dyDescent="0.2">
      <c r="A774" s="41"/>
      <c r="B774" s="58" t="s">
        <v>794</v>
      </c>
      <c r="C774" s="41"/>
      <c r="D774" s="44"/>
      <c r="E774" s="40"/>
      <c r="F774" s="38" t="str">
        <f t="shared" si="132"/>
        <v/>
      </c>
      <c r="G774" s="23">
        <f t="shared" si="133"/>
        <v>0</v>
      </c>
      <c r="H774" s="23">
        <f t="shared" si="134"/>
        <v>0</v>
      </c>
      <c r="I774" s="23">
        <f t="shared" si="135"/>
        <v>0</v>
      </c>
      <c r="J774" s="23">
        <f t="shared" si="136"/>
        <v>0</v>
      </c>
      <c r="K774" s="23">
        <f t="shared" si="137"/>
        <v>0</v>
      </c>
      <c r="L774" s="27"/>
      <c r="M774" s="27"/>
      <c r="N774" s="33"/>
      <c r="O774" s="33"/>
      <c r="P774" s="68" t="str">
        <f t="shared" si="138"/>
        <v/>
      </c>
      <c r="Q774" s="49" t="str">
        <f t="shared" si="139"/>
        <v/>
      </c>
      <c r="R774" s="33"/>
      <c r="S774" s="33"/>
      <c r="T774" s="33"/>
      <c r="U774" s="33"/>
      <c r="V774" s="27"/>
      <c r="W774" s="45"/>
      <c r="X774" s="42">
        <f>IF(V774="ESU",P774*PU!$B$3,0)</f>
        <v>0</v>
      </c>
      <c r="Y774" s="23">
        <f>IF(V774="ECF",P774*PU!$B$5,0)</f>
        <v>0</v>
      </c>
      <c r="Z774" s="23">
        <f>IF(V774="Enrobé projeté",P774*PU!$B$7,0)</f>
        <v>0</v>
      </c>
      <c r="AA774" s="23">
        <f>IF(V774="Enrobé à froid",P774*PU!$B$9,0)</f>
        <v>0</v>
      </c>
      <c r="AB774" s="23">
        <f>IF(V774="Béton bitumineux",P774*PU!$B$11,0)</f>
        <v>0</v>
      </c>
      <c r="AC774" s="23">
        <f>IF(V774="Grave émulsion",P774*PU!$B$13,0)</f>
        <v>0</v>
      </c>
      <c r="AD774" s="24">
        <f>(R774*PU!B779)+('Entretien des chaussées1'!T774*PU!B781)+'Entretien des chaussées1'!X774+'Entretien des chaussées1'!Y774+'Entretien des chaussées1'!Z774+'Entretien des chaussées1'!AA774+'Entretien des chaussées1'!AB774+'Entretien des chaussées1'!AC774</f>
        <v>0</v>
      </c>
      <c r="AE774" s="34"/>
      <c r="AF774" s="34"/>
      <c r="AG774" s="19" t="str">
        <f t="shared" si="140"/>
        <v/>
      </c>
      <c r="AH774" s="19" t="str">
        <f t="shared" si="141"/>
        <v/>
      </c>
      <c r="AI774" s="19" t="str">
        <f t="shared" si="142"/>
        <v/>
      </c>
      <c r="AJ774" s="31"/>
      <c r="AK774" s="26"/>
    </row>
    <row r="775" spans="1:37" x14ac:dyDescent="0.2">
      <c r="A775" s="41"/>
      <c r="B775" s="58" t="s">
        <v>795</v>
      </c>
      <c r="C775" s="41"/>
      <c r="D775" s="44"/>
      <c r="E775" s="40"/>
      <c r="F775" s="38" t="str">
        <f t="shared" si="132"/>
        <v/>
      </c>
      <c r="G775" s="23">
        <f t="shared" si="133"/>
        <v>0</v>
      </c>
      <c r="H775" s="23">
        <f t="shared" si="134"/>
        <v>0</v>
      </c>
      <c r="I775" s="23">
        <f t="shared" si="135"/>
        <v>0</v>
      </c>
      <c r="J775" s="23">
        <f t="shared" si="136"/>
        <v>0</v>
      </c>
      <c r="K775" s="23">
        <f t="shared" si="137"/>
        <v>0</v>
      </c>
      <c r="L775" s="27"/>
      <c r="M775" s="27"/>
      <c r="N775" s="33"/>
      <c r="O775" s="33"/>
      <c r="P775" s="68" t="str">
        <f t="shared" si="138"/>
        <v/>
      </c>
      <c r="Q775" s="49" t="str">
        <f t="shared" si="139"/>
        <v/>
      </c>
      <c r="R775" s="33"/>
      <c r="S775" s="33"/>
      <c r="T775" s="33"/>
      <c r="U775" s="33"/>
      <c r="V775" s="27"/>
      <c r="W775" s="45"/>
      <c r="X775" s="42">
        <f>IF(V775="ESU",P775*PU!$B$3,0)</f>
        <v>0</v>
      </c>
      <c r="Y775" s="23">
        <f>IF(V775="ECF",P775*PU!$B$5,0)</f>
        <v>0</v>
      </c>
      <c r="Z775" s="23">
        <f>IF(V775="Enrobé projeté",P775*PU!$B$7,0)</f>
        <v>0</v>
      </c>
      <c r="AA775" s="23">
        <f>IF(V775="Enrobé à froid",P775*PU!$B$9,0)</f>
        <v>0</v>
      </c>
      <c r="AB775" s="23">
        <f>IF(V775="Béton bitumineux",P775*PU!$B$11,0)</f>
        <v>0</v>
      </c>
      <c r="AC775" s="23">
        <f>IF(V775="Grave émulsion",P775*PU!$B$13,0)</f>
        <v>0</v>
      </c>
      <c r="AD775" s="24">
        <f>(R775*PU!B780)+('Entretien des chaussées1'!T775*PU!B782)+'Entretien des chaussées1'!X775+'Entretien des chaussées1'!Y775+'Entretien des chaussées1'!Z775+'Entretien des chaussées1'!AA775+'Entretien des chaussées1'!AB775+'Entretien des chaussées1'!AC775</f>
        <v>0</v>
      </c>
      <c r="AE775" s="34"/>
      <c r="AF775" s="34"/>
      <c r="AG775" s="19" t="str">
        <f t="shared" si="140"/>
        <v/>
      </c>
      <c r="AH775" s="19" t="str">
        <f t="shared" si="141"/>
        <v/>
      </c>
      <c r="AI775" s="19" t="str">
        <f t="shared" si="142"/>
        <v/>
      </c>
      <c r="AJ775" s="31"/>
      <c r="AK775" s="26"/>
    </row>
    <row r="776" spans="1:37" x14ac:dyDescent="0.2">
      <c r="A776" s="41"/>
      <c r="B776" s="58" t="s">
        <v>796</v>
      </c>
      <c r="C776" s="41"/>
      <c r="D776" s="44"/>
      <c r="E776" s="40"/>
      <c r="F776" s="38" t="str">
        <f t="shared" si="132"/>
        <v/>
      </c>
      <c r="G776" s="23">
        <f t="shared" si="133"/>
        <v>0</v>
      </c>
      <c r="H776" s="23">
        <f t="shared" si="134"/>
        <v>0</v>
      </c>
      <c r="I776" s="23">
        <f t="shared" si="135"/>
        <v>0</v>
      </c>
      <c r="J776" s="23">
        <f t="shared" si="136"/>
        <v>0</v>
      </c>
      <c r="K776" s="23">
        <f t="shared" si="137"/>
        <v>0</v>
      </c>
      <c r="L776" s="27"/>
      <c r="M776" s="27"/>
      <c r="N776" s="33"/>
      <c r="O776" s="33"/>
      <c r="P776" s="68" t="str">
        <f t="shared" si="138"/>
        <v/>
      </c>
      <c r="Q776" s="49" t="str">
        <f t="shared" si="139"/>
        <v/>
      </c>
      <c r="R776" s="33"/>
      <c r="S776" s="33"/>
      <c r="T776" s="33"/>
      <c r="U776" s="33"/>
      <c r="V776" s="27"/>
      <c r="W776" s="45"/>
      <c r="X776" s="42">
        <f>IF(V776="ESU",P776*PU!$B$3,0)</f>
        <v>0</v>
      </c>
      <c r="Y776" s="23">
        <f>IF(V776="ECF",P776*PU!$B$5,0)</f>
        <v>0</v>
      </c>
      <c r="Z776" s="23">
        <f>IF(V776="Enrobé projeté",P776*PU!$B$7,0)</f>
        <v>0</v>
      </c>
      <c r="AA776" s="23">
        <f>IF(V776="Enrobé à froid",P776*PU!$B$9,0)</f>
        <v>0</v>
      </c>
      <c r="AB776" s="23">
        <f>IF(V776="Béton bitumineux",P776*PU!$B$11,0)</f>
        <v>0</v>
      </c>
      <c r="AC776" s="23">
        <f>IF(V776="Grave émulsion",P776*PU!$B$13,0)</f>
        <v>0</v>
      </c>
      <c r="AD776" s="24">
        <f>(R776*PU!B781)+('Entretien des chaussées1'!T776*PU!B783)+'Entretien des chaussées1'!X776+'Entretien des chaussées1'!Y776+'Entretien des chaussées1'!Z776+'Entretien des chaussées1'!AA776+'Entretien des chaussées1'!AB776+'Entretien des chaussées1'!AC776</f>
        <v>0</v>
      </c>
      <c r="AE776" s="34"/>
      <c r="AF776" s="34"/>
      <c r="AG776" s="19" t="str">
        <f t="shared" si="140"/>
        <v/>
      </c>
      <c r="AH776" s="19" t="str">
        <f t="shared" si="141"/>
        <v/>
      </c>
      <c r="AI776" s="19" t="str">
        <f t="shared" si="142"/>
        <v/>
      </c>
      <c r="AJ776" s="31"/>
      <c r="AK776" s="26"/>
    </row>
    <row r="777" spans="1:37" x14ac:dyDescent="0.2">
      <c r="A777" s="41"/>
      <c r="B777" s="58" t="s">
        <v>797</v>
      </c>
      <c r="C777" s="41"/>
      <c r="D777" s="44"/>
      <c r="E777" s="40"/>
      <c r="F777" s="38" t="str">
        <f t="shared" si="132"/>
        <v/>
      </c>
      <c r="G777" s="23">
        <f t="shared" si="133"/>
        <v>0</v>
      </c>
      <c r="H777" s="23">
        <f t="shared" si="134"/>
        <v>0</v>
      </c>
      <c r="I777" s="23">
        <f t="shared" si="135"/>
        <v>0</v>
      </c>
      <c r="J777" s="23">
        <f t="shared" si="136"/>
        <v>0</v>
      </c>
      <c r="K777" s="23">
        <f t="shared" si="137"/>
        <v>0</v>
      </c>
      <c r="L777" s="27"/>
      <c r="M777" s="27"/>
      <c r="N777" s="33"/>
      <c r="O777" s="33"/>
      <c r="P777" s="68" t="str">
        <f t="shared" si="138"/>
        <v/>
      </c>
      <c r="Q777" s="49" t="str">
        <f t="shared" si="139"/>
        <v/>
      </c>
      <c r="R777" s="33"/>
      <c r="S777" s="33"/>
      <c r="T777" s="33"/>
      <c r="U777" s="33"/>
      <c r="V777" s="27"/>
      <c r="W777" s="45"/>
      <c r="X777" s="42">
        <f>IF(V777="ESU",P777*PU!$B$3,0)</f>
        <v>0</v>
      </c>
      <c r="Y777" s="23">
        <f>IF(V777="ECF",P777*PU!$B$5,0)</f>
        <v>0</v>
      </c>
      <c r="Z777" s="23">
        <f>IF(V777="Enrobé projeté",P777*PU!$B$7,0)</f>
        <v>0</v>
      </c>
      <c r="AA777" s="23">
        <f>IF(V777="Enrobé à froid",P777*PU!$B$9,0)</f>
        <v>0</v>
      </c>
      <c r="AB777" s="23">
        <f>IF(V777="Béton bitumineux",P777*PU!$B$11,0)</f>
        <v>0</v>
      </c>
      <c r="AC777" s="23">
        <f>IF(V777="Grave émulsion",P777*PU!$B$13,0)</f>
        <v>0</v>
      </c>
      <c r="AD777" s="24">
        <f>(R777*PU!B782)+('Entretien des chaussées1'!T777*PU!B784)+'Entretien des chaussées1'!X777+'Entretien des chaussées1'!Y777+'Entretien des chaussées1'!Z777+'Entretien des chaussées1'!AA777+'Entretien des chaussées1'!AB777+'Entretien des chaussées1'!AC777</f>
        <v>0</v>
      </c>
      <c r="AE777" s="34"/>
      <c r="AF777" s="34"/>
      <c r="AG777" s="19" t="str">
        <f t="shared" si="140"/>
        <v/>
      </c>
      <c r="AH777" s="19" t="str">
        <f t="shared" si="141"/>
        <v/>
      </c>
      <c r="AI777" s="19" t="str">
        <f t="shared" si="142"/>
        <v/>
      </c>
      <c r="AJ777" s="31"/>
      <c r="AK777" s="26"/>
    </row>
    <row r="778" spans="1:37" x14ac:dyDescent="0.2">
      <c r="A778" s="41"/>
      <c r="B778" s="58" t="s">
        <v>798</v>
      </c>
      <c r="C778" s="41"/>
      <c r="D778" s="44"/>
      <c r="E778" s="40"/>
      <c r="F778" s="38" t="str">
        <f t="shared" si="132"/>
        <v/>
      </c>
      <c r="G778" s="23">
        <f t="shared" si="133"/>
        <v>0</v>
      </c>
      <c r="H778" s="23">
        <f t="shared" si="134"/>
        <v>0</v>
      </c>
      <c r="I778" s="23">
        <f t="shared" si="135"/>
        <v>0</v>
      </c>
      <c r="J778" s="23">
        <f t="shared" si="136"/>
        <v>0</v>
      </c>
      <c r="K778" s="23">
        <f t="shared" si="137"/>
        <v>0</v>
      </c>
      <c r="L778" s="27"/>
      <c r="M778" s="27"/>
      <c r="N778" s="33"/>
      <c r="O778" s="33"/>
      <c r="P778" s="68" t="str">
        <f t="shared" si="138"/>
        <v/>
      </c>
      <c r="Q778" s="49" t="str">
        <f t="shared" si="139"/>
        <v/>
      </c>
      <c r="R778" s="33"/>
      <c r="S778" s="33"/>
      <c r="T778" s="33"/>
      <c r="U778" s="33"/>
      <c r="V778" s="27"/>
      <c r="W778" s="45"/>
      <c r="X778" s="42">
        <f>IF(V778="ESU",P778*PU!$B$3,0)</f>
        <v>0</v>
      </c>
      <c r="Y778" s="23">
        <f>IF(V778="ECF",P778*PU!$B$5,0)</f>
        <v>0</v>
      </c>
      <c r="Z778" s="23">
        <f>IF(V778="Enrobé projeté",P778*PU!$B$7,0)</f>
        <v>0</v>
      </c>
      <c r="AA778" s="23">
        <f>IF(V778="Enrobé à froid",P778*PU!$B$9,0)</f>
        <v>0</v>
      </c>
      <c r="AB778" s="23">
        <f>IF(V778="Béton bitumineux",P778*PU!$B$11,0)</f>
        <v>0</v>
      </c>
      <c r="AC778" s="23">
        <f>IF(V778="Grave émulsion",P778*PU!$B$13,0)</f>
        <v>0</v>
      </c>
      <c r="AD778" s="24">
        <f>(R778*PU!B783)+('Entretien des chaussées1'!T778*PU!B785)+'Entretien des chaussées1'!X778+'Entretien des chaussées1'!Y778+'Entretien des chaussées1'!Z778+'Entretien des chaussées1'!AA778+'Entretien des chaussées1'!AB778+'Entretien des chaussées1'!AC778</f>
        <v>0</v>
      </c>
      <c r="AE778" s="34"/>
      <c r="AF778" s="34"/>
      <c r="AG778" s="19" t="str">
        <f t="shared" si="140"/>
        <v/>
      </c>
      <c r="AH778" s="19" t="str">
        <f t="shared" si="141"/>
        <v/>
      </c>
      <c r="AI778" s="19" t="str">
        <f t="shared" si="142"/>
        <v/>
      </c>
      <c r="AJ778" s="31"/>
      <c r="AK778" s="26"/>
    </row>
    <row r="779" spans="1:37" x14ac:dyDescent="0.2">
      <c r="A779" s="41"/>
      <c r="B779" s="58" t="s">
        <v>799</v>
      </c>
      <c r="C779" s="41"/>
      <c r="D779" s="44"/>
      <c r="E779" s="40"/>
      <c r="F779" s="38" t="str">
        <f t="shared" si="132"/>
        <v/>
      </c>
      <c r="G779" s="23">
        <f t="shared" si="133"/>
        <v>0</v>
      </c>
      <c r="H779" s="23">
        <f t="shared" si="134"/>
        <v>0</v>
      </c>
      <c r="I779" s="23">
        <f t="shared" si="135"/>
        <v>0</v>
      </c>
      <c r="J779" s="23">
        <f t="shared" si="136"/>
        <v>0</v>
      </c>
      <c r="K779" s="23">
        <f t="shared" si="137"/>
        <v>0</v>
      </c>
      <c r="L779" s="27"/>
      <c r="M779" s="27"/>
      <c r="N779" s="33"/>
      <c r="O779" s="33"/>
      <c r="P779" s="68" t="str">
        <f t="shared" si="138"/>
        <v/>
      </c>
      <c r="Q779" s="49" t="str">
        <f t="shared" si="139"/>
        <v/>
      </c>
      <c r="R779" s="33"/>
      <c r="S779" s="33"/>
      <c r="T779" s="33"/>
      <c r="U779" s="33"/>
      <c r="V779" s="27"/>
      <c r="W779" s="45"/>
      <c r="X779" s="42">
        <f>IF(V779="ESU",P779*PU!$B$3,0)</f>
        <v>0</v>
      </c>
      <c r="Y779" s="23">
        <f>IF(V779="ECF",P779*PU!$B$5,0)</f>
        <v>0</v>
      </c>
      <c r="Z779" s="23">
        <f>IF(V779="Enrobé projeté",P779*PU!$B$7,0)</f>
        <v>0</v>
      </c>
      <c r="AA779" s="23">
        <f>IF(V779="Enrobé à froid",P779*PU!$B$9,0)</f>
        <v>0</v>
      </c>
      <c r="AB779" s="23">
        <f>IF(V779="Béton bitumineux",P779*PU!$B$11,0)</f>
        <v>0</v>
      </c>
      <c r="AC779" s="23">
        <f>IF(V779="Grave émulsion",P779*PU!$B$13,0)</f>
        <v>0</v>
      </c>
      <c r="AD779" s="24">
        <f>(R779*PU!B784)+('Entretien des chaussées1'!T779*PU!B786)+'Entretien des chaussées1'!X779+'Entretien des chaussées1'!Y779+'Entretien des chaussées1'!Z779+'Entretien des chaussées1'!AA779+'Entretien des chaussées1'!AB779+'Entretien des chaussées1'!AC779</f>
        <v>0</v>
      </c>
      <c r="AE779" s="34"/>
      <c r="AF779" s="34"/>
      <c r="AG779" s="19" t="str">
        <f t="shared" si="140"/>
        <v/>
      </c>
      <c r="AH779" s="19" t="str">
        <f t="shared" si="141"/>
        <v/>
      </c>
      <c r="AI779" s="19" t="str">
        <f t="shared" si="142"/>
        <v/>
      </c>
      <c r="AJ779" s="31"/>
      <c r="AK779" s="26"/>
    </row>
    <row r="780" spans="1:37" x14ac:dyDescent="0.2">
      <c r="A780" s="41"/>
      <c r="B780" s="58" t="s">
        <v>800</v>
      </c>
      <c r="C780" s="41"/>
      <c r="D780" s="44"/>
      <c r="E780" s="40"/>
      <c r="F780" s="38" t="str">
        <f t="shared" si="132"/>
        <v/>
      </c>
      <c r="G780" s="23">
        <f t="shared" si="133"/>
        <v>0</v>
      </c>
      <c r="H780" s="23">
        <f t="shared" si="134"/>
        <v>0</v>
      </c>
      <c r="I780" s="23">
        <f t="shared" si="135"/>
        <v>0</v>
      </c>
      <c r="J780" s="23">
        <f t="shared" si="136"/>
        <v>0</v>
      </c>
      <c r="K780" s="23">
        <f t="shared" si="137"/>
        <v>0</v>
      </c>
      <c r="L780" s="27"/>
      <c r="M780" s="27"/>
      <c r="N780" s="33"/>
      <c r="O780" s="33"/>
      <c r="P780" s="68" t="str">
        <f t="shared" si="138"/>
        <v/>
      </c>
      <c r="Q780" s="49" t="str">
        <f t="shared" si="139"/>
        <v/>
      </c>
      <c r="R780" s="33"/>
      <c r="S780" s="33"/>
      <c r="T780" s="33"/>
      <c r="U780" s="33"/>
      <c r="V780" s="27"/>
      <c r="W780" s="45"/>
      <c r="X780" s="42">
        <f>IF(V780="ESU",P780*PU!$B$3,0)</f>
        <v>0</v>
      </c>
      <c r="Y780" s="23">
        <f>IF(V780="ECF",P780*PU!$B$5,0)</f>
        <v>0</v>
      </c>
      <c r="Z780" s="23">
        <f>IF(V780="Enrobé projeté",P780*PU!$B$7,0)</f>
        <v>0</v>
      </c>
      <c r="AA780" s="23">
        <f>IF(V780="Enrobé à froid",P780*PU!$B$9,0)</f>
        <v>0</v>
      </c>
      <c r="AB780" s="23">
        <f>IF(V780="Béton bitumineux",P780*PU!$B$11,0)</f>
        <v>0</v>
      </c>
      <c r="AC780" s="23">
        <f>IF(V780="Grave émulsion",P780*PU!$B$13,0)</f>
        <v>0</v>
      </c>
      <c r="AD780" s="24">
        <f>(R780*PU!B785)+('Entretien des chaussées1'!T780*PU!B787)+'Entretien des chaussées1'!X780+'Entretien des chaussées1'!Y780+'Entretien des chaussées1'!Z780+'Entretien des chaussées1'!AA780+'Entretien des chaussées1'!AB780+'Entretien des chaussées1'!AC780</f>
        <v>0</v>
      </c>
      <c r="AE780" s="34"/>
      <c r="AF780" s="34"/>
      <c r="AG780" s="19" t="str">
        <f t="shared" si="140"/>
        <v/>
      </c>
      <c r="AH780" s="19" t="str">
        <f t="shared" si="141"/>
        <v/>
      </c>
      <c r="AI780" s="19" t="str">
        <f t="shared" si="142"/>
        <v/>
      </c>
      <c r="AJ780" s="31"/>
      <c r="AK780" s="26"/>
    </row>
    <row r="781" spans="1:37" x14ac:dyDescent="0.2">
      <c r="A781" s="41"/>
      <c r="B781" s="58" t="s">
        <v>801</v>
      </c>
      <c r="C781" s="41"/>
      <c r="D781" s="44"/>
      <c r="E781" s="40"/>
      <c r="F781" s="38" t="str">
        <f t="shared" ref="F781:F844" si="143">IF(E781="Chaussée neuve","Niveau 1",IF(E781="Chaussée fissurée","Niveau 2",IF(E781="Chaussée fortement fissurée et nids de poule","Niveau 3",IF(E781="Chaussée orniérée et fissurée","Niveau 4",IF(E781="Chaussée affaissée ou quasi détruite","Niveau 5","")))))</f>
        <v/>
      </c>
      <c r="G781" s="23">
        <f t="shared" ref="G781:G844" si="144">IF(F781="Niveau 1",1,0)</f>
        <v>0</v>
      </c>
      <c r="H781" s="23">
        <f t="shared" ref="H781:H844" si="145">IF(F781="Niveau 2",1,0)</f>
        <v>0</v>
      </c>
      <c r="I781" s="23">
        <f t="shared" ref="I781:I844" si="146">IF(F781="Niveau 3",1,0)</f>
        <v>0</v>
      </c>
      <c r="J781" s="23">
        <f t="shared" ref="J781:J844" si="147">IF(F781="Niveau 4",1,0)</f>
        <v>0</v>
      </c>
      <c r="K781" s="23">
        <f t="shared" ref="K781:K844" si="148">IF(F781="Niveau 5",1,0)</f>
        <v>0</v>
      </c>
      <c r="L781" s="27"/>
      <c r="M781" s="27"/>
      <c r="N781" s="33"/>
      <c r="O781" s="33"/>
      <c r="P781" s="68" t="str">
        <f t="shared" ref="P781:P844" si="149">IF(O781="","",N781*O781)</f>
        <v/>
      </c>
      <c r="Q781" s="49" t="str">
        <f t="shared" ref="Q781:Q844" si="150">IF(P781="","","m²")</f>
        <v/>
      </c>
      <c r="R781" s="33"/>
      <c r="S781" s="33"/>
      <c r="T781" s="33"/>
      <c r="U781" s="33"/>
      <c r="V781" s="27"/>
      <c r="W781" s="45"/>
      <c r="X781" s="42">
        <f>IF(V781="ESU",P781*PU!$B$3,0)</f>
        <v>0</v>
      </c>
      <c r="Y781" s="23">
        <f>IF(V781="ECF",P781*PU!$B$5,0)</f>
        <v>0</v>
      </c>
      <c r="Z781" s="23">
        <f>IF(V781="Enrobé projeté",P781*PU!$B$7,0)</f>
        <v>0</v>
      </c>
      <c r="AA781" s="23">
        <f>IF(V781="Enrobé à froid",P781*PU!$B$9,0)</f>
        <v>0</v>
      </c>
      <c r="AB781" s="23">
        <f>IF(V781="Béton bitumineux",P781*PU!$B$11,0)</f>
        <v>0</v>
      </c>
      <c r="AC781" s="23">
        <f>IF(V781="Grave émulsion",P781*PU!$B$13,0)</f>
        <v>0</v>
      </c>
      <c r="AD781" s="24">
        <f>(R781*PU!B786)+('Entretien des chaussées1'!T781*PU!B788)+'Entretien des chaussées1'!X781+'Entretien des chaussées1'!Y781+'Entretien des chaussées1'!Z781+'Entretien des chaussées1'!AA781+'Entretien des chaussées1'!AB781+'Entretien des chaussées1'!AC781</f>
        <v>0</v>
      </c>
      <c r="AE781" s="34"/>
      <c r="AF781" s="34"/>
      <c r="AG781" s="19" t="str">
        <f t="shared" ref="AG781:AG844" si="151">IF(W781="Année N",AD781+AE781+AF781,"")</f>
        <v/>
      </c>
      <c r="AH781" s="19" t="str">
        <f t="shared" ref="AH781:AH844" si="152">IF(W781="N+1",AD781+AE781+AF781,"")</f>
        <v/>
      </c>
      <c r="AI781" s="19" t="str">
        <f t="shared" ref="AI781:AI844" si="153">IF(W781="&gt; N+1",AD781+AE781+AF781,"")</f>
        <v/>
      </c>
      <c r="AJ781" s="31"/>
      <c r="AK781" s="26"/>
    </row>
    <row r="782" spans="1:37" x14ac:dyDescent="0.2">
      <c r="A782" s="41"/>
      <c r="B782" s="58" t="s">
        <v>802</v>
      </c>
      <c r="C782" s="41"/>
      <c r="D782" s="44"/>
      <c r="E782" s="40"/>
      <c r="F782" s="38" t="str">
        <f t="shared" si="143"/>
        <v/>
      </c>
      <c r="G782" s="23">
        <f t="shared" si="144"/>
        <v>0</v>
      </c>
      <c r="H782" s="23">
        <f t="shared" si="145"/>
        <v>0</v>
      </c>
      <c r="I782" s="23">
        <f t="shared" si="146"/>
        <v>0</v>
      </c>
      <c r="J782" s="23">
        <f t="shared" si="147"/>
        <v>0</v>
      </c>
      <c r="K782" s="23">
        <f t="shared" si="148"/>
        <v>0</v>
      </c>
      <c r="L782" s="27"/>
      <c r="M782" s="27"/>
      <c r="N782" s="33"/>
      <c r="O782" s="33"/>
      <c r="P782" s="68" t="str">
        <f t="shared" si="149"/>
        <v/>
      </c>
      <c r="Q782" s="49" t="str">
        <f t="shared" si="150"/>
        <v/>
      </c>
      <c r="R782" s="33"/>
      <c r="S782" s="33"/>
      <c r="T782" s="33"/>
      <c r="U782" s="33"/>
      <c r="V782" s="27"/>
      <c r="W782" s="45"/>
      <c r="X782" s="42">
        <f>IF(V782="ESU",P782*PU!$B$3,0)</f>
        <v>0</v>
      </c>
      <c r="Y782" s="23">
        <f>IF(V782="ECF",P782*PU!$B$5,0)</f>
        <v>0</v>
      </c>
      <c r="Z782" s="23">
        <f>IF(V782="Enrobé projeté",P782*PU!$B$7,0)</f>
        <v>0</v>
      </c>
      <c r="AA782" s="23">
        <f>IF(V782="Enrobé à froid",P782*PU!$B$9,0)</f>
        <v>0</v>
      </c>
      <c r="AB782" s="23">
        <f>IF(V782="Béton bitumineux",P782*PU!$B$11,0)</f>
        <v>0</v>
      </c>
      <c r="AC782" s="23">
        <f>IF(V782="Grave émulsion",P782*PU!$B$13,0)</f>
        <v>0</v>
      </c>
      <c r="AD782" s="24">
        <f>(R782*PU!B787)+('Entretien des chaussées1'!T782*PU!B789)+'Entretien des chaussées1'!X782+'Entretien des chaussées1'!Y782+'Entretien des chaussées1'!Z782+'Entretien des chaussées1'!AA782+'Entretien des chaussées1'!AB782+'Entretien des chaussées1'!AC782</f>
        <v>0</v>
      </c>
      <c r="AE782" s="34"/>
      <c r="AF782" s="34"/>
      <c r="AG782" s="19" t="str">
        <f t="shared" si="151"/>
        <v/>
      </c>
      <c r="AH782" s="19" t="str">
        <f t="shared" si="152"/>
        <v/>
      </c>
      <c r="AI782" s="19" t="str">
        <f t="shared" si="153"/>
        <v/>
      </c>
      <c r="AJ782" s="31"/>
      <c r="AK782" s="26"/>
    </row>
    <row r="783" spans="1:37" x14ac:dyDescent="0.2">
      <c r="A783" s="41"/>
      <c r="B783" s="58" t="s">
        <v>803</v>
      </c>
      <c r="C783" s="41"/>
      <c r="D783" s="44"/>
      <c r="E783" s="40"/>
      <c r="F783" s="38" t="str">
        <f t="shared" si="143"/>
        <v/>
      </c>
      <c r="G783" s="23">
        <f t="shared" si="144"/>
        <v>0</v>
      </c>
      <c r="H783" s="23">
        <f t="shared" si="145"/>
        <v>0</v>
      </c>
      <c r="I783" s="23">
        <f t="shared" si="146"/>
        <v>0</v>
      </c>
      <c r="J783" s="23">
        <f t="shared" si="147"/>
        <v>0</v>
      </c>
      <c r="K783" s="23">
        <f t="shared" si="148"/>
        <v>0</v>
      </c>
      <c r="L783" s="27"/>
      <c r="M783" s="27"/>
      <c r="N783" s="33"/>
      <c r="O783" s="33"/>
      <c r="P783" s="68" t="str">
        <f t="shared" si="149"/>
        <v/>
      </c>
      <c r="Q783" s="49" t="str">
        <f t="shared" si="150"/>
        <v/>
      </c>
      <c r="R783" s="33"/>
      <c r="S783" s="33"/>
      <c r="T783" s="33"/>
      <c r="U783" s="33"/>
      <c r="V783" s="27"/>
      <c r="W783" s="45"/>
      <c r="X783" s="42">
        <f>IF(V783="ESU",P783*PU!$B$3,0)</f>
        <v>0</v>
      </c>
      <c r="Y783" s="23">
        <f>IF(V783="ECF",P783*PU!$B$5,0)</f>
        <v>0</v>
      </c>
      <c r="Z783" s="23">
        <f>IF(V783="Enrobé projeté",P783*PU!$B$7,0)</f>
        <v>0</v>
      </c>
      <c r="AA783" s="23">
        <f>IF(V783="Enrobé à froid",P783*PU!$B$9,0)</f>
        <v>0</v>
      </c>
      <c r="AB783" s="23">
        <f>IF(V783="Béton bitumineux",P783*PU!$B$11,0)</f>
        <v>0</v>
      </c>
      <c r="AC783" s="23">
        <f>IF(V783="Grave émulsion",P783*PU!$B$13,0)</f>
        <v>0</v>
      </c>
      <c r="AD783" s="24">
        <f>(R783*PU!B788)+('Entretien des chaussées1'!T783*PU!B790)+'Entretien des chaussées1'!X783+'Entretien des chaussées1'!Y783+'Entretien des chaussées1'!Z783+'Entretien des chaussées1'!AA783+'Entretien des chaussées1'!AB783+'Entretien des chaussées1'!AC783</f>
        <v>0</v>
      </c>
      <c r="AE783" s="34"/>
      <c r="AF783" s="34"/>
      <c r="AG783" s="19" t="str">
        <f t="shared" si="151"/>
        <v/>
      </c>
      <c r="AH783" s="19" t="str">
        <f t="shared" si="152"/>
        <v/>
      </c>
      <c r="AI783" s="19" t="str">
        <f t="shared" si="153"/>
        <v/>
      </c>
      <c r="AJ783" s="31"/>
      <c r="AK783" s="26"/>
    </row>
    <row r="784" spans="1:37" x14ac:dyDescent="0.2">
      <c r="A784" s="41"/>
      <c r="B784" s="58" t="s">
        <v>804</v>
      </c>
      <c r="C784" s="41"/>
      <c r="D784" s="44"/>
      <c r="E784" s="40"/>
      <c r="F784" s="38" t="str">
        <f t="shared" si="143"/>
        <v/>
      </c>
      <c r="G784" s="23">
        <f t="shared" si="144"/>
        <v>0</v>
      </c>
      <c r="H784" s="23">
        <f t="shared" si="145"/>
        <v>0</v>
      </c>
      <c r="I784" s="23">
        <f t="shared" si="146"/>
        <v>0</v>
      </c>
      <c r="J784" s="23">
        <f t="shared" si="147"/>
        <v>0</v>
      </c>
      <c r="K784" s="23">
        <f t="shared" si="148"/>
        <v>0</v>
      </c>
      <c r="L784" s="27"/>
      <c r="M784" s="27"/>
      <c r="N784" s="33"/>
      <c r="O784" s="33"/>
      <c r="P784" s="68" t="str">
        <f t="shared" si="149"/>
        <v/>
      </c>
      <c r="Q784" s="49" t="str">
        <f t="shared" si="150"/>
        <v/>
      </c>
      <c r="R784" s="33"/>
      <c r="S784" s="33"/>
      <c r="T784" s="33"/>
      <c r="U784" s="33"/>
      <c r="V784" s="27"/>
      <c r="W784" s="45"/>
      <c r="X784" s="42">
        <f>IF(V784="ESU",P784*PU!$B$3,0)</f>
        <v>0</v>
      </c>
      <c r="Y784" s="23">
        <f>IF(V784="ECF",P784*PU!$B$5,0)</f>
        <v>0</v>
      </c>
      <c r="Z784" s="23">
        <f>IF(V784="Enrobé projeté",P784*PU!$B$7,0)</f>
        <v>0</v>
      </c>
      <c r="AA784" s="23">
        <f>IF(V784="Enrobé à froid",P784*PU!$B$9,0)</f>
        <v>0</v>
      </c>
      <c r="AB784" s="23">
        <f>IF(V784="Béton bitumineux",P784*PU!$B$11,0)</f>
        <v>0</v>
      </c>
      <c r="AC784" s="23">
        <f>IF(V784="Grave émulsion",P784*PU!$B$13,0)</f>
        <v>0</v>
      </c>
      <c r="AD784" s="24">
        <f>(R784*PU!B789)+('Entretien des chaussées1'!T784*PU!B791)+'Entretien des chaussées1'!X784+'Entretien des chaussées1'!Y784+'Entretien des chaussées1'!Z784+'Entretien des chaussées1'!AA784+'Entretien des chaussées1'!AB784+'Entretien des chaussées1'!AC784</f>
        <v>0</v>
      </c>
      <c r="AE784" s="34"/>
      <c r="AF784" s="34"/>
      <c r="AG784" s="19" t="str">
        <f t="shared" si="151"/>
        <v/>
      </c>
      <c r="AH784" s="19" t="str">
        <f t="shared" si="152"/>
        <v/>
      </c>
      <c r="AI784" s="19" t="str">
        <f t="shared" si="153"/>
        <v/>
      </c>
      <c r="AJ784" s="31"/>
      <c r="AK784" s="26"/>
    </row>
    <row r="785" spans="1:37" x14ac:dyDescent="0.2">
      <c r="A785" s="41"/>
      <c r="B785" s="58" t="s">
        <v>805</v>
      </c>
      <c r="C785" s="41"/>
      <c r="D785" s="44"/>
      <c r="E785" s="40"/>
      <c r="F785" s="38" t="str">
        <f t="shared" si="143"/>
        <v/>
      </c>
      <c r="G785" s="23">
        <f t="shared" si="144"/>
        <v>0</v>
      </c>
      <c r="H785" s="23">
        <f t="shared" si="145"/>
        <v>0</v>
      </c>
      <c r="I785" s="23">
        <f t="shared" si="146"/>
        <v>0</v>
      </c>
      <c r="J785" s="23">
        <f t="shared" si="147"/>
        <v>0</v>
      </c>
      <c r="K785" s="23">
        <f t="shared" si="148"/>
        <v>0</v>
      </c>
      <c r="L785" s="27"/>
      <c r="M785" s="27"/>
      <c r="N785" s="33"/>
      <c r="O785" s="33"/>
      <c r="P785" s="68" t="str">
        <f t="shared" si="149"/>
        <v/>
      </c>
      <c r="Q785" s="49" t="str">
        <f t="shared" si="150"/>
        <v/>
      </c>
      <c r="R785" s="33"/>
      <c r="S785" s="33"/>
      <c r="T785" s="33"/>
      <c r="U785" s="33"/>
      <c r="V785" s="27"/>
      <c r="W785" s="45"/>
      <c r="X785" s="42">
        <f>IF(V785="ESU",P785*PU!$B$3,0)</f>
        <v>0</v>
      </c>
      <c r="Y785" s="23">
        <f>IF(V785="ECF",P785*PU!$B$5,0)</f>
        <v>0</v>
      </c>
      <c r="Z785" s="23">
        <f>IF(V785="Enrobé projeté",P785*PU!$B$7,0)</f>
        <v>0</v>
      </c>
      <c r="AA785" s="23">
        <f>IF(V785="Enrobé à froid",P785*PU!$B$9,0)</f>
        <v>0</v>
      </c>
      <c r="AB785" s="23">
        <f>IF(V785="Béton bitumineux",P785*PU!$B$11,0)</f>
        <v>0</v>
      </c>
      <c r="AC785" s="23">
        <f>IF(V785="Grave émulsion",P785*PU!$B$13,0)</f>
        <v>0</v>
      </c>
      <c r="AD785" s="24">
        <f>(R785*PU!B790)+('Entretien des chaussées1'!T785*PU!B792)+'Entretien des chaussées1'!X785+'Entretien des chaussées1'!Y785+'Entretien des chaussées1'!Z785+'Entretien des chaussées1'!AA785+'Entretien des chaussées1'!AB785+'Entretien des chaussées1'!AC785</f>
        <v>0</v>
      </c>
      <c r="AE785" s="34"/>
      <c r="AF785" s="34"/>
      <c r="AG785" s="19" t="str">
        <f t="shared" si="151"/>
        <v/>
      </c>
      <c r="AH785" s="19" t="str">
        <f t="shared" si="152"/>
        <v/>
      </c>
      <c r="AI785" s="19" t="str">
        <f t="shared" si="153"/>
        <v/>
      </c>
      <c r="AJ785" s="31"/>
      <c r="AK785" s="26"/>
    </row>
    <row r="786" spans="1:37" x14ac:dyDescent="0.2">
      <c r="A786" s="41"/>
      <c r="B786" s="58" t="s">
        <v>806</v>
      </c>
      <c r="C786" s="41"/>
      <c r="D786" s="44"/>
      <c r="E786" s="40"/>
      <c r="F786" s="38" t="str">
        <f t="shared" si="143"/>
        <v/>
      </c>
      <c r="G786" s="23">
        <f t="shared" si="144"/>
        <v>0</v>
      </c>
      <c r="H786" s="23">
        <f t="shared" si="145"/>
        <v>0</v>
      </c>
      <c r="I786" s="23">
        <f t="shared" si="146"/>
        <v>0</v>
      </c>
      <c r="J786" s="23">
        <f t="shared" si="147"/>
        <v>0</v>
      </c>
      <c r="K786" s="23">
        <f t="shared" si="148"/>
        <v>0</v>
      </c>
      <c r="L786" s="27"/>
      <c r="M786" s="27"/>
      <c r="N786" s="33"/>
      <c r="O786" s="33"/>
      <c r="P786" s="68" t="str">
        <f t="shared" si="149"/>
        <v/>
      </c>
      <c r="Q786" s="49" t="str">
        <f t="shared" si="150"/>
        <v/>
      </c>
      <c r="R786" s="33"/>
      <c r="S786" s="33"/>
      <c r="T786" s="33"/>
      <c r="U786" s="33"/>
      <c r="V786" s="27"/>
      <c r="W786" s="45"/>
      <c r="X786" s="42">
        <f>IF(V786="ESU",P786*PU!$B$3,0)</f>
        <v>0</v>
      </c>
      <c r="Y786" s="23">
        <f>IF(V786="ECF",P786*PU!$B$5,0)</f>
        <v>0</v>
      </c>
      <c r="Z786" s="23">
        <f>IF(V786="Enrobé projeté",P786*PU!$B$7,0)</f>
        <v>0</v>
      </c>
      <c r="AA786" s="23">
        <f>IF(V786="Enrobé à froid",P786*PU!$B$9,0)</f>
        <v>0</v>
      </c>
      <c r="AB786" s="23">
        <f>IF(V786="Béton bitumineux",P786*PU!$B$11,0)</f>
        <v>0</v>
      </c>
      <c r="AC786" s="23">
        <f>IF(V786="Grave émulsion",P786*PU!$B$13,0)</f>
        <v>0</v>
      </c>
      <c r="AD786" s="24">
        <f>(R786*PU!B791)+('Entretien des chaussées1'!T786*PU!B793)+'Entretien des chaussées1'!X786+'Entretien des chaussées1'!Y786+'Entretien des chaussées1'!Z786+'Entretien des chaussées1'!AA786+'Entretien des chaussées1'!AB786+'Entretien des chaussées1'!AC786</f>
        <v>0</v>
      </c>
      <c r="AE786" s="34"/>
      <c r="AF786" s="34"/>
      <c r="AG786" s="19" t="str">
        <f t="shared" si="151"/>
        <v/>
      </c>
      <c r="AH786" s="19" t="str">
        <f t="shared" si="152"/>
        <v/>
      </c>
      <c r="AI786" s="19" t="str">
        <f t="shared" si="153"/>
        <v/>
      </c>
      <c r="AJ786" s="31"/>
      <c r="AK786" s="26"/>
    </row>
    <row r="787" spans="1:37" x14ac:dyDescent="0.2">
      <c r="A787" s="41"/>
      <c r="B787" s="58" t="s">
        <v>807</v>
      </c>
      <c r="C787" s="41"/>
      <c r="D787" s="44"/>
      <c r="E787" s="40"/>
      <c r="F787" s="38" t="str">
        <f t="shared" si="143"/>
        <v/>
      </c>
      <c r="G787" s="23">
        <f t="shared" si="144"/>
        <v>0</v>
      </c>
      <c r="H787" s="23">
        <f t="shared" si="145"/>
        <v>0</v>
      </c>
      <c r="I787" s="23">
        <f t="shared" si="146"/>
        <v>0</v>
      </c>
      <c r="J787" s="23">
        <f t="shared" si="147"/>
        <v>0</v>
      </c>
      <c r="K787" s="23">
        <f t="shared" si="148"/>
        <v>0</v>
      </c>
      <c r="L787" s="27"/>
      <c r="M787" s="27"/>
      <c r="N787" s="33"/>
      <c r="O787" s="33"/>
      <c r="P787" s="68" t="str">
        <f t="shared" si="149"/>
        <v/>
      </c>
      <c r="Q787" s="49" t="str">
        <f t="shared" si="150"/>
        <v/>
      </c>
      <c r="R787" s="33"/>
      <c r="S787" s="33"/>
      <c r="T787" s="33"/>
      <c r="U787" s="33"/>
      <c r="V787" s="27"/>
      <c r="W787" s="45"/>
      <c r="X787" s="42">
        <f>IF(V787="ESU",P787*PU!$B$3,0)</f>
        <v>0</v>
      </c>
      <c r="Y787" s="23">
        <f>IF(V787="ECF",P787*PU!$B$5,0)</f>
        <v>0</v>
      </c>
      <c r="Z787" s="23">
        <f>IF(V787="Enrobé projeté",P787*PU!$B$7,0)</f>
        <v>0</v>
      </c>
      <c r="AA787" s="23">
        <f>IF(V787="Enrobé à froid",P787*PU!$B$9,0)</f>
        <v>0</v>
      </c>
      <c r="AB787" s="23">
        <f>IF(V787="Béton bitumineux",P787*PU!$B$11,0)</f>
        <v>0</v>
      </c>
      <c r="AC787" s="23">
        <f>IF(V787="Grave émulsion",P787*PU!$B$13,0)</f>
        <v>0</v>
      </c>
      <c r="AD787" s="24">
        <f>(R787*PU!B792)+('Entretien des chaussées1'!T787*PU!B794)+'Entretien des chaussées1'!X787+'Entretien des chaussées1'!Y787+'Entretien des chaussées1'!Z787+'Entretien des chaussées1'!AA787+'Entretien des chaussées1'!AB787+'Entretien des chaussées1'!AC787</f>
        <v>0</v>
      </c>
      <c r="AE787" s="34"/>
      <c r="AF787" s="34"/>
      <c r="AG787" s="19" t="str">
        <f t="shared" si="151"/>
        <v/>
      </c>
      <c r="AH787" s="19" t="str">
        <f t="shared" si="152"/>
        <v/>
      </c>
      <c r="AI787" s="19" t="str">
        <f t="shared" si="153"/>
        <v/>
      </c>
      <c r="AJ787" s="31"/>
      <c r="AK787" s="26"/>
    </row>
    <row r="788" spans="1:37" x14ac:dyDescent="0.2">
      <c r="A788" s="41"/>
      <c r="B788" s="58" t="s">
        <v>808</v>
      </c>
      <c r="C788" s="41"/>
      <c r="D788" s="44"/>
      <c r="E788" s="40"/>
      <c r="F788" s="38" t="str">
        <f t="shared" si="143"/>
        <v/>
      </c>
      <c r="G788" s="23">
        <f t="shared" si="144"/>
        <v>0</v>
      </c>
      <c r="H788" s="23">
        <f t="shared" si="145"/>
        <v>0</v>
      </c>
      <c r="I788" s="23">
        <f t="shared" si="146"/>
        <v>0</v>
      </c>
      <c r="J788" s="23">
        <f t="shared" si="147"/>
        <v>0</v>
      </c>
      <c r="K788" s="23">
        <f t="shared" si="148"/>
        <v>0</v>
      </c>
      <c r="L788" s="27"/>
      <c r="M788" s="27"/>
      <c r="N788" s="33"/>
      <c r="O788" s="33"/>
      <c r="P788" s="68" t="str">
        <f t="shared" si="149"/>
        <v/>
      </c>
      <c r="Q788" s="49" t="str">
        <f t="shared" si="150"/>
        <v/>
      </c>
      <c r="R788" s="33"/>
      <c r="S788" s="33"/>
      <c r="T788" s="33"/>
      <c r="U788" s="33"/>
      <c r="V788" s="27"/>
      <c r="W788" s="45"/>
      <c r="X788" s="42">
        <f>IF(V788="ESU",P788*PU!$B$3,0)</f>
        <v>0</v>
      </c>
      <c r="Y788" s="23">
        <f>IF(V788="ECF",P788*PU!$B$5,0)</f>
        <v>0</v>
      </c>
      <c r="Z788" s="23">
        <f>IF(V788="Enrobé projeté",P788*PU!$B$7,0)</f>
        <v>0</v>
      </c>
      <c r="AA788" s="23">
        <f>IF(V788="Enrobé à froid",P788*PU!$B$9,0)</f>
        <v>0</v>
      </c>
      <c r="AB788" s="23">
        <f>IF(V788="Béton bitumineux",P788*PU!$B$11,0)</f>
        <v>0</v>
      </c>
      <c r="AC788" s="23">
        <f>IF(V788="Grave émulsion",P788*PU!$B$13,0)</f>
        <v>0</v>
      </c>
      <c r="AD788" s="24">
        <f>(R788*PU!B793)+('Entretien des chaussées1'!T788*PU!B795)+'Entretien des chaussées1'!X788+'Entretien des chaussées1'!Y788+'Entretien des chaussées1'!Z788+'Entretien des chaussées1'!AA788+'Entretien des chaussées1'!AB788+'Entretien des chaussées1'!AC788</f>
        <v>0</v>
      </c>
      <c r="AE788" s="34"/>
      <c r="AF788" s="34"/>
      <c r="AG788" s="19" t="str">
        <f t="shared" si="151"/>
        <v/>
      </c>
      <c r="AH788" s="19" t="str">
        <f t="shared" si="152"/>
        <v/>
      </c>
      <c r="AI788" s="19" t="str">
        <f t="shared" si="153"/>
        <v/>
      </c>
      <c r="AJ788" s="31"/>
      <c r="AK788" s="26"/>
    </row>
    <row r="789" spans="1:37" x14ac:dyDescent="0.2">
      <c r="A789" s="41"/>
      <c r="B789" s="58" t="s">
        <v>809</v>
      </c>
      <c r="C789" s="41"/>
      <c r="D789" s="44"/>
      <c r="E789" s="40"/>
      <c r="F789" s="38" t="str">
        <f t="shared" si="143"/>
        <v/>
      </c>
      <c r="G789" s="23">
        <f t="shared" si="144"/>
        <v>0</v>
      </c>
      <c r="H789" s="23">
        <f t="shared" si="145"/>
        <v>0</v>
      </c>
      <c r="I789" s="23">
        <f t="shared" si="146"/>
        <v>0</v>
      </c>
      <c r="J789" s="23">
        <f t="shared" si="147"/>
        <v>0</v>
      </c>
      <c r="K789" s="23">
        <f t="shared" si="148"/>
        <v>0</v>
      </c>
      <c r="L789" s="27"/>
      <c r="M789" s="27"/>
      <c r="N789" s="33"/>
      <c r="O789" s="33"/>
      <c r="P789" s="68" t="str">
        <f t="shared" si="149"/>
        <v/>
      </c>
      <c r="Q789" s="49" t="str">
        <f t="shared" si="150"/>
        <v/>
      </c>
      <c r="R789" s="33"/>
      <c r="S789" s="33"/>
      <c r="T789" s="33"/>
      <c r="U789" s="33"/>
      <c r="V789" s="27"/>
      <c r="W789" s="45"/>
      <c r="X789" s="42">
        <f>IF(V789="ESU",P789*PU!$B$3,0)</f>
        <v>0</v>
      </c>
      <c r="Y789" s="23">
        <f>IF(V789="ECF",P789*PU!$B$5,0)</f>
        <v>0</v>
      </c>
      <c r="Z789" s="23">
        <f>IF(V789="Enrobé projeté",P789*PU!$B$7,0)</f>
        <v>0</v>
      </c>
      <c r="AA789" s="23">
        <f>IF(V789="Enrobé à froid",P789*PU!$B$9,0)</f>
        <v>0</v>
      </c>
      <c r="AB789" s="23">
        <f>IF(V789="Béton bitumineux",P789*PU!$B$11,0)</f>
        <v>0</v>
      </c>
      <c r="AC789" s="23">
        <f>IF(V789="Grave émulsion",P789*PU!$B$13,0)</f>
        <v>0</v>
      </c>
      <c r="AD789" s="24">
        <f>(R789*PU!B794)+('Entretien des chaussées1'!T789*PU!B796)+'Entretien des chaussées1'!X789+'Entretien des chaussées1'!Y789+'Entretien des chaussées1'!Z789+'Entretien des chaussées1'!AA789+'Entretien des chaussées1'!AB789+'Entretien des chaussées1'!AC789</f>
        <v>0</v>
      </c>
      <c r="AE789" s="34"/>
      <c r="AF789" s="34"/>
      <c r="AG789" s="19" t="str">
        <f t="shared" si="151"/>
        <v/>
      </c>
      <c r="AH789" s="19" t="str">
        <f t="shared" si="152"/>
        <v/>
      </c>
      <c r="AI789" s="19" t="str">
        <f t="shared" si="153"/>
        <v/>
      </c>
      <c r="AJ789" s="31"/>
      <c r="AK789" s="26"/>
    </row>
    <row r="790" spans="1:37" x14ac:dyDescent="0.2">
      <c r="A790" s="41"/>
      <c r="B790" s="58" t="s">
        <v>810</v>
      </c>
      <c r="C790" s="41"/>
      <c r="D790" s="44"/>
      <c r="E790" s="40"/>
      <c r="F790" s="38" t="str">
        <f t="shared" si="143"/>
        <v/>
      </c>
      <c r="G790" s="23">
        <f t="shared" si="144"/>
        <v>0</v>
      </c>
      <c r="H790" s="23">
        <f t="shared" si="145"/>
        <v>0</v>
      </c>
      <c r="I790" s="23">
        <f t="shared" si="146"/>
        <v>0</v>
      </c>
      <c r="J790" s="23">
        <f t="shared" si="147"/>
        <v>0</v>
      </c>
      <c r="K790" s="23">
        <f t="shared" si="148"/>
        <v>0</v>
      </c>
      <c r="L790" s="27"/>
      <c r="M790" s="27"/>
      <c r="N790" s="33"/>
      <c r="O790" s="33"/>
      <c r="P790" s="68" t="str">
        <f t="shared" si="149"/>
        <v/>
      </c>
      <c r="Q790" s="49" t="str">
        <f t="shared" si="150"/>
        <v/>
      </c>
      <c r="R790" s="33"/>
      <c r="S790" s="33"/>
      <c r="T790" s="33"/>
      <c r="U790" s="33"/>
      <c r="V790" s="27"/>
      <c r="W790" s="45"/>
      <c r="X790" s="42">
        <f>IF(V790="ESU",P790*PU!$B$3,0)</f>
        <v>0</v>
      </c>
      <c r="Y790" s="23">
        <f>IF(V790="ECF",P790*PU!$B$5,0)</f>
        <v>0</v>
      </c>
      <c r="Z790" s="23">
        <f>IF(V790="Enrobé projeté",P790*PU!$B$7,0)</f>
        <v>0</v>
      </c>
      <c r="AA790" s="23">
        <f>IF(V790="Enrobé à froid",P790*PU!$B$9,0)</f>
        <v>0</v>
      </c>
      <c r="AB790" s="23">
        <f>IF(V790="Béton bitumineux",P790*PU!$B$11,0)</f>
        <v>0</v>
      </c>
      <c r="AC790" s="23">
        <f>IF(V790="Grave émulsion",P790*PU!$B$13,0)</f>
        <v>0</v>
      </c>
      <c r="AD790" s="24">
        <f>(R790*PU!B795)+('Entretien des chaussées1'!T790*PU!B797)+'Entretien des chaussées1'!X790+'Entretien des chaussées1'!Y790+'Entretien des chaussées1'!Z790+'Entretien des chaussées1'!AA790+'Entretien des chaussées1'!AB790+'Entretien des chaussées1'!AC790</f>
        <v>0</v>
      </c>
      <c r="AE790" s="34"/>
      <c r="AF790" s="34"/>
      <c r="AG790" s="19" t="str">
        <f t="shared" si="151"/>
        <v/>
      </c>
      <c r="AH790" s="19" t="str">
        <f t="shared" si="152"/>
        <v/>
      </c>
      <c r="AI790" s="19" t="str">
        <f t="shared" si="153"/>
        <v/>
      </c>
      <c r="AJ790" s="31"/>
      <c r="AK790" s="26"/>
    </row>
    <row r="791" spans="1:37" x14ac:dyDescent="0.2">
      <c r="A791" s="41"/>
      <c r="B791" s="58" t="s">
        <v>811</v>
      </c>
      <c r="C791" s="41"/>
      <c r="D791" s="44"/>
      <c r="E791" s="40"/>
      <c r="F791" s="38" t="str">
        <f t="shared" si="143"/>
        <v/>
      </c>
      <c r="G791" s="23">
        <f t="shared" si="144"/>
        <v>0</v>
      </c>
      <c r="H791" s="23">
        <f t="shared" si="145"/>
        <v>0</v>
      </c>
      <c r="I791" s="23">
        <f t="shared" si="146"/>
        <v>0</v>
      </c>
      <c r="J791" s="23">
        <f t="shared" si="147"/>
        <v>0</v>
      </c>
      <c r="K791" s="23">
        <f t="shared" si="148"/>
        <v>0</v>
      </c>
      <c r="L791" s="27"/>
      <c r="M791" s="27"/>
      <c r="N791" s="33"/>
      <c r="O791" s="33"/>
      <c r="P791" s="68" t="str">
        <f t="shared" si="149"/>
        <v/>
      </c>
      <c r="Q791" s="49" t="str">
        <f t="shared" si="150"/>
        <v/>
      </c>
      <c r="R791" s="33"/>
      <c r="S791" s="33"/>
      <c r="T791" s="33"/>
      <c r="U791" s="33"/>
      <c r="V791" s="27"/>
      <c r="W791" s="45"/>
      <c r="X791" s="42">
        <f>IF(V791="ESU",P791*PU!$B$3,0)</f>
        <v>0</v>
      </c>
      <c r="Y791" s="23">
        <f>IF(V791="ECF",P791*PU!$B$5,0)</f>
        <v>0</v>
      </c>
      <c r="Z791" s="23">
        <f>IF(V791="Enrobé projeté",P791*PU!$B$7,0)</f>
        <v>0</v>
      </c>
      <c r="AA791" s="23">
        <f>IF(V791="Enrobé à froid",P791*PU!$B$9,0)</f>
        <v>0</v>
      </c>
      <c r="AB791" s="23">
        <f>IF(V791="Béton bitumineux",P791*PU!$B$11,0)</f>
        <v>0</v>
      </c>
      <c r="AC791" s="23">
        <f>IF(V791="Grave émulsion",P791*PU!$B$13,0)</f>
        <v>0</v>
      </c>
      <c r="AD791" s="24">
        <f>(R791*PU!B796)+('Entretien des chaussées1'!T791*PU!B798)+'Entretien des chaussées1'!X791+'Entretien des chaussées1'!Y791+'Entretien des chaussées1'!Z791+'Entretien des chaussées1'!AA791+'Entretien des chaussées1'!AB791+'Entretien des chaussées1'!AC791</f>
        <v>0</v>
      </c>
      <c r="AE791" s="34"/>
      <c r="AF791" s="34"/>
      <c r="AG791" s="19" t="str">
        <f t="shared" si="151"/>
        <v/>
      </c>
      <c r="AH791" s="19" t="str">
        <f t="shared" si="152"/>
        <v/>
      </c>
      <c r="AI791" s="19" t="str">
        <f t="shared" si="153"/>
        <v/>
      </c>
      <c r="AJ791" s="31"/>
      <c r="AK791" s="26"/>
    </row>
    <row r="792" spans="1:37" x14ac:dyDescent="0.2">
      <c r="A792" s="41"/>
      <c r="B792" s="58" t="s">
        <v>812</v>
      </c>
      <c r="C792" s="41"/>
      <c r="D792" s="44"/>
      <c r="E792" s="40"/>
      <c r="F792" s="38" t="str">
        <f t="shared" si="143"/>
        <v/>
      </c>
      <c r="G792" s="23">
        <f t="shared" si="144"/>
        <v>0</v>
      </c>
      <c r="H792" s="23">
        <f t="shared" si="145"/>
        <v>0</v>
      </c>
      <c r="I792" s="23">
        <f t="shared" si="146"/>
        <v>0</v>
      </c>
      <c r="J792" s="23">
        <f t="shared" si="147"/>
        <v>0</v>
      </c>
      <c r="K792" s="23">
        <f t="shared" si="148"/>
        <v>0</v>
      </c>
      <c r="L792" s="27"/>
      <c r="M792" s="27"/>
      <c r="N792" s="33"/>
      <c r="O792" s="33"/>
      <c r="P792" s="68" t="str">
        <f t="shared" si="149"/>
        <v/>
      </c>
      <c r="Q792" s="49" t="str">
        <f t="shared" si="150"/>
        <v/>
      </c>
      <c r="R792" s="33"/>
      <c r="S792" s="33"/>
      <c r="T792" s="33"/>
      <c r="U792" s="33"/>
      <c r="V792" s="27"/>
      <c r="W792" s="45"/>
      <c r="X792" s="42">
        <f>IF(V792="ESU",P792*PU!$B$3,0)</f>
        <v>0</v>
      </c>
      <c r="Y792" s="23">
        <f>IF(V792="ECF",P792*PU!$B$5,0)</f>
        <v>0</v>
      </c>
      <c r="Z792" s="23">
        <f>IF(V792="Enrobé projeté",P792*PU!$B$7,0)</f>
        <v>0</v>
      </c>
      <c r="AA792" s="23">
        <f>IF(V792="Enrobé à froid",P792*PU!$B$9,0)</f>
        <v>0</v>
      </c>
      <c r="AB792" s="23">
        <f>IF(V792="Béton bitumineux",P792*PU!$B$11,0)</f>
        <v>0</v>
      </c>
      <c r="AC792" s="23">
        <f>IF(V792="Grave émulsion",P792*PU!$B$13,0)</f>
        <v>0</v>
      </c>
      <c r="AD792" s="24">
        <f>(R792*PU!B797)+('Entretien des chaussées1'!T792*PU!B799)+'Entretien des chaussées1'!X792+'Entretien des chaussées1'!Y792+'Entretien des chaussées1'!Z792+'Entretien des chaussées1'!AA792+'Entretien des chaussées1'!AB792+'Entretien des chaussées1'!AC792</f>
        <v>0</v>
      </c>
      <c r="AE792" s="34"/>
      <c r="AF792" s="34"/>
      <c r="AG792" s="19" t="str">
        <f t="shared" si="151"/>
        <v/>
      </c>
      <c r="AH792" s="19" t="str">
        <f t="shared" si="152"/>
        <v/>
      </c>
      <c r="AI792" s="19" t="str">
        <f t="shared" si="153"/>
        <v/>
      </c>
      <c r="AJ792" s="31"/>
      <c r="AK792" s="26"/>
    </row>
    <row r="793" spans="1:37" x14ac:dyDescent="0.2">
      <c r="A793" s="41"/>
      <c r="B793" s="58" t="s">
        <v>813</v>
      </c>
      <c r="C793" s="41"/>
      <c r="D793" s="44"/>
      <c r="E793" s="40"/>
      <c r="F793" s="38" t="str">
        <f t="shared" si="143"/>
        <v/>
      </c>
      <c r="G793" s="23">
        <f t="shared" si="144"/>
        <v>0</v>
      </c>
      <c r="H793" s="23">
        <f t="shared" si="145"/>
        <v>0</v>
      </c>
      <c r="I793" s="23">
        <f t="shared" si="146"/>
        <v>0</v>
      </c>
      <c r="J793" s="23">
        <f t="shared" si="147"/>
        <v>0</v>
      </c>
      <c r="K793" s="23">
        <f t="shared" si="148"/>
        <v>0</v>
      </c>
      <c r="L793" s="27"/>
      <c r="M793" s="27"/>
      <c r="N793" s="33"/>
      <c r="O793" s="33"/>
      <c r="P793" s="68" t="str">
        <f t="shared" si="149"/>
        <v/>
      </c>
      <c r="Q793" s="49" t="str">
        <f t="shared" si="150"/>
        <v/>
      </c>
      <c r="R793" s="33"/>
      <c r="S793" s="33"/>
      <c r="T793" s="33"/>
      <c r="U793" s="33"/>
      <c r="V793" s="27"/>
      <c r="W793" s="45"/>
      <c r="X793" s="42">
        <f>IF(V793="ESU",P793*PU!$B$3,0)</f>
        <v>0</v>
      </c>
      <c r="Y793" s="23">
        <f>IF(V793="ECF",P793*PU!$B$5,0)</f>
        <v>0</v>
      </c>
      <c r="Z793" s="23">
        <f>IF(V793="Enrobé projeté",P793*PU!$B$7,0)</f>
        <v>0</v>
      </c>
      <c r="AA793" s="23">
        <f>IF(V793="Enrobé à froid",P793*PU!$B$9,0)</f>
        <v>0</v>
      </c>
      <c r="AB793" s="23">
        <f>IF(V793="Béton bitumineux",P793*PU!$B$11,0)</f>
        <v>0</v>
      </c>
      <c r="AC793" s="23">
        <f>IF(V793="Grave émulsion",P793*PU!$B$13,0)</f>
        <v>0</v>
      </c>
      <c r="AD793" s="24">
        <f>(R793*PU!B798)+('Entretien des chaussées1'!T793*PU!B800)+'Entretien des chaussées1'!X793+'Entretien des chaussées1'!Y793+'Entretien des chaussées1'!Z793+'Entretien des chaussées1'!AA793+'Entretien des chaussées1'!AB793+'Entretien des chaussées1'!AC793</f>
        <v>0</v>
      </c>
      <c r="AE793" s="34"/>
      <c r="AF793" s="34"/>
      <c r="AG793" s="19" t="str">
        <f t="shared" si="151"/>
        <v/>
      </c>
      <c r="AH793" s="19" t="str">
        <f t="shared" si="152"/>
        <v/>
      </c>
      <c r="AI793" s="19" t="str">
        <f t="shared" si="153"/>
        <v/>
      </c>
      <c r="AJ793" s="31"/>
      <c r="AK793" s="26"/>
    </row>
    <row r="794" spans="1:37" x14ac:dyDescent="0.2">
      <c r="A794" s="41"/>
      <c r="B794" s="58" t="s">
        <v>814</v>
      </c>
      <c r="C794" s="41"/>
      <c r="D794" s="44"/>
      <c r="E794" s="40"/>
      <c r="F794" s="38" t="str">
        <f t="shared" si="143"/>
        <v/>
      </c>
      <c r="G794" s="23">
        <f t="shared" si="144"/>
        <v>0</v>
      </c>
      <c r="H794" s="23">
        <f t="shared" si="145"/>
        <v>0</v>
      </c>
      <c r="I794" s="23">
        <f t="shared" si="146"/>
        <v>0</v>
      </c>
      <c r="J794" s="23">
        <f t="shared" si="147"/>
        <v>0</v>
      </c>
      <c r="K794" s="23">
        <f t="shared" si="148"/>
        <v>0</v>
      </c>
      <c r="L794" s="27"/>
      <c r="M794" s="27"/>
      <c r="N794" s="33"/>
      <c r="O794" s="33"/>
      <c r="P794" s="68" t="str">
        <f t="shared" si="149"/>
        <v/>
      </c>
      <c r="Q794" s="49" t="str">
        <f t="shared" si="150"/>
        <v/>
      </c>
      <c r="R794" s="33"/>
      <c r="S794" s="33"/>
      <c r="T794" s="33"/>
      <c r="U794" s="33"/>
      <c r="V794" s="27"/>
      <c r="W794" s="45"/>
      <c r="X794" s="42">
        <f>IF(V794="ESU",P794*PU!$B$3,0)</f>
        <v>0</v>
      </c>
      <c r="Y794" s="23">
        <f>IF(V794="ECF",P794*PU!$B$5,0)</f>
        <v>0</v>
      </c>
      <c r="Z794" s="23">
        <f>IF(V794="Enrobé projeté",P794*PU!$B$7,0)</f>
        <v>0</v>
      </c>
      <c r="AA794" s="23">
        <f>IF(V794="Enrobé à froid",P794*PU!$B$9,0)</f>
        <v>0</v>
      </c>
      <c r="AB794" s="23">
        <f>IF(V794="Béton bitumineux",P794*PU!$B$11,0)</f>
        <v>0</v>
      </c>
      <c r="AC794" s="23">
        <f>IF(V794="Grave émulsion",P794*PU!$B$13,0)</f>
        <v>0</v>
      </c>
      <c r="AD794" s="24">
        <f>(R794*PU!B799)+('Entretien des chaussées1'!T794*PU!B801)+'Entretien des chaussées1'!X794+'Entretien des chaussées1'!Y794+'Entretien des chaussées1'!Z794+'Entretien des chaussées1'!AA794+'Entretien des chaussées1'!AB794+'Entretien des chaussées1'!AC794</f>
        <v>0</v>
      </c>
      <c r="AE794" s="34"/>
      <c r="AF794" s="34"/>
      <c r="AG794" s="19" t="str">
        <f t="shared" si="151"/>
        <v/>
      </c>
      <c r="AH794" s="19" t="str">
        <f t="shared" si="152"/>
        <v/>
      </c>
      <c r="AI794" s="19" t="str">
        <f t="shared" si="153"/>
        <v/>
      </c>
      <c r="AJ794" s="31"/>
      <c r="AK794" s="26"/>
    </row>
    <row r="795" spans="1:37" x14ac:dyDescent="0.2">
      <c r="A795" s="41"/>
      <c r="B795" s="58" t="s">
        <v>815</v>
      </c>
      <c r="C795" s="41"/>
      <c r="D795" s="44"/>
      <c r="E795" s="40"/>
      <c r="F795" s="38" t="str">
        <f t="shared" si="143"/>
        <v/>
      </c>
      <c r="G795" s="23">
        <f t="shared" si="144"/>
        <v>0</v>
      </c>
      <c r="H795" s="23">
        <f t="shared" si="145"/>
        <v>0</v>
      </c>
      <c r="I795" s="23">
        <f t="shared" si="146"/>
        <v>0</v>
      </c>
      <c r="J795" s="23">
        <f t="shared" si="147"/>
        <v>0</v>
      </c>
      <c r="K795" s="23">
        <f t="shared" si="148"/>
        <v>0</v>
      </c>
      <c r="L795" s="27"/>
      <c r="M795" s="27"/>
      <c r="N795" s="33"/>
      <c r="O795" s="33"/>
      <c r="P795" s="68" t="str">
        <f t="shared" si="149"/>
        <v/>
      </c>
      <c r="Q795" s="49" t="str">
        <f t="shared" si="150"/>
        <v/>
      </c>
      <c r="R795" s="33"/>
      <c r="S795" s="33"/>
      <c r="T795" s="33"/>
      <c r="U795" s="33"/>
      <c r="V795" s="27"/>
      <c r="W795" s="45"/>
      <c r="X795" s="42">
        <f>IF(V795="ESU",P795*PU!$B$3,0)</f>
        <v>0</v>
      </c>
      <c r="Y795" s="23">
        <f>IF(V795="ECF",P795*PU!$B$5,0)</f>
        <v>0</v>
      </c>
      <c r="Z795" s="23">
        <f>IF(V795="Enrobé projeté",P795*PU!$B$7,0)</f>
        <v>0</v>
      </c>
      <c r="AA795" s="23">
        <f>IF(V795="Enrobé à froid",P795*PU!$B$9,0)</f>
        <v>0</v>
      </c>
      <c r="AB795" s="23">
        <f>IF(V795="Béton bitumineux",P795*PU!$B$11,0)</f>
        <v>0</v>
      </c>
      <c r="AC795" s="23">
        <f>IF(V795="Grave émulsion",P795*PU!$B$13,0)</f>
        <v>0</v>
      </c>
      <c r="AD795" s="24">
        <f>(R795*PU!B800)+('Entretien des chaussées1'!T795*PU!B802)+'Entretien des chaussées1'!X795+'Entretien des chaussées1'!Y795+'Entretien des chaussées1'!Z795+'Entretien des chaussées1'!AA795+'Entretien des chaussées1'!AB795+'Entretien des chaussées1'!AC795</f>
        <v>0</v>
      </c>
      <c r="AE795" s="34"/>
      <c r="AF795" s="34"/>
      <c r="AG795" s="19" t="str">
        <f t="shared" si="151"/>
        <v/>
      </c>
      <c r="AH795" s="19" t="str">
        <f t="shared" si="152"/>
        <v/>
      </c>
      <c r="AI795" s="19" t="str">
        <f t="shared" si="153"/>
        <v/>
      </c>
      <c r="AJ795" s="31"/>
      <c r="AK795" s="26"/>
    </row>
    <row r="796" spans="1:37" x14ac:dyDescent="0.2">
      <c r="A796" s="41"/>
      <c r="B796" s="58" t="s">
        <v>816</v>
      </c>
      <c r="C796" s="41"/>
      <c r="D796" s="44"/>
      <c r="E796" s="40"/>
      <c r="F796" s="38" t="str">
        <f t="shared" si="143"/>
        <v/>
      </c>
      <c r="G796" s="23">
        <f t="shared" si="144"/>
        <v>0</v>
      </c>
      <c r="H796" s="23">
        <f t="shared" si="145"/>
        <v>0</v>
      </c>
      <c r="I796" s="23">
        <f t="shared" si="146"/>
        <v>0</v>
      </c>
      <c r="J796" s="23">
        <f t="shared" si="147"/>
        <v>0</v>
      </c>
      <c r="K796" s="23">
        <f t="shared" si="148"/>
        <v>0</v>
      </c>
      <c r="L796" s="27"/>
      <c r="M796" s="27"/>
      <c r="N796" s="33"/>
      <c r="O796" s="33"/>
      <c r="P796" s="68" t="str">
        <f t="shared" si="149"/>
        <v/>
      </c>
      <c r="Q796" s="49" t="str">
        <f t="shared" si="150"/>
        <v/>
      </c>
      <c r="R796" s="33"/>
      <c r="S796" s="33"/>
      <c r="T796" s="33"/>
      <c r="U796" s="33"/>
      <c r="V796" s="27"/>
      <c r="W796" s="45"/>
      <c r="X796" s="42">
        <f>IF(V796="ESU",P796*PU!$B$3,0)</f>
        <v>0</v>
      </c>
      <c r="Y796" s="23">
        <f>IF(V796="ECF",P796*PU!$B$5,0)</f>
        <v>0</v>
      </c>
      <c r="Z796" s="23">
        <f>IF(V796="Enrobé projeté",P796*PU!$B$7,0)</f>
        <v>0</v>
      </c>
      <c r="AA796" s="23">
        <f>IF(V796="Enrobé à froid",P796*PU!$B$9,0)</f>
        <v>0</v>
      </c>
      <c r="AB796" s="23">
        <f>IF(V796="Béton bitumineux",P796*PU!$B$11,0)</f>
        <v>0</v>
      </c>
      <c r="AC796" s="23">
        <f>IF(V796="Grave émulsion",P796*PU!$B$13,0)</f>
        <v>0</v>
      </c>
      <c r="AD796" s="24">
        <f>(R796*PU!B801)+('Entretien des chaussées1'!T796*PU!B803)+'Entretien des chaussées1'!X796+'Entretien des chaussées1'!Y796+'Entretien des chaussées1'!Z796+'Entretien des chaussées1'!AA796+'Entretien des chaussées1'!AB796+'Entretien des chaussées1'!AC796</f>
        <v>0</v>
      </c>
      <c r="AE796" s="34"/>
      <c r="AF796" s="34"/>
      <c r="AG796" s="19" t="str">
        <f t="shared" si="151"/>
        <v/>
      </c>
      <c r="AH796" s="19" t="str">
        <f t="shared" si="152"/>
        <v/>
      </c>
      <c r="AI796" s="19" t="str">
        <f t="shared" si="153"/>
        <v/>
      </c>
      <c r="AJ796" s="31"/>
      <c r="AK796" s="26"/>
    </row>
    <row r="797" spans="1:37" x14ac:dyDescent="0.2">
      <c r="A797" s="41"/>
      <c r="B797" s="58" t="s">
        <v>817</v>
      </c>
      <c r="C797" s="41"/>
      <c r="D797" s="44"/>
      <c r="E797" s="40"/>
      <c r="F797" s="38" t="str">
        <f t="shared" si="143"/>
        <v/>
      </c>
      <c r="G797" s="23">
        <f t="shared" si="144"/>
        <v>0</v>
      </c>
      <c r="H797" s="23">
        <f t="shared" si="145"/>
        <v>0</v>
      </c>
      <c r="I797" s="23">
        <f t="shared" si="146"/>
        <v>0</v>
      </c>
      <c r="J797" s="23">
        <f t="shared" si="147"/>
        <v>0</v>
      </c>
      <c r="K797" s="23">
        <f t="shared" si="148"/>
        <v>0</v>
      </c>
      <c r="L797" s="27"/>
      <c r="M797" s="27"/>
      <c r="N797" s="33"/>
      <c r="O797" s="33"/>
      <c r="P797" s="68" t="str">
        <f t="shared" si="149"/>
        <v/>
      </c>
      <c r="Q797" s="49" t="str">
        <f t="shared" si="150"/>
        <v/>
      </c>
      <c r="R797" s="33"/>
      <c r="S797" s="33"/>
      <c r="T797" s="33"/>
      <c r="U797" s="33"/>
      <c r="V797" s="27"/>
      <c r="W797" s="45"/>
      <c r="X797" s="42">
        <f>IF(V797="ESU",P797*PU!$B$3,0)</f>
        <v>0</v>
      </c>
      <c r="Y797" s="23">
        <f>IF(V797="ECF",P797*PU!$B$5,0)</f>
        <v>0</v>
      </c>
      <c r="Z797" s="23">
        <f>IF(V797="Enrobé projeté",P797*PU!$B$7,0)</f>
        <v>0</v>
      </c>
      <c r="AA797" s="23">
        <f>IF(V797="Enrobé à froid",P797*PU!$B$9,0)</f>
        <v>0</v>
      </c>
      <c r="AB797" s="23">
        <f>IF(V797="Béton bitumineux",P797*PU!$B$11,0)</f>
        <v>0</v>
      </c>
      <c r="AC797" s="23">
        <f>IF(V797="Grave émulsion",P797*PU!$B$13,0)</f>
        <v>0</v>
      </c>
      <c r="AD797" s="24">
        <f>(R797*PU!B802)+('Entretien des chaussées1'!T797*PU!B804)+'Entretien des chaussées1'!X797+'Entretien des chaussées1'!Y797+'Entretien des chaussées1'!Z797+'Entretien des chaussées1'!AA797+'Entretien des chaussées1'!AB797+'Entretien des chaussées1'!AC797</f>
        <v>0</v>
      </c>
      <c r="AE797" s="34"/>
      <c r="AF797" s="34"/>
      <c r="AG797" s="19" t="str">
        <f t="shared" si="151"/>
        <v/>
      </c>
      <c r="AH797" s="19" t="str">
        <f t="shared" si="152"/>
        <v/>
      </c>
      <c r="AI797" s="19" t="str">
        <f t="shared" si="153"/>
        <v/>
      </c>
      <c r="AJ797" s="31"/>
      <c r="AK797" s="26"/>
    </row>
    <row r="798" spans="1:37" x14ac:dyDescent="0.2">
      <c r="A798" s="41"/>
      <c r="B798" s="58" t="s">
        <v>818</v>
      </c>
      <c r="C798" s="41"/>
      <c r="D798" s="44"/>
      <c r="E798" s="40"/>
      <c r="F798" s="38" t="str">
        <f t="shared" si="143"/>
        <v/>
      </c>
      <c r="G798" s="23">
        <f t="shared" si="144"/>
        <v>0</v>
      </c>
      <c r="H798" s="23">
        <f t="shared" si="145"/>
        <v>0</v>
      </c>
      <c r="I798" s="23">
        <f t="shared" si="146"/>
        <v>0</v>
      </c>
      <c r="J798" s="23">
        <f t="shared" si="147"/>
        <v>0</v>
      </c>
      <c r="K798" s="23">
        <f t="shared" si="148"/>
        <v>0</v>
      </c>
      <c r="L798" s="27"/>
      <c r="M798" s="27"/>
      <c r="N798" s="33"/>
      <c r="O798" s="33"/>
      <c r="P798" s="68" t="str">
        <f t="shared" si="149"/>
        <v/>
      </c>
      <c r="Q798" s="49" t="str">
        <f t="shared" si="150"/>
        <v/>
      </c>
      <c r="R798" s="33"/>
      <c r="S798" s="33"/>
      <c r="T798" s="33"/>
      <c r="U798" s="33"/>
      <c r="V798" s="27"/>
      <c r="W798" s="45"/>
      <c r="X798" s="42">
        <f>IF(V798="ESU",P798*PU!$B$3,0)</f>
        <v>0</v>
      </c>
      <c r="Y798" s="23">
        <f>IF(V798="ECF",P798*PU!$B$5,0)</f>
        <v>0</v>
      </c>
      <c r="Z798" s="23">
        <f>IF(V798="Enrobé projeté",P798*PU!$B$7,0)</f>
        <v>0</v>
      </c>
      <c r="AA798" s="23">
        <f>IF(V798="Enrobé à froid",P798*PU!$B$9,0)</f>
        <v>0</v>
      </c>
      <c r="AB798" s="23">
        <f>IF(V798="Béton bitumineux",P798*PU!$B$11,0)</f>
        <v>0</v>
      </c>
      <c r="AC798" s="23">
        <f>IF(V798="Grave émulsion",P798*PU!$B$13,0)</f>
        <v>0</v>
      </c>
      <c r="AD798" s="24">
        <f>(R798*PU!B803)+('Entretien des chaussées1'!T798*PU!B805)+'Entretien des chaussées1'!X798+'Entretien des chaussées1'!Y798+'Entretien des chaussées1'!Z798+'Entretien des chaussées1'!AA798+'Entretien des chaussées1'!AB798+'Entretien des chaussées1'!AC798</f>
        <v>0</v>
      </c>
      <c r="AE798" s="34"/>
      <c r="AF798" s="34"/>
      <c r="AG798" s="19" t="str">
        <f t="shared" si="151"/>
        <v/>
      </c>
      <c r="AH798" s="19" t="str">
        <f t="shared" si="152"/>
        <v/>
      </c>
      <c r="AI798" s="19" t="str">
        <f t="shared" si="153"/>
        <v/>
      </c>
      <c r="AJ798" s="31"/>
      <c r="AK798" s="26"/>
    </row>
    <row r="799" spans="1:37" x14ac:dyDescent="0.2">
      <c r="A799" s="41"/>
      <c r="B799" s="58" t="s">
        <v>819</v>
      </c>
      <c r="C799" s="41"/>
      <c r="D799" s="44"/>
      <c r="E799" s="40"/>
      <c r="F799" s="38" t="str">
        <f t="shared" si="143"/>
        <v/>
      </c>
      <c r="G799" s="23">
        <f t="shared" si="144"/>
        <v>0</v>
      </c>
      <c r="H799" s="23">
        <f t="shared" si="145"/>
        <v>0</v>
      </c>
      <c r="I799" s="23">
        <f t="shared" si="146"/>
        <v>0</v>
      </c>
      <c r="J799" s="23">
        <f t="shared" si="147"/>
        <v>0</v>
      </c>
      <c r="K799" s="23">
        <f t="shared" si="148"/>
        <v>0</v>
      </c>
      <c r="L799" s="27"/>
      <c r="M799" s="27"/>
      <c r="N799" s="33"/>
      <c r="O799" s="33"/>
      <c r="P799" s="68" t="str">
        <f t="shared" si="149"/>
        <v/>
      </c>
      <c r="Q799" s="49" t="str">
        <f t="shared" si="150"/>
        <v/>
      </c>
      <c r="R799" s="33"/>
      <c r="S799" s="33"/>
      <c r="T799" s="33"/>
      <c r="U799" s="33"/>
      <c r="V799" s="27"/>
      <c r="W799" s="45"/>
      <c r="X799" s="42">
        <f>IF(V799="ESU",P799*PU!$B$3,0)</f>
        <v>0</v>
      </c>
      <c r="Y799" s="23">
        <f>IF(V799="ECF",P799*PU!$B$5,0)</f>
        <v>0</v>
      </c>
      <c r="Z799" s="23">
        <f>IF(V799="Enrobé projeté",P799*PU!$B$7,0)</f>
        <v>0</v>
      </c>
      <c r="AA799" s="23">
        <f>IF(V799="Enrobé à froid",P799*PU!$B$9,0)</f>
        <v>0</v>
      </c>
      <c r="AB799" s="23">
        <f>IF(V799="Béton bitumineux",P799*PU!$B$11,0)</f>
        <v>0</v>
      </c>
      <c r="AC799" s="23">
        <f>IF(V799="Grave émulsion",P799*PU!$B$13,0)</f>
        <v>0</v>
      </c>
      <c r="AD799" s="24">
        <f>(R799*PU!B804)+('Entretien des chaussées1'!T799*PU!B806)+'Entretien des chaussées1'!X799+'Entretien des chaussées1'!Y799+'Entretien des chaussées1'!Z799+'Entretien des chaussées1'!AA799+'Entretien des chaussées1'!AB799+'Entretien des chaussées1'!AC799</f>
        <v>0</v>
      </c>
      <c r="AE799" s="34"/>
      <c r="AF799" s="34"/>
      <c r="AG799" s="19" t="str">
        <f t="shared" si="151"/>
        <v/>
      </c>
      <c r="AH799" s="19" t="str">
        <f t="shared" si="152"/>
        <v/>
      </c>
      <c r="AI799" s="19" t="str">
        <f t="shared" si="153"/>
        <v/>
      </c>
      <c r="AJ799" s="31"/>
      <c r="AK799" s="26"/>
    </row>
    <row r="800" spans="1:37" x14ac:dyDescent="0.2">
      <c r="A800" s="41"/>
      <c r="B800" s="58" t="s">
        <v>820</v>
      </c>
      <c r="C800" s="41"/>
      <c r="D800" s="44"/>
      <c r="E800" s="40"/>
      <c r="F800" s="38" t="str">
        <f t="shared" si="143"/>
        <v/>
      </c>
      <c r="G800" s="23">
        <f t="shared" si="144"/>
        <v>0</v>
      </c>
      <c r="H800" s="23">
        <f t="shared" si="145"/>
        <v>0</v>
      </c>
      <c r="I800" s="23">
        <f t="shared" si="146"/>
        <v>0</v>
      </c>
      <c r="J800" s="23">
        <f t="shared" si="147"/>
        <v>0</v>
      </c>
      <c r="K800" s="23">
        <f t="shared" si="148"/>
        <v>0</v>
      </c>
      <c r="L800" s="27"/>
      <c r="M800" s="27"/>
      <c r="N800" s="33"/>
      <c r="O800" s="33"/>
      <c r="P800" s="68" t="str">
        <f t="shared" si="149"/>
        <v/>
      </c>
      <c r="Q800" s="49" t="str">
        <f t="shared" si="150"/>
        <v/>
      </c>
      <c r="R800" s="33"/>
      <c r="S800" s="33"/>
      <c r="T800" s="33"/>
      <c r="U800" s="33"/>
      <c r="V800" s="27"/>
      <c r="W800" s="45"/>
      <c r="X800" s="42">
        <f>IF(V800="ESU",P800*PU!$B$3,0)</f>
        <v>0</v>
      </c>
      <c r="Y800" s="23">
        <f>IF(V800="ECF",P800*PU!$B$5,0)</f>
        <v>0</v>
      </c>
      <c r="Z800" s="23">
        <f>IF(V800="Enrobé projeté",P800*PU!$B$7,0)</f>
        <v>0</v>
      </c>
      <c r="AA800" s="23">
        <f>IF(V800="Enrobé à froid",P800*PU!$B$9,0)</f>
        <v>0</v>
      </c>
      <c r="AB800" s="23">
        <f>IF(V800="Béton bitumineux",P800*PU!$B$11,0)</f>
        <v>0</v>
      </c>
      <c r="AC800" s="23">
        <f>IF(V800="Grave émulsion",P800*PU!$B$13,0)</f>
        <v>0</v>
      </c>
      <c r="AD800" s="24">
        <f>(R800*PU!B805)+('Entretien des chaussées1'!T800*PU!B807)+'Entretien des chaussées1'!X800+'Entretien des chaussées1'!Y800+'Entretien des chaussées1'!Z800+'Entretien des chaussées1'!AA800+'Entretien des chaussées1'!AB800+'Entretien des chaussées1'!AC800</f>
        <v>0</v>
      </c>
      <c r="AE800" s="34"/>
      <c r="AF800" s="34"/>
      <c r="AG800" s="19" t="str">
        <f t="shared" si="151"/>
        <v/>
      </c>
      <c r="AH800" s="19" t="str">
        <f t="shared" si="152"/>
        <v/>
      </c>
      <c r="AI800" s="19" t="str">
        <f t="shared" si="153"/>
        <v/>
      </c>
      <c r="AJ800" s="31"/>
      <c r="AK800" s="26"/>
    </row>
    <row r="801" spans="1:37" x14ac:dyDescent="0.2">
      <c r="A801" s="41"/>
      <c r="B801" s="58" t="s">
        <v>821</v>
      </c>
      <c r="C801" s="41"/>
      <c r="D801" s="44"/>
      <c r="E801" s="40"/>
      <c r="F801" s="38" t="str">
        <f t="shared" si="143"/>
        <v/>
      </c>
      <c r="G801" s="23">
        <f t="shared" si="144"/>
        <v>0</v>
      </c>
      <c r="H801" s="23">
        <f t="shared" si="145"/>
        <v>0</v>
      </c>
      <c r="I801" s="23">
        <f t="shared" si="146"/>
        <v>0</v>
      </c>
      <c r="J801" s="23">
        <f t="shared" si="147"/>
        <v>0</v>
      </c>
      <c r="K801" s="23">
        <f t="shared" si="148"/>
        <v>0</v>
      </c>
      <c r="L801" s="27"/>
      <c r="M801" s="27"/>
      <c r="N801" s="33"/>
      <c r="O801" s="33"/>
      <c r="P801" s="68" t="str">
        <f t="shared" si="149"/>
        <v/>
      </c>
      <c r="Q801" s="49" t="str">
        <f t="shared" si="150"/>
        <v/>
      </c>
      <c r="R801" s="33"/>
      <c r="S801" s="33"/>
      <c r="T801" s="33"/>
      <c r="U801" s="33"/>
      <c r="V801" s="27"/>
      <c r="W801" s="45"/>
      <c r="X801" s="42">
        <f>IF(V801="ESU",P801*PU!$B$3,0)</f>
        <v>0</v>
      </c>
      <c r="Y801" s="23">
        <f>IF(V801="ECF",P801*PU!$B$5,0)</f>
        <v>0</v>
      </c>
      <c r="Z801" s="23">
        <f>IF(V801="Enrobé projeté",P801*PU!$B$7,0)</f>
        <v>0</v>
      </c>
      <c r="AA801" s="23">
        <f>IF(V801="Enrobé à froid",P801*PU!$B$9,0)</f>
        <v>0</v>
      </c>
      <c r="AB801" s="23">
        <f>IF(V801="Béton bitumineux",P801*PU!$B$11,0)</f>
        <v>0</v>
      </c>
      <c r="AC801" s="23">
        <f>IF(V801="Grave émulsion",P801*PU!$B$13,0)</f>
        <v>0</v>
      </c>
      <c r="AD801" s="24">
        <f>(R801*PU!B806)+('Entretien des chaussées1'!T801*PU!B808)+'Entretien des chaussées1'!X801+'Entretien des chaussées1'!Y801+'Entretien des chaussées1'!Z801+'Entretien des chaussées1'!AA801+'Entretien des chaussées1'!AB801+'Entretien des chaussées1'!AC801</f>
        <v>0</v>
      </c>
      <c r="AE801" s="34"/>
      <c r="AF801" s="34"/>
      <c r="AG801" s="19" t="str">
        <f t="shared" si="151"/>
        <v/>
      </c>
      <c r="AH801" s="19" t="str">
        <f t="shared" si="152"/>
        <v/>
      </c>
      <c r="AI801" s="19" t="str">
        <f t="shared" si="153"/>
        <v/>
      </c>
      <c r="AJ801" s="31"/>
      <c r="AK801" s="26"/>
    </row>
    <row r="802" spans="1:37" x14ac:dyDescent="0.2">
      <c r="A802" s="41"/>
      <c r="B802" s="58" t="s">
        <v>822</v>
      </c>
      <c r="C802" s="41"/>
      <c r="D802" s="44"/>
      <c r="E802" s="40"/>
      <c r="F802" s="38" t="str">
        <f t="shared" si="143"/>
        <v/>
      </c>
      <c r="G802" s="23">
        <f t="shared" si="144"/>
        <v>0</v>
      </c>
      <c r="H802" s="23">
        <f t="shared" si="145"/>
        <v>0</v>
      </c>
      <c r="I802" s="23">
        <f t="shared" si="146"/>
        <v>0</v>
      </c>
      <c r="J802" s="23">
        <f t="shared" si="147"/>
        <v>0</v>
      </c>
      <c r="K802" s="23">
        <f t="shared" si="148"/>
        <v>0</v>
      </c>
      <c r="L802" s="27"/>
      <c r="M802" s="27"/>
      <c r="N802" s="33"/>
      <c r="O802" s="33"/>
      <c r="P802" s="68" t="str">
        <f t="shared" si="149"/>
        <v/>
      </c>
      <c r="Q802" s="49" t="str">
        <f t="shared" si="150"/>
        <v/>
      </c>
      <c r="R802" s="33"/>
      <c r="S802" s="33"/>
      <c r="T802" s="33"/>
      <c r="U802" s="33"/>
      <c r="V802" s="27"/>
      <c r="W802" s="45"/>
      <c r="X802" s="42">
        <f>IF(V802="ESU",P802*PU!$B$3,0)</f>
        <v>0</v>
      </c>
      <c r="Y802" s="23">
        <f>IF(V802="ECF",P802*PU!$B$5,0)</f>
        <v>0</v>
      </c>
      <c r="Z802" s="23">
        <f>IF(V802="Enrobé projeté",P802*PU!$B$7,0)</f>
        <v>0</v>
      </c>
      <c r="AA802" s="23">
        <f>IF(V802="Enrobé à froid",P802*PU!$B$9,0)</f>
        <v>0</v>
      </c>
      <c r="AB802" s="23">
        <f>IF(V802="Béton bitumineux",P802*PU!$B$11,0)</f>
        <v>0</v>
      </c>
      <c r="AC802" s="23">
        <f>IF(V802="Grave émulsion",P802*PU!$B$13,0)</f>
        <v>0</v>
      </c>
      <c r="AD802" s="24">
        <f>(R802*PU!B807)+('Entretien des chaussées1'!T802*PU!B809)+'Entretien des chaussées1'!X802+'Entretien des chaussées1'!Y802+'Entretien des chaussées1'!Z802+'Entretien des chaussées1'!AA802+'Entretien des chaussées1'!AB802+'Entretien des chaussées1'!AC802</f>
        <v>0</v>
      </c>
      <c r="AE802" s="34"/>
      <c r="AF802" s="34"/>
      <c r="AG802" s="19" t="str">
        <f t="shared" si="151"/>
        <v/>
      </c>
      <c r="AH802" s="19" t="str">
        <f t="shared" si="152"/>
        <v/>
      </c>
      <c r="AI802" s="19" t="str">
        <f t="shared" si="153"/>
        <v/>
      </c>
      <c r="AJ802" s="31"/>
      <c r="AK802" s="26"/>
    </row>
    <row r="803" spans="1:37" x14ac:dyDescent="0.2">
      <c r="A803" s="41"/>
      <c r="B803" s="58" t="s">
        <v>823</v>
      </c>
      <c r="C803" s="41"/>
      <c r="D803" s="44"/>
      <c r="E803" s="40"/>
      <c r="F803" s="38" t="str">
        <f t="shared" si="143"/>
        <v/>
      </c>
      <c r="G803" s="23">
        <f t="shared" si="144"/>
        <v>0</v>
      </c>
      <c r="H803" s="23">
        <f t="shared" si="145"/>
        <v>0</v>
      </c>
      <c r="I803" s="23">
        <f t="shared" si="146"/>
        <v>0</v>
      </c>
      <c r="J803" s="23">
        <f t="shared" si="147"/>
        <v>0</v>
      </c>
      <c r="K803" s="23">
        <f t="shared" si="148"/>
        <v>0</v>
      </c>
      <c r="L803" s="27"/>
      <c r="M803" s="27"/>
      <c r="N803" s="33"/>
      <c r="O803" s="33"/>
      <c r="P803" s="68" t="str">
        <f t="shared" si="149"/>
        <v/>
      </c>
      <c r="Q803" s="49" t="str">
        <f t="shared" si="150"/>
        <v/>
      </c>
      <c r="R803" s="33"/>
      <c r="S803" s="33"/>
      <c r="T803" s="33"/>
      <c r="U803" s="33"/>
      <c r="V803" s="27"/>
      <c r="W803" s="45"/>
      <c r="X803" s="42">
        <f>IF(V803="ESU",P803*PU!$B$3,0)</f>
        <v>0</v>
      </c>
      <c r="Y803" s="23">
        <f>IF(V803="ECF",P803*PU!$B$5,0)</f>
        <v>0</v>
      </c>
      <c r="Z803" s="23">
        <f>IF(V803="Enrobé projeté",P803*PU!$B$7,0)</f>
        <v>0</v>
      </c>
      <c r="AA803" s="23">
        <f>IF(V803="Enrobé à froid",P803*PU!$B$9,0)</f>
        <v>0</v>
      </c>
      <c r="AB803" s="23">
        <f>IF(V803="Béton bitumineux",P803*PU!$B$11,0)</f>
        <v>0</v>
      </c>
      <c r="AC803" s="23">
        <f>IF(V803="Grave émulsion",P803*PU!$B$13,0)</f>
        <v>0</v>
      </c>
      <c r="AD803" s="24">
        <f>(R803*PU!B808)+('Entretien des chaussées1'!T803*PU!B810)+'Entretien des chaussées1'!X803+'Entretien des chaussées1'!Y803+'Entretien des chaussées1'!Z803+'Entretien des chaussées1'!AA803+'Entretien des chaussées1'!AB803+'Entretien des chaussées1'!AC803</f>
        <v>0</v>
      </c>
      <c r="AE803" s="34"/>
      <c r="AF803" s="34"/>
      <c r="AG803" s="19" t="str">
        <f t="shared" si="151"/>
        <v/>
      </c>
      <c r="AH803" s="19" t="str">
        <f t="shared" si="152"/>
        <v/>
      </c>
      <c r="AI803" s="19" t="str">
        <f t="shared" si="153"/>
        <v/>
      </c>
      <c r="AJ803" s="31"/>
      <c r="AK803" s="26"/>
    </row>
    <row r="804" spans="1:37" x14ac:dyDescent="0.2">
      <c r="A804" s="41"/>
      <c r="B804" s="58" t="s">
        <v>824</v>
      </c>
      <c r="C804" s="41"/>
      <c r="D804" s="44"/>
      <c r="E804" s="40"/>
      <c r="F804" s="38" t="str">
        <f t="shared" si="143"/>
        <v/>
      </c>
      <c r="G804" s="23">
        <f t="shared" si="144"/>
        <v>0</v>
      </c>
      <c r="H804" s="23">
        <f t="shared" si="145"/>
        <v>0</v>
      </c>
      <c r="I804" s="23">
        <f t="shared" si="146"/>
        <v>0</v>
      </c>
      <c r="J804" s="23">
        <f t="shared" si="147"/>
        <v>0</v>
      </c>
      <c r="K804" s="23">
        <f t="shared" si="148"/>
        <v>0</v>
      </c>
      <c r="L804" s="27"/>
      <c r="M804" s="27"/>
      <c r="N804" s="33"/>
      <c r="O804" s="33"/>
      <c r="P804" s="68" t="str">
        <f t="shared" si="149"/>
        <v/>
      </c>
      <c r="Q804" s="49" t="str">
        <f t="shared" si="150"/>
        <v/>
      </c>
      <c r="R804" s="33"/>
      <c r="S804" s="33"/>
      <c r="T804" s="33"/>
      <c r="U804" s="33"/>
      <c r="V804" s="27"/>
      <c r="W804" s="45"/>
      <c r="X804" s="42">
        <f>IF(V804="ESU",P804*PU!$B$3,0)</f>
        <v>0</v>
      </c>
      <c r="Y804" s="23">
        <f>IF(V804="ECF",P804*PU!$B$5,0)</f>
        <v>0</v>
      </c>
      <c r="Z804" s="23">
        <f>IF(V804="Enrobé projeté",P804*PU!$B$7,0)</f>
        <v>0</v>
      </c>
      <c r="AA804" s="23">
        <f>IF(V804="Enrobé à froid",P804*PU!$B$9,0)</f>
        <v>0</v>
      </c>
      <c r="AB804" s="23">
        <f>IF(V804="Béton bitumineux",P804*PU!$B$11,0)</f>
        <v>0</v>
      </c>
      <c r="AC804" s="23">
        <f>IF(V804="Grave émulsion",P804*PU!$B$13,0)</f>
        <v>0</v>
      </c>
      <c r="AD804" s="24">
        <f>(R804*PU!B809)+('Entretien des chaussées1'!T804*PU!B811)+'Entretien des chaussées1'!X804+'Entretien des chaussées1'!Y804+'Entretien des chaussées1'!Z804+'Entretien des chaussées1'!AA804+'Entretien des chaussées1'!AB804+'Entretien des chaussées1'!AC804</f>
        <v>0</v>
      </c>
      <c r="AE804" s="34"/>
      <c r="AF804" s="34"/>
      <c r="AG804" s="19" t="str">
        <f t="shared" si="151"/>
        <v/>
      </c>
      <c r="AH804" s="19" t="str">
        <f t="shared" si="152"/>
        <v/>
      </c>
      <c r="AI804" s="19" t="str">
        <f t="shared" si="153"/>
        <v/>
      </c>
      <c r="AJ804" s="31"/>
      <c r="AK804" s="26"/>
    </row>
    <row r="805" spans="1:37" x14ac:dyDescent="0.2">
      <c r="A805" s="41"/>
      <c r="B805" s="58" t="s">
        <v>825</v>
      </c>
      <c r="C805" s="41"/>
      <c r="D805" s="44"/>
      <c r="E805" s="40"/>
      <c r="F805" s="38" t="str">
        <f t="shared" si="143"/>
        <v/>
      </c>
      <c r="G805" s="23">
        <f t="shared" si="144"/>
        <v>0</v>
      </c>
      <c r="H805" s="23">
        <f t="shared" si="145"/>
        <v>0</v>
      </c>
      <c r="I805" s="23">
        <f t="shared" si="146"/>
        <v>0</v>
      </c>
      <c r="J805" s="23">
        <f t="shared" si="147"/>
        <v>0</v>
      </c>
      <c r="K805" s="23">
        <f t="shared" si="148"/>
        <v>0</v>
      </c>
      <c r="L805" s="27"/>
      <c r="M805" s="27"/>
      <c r="N805" s="33"/>
      <c r="O805" s="33"/>
      <c r="P805" s="68" t="str">
        <f t="shared" si="149"/>
        <v/>
      </c>
      <c r="Q805" s="49" t="str">
        <f t="shared" si="150"/>
        <v/>
      </c>
      <c r="R805" s="33"/>
      <c r="S805" s="33"/>
      <c r="T805" s="33"/>
      <c r="U805" s="33"/>
      <c r="V805" s="27"/>
      <c r="W805" s="45"/>
      <c r="X805" s="42">
        <f>IF(V805="ESU",P805*PU!$B$3,0)</f>
        <v>0</v>
      </c>
      <c r="Y805" s="23">
        <f>IF(V805="ECF",P805*PU!$B$5,0)</f>
        <v>0</v>
      </c>
      <c r="Z805" s="23">
        <f>IF(V805="Enrobé projeté",P805*PU!$B$7,0)</f>
        <v>0</v>
      </c>
      <c r="AA805" s="23">
        <f>IF(V805="Enrobé à froid",P805*PU!$B$9,0)</f>
        <v>0</v>
      </c>
      <c r="AB805" s="23">
        <f>IF(V805="Béton bitumineux",P805*PU!$B$11,0)</f>
        <v>0</v>
      </c>
      <c r="AC805" s="23">
        <f>IF(V805="Grave émulsion",P805*PU!$B$13,0)</f>
        <v>0</v>
      </c>
      <c r="AD805" s="24">
        <f>(R805*PU!B810)+('Entretien des chaussées1'!T805*PU!B812)+'Entretien des chaussées1'!X805+'Entretien des chaussées1'!Y805+'Entretien des chaussées1'!Z805+'Entretien des chaussées1'!AA805+'Entretien des chaussées1'!AB805+'Entretien des chaussées1'!AC805</f>
        <v>0</v>
      </c>
      <c r="AE805" s="34"/>
      <c r="AF805" s="34"/>
      <c r="AG805" s="19" t="str">
        <f t="shared" si="151"/>
        <v/>
      </c>
      <c r="AH805" s="19" t="str">
        <f t="shared" si="152"/>
        <v/>
      </c>
      <c r="AI805" s="19" t="str">
        <f t="shared" si="153"/>
        <v/>
      </c>
      <c r="AJ805" s="31"/>
      <c r="AK805" s="26"/>
    </row>
    <row r="806" spans="1:37" x14ac:dyDescent="0.2">
      <c r="A806" s="41"/>
      <c r="B806" s="58" t="s">
        <v>826</v>
      </c>
      <c r="C806" s="41"/>
      <c r="D806" s="44"/>
      <c r="E806" s="40"/>
      <c r="F806" s="38" t="str">
        <f t="shared" si="143"/>
        <v/>
      </c>
      <c r="G806" s="23">
        <f t="shared" si="144"/>
        <v>0</v>
      </c>
      <c r="H806" s="23">
        <f t="shared" si="145"/>
        <v>0</v>
      </c>
      <c r="I806" s="23">
        <f t="shared" si="146"/>
        <v>0</v>
      </c>
      <c r="J806" s="23">
        <f t="shared" si="147"/>
        <v>0</v>
      </c>
      <c r="K806" s="23">
        <f t="shared" si="148"/>
        <v>0</v>
      </c>
      <c r="L806" s="27"/>
      <c r="M806" s="27"/>
      <c r="N806" s="33"/>
      <c r="O806" s="33"/>
      <c r="P806" s="68" t="str">
        <f t="shared" si="149"/>
        <v/>
      </c>
      <c r="Q806" s="49" t="str">
        <f t="shared" si="150"/>
        <v/>
      </c>
      <c r="R806" s="33"/>
      <c r="S806" s="33"/>
      <c r="T806" s="33"/>
      <c r="U806" s="33"/>
      <c r="V806" s="27"/>
      <c r="W806" s="45"/>
      <c r="X806" s="42">
        <f>IF(V806="ESU",P806*PU!$B$3,0)</f>
        <v>0</v>
      </c>
      <c r="Y806" s="23">
        <f>IF(V806="ECF",P806*PU!$B$5,0)</f>
        <v>0</v>
      </c>
      <c r="Z806" s="23">
        <f>IF(V806="Enrobé projeté",P806*PU!$B$7,0)</f>
        <v>0</v>
      </c>
      <c r="AA806" s="23">
        <f>IF(V806="Enrobé à froid",P806*PU!$B$9,0)</f>
        <v>0</v>
      </c>
      <c r="AB806" s="23">
        <f>IF(V806="Béton bitumineux",P806*PU!$B$11,0)</f>
        <v>0</v>
      </c>
      <c r="AC806" s="23">
        <f>IF(V806="Grave émulsion",P806*PU!$B$13,0)</f>
        <v>0</v>
      </c>
      <c r="AD806" s="24">
        <f>(R806*PU!B811)+('Entretien des chaussées1'!T806*PU!B813)+'Entretien des chaussées1'!X806+'Entretien des chaussées1'!Y806+'Entretien des chaussées1'!Z806+'Entretien des chaussées1'!AA806+'Entretien des chaussées1'!AB806+'Entretien des chaussées1'!AC806</f>
        <v>0</v>
      </c>
      <c r="AE806" s="34"/>
      <c r="AF806" s="34"/>
      <c r="AG806" s="19" t="str">
        <f t="shared" si="151"/>
        <v/>
      </c>
      <c r="AH806" s="19" t="str">
        <f t="shared" si="152"/>
        <v/>
      </c>
      <c r="AI806" s="19" t="str">
        <f t="shared" si="153"/>
        <v/>
      </c>
      <c r="AJ806" s="31"/>
      <c r="AK806" s="26"/>
    </row>
    <row r="807" spans="1:37" x14ac:dyDescent="0.2">
      <c r="A807" s="41"/>
      <c r="B807" s="58" t="s">
        <v>827</v>
      </c>
      <c r="C807" s="41"/>
      <c r="D807" s="44"/>
      <c r="E807" s="40"/>
      <c r="F807" s="38" t="str">
        <f t="shared" si="143"/>
        <v/>
      </c>
      <c r="G807" s="23">
        <f t="shared" si="144"/>
        <v>0</v>
      </c>
      <c r="H807" s="23">
        <f t="shared" si="145"/>
        <v>0</v>
      </c>
      <c r="I807" s="23">
        <f t="shared" si="146"/>
        <v>0</v>
      </c>
      <c r="J807" s="23">
        <f t="shared" si="147"/>
        <v>0</v>
      </c>
      <c r="K807" s="23">
        <f t="shared" si="148"/>
        <v>0</v>
      </c>
      <c r="L807" s="27"/>
      <c r="M807" s="27"/>
      <c r="N807" s="33"/>
      <c r="O807" s="33"/>
      <c r="P807" s="68" t="str">
        <f t="shared" si="149"/>
        <v/>
      </c>
      <c r="Q807" s="49" t="str">
        <f t="shared" si="150"/>
        <v/>
      </c>
      <c r="R807" s="33"/>
      <c r="S807" s="33"/>
      <c r="T807" s="33"/>
      <c r="U807" s="33"/>
      <c r="V807" s="27"/>
      <c r="W807" s="45"/>
      <c r="X807" s="42">
        <f>IF(V807="ESU",P807*PU!$B$3,0)</f>
        <v>0</v>
      </c>
      <c r="Y807" s="23">
        <f>IF(V807="ECF",P807*PU!$B$5,0)</f>
        <v>0</v>
      </c>
      <c r="Z807" s="23">
        <f>IF(V807="Enrobé projeté",P807*PU!$B$7,0)</f>
        <v>0</v>
      </c>
      <c r="AA807" s="23">
        <f>IF(V807="Enrobé à froid",P807*PU!$B$9,0)</f>
        <v>0</v>
      </c>
      <c r="AB807" s="23">
        <f>IF(V807="Béton bitumineux",P807*PU!$B$11,0)</f>
        <v>0</v>
      </c>
      <c r="AC807" s="23">
        <f>IF(V807="Grave émulsion",P807*PU!$B$13,0)</f>
        <v>0</v>
      </c>
      <c r="AD807" s="24">
        <f>(R807*PU!B812)+('Entretien des chaussées1'!T807*PU!B814)+'Entretien des chaussées1'!X807+'Entretien des chaussées1'!Y807+'Entretien des chaussées1'!Z807+'Entretien des chaussées1'!AA807+'Entretien des chaussées1'!AB807+'Entretien des chaussées1'!AC807</f>
        <v>0</v>
      </c>
      <c r="AE807" s="34"/>
      <c r="AF807" s="34"/>
      <c r="AG807" s="19" t="str">
        <f t="shared" si="151"/>
        <v/>
      </c>
      <c r="AH807" s="19" t="str">
        <f t="shared" si="152"/>
        <v/>
      </c>
      <c r="AI807" s="19" t="str">
        <f t="shared" si="153"/>
        <v/>
      </c>
      <c r="AJ807" s="31"/>
      <c r="AK807" s="26"/>
    </row>
    <row r="808" spans="1:37" x14ac:dyDescent="0.2">
      <c r="A808" s="41"/>
      <c r="B808" s="58" t="s">
        <v>828</v>
      </c>
      <c r="C808" s="41"/>
      <c r="D808" s="44"/>
      <c r="E808" s="40"/>
      <c r="F808" s="38" t="str">
        <f t="shared" si="143"/>
        <v/>
      </c>
      <c r="G808" s="23">
        <f t="shared" si="144"/>
        <v>0</v>
      </c>
      <c r="H808" s="23">
        <f t="shared" si="145"/>
        <v>0</v>
      </c>
      <c r="I808" s="23">
        <f t="shared" si="146"/>
        <v>0</v>
      </c>
      <c r="J808" s="23">
        <f t="shared" si="147"/>
        <v>0</v>
      </c>
      <c r="K808" s="23">
        <f t="shared" si="148"/>
        <v>0</v>
      </c>
      <c r="L808" s="27"/>
      <c r="M808" s="27"/>
      <c r="N808" s="33"/>
      <c r="O808" s="33"/>
      <c r="P808" s="68" t="str">
        <f t="shared" si="149"/>
        <v/>
      </c>
      <c r="Q808" s="49" t="str">
        <f t="shared" si="150"/>
        <v/>
      </c>
      <c r="R808" s="33"/>
      <c r="S808" s="33"/>
      <c r="T808" s="33"/>
      <c r="U808" s="33"/>
      <c r="V808" s="27"/>
      <c r="W808" s="45"/>
      <c r="X808" s="42">
        <f>IF(V808="ESU",P808*PU!$B$3,0)</f>
        <v>0</v>
      </c>
      <c r="Y808" s="23">
        <f>IF(V808="ECF",P808*PU!$B$5,0)</f>
        <v>0</v>
      </c>
      <c r="Z808" s="23">
        <f>IF(V808="Enrobé projeté",P808*PU!$B$7,0)</f>
        <v>0</v>
      </c>
      <c r="AA808" s="23">
        <f>IF(V808="Enrobé à froid",P808*PU!$B$9,0)</f>
        <v>0</v>
      </c>
      <c r="AB808" s="23">
        <f>IF(V808="Béton bitumineux",P808*PU!$B$11,0)</f>
        <v>0</v>
      </c>
      <c r="AC808" s="23">
        <f>IF(V808="Grave émulsion",P808*PU!$B$13,0)</f>
        <v>0</v>
      </c>
      <c r="AD808" s="24">
        <f>(R808*PU!B813)+('Entretien des chaussées1'!T808*PU!B815)+'Entretien des chaussées1'!X808+'Entretien des chaussées1'!Y808+'Entretien des chaussées1'!Z808+'Entretien des chaussées1'!AA808+'Entretien des chaussées1'!AB808+'Entretien des chaussées1'!AC808</f>
        <v>0</v>
      </c>
      <c r="AE808" s="34"/>
      <c r="AF808" s="34"/>
      <c r="AG808" s="19" t="str">
        <f t="shared" si="151"/>
        <v/>
      </c>
      <c r="AH808" s="19" t="str">
        <f t="shared" si="152"/>
        <v/>
      </c>
      <c r="AI808" s="19" t="str">
        <f t="shared" si="153"/>
        <v/>
      </c>
      <c r="AJ808" s="31"/>
      <c r="AK808" s="26"/>
    </row>
    <row r="809" spans="1:37" x14ac:dyDescent="0.2">
      <c r="A809" s="41"/>
      <c r="B809" s="58" t="s">
        <v>829</v>
      </c>
      <c r="C809" s="41"/>
      <c r="D809" s="44"/>
      <c r="E809" s="40"/>
      <c r="F809" s="38" t="str">
        <f t="shared" si="143"/>
        <v/>
      </c>
      <c r="G809" s="23">
        <f t="shared" si="144"/>
        <v>0</v>
      </c>
      <c r="H809" s="23">
        <f t="shared" si="145"/>
        <v>0</v>
      </c>
      <c r="I809" s="23">
        <f t="shared" si="146"/>
        <v>0</v>
      </c>
      <c r="J809" s="23">
        <f t="shared" si="147"/>
        <v>0</v>
      </c>
      <c r="K809" s="23">
        <f t="shared" si="148"/>
        <v>0</v>
      </c>
      <c r="L809" s="27"/>
      <c r="M809" s="27"/>
      <c r="N809" s="33"/>
      <c r="O809" s="33"/>
      <c r="P809" s="68" t="str">
        <f t="shared" si="149"/>
        <v/>
      </c>
      <c r="Q809" s="49" t="str">
        <f t="shared" si="150"/>
        <v/>
      </c>
      <c r="R809" s="33"/>
      <c r="S809" s="33"/>
      <c r="T809" s="33"/>
      <c r="U809" s="33"/>
      <c r="V809" s="27"/>
      <c r="W809" s="45"/>
      <c r="X809" s="42">
        <f>IF(V809="ESU",P809*PU!$B$3,0)</f>
        <v>0</v>
      </c>
      <c r="Y809" s="23">
        <f>IF(V809="ECF",P809*PU!$B$5,0)</f>
        <v>0</v>
      </c>
      <c r="Z809" s="23">
        <f>IF(V809="Enrobé projeté",P809*PU!$B$7,0)</f>
        <v>0</v>
      </c>
      <c r="AA809" s="23">
        <f>IF(V809="Enrobé à froid",P809*PU!$B$9,0)</f>
        <v>0</v>
      </c>
      <c r="AB809" s="23">
        <f>IF(V809="Béton bitumineux",P809*PU!$B$11,0)</f>
        <v>0</v>
      </c>
      <c r="AC809" s="23">
        <f>IF(V809="Grave émulsion",P809*PU!$B$13,0)</f>
        <v>0</v>
      </c>
      <c r="AD809" s="24">
        <f>(R809*PU!B814)+('Entretien des chaussées1'!T809*PU!B816)+'Entretien des chaussées1'!X809+'Entretien des chaussées1'!Y809+'Entretien des chaussées1'!Z809+'Entretien des chaussées1'!AA809+'Entretien des chaussées1'!AB809+'Entretien des chaussées1'!AC809</f>
        <v>0</v>
      </c>
      <c r="AE809" s="34"/>
      <c r="AF809" s="34"/>
      <c r="AG809" s="19" t="str">
        <f t="shared" si="151"/>
        <v/>
      </c>
      <c r="AH809" s="19" t="str">
        <f t="shared" si="152"/>
        <v/>
      </c>
      <c r="AI809" s="19" t="str">
        <f t="shared" si="153"/>
        <v/>
      </c>
      <c r="AJ809" s="31"/>
      <c r="AK809" s="26"/>
    </row>
    <row r="810" spans="1:37" x14ac:dyDescent="0.2">
      <c r="A810" s="41"/>
      <c r="B810" s="58" t="s">
        <v>830</v>
      </c>
      <c r="C810" s="41"/>
      <c r="D810" s="44"/>
      <c r="E810" s="40"/>
      <c r="F810" s="38" t="str">
        <f t="shared" si="143"/>
        <v/>
      </c>
      <c r="G810" s="23">
        <f t="shared" si="144"/>
        <v>0</v>
      </c>
      <c r="H810" s="23">
        <f t="shared" si="145"/>
        <v>0</v>
      </c>
      <c r="I810" s="23">
        <f t="shared" si="146"/>
        <v>0</v>
      </c>
      <c r="J810" s="23">
        <f t="shared" si="147"/>
        <v>0</v>
      </c>
      <c r="K810" s="23">
        <f t="shared" si="148"/>
        <v>0</v>
      </c>
      <c r="L810" s="27"/>
      <c r="M810" s="27"/>
      <c r="N810" s="33"/>
      <c r="O810" s="33"/>
      <c r="P810" s="68" t="str">
        <f t="shared" si="149"/>
        <v/>
      </c>
      <c r="Q810" s="49" t="str">
        <f t="shared" si="150"/>
        <v/>
      </c>
      <c r="R810" s="33"/>
      <c r="S810" s="33"/>
      <c r="T810" s="33"/>
      <c r="U810" s="33"/>
      <c r="V810" s="27"/>
      <c r="W810" s="45"/>
      <c r="X810" s="42">
        <f>IF(V810="ESU",P810*PU!$B$3,0)</f>
        <v>0</v>
      </c>
      <c r="Y810" s="23">
        <f>IF(V810="ECF",P810*PU!$B$5,0)</f>
        <v>0</v>
      </c>
      <c r="Z810" s="23">
        <f>IF(V810="Enrobé projeté",P810*PU!$B$7,0)</f>
        <v>0</v>
      </c>
      <c r="AA810" s="23">
        <f>IF(V810="Enrobé à froid",P810*PU!$B$9,0)</f>
        <v>0</v>
      </c>
      <c r="AB810" s="23">
        <f>IF(V810="Béton bitumineux",P810*PU!$B$11,0)</f>
        <v>0</v>
      </c>
      <c r="AC810" s="23">
        <f>IF(V810="Grave émulsion",P810*PU!$B$13,0)</f>
        <v>0</v>
      </c>
      <c r="AD810" s="24">
        <f>(R810*PU!B815)+('Entretien des chaussées1'!T810*PU!B817)+'Entretien des chaussées1'!X810+'Entretien des chaussées1'!Y810+'Entretien des chaussées1'!Z810+'Entretien des chaussées1'!AA810+'Entretien des chaussées1'!AB810+'Entretien des chaussées1'!AC810</f>
        <v>0</v>
      </c>
      <c r="AE810" s="34"/>
      <c r="AF810" s="34"/>
      <c r="AG810" s="19" t="str">
        <f t="shared" si="151"/>
        <v/>
      </c>
      <c r="AH810" s="19" t="str">
        <f t="shared" si="152"/>
        <v/>
      </c>
      <c r="AI810" s="19" t="str">
        <f t="shared" si="153"/>
        <v/>
      </c>
      <c r="AJ810" s="31"/>
      <c r="AK810" s="26"/>
    </row>
    <row r="811" spans="1:37" x14ac:dyDescent="0.2">
      <c r="A811" s="41"/>
      <c r="B811" s="58" t="s">
        <v>831</v>
      </c>
      <c r="C811" s="41"/>
      <c r="D811" s="44"/>
      <c r="E811" s="40"/>
      <c r="F811" s="38" t="str">
        <f t="shared" si="143"/>
        <v/>
      </c>
      <c r="G811" s="23">
        <f t="shared" si="144"/>
        <v>0</v>
      </c>
      <c r="H811" s="23">
        <f t="shared" si="145"/>
        <v>0</v>
      </c>
      <c r="I811" s="23">
        <f t="shared" si="146"/>
        <v>0</v>
      </c>
      <c r="J811" s="23">
        <f t="shared" si="147"/>
        <v>0</v>
      </c>
      <c r="K811" s="23">
        <f t="shared" si="148"/>
        <v>0</v>
      </c>
      <c r="L811" s="27"/>
      <c r="M811" s="27"/>
      <c r="N811" s="33"/>
      <c r="O811" s="33"/>
      <c r="P811" s="68" t="str">
        <f t="shared" si="149"/>
        <v/>
      </c>
      <c r="Q811" s="49" t="str">
        <f t="shared" si="150"/>
        <v/>
      </c>
      <c r="R811" s="33"/>
      <c r="S811" s="33"/>
      <c r="T811" s="33"/>
      <c r="U811" s="33"/>
      <c r="V811" s="27"/>
      <c r="W811" s="45"/>
      <c r="X811" s="42">
        <f>IF(V811="ESU",P811*PU!$B$3,0)</f>
        <v>0</v>
      </c>
      <c r="Y811" s="23">
        <f>IF(V811="ECF",P811*PU!$B$5,0)</f>
        <v>0</v>
      </c>
      <c r="Z811" s="23">
        <f>IF(V811="Enrobé projeté",P811*PU!$B$7,0)</f>
        <v>0</v>
      </c>
      <c r="AA811" s="23">
        <f>IF(V811="Enrobé à froid",P811*PU!$B$9,0)</f>
        <v>0</v>
      </c>
      <c r="AB811" s="23">
        <f>IF(V811="Béton bitumineux",P811*PU!$B$11,0)</f>
        <v>0</v>
      </c>
      <c r="AC811" s="23">
        <f>IF(V811="Grave émulsion",P811*PU!$B$13,0)</f>
        <v>0</v>
      </c>
      <c r="AD811" s="24">
        <f>(R811*PU!B816)+('Entretien des chaussées1'!T811*PU!B818)+'Entretien des chaussées1'!X811+'Entretien des chaussées1'!Y811+'Entretien des chaussées1'!Z811+'Entretien des chaussées1'!AA811+'Entretien des chaussées1'!AB811+'Entretien des chaussées1'!AC811</f>
        <v>0</v>
      </c>
      <c r="AE811" s="34"/>
      <c r="AF811" s="34"/>
      <c r="AG811" s="19" t="str">
        <f t="shared" si="151"/>
        <v/>
      </c>
      <c r="AH811" s="19" t="str">
        <f t="shared" si="152"/>
        <v/>
      </c>
      <c r="AI811" s="19" t="str">
        <f t="shared" si="153"/>
        <v/>
      </c>
      <c r="AJ811" s="31"/>
      <c r="AK811" s="26"/>
    </row>
    <row r="812" spans="1:37" x14ac:dyDescent="0.2">
      <c r="A812" s="41"/>
      <c r="B812" s="58" t="s">
        <v>832</v>
      </c>
      <c r="C812" s="41"/>
      <c r="D812" s="44"/>
      <c r="E812" s="40"/>
      <c r="F812" s="38" t="str">
        <f t="shared" si="143"/>
        <v/>
      </c>
      <c r="G812" s="23">
        <f t="shared" si="144"/>
        <v>0</v>
      </c>
      <c r="H812" s="23">
        <f t="shared" si="145"/>
        <v>0</v>
      </c>
      <c r="I812" s="23">
        <f t="shared" si="146"/>
        <v>0</v>
      </c>
      <c r="J812" s="23">
        <f t="shared" si="147"/>
        <v>0</v>
      </c>
      <c r="K812" s="23">
        <f t="shared" si="148"/>
        <v>0</v>
      </c>
      <c r="L812" s="27"/>
      <c r="M812" s="27"/>
      <c r="N812" s="33"/>
      <c r="O812" s="33"/>
      <c r="P812" s="68" t="str">
        <f t="shared" si="149"/>
        <v/>
      </c>
      <c r="Q812" s="49" t="str">
        <f t="shared" si="150"/>
        <v/>
      </c>
      <c r="R812" s="33"/>
      <c r="S812" s="33"/>
      <c r="T812" s="33"/>
      <c r="U812" s="33"/>
      <c r="V812" s="27"/>
      <c r="W812" s="45"/>
      <c r="X812" s="42">
        <f>IF(V812="ESU",P812*PU!$B$3,0)</f>
        <v>0</v>
      </c>
      <c r="Y812" s="23">
        <f>IF(V812="ECF",P812*PU!$B$5,0)</f>
        <v>0</v>
      </c>
      <c r="Z812" s="23">
        <f>IF(V812="Enrobé projeté",P812*PU!$B$7,0)</f>
        <v>0</v>
      </c>
      <c r="AA812" s="23">
        <f>IF(V812="Enrobé à froid",P812*PU!$B$9,0)</f>
        <v>0</v>
      </c>
      <c r="AB812" s="23">
        <f>IF(V812="Béton bitumineux",P812*PU!$B$11,0)</f>
        <v>0</v>
      </c>
      <c r="AC812" s="23">
        <f>IF(V812="Grave émulsion",P812*PU!$B$13,0)</f>
        <v>0</v>
      </c>
      <c r="AD812" s="24">
        <f>(R812*PU!B817)+('Entretien des chaussées1'!T812*PU!B819)+'Entretien des chaussées1'!X812+'Entretien des chaussées1'!Y812+'Entretien des chaussées1'!Z812+'Entretien des chaussées1'!AA812+'Entretien des chaussées1'!AB812+'Entretien des chaussées1'!AC812</f>
        <v>0</v>
      </c>
      <c r="AE812" s="34"/>
      <c r="AF812" s="34"/>
      <c r="AG812" s="19" t="str">
        <f t="shared" si="151"/>
        <v/>
      </c>
      <c r="AH812" s="19" t="str">
        <f t="shared" si="152"/>
        <v/>
      </c>
      <c r="AI812" s="19" t="str">
        <f t="shared" si="153"/>
        <v/>
      </c>
      <c r="AJ812" s="31"/>
      <c r="AK812" s="26"/>
    </row>
    <row r="813" spans="1:37" x14ac:dyDescent="0.2">
      <c r="A813" s="41"/>
      <c r="B813" s="58" t="s">
        <v>833</v>
      </c>
      <c r="C813" s="41"/>
      <c r="D813" s="44"/>
      <c r="E813" s="40"/>
      <c r="F813" s="38" t="str">
        <f t="shared" si="143"/>
        <v/>
      </c>
      <c r="G813" s="23">
        <f t="shared" si="144"/>
        <v>0</v>
      </c>
      <c r="H813" s="23">
        <f t="shared" si="145"/>
        <v>0</v>
      </c>
      <c r="I813" s="23">
        <f t="shared" si="146"/>
        <v>0</v>
      </c>
      <c r="J813" s="23">
        <f t="shared" si="147"/>
        <v>0</v>
      </c>
      <c r="K813" s="23">
        <f t="shared" si="148"/>
        <v>0</v>
      </c>
      <c r="L813" s="27"/>
      <c r="M813" s="27"/>
      <c r="N813" s="33"/>
      <c r="O813" s="33"/>
      <c r="P813" s="68" t="str">
        <f t="shared" si="149"/>
        <v/>
      </c>
      <c r="Q813" s="49" t="str">
        <f t="shared" si="150"/>
        <v/>
      </c>
      <c r="R813" s="33"/>
      <c r="S813" s="33"/>
      <c r="T813" s="33"/>
      <c r="U813" s="33"/>
      <c r="V813" s="27"/>
      <c r="W813" s="45"/>
      <c r="X813" s="42">
        <f>IF(V813="ESU",P813*PU!$B$3,0)</f>
        <v>0</v>
      </c>
      <c r="Y813" s="23">
        <f>IF(V813="ECF",P813*PU!$B$5,0)</f>
        <v>0</v>
      </c>
      <c r="Z813" s="23">
        <f>IF(V813="Enrobé projeté",P813*PU!$B$7,0)</f>
        <v>0</v>
      </c>
      <c r="AA813" s="23">
        <f>IF(V813="Enrobé à froid",P813*PU!$B$9,0)</f>
        <v>0</v>
      </c>
      <c r="AB813" s="23">
        <f>IF(V813="Béton bitumineux",P813*PU!$B$11,0)</f>
        <v>0</v>
      </c>
      <c r="AC813" s="23">
        <f>IF(V813="Grave émulsion",P813*PU!$B$13,0)</f>
        <v>0</v>
      </c>
      <c r="AD813" s="24">
        <f>(R813*PU!B818)+('Entretien des chaussées1'!T813*PU!B820)+'Entretien des chaussées1'!X813+'Entretien des chaussées1'!Y813+'Entretien des chaussées1'!Z813+'Entretien des chaussées1'!AA813+'Entretien des chaussées1'!AB813+'Entretien des chaussées1'!AC813</f>
        <v>0</v>
      </c>
      <c r="AE813" s="34"/>
      <c r="AF813" s="34"/>
      <c r="AG813" s="19" t="str">
        <f t="shared" si="151"/>
        <v/>
      </c>
      <c r="AH813" s="19" t="str">
        <f t="shared" si="152"/>
        <v/>
      </c>
      <c r="AI813" s="19" t="str">
        <f t="shared" si="153"/>
        <v/>
      </c>
      <c r="AJ813" s="31"/>
      <c r="AK813" s="26"/>
    </row>
    <row r="814" spans="1:37" x14ac:dyDescent="0.2">
      <c r="A814" s="41"/>
      <c r="B814" s="58" t="s">
        <v>834</v>
      </c>
      <c r="C814" s="41"/>
      <c r="D814" s="44"/>
      <c r="E814" s="40"/>
      <c r="F814" s="38" t="str">
        <f t="shared" si="143"/>
        <v/>
      </c>
      <c r="G814" s="23">
        <f t="shared" si="144"/>
        <v>0</v>
      </c>
      <c r="H814" s="23">
        <f t="shared" si="145"/>
        <v>0</v>
      </c>
      <c r="I814" s="23">
        <f t="shared" si="146"/>
        <v>0</v>
      </c>
      <c r="J814" s="23">
        <f t="shared" si="147"/>
        <v>0</v>
      </c>
      <c r="K814" s="23">
        <f t="shared" si="148"/>
        <v>0</v>
      </c>
      <c r="L814" s="27"/>
      <c r="M814" s="27"/>
      <c r="N814" s="33"/>
      <c r="O814" s="33"/>
      <c r="P814" s="68" t="str">
        <f t="shared" si="149"/>
        <v/>
      </c>
      <c r="Q814" s="49" t="str">
        <f t="shared" si="150"/>
        <v/>
      </c>
      <c r="R814" s="33"/>
      <c r="S814" s="33"/>
      <c r="T814" s="33"/>
      <c r="U814" s="33"/>
      <c r="V814" s="27"/>
      <c r="W814" s="45"/>
      <c r="X814" s="42">
        <f>IF(V814="ESU",P814*PU!$B$3,0)</f>
        <v>0</v>
      </c>
      <c r="Y814" s="23">
        <f>IF(V814="ECF",P814*PU!$B$5,0)</f>
        <v>0</v>
      </c>
      <c r="Z814" s="23">
        <f>IF(V814="Enrobé projeté",P814*PU!$B$7,0)</f>
        <v>0</v>
      </c>
      <c r="AA814" s="23">
        <f>IF(V814="Enrobé à froid",P814*PU!$B$9,0)</f>
        <v>0</v>
      </c>
      <c r="AB814" s="23">
        <f>IF(V814="Béton bitumineux",P814*PU!$B$11,0)</f>
        <v>0</v>
      </c>
      <c r="AC814" s="23">
        <f>IF(V814="Grave émulsion",P814*PU!$B$13,0)</f>
        <v>0</v>
      </c>
      <c r="AD814" s="24">
        <f>(R814*PU!B819)+('Entretien des chaussées1'!T814*PU!B821)+'Entretien des chaussées1'!X814+'Entretien des chaussées1'!Y814+'Entretien des chaussées1'!Z814+'Entretien des chaussées1'!AA814+'Entretien des chaussées1'!AB814+'Entretien des chaussées1'!AC814</f>
        <v>0</v>
      </c>
      <c r="AE814" s="34"/>
      <c r="AF814" s="34"/>
      <c r="AG814" s="19" t="str">
        <f t="shared" si="151"/>
        <v/>
      </c>
      <c r="AH814" s="19" t="str">
        <f t="shared" si="152"/>
        <v/>
      </c>
      <c r="AI814" s="19" t="str">
        <f t="shared" si="153"/>
        <v/>
      </c>
      <c r="AJ814" s="31"/>
      <c r="AK814" s="26"/>
    </row>
    <row r="815" spans="1:37" x14ac:dyDescent="0.2">
      <c r="A815" s="41"/>
      <c r="B815" s="58" t="s">
        <v>835</v>
      </c>
      <c r="C815" s="41"/>
      <c r="D815" s="44"/>
      <c r="E815" s="40"/>
      <c r="F815" s="38" t="str">
        <f t="shared" si="143"/>
        <v/>
      </c>
      <c r="G815" s="23">
        <f t="shared" si="144"/>
        <v>0</v>
      </c>
      <c r="H815" s="23">
        <f t="shared" si="145"/>
        <v>0</v>
      </c>
      <c r="I815" s="23">
        <f t="shared" si="146"/>
        <v>0</v>
      </c>
      <c r="J815" s="23">
        <f t="shared" si="147"/>
        <v>0</v>
      </c>
      <c r="K815" s="23">
        <f t="shared" si="148"/>
        <v>0</v>
      </c>
      <c r="L815" s="27"/>
      <c r="M815" s="27"/>
      <c r="N815" s="33"/>
      <c r="O815" s="33"/>
      <c r="P815" s="68" t="str">
        <f t="shared" si="149"/>
        <v/>
      </c>
      <c r="Q815" s="49" t="str">
        <f t="shared" si="150"/>
        <v/>
      </c>
      <c r="R815" s="33"/>
      <c r="S815" s="33"/>
      <c r="T815" s="33"/>
      <c r="U815" s="33"/>
      <c r="V815" s="27"/>
      <c r="W815" s="45"/>
      <c r="X815" s="42">
        <f>IF(V815="ESU",P815*PU!$B$3,0)</f>
        <v>0</v>
      </c>
      <c r="Y815" s="23">
        <f>IF(V815="ECF",P815*PU!$B$5,0)</f>
        <v>0</v>
      </c>
      <c r="Z815" s="23">
        <f>IF(V815="Enrobé projeté",P815*PU!$B$7,0)</f>
        <v>0</v>
      </c>
      <c r="AA815" s="23">
        <f>IF(V815="Enrobé à froid",P815*PU!$B$9,0)</f>
        <v>0</v>
      </c>
      <c r="AB815" s="23">
        <f>IF(V815="Béton bitumineux",P815*PU!$B$11,0)</f>
        <v>0</v>
      </c>
      <c r="AC815" s="23">
        <f>IF(V815="Grave émulsion",P815*PU!$B$13,0)</f>
        <v>0</v>
      </c>
      <c r="AD815" s="24">
        <f>(R815*PU!B820)+('Entretien des chaussées1'!T815*PU!B822)+'Entretien des chaussées1'!X815+'Entretien des chaussées1'!Y815+'Entretien des chaussées1'!Z815+'Entretien des chaussées1'!AA815+'Entretien des chaussées1'!AB815+'Entretien des chaussées1'!AC815</f>
        <v>0</v>
      </c>
      <c r="AE815" s="34"/>
      <c r="AF815" s="34"/>
      <c r="AG815" s="19" t="str">
        <f t="shared" si="151"/>
        <v/>
      </c>
      <c r="AH815" s="19" t="str">
        <f t="shared" si="152"/>
        <v/>
      </c>
      <c r="AI815" s="19" t="str">
        <f t="shared" si="153"/>
        <v/>
      </c>
      <c r="AJ815" s="31"/>
      <c r="AK815" s="26"/>
    </row>
    <row r="816" spans="1:37" x14ac:dyDescent="0.2">
      <c r="A816" s="41"/>
      <c r="B816" s="58" t="s">
        <v>836</v>
      </c>
      <c r="C816" s="41"/>
      <c r="D816" s="44"/>
      <c r="E816" s="40"/>
      <c r="F816" s="38" t="str">
        <f t="shared" si="143"/>
        <v/>
      </c>
      <c r="G816" s="23">
        <f t="shared" si="144"/>
        <v>0</v>
      </c>
      <c r="H816" s="23">
        <f t="shared" si="145"/>
        <v>0</v>
      </c>
      <c r="I816" s="23">
        <f t="shared" si="146"/>
        <v>0</v>
      </c>
      <c r="J816" s="23">
        <f t="shared" si="147"/>
        <v>0</v>
      </c>
      <c r="K816" s="23">
        <f t="shared" si="148"/>
        <v>0</v>
      </c>
      <c r="L816" s="27"/>
      <c r="M816" s="27"/>
      <c r="N816" s="33"/>
      <c r="O816" s="33"/>
      <c r="P816" s="68" t="str">
        <f t="shared" si="149"/>
        <v/>
      </c>
      <c r="Q816" s="49" t="str">
        <f t="shared" si="150"/>
        <v/>
      </c>
      <c r="R816" s="33"/>
      <c r="S816" s="33"/>
      <c r="T816" s="33"/>
      <c r="U816" s="33"/>
      <c r="V816" s="27"/>
      <c r="W816" s="45"/>
      <c r="X816" s="42">
        <f>IF(V816="ESU",P816*PU!$B$3,0)</f>
        <v>0</v>
      </c>
      <c r="Y816" s="23">
        <f>IF(V816="ECF",P816*PU!$B$5,0)</f>
        <v>0</v>
      </c>
      <c r="Z816" s="23">
        <f>IF(V816="Enrobé projeté",P816*PU!$B$7,0)</f>
        <v>0</v>
      </c>
      <c r="AA816" s="23">
        <f>IF(V816="Enrobé à froid",P816*PU!$B$9,0)</f>
        <v>0</v>
      </c>
      <c r="AB816" s="23">
        <f>IF(V816="Béton bitumineux",P816*PU!$B$11,0)</f>
        <v>0</v>
      </c>
      <c r="AC816" s="23">
        <f>IF(V816="Grave émulsion",P816*PU!$B$13,0)</f>
        <v>0</v>
      </c>
      <c r="AD816" s="24">
        <f>(R816*PU!B821)+('Entretien des chaussées1'!T816*PU!B823)+'Entretien des chaussées1'!X816+'Entretien des chaussées1'!Y816+'Entretien des chaussées1'!Z816+'Entretien des chaussées1'!AA816+'Entretien des chaussées1'!AB816+'Entretien des chaussées1'!AC816</f>
        <v>0</v>
      </c>
      <c r="AE816" s="34"/>
      <c r="AF816" s="34"/>
      <c r="AG816" s="19" t="str">
        <f t="shared" si="151"/>
        <v/>
      </c>
      <c r="AH816" s="19" t="str">
        <f t="shared" si="152"/>
        <v/>
      </c>
      <c r="AI816" s="19" t="str">
        <f t="shared" si="153"/>
        <v/>
      </c>
      <c r="AJ816" s="31"/>
      <c r="AK816" s="26"/>
    </row>
    <row r="817" spans="1:37" x14ac:dyDescent="0.2">
      <c r="A817" s="41"/>
      <c r="B817" s="58" t="s">
        <v>837</v>
      </c>
      <c r="C817" s="41"/>
      <c r="D817" s="44"/>
      <c r="E817" s="40"/>
      <c r="F817" s="38" t="str">
        <f t="shared" si="143"/>
        <v/>
      </c>
      <c r="G817" s="23">
        <f t="shared" si="144"/>
        <v>0</v>
      </c>
      <c r="H817" s="23">
        <f t="shared" si="145"/>
        <v>0</v>
      </c>
      <c r="I817" s="23">
        <f t="shared" si="146"/>
        <v>0</v>
      </c>
      <c r="J817" s="23">
        <f t="shared" si="147"/>
        <v>0</v>
      </c>
      <c r="K817" s="23">
        <f t="shared" si="148"/>
        <v>0</v>
      </c>
      <c r="L817" s="27"/>
      <c r="M817" s="27"/>
      <c r="N817" s="33"/>
      <c r="O817" s="33"/>
      <c r="P817" s="68" t="str">
        <f t="shared" si="149"/>
        <v/>
      </c>
      <c r="Q817" s="49" t="str">
        <f t="shared" si="150"/>
        <v/>
      </c>
      <c r="R817" s="33"/>
      <c r="S817" s="33"/>
      <c r="T817" s="33"/>
      <c r="U817" s="33"/>
      <c r="V817" s="27"/>
      <c r="W817" s="45"/>
      <c r="X817" s="42">
        <f>IF(V817="ESU",P817*PU!$B$3,0)</f>
        <v>0</v>
      </c>
      <c r="Y817" s="23">
        <f>IF(V817="ECF",P817*PU!$B$5,0)</f>
        <v>0</v>
      </c>
      <c r="Z817" s="23">
        <f>IF(V817="Enrobé projeté",P817*PU!$B$7,0)</f>
        <v>0</v>
      </c>
      <c r="AA817" s="23">
        <f>IF(V817="Enrobé à froid",P817*PU!$B$9,0)</f>
        <v>0</v>
      </c>
      <c r="AB817" s="23">
        <f>IF(V817="Béton bitumineux",P817*PU!$B$11,0)</f>
        <v>0</v>
      </c>
      <c r="AC817" s="23">
        <f>IF(V817="Grave émulsion",P817*PU!$B$13,0)</f>
        <v>0</v>
      </c>
      <c r="AD817" s="24">
        <f>(R817*PU!B822)+('Entretien des chaussées1'!T817*PU!B824)+'Entretien des chaussées1'!X817+'Entretien des chaussées1'!Y817+'Entretien des chaussées1'!Z817+'Entretien des chaussées1'!AA817+'Entretien des chaussées1'!AB817+'Entretien des chaussées1'!AC817</f>
        <v>0</v>
      </c>
      <c r="AE817" s="34"/>
      <c r="AF817" s="34"/>
      <c r="AG817" s="19" t="str">
        <f t="shared" si="151"/>
        <v/>
      </c>
      <c r="AH817" s="19" t="str">
        <f t="shared" si="152"/>
        <v/>
      </c>
      <c r="AI817" s="19" t="str">
        <f t="shared" si="153"/>
        <v/>
      </c>
      <c r="AJ817" s="31"/>
      <c r="AK817" s="26"/>
    </row>
    <row r="818" spans="1:37" x14ac:dyDescent="0.2">
      <c r="A818" s="41"/>
      <c r="B818" s="58" t="s">
        <v>838</v>
      </c>
      <c r="C818" s="41"/>
      <c r="D818" s="44"/>
      <c r="E818" s="40"/>
      <c r="F818" s="38" t="str">
        <f t="shared" si="143"/>
        <v/>
      </c>
      <c r="G818" s="23">
        <f t="shared" si="144"/>
        <v>0</v>
      </c>
      <c r="H818" s="23">
        <f t="shared" si="145"/>
        <v>0</v>
      </c>
      <c r="I818" s="23">
        <f t="shared" si="146"/>
        <v>0</v>
      </c>
      <c r="J818" s="23">
        <f t="shared" si="147"/>
        <v>0</v>
      </c>
      <c r="K818" s="23">
        <f t="shared" si="148"/>
        <v>0</v>
      </c>
      <c r="L818" s="27"/>
      <c r="M818" s="27"/>
      <c r="N818" s="33"/>
      <c r="O818" s="33"/>
      <c r="P818" s="68" t="str">
        <f t="shared" si="149"/>
        <v/>
      </c>
      <c r="Q818" s="49" t="str">
        <f t="shared" si="150"/>
        <v/>
      </c>
      <c r="R818" s="33"/>
      <c r="S818" s="33"/>
      <c r="T818" s="33"/>
      <c r="U818" s="33"/>
      <c r="V818" s="27"/>
      <c r="W818" s="45"/>
      <c r="X818" s="42">
        <f>IF(V818="ESU",P818*PU!$B$3,0)</f>
        <v>0</v>
      </c>
      <c r="Y818" s="23">
        <f>IF(V818="ECF",P818*PU!$B$5,0)</f>
        <v>0</v>
      </c>
      <c r="Z818" s="23">
        <f>IF(V818="Enrobé projeté",P818*PU!$B$7,0)</f>
        <v>0</v>
      </c>
      <c r="AA818" s="23">
        <f>IF(V818="Enrobé à froid",P818*PU!$B$9,0)</f>
        <v>0</v>
      </c>
      <c r="AB818" s="23">
        <f>IF(V818="Béton bitumineux",P818*PU!$B$11,0)</f>
        <v>0</v>
      </c>
      <c r="AC818" s="23">
        <f>IF(V818="Grave émulsion",P818*PU!$B$13,0)</f>
        <v>0</v>
      </c>
      <c r="AD818" s="24">
        <f>(R818*PU!B823)+('Entretien des chaussées1'!T818*PU!B825)+'Entretien des chaussées1'!X818+'Entretien des chaussées1'!Y818+'Entretien des chaussées1'!Z818+'Entretien des chaussées1'!AA818+'Entretien des chaussées1'!AB818+'Entretien des chaussées1'!AC818</f>
        <v>0</v>
      </c>
      <c r="AE818" s="34"/>
      <c r="AF818" s="34"/>
      <c r="AG818" s="19" t="str">
        <f t="shared" si="151"/>
        <v/>
      </c>
      <c r="AH818" s="19" t="str">
        <f t="shared" si="152"/>
        <v/>
      </c>
      <c r="AI818" s="19" t="str">
        <f t="shared" si="153"/>
        <v/>
      </c>
      <c r="AJ818" s="31"/>
      <c r="AK818" s="26"/>
    </row>
    <row r="819" spans="1:37" x14ac:dyDescent="0.2">
      <c r="A819" s="41"/>
      <c r="B819" s="58" t="s">
        <v>839</v>
      </c>
      <c r="C819" s="41"/>
      <c r="D819" s="44"/>
      <c r="E819" s="40"/>
      <c r="F819" s="38" t="str">
        <f t="shared" si="143"/>
        <v/>
      </c>
      <c r="G819" s="23">
        <f t="shared" si="144"/>
        <v>0</v>
      </c>
      <c r="H819" s="23">
        <f t="shared" si="145"/>
        <v>0</v>
      </c>
      <c r="I819" s="23">
        <f t="shared" si="146"/>
        <v>0</v>
      </c>
      <c r="J819" s="23">
        <f t="shared" si="147"/>
        <v>0</v>
      </c>
      <c r="K819" s="23">
        <f t="shared" si="148"/>
        <v>0</v>
      </c>
      <c r="L819" s="27"/>
      <c r="M819" s="27"/>
      <c r="N819" s="33"/>
      <c r="O819" s="33"/>
      <c r="P819" s="68" t="str">
        <f t="shared" si="149"/>
        <v/>
      </c>
      <c r="Q819" s="49" t="str">
        <f t="shared" si="150"/>
        <v/>
      </c>
      <c r="R819" s="33"/>
      <c r="S819" s="33"/>
      <c r="T819" s="33"/>
      <c r="U819" s="33"/>
      <c r="V819" s="27"/>
      <c r="W819" s="45"/>
      <c r="X819" s="42">
        <f>IF(V819="ESU",P819*PU!$B$3,0)</f>
        <v>0</v>
      </c>
      <c r="Y819" s="23">
        <f>IF(V819="ECF",P819*PU!$B$5,0)</f>
        <v>0</v>
      </c>
      <c r="Z819" s="23">
        <f>IF(V819="Enrobé projeté",P819*PU!$B$7,0)</f>
        <v>0</v>
      </c>
      <c r="AA819" s="23">
        <f>IF(V819="Enrobé à froid",P819*PU!$B$9,0)</f>
        <v>0</v>
      </c>
      <c r="AB819" s="23">
        <f>IF(V819="Béton bitumineux",P819*PU!$B$11,0)</f>
        <v>0</v>
      </c>
      <c r="AC819" s="23">
        <f>IF(V819="Grave émulsion",P819*PU!$B$13,0)</f>
        <v>0</v>
      </c>
      <c r="AD819" s="24">
        <f>(R819*PU!B824)+('Entretien des chaussées1'!T819*PU!B826)+'Entretien des chaussées1'!X819+'Entretien des chaussées1'!Y819+'Entretien des chaussées1'!Z819+'Entretien des chaussées1'!AA819+'Entretien des chaussées1'!AB819+'Entretien des chaussées1'!AC819</f>
        <v>0</v>
      </c>
      <c r="AE819" s="34"/>
      <c r="AF819" s="34"/>
      <c r="AG819" s="19" t="str">
        <f t="shared" si="151"/>
        <v/>
      </c>
      <c r="AH819" s="19" t="str">
        <f t="shared" si="152"/>
        <v/>
      </c>
      <c r="AI819" s="19" t="str">
        <f t="shared" si="153"/>
        <v/>
      </c>
      <c r="AJ819" s="31"/>
      <c r="AK819" s="26"/>
    </row>
    <row r="820" spans="1:37" x14ac:dyDescent="0.2">
      <c r="A820" s="41"/>
      <c r="B820" s="58" t="s">
        <v>840</v>
      </c>
      <c r="C820" s="41"/>
      <c r="D820" s="44"/>
      <c r="E820" s="40"/>
      <c r="F820" s="38" t="str">
        <f t="shared" si="143"/>
        <v/>
      </c>
      <c r="G820" s="23">
        <f t="shared" si="144"/>
        <v>0</v>
      </c>
      <c r="H820" s="23">
        <f t="shared" si="145"/>
        <v>0</v>
      </c>
      <c r="I820" s="23">
        <f t="shared" si="146"/>
        <v>0</v>
      </c>
      <c r="J820" s="23">
        <f t="shared" si="147"/>
        <v>0</v>
      </c>
      <c r="K820" s="23">
        <f t="shared" si="148"/>
        <v>0</v>
      </c>
      <c r="L820" s="27"/>
      <c r="M820" s="27"/>
      <c r="N820" s="33"/>
      <c r="O820" s="33"/>
      <c r="P820" s="68" t="str">
        <f t="shared" si="149"/>
        <v/>
      </c>
      <c r="Q820" s="49" t="str">
        <f t="shared" si="150"/>
        <v/>
      </c>
      <c r="R820" s="33"/>
      <c r="S820" s="33"/>
      <c r="T820" s="33"/>
      <c r="U820" s="33"/>
      <c r="V820" s="27"/>
      <c r="W820" s="45"/>
      <c r="X820" s="42">
        <f>IF(V820="ESU",P820*PU!$B$3,0)</f>
        <v>0</v>
      </c>
      <c r="Y820" s="23">
        <f>IF(V820="ECF",P820*PU!$B$5,0)</f>
        <v>0</v>
      </c>
      <c r="Z820" s="23">
        <f>IF(V820="Enrobé projeté",P820*PU!$B$7,0)</f>
        <v>0</v>
      </c>
      <c r="AA820" s="23">
        <f>IF(V820="Enrobé à froid",P820*PU!$B$9,0)</f>
        <v>0</v>
      </c>
      <c r="AB820" s="23">
        <f>IF(V820="Béton bitumineux",P820*PU!$B$11,0)</f>
        <v>0</v>
      </c>
      <c r="AC820" s="23">
        <f>IF(V820="Grave émulsion",P820*PU!$B$13,0)</f>
        <v>0</v>
      </c>
      <c r="AD820" s="24">
        <f>(R820*PU!B825)+('Entretien des chaussées1'!T820*PU!B827)+'Entretien des chaussées1'!X820+'Entretien des chaussées1'!Y820+'Entretien des chaussées1'!Z820+'Entretien des chaussées1'!AA820+'Entretien des chaussées1'!AB820+'Entretien des chaussées1'!AC820</f>
        <v>0</v>
      </c>
      <c r="AE820" s="34"/>
      <c r="AF820" s="34"/>
      <c r="AG820" s="19" t="str">
        <f t="shared" si="151"/>
        <v/>
      </c>
      <c r="AH820" s="19" t="str">
        <f t="shared" si="152"/>
        <v/>
      </c>
      <c r="AI820" s="19" t="str">
        <f t="shared" si="153"/>
        <v/>
      </c>
      <c r="AJ820" s="31"/>
      <c r="AK820" s="26"/>
    </row>
    <row r="821" spans="1:37" x14ac:dyDescent="0.2">
      <c r="A821" s="41"/>
      <c r="B821" s="58" t="s">
        <v>841</v>
      </c>
      <c r="C821" s="41"/>
      <c r="D821" s="44"/>
      <c r="E821" s="40"/>
      <c r="F821" s="38" t="str">
        <f t="shared" si="143"/>
        <v/>
      </c>
      <c r="G821" s="23">
        <f t="shared" si="144"/>
        <v>0</v>
      </c>
      <c r="H821" s="23">
        <f t="shared" si="145"/>
        <v>0</v>
      </c>
      <c r="I821" s="23">
        <f t="shared" si="146"/>
        <v>0</v>
      </c>
      <c r="J821" s="23">
        <f t="shared" si="147"/>
        <v>0</v>
      </c>
      <c r="K821" s="23">
        <f t="shared" si="148"/>
        <v>0</v>
      </c>
      <c r="L821" s="27"/>
      <c r="M821" s="27"/>
      <c r="N821" s="33"/>
      <c r="O821" s="33"/>
      <c r="P821" s="68" t="str">
        <f t="shared" si="149"/>
        <v/>
      </c>
      <c r="Q821" s="49" t="str">
        <f t="shared" si="150"/>
        <v/>
      </c>
      <c r="R821" s="33"/>
      <c r="S821" s="33"/>
      <c r="T821" s="33"/>
      <c r="U821" s="33"/>
      <c r="V821" s="27"/>
      <c r="W821" s="45"/>
      <c r="X821" s="42">
        <f>IF(V821="ESU",P821*PU!$B$3,0)</f>
        <v>0</v>
      </c>
      <c r="Y821" s="23">
        <f>IF(V821="ECF",P821*PU!$B$5,0)</f>
        <v>0</v>
      </c>
      <c r="Z821" s="23">
        <f>IF(V821="Enrobé projeté",P821*PU!$B$7,0)</f>
        <v>0</v>
      </c>
      <c r="AA821" s="23">
        <f>IF(V821="Enrobé à froid",P821*PU!$B$9,0)</f>
        <v>0</v>
      </c>
      <c r="AB821" s="23">
        <f>IF(V821="Béton bitumineux",P821*PU!$B$11,0)</f>
        <v>0</v>
      </c>
      <c r="AC821" s="23">
        <f>IF(V821="Grave émulsion",P821*PU!$B$13,0)</f>
        <v>0</v>
      </c>
      <c r="AD821" s="24">
        <f>(R821*PU!B826)+('Entretien des chaussées1'!T821*PU!B828)+'Entretien des chaussées1'!X821+'Entretien des chaussées1'!Y821+'Entretien des chaussées1'!Z821+'Entretien des chaussées1'!AA821+'Entretien des chaussées1'!AB821+'Entretien des chaussées1'!AC821</f>
        <v>0</v>
      </c>
      <c r="AE821" s="34"/>
      <c r="AF821" s="34"/>
      <c r="AG821" s="19" t="str">
        <f t="shared" si="151"/>
        <v/>
      </c>
      <c r="AH821" s="19" t="str">
        <f t="shared" si="152"/>
        <v/>
      </c>
      <c r="AI821" s="19" t="str">
        <f t="shared" si="153"/>
        <v/>
      </c>
      <c r="AJ821" s="31"/>
      <c r="AK821" s="26"/>
    </row>
    <row r="822" spans="1:37" x14ac:dyDescent="0.2">
      <c r="A822" s="41"/>
      <c r="B822" s="58" t="s">
        <v>842</v>
      </c>
      <c r="C822" s="41"/>
      <c r="D822" s="44"/>
      <c r="E822" s="40"/>
      <c r="F822" s="38" t="str">
        <f t="shared" si="143"/>
        <v/>
      </c>
      <c r="G822" s="23">
        <f t="shared" si="144"/>
        <v>0</v>
      </c>
      <c r="H822" s="23">
        <f t="shared" si="145"/>
        <v>0</v>
      </c>
      <c r="I822" s="23">
        <f t="shared" si="146"/>
        <v>0</v>
      </c>
      <c r="J822" s="23">
        <f t="shared" si="147"/>
        <v>0</v>
      </c>
      <c r="K822" s="23">
        <f t="shared" si="148"/>
        <v>0</v>
      </c>
      <c r="L822" s="27"/>
      <c r="M822" s="27"/>
      <c r="N822" s="33"/>
      <c r="O822" s="33"/>
      <c r="P822" s="68" t="str">
        <f t="shared" si="149"/>
        <v/>
      </c>
      <c r="Q822" s="49" t="str">
        <f t="shared" si="150"/>
        <v/>
      </c>
      <c r="R822" s="33"/>
      <c r="S822" s="33"/>
      <c r="T822" s="33"/>
      <c r="U822" s="33"/>
      <c r="V822" s="27"/>
      <c r="W822" s="45"/>
      <c r="X822" s="42">
        <f>IF(V822="ESU",P822*PU!$B$3,0)</f>
        <v>0</v>
      </c>
      <c r="Y822" s="23">
        <f>IF(V822="ECF",P822*PU!$B$5,0)</f>
        <v>0</v>
      </c>
      <c r="Z822" s="23">
        <f>IF(V822="Enrobé projeté",P822*PU!$B$7,0)</f>
        <v>0</v>
      </c>
      <c r="AA822" s="23">
        <f>IF(V822="Enrobé à froid",P822*PU!$B$9,0)</f>
        <v>0</v>
      </c>
      <c r="AB822" s="23">
        <f>IF(V822="Béton bitumineux",P822*PU!$B$11,0)</f>
        <v>0</v>
      </c>
      <c r="AC822" s="23">
        <f>IF(V822="Grave émulsion",P822*PU!$B$13,0)</f>
        <v>0</v>
      </c>
      <c r="AD822" s="24">
        <f>(R822*PU!B827)+('Entretien des chaussées1'!T822*PU!B829)+'Entretien des chaussées1'!X822+'Entretien des chaussées1'!Y822+'Entretien des chaussées1'!Z822+'Entretien des chaussées1'!AA822+'Entretien des chaussées1'!AB822+'Entretien des chaussées1'!AC822</f>
        <v>0</v>
      </c>
      <c r="AE822" s="34"/>
      <c r="AF822" s="34"/>
      <c r="AG822" s="19" t="str">
        <f t="shared" si="151"/>
        <v/>
      </c>
      <c r="AH822" s="19" t="str">
        <f t="shared" si="152"/>
        <v/>
      </c>
      <c r="AI822" s="19" t="str">
        <f t="shared" si="153"/>
        <v/>
      </c>
      <c r="AJ822" s="31"/>
      <c r="AK822" s="26"/>
    </row>
    <row r="823" spans="1:37" x14ac:dyDescent="0.2">
      <c r="A823" s="41"/>
      <c r="B823" s="58" t="s">
        <v>843</v>
      </c>
      <c r="C823" s="41"/>
      <c r="D823" s="44"/>
      <c r="E823" s="40"/>
      <c r="F823" s="38" t="str">
        <f t="shared" si="143"/>
        <v/>
      </c>
      <c r="G823" s="23">
        <f t="shared" si="144"/>
        <v>0</v>
      </c>
      <c r="H823" s="23">
        <f t="shared" si="145"/>
        <v>0</v>
      </c>
      <c r="I823" s="23">
        <f t="shared" si="146"/>
        <v>0</v>
      </c>
      <c r="J823" s="23">
        <f t="shared" si="147"/>
        <v>0</v>
      </c>
      <c r="K823" s="23">
        <f t="shared" si="148"/>
        <v>0</v>
      </c>
      <c r="L823" s="27"/>
      <c r="M823" s="27"/>
      <c r="N823" s="33"/>
      <c r="O823" s="33"/>
      <c r="P823" s="68" t="str">
        <f t="shared" si="149"/>
        <v/>
      </c>
      <c r="Q823" s="49" t="str">
        <f t="shared" si="150"/>
        <v/>
      </c>
      <c r="R823" s="33"/>
      <c r="S823" s="33"/>
      <c r="T823" s="33"/>
      <c r="U823" s="33"/>
      <c r="V823" s="27"/>
      <c r="W823" s="45"/>
      <c r="X823" s="42">
        <f>IF(V823="ESU",P823*PU!$B$3,0)</f>
        <v>0</v>
      </c>
      <c r="Y823" s="23">
        <f>IF(V823="ECF",P823*PU!$B$5,0)</f>
        <v>0</v>
      </c>
      <c r="Z823" s="23">
        <f>IF(V823="Enrobé projeté",P823*PU!$B$7,0)</f>
        <v>0</v>
      </c>
      <c r="AA823" s="23">
        <f>IF(V823="Enrobé à froid",P823*PU!$B$9,0)</f>
        <v>0</v>
      </c>
      <c r="AB823" s="23">
        <f>IF(V823="Béton bitumineux",P823*PU!$B$11,0)</f>
        <v>0</v>
      </c>
      <c r="AC823" s="23">
        <f>IF(V823="Grave émulsion",P823*PU!$B$13,0)</f>
        <v>0</v>
      </c>
      <c r="AD823" s="24">
        <f>(R823*PU!B828)+('Entretien des chaussées1'!T823*PU!B830)+'Entretien des chaussées1'!X823+'Entretien des chaussées1'!Y823+'Entretien des chaussées1'!Z823+'Entretien des chaussées1'!AA823+'Entretien des chaussées1'!AB823+'Entretien des chaussées1'!AC823</f>
        <v>0</v>
      </c>
      <c r="AE823" s="34"/>
      <c r="AF823" s="34"/>
      <c r="AG823" s="19" t="str">
        <f t="shared" si="151"/>
        <v/>
      </c>
      <c r="AH823" s="19" t="str">
        <f t="shared" si="152"/>
        <v/>
      </c>
      <c r="AI823" s="19" t="str">
        <f t="shared" si="153"/>
        <v/>
      </c>
      <c r="AJ823" s="31"/>
      <c r="AK823" s="26"/>
    </row>
    <row r="824" spans="1:37" x14ac:dyDescent="0.2">
      <c r="A824" s="41"/>
      <c r="B824" s="58" t="s">
        <v>844</v>
      </c>
      <c r="C824" s="41"/>
      <c r="D824" s="44"/>
      <c r="E824" s="40"/>
      <c r="F824" s="38" t="str">
        <f t="shared" si="143"/>
        <v/>
      </c>
      <c r="G824" s="23">
        <f t="shared" si="144"/>
        <v>0</v>
      </c>
      <c r="H824" s="23">
        <f t="shared" si="145"/>
        <v>0</v>
      </c>
      <c r="I824" s="23">
        <f t="shared" si="146"/>
        <v>0</v>
      </c>
      <c r="J824" s="23">
        <f t="shared" si="147"/>
        <v>0</v>
      </c>
      <c r="K824" s="23">
        <f t="shared" si="148"/>
        <v>0</v>
      </c>
      <c r="L824" s="27"/>
      <c r="M824" s="27"/>
      <c r="N824" s="33"/>
      <c r="O824" s="33"/>
      <c r="P824" s="68" t="str">
        <f t="shared" si="149"/>
        <v/>
      </c>
      <c r="Q824" s="49" t="str">
        <f t="shared" si="150"/>
        <v/>
      </c>
      <c r="R824" s="33"/>
      <c r="S824" s="33"/>
      <c r="T824" s="33"/>
      <c r="U824" s="33"/>
      <c r="V824" s="27"/>
      <c r="W824" s="45"/>
      <c r="X824" s="42">
        <f>IF(V824="ESU",P824*PU!$B$3,0)</f>
        <v>0</v>
      </c>
      <c r="Y824" s="23">
        <f>IF(V824="ECF",P824*PU!$B$5,0)</f>
        <v>0</v>
      </c>
      <c r="Z824" s="23">
        <f>IF(V824="Enrobé projeté",P824*PU!$B$7,0)</f>
        <v>0</v>
      </c>
      <c r="AA824" s="23">
        <f>IF(V824="Enrobé à froid",P824*PU!$B$9,0)</f>
        <v>0</v>
      </c>
      <c r="AB824" s="23">
        <f>IF(V824="Béton bitumineux",P824*PU!$B$11,0)</f>
        <v>0</v>
      </c>
      <c r="AC824" s="23">
        <f>IF(V824="Grave émulsion",P824*PU!$B$13,0)</f>
        <v>0</v>
      </c>
      <c r="AD824" s="24">
        <f>(R824*PU!B829)+('Entretien des chaussées1'!T824*PU!B831)+'Entretien des chaussées1'!X824+'Entretien des chaussées1'!Y824+'Entretien des chaussées1'!Z824+'Entretien des chaussées1'!AA824+'Entretien des chaussées1'!AB824+'Entretien des chaussées1'!AC824</f>
        <v>0</v>
      </c>
      <c r="AE824" s="34"/>
      <c r="AF824" s="34"/>
      <c r="AG824" s="19" t="str">
        <f t="shared" si="151"/>
        <v/>
      </c>
      <c r="AH824" s="19" t="str">
        <f t="shared" si="152"/>
        <v/>
      </c>
      <c r="AI824" s="19" t="str">
        <f t="shared" si="153"/>
        <v/>
      </c>
      <c r="AJ824" s="31"/>
      <c r="AK824" s="26"/>
    </row>
    <row r="825" spans="1:37" x14ac:dyDescent="0.2">
      <c r="A825" s="41"/>
      <c r="B825" s="58" t="s">
        <v>845</v>
      </c>
      <c r="C825" s="41"/>
      <c r="D825" s="44"/>
      <c r="E825" s="40"/>
      <c r="F825" s="38" t="str">
        <f t="shared" si="143"/>
        <v/>
      </c>
      <c r="G825" s="23">
        <f t="shared" si="144"/>
        <v>0</v>
      </c>
      <c r="H825" s="23">
        <f t="shared" si="145"/>
        <v>0</v>
      </c>
      <c r="I825" s="23">
        <f t="shared" si="146"/>
        <v>0</v>
      </c>
      <c r="J825" s="23">
        <f t="shared" si="147"/>
        <v>0</v>
      </c>
      <c r="K825" s="23">
        <f t="shared" si="148"/>
        <v>0</v>
      </c>
      <c r="L825" s="27"/>
      <c r="M825" s="27"/>
      <c r="N825" s="33"/>
      <c r="O825" s="33"/>
      <c r="P825" s="68" t="str">
        <f t="shared" si="149"/>
        <v/>
      </c>
      <c r="Q825" s="49" t="str">
        <f t="shared" si="150"/>
        <v/>
      </c>
      <c r="R825" s="33"/>
      <c r="S825" s="33"/>
      <c r="T825" s="33"/>
      <c r="U825" s="33"/>
      <c r="V825" s="27"/>
      <c r="W825" s="45"/>
      <c r="X825" s="42">
        <f>IF(V825="ESU",P825*PU!$B$3,0)</f>
        <v>0</v>
      </c>
      <c r="Y825" s="23">
        <f>IF(V825="ECF",P825*PU!$B$5,0)</f>
        <v>0</v>
      </c>
      <c r="Z825" s="23">
        <f>IF(V825="Enrobé projeté",P825*PU!$B$7,0)</f>
        <v>0</v>
      </c>
      <c r="AA825" s="23">
        <f>IF(V825="Enrobé à froid",P825*PU!$B$9,0)</f>
        <v>0</v>
      </c>
      <c r="AB825" s="23">
        <f>IF(V825="Béton bitumineux",P825*PU!$B$11,0)</f>
        <v>0</v>
      </c>
      <c r="AC825" s="23">
        <f>IF(V825="Grave émulsion",P825*PU!$B$13,0)</f>
        <v>0</v>
      </c>
      <c r="AD825" s="24">
        <f>(R825*PU!B830)+('Entretien des chaussées1'!T825*PU!B832)+'Entretien des chaussées1'!X825+'Entretien des chaussées1'!Y825+'Entretien des chaussées1'!Z825+'Entretien des chaussées1'!AA825+'Entretien des chaussées1'!AB825+'Entretien des chaussées1'!AC825</f>
        <v>0</v>
      </c>
      <c r="AE825" s="34"/>
      <c r="AF825" s="34"/>
      <c r="AG825" s="19" t="str">
        <f t="shared" si="151"/>
        <v/>
      </c>
      <c r="AH825" s="19" t="str">
        <f t="shared" si="152"/>
        <v/>
      </c>
      <c r="AI825" s="19" t="str">
        <f t="shared" si="153"/>
        <v/>
      </c>
      <c r="AJ825" s="31"/>
      <c r="AK825" s="26"/>
    </row>
    <row r="826" spans="1:37" x14ac:dyDescent="0.2">
      <c r="A826" s="41"/>
      <c r="B826" s="58" t="s">
        <v>846</v>
      </c>
      <c r="C826" s="41"/>
      <c r="D826" s="44"/>
      <c r="E826" s="40"/>
      <c r="F826" s="38" t="str">
        <f t="shared" si="143"/>
        <v/>
      </c>
      <c r="G826" s="23">
        <f t="shared" si="144"/>
        <v>0</v>
      </c>
      <c r="H826" s="23">
        <f t="shared" si="145"/>
        <v>0</v>
      </c>
      <c r="I826" s="23">
        <f t="shared" si="146"/>
        <v>0</v>
      </c>
      <c r="J826" s="23">
        <f t="shared" si="147"/>
        <v>0</v>
      </c>
      <c r="K826" s="23">
        <f t="shared" si="148"/>
        <v>0</v>
      </c>
      <c r="L826" s="27"/>
      <c r="M826" s="27"/>
      <c r="N826" s="33"/>
      <c r="O826" s="33"/>
      <c r="P826" s="68" t="str">
        <f t="shared" si="149"/>
        <v/>
      </c>
      <c r="Q826" s="49" t="str">
        <f t="shared" si="150"/>
        <v/>
      </c>
      <c r="R826" s="33"/>
      <c r="S826" s="33"/>
      <c r="T826" s="33"/>
      <c r="U826" s="33"/>
      <c r="V826" s="27"/>
      <c r="W826" s="45"/>
      <c r="X826" s="42">
        <f>IF(V826="ESU",P826*PU!$B$3,0)</f>
        <v>0</v>
      </c>
      <c r="Y826" s="23">
        <f>IF(V826="ECF",P826*PU!$B$5,0)</f>
        <v>0</v>
      </c>
      <c r="Z826" s="23">
        <f>IF(V826="Enrobé projeté",P826*PU!$B$7,0)</f>
        <v>0</v>
      </c>
      <c r="AA826" s="23">
        <f>IF(V826="Enrobé à froid",P826*PU!$B$9,0)</f>
        <v>0</v>
      </c>
      <c r="AB826" s="23">
        <f>IF(V826="Béton bitumineux",P826*PU!$B$11,0)</f>
        <v>0</v>
      </c>
      <c r="AC826" s="23">
        <f>IF(V826="Grave émulsion",P826*PU!$B$13,0)</f>
        <v>0</v>
      </c>
      <c r="AD826" s="24">
        <f>(R826*PU!B831)+('Entretien des chaussées1'!T826*PU!B833)+'Entretien des chaussées1'!X826+'Entretien des chaussées1'!Y826+'Entretien des chaussées1'!Z826+'Entretien des chaussées1'!AA826+'Entretien des chaussées1'!AB826+'Entretien des chaussées1'!AC826</f>
        <v>0</v>
      </c>
      <c r="AE826" s="34"/>
      <c r="AF826" s="34"/>
      <c r="AG826" s="19" t="str">
        <f t="shared" si="151"/>
        <v/>
      </c>
      <c r="AH826" s="19" t="str">
        <f t="shared" si="152"/>
        <v/>
      </c>
      <c r="AI826" s="19" t="str">
        <f t="shared" si="153"/>
        <v/>
      </c>
      <c r="AJ826" s="31"/>
      <c r="AK826" s="26"/>
    </row>
    <row r="827" spans="1:37" x14ac:dyDescent="0.2">
      <c r="A827" s="41"/>
      <c r="B827" s="58" t="s">
        <v>847</v>
      </c>
      <c r="C827" s="41"/>
      <c r="D827" s="44"/>
      <c r="E827" s="40"/>
      <c r="F827" s="38" t="str">
        <f t="shared" si="143"/>
        <v/>
      </c>
      <c r="G827" s="23">
        <f t="shared" si="144"/>
        <v>0</v>
      </c>
      <c r="H827" s="23">
        <f t="shared" si="145"/>
        <v>0</v>
      </c>
      <c r="I827" s="23">
        <f t="shared" si="146"/>
        <v>0</v>
      </c>
      <c r="J827" s="23">
        <f t="shared" si="147"/>
        <v>0</v>
      </c>
      <c r="K827" s="23">
        <f t="shared" si="148"/>
        <v>0</v>
      </c>
      <c r="L827" s="27"/>
      <c r="M827" s="27"/>
      <c r="N827" s="33"/>
      <c r="O827" s="33"/>
      <c r="P827" s="68" t="str">
        <f t="shared" si="149"/>
        <v/>
      </c>
      <c r="Q827" s="49" t="str">
        <f t="shared" si="150"/>
        <v/>
      </c>
      <c r="R827" s="33"/>
      <c r="S827" s="33"/>
      <c r="T827" s="33"/>
      <c r="U827" s="33"/>
      <c r="V827" s="27"/>
      <c r="W827" s="45"/>
      <c r="X827" s="42">
        <f>IF(V827="ESU",P827*PU!$B$3,0)</f>
        <v>0</v>
      </c>
      <c r="Y827" s="23">
        <f>IF(V827="ECF",P827*PU!$B$5,0)</f>
        <v>0</v>
      </c>
      <c r="Z827" s="23">
        <f>IF(V827="Enrobé projeté",P827*PU!$B$7,0)</f>
        <v>0</v>
      </c>
      <c r="AA827" s="23">
        <f>IF(V827="Enrobé à froid",P827*PU!$B$9,0)</f>
        <v>0</v>
      </c>
      <c r="AB827" s="23">
        <f>IF(V827="Béton bitumineux",P827*PU!$B$11,0)</f>
        <v>0</v>
      </c>
      <c r="AC827" s="23">
        <f>IF(V827="Grave émulsion",P827*PU!$B$13,0)</f>
        <v>0</v>
      </c>
      <c r="AD827" s="24">
        <f>(R827*PU!B832)+('Entretien des chaussées1'!T827*PU!B834)+'Entretien des chaussées1'!X827+'Entretien des chaussées1'!Y827+'Entretien des chaussées1'!Z827+'Entretien des chaussées1'!AA827+'Entretien des chaussées1'!AB827+'Entretien des chaussées1'!AC827</f>
        <v>0</v>
      </c>
      <c r="AE827" s="34"/>
      <c r="AF827" s="34"/>
      <c r="AG827" s="19" t="str">
        <f t="shared" si="151"/>
        <v/>
      </c>
      <c r="AH827" s="19" t="str">
        <f t="shared" si="152"/>
        <v/>
      </c>
      <c r="AI827" s="19" t="str">
        <f t="shared" si="153"/>
        <v/>
      </c>
      <c r="AJ827" s="31"/>
      <c r="AK827" s="26"/>
    </row>
    <row r="828" spans="1:37" x14ac:dyDescent="0.2">
      <c r="A828" s="41"/>
      <c r="B828" s="58" t="s">
        <v>848</v>
      </c>
      <c r="C828" s="41"/>
      <c r="D828" s="44"/>
      <c r="E828" s="40"/>
      <c r="F828" s="38" t="str">
        <f t="shared" si="143"/>
        <v/>
      </c>
      <c r="G828" s="23">
        <f t="shared" si="144"/>
        <v>0</v>
      </c>
      <c r="H828" s="23">
        <f t="shared" si="145"/>
        <v>0</v>
      </c>
      <c r="I828" s="23">
        <f t="shared" si="146"/>
        <v>0</v>
      </c>
      <c r="J828" s="23">
        <f t="shared" si="147"/>
        <v>0</v>
      </c>
      <c r="K828" s="23">
        <f t="shared" si="148"/>
        <v>0</v>
      </c>
      <c r="L828" s="27"/>
      <c r="M828" s="27"/>
      <c r="N828" s="33"/>
      <c r="O828" s="33"/>
      <c r="P828" s="68" t="str">
        <f t="shared" si="149"/>
        <v/>
      </c>
      <c r="Q828" s="49" t="str">
        <f t="shared" si="150"/>
        <v/>
      </c>
      <c r="R828" s="33"/>
      <c r="S828" s="33"/>
      <c r="T828" s="33"/>
      <c r="U828" s="33"/>
      <c r="V828" s="27"/>
      <c r="W828" s="45"/>
      <c r="X828" s="42">
        <f>IF(V828="ESU",P828*PU!$B$3,0)</f>
        <v>0</v>
      </c>
      <c r="Y828" s="23">
        <f>IF(V828="ECF",P828*PU!$B$5,0)</f>
        <v>0</v>
      </c>
      <c r="Z828" s="23">
        <f>IF(V828="Enrobé projeté",P828*PU!$B$7,0)</f>
        <v>0</v>
      </c>
      <c r="AA828" s="23">
        <f>IF(V828="Enrobé à froid",P828*PU!$B$9,0)</f>
        <v>0</v>
      </c>
      <c r="AB828" s="23">
        <f>IF(V828="Béton bitumineux",P828*PU!$B$11,0)</f>
        <v>0</v>
      </c>
      <c r="AC828" s="23">
        <f>IF(V828="Grave émulsion",P828*PU!$B$13,0)</f>
        <v>0</v>
      </c>
      <c r="AD828" s="24">
        <f>(R828*PU!B833)+('Entretien des chaussées1'!T828*PU!B835)+'Entretien des chaussées1'!X828+'Entretien des chaussées1'!Y828+'Entretien des chaussées1'!Z828+'Entretien des chaussées1'!AA828+'Entretien des chaussées1'!AB828+'Entretien des chaussées1'!AC828</f>
        <v>0</v>
      </c>
      <c r="AE828" s="34"/>
      <c r="AF828" s="34"/>
      <c r="AG828" s="19" t="str">
        <f t="shared" si="151"/>
        <v/>
      </c>
      <c r="AH828" s="19" t="str">
        <f t="shared" si="152"/>
        <v/>
      </c>
      <c r="AI828" s="19" t="str">
        <f t="shared" si="153"/>
        <v/>
      </c>
      <c r="AJ828" s="31"/>
      <c r="AK828" s="26"/>
    </row>
    <row r="829" spans="1:37" x14ac:dyDescent="0.2">
      <c r="A829" s="41"/>
      <c r="B829" s="58" t="s">
        <v>849</v>
      </c>
      <c r="C829" s="41"/>
      <c r="D829" s="44"/>
      <c r="E829" s="40"/>
      <c r="F829" s="38" t="str">
        <f t="shared" si="143"/>
        <v/>
      </c>
      <c r="G829" s="23">
        <f t="shared" si="144"/>
        <v>0</v>
      </c>
      <c r="H829" s="23">
        <f t="shared" si="145"/>
        <v>0</v>
      </c>
      <c r="I829" s="23">
        <f t="shared" si="146"/>
        <v>0</v>
      </c>
      <c r="J829" s="23">
        <f t="shared" si="147"/>
        <v>0</v>
      </c>
      <c r="K829" s="23">
        <f t="shared" si="148"/>
        <v>0</v>
      </c>
      <c r="L829" s="27"/>
      <c r="M829" s="27"/>
      <c r="N829" s="33"/>
      <c r="O829" s="33"/>
      <c r="P829" s="68" t="str">
        <f t="shared" si="149"/>
        <v/>
      </c>
      <c r="Q829" s="49" t="str">
        <f t="shared" si="150"/>
        <v/>
      </c>
      <c r="R829" s="33"/>
      <c r="S829" s="33"/>
      <c r="T829" s="33"/>
      <c r="U829" s="33"/>
      <c r="V829" s="27"/>
      <c r="W829" s="45"/>
      <c r="X829" s="42">
        <f>IF(V829="ESU",P829*PU!$B$3,0)</f>
        <v>0</v>
      </c>
      <c r="Y829" s="23">
        <f>IF(V829="ECF",P829*PU!$B$5,0)</f>
        <v>0</v>
      </c>
      <c r="Z829" s="23">
        <f>IF(V829="Enrobé projeté",P829*PU!$B$7,0)</f>
        <v>0</v>
      </c>
      <c r="AA829" s="23">
        <f>IF(V829="Enrobé à froid",P829*PU!$B$9,0)</f>
        <v>0</v>
      </c>
      <c r="AB829" s="23">
        <f>IF(V829="Béton bitumineux",P829*PU!$B$11,0)</f>
        <v>0</v>
      </c>
      <c r="AC829" s="23">
        <f>IF(V829="Grave émulsion",P829*PU!$B$13,0)</f>
        <v>0</v>
      </c>
      <c r="AD829" s="24">
        <f>(R829*PU!B834)+('Entretien des chaussées1'!T829*PU!B836)+'Entretien des chaussées1'!X829+'Entretien des chaussées1'!Y829+'Entretien des chaussées1'!Z829+'Entretien des chaussées1'!AA829+'Entretien des chaussées1'!AB829+'Entretien des chaussées1'!AC829</f>
        <v>0</v>
      </c>
      <c r="AE829" s="34"/>
      <c r="AF829" s="34"/>
      <c r="AG829" s="19" t="str">
        <f t="shared" si="151"/>
        <v/>
      </c>
      <c r="AH829" s="19" t="str">
        <f t="shared" si="152"/>
        <v/>
      </c>
      <c r="AI829" s="19" t="str">
        <f t="shared" si="153"/>
        <v/>
      </c>
      <c r="AJ829" s="31"/>
      <c r="AK829" s="26"/>
    </row>
    <row r="830" spans="1:37" x14ac:dyDescent="0.2">
      <c r="A830" s="41"/>
      <c r="B830" s="58" t="s">
        <v>850</v>
      </c>
      <c r="C830" s="41"/>
      <c r="D830" s="44"/>
      <c r="E830" s="40"/>
      <c r="F830" s="38" t="str">
        <f t="shared" si="143"/>
        <v/>
      </c>
      <c r="G830" s="23">
        <f t="shared" si="144"/>
        <v>0</v>
      </c>
      <c r="H830" s="23">
        <f t="shared" si="145"/>
        <v>0</v>
      </c>
      <c r="I830" s="23">
        <f t="shared" si="146"/>
        <v>0</v>
      </c>
      <c r="J830" s="23">
        <f t="shared" si="147"/>
        <v>0</v>
      </c>
      <c r="K830" s="23">
        <f t="shared" si="148"/>
        <v>0</v>
      </c>
      <c r="L830" s="27"/>
      <c r="M830" s="27"/>
      <c r="N830" s="33"/>
      <c r="O830" s="33"/>
      <c r="P830" s="68" t="str">
        <f t="shared" si="149"/>
        <v/>
      </c>
      <c r="Q830" s="49" t="str">
        <f t="shared" si="150"/>
        <v/>
      </c>
      <c r="R830" s="33"/>
      <c r="S830" s="33"/>
      <c r="T830" s="33"/>
      <c r="U830" s="33"/>
      <c r="V830" s="27"/>
      <c r="W830" s="45"/>
      <c r="X830" s="42">
        <f>IF(V830="ESU",P830*PU!$B$3,0)</f>
        <v>0</v>
      </c>
      <c r="Y830" s="23">
        <f>IF(V830="ECF",P830*PU!$B$5,0)</f>
        <v>0</v>
      </c>
      <c r="Z830" s="23">
        <f>IF(V830="Enrobé projeté",P830*PU!$B$7,0)</f>
        <v>0</v>
      </c>
      <c r="AA830" s="23">
        <f>IF(V830="Enrobé à froid",P830*PU!$B$9,0)</f>
        <v>0</v>
      </c>
      <c r="AB830" s="23">
        <f>IF(V830="Béton bitumineux",P830*PU!$B$11,0)</f>
        <v>0</v>
      </c>
      <c r="AC830" s="23">
        <f>IF(V830="Grave émulsion",P830*PU!$B$13,0)</f>
        <v>0</v>
      </c>
      <c r="AD830" s="24">
        <f>(R830*PU!B835)+('Entretien des chaussées1'!T830*PU!B837)+'Entretien des chaussées1'!X830+'Entretien des chaussées1'!Y830+'Entretien des chaussées1'!Z830+'Entretien des chaussées1'!AA830+'Entretien des chaussées1'!AB830+'Entretien des chaussées1'!AC830</f>
        <v>0</v>
      </c>
      <c r="AE830" s="34"/>
      <c r="AF830" s="34"/>
      <c r="AG830" s="19" t="str">
        <f t="shared" si="151"/>
        <v/>
      </c>
      <c r="AH830" s="19" t="str">
        <f t="shared" si="152"/>
        <v/>
      </c>
      <c r="AI830" s="19" t="str">
        <f t="shared" si="153"/>
        <v/>
      </c>
      <c r="AJ830" s="31"/>
      <c r="AK830" s="26"/>
    </row>
    <row r="831" spans="1:37" x14ac:dyDescent="0.2">
      <c r="A831" s="41"/>
      <c r="B831" s="58" t="s">
        <v>851</v>
      </c>
      <c r="C831" s="41"/>
      <c r="D831" s="44"/>
      <c r="E831" s="40"/>
      <c r="F831" s="38" t="str">
        <f t="shared" si="143"/>
        <v/>
      </c>
      <c r="G831" s="23">
        <f t="shared" si="144"/>
        <v>0</v>
      </c>
      <c r="H831" s="23">
        <f t="shared" si="145"/>
        <v>0</v>
      </c>
      <c r="I831" s="23">
        <f t="shared" si="146"/>
        <v>0</v>
      </c>
      <c r="J831" s="23">
        <f t="shared" si="147"/>
        <v>0</v>
      </c>
      <c r="K831" s="23">
        <f t="shared" si="148"/>
        <v>0</v>
      </c>
      <c r="L831" s="27"/>
      <c r="M831" s="27"/>
      <c r="N831" s="33"/>
      <c r="O831" s="33"/>
      <c r="P831" s="68" t="str">
        <f t="shared" si="149"/>
        <v/>
      </c>
      <c r="Q831" s="49" t="str">
        <f t="shared" si="150"/>
        <v/>
      </c>
      <c r="R831" s="33"/>
      <c r="S831" s="33"/>
      <c r="T831" s="33"/>
      <c r="U831" s="33"/>
      <c r="V831" s="27"/>
      <c r="W831" s="45"/>
      <c r="X831" s="42">
        <f>IF(V831="ESU",P831*PU!$B$3,0)</f>
        <v>0</v>
      </c>
      <c r="Y831" s="23">
        <f>IF(V831="ECF",P831*PU!$B$5,0)</f>
        <v>0</v>
      </c>
      <c r="Z831" s="23">
        <f>IF(V831="Enrobé projeté",P831*PU!$B$7,0)</f>
        <v>0</v>
      </c>
      <c r="AA831" s="23">
        <f>IF(V831="Enrobé à froid",P831*PU!$B$9,0)</f>
        <v>0</v>
      </c>
      <c r="AB831" s="23">
        <f>IF(V831="Béton bitumineux",P831*PU!$B$11,0)</f>
        <v>0</v>
      </c>
      <c r="AC831" s="23">
        <f>IF(V831="Grave émulsion",P831*PU!$B$13,0)</f>
        <v>0</v>
      </c>
      <c r="AD831" s="24">
        <f>(R831*PU!B836)+('Entretien des chaussées1'!T831*PU!B838)+'Entretien des chaussées1'!X831+'Entretien des chaussées1'!Y831+'Entretien des chaussées1'!Z831+'Entretien des chaussées1'!AA831+'Entretien des chaussées1'!AB831+'Entretien des chaussées1'!AC831</f>
        <v>0</v>
      </c>
      <c r="AE831" s="34"/>
      <c r="AF831" s="34"/>
      <c r="AG831" s="19" t="str">
        <f t="shared" si="151"/>
        <v/>
      </c>
      <c r="AH831" s="19" t="str">
        <f t="shared" si="152"/>
        <v/>
      </c>
      <c r="AI831" s="19" t="str">
        <f t="shared" si="153"/>
        <v/>
      </c>
      <c r="AJ831" s="31"/>
      <c r="AK831" s="26"/>
    </row>
    <row r="832" spans="1:37" x14ac:dyDescent="0.2">
      <c r="A832" s="41"/>
      <c r="B832" s="58" t="s">
        <v>852</v>
      </c>
      <c r="C832" s="41"/>
      <c r="D832" s="44"/>
      <c r="E832" s="40"/>
      <c r="F832" s="38" t="str">
        <f t="shared" si="143"/>
        <v/>
      </c>
      <c r="G832" s="23">
        <f t="shared" si="144"/>
        <v>0</v>
      </c>
      <c r="H832" s="23">
        <f t="shared" si="145"/>
        <v>0</v>
      </c>
      <c r="I832" s="23">
        <f t="shared" si="146"/>
        <v>0</v>
      </c>
      <c r="J832" s="23">
        <f t="shared" si="147"/>
        <v>0</v>
      </c>
      <c r="K832" s="23">
        <f t="shared" si="148"/>
        <v>0</v>
      </c>
      <c r="L832" s="27"/>
      <c r="M832" s="27"/>
      <c r="N832" s="33"/>
      <c r="O832" s="33"/>
      <c r="P832" s="68" t="str">
        <f t="shared" si="149"/>
        <v/>
      </c>
      <c r="Q832" s="49" t="str">
        <f t="shared" si="150"/>
        <v/>
      </c>
      <c r="R832" s="33"/>
      <c r="S832" s="33"/>
      <c r="T832" s="33"/>
      <c r="U832" s="33"/>
      <c r="V832" s="27"/>
      <c r="W832" s="45"/>
      <c r="X832" s="42">
        <f>IF(V832="ESU",P832*PU!$B$3,0)</f>
        <v>0</v>
      </c>
      <c r="Y832" s="23">
        <f>IF(V832="ECF",P832*PU!$B$5,0)</f>
        <v>0</v>
      </c>
      <c r="Z832" s="23">
        <f>IF(V832="Enrobé projeté",P832*PU!$B$7,0)</f>
        <v>0</v>
      </c>
      <c r="AA832" s="23">
        <f>IF(V832="Enrobé à froid",P832*PU!$B$9,0)</f>
        <v>0</v>
      </c>
      <c r="AB832" s="23">
        <f>IF(V832="Béton bitumineux",P832*PU!$B$11,0)</f>
        <v>0</v>
      </c>
      <c r="AC832" s="23">
        <f>IF(V832="Grave émulsion",P832*PU!$B$13,0)</f>
        <v>0</v>
      </c>
      <c r="AD832" s="24">
        <f>(R832*PU!B837)+('Entretien des chaussées1'!T832*PU!B839)+'Entretien des chaussées1'!X832+'Entretien des chaussées1'!Y832+'Entretien des chaussées1'!Z832+'Entretien des chaussées1'!AA832+'Entretien des chaussées1'!AB832+'Entretien des chaussées1'!AC832</f>
        <v>0</v>
      </c>
      <c r="AE832" s="34"/>
      <c r="AF832" s="34"/>
      <c r="AG832" s="19" t="str">
        <f t="shared" si="151"/>
        <v/>
      </c>
      <c r="AH832" s="19" t="str">
        <f t="shared" si="152"/>
        <v/>
      </c>
      <c r="AI832" s="19" t="str">
        <f t="shared" si="153"/>
        <v/>
      </c>
      <c r="AJ832" s="31"/>
      <c r="AK832" s="26"/>
    </row>
    <row r="833" spans="1:37" x14ac:dyDescent="0.2">
      <c r="A833" s="41"/>
      <c r="B833" s="58" t="s">
        <v>853</v>
      </c>
      <c r="C833" s="41"/>
      <c r="D833" s="44"/>
      <c r="E833" s="40"/>
      <c r="F833" s="38" t="str">
        <f t="shared" si="143"/>
        <v/>
      </c>
      <c r="G833" s="23">
        <f t="shared" si="144"/>
        <v>0</v>
      </c>
      <c r="H833" s="23">
        <f t="shared" si="145"/>
        <v>0</v>
      </c>
      <c r="I833" s="23">
        <f t="shared" si="146"/>
        <v>0</v>
      </c>
      <c r="J833" s="23">
        <f t="shared" si="147"/>
        <v>0</v>
      </c>
      <c r="K833" s="23">
        <f t="shared" si="148"/>
        <v>0</v>
      </c>
      <c r="L833" s="27"/>
      <c r="M833" s="27"/>
      <c r="N833" s="33"/>
      <c r="O833" s="33"/>
      <c r="P833" s="68" t="str">
        <f t="shared" si="149"/>
        <v/>
      </c>
      <c r="Q833" s="49" t="str">
        <f t="shared" si="150"/>
        <v/>
      </c>
      <c r="R833" s="33"/>
      <c r="S833" s="33"/>
      <c r="T833" s="33"/>
      <c r="U833" s="33"/>
      <c r="V833" s="27"/>
      <c r="W833" s="45"/>
      <c r="X833" s="42">
        <f>IF(V833="ESU",P833*PU!$B$3,0)</f>
        <v>0</v>
      </c>
      <c r="Y833" s="23">
        <f>IF(V833="ECF",P833*PU!$B$5,0)</f>
        <v>0</v>
      </c>
      <c r="Z833" s="23">
        <f>IF(V833="Enrobé projeté",P833*PU!$B$7,0)</f>
        <v>0</v>
      </c>
      <c r="AA833" s="23">
        <f>IF(V833="Enrobé à froid",P833*PU!$B$9,0)</f>
        <v>0</v>
      </c>
      <c r="AB833" s="23">
        <f>IF(V833="Béton bitumineux",P833*PU!$B$11,0)</f>
        <v>0</v>
      </c>
      <c r="AC833" s="23">
        <f>IF(V833="Grave émulsion",P833*PU!$B$13,0)</f>
        <v>0</v>
      </c>
      <c r="AD833" s="24">
        <f>(R833*PU!B838)+('Entretien des chaussées1'!T833*PU!B840)+'Entretien des chaussées1'!X833+'Entretien des chaussées1'!Y833+'Entretien des chaussées1'!Z833+'Entretien des chaussées1'!AA833+'Entretien des chaussées1'!AB833+'Entretien des chaussées1'!AC833</f>
        <v>0</v>
      </c>
      <c r="AE833" s="34"/>
      <c r="AF833" s="34"/>
      <c r="AG833" s="19" t="str">
        <f t="shared" si="151"/>
        <v/>
      </c>
      <c r="AH833" s="19" t="str">
        <f t="shared" si="152"/>
        <v/>
      </c>
      <c r="AI833" s="19" t="str">
        <f t="shared" si="153"/>
        <v/>
      </c>
      <c r="AJ833" s="31"/>
      <c r="AK833" s="26"/>
    </row>
    <row r="834" spans="1:37" x14ac:dyDescent="0.2">
      <c r="A834" s="41"/>
      <c r="B834" s="58" t="s">
        <v>854</v>
      </c>
      <c r="C834" s="41"/>
      <c r="D834" s="44"/>
      <c r="E834" s="40"/>
      <c r="F834" s="38" t="str">
        <f t="shared" si="143"/>
        <v/>
      </c>
      <c r="G834" s="23">
        <f t="shared" si="144"/>
        <v>0</v>
      </c>
      <c r="H834" s="23">
        <f t="shared" si="145"/>
        <v>0</v>
      </c>
      <c r="I834" s="23">
        <f t="shared" si="146"/>
        <v>0</v>
      </c>
      <c r="J834" s="23">
        <f t="shared" si="147"/>
        <v>0</v>
      </c>
      <c r="K834" s="23">
        <f t="shared" si="148"/>
        <v>0</v>
      </c>
      <c r="L834" s="27"/>
      <c r="M834" s="27"/>
      <c r="N834" s="33"/>
      <c r="O834" s="33"/>
      <c r="P834" s="68" t="str">
        <f t="shared" si="149"/>
        <v/>
      </c>
      <c r="Q834" s="49" t="str">
        <f t="shared" si="150"/>
        <v/>
      </c>
      <c r="R834" s="33"/>
      <c r="S834" s="33"/>
      <c r="T834" s="33"/>
      <c r="U834" s="33"/>
      <c r="V834" s="27"/>
      <c r="W834" s="45"/>
      <c r="X834" s="42">
        <f>IF(V834="ESU",P834*PU!$B$3,0)</f>
        <v>0</v>
      </c>
      <c r="Y834" s="23">
        <f>IF(V834="ECF",P834*PU!$B$5,0)</f>
        <v>0</v>
      </c>
      <c r="Z834" s="23">
        <f>IF(V834="Enrobé projeté",P834*PU!$B$7,0)</f>
        <v>0</v>
      </c>
      <c r="AA834" s="23">
        <f>IF(V834="Enrobé à froid",P834*PU!$B$9,0)</f>
        <v>0</v>
      </c>
      <c r="AB834" s="23">
        <f>IF(V834="Béton bitumineux",P834*PU!$B$11,0)</f>
        <v>0</v>
      </c>
      <c r="AC834" s="23">
        <f>IF(V834="Grave émulsion",P834*PU!$B$13,0)</f>
        <v>0</v>
      </c>
      <c r="AD834" s="24">
        <f>(R834*PU!B839)+('Entretien des chaussées1'!T834*PU!B841)+'Entretien des chaussées1'!X834+'Entretien des chaussées1'!Y834+'Entretien des chaussées1'!Z834+'Entretien des chaussées1'!AA834+'Entretien des chaussées1'!AB834+'Entretien des chaussées1'!AC834</f>
        <v>0</v>
      </c>
      <c r="AE834" s="34"/>
      <c r="AF834" s="34"/>
      <c r="AG834" s="19" t="str">
        <f t="shared" si="151"/>
        <v/>
      </c>
      <c r="AH834" s="19" t="str">
        <f t="shared" si="152"/>
        <v/>
      </c>
      <c r="AI834" s="19" t="str">
        <f t="shared" si="153"/>
        <v/>
      </c>
      <c r="AJ834" s="31"/>
      <c r="AK834" s="26"/>
    </row>
    <row r="835" spans="1:37" x14ac:dyDescent="0.2">
      <c r="A835" s="41"/>
      <c r="B835" s="58" t="s">
        <v>855</v>
      </c>
      <c r="C835" s="41"/>
      <c r="D835" s="44"/>
      <c r="E835" s="40"/>
      <c r="F835" s="38" t="str">
        <f t="shared" si="143"/>
        <v/>
      </c>
      <c r="G835" s="23">
        <f t="shared" si="144"/>
        <v>0</v>
      </c>
      <c r="H835" s="23">
        <f t="shared" si="145"/>
        <v>0</v>
      </c>
      <c r="I835" s="23">
        <f t="shared" si="146"/>
        <v>0</v>
      </c>
      <c r="J835" s="23">
        <f t="shared" si="147"/>
        <v>0</v>
      </c>
      <c r="K835" s="23">
        <f t="shared" si="148"/>
        <v>0</v>
      </c>
      <c r="L835" s="27"/>
      <c r="M835" s="27"/>
      <c r="N835" s="33"/>
      <c r="O835" s="33"/>
      <c r="P835" s="68" t="str">
        <f t="shared" si="149"/>
        <v/>
      </c>
      <c r="Q835" s="49" t="str">
        <f t="shared" si="150"/>
        <v/>
      </c>
      <c r="R835" s="33"/>
      <c r="S835" s="33"/>
      <c r="T835" s="33"/>
      <c r="U835" s="33"/>
      <c r="V835" s="27"/>
      <c r="W835" s="45"/>
      <c r="X835" s="42">
        <f>IF(V835="ESU",P835*PU!$B$3,0)</f>
        <v>0</v>
      </c>
      <c r="Y835" s="23">
        <f>IF(V835="ECF",P835*PU!$B$5,0)</f>
        <v>0</v>
      </c>
      <c r="Z835" s="23">
        <f>IF(V835="Enrobé projeté",P835*PU!$B$7,0)</f>
        <v>0</v>
      </c>
      <c r="AA835" s="23">
        <f>IF(V835="Enrobé à froid",P835*PU!$B$9,0)</f>
        <v>0</v>
      </c>
      <c r="AB835" s="23">
        <f>IF(V835="Béton bitumineux",P835*PU!$B$11,0)</f>
        <v>0</v>
      </c>
      <c r="AC835" s="23">
        <f>IF(V835="Grave émulsion",P835*PU!$B$13,0)</f>
        <v>0</v>
      </c>
      <c r="AD835" s="24">
        <f>(R835*PU!B840)+('Entretien des chaussées1'!T835*PU!B842)+'Entretien des chaussées1'!X835+'Entretien des chaussées1'!Y835+'Entretien des chaussées1'!Z835+'Entretien des chaussées1'!AA835+'Entretien des chaussées1'!AB835+'Entretien des chaussées1'!AC835</f>
        <v>0</v>
      </c>
      <c r="AE835" s="34"/>
      <c r="AF835" s="34"/>
      <c r="AG835" s="19" t="str">
        <f t="shared" si="151"/>
        <v/>
      </c>
      <c r="AH835" s="19" t="str">
        <f t="shared" si="152"/>
        <v/>
      </c>
      <c r="AI835" s="19" t="str">
        <f t="shared" si="153"/>
        <v/>
      </c>
      <c r="AJ835" s="31"/>
      <c r="AK835" s="26"/>
    </row>
    <row r="836" spans="1:37" x14ac:dyDescent="0.2">
      <c r="A836" s="41"/>
      <c r="B836" s="58" t="s">
        <v>856</v>
      </c>
      <c r="C836" s="41"/>
      <c r="D836" s="44"/>
      <c r="E836" s="40"/>
      <c r="F836" s="38" t="str">
        <f t="shared" si="143"/>
        <v/>
      </c>
      <c r="G836" s="23">
        <f t="shared" si="144"/>
        <v>0</v>
      </c>
      <c r="H836" s="23">
        <f t="shared" si="145"/>
        <v>0</v>
      </c>
      <c r="I836" s="23">
        <f t="shared" si="146"/>
        <v>0</v>
      </c>
      <c r="J836" s="23">
        <f t="shared" si="147"/>
        <v>0</v>
      </c>
      <c r="K836" s="23">
        <f t="shared" si="148"/>
        <v>0</v>
      </c>
      <c r="L836" s="27"/>
      <c r="M836" s="27"/>
      <c r="N836" s="33"/>
      <c r="O836" s="33"/>
      <c r="P836" s="68" t="str">
        <f t="shared" si="149"/>
        <v/>
      </c>
      <c r="Q836" s="49" t="str">
        <f t="shared" si="150"/>
        <v/>
      </c>
      <c r="R836" s="33"/>
      <c r="S836" s="33"/>
      <c r="T836" s="33"/>
      <c r="U836" s="33"/>
      <c r="V836" s="27"/>
      <c r="W836" s="45"/>
      <c r="X836" s="42">
        <f>IF(V836="ESU",P836*PU!$B$3,0)</f>
        <v>0</v>
      </c>
      <c r="Y836" s="23">
        <f>IF(V836="ECF",P836*PU!$B$5,0)</f>
        <v>0</v>
      </c>
      <c r="Z836" s="23">
        <f>IF(V836="Enrobé projeté",P836*PU!$B$7,0)</f>
        <v>0</v>
      </c>
      <c r="AA836" s="23">
        <f>IF(V836="Enrobé à froid",P836*PU!$B$9,0)</f>
        <v>0</v>
      </c>
      <c r="AB836" s="23">
        <f>IF(V836="Béton bitumineux",P836*PU!$B$11,0)</f>
        <v>0</v>
      </c>
      <c r="AC836" s="23">
        <f>IF(V836="Grave émulsion",P836*PU!$B$13,0)</f>
        <v>0</v>
      </c>
      <c r="AD836" s="24">
        <f>(R836*PU!B841)+('Entretien des chaussées1'!T836*PU!B843)+'Entretien des chaussées1'!X836+'Entretien des chaussées1'!Y836+'Entretien des chaussées1'!Z836+'Entretien des chaussées1'!AA836+'Entretien des chaussées1'!AB836+'Entretien des chaussées1'!AC836</f>
        <v>0</v>
      </c>
      <c r="AE836" s="34"/>
      <c r="AF836" s="34"/>
      <c r="AG836" s="19" t="str">
        <f t="shared" si="151"/>
        <v/>
      </c>
      <c r="AH836" s="19" t="str">
        <f t="shared" si="152"/>
        <v/>
      </c>
      <c r="AI836" s="19" t="str">
        <f t="shared" si="153"/>
        <v/>
      </c>
      <c r="AJ836" s="31"/>
      <c r="AK836" s="26"/>
    </row>
    <row r="837" spans="1:37" x14ac:dyDescent="0.2">
      <c r="A837" s="41"/>
      <c r="B837" s="58" t="s">
        <v>857</v>
      </c>
      <c r="C837" s="41"/>
      <c r="D837" s="44"/>
      <c r="E837" s="40"/>
      <c r="F837" s="38" t="str">
        <f t="shared" si="143"/>
        <v/>
      </c>
      <c r="G837" s="23">
        <f t="shared" si="144"/>
        <v>0</v>
      </c>
      <c r="H837" s="23">
        <f t="shared" si="145"/>
        <v>0</v>
      </c>
      <c r="I837" s="23">
        <f t="shared" si="146"/>
        <v>0</v>
      </c>
      <c r="J837" s="23">
        <f t="shared" si="147"/>
        <v>0</v>
      </c>
      <c r="K837" s="23">
        <f t="shared" si="148"/>
        <v>0</v>
      </c>
      <c r="L837" s="27"/>
      <c r="M837" s="27"/>
      <c r="N837" s="33"/>
      <c r="O837" s="33"/>
      <c r="P837" s="68" t="str">
        <f t="shared" si="149"/>
        <v/>
      </c>
      <c r="Q837" s="49" t="str">
        <f t="shared" si="150"/>
        <v/>
      </c>
      <c r="R837" s="33"/>
      <c r="S837" s="33"/>
      <c r="T837" s="33"/>
      <c r="U837" s="33"/>
      <c r="V837" s="27"/>
      <c r="W837" s="45"/>
      <c r="X837" s="42">
        <f>IF(V837="ESU",P837*PU!$B$3,0)</f>
        <v>0</v>
      </c>
      <c r="Y837" s="23">
        <f>IF(V837="ECF",P837*PU!$B$5,0)</f>
        <v>0</v>
      </c>
      <c r="Z837" s="23">
        <f>IF(V837="Enrobé projeté",P837*PU!$B$7,0)</f>
        <v>0</v>
      </c>
      <c r="AA837" s="23">
        <f>IF(V837="Enrobé à froid",P837*PU!$B$9,0)</f>
        <v>0</v>
      </c>
      <c r="AB837" s="23">
        <f>IF(V837="Béton bitumineux",P837*PU!$B$11,0)</f>
        <v>0</v>
      </c>
      <c r="AC837" s="23">
        <f>IF(V837="Grave émulsion",P837*PU!$B$13,0)</f>
        <v>0</v>
      </c>
      <c r="AD837" s="24">
        <f>(R837*PU!B842)+('Entretien des chaussées1'!T837*PU!B844)+'Entretien des chaussées1'!X837+'Entretien des chaussées1'!Y837+'Entretien des chaussées1'!Z837+'Entretien des chaussées1'!AA837+'Entretien des chaussées1'!AB837+'Entretien des chaussées1'!AC837</f>
        <v>0</v>
      </c>
      <c r="AE837" s="34"/>
      <c r="AF837" s="34"/>
      <c r="AG837" s="19" t="str">
        <f t="shared" si="151"/>
        <v/>
      </c>
      <c r="AH837" s="19" t="str">
        <f t="shared" si="152"/>
        <v/>
      </c>
      <c r="AI837" s="19" t="str">
        <f t="shared" si="153"/>
        <v/>
      </c>
      <c r="AJ837" s="31"/>
      <c r="AK837" s="26"/>
    </row>
    <row r="838" spans="1:37" x14ac:dyDescent="0.2">
      <c r="A838" s="41"/>
      <c r="B838" s="58" t="s">
        <v>858</v>
      </c>
      <c r="C838" s="41"/>
      <c r="D838" s="44"/>
      <c r="E838" s="40"/>
      <c r="F838" s="38" t="str">
        <f t="shared" si="143"/>
        <v/>
      </c>
      <c r="G838" s="23">
        <f t="shared" si="144"/>
        <v>0</v>
      </c>
      <c r="H838" s="23">
        <f t="shared" si="145"/>
        <v>0</v>
      </c>
      <c r="I838" s="23">
        <f t="shared" si="146"/>
        <v>0</v>
      </c>
      <c r="J838" s="23">
        <f t="shared" si="147"/>
        <v>0</v>
      </c>
      <c r="K838" s="23">
        <f t="shared" si="148"/>
        <v>0</v>
      </c>
      <c r="L838" s="27"/>
      <c r="M838" s="27"/>
      <c r="N838" s="33"/>
      <c r="O838" s="33"/>
      <c r="P838" s="68" t="str">
        <f t="shared" si="149"/>
        <v/>
      </c>
      <c r="Q838" s="49" t="str">
        <f t="shared" si="150"/>
        <v/>
      </c>
      <c r="R838" s="33"/>
      <c r="S838" s="33"/>
      <c r="T838" s="33"/>
      <c r="U838" s="33"/>
      <c r="V838" s="27"/>
      <c r="W838" s="45"/>
      <c r="X838" s="42">
        <f>IF(V838="ESU",P838*PU!$B$3,0)</f>
        <v>0</v>
      </c>
      <c r="Y838" s="23">
        <f>IF(V838="ECF",P838*PU!$B$5,0)</f>
        <v>0</v>
      </c>
      <c r="Z838" s="23">
        <f>IF(V838="Enrobé projeté",P838*PU!$B$7,0)</f>
        <v>0</v>
      </c>
      <c r="AA838" s="23">
        <f>IF(V838="Enrobé à froid",P838*PU!$B$9,0)</f>
        <v>0</v>
      </c>
      <c r="AB838" s="23">
        <f>IF(V838="Béton bitumineux",P838*PU!$B$11,0)</f>
        <v>0</v>
      </c>
      <c r="AC838" s="23">
        <f>IF(V838="Grave émulsion",P838*PU!$B$13,0)</f>
        <v>0</v>
      </c>
      <c r="AD838" s="24">
        <f>(R838*PU!B843)+('Entretien des chaussées1'!T838*PU!B845)+'Entretien des chaussées1'!X838+'Entretien des chaussées1'!Y838+'Entretien des chaussées1'!Z838+'Entretien des chaussées1'!AA838+'Entretien des chaussées1'!AB838+'Entretien des chaussées1'!AC838</f>
        <v>0</v>
      </c>
      <c r="AE838" s="34"/>
      <c r="AF838" s="34"/>
      <c r="AG838" s="19" t="str">
        <f t="shared" si="151"/>
        <v/>
      </c>
      <c r="AH838" s="19" t="str">
        <f t="shared" si="152"/>
        <v/>
      </c>
      <c r="AI838" s="19" t="str">
        <f t="shared" si="153"/>
        <v/>
      </c>
      <c r="AJ838" s="31"/>
      <c r="AK838" s="26"/>
    </row>
    <row r="839" spans="1:37" x14ac:dyDescent="0.2">
      <c r="A839" s="41"/>
      <c r="B839" s="58" t="s">
        <v>859</v>
      </c>
      <c r="C839" s="41"/>
      <c r="D839" s="44"/>
      <c r="E839" s="40"/>
      <c r="F839" s="38" t="str">
        <f t="shared" si="143"/>
        <v/>
      </c>
      <c r="G839" s="23">
        <f t="shared" si="144"/>
        <v>0</v>
      </c>
      <c r="H839" s="23">
        <f t="shared" si="145"/>
        <v>0</v>
      </c>
      <c r="I839" s="23">
        <f t="shared" si="146"/>
        <v>0</v>
      </c>
      <c r="J839" s="23">
        <f t="shared" si="147"/>
        <v>0</v>
      </c>
      <c r="K839" s="23">
        <f t="shared" si="148"/>
        <v>0</v>
      </c>
      <c r="L839" s="27"/>
      <c r="M839" s="27"/>
      <c r="N839" s="33"/>
      <c r="O839" s="33"/>
      <c r="P839" s="68" t="str">
        <f t="shared" si="149"/>
        <v/>
      </c>
      <c r="Q839" s="49" t="str">
        <f t="shared" si="150"/>
        <v/>
      </c>
      <c r="R839" s="33"/>
      <c r="S839" s="33"/>
      <c r="T839" s="33"/>
      <c r="U839" s="33"/>
      <c r="V839" s="27"/>
      <c r="W839" s="45"/>
      <c r="X839" s="42">
        <f>IF(V839="ESU",P839*PU!$B$3,0)</f>
        <v>0</v>
      </c>
      <c r="Y839" s="23">
        <f>IF(V839="ECF",P839*PU!$B$5,0)</f>
        <v>0</v>
      </c>
      <c r="Z839" s="23">
        <f>IF(V839="Enrobé projeté",P839*PU!$B$7,0)</f>
        <v>0</v>
      </c>
      <c r="AA839" s="23">
        <f>IF(V839="Enrobé à froid",P839*PU!$B$9,0)</f>
        <v>0</v>
      </c>
      <c r="AB839" s="23">
        <f>IF(V839="Béton bitumineux",P839*PU!$B$11,0)</f>
        <v>0</v>
      </c>
      <c r="AC839" s="23">
        <f>IF(V839="Grave émulsion",P839*PU!$B$13,0)</f>
        <v>0</v>
      </c>
      <c r="AD839" s="24">
        <f>(R839*PU!B844)+('Entretien des chaussées1'!T839*PU!B846)+'Entretien des chaussées1'!X839+'Entretien des chaussées1'!Y839+'Entretien des chaussées1'!Z839+'Entretien des chaussées1'!AA839+'Entretien des chaussées1'!AB839+'Entretien des chaussées1'!AC839</f>
        <v>0</v>
      </c>
      <c r="AE839" s="34"/>
      <c r="AF839" s="34"/>
      <c r="AG839" s="19" t="str">
        <f t="shared" si="151"/>
        <v/>
      </c>
      <c r="AH839" s="19" t="str">
        <f t="shared" si="152"/>
        <v/>
      </c>
      <c r="AI839" s="19" t="str">
        <f t="shared" si="153"/>
        <v/>
      </c>
      <c r="AJ839" s="31"/>
      <c r="AK839" s="26"/>
    </row>
    <row r="840" spans="1:37" x14ac:dyDescent="0.2">
      <c r="A840" s="41"/>
      <c r="B840" s="58" t="s">
        <v>860</v>
      </c>
      <c r="C840" s="41"/>
      <c r="D840" s="44"/>
      <c r="E840" s="40"/>
      <c r="F840" s="38" t="str">
        <f t="shared" si="143"/>
        <v/>
      </c>
      <c r="G840" s="23">
        <f t="shared" si="144"/>
        <v>0</v>
      </c>
      <c r="H840" s="23">
        <f t="shared" si="145"/>
        <v>0</v>
      </c>
      <c r="I840" s="23">
        <f t="shared" si="146"/>
        <v>0</v>
      </c>
      <c r="J840" s="23">
        <f t="shared" si="147"/>
        <v>0</v>
      </c>
      <c r="K840" s="23">
        <f t="shared" si="148"/>
        <v>0</v>
      </c>
      <c r="L840" s="27"/>
      <c r="M840" s="27"/>
      <c r="N840" s="33"/>
      <c r="O840" s="33"/>
      <c r="P840" s="68" t="str">
        <f t="shared" si="149"/>
        <v/>
      </c>
      <c r="Q840" s="49" t="str">
        <f t="shared" si="150"/>
        <v/>
      </c>
      <c r="R840" s="33"/>
      <c r="S840" s="33"/>
      <c r="T840" s="33"/>
      <c r="U840" s="33"/>
      <c r="V840" s="27"/>
      <c r="W840" s="45"/>
      <c r="X840" s="42">
        <f>IF(V840="ESU",P840*PU!$B$3,0)</f>
        <v>0</v>
      </c>
      <c r="Y840" s="23">
        <f>IF(V840="ECF",P840*PU!$B$5,0)</f>
        <v>0</v>
      </c>
      <c r="Z840" s="23">
        <f>IF(V840="Enrobé projeté",P840*PU!$B$7,0)</f>
        <v>0</v>
      </c>
      <c r="AA840" s="23">
        <f>IF(V840="Enrobé à froid",P840*PU!$B$9,0)</f>
        <v>0</v>
      </c>
      <c r="AB840" s="23">
        <f>IF(V840="Béton bitumineux",P840*PU!$B$11,0)</f>
        <v>0</v>
      </c>
      <c r="AC840" s="23">
        <f>IF(V840="Grave émulsion",P840*PU!$B$13,0)</f>
        <v>0</v>
      </c>
      <c r="AD840" s="24">
        <f>(R840*PU!B845)+('Entretien des chaussées1'!T840*PU!B847)+'Entretien des chaussées1'!X840+'Entretien des chaussées1'!Y840+'Entretien des chaussées1'!Z840+'Entretien des chaussées1'!AA840+'Entretien des chaussées1'!AB840+'Entretien des chaussées1'!AC840</f>
        <v>0</v>
      </c>
      <c r="AE840" s="34"/>
      <c r="AF840" s="34"/>
      <c r="AG840" s="19" t="str">
        <f t="shared" si="151"/>
        <v/>
      </c>
      <c r="AH840" s="19" t="str">
        <f t="shared" si="152"/>
        <v/>
      </c>
      <c r="AI840" s="19" t="str">
        <f t="shared" si="153"/>
        <v/>
      </c>
      <c r="AJ840" s="31"/>
      <c r="AK840" s="26"/>
    </row>
    <row r="841" spans="1:37" x14ac:dyDescent="0.2">
      <c r="A841" s="41"/>
      <c r="B841" s="58" t="s">
        <v>861</v>
      </c>
      <c r="C841" s="41"/>
      <c r="D841" s="44"/>
      <c r="E841" s="40"/>
      <c r="F841" s="38" t="str">
        <f t="shared" si="143"/>
        <v/>
      </c>
      <c r="G841" s="23">
        <f t="shared" si="144"/>
        <v>0</v>
      </c>
      <c r="H841" s="23">
        <f t="shared" si="145"/>
        <v>0</v>
      </c>
      <c r="I841" s="23">
        <f t="shared" si="146"/>
        <v>0</v>
      </c>
      <c r="J841" s="23">
        <f t="shared" si="147"/>
        <v>0</v>
      </c>
      <c r="K841" s="23">
        <f t="shared" si="148"/>
        <v>0</v>
      </c>
      <c r="L841" s="27"/>
      <c r="M841" s="27"/>
      <c r="N841" s="33"/>
      <c r="O841" s="33"/>
      <c r="P841" s="68" t="str">
        <f t="shared" si="149"/>
        <v/>
      </c>
      <c r="Q841" s="49" t="str">
        <f t="shared" si="150"/>
        <v/>
      </c>
      <c r="R841" s="33"/>
      <c r="S841" s="33"/>
      <c r="T841" s="33"/>
      <c r="U841" s="33"/>
      <c r="V841" s="27"/>
      <c r="W841" s="45"/>
      <c r="X841" s="42">
        <f>IF(V841="ESU",P841*PU!$B$3,0)</f>
        <v>0</v>
      </c>
      <c r="Y841" s="23">
        <f>IF(V841="ECF",P841*PU!$B$5,0)</f>
        <v>0</v>
      </c>
      <c r="Z841" s="23">
        <f>IF(V841="Enrobé projeté",P841*PU!$B$7,0)</f>
        <v>0</v>
      </c>
      <c r="AA841" s="23">
        <f>IF(V841="Enrobé à froid",P841*PU!$B$9,0)</f>
        <v>0</v>
      </c>
      <c r="AB841" s="23">
        <f>IF(V841="Béton bitumineux",P841*PU!$B$11,0)</f>
        <v>0</v>
      </c>
      <c r="AC841" s="23">
        <f>IF(V841="Grave émulsion",P841*PU!$B$13,0)</f>
        <v>0</v>
      </c>
      <c r="AD841" s="24">
        <f>(R841*PU!B846)+('Entretien des chaussées1'!T841*PU!B848)+'Entretien des chaussées1'!X841+'Entretien des chaussées1'!Y841+'Entretien des chaussées1'!Z841+'Entretien des chaussées1'!AA841+'Entretien des chaussées1'!AB841+'Entretien des chaussées1'!AC841</f>
        <v>0</v>
      </c>
      <c r="AE841" s="34"/>
      <c r="AF841" s="34"/>
      <c r="AG841" s="19" t="str">
        <f t="shared" si="151"/>
        <v/>
      </c>
      <c r="AH841" s="19" t="str">
        <f t="shared" si="152"/>
        <v/>
      </c>
      <c r="AI841" s="19" t="str">
        <f t="shared" si="153"/>
        <v/>
      </c>
      <c r="AJ841" s="31"/>
      <c r="AK841" s="26"/>
    </row>
    <row r="842" spans="1:37" x14ac:dyDescent="0.2">
      <c r="A842" s="41"/>
      <c r="B842" s="58" t="s">
        <v>862</v>
      </c>
      <c r="C842" s="41"/>
      <c r="D842" s="44"/>
      <c r="E842" s="40"/>
      <c r="F842" s="38" t="str">
        <f t="shared" si="143"/>
        <v/>
      </c>
      <c r="G842" s="23">
        <f t="shared" si="144"/>
        <v>0</v>
      </c>
      <c r="H842" s="23">
        <f t="shared" si="145"/>
        <v>0</v>
      </c>
      <c r="I842" s="23">
        <f t="shared" si="146"/>
        <v>0</v>
      </c>
      <c r="J842" s="23">
        <f t="shared" si="147"/>
        <v>0</v>
      </c>
      <c r="K842" s="23">
        <f t="shared" si="148"/>
        <v>0</v>
      </c>
      <c r="L842" s="27"/>
      <c r="M842" s="27"/>
      <c r="N842" s="33"/>
      <c r="O842" s="33"/>
      <c r="P842" s="68" t="str">
        <f t="shared" si="149"/>
        <v/>
      </c>
      <c r="Q842" s="49" t="str">
        <f t="shared" si="150"/>
        <v/>
      </c>
      <c r="R842" s="33"/>
      <c r="S842" s="33"/>
      <c r="T842" s="33"/>
      <c r="U842" s="33"/>
      <c r="V842" s="27"/>
      <c r="W842" s="45"/>
      <c r="X842" s="42">
        <f>IF(V842="ESU",P842*PU!$B$3,0)</f>
        <v>0</v>
      </c>
      <c r="Y842" s="23">
        <f>IF(V842="ECF",P842*PU!$B$5,0)</f>
        <v>0</v>
      </c>
      <c r="Z842" s="23">
        <f>IF(V842="Enrobé projeté",P842*PU!$B$7,0)</f>
        <v>0</v>
      </c>
      <c r="AA842" s="23">
        <f>IF(V842="Enrobé à froid",P842*PU!$B$9,0)</f>
        <v>0</v>
      </c>
      <c r="AB842" s="23">
        <f>IF(V842="Béton bitumineux",P842*PU!$B$11,0)</f>
        <v>0</v>
      </c>
      <c r="AC842" s="23">
        <f>IF(V842="Grave émulsion",P842*PU!$B$13,0)</f>
        <v>0</v>
      </c>
      <c r="AD842" s="24">
        <f>(R842*PU!B847)+('Entretien des chaussées1'!T842*PU!B849)+'Entretien des chaussées1'!X842+'Entretien des chaussées1'!Y842+'Entretien des chaussées1'!Z842+'Entretien des chaussées1'!AA842+'Entretien des chaussées1'!AB842+'Entretien des chaussées1'!AC842</f>
        <v>0</v>
      </c>
      <c r="AE842" s="34"/>
      <c r="AF842" s="34"/>
      <c r="AG842" s="19" t="str">
        <f t="shared" si="151"/>
        <v/>
      </c>
      <c r="AH842" s="19" t="str">
        <f t="shared" si="152"/>
        <v/>
      </c>
      <c r="AI842" s="19" t="str">
        <f t="shared" si="153"/>
        <v/>
      </c>
      <c r="AJ842" s="31"/>
      <c r="AK842" s="26"/>
    </row>
    <row r="843" spans="1:37" x14ac:dyDescent="0.2">
      <c r="A843" s="41"/>
      <c r="B843" s="58" t="s">
        <v>863</v>
      </c>
      <c r="C843" s="41"/>
      <c r="D843" s="44"/>
      <c r="E843" s="40"/>
      <c r="F843" s="38" t="str">
        <f t="shared" si="143"/>
        <v/>
      </c>
      <c r="G843" s="23">
        <f t="shared" si="144"/>
        <v>0</v>
      </c>
      <c r="H843" s="23">
        <f t="shared" si="145"/>
        <v>0</v>
      </c>
      <c r="I843" s="23">
        <f t="shared" si="146"/>
        <v>0</v>
      </c>
      <c r="J843" s="23">
        <f t="shared" si="147"/>
        <v>0</v>
      </c>
      <c r="K843" s="23">
        <f t="shared" si="148"/>
        <v>0</v>
      </c>
      <c r="L843" s="27"/>
      <c r="M843" s="27"/>
      <c r="N843" s="33"/>
      <c r="O843" s="33"/>
      <c r="P843" s="68" t="str">
        <f t="shared" si="149"/>
        <v/>
      </c>
      <c r="Q843" s="49" t="str">
        <f t="shared" si="150"/>
        <v/>
      </c>
      <c r="R843" s="33"/>
      <c r="S843" s="33"/>
      <c r="T843" s="33"/>
      <c r="U843" s="33"/>
      <c r="V843" s="27"/>
      <c r="W843" s="45"/>
      <c r="X843" s="42">
        <f>IF(V843="ESU",P843*PU!$B$3,0)</f>
        <v>0</v>
      </c>
      <c r="Y843" s="23">
        <f>IF(V843="ECF",P843*PU!$B$5,0)</f>
        <v>0</v>
      </c>
      <c r="Z843" s="23">
        <f>IF(V843="Enrobé projeté",P843*PU!$B$7,0)</f>
        <v>0</v>
      </c>
      <c r="AA843" s="23">
        <f>IF(V843="Enrobé à froid",P843*PU!$B$9,0)</f>
        <v>0</v>
      </c>
      <c r="AB843" s="23">
        <f>IF(V843="Béton bitumineux",P843*PU!$B$11,0)</f>
        <v>0</v>
      </c>
      <c r="AC843" s="23">
        <f>IF(V843="Grave émulsion",P843*PU!$B$13,0)</f>
        <v>0</v>
      </c>
      <c r="AD843" s="24">
        <f>(R843*PU!B848)+('Entretien des chaussées1'!T843*PU!B850)+'Entretien des chaussées1'!X843+'Entretien des chaussées1'!Y843+'Entretien des chaussées1'!Z843+'Entretien des chaussées1'!AA843+'Entretien des chaussées1'!AB843+'Entretien des chaussées1'!AC843</f>
        <v>0</v>
      </c>
      <c r="AE843" s="34"/>
      <c r="AF843" s="34"/>
      <c r="AG843" s="19" t="str">
        <f t="shared" si="151"/>
        <v/>
      </c>
      <c r="AH843" s="19" t="str">
        <f t="shared" si="152"/>
        <v/>
      </c>
      <c r="AI843" s="19" t="str">
        <f t="shared" si="153"/>
        <v/>
      </c>
      <c r="AJ843" s="31"/>
      <c r="AK843" s="26"/>
    </row>
    <row r="844" spans="1:37" x14ac:dyDescent="0.2">
      <c r="A844" s="41"/>
      <c r="B844" s="58" t="s">
        <v>864</v>
      </c>
      <c r="C844" s="41"/>
      <c r="D844" s="44"/>
      <c r="E844" s="40"/>
      <c r="F844" s="38" t="str">
        <f t="shared" si="143"/>
        <v/>
      </c>
      <c r="G844" s="23">
        <f t="shared" si="144"/>
        <v>0</v>
      </c>
      <c r="H844" s="23">
        <f t="shared" si="145"/>
        <v>0</v>
      </c>
      <c r="I844" s="23">
        <f t="shared" si="146"/>
        <v>0</v>
      </c>
      <c r="J844" s="23">
        <f t="shared" si="147"/>
        <v>0</v>
      </c>
      <c r="K844" s="23">
        <f t="shared" si="148"/>
        <v>0</v>
      </c>
      <c r="L844" s="27"/>
      <c r="M844" s="27"/>
      <c r="N844" s="33"/>
      <c r="O844" s="33"/>
      <c r="P844" s="68" t="str">
        <f t="shared" si="149"/>
        <v/>
      </c>
      <c r="Q844" s="49" t="str">
        <f t="shared" si="150"/>
        <v/>
      </c>
      <c r="R844" s="33"/>
      <c r="S844" s="33"/>
      <c r="T844" s="33"/>
      <c r="U844" s="33"/>
      <c r="V844" s="27"/>
      <c r="W844" s="45"/>
      <c r="X844" s="42">
        <f>IF(V844="ESU",P844*PU!$B$3,0)</f>
        <v>0</v>
      </c>
      <c r="Y844" s="23">
        <f>IF(V844="ECF",P844*PU!$B$5,0)</f>
        <v>0</v>
      </c>
      <c r="Z844" s="23">
        <f>IF(V844="Enrobé projeté",P844*PU!$B$7,0)</f>
        <v>0</v>
      </c>
      <c r="AA844" s="23">
        <f>IF(V844="Enrobé à froid",P844*PU!$B$9,0)</f>
        <v>0</v>
      </c>
      <c r="AB844" s="23">
        <f>IF(V844="Béton bitumineux",P844*PU!$B$11,0)</f>
        <v>0</v>
      </c>
      <c r="AC844" s="23">
        <f>IF(V844="Grave émulsion",P844*PU!$B$13,0)</f>
        <v>0</v>
      </c>
      <c r="AD844" s="24">
        <f>(R844*PU!B849)+('Entretien des chaussées1'!T844*PU!B851)+'Entretien des chaussées1'!X844+'Entretien des chaussées1'!Y844+'Entretien des chaussées1'!Z844+'Entretien des chaussées1'!AA844+'Entretien des chaussées1'!AB844+'Entretien des chaussées1'!AC844</f>
        <v>0</v>
      </c>
      <c r="AE844" s="34"/>
      <c r="AF844" s="34"/>
      <c r="AG844" s="19" t="str">
        <f t="shared" si="151"/>
        <v/>
      </c>
      <c r="AH844" s="19" t="str">
        <f t="shared" si="152"/>
        <v/>
      </c>
      <c r="AI844" s="19" t="str">
        <f t="shared" si="153"/>
        <v/>
      </c>
      <c r="AJ844" s="31"/>
      <c r="AK844" s="26"/>
    </row>
    <row r="845" spans="1:37" x14ac:dyDescent="0.2">
      <c r="A845" s="41"/>
      <c r="B845" s="58" t="s">
        <v>865</v>
      </c>
      <c r="C845" s="41"/>
      <c r="D845" s="44"/>
      <c r="E845" s="40"/>
      <c r="F845" s="38" t="str">
        <f t="shared" ref="F845:F908" si="154">IF(E845="Chaussée neuve","Niveau 1",IF(E845="Chaussée fissurée","Niveau 2",IF(E845="Chaussée fortement fissurée et nids de poule","Niveau 3",IF(E845="Chaussée orniérée et fissurée","Niveau 4",IF(E845="Chaussée affaissée ou quasi détruite","Niveau 5","")))))</f>
        <v/>
      </c>
      <c r="G845" s="23">
        <f t="shared" ref="G845:G908" si="155">IF(F845="Niveau 1",1,0)</f>
        <v>0</v>
      </c>
      <c r="H845" s="23">
        <f t="shared" ref="H845:H908" si="156">IF(F845="Niveau 2",1,0)</f>
        <v>0</v>
      </c>
      <c r="I845" s="23">
        <f t="shared" ref="I845:I908" si="157">IF(F845="Niveau 3",1,0)</f>
        <v>0</v>
      </c>
      <c r="J845" s="23">
        <f t="shared" ref="J845:J908" si="158">IF(F845="Niveau 4",1,0)</f>
        <v>0</v>
      </c>
      <c r="K845" s="23">
        <f t="shared" ref="K845:K908" si="159">IF(F845="Niveau 5",1,0)</f>
        <v>0</v>
      </c>
      <c r="L845" s="27"/>
      <c r="M845" s="27"/>
      <c r="N845" s="33"/>
      <c r="O845" s="33"/>
      <c r="P845" s="68" t="str">
        <f t="shared" ref="P845:P908" si="160">IF(O845="","",N845*O845)</f>
        <v/>
      </c>
      <c r="Q845" s="49" t="str">
        <f t="shared" ref="Q845:Q908" si="161">IF(P845="","","m²")</f>
        <v/>
      </c>
      <c r="R845" s="33"/>
      <c r="S845" s="33"/>
      <c r="T845" s="33"/>
      <c r="U845" s="33"/>
      <c r="V845" s="27"/>
      <c r="W845" s="45"/>
      <c r="X845" s="42">
        <f>IF(V845="ESU",P845*PU!$B$3,0)</f>
        <v>0</v>
      </c>
      <c r="Y845" s="23">
        <f>IF(V845="ECF",P845*PU!$B$5,0)</f>
        <v>0</v>
      </c>
      <c r="Z845" s="23">
        <f>IF(V845="Enrobé projeté",P845*PU!$B$7,0)</f>
        <v>0</v>
      </c>
      <c r="AA845" s="23">
        <f>IF(V845="Enrobé à froid",P845*PU!$B$9,0)</f>
        <v>0</v>
      </c>
      <c r="AB845" s="23">
        <f>IF(V845="Béton bitumineux",P845*PU!$B$11,0)</f>
        <v>0</v>
      </c>
      <c r="AC845" s="23">
        <f>IF(V845="Grave émulsion",P845*PU!$B$13,0)</f>
        <v>0</v>
      </c>
      <c r="AD845" s="24">
        <f>(R845*PU!B850)+('Entretien des chaussées1'!T845*PU!B852)+'Entretien des chaussées1'!X845+'Entretien des chaussées1'!Y845+'Entretien des chaussées1'!Z845+'Entretien des chaussées1'!AA845+'Entretien des chaussées1'!AB845+'Entretien des chaussées1'!AC845</f>
        <v>0</v>
      </c>
      <c r="AE845" s="34"/>
      <c r="AF845" s="34"/>
      <c r="AG845" s="19" t="str">
        <f t="shared" ref="AG845:AG908" si="162">IF(W845="Année N",AD845+AE845+AF845,"")</f>
        <v/>
      </c>
      <c r="AH845" s="19" t="str">
        <f t="shared" ref="AH845:AH908" si="163">IF(W845="N+1",AD845+AE845+AF845,"")</f>
        <v/>
      </c>
      <c r="AI845" s="19" t="str">
        <f t="shared" ref="AI845:AI908" si="164">IF(W845="&gt; N+1",AD845+AE845+AF845,"")</f>
        <v/>
      </c>
      <c r="AJ845" s="31"/>
      <c r="AK845" s="26"/>
    </row>
    <row r="846" spans="1:37" x14ac:dyDescent="0.2">
      <c r="A846" s="41"/>
      <c r="B846" s="58" t="s">
        <v>866</v>
      </c>
      <c r="C846" s="41"/>
      <c r="D846" s="44"/>
      <c r="E846" s="40"/>
      <c r="F846" s="38" t="str">
        <f t="shared" si="154"/>
        <v/>
      </c>
      <c r="G846" s="23">
        <f t="shared" si="155"/>
        <v>0</v>
      </c>
      <c r="H846" s="23">
        <f t="shared" si="156"/>
        <v>0</v>
      </c>
      <c r="I846" s="23">
        <f t="shared" si="157"/>
        <v>0</v>
      </c>
      <c r="J846" s="23">
        <f t="shared" si="158"/>
        <v>0</v>
      </c>
      <c r="K846" s="23">
        <f t="shared" si="159"/>
        <v>0</v>
      </c>
      <c r="L846" s="27"/>
      <c r="M846" s="27"/>
      <c r="N846" s="33"/>
      <c r="O846" s="33"/>
      <c r="P846" s="68" t="str">
        <f t="shared" si="160"/>
        <v/>
      </c>
      <c r="Q846" s="49" t="str">
        <f t="shared" si="161"/>
        <v/>
      </c>
      <c r="R846" s="33"/>
      <c r="S846" s="33"/>
      <c r="T846" s="33"/>
      <c r="U846" s="33"/>
      <c r="V846" s="27"/>
      <c r="W846" s="45"/>
      <c r="X846" s="42">
        <f>IF(V846="ESU",P846*PU!$B$3,0)</f>
        <v>0</v>
      </c>
      <c r="Y846" s="23">
        <f>IF(V846="ECF",P846*PU!$B$5,0)</f>
        <v>0</v>
      </c>
      <c r="Z846" s="23">
        <f>IF(V846="Enrobé projeté",P846*PU!$B$7,0)</f>
        <v>0</v>
      </c>
      <c r="AA846" s="23">
        <f>IF(V846="Enrobé à froid",P846*PU!$B$9,0)</f>
        <v>0</v>
      </c>
      <c r="AB846" s="23">
        <f>IF(V846="Béton bitumineux",P846*PU!$B$11,0)</f>
        <v>0</v>
      </c>
      <c r="AC846" s="23">
        <f>IF(V846="Grave émulsion",P846*PU!$B$13,0)</f>
        <v>0</v>
      </c>
      <c r="AD846" s="24">
        <f>(R846*PU!B851)+('Entretien des chaussées1'!T846*PU!B853)+'Entretien des chaussées1'!X846+'Entretien des chaussées1'!Y846+'Entretien des chaussées1'!Z846+'Entretien des chaussées1'!AA846+'Entretien des chaussées1'!AB846+'Entretien des chaussées1'!AC846</f>
        <v>0</v>
      </c>
      <c r="AE846" s="34"/>
      <c r="AF846" s="34"/>
      <c r="AG846" s="19" t="str">
        <f t="shared" si="162"/>
        <v/>
      </c>
      <c r="AH846" s="19" t="str">
        <f t="shared" si="163"/>
        <v/>
      </c>
      <c r="AI846" s="19" t="str">
        <f t="shared" si="164"/>
        <v/>
      </c>
      <c r="AJ846" s="31"/>
      <c r="AK846" s="26"/>
    </row>
    <row r="847" spans="1:37" x14ac:dyDescent="0.2">
      <c r="A847" s="41"/>
      <c r="B847" s="58" t="s">
        <v>867</v>
      </c>
      <c r="C847" s="41"/>
      <c r="D847" s="44"/>
      <c r="E847" s="40"/>
      <c r="F847" s="38" t="str">
        <f t="shared" si="154"/>
        <v/>
      </c>
      <c r="G847" s="23">
        <f t="shared" si="155"/>
        <v>0</v>
      </c>
      <c r="H847" s="23">
        <f t="shared" si="156"/>
        <v>0</v>
      </c>
      <c r="I847" s="23">
        <f t="shared" si="157"/>
        <v>0</v>
      </c>
      <c r="J847" s="23">
        <f t="shared" si="158"/>
        <v>0</v>
      </c>
      <c r="K847" s="23">
        <f t="shared" si="159"/>
        <v>0</v>
      </c>
      <c r="L847" s="27"/>
      <c r="M847" s="27"/>
      <c r="N847" s="33"/>
      <c r="O847" s="33"/>
      <c r="P847" s="68" t="str">
        <f t="shared" si="160"/>
        <v/>
      </c>
      <c r="Q847" s="49" t="str">
        <f t="shared" si="161"/>
        <v/>
      </c>
      <c r="R847" s="33"/>
      <c r="S847" s="33"/>
      <c r="T847" s="33"/>
      <c r="U847" s="33"/>
      <c r="V847" s="27"/>
      <c r="W847" s="45"/>
      <c r="X847" s="42">
        <f>IF(V847="ESU",P847*PU!$B$3,0)</f>
        <v>0</v>
      </c>
      <c r="Y847" s="23">
        <f>IF(V847="ECF",P847*PU!$B$5,0)</f>
        <v>0</v>
      </c>
      <c r="Z847" s="23">
        <f>IF(V847="Enrobé projeté",P847*PU!$B$7,0)</f>
        <v>0</v>
      </c>
      <c r="AA847" s="23">
        <f>IF(V847="Enrobé à froid",P847*PU!$B$9,0)</f>
        <v>0</v>
      </c>
      <c r="AB847" s="23">
        <f>IF(V847="Béton bitumineux",P847*PU!$B$11,0)</f>
        <v>0</v>
      </c>
      <c r="AC847" s="23">
        <f>IF(V847="Grave émulsion",P847*PU!$B$13,0)</f>
        <v>0</v>
      </c>
      <c r="AD847" s="24">
        <f>(R847*PU!B852)+('Entretien des chaussées1'!T847*PU!B854)+'Entretien des chaussées1'!X847+'Entretien des chaussées1'!Y847+'Entretien des chaussées1'!Z847+'Entretien des chaussées1'!AA847+'Entretien des chaussées1'!AB847+'Entretien des chaussées1'!AC847</f>
        <v>0</v>
      </c>
      <c r="AE847" s="34"/>
      <c r="AF847" s="34"/>
      <c r="AG847" s="19" t="str">
        <f t="shared" si="162"/>
        <v/>
      </c>
      <c r="AH847" s="19" t="str">
        <f t="shared" si="163"/>
        <v/>
      </c>
      <c r="AI847" s="19" t="str">
        <f t="shared" si="164"/>
        <v/>
      </c>
      <c r="AJ847" s="31"/>
      <c r="AK847" s="26"/>
    </row>
    <row r="848" spans="1:37" x14ac:dyDescent="0.2">
      <c r="A848" s="41"/>
      <c r="B848" s="58" t="s">
        <v>868</v>
      </c>
      <c r="C848" s="41"/>
      <c r="D848" s="44"/>
      <c r="E848" s="40"/>
      <c r="F848" s="38" t="str">
        <f t="shared" si="154"/>
        <v/>
      </c>
      <c r="G848" s="23">
        <f t="shared" si="155"/>
        <v>0</v>
      </c>
      <c r="H848" s="23">
        <f t="shared" si="156"/>
        <v>0</v>
      </c>
      <c r="I848" s="23">
        <f t="shared" si="157"/>
        <v>0</v>
      </c>
      <c r="J848" s="23">
        <f t="shared" si="158"/>
        <v>0</v>
      </c>
      <c r="K848" s="23">
        <f t="shared" si="159"/>
        <v>0</v>
      </c>
      <c r="L848" s="27"/>
      <c r="M848" s="27"/>
      <c r="N848" s="33"/>
      <c r="O848" s="33"/>
      <c r="P848" s="68" t="str">
        <f t="shared" si="160"/>
        <v/>
      </c>
      <c r="Q848" s="49" t="str">
        <f t="shared" si="161"/>
        <v/>
      </c>
      <c r="R848" s="33"/>
      <c r="S848" s="33"/>
      <c r="T848" s="33"/>
      <c r="U848" s="33"/>
      <c r="V848" s="27"/>
      <c r="W848" s="45"/>
      <c r="X848" s="42">
        <f>IF(V848="ESU",P848*PU!$B$3,0)</f>
        <v>0</v>
      </c>
      <c r="Y848" s="23">
        <f>IF(V848="ECF",P848*PU!$B$5,0)</f>
        <v>0</v>
      </c>
      <c r="Z848" s="23">
        <f>IF(V848="Enrobé projeté",P848*PU!$B$7,0)</f>
        <v>0</v>
      </c>
      <c r="AA848" s="23">
        <f>IF(V848="Enrobé à froid",P848*PU!$B$9,0)</f>
        <v>0</v>
      </c>
      <c r="AB848" s="23">
        <f>IF(V848="Béton bitumineux",P848*PU!$B$11,0)</f>
        <v>0</v>
      </c>
      <c r="AC848" s="23">
        <f>IF(V848="Grave émulsion",P848*PU!$B$13,0)</f>
        <v>0</v>
      </c>
      <c r="AD848" s="24">
        <f>(R848*PU!B853)+('Entretien des chaussées1'!T848*PU!B855)+'Entretien des chaussées1'!X848+'Entretien des chaussées1'!Y848+'Entretien des chaussées1'!Z848+'Entretien des chaussées1'!AA848+'Entretien des chaussées1'!AB848+'Entretien des chaussées1'!AC848</f>
        <v>0</v>
      </c>
      <c r="AE848" s="34"/>
      <c r="AF848" s="34"/>
      <c r="AG848" s="19" t="str">
        <f t="shared" si="162"/>
        <v/>
      </c>
      <c r="AH848" s="19" t="str">
        <f t="shared" si="163"/>
        <v/>
      </c>
      <c r="AI848" s="19" t="str">
        <f t="shared" si="164"/>
        <v/>
      </c>
      <c r="AJ848" s="31"/>
      <c r="AK848" s="26"/>
    </row>
    <row r="849" spans="1:37" ht="25.5" x14ac:dyDescent="0.2">
      <c r="A849" s="41"/>
      <c r="B849" s="58" t="s">
        <v>869</v>
      </c>
      <c r="C849" s="41"/>
      <c r="D849" s="44"/>
      <c r="E849" s="40"/>
      <c r="F849" s="38" t="str">
        <f t="shared" si="154"/>
        <v/>
      </c>
      <c r="G849" s="23">
        <f t="shared" si="155"/>
        <v>0</v>
      </c>
      <c r="H849" s="23">
        <f t="shared" si="156"/>
        <v>0</v>
      </c>
      <c r="I849" s="23">
        <f t="shared" si="157"/>
        <v>0</v>
      </c>
      <c r="J849" s="23">
        <f t="shared" si="158"/>
        <v>0</v>
      </c>
      <c r="K849" s="23">
        <f t="shared" si="159"/>
        <v>0</v>
      </c>
      <c r="L849" s="27"/>
      <c r="M849" s="27"/>
      <c r="N849" s="33"/>
      <c r="O849" s="33"/>
      <c r="P849" s="68" t="str">
        <f t="shared" si="160"/>
        <v/>
      </c>
      <c r="Q849" s="49" t="str">
        <f t="shared" si="161"/>
        <v/>
      </c>
      <c r="R849" s="33"/>
      <c r="S849" s="33"/>
      <c r="T849" s="33"/>
      <c r="U849" s="33"/>
      <c r="V849" s="27"/>
      <c r="W849" s="45"/>
      <c r="X849" s="42">
        <f>IF(V849="ESU",P849*PU!$B$3,0)</f>
        <v>0</v>
      </c>
      <c r="Y849" s="23">
        <f>IF(V849="ECF",P849*PU!$B$5,0)</f>
        <v>0</v>
      </c>
      <c r="Z849" s="23">
        <f>IF(V849="Enrobé projeté",P849*PU!$B$7,0)</f>
        <v>0</v>
      </c>
      <c r="AA849" s="23">
        <f>IF(V849="Enrobé à froid",P849*PU!$B$9,0)</f>
        <v>0</v>
      </c>
      <c r="AB849" s="23">
        <f>IF(V849="Béton bitumineux",P849*PU!$B$11,0)</f>
        <v>0</v>
      </c>
      <c r="AC849" s="23">
        <f>IF(V849="Grave émulsion",P849*PU!$B$13,0)</f>
        <v>0</v>
      </c>
      <c r="AD849" s="24">
        <f>(R849*PU!B854)+('Entretien des chaussées1'!T849*PU!B856)+'Entretien des chaussées1'!X849+'Entretien des chaussées1'!Y849+'Entretien des chaussées1'!Z849+'Entretien des chaussées1'!AA849+'Entretien des chaussées1'!AB849+'Entretien des chaussées1'!AC849</f>
        <v>0</v>
      </c>
      <c r="AE849" s="34"/>
      <c r="AF849" s="34"/>
      <c r="AG849" s="19" t="str">
        <f t="shared" si="162"/>
        <v/>
      </c>
      <c r="AH849" s="19" t="str">
        <f t="shared" si="163"/>
        <v/>
      </c>
      <c r="AI849" s="19" t="str">
        <f t="shared" si="164"/>
        <v/>
      </c>
      <c r="AJ849" s="31"/>
      <c r="AK849" s="26"/>
    </row>
    <row r="850" spans="1:37" x14ac:dyDescent="0.2">
      <c r="A850" s="41"/>
      <c r="B850" s="58" t="s">
        <v>870</v>
      </c>
      <c r="C850" s="41"/>
      <c r="D850" s="44"/>
      <c r="E850" s="40"/>
      <c r="F850" s="38" t="str">
        <f t="shared" si="154"/>
        <v/>
      </c>
      <c r="G850" s="23">
        <f t="shared" si="155"/>
        <v>0</v>
      </c>
      <c r="H850" s="23">
        <f t="shared" si="156"/>
        <v>0</v>
      </c>
      <c r="I850" s="23">
        <f t="shared" si="157"/>
        <v>0</v>
      </c>
      <c r="J850" s="23">
        <f t="shared" si="158"/>
        <v>0</v>
      </c>
      <c r="K850" s="23">
        <f t="shared" si="159"/>
        <v>0</v>
      </c>
      <c r="L850" s="27"/>
      <c r="M850" s="27"/>
      <c r="N850" s="33"/>
      <c r="O850" s="33"/>
      <c r="P850" s="68" t="str">
        <f t="shared" si="160"/>
        <v/>
      </c>
      <c r="Q850" s="49" t="str">
        <f t="shared" si="161"/>
        <v/>
      </c>
      <c r="R850" s="33"/>
      <c r="S850" s="33"/>
      <c r="T850" s="33"/>
      <c r="U850" s="33"/>
      <c r="V850" s="27"/>
      <c r="W850" s="45"/>
      <c r="X850" s="42">
        <f>IF(V850="ESU",P850*PU!$B$3,0)</f>
        <v>0</v>
      </c>
      <c r="Y850" s="23">
        <f>IF(V850="ECF",P850*PU!$B$5,0)</f>
        <v>0</v>
      </c>
      <c r="Z850" s="23">
        <f>IF(V850="Enrobé projeté",P850*PU!$B$7,0)</f>
        <v>0</v>
      </c>
      <c r="AA850" s="23">
        <f>IF(V850="Enrobé à froid",P850*PU!$B$9,0)</f>
        <v>0</v>
      </c>
      <c r="AB850" s="23">
        <f>IF(V850="Béton bitumineux",P850*PU!$B$11,0)</f>
        <v>0</v>
      </c>
      <c r="AC850" s="23">
        <f>IF(V850="Grave émulsion",P850*PU!$B$13,0)</f>
        <v>0</v>
      </c>
      <c r="AD850" s="24">
        <f>(R850*PU!B855)+('Entretien des chaussées1'!T850*PU!B857)+'Entretien des chaussées1'!X850+'Entretien des chaussées1'!Y850+'Entretien des chaussées1'!Z850+'Entretien des chaussées1'!AA850+'Entretien des chaussées1'!AB850+'Entretien des chaussées1'!AC850</f>
        <v>0</v>
      </c>
      <c r="AE850" s="34"/>
      <c r="AF850" s="34"/>
      <c r="AG850" s="19" t="str">
        <f t="shared" si="162"/>
        <v/>
      </c>
      <c r="AH850" s="19" t="str">
        <f t="shared" si="163"/>
        <v/>
      </c>
      <c r="AI850" s="19" t="str">
        <f t="shared" si="164"/>
        <v/>
      </c>
      <c r="AJ850" s="31"/>
      <c r="AK850" s="26"/>
    </row>
    <row r="851" spans="1:37" x14ac:dyDescent="0.2">
      <c r="A851" s="41"/>
      <c r="B851" s="58" t="s">
        <v>871</v>
      </c>
      <c r="C851" s="41"/>
      <c r="D851" s="44"/>
      <c r="E851" s="40"/>
      <c r="F851" s="38" t="str">
        <f t="shared" si="154"/>
        <v/>
      </c>
      <c r="G851" s="23">
        <f t="shared" si="155"/>
        <v>0</v>
      </c>
      <c r="H851" s="23">
        <f t="shared" si="156"/>
        <v>0</v>
      </c>
      <c r="I851" s="23">
        <f t="shared" si="157"/>
        <v>0</v>
      </c>
      <c r="J851" s="23">
        <f t="shared" si="158"/>
        <v>0</v>
      </c>
      <c r="K851" s="23">
        <f t="shared" si="159"/>
        <v>0</v>
      </c>
      <c r="L851" s="27"/>
      <c r="M851" s="27"/>
      <c r="N851" s="33"/>
      <c r="O851" s="33"/>
      <c r="P851" s="68" t="str">
        <f t="shared" si="160"/>
        <v/>
      </c>
      <c r="Q851" s="49" t="str">
        <f t="shared" si="161"/>
        <v/>
      </c>
      <c r="R851" s="33"/>
      <c r="S851" s="33"/>
      <c r="T851" s="33"/>
      <c r="U851" s="33"/>
      <c r="V851" s="27"/>
      <c r="W851" s="45"/>
      <c r="X851" s="42">
        <f>IF(V851="ESU",P851*PU!$B$3,0)</f>
        <v>0</v>
      </c>
      <c r="Y851" s="23">
        <f>IF(V851="ECF",P851*PU!$B$5,0)</f>
        <v>0</v>
      </c>
      <c r="Z851" s="23">
        <f>IF(V851="Enrobé projeté",P851*PU!$B$7,0)</f>
        <v>0</v>
      </c>
      <c r="AA851" s="23">
        <f>IF(V851="Enrobé à froid",P851*PU!$B$9,0)</f>
        <v>0</v>
      </c>
      <c r="AB851" s="23">
        <f>IF(V851="Béton bitumineux",P851*PU!$B$11,0)</f>
        <v>0</v>
      </c>
      <c r="AC851" s="23">
        <f>IF(V851="Grave émulsion",P851*PU!$B$13,0)</f>
        <v>0</v>
      </c>
      <c r="AD851" s="24">
        <f>(R851*PU!B856)+('Entretien des chaussées1'!T851*PU!B858)+'Entretien des chaussées1'!X851+'Entretien des chaussées1'!Y851+'Entretien des chaussées1'!Z851+'Entretien des chaussées1'!AA851+'Entretien des chaussées1'!AB851+'Entretien des chaussées1'!AC851</f>
        <v>0</v>
      </c>
      <c r="AE851" s="34"/>
      <c r="AF851" s="34"/>
      <c r="AG851" s="19" t="str">
        <f t="shared" si="162"/>
        <v/>
      </c>
      <c r="AH851" s="19" t="str">
        <f t="shared" si="163"/>
        <v/>
      </c>
      <c r="AI851" s="19" t="str">
        <f t="shared" si="164"/>
        <v/>
      </c>
      <c r="AJ851" s="31"/>
      <c r="AK851" s="26"/>
    </row>
    <row r="852" spans="1:37" x14ac:dyDescent="0.2">
      <c r="A852" s="41"/>
      <c r="B852" s="58" t="s">
        <v>872</v>
      </c>
      <c r="C852" s="41"/>
      <c r="D852" s="44"/>
      <c r="E852" s="40"/>
      <c r="F852" s="38" t="str">
        <f t="shared" si="154"/>
        <v/>
      </c>
      <c r="G852" s="23">
        <f t="shared" si="155"/>
        <v>0</v>
      </c>
      <c r="H852" s="23">
        <f t="shared" si="156"/>
        <v>0</v>
      </c>
      <c r="I852" s="23">
        <f t="shared" si="157"/>
        <v>0</v>
      </c>
      <c r="J852" s="23">
        <f t="shared" si="158"/>
        <v>0</v>
      </c>
      <c r="K852" s="23">
        <f t="shared" si="159"/>
        <v>0</v>
      </c>
      <c r="L852" s="27"/>
      <c r="M852" s="27"/>
      <c r="N852" s="33"/>
      <c r="O852" s="33"/>
      <c r="P852" s="68" t="str">
        <f t="shared" si="160"/>
        <v/>
      </c>
      <c r="Q852" s="49" t="str">
        <f t="shared" si="161"/>
        <v/>
      </c>
      <c r="R852" s="33"/>
      <c r="S852" s="33"/>
      <c r="T852" s="33"/>
      <c r="U852" s="33"/>
      <c r="V852" s="27"/>
      <c r="W852" s="45"/>
      <c r="X852" s="42">
        <f>IF(V852="ESU",P852*PU!$B$3,0)</f>
        <v>0</v>
      </c>
      <c r="Y852" s="23">
        <f>IF(V852="ECF",P852*PU!$B$5,0)</f>
        <v>0</v>
      </c>
      <c r="Z852" s="23">
        <f>IF(V852="Enrobé projeté",P852*PU!$B$7,0)</f>
        <v>0</v>
      </c>
      <c r="AA852" s="23">
        <f>IF(V852="Enrobé à froid",P852*PU!$B$9,0)</f>
        <v>0</v>
      </c>
      <c r="AB852" s="23">
        <f>IF(V852="Béton bitumineux",P852*PU!$B$11,0)</f>
        <v>0</v>
      </c>
      <c r="AC852" s="23">
        <f>IF(V852="Grave émulsion",P852*PU!$B$13,0)</f>
        <v>0</v>
      </c>
      <c r="AD852" s="24">
        <f>(R852*PU!B857)+('Entretien des chaussées1'!T852*PU!B859)+'Entretien des chaussées1'!X852+'Entretien des chaussées1'!Y852+'Entretien des chaussées1'!Z852+'Entretien des chaussées1'!AA852+'Entretien des chaussées1'!AB852+'Entretien des chaussées1'!AC852</f>
        <v>0</v>
      </c>
      <c r="AE852" s="34"/>
      <c r="AF852" s="34"/>
      <c r="AG852" s="19" t="str">
        <f t="shared" si="162"/>
        <v/>
      </c>
      <c r="AH852" s="19" t="str">
        <f t="shared" si="163"/>
        <v/>
      </c>
      <c r="AI852" s="19" t="str">
        <f t="shared" si="164"/>
        <v/>
      </c>
      <c r="AJ852" s="31"/>
      <c r="AK852" s="26"/>
    </row>
    <row r="853" spans="1:37" x14ac:dyDescent="0.2">
      <c r="A853" s="41"/>
      <c r="B853" s="58" t="s">
        <v>873</v>
      </c>
      <c r="C853" s="41"/>
      <c r="D853" s="44"/>
      <c r="E853" s="40"/>
      <c r="F853" s="38" t="str">
        <f t="shared" si="154"/>
        <v/>
      </c>
      <c r="G853" s="23">
        <f t="shared" si="155"/>
        <v>0</v>
      </c>
      <c r="H853" s="23">
        <f t="shared" si="156"/>
        <v>0</v>
      </c>
      <c r="I853" s="23">
        <f t="shared" si="157"/>
        <v>0</v>
      </c>
      <c r="J853" s="23">
        <f t="shared" si="158"/>
        <v>0</v>
      </c>
      <c r="K853" s="23">
        <f t="shared" si="159"/>
        <v>0</v>
      </c>
      <c r="L853" s="27"/>
      <c r="M853" s="27"/>
      <c r="N853" s="33"/>
      <c r="O853" s="33"/>
      <c r="P853" s="68" t="str">
        <f t="shared" si="160"/>
        <v/>
      </c>
      <c r="Q853" s="49" t="str">
        <f t="shared" si="161"/>
        <v/>
      </c>
      <c r="R853" s="33"/>
      <c r="S853" s="33"/>
      <c r="T853" s="33"/>
      <c r="U853" s="33"/>
      <c r="V853" s="27"/>
      <c r="W853" s="45"/>
      <c r="X853" s="42">
        <f>IF(V853="ESU",P853*PU!$B$3,0)</f>
        <v>0</v>
      </c>
      <c r="Y853" s="23">
        <f>IF(V853="ECF",P853*PU!$B$5,0)</f>
        <v>0</v>
      </c>
      <c r="Z853" s="23">
        <f>IF(V853="Enrobé projeté",P853*PU!$B$7,0)</f>
        <v>0</v>
      </c>
      <c r="AA853" s="23">
        <f>IF(V853="Enrobé à froid",P853*PU!$B$9,0)</f>
        <v>0</v>
      </c>
      <c r="AB853" s="23">
        <f>IF(V853="Béton bitumineux",P853*PU!$B$11,0)</f>
        <v>0</v>
      </c>
      <c r="AC853" s="23">
        <f>IF(V853="Grave émulsion",P853*PU!$B$13,0)</f>
        <v>0</v>
      </c>
      <c r="AD853" s="24">
        <f>(R853*PU!B858)+('Entretien des chaussées1'!T853*PU!B860)+'Entretien des chaussées1'!X853+'Entretien des chaussées1'!Y853+'Entretien des chaussées1'!Z853+'Entretien des chaussées1'!AA853+'Entretien des chaussées1'!AB853+'Entretien des chaussées1'!AC853</f>
        <v>0</v>
      </c>
      <c r="AE853" s="34"/>
      <c r="AF853" s="34"/>
      <c r="AG853" s="19" t="str">
        <f t="shared" si="162"/>
        <v/>
      </c>
      <c r="AH853" s="19" t="str">
        <f t="shared" si="163"/>
        <v/>
      </c>
      <c r="AI853" s="19" t="str">
        <f t="shared" si="164"/>
        <v/>
      </c>
      <c r="AJ853" s="31"/>
      <c r="AK853" s="26"/>
    </row>
    <row r="854" spans="1:37" x14ac:dyDescent="0.2">
      <c r="A854" s="41"/>
      <c r="B854" s="58" t="s">
        <v>874</v>
      </c>
      <c r="C854" s="41"/>
      <c r="D854" s="44"/>
      <c r="E854" s="40"/>
      <c r="F854" s="38" t="str">
        <f t="shared" si="154"/>
        <v/>
      </c>
      <c r="G854" s="23">
        <f t="shared" si="155"/>
        <v>0</v>
      </c>
      <c r="H854" s="23">
        <f t="shared" si="156"/>
        <v>0</v>
      </c>
      <c r="I854" s="23">
        <f t="shared" si="157"/>
        <v>0</v>
      </c>
      <c r="J854" s="23">
        <f t="shared" si="158"/>
        <v>0</v>
      </c>
      <c r="K854" s="23">
        <f t="shared" si="159"/>
        <v>0</v>
      </c>
      <c r="L854" s="27"/>
      <c r="M854" s="27"/>
      <c r="N854" s="33"/>
      <c r="O854" s="33"/>
      <c r="P854" s="68" t="str">
        <f t="shared" si="160"/>
        <v/>
      </c>
      <c r="Q854" s="49" t="str">
        <f t="shared" si="161"/>
        <v/>
      </c>
      <c r="R854" s="33"/>
      <c r="S854" s="33"/>
      <c r="T854" s="33"/>
      <c r="U854" s="33"/>
      <c r="V854" s="27"/>
      <c r="W854" s="45"/>
      <c r="X854" s="42">
        <f>IF(V854="ESU",P854*PU!$B$3,0)</f>
        <v>0</v>
      </c>
      <c r="Y854" s="23">
        <f>IF(V854="ECF",P854*PU!$B$5,0)</f>
        <v>0</v>
      </c>
      <c r="Z854" s="23">
        <f>IF(V854="Enrobé projeté",P854*PU!$B$7,0)</f>
        <v>0</v>
      </c>
      <c r="AA854" s="23">
        <f>IF(V854="Enrobé à froid",P854*PU!$B$9,0)</f>
        <v>0</v>
      </c>
      <c r="AB854" s="23">
        <f>IF(V854="Béton bitumineux",P854*PU!$B$11,0)</f>
        <v>0</v>
      </c>
      <c r="AC854" s="23">
        <f>IF(V854="Grave émulsion",P854*PU!$B$13,0)</f>
        <v>0</v>
      </c>
      <c r="AD854" s="24">
        <f>(R854*PU!B859)+('Entretien des chaussées1'!T854*PU!B861)+'Entretien des chaussées1'!X854+'Entretien des chaussées1'!Y854+'Entretien des chaussées1'!Z854+'Entretien des chaussées1'!AA854+'Entretien des chaussées1'!AB854+'Entretien des chaussées1'!AC854</f>
        <v>0</v>
      </c>
      <c r="AE854" s="34"/>
      <c r="AF854" s="34"/>
      <c r="AG854" s="19" t="str">
        <f t="shared" si="162"/>
        <v/>
      </c>
      <c r="AH854" s="19" t="str">
        <f t="shared" si="163"/>
        <v/>
      </c>
      <c r="AI854" s="19" t="str">
        <f t="shared" si="164"/>
        <v/>
      </c>
      <c r="AJ854" s="31"/>
      <c r="AK854" s="26"/>
    </row>
    <row r="855" spans="1:37" x14ac:dyDescent="0.2">
      <c r="A855" s="41"/>
      <c r="B855" s="58" t="s">
        <v>875</v>
      </c>
      <c r="C855" s="41"/>
      <c r="D855" s="44"/>
      <c r="E855" s="40"/>
      <c r="F855" s="38" t="str">
        <f t="shared" si="154"/>
        <v/>
      </c>
      <c r="G855" s="23">
        <f t="shared" si="155"/>
        <v>0</v>
      </c>
      <c r="H855" s="23">
        <f t="shared" si="156"/>
        <v>0</v>
      </c>
      <c r="I855" s="23">
        <f t="shared" si="157"/>
        <v>0</v>
      </c>
      <c r="J855" s="23">
        <f t="shared" si="158"/>
        <v>0</v>
      </c>
      <c r="K855" s="23">
        <f t="shared" si="159"/>
        <v>0</v>
      </c>
      <c r="L855" s="27"/>
      <c r="M855" s="27"/>
      <c r="N855" s="33"/>
      <c r="O855" s="33"/>
      <c r="P855" s="68" t="str">
        <f t="shared" si="160"/>
        <v/>
      </c>
      <c r="Q855" s="49" t="str">
        <f t="shared" si="161"/>
        <v/>
      </c>
      <c r="R855" s="33"/>
      <c r="S855" s="33"/>
      <c r="T855" s="33"/>
      <c r="U855" s="33"/>
      <c r="V855" s="27"/>
      <c r="W855" s="45"/>
      <c r="X855" s="42">
        <f>IF(V855="ESU",P855*PU!$B$3,0)</f>
        <v>0</v>
      </c>
      <c r="Y855" s="23">
        <f>IF(V855="ECF",P855*PU!$B$5,0)</f>
        <v>0</v>
      </c>
      <c r="Z855" s="23">
        <f>IF(V855="Enrobé projeté",P855*PU!$B$7,0)</f>
        <v>0</v>
      </c>
      <c r="AA855" s="23">
        <f>IF(V855="Enrobé à froid",P855*PU!$B$9,0)</f>
        <v>0</v>
      </c>
      <c r="AB855" s="23">
        <f>IF(V855="Béton bitumineux",P855*PU!$B$11,0)</f>
        <v>0</v>
      </c>
      <c r="AC855" s="23">
        <f>IF(V855="Grave émulsion",P855*PU!$B$13,0)</f>
        <v>0</v>
      </c>
      <c r="AD855" s="24">
        <f>(R855*PU!B860)+('Entretien des chaussées1'!T855*PU!B862)+'Entretien des chaussées1'!X855+'Entretien des chaussées1'!Y855+'Entretien des chaussées1'!Z855+'Entretien des chaussées1'!AA855+'Entretien des chaussées1'!AB855+'Entretien des chaussées1'!AC855</f>
        <v>0</v>
      </c>
      <c r="AE855" s="34"/>
      <c r="AF855" s="34"/>
      <c r="AG855" s="19" t="str">
        <f t="shared" si="162"/>
        <v/>
      </c>
      <c r="AH855" s="19" t="str">
        <f t="shared" si="163"/>
        <v/>
      </c>
      <c r="AI855" s="19" t="str">
        <f t="shared" si="164"/>
        <v/>
      </c>
      <c r="AJ855" s="31"/>
      <c r="AK855" s="26"/>
    </row>
    <row r="856" spans="1:37" x14ac:dyDescent="0.2">
      <c r="A856" s="41"/>
      <c r="B856" s="58" t="s">
        <v>876</v>
      </c>
      <c r="C856" s="41"/>
      <c r="D856" s="44"/>
      <c r="E856" s="40"/>
      <c r="F856" s="38" t="str">
        <f t="shared" si="154"/>
        <v/>
      </c>
      <c r="G856" s="23">
        <f t="shared" si="155"/>
        <v>0</v>
      </c>
      <c r="H856" s="23">
        <f t="shared" si="156"/>
        <v>0</v>
      </c>
      <c r="I856" s="23">
        <f t="shared" si="157"/>
        <v>0</v>
      </c>
      <c r="J856" s="23">
        <f t="shared" si="158"/>
        <v>0</v>
      </c>
      <c r="K856" s="23">
        <f t="shared" si="159"/>
        <v>0</v>
      </c>
      <c r="L856" s="27"/>
      <c r="M856" s="27"/>
      <c r="N856" s="33"/>
      <c r="O856" s="33"/>
      <c r="P856" s="68" t="str">
        <f t="shared" si="160"/>
        <v/>
      </c>
      <c r="Q856" s="49" t="str">
        <f t="shared" si="161"/>
        <v/>
      </c>
      <c r="R856" s="33"/>
      <c r="S856" s="33"/>
      <c r="T856" s="33"/>
      <c r="U856" s="33"/>
      <c r="V856" s="27"/>
      <c r="W856" s="45"/>
      <c r="X856" s="42">
        <f>IF(V856="ESU",P856*PU!$B$3,0)</f>
        <v>0</v>
      </c>
      <c r="Y856" s="23">
        <f>IF(V856="ECF",P856*PU!$B$5,0)</f>
        <v>0</v>
      </c>
      <c r="Z856" s="23">
        <f>IF(V856="Enrobé projeté",P856*PU!$B$7,0)</f>
        <v>0</v>
      </c>
      <c r="AA856" s="23">
        <f>IF(V856="Enrobé à froid",P856*PU!$B$9,0)</f>
        <v>0</v>
      </c>
      <c r="AB856" s="23">
        <f>IF(V856="Béton bitumineux",P856*PU!$B$11,0)</f>
        <v>0</v>
      </c>
      <c r="AC856" s="23">
        <f>IF(V856="Grave émulsion",P856*PU!$B$13,0)</f>
        <v>0</v>
      </c>
      <c r="AD856" s="24">
        <f>(R856*PU!B861)+('Entretien des chaussées1'!T856*PU!B863)+'Entretien des chaussées1'!X856+'Entretien des chaussées1'!Y856+'Entretien des chaussées1'!Z856+'Entretien des chaussées1'!AA856+'Entretien des chaussées1'!AB856+'Entretien des chaussées1'!AC856</f>
        <v>0</v>
      </c>
      <c r="AE856" s="34"/>
      <c r="AF856" s="34"/>
      <c r="AG856" s="19" t="str">
        <f t="shared" si="162"/>
        <v/>
      </c>
      <c r="AH856" s="19" t="str">
        <f t="shared" si="163"/>
        <v/>
      </c>
      <c r="AI856" s="19" t="str">
        <f t="shared" si="164"/>
        <v/>
      </c>
      <c r="AJ856" s="31"/>
      <c r="AK856" s="26"/>
    </row>
    <row r="857" spans="1:37" x14ac:dyDescent="0.2">
      <c r="A857" s="41"/>
      <c r="B857" s="58" t="s">
        <v>877</v>
      </c>
      <c r="C857" s="41"/>
      <c r="D857" s="44"/>
      <c r="E857" s="40"/>
      <c r="F857" s="38" t="str">
        <f t="shared" si="154"/>
        <v/>
      </c>
      <c r="G857" s="23">
        <f t="shared" si="155"/>
        <v>0</v>
      </c>
      <c r="H857" s="23">
        <f t="shared" si="156"/>
        <v>0</v>
      </c>
      <c r="I857" s="23">
        <f t="shared" si="157"/>
        <v>0</v>
      </c>
      <c r="J857" s="23">
        <f t="shared" si="158"/>
        <v>0</v>
      </c>
      <c r="K857" s="23">
        <f t="shared" si="159"/>
        <v>0</v>
      </c>
      <c r="L857" s="27"/>
      <c r="M857" s="27"/>
      <c r="N857" s="33"/>
      <c r="O857" s="33"/>
      <c r="P857" s="68" t="str">
        <f t="shared" si="160"/>
        <v/>
      </c>
      <c r="Q857" s="49" t="str">
        <f t="shared" si="161"/>
        <v/>
      </c>
      <c r="R857" s="33"/>
      <c r="S857" s="33"/>
      <c r="T857" s="33"/>
      <c r="U857" s="33"/>
      <c r="V857" s="27"/>
      <c r="W857" s="45"/>
      <c r="X857" s="42">
        <f>IF(V857="ESU",P857*PU!$B$3,0)</f>
        <v>0</v>
      </c>
      <c r="Y857" s="23">
        <f>IF(V857="ECF",P857*PU!$B$5,0)</f>
        <v>0</v>
      </c>
      <c r="Z857" s="23">
        <f>IF(V857="Enrobé projeté",P857*PU!$B$7,0)</f>
        <v>0</v>
      </c>
      <c r="AA857" s="23">
        <f>IF(V857="Enrobé à froid",P857*PU!$B$9,0)</f>
        <v>0</v>
      </c>
      <c r="AB857" s="23">
        <f>IF(V857="Béton bitumineux",P857*PU!$B$11,0)</f>
        <v>0</v>
      </c>
      <c r="AC857" s="23">
        <f>IF(V857="Grave émulsion",P857*PU!$B$13,0)</f>
        <v>0</v>
      </c>
      <c r="AD857" s="24">
        <f>(R857*PU!B862)+('Entretien des chaussées1'!T857*PU!B864)+'Entretien des chaussées1'!X857+'Entretien des chaussées1'!Y857+'Entretien des chaussées1'!Z857+'Entretien des chaussées1'!AA857+'Entretien des chaussées1'!AB857+'Entretien des chaussées1'!AC857</f>
        <v>0</v>
      </c>
      <c r="AE857" s="34"/>
      <c r="AF857" s="34"/>
      <c r="AG857" s="19" t="str">
        <f t="shared" si="162"/>
        <v/>
      </c>
      <c r="AH857" s="19" t="str">
        <f t="shared" si="163"/>
        <v/>
      </c>
      <c r="AI857" s="19" t="str">
        <f t="shared" si="164"/>
        <v/>
      </c>
      <c r="AJ857" s="31"/>
      <c r="AK857" s="26"/>
    </row>
    <row r="858" spans="1:37" x14ac:dyDescent="0.2">
      <c r="A858" s="41"/>
      <c r="B858" s="58" t="s">
        <v>878</v>
      </c>
      <c r="C858" s="41"/>
      <c r="D858" s="44"/>
      <c r="E858" s="40"/>
      <c r="F858" s="38" t="str">
        <f t="shared" si="154"/>
        <v/>
      </c>
      <c r="G858" s="23">
        <f t="shared" si="155"/>
        <v>0</v>
      </c>
      <c r="H858" s="23">
        <f t="shared" si="156"/>
        <v>0</v>
      </c>
      <c r="I858" s="23">
        <f t="shared" si="157"/>
        <v>0</v>
      </c>
      <c r="J858" s="23">
        <f t="shared" si="158"/>
        <v>0</v>
      </c>
      <c r="K858" s="23">
        <f t="shared" si="159"/>
        <v>0</v>
      </c>
      <c r="L858" s="27"/>
      <c r="M858" s="27"/>
      <c r="N858" s="33"/>
      <c r="O858" s="33"/>
      <c r="P858" s="68" t="str">
        <f t="shared" si="160"/>
        <v/>
      </c>
      <c r="Q858" s="49" t="str">
        <f t="shared" si="161"/>
        <v/>
      </c>
      <c r="R858" s="33"/>
      <c r="S858" s="33"/>
      <c r="T858" s="33"/>
      <c r="U858" s="33"/>
      <c r="V858" s="27"/>
      <c r="W858" s="45"/>
      <c r="X858" s="42">
        <f>IF(V858="ESU",P858*PU!$B$3,0)</f>
        <v>0</v>
      </c>
      <c r="Y858" s="23">
        <f>IF(V858="ECF",P858*PU!$B$5,0)</f>
        <v>0</v>
      </c>
      <c r="Z858" s="23">
        <f>IF(V858="Enrobé projeté",P858*PU!$B$7,0)</f>
        <v>0</v>
      </c>
      <c r="AA858" s="23">
        <f>IF(V858="Enrobé à froid",P858*PU!$B$9,0)</f>
        <v>0</v>
      </c>
      <c r="AB858" s="23">
        <f>IF(V858="Béton bitumineux",P858*PU!$B$11,0)</f>
        <v>0</v>
      </c>
      <c r="AC858" s="23">
        <f>IF(V858="Grave émulsion",P858*PU!$B$13,0)</f>
        <v>0</v>
      </c>
      <c r="AD858" s="24">
        <f>(R858*PU!B863)+('Entretien des chaussées1'!T858*PU!B865)+'Entretien des chaussées1'!X858+'Entretien des chaussées1'!Y858+'Entretien des chaussées1'!Z858+'Entretien des chaussées1'!AA858+'Entretien des chaussées1'!AB858+'Entretien des chaussées1'!AC858</f>
        <v>0</v>
      </c>
      <c r="AE858" s="34"/>
      <c r="AF858" s="34"/>
      <c r="AG858" s="19" t="str">
        <f t="shared" si="162"/>
        <v/>
      </c>
      <c r="AH858" s="19" t="str">
        <f t="shared" si="163"/>
        <v/>
      </c>
      <c r="AI858" s="19" t="str">
        <f t="shared" si="164"/>
        <v/>
      </c>
      <c r="AJ858" s="31"/>
      <c r="AK858" s="26"/>
    </row>
    <row r="859" spans="1:37" x14ac:dyDescent="0.2">
      <c r="A859" s="41"/>
      <c r="B859" s="58" t="s">
        <v>879</v>
      </c>
      <c r="C859" s="41"/>
      <c r="D859" s="44"/>
      <c r="E859" s="40"/>
      <c r="F859" s="38" t="str">
        <f t="shared" si="154"/>
        <v/>
      </c>
      <c r="G859" s="23">
        <f t="shared" si="155"/>
        <v>0</v>
      </c>
      <c r="H859" s="23">
        <f t="shared" si="156"/>
        <v>0</v>
      </c>
      <c r="I859" s="23">
        <f t="shared" si="157"/>
        <v>0</v>
      </c>
      <c r="J859" s="23">
        <f t="shared" si="158"/>
        <v>0</v>
      </c>
      <c r="K859" s="23">
        <f t="shared" si="159"/>
        <v>0</v>
      </c>
      <c r="L859" s="27"/>
      <c r="M859" s="27"/>
      <c r="N859" s="33"/>
      <c r="O859" s="33"/>
      <c r="P859" s="68" t="str">
        <f t="shared" si="160"/>
        <v/>
      </c>
      <c r="Q859" s="49" t="str">
        <f t="shared" si="161"/>
        <v/>
      </c>
      <c r="R859" s="33"/>
      <c r="S859" s="33"/>
      <c r="T859" s="33"/>
      <c r="U859" s="33"/>
      <c r="V859" s="27"/>
      <c r="W859" s="45"/>
      <c r="X859" s="42">
        <f>IF(V859="ESU",P859*PU!$B$3,0)</f>
        <v>0</v>
      </c>
      <c r="Y859" s="23">
        <f>IF(V859="ECF",P859*PU!$B$5,0)</f>
        <v>0</v>
      </c>
      <c r="Z859" s="23">
        <f>IF(V859="Enrobé projeté",P859*PU!$B$7,0)</f>
        <v>0</v>
      </c>
      <c r="AA859" s="23">
        <f>IF(V859="Enrobé à froid",P859*PU!$B$9,0)</f>
        <v>0</v>
      </c>
      <c r="AB859" s="23">
        <f>IF(V859="Béton bitumineux",P859*PU!$B$11,0)</f>
        <v>0</v>
      </c>
      <c r="AC859" s="23">
        <f>IF(V859="Grave émulsion",P859*PU!$B$13,0)</f>
        <v>0</v>
      </c>
      <c r="AD859" s="24">
        <f>(R859*PU!B864)+('Entretien des chaussées1'!T859*PU!B866)+'Entretien des chaussées1'!X859+'Entretien des chaussées1'!Y859+'Entretien des chaussées1'!Z859+'Entretien des chaussées1'!AA859+'Entretien des chaussées1'!AB859+'Entretien des chaussées1'!AC859</f>
        <v>0</v>
      </c>
      <c r="AE859" s="34"/>
      <c r="AF859" s="34"/>
      <c r="AG859" s="19" t="str">
        <f t="shared" si="162"/>
        <v/>
      </c>
      <c r="AH859" s="19" t="str">
        <f t="shared" si="163"/>
        <v/>
      </c>
      <c r="AI859" s="19" t="str">
        <f t="shared" si="164"/>
        <v/>
      </c>
      <c r="AJ859" s="31"/>
      <c r="AK859" s="26"/>
    </row>
    <row r="860" spans="1:37" x14ac:dyDescent="0.2">
      <c r="A860" s="41"/>
      <c r="B860" s="58" t="s">
        <v>880</v>
      </c>
      <c r="C860" s="41"/>
      <c r="D860" s="44"/>
      <c r="E860" s="40"/>
      <c r="F860" s="38" t="str">
        <f t="shared" si="154"/>
        <v/>
      </c>
      <c r="G860" s="23">
        <f t="shared" si="155"/>
        <v>0</v>
      </c>
      <c r="H860" s="23">
        <f t="shared" si="156"/>
        <v>0</v>
      </c>
      <c r="I860" s="23">
        <f t="shared" si="157"/>
        <v>0</v>
      </c>
      <c r="J860" s="23">
        <f t="shared" si="158"/>
        <v>0</v>
      </c>
      <c r="K860" s="23">
        <f t="shared" si="159"/>
        <v>0</v>
      </c>
      <c r="L860" s="27"/>
      <c r="M860" s="27"/>
      <c r="N860" s="33"/>
      <c r="O860" s="33"/>
      <c r="P860" s="68" t="str">
        <f t="shared" si="160"/>
        <v/>
      </c>
      <c r="Q860" s="49" t="str">
        <f t="shared" si="161"/>
        <v/>
      </c>
      <c r="R860" s="33"/>
      <c r="S860" s="33"/>
      <c r="T860" s="33"/>
      <c r="U860" s="33"/>
      <c r="V860" s="27"/>
      <c r="W860" s="45"/>
      <c r="X860" s="42">
        <f>IF(V860="ESU",P860*PU!$B$3,0)</f>
        <v>0</v>
      </c>
      <c r="Y860" s="23">
        <f>IF(V860="ECF",P860*PU!$B$5,0)</f>
        <v>0</v>
      </c>
      <c r="Z860" s="23">
        <f>IF(V860="Enrobé projeté",P860*PU!$B$7,0)</f>
        <v>0</v>
      </c>
      <c r="AA860" s="23">
        <f>IF(V860="Enrobé à froid",P860*PU!$B$9,0)</f>
        <v>0</v>
      </c>
      <c r="AB860" s="23">
        <f>IF(V860="Béton bitumineux",P860*PU!$B$11,0)</f>
        <v>0</v>
      </c>
      <c r="AC860" s="23">
        <f>IF(V860="Grave émulsion",P860*PU!$B$13,0)</f>
        <v>0</v>
      </c>
      <c r="AD860" s="24">
        <f>(R860*PU!B865)+('Entretien des chaussées1'!T860*PU!B867)+'Entretien des chaussées1'!X860+'Entretien des chaussées1'!Y860+'Entretien des chaussées1'!Z860+'Entretien des chaussées1'!AA860+'Entretien des chaussées1'!AB860+'Entretien des chaussées1'!AC860</f>
        <v>0</v>
      </c>
      <c r="AE860" s="34"/>
      <c r="AF860" s="34"/>
      <c r="AG860" s="19" t="str">
        <f t="shared" si="162"/>
        <v/>
      </c>
      <c r="AH860" s="19" t="str">
        <f t="shared" si="163"/>
        <v/>
      </c>
      <c r="AI860" s="19" t="str">
        <f t="shared" si="164"/>
        <v/>
      </c>
      <c r="AJ860" s="31"/>
      <c r="AK860" s="26"/>
    </row>
    <row r="861" spans="1:37" x14ac:dyDescent="0.2">
      <c r="A861" s="41"/>
      <c r="B861" s="58" t="s">
        <v>881</v>
      </c>
      <c r="C861" s="41"/>
      <c r="D861" s="44"/>
      <c r="E861" s="40"/>
      <c r="F861" s="38" t="str">
        <f t="shared" si="154"/>
        <v/>
      </c>
      <c r="G861" s="23">
        <f t="shared" si="155"/>
        <v>0</v>
      </c>
      <c r="H861" s="23">
        <f t="shared" si="156"/>
        <v>0</v>
      </c>
      <c r="I861" s="23">
        <f t="shared" si="157"/>
        <v>0</v>
      </c>
      <c r="J861" s="23">
        <f t="shared" si="158"/>
        <v>0</v>
      </c>
      <c r="K861" s="23">
        <f t="shared" si="159"/>
        <v>0</v>
      </c>
      <c r="L861" s="27"/>
      <c r="M861" s="27"/>
      <c r="N861" s="33"/>
      <c r="O861" s="33"/>
      <c r="P861" s="68" t="str">
        <f t="shared" si="160"/>
        <v/>
      </c>
      <c r="Q861" s="49" t="str">
        <f t="shared" si="161"/>
        <v/>
      </c>
      <c r="R861" s="33"/>
      <c r="S861" s="33"/>
      <c r="T861" s="33"/>
      <c r="U861" s="33"/>
      <c r="V861" s="27"/>
      <c r="W861" s="45"/>
      <c r="X861" s="42">
        <f>IF(V861="ESU",P861*PU!$B$3,0)</f>
        <v>0</v>
      </c>
      <c r="Y861" s="23">
        <f>IF(V861="ECF",P861*PU!$B$5,0)</f>
        <v>0</v>
      </c>
      <c r="Z861" s="23">
        <f>IF(V861="Enrobé projeté",P861*PU!$B$7,0)</f>
        <v>0</v>
      </c>
      <c r="AA861" s="23">
        <f>IF(V861="Enrobé à froid",P861*PU!$B$9,0)</f>
        <v>0</v>
      </c>
      <c r="AB861" s="23">
        <f>IF(V861="Béton bitumineux",P861*PU!$B$11,0)</f>
        <v>0</v>
      </c>
      <c r="AC861" s="23">
        <f>IF(V861="Grave émulsion",P861*PU!$B$13,0)</f>
        <v>0</v>
      </c>
      <c r="AD861" s="24">
        <f>(R861*PU!B866)+('Entretien des chaussées1'!T861*PU!B868)+'Entretien des chaussées1'!X861+'Entretien des chaussées1'!Y861+'Entretien des chaussées1'!Z861+'Entretien des chaussées1'!AA861+'Entretien des chaussées1'!AB861+'Entretien des chaussées1'!AC861</f>
        <v>0</v>
      </c>
      <c r="AE861" s="34"/>
      <c r="AF861" s="34"/>
      <c r="AG861" s="19" t="str">
        <f t="shared" si="162"/>
        <v/>
      </c>
      <c r="AH861" s="19" t="str">
        <f t="shared" si="163"/>
        <v/>
      </c>
      <c r="AI861" s="19" t="str">
        <f t="shared" si="164"/>
        <v/>
      </c>
      <c r="AJ861" s="31"/>
      <c r="AK861" s="26"/>
    </row>
    <row r="862" spans="1:37" x14ac:dyDescent="0.2">
      <c r="A862" s="41"/>
      <c r="B862" s="58" t="s">
        <v>882</v>
      </c>
      <c r="C862" s="41"/>
      <c r="D862" s="44"/>
      <c r="E862" s="40"/>
      <c r="F862" s="38" t="str">
        <f t="shared" si="154"/>
        <v/>
      </c>
      <c r="G862" s="23">
        <f t="shared" si="155"/>
        <v>0</v>
      </c>
      <c r="H862" s="23">
        <f t="shared" si="156"/>
        <v>0</v>
      </c>
      <c r="I862" s="23">
        <f t="shared" si="157"/>
        <v>0</v>
      </c>
      <c r="J862" s="23">
        <f t="shared" si="158"/>
        <v>0</v>
      </c>
      <c r="K862" s="23">
        <f t="shared" si="159"/>
        <v>0</v>
      </c>
      <c r="L862" s="27"/>
      <c r="M862" s="27"/>
      <c r="N862" s="33"/>
      <c r="O862" s="33"/>
      <c r="P862" s="68" t="str">
        <f t="shared" si="160"/>
        <v/>
      </c>
      <c r="Q862" s="49" t="str">
        <f t="shared" si="161"/>
        <v/>
      </c>
      <c r="R862" s="33"/>
      <c r="S862" s="33"/>
      <c r="T862" s="33"/>
      <c r="U862" s="33"/>
      <c r="V862" s="27"/>
      <c r="W862" s="45"/>
      <c r="X862" s="42">
        <f>IF(V862="ESU",P862*PU!$B$3,0)</f>
        <v>0</v>
      </c>
      <c r="Y862" s="23">
        <f>IF(V862="ECF",P862*PU!$B$5,0)</f>
        <v>0</v>
      </c>
      <c r="Z862" s="23">
        <f>IF(V862="Enrobé projeté",P862*PU!$B$7,0)</f>
        <v>0</v>
      </c>
      <c r="AA862" s="23">
        <f>IF(V862="Enrobé à froid",P862*PU!$B$9,0)</f>
        <v>0</v>
      </c>
      <c r="AB862" s="23">
        <f>IF(V862="Béton bitumineux",P862*PU!$B$11,0)</f>
        <v>0</v>
      </c>
      <c r="AC862" s="23">
        <f>IF(V862="Grave émulsion",P862*PU!$B$13,0)</f>
        <v>0</v>
      </c>
      <c r="AD862" s="24">
        <f>(R862*PU!B867)+('Entretien des chaussées1'!T862*PU!B869)+'Entretien des chaussées1'!X862+'Entretien des chaussées1'!Y862+'Entretien des chaussées1'!Z862+'Entretien des chaussées1'!AA862+'Entretien des chaussées1'!AB862+'Entretien des chaussées1'!AC862</f>
        <v>0</v>
      </c>
      <c r="AE862" s="34"/>
      <c r="AF862" s="34"/>
      <c r="AG862" s="19" t="str">
        <f t="shared" si="162"/>
        <v/>
      </c>
      <c r="AH862" s="19" t="str">
        <f t="shared" si="163"/>
        <v/>
      </c>
      <c r="AI862" s="19" t="str">
        <f t="shared" si="164"/>
        <v/>
      </c>
      <c r="AJ862" s="31"/>
      <c r="AK862" s="26"/>
    </row>
    <row r="863" spans="1:37" x14ac:dyDescent="0.2">
      <c r="A863" s="41"/>
      <c r="B863" s="58" t="s">
        <v>883</v>
      </c>
      <c r="C863" s="41"/>
      <c r="D863" s="44"/>
      <c r="E863" s="40"/>
      <c r="F863" s="38" t="str">
        <f t="shared" si="154"/>
        <v/>
      </c>
      <c r="G863" s="23">
        <f t="shared" si="155"/>
        <v>0</v>
      </c>
      <c r="H863" s="23">
        <f t="shared" si="156"/>
        <v>0</v>
      </c>
      <c r="I863" s="23">
        <f t="shared" si="157"/>
        <v>0</v>
      </c>
      <c r="J863" s="23">
        <f t="shared" si="158"/>
        <v>0</v>
      </c>
      <c r="K863" s="23">
        <f t="shared" si="159"/>
        <v>0</v>
      </c>
      <c r="L863" s="27"/>
      <c r="M863" s="27"/>
      <c r="N863" s="33"/>
      <c r="O863" s="33"/>
      <c r="P863" s="68" t="str">
        <f t="shared" si="160"/>
        <v/>
      </c>
      <c r="Q863" s="49" t="str">
        <f t="shared" si="161"/>
        <v/>
      </c>
      <c r="R863" s="33"/>
      <c r="S863" s="33"/>
      <c r="T863" s="33"/>
      <c r="U863" s="33"/>
      <c r="V863" s="27"/>
      <c r="W863" s="45"/>
      <c r="X863" s="42">
        <f>IF(V863="ESU",P863*PU!$B$3,0)</f>
        <v>0</v>
      </c>
      <c r="Y863" s="23">
        <f>IF(V863="ECF",P863*PU!$B$5,0)</f>
        <v>0</v>
      </c>
      <c r="Z863" s="23">
        <f>IF(V863="Enrobé projeté",P863*PU!$B$7,0)</f>
        <v>0</v>
      </c>
      <c r="AA863" s="23">
        <f>IF(V863="Enrobé à froid",P863*PU!$B$9,0)</f>
        <v>0</v>
      </c>
      <c r="AB863" s="23">
        <f>IF(V863="Béton bitumineux",P863*PU!$B$11,0)</f>
        <v>0</v>
      </c>
      <c r="AC863" s="23">
        <f>IF(V863="Grave émulsion",P863*PU!$B$13,0)</f>
        <v>0</v>
      </c>
      <c r="AD863" s="24">
        <f>(R863*PU!B868)+('Entretien des chaussées1'!T863*PU!B870)+'Entretien des chaussées1'!X863+'Entretien des chaussées1'!Y863+'Entretien des chaussées1'!Z863+'Entretien des chaussées1'!AA863+'Entretien des chaussées1'!AB863+'Entretien des chaussées1'!AC863</f>
        <v>0</v>
      </c>
      <c r="AE863" s="34"/>
      <c r="AF863" s="34"/>
      <c r="AG863" s="19" t="str">
        <f t="shared" si="162"/>
        <v/>
      </c>
      <c r="AH863" s="19" t="str">
        <f t="shared" si="163"/>
        <v/>
      </c>
      <c r="AI863" s="19" t="str">
        <f t="shared" si="164"/>
        <v/>
      </c>
      <c r="AJ863" s="31"/>
      <c r="AK863" s="26"/>
    </row>
    <row r="864" spans="1:37" x14ac:dyDescent="0.2">
      <c r="A864" s="41"/>
      <c r="B864" s="58" t="s">
        <v>884</v>
      </c>
      <c r="C864" s="41"/>
      <c r="D864" s="44"/>
      <c r="E864" s="40"/>
      <c r="F864" s="38" t="str">
        <f t="shared" si="154"/>
        <v/>
      </c>
      <c r="G864" s="23">
        <f t="shared" si="155"/>
        <v>0</v>
      </c>
      <c r="H864" s="23">
        <f t="shared" si="156"/>
        <v>0</v>
      </c>
      <c r="I864" s="23">
        <f t="shared" si="157"/>
        <v>0</v>
      </c>
      <c r="J864" s="23">
        <f t="shared" si="158"/>
        <v>0</v>
      </c>
      <c r="K864" s="23">
        <f t="shared" si="159"/>
        <v>0</v>
      </c>
      <c r="L864" s="27"/>
      <c r="M864" s="27"/>
      <c r="N864" s="33"/>
      <c r="O864" s="33"/>
      <c r="P864" s="68" t="str">
        <f t="shared" si="160"/>
        <v/>
      </c>
      <c r="Q864" s="49" t="str">
        <f t="shared" si="161"/>
        <v/>
      </c>
      <c r="R864" s="33"/>
      <c r="S864" s="33"/>
      <c r="T864" s="33"/>
      <c r="U864" s="33"/>
      <c r="V864" s="27"/>
      <c r="W864" s="45"/>
      <c r="X864" s="42">
        <f>IF(V864="ESU",P864*PU!$B$3,0)</f>
        <v>0</v>
      </c>
      <c r="Y864" s="23">
        <f>IF(V864="ECF",P864*PU!$B$5,0)</f>
        <v>0</v>
      </c>
      <c r="Z864" s="23">
        <f>IF(V864="Enrobé projeté",P864*PU!$B$7,0)</f>
        <v>0</v>
      </c>
      <c r="AA864" s="23">
        <f>IF(V864="Enrobé à froid",P864*PU!$B$9,0)</f>
        <v>0</v>
      </c>
      <c r="AB864" s="23">
        <f>IF(V864="Béton bitumineux",P864*PU!$B$11,0)</f>
        <v>0</v>
      </c>
      <c r="AC864" s="23">
        <f>IF(V864="Grave émulsion",P864*PU!$B$13,0)</f>
        <v>0</v>
      </c>
      <c r="AD864" s="24">
        <f>(R864*PU!B869)+('Entretien des chaussées1'!T864*PU!B871)+'Entretien des chaussées1'!X864+'Entretien des chaussées1'!Y864+'Entretien des chaussées1'!Z864+'Entretien des chaussées1'!AA864+'Entretien des chaussées1'!AB864+'Entretien des chaussées1'!AC864</f>
        <v>0</v>
      </c>
      <c r="AE864" s="34"/>
      <c r="AF864" s="34"/>
      <c r="AG864" s="19" t="str">
        <f t="shared" si="162"/>
        <v/>
      </c>
      <c r="AH864" s="19" t="str">
        <f t="shared" si="163"/>
        <v/>
      </c>
      <c r="AI864" s="19" t="str">
        <f t="shared" si="164"/>
        <v/>
      </c>
      <c r="AJ864" s="31"/>
      <c r="AK864" s="26"/>
    </row>
    <row r="865" spans="1:37" x14ac:dyDescent="0.2">
      <c r="A865" s="41"/>
      <c r="B865" s="58" t="s">
        <v>885</v>
      </c>
      <c r="C865" s="41"/>
      <c r="D865" s="44"/>
      <c r="E865" s="40"/>
      <c r="F865" s="38" t="str">
        <f t="shared" si="154"/>
        <v/>
      </c>
      <c r="G865" s="23">
        <f t="shared" si="155"/>
        <v>0</v>
      </c>
      <c r="H865" s="23">
        <f t="shared" si="156"/>
        <v>0</v>
      </c>
      <c r="I865" s="23">
        <f t="shared" si="157"/>
        <v>0</v>
      </c>
      <c r="J865" s="23">
        <f t="shared" si="158"/>
        <v>0</v>
      </c>
      <c r="K865" s="23">
        <f t="shared" si="159"/>
        <v>0</v>
      </c>
      <c r="L865" s="27"/>
      <c r="M865" s="27"/>
      <c r="N865" s="33"/>
      <c r="O865" s="33"/>
      <c r="P865" s="68" t="str">
        <f t="shared" si="160"/>
        <v/>
      </c>
      <c r="Q865" s="49" t="str">
        <f t="shared" si="161"/>
        <v/>
      </c>
      <c r="R865" s="33"/>
      <c r="S865" s="33"/>
      <c r="T865" s="33"/>
      <c r="U865" s="33"/>
      <c r="V865" s="27"/>
      <c r="W865" s="45"/>
      <c r="X865" s="42">
        <f>IF(V865="ESU",P865*PU!$B$3,0)</f>
        <v>0</v>
      </c>
      <c r="Y865" s="23">
        <f>IF(V865="ECF",P865*PU!$B$5,0)</f>
        <v>0</v>
      </c>
      <c r="Z865" s="23">
        <f>IF(V865="Enrobé projeté",P865*PU!$B$7,0)</f>
        <v>0</v>
      </c>
      <c r="AA865" s="23">
        <f>IF(V865="Enrobé à froid",P865*PU!$B$9,0)</f>
        <v>0</v>
      </c>
      <c r="AB865" s="23">
        <f>IF(V865="Béton bitumineux",P865*PU!$B$11,0)</f>
        <v>0</v>
      </c>
      <c r="AC865" s="23">
        <f>IF(V865="Grave émulsion",P865*PU!$B$13,0)</f>
        <v>0</v>
      </c>
      <c r="AD865" s="24">
        <f>(R865*PU!B870)+('Entretien des chaussées1'!T865*PU!B872)+'Entretien des chaussées1'!X865+'Entretien des chaussées1'!Y865+'Entretien des chaussées1'!Z865+'Entretien des chaussées1'!AA865+'Entretien des chaussées1'!AB865+'Entretien des chaussées1'!AC865</f>
        <v>0</v>
      </c>
      <c r="AE865" s="34"/>
      <c r="AF865" s="34"/>
      <c r="AG865" s="19" t="str">
        <f t="shared" si="162"/>
        <v/>
      </c>
      <c r="AH865" s="19" t="str">
        <f t="shared" si="163"/>
        <v/>
      </c>
      <c r="AI865" s="19" t="str">
        <f t="shared" si="164"/>
        <v/>
      </c>
      <c r="AJ865" s="31"/>
      <c r="AK865" s="26"/>
    </row>
    <row r="866" spans="1:37" ht="25.5" x14ac:dyDescent="0.2">
      <c r="A866" s="41"/>
      <c r="B866" s="58" t="s">
        <v>886</v>
      </c>
      <c r="C866" s="41"/>
      <c r="D866" s="44"/>
      <c r="E866" s="40"/>
      <c r="F866" s="38" t="str">
        <f t="shared" si="154"/>
        <v/>
      </c>
      <c r="G866" s="23">
        <f t="shared" si="155"/>
        <v>0</v>
      </c>
      <c r="H866" s="23">
        <f t="shared" si="156"/>
        <v>0</v>
      </c>
      <c r="I866" s="23">
        <f t="shared" si="157"/>
        <v>0</v>
      </c>
      <c r="J866" s="23">
        <f t="shared" si="158"/>
        <v>0</v>
      </c>
      <c r="K866" s="23">
        <f t="shared" si="159"/>
        <v>0</v>
      </c>
      <c r="L866" s="27"/>
      <c r="M866" s="27"/>
      <c r="N866" s="33"/>
      <c r="O866" s="33"/>
      <c r="P866" s="68" t="str">
        <f t="shared" si="160"/>
        <v/>
      </c>
      <c r="Q866" s="49" t="str">
        <f t="shared" si="161"/>
        <v/>
      </c>
      <c r="R866" s="33"/>
      <c r="S866" s="33"/>
      <c r="T866" s="33"/>
      <c r="U866" s="33"/>
      <c r="V866" s="27"/>
      <c r="W866" s="45"/>
      <c r="X866" s="42">
        <f>IF(V866="ESU",P866*PU!$B$3,0)</f>
        <v>0</v>
      </c>
      <c r="Y866" s="23">
        <f>IF(V866="ECF",P866*PU!$B$5,0)</f>
        <v>0</v>
      </c>
      <c r="Z866" s="23">
        <f>IF(V866="Enrobé projeté",P866*PU!$B$7,0)</f>
        <v>0</v>
      </c>
      <c r="AA866" s="23">
        <f>IF(V866="Enrobé à froid",P866*PU!$B$9,0)</f>
        <v>0</v>
      </c>
      <c r="AB866" s="23">
        <f>IF(V866="Béton bitumineux",P866*PU!$B$11,0)</f>
        <v>0</v>
      </c>
      <c r="AC866" s="23">
        <f>IF(V866="Grave émulsion",P866*PU!$B$13,0)</f>
        <v>0</v>
      </c>
      <c r="AD866" s="24">
        <f>(R866*PU!B871)+('Entretien des chaussées1'!T866*PU!B873)+'Entretien des chaussées1'!X866+'Entretien des chaussées1'!Y866+'Entretien des chaussées1'!Z866+'Entretien des chaussées1'!AA866+'Entretien des chaussées1'!AB866+'Entretien des chaussées1'!AC866</f>
        <v>0</v>
      </c>
      <c r="AE866" s="34"/>
      <c r="AF866" s="34"/>
      <c r="AG866" s="19" t="str">
        <f t="shared" si="162"/>
        <v/>
      </c>
      <c r="AH866" s="19" t="str">
        <f t="shared" si="163"/>
        <v/>
      </c>
      <c r="AI866" s="19" t="str">
        <f t="shared" si="164"/>
        <v/>
      </c>
      <c r="AJ866" s="31"/>
      <c r="AK866" s="26"/>
    </row>
    <row r="867" spans="1:37" ht="25.5" x14ac:dyDescent="0.2">
      <c r="A867" s="41"/>
      <c r="B867" s="58" t="s">
        <v>887</v>
      </c>
      <c r="C867" s="41"/>
      <c r="D867" s="44"/>
      <c r="E867" s="40"/>
      <c r="F867" s="38" t="str">
        <f t="shared" si="154"/>
        <v/>
      </c>
      <c r="G867" s="23">
        <f t="shared" si="155"/>
        <v>0</v>
      </c>
      <c r="H867" s="23">
        <f t="shared" si="156"/>
        <v>0</v>
      </c>
      <c r="I867" s="23">
        <f t="shared" si="157"/>
        <v>0</v>
      </c>
      <c r="J867" s="23">
        <f t="shared" si="158"/>
        <v>0</v>
      </c>
      <c r="K867" s="23">
        <f t="shared" si="159"/>
        <v>0</v>
      </c>
      <c r="L867" s="27"/>
      <c r="M867" s="27"/>
      <c r="N867" s="33"/>
      <c r="O867" s="33"/>
      <c r="P867" s="68" t="str">
        <f t="shared" si="160"/>
        <v/>
      </c>
      <c r="Q867" s="49" t="str">
        <f t="shared" si="161"/>
        <v/>
      </c>
      <c r="R867" s="33"/>
      <c r="S867" s="33"/>
      <c r="T867" s="33"/>
      <c r="U867" s="33"/>
      <c r="V867" s="27"/>
      <c r="W867" s="45"/>
      <c r="X867" s="42">
        <f>IF(V867="ESU",P867*PU!$B$3,0)</f>
        <v>0</v>
      </c>
      <c r="Y867" s="23">
        <f>IF(V867="ECF",P867*PU!$B$5,0)</f>
        <v>0</v>
      </c>
      <c r="Z867" s="23">
        <f>IF(V867="Enrobé projeté",P867*PU!$B$7,0)</f>
        <v>0</v>
      </c>
      <c r="AA867" s="23">
        <f>IF(V867="Enrobé à froid",P867*PU!$B$9,0)</f>
        <v>0</v>
      </c>
      <c r="AB867" s="23">
        <f>IF(V867="Béton bitumineux",P867*PU!$B$11,0)</f>
        <v>0</v>
      </c>
      <c r="AC867" s="23">
        <f>IF(V867="Grave émulsion",P867*PU!$B$13,0)</f>
        <v>0</v>
      </c>
      <c r="AD867" s="24">
        <f>(R867*PU!B872)+('Entretien des chaussées1'!T867*PU!B874)+'Entretien des chaussées1'!X867+'Entretien des chaussées1'!Y867+'Entretien des chaussées1'!Z867+'Entretien des chaussées1'!AA867+'Entretien des chaussées1'!AB867+'Entretien des chaussées1'!AC867</f>
        <v>0</v>
      </c>
      <c r="AE867" s="34"/>
      <c r="AF867" s="34"/>
      <c r="AG867" s="19" t="str">
        <f t="shared" si="162"/>
        <v/>
      </c>
      <c r="AH867" s="19" t="str">
        <f t="shared" si="163"/>
        <v/>
      </c>
      <c r="AI867" s="19" t="str">
        <f t="shared" si="164"/>
        <v/>
      </c>
      <c r="AJ867" s="31"/>
      <c r="AK867" s="26"/>
    </row>
    <row r="868" spans="1:37" x14ac:dyDescent="0.2">
      <c r="A868" s="41"/>
      <c r="B868" s="58" t="s">
        <v>888</v>
      </c>
      <c r="C868" s="41"/>
      <c r="D868" s="44"/>
      <c r="E868" s="40"/>
      <c r="F868" s="38" t="str">
        <f t="shared" si="154"/>
        <v/>
      </c>
      <c r="G868" s="23">
        <f t="shared" si="155"/>
        <v>0</v>
      </c>
      <c r="H868" s="23">
        <f t="shared" si="156"/>
        <v>0</v>
      </c>
      <c r="I868" s="23">
        <f t="shared" si="157"/>
        <v>0</v>
      </c>
      <c r="J868" s="23">
        <f t="shared" si="158"/>
        <v>0</v>
      </c>
      <c r="K868" s="23">
        <f t="shared" si="159"/>
        <v>0</v>
      </c>
      <c r="L868" s="27"/>
      <c r="M868" s="27"/>
      <c r="N868" s="33"/>
      <c r="O868" s="33"/>
      <c r="P868" s="68" t="str">
        <f t="shared" si="160"/>
        <v/>
      </c>
      <c r="Q868" s="49" t="str">
        <f t="shared" si="161"/>
        <v/>
      </c>
      <c r="R868" s="33"/>
      <c r="S868" s="33"/>
      <c r="T868" s="33"/>
      <c r="U868" s="33"/>
      <c r="V868" s="27"/>
      <c r="W868" s="45"/>
      <c r="X868" s="42">
        <f>IF(V868="ESU",P868*PU!$B$3,0)</f>
        <v>0</v>
      </c>
      <c r="Y868" s="23">
        <f>IF(V868="ECF",P868*PU!$B$5,0)</f>
        <v>0</v>
      </c>
      <c r="Z868" s="23">
        <f>IF(V868="Enrobé projeté",P868*PU!$B$7,0)</f>
        <v>0</v>
      </c>
      <c r="AA868" s="23">
        <f>IF(V868="Enrobé à froid",P868*PU!$B$9,0)</f>
        <v>0</v>
      </c>
      <c r="AB868" s="23">
        <f>IF(V868="Béton bitumineux",P868*PU!$B$11,0)</f>
        <v>0</v>
      </c>
      <c r="AC868" s="23">
        <f>IF(V868="Grave émulsion",P868*PU!$B$13,0)</f>
        <v>0</v>
      </c>
      <c r="AD868" s="24">
        <f>(R868*PU!B873)+('Entretien des chaussées1'!T868*PU!B875)+'Entretien des chaussées1'!X868+'Entretien des chaussées1'!Y868+'Entretien des chaussées1'!Z868+'Entretien des chaussées1'!AA868+'Entretien des chaussées1'!AB868+'Entretien des chaussées1'!AC868</f>
        <v>0</v>
      </c>
      <c r="AE868" s="34"/>
      <c r="AF868" s="34"/>
      <c r="AG868" s="19" t="str">
        <f t="shared" si="162"/>
        <v/>
      </c>
      <c r="AH868" s="19" t="str">
        <f t="shared" si="163"/>
        <v/>
      </c>
      <c r="AI868" s="19" t="str">
        <f t="shared" si="164"/>
        <v/>
      </c>
      <c r="AJ868" s="31"/>
      <c r="AK868" s="26"/>
    </row>
    <row r="869" spans="1:37" x14ac:dyDescent="0.2">
      <c r="A869" s="41"/>
      <c r="B869" s="58" t="s">
        <v>889</v>
      </c>
      <c r="C869" s="41"/>
      <c r="D869" s="44"/>
      <c r="E869" s="40"/>
      <c r="F869" s="38" t="str">
        <f t="shared" si="154"/>
        <v/>
      </c>
      <c r="G869" s="23">
        <f t="shared" si="155"/>
        <v>0</v>
      </c>
      <c r="H869" s="23">
        <f t="shared" si="156"/>
        <v>0</v>
      </c>
      <c r="I869" s="23">
        <f t="shared" si="157"/>
        <v>0</v>
      </c>
      <c r="J869" s="23">
        <f t="shared" si="158"/>
        <v>0</v>
      </c>
      <c r="K869" s="23">
        <f t="shared" si="159"/>
        <v>0</v>
      </c>
      <c r="L869" s="27"/>
      <c r="M869" s="27"/>
      <c r="N869" s="33"/>
      <c r="O869" s="33"/>
      <c r="P869" s="68" t="str">
        <f t="shared" si="160"/>
        <v/>
      </c>
      <c r="Q869" s="49" t="str">
        <f t="shared" si="161"/>
        <v/>
      </c>
      <c r="R869" s="33"/>
      <c r="S869" s="33"/>
      <c r="T869" s="33"/>
      <c r="U869" s="33"/>
      <c r="V869" s="27"/>
      <c r="W869" s="45"/>
      <c r="X869" s="42">
        <f>IF(V869="ESU",P869*PU!$B$3,0)</f>
        <v>0</v>
      </c>
      <c r="Y869" s="23">
        <f>IF(V869="ECF",P869*PU!$B$5,0)</f>
        <v>0</v>
      </c>
      <c r="Z869" s="23">
        <f>IF(V869="Enrobé projeté",P869*PU!$B$7,0)</f>
        <v>0</v>
      </c>
      <c r="AA869" s="23">
        <f>IF(V869="Enrobé à froid",P869*PU!$B$9,0)</f>
        <v>0</v>
      </c>
      <c r="AB869" s="23">
        <f>IF(V869="Béton bitumineux",P869*PU!$B$11,0)</f>
        <v>0</v>
      </c>
      <c r="AC869" s="23">
        <f>IF(V869="Grave émulsion",P869*PU!$B$13,0)</f>
        <v>0</v>
      </c>
      <c r="AD869" s="24">
        <f>(R869*PU!B874)+('Entretien des chaussées1'!T869*PU!B876)+'Entretien des chaussées1'!X869+'Entretien des chaussées1'!Y869+'Entretien des chaussées1'!Z869+'Entretien des chaussées1'!AA869+'Entretien des chaussées1'!AB869+'Entretien des chaussées1'!AC869</f>
        <v>0</v>
      </c>
      <c r="AE869" s="34"/>
      <c r="AF869" s="34"/>
      <c r="AG869" s="19" t="str">
        <f t="shared" si="162"/>
        <v/>
      </c>
      <c r="AH869" s="19" t="str">
        <f t="shared" si="163"/>
        <v/>
      </c>
      <c r="AI869" s="19" t="str">
        <f t="shared" si="164"/>
        <v/>
      </c>
      <c r="AJ869" s="31"/>
      <c r="AK869" s="26"/>
    </row>
    <row r="870" spans="1:37" x14ac:dyDescent="0.2">
      <c r="A870" s="41"/>
      <c r="B870" s="58" t="s">
        <v>890</v>
      </c>
      <c r="C870" s="41"/>
      <c r="D870" s="44"/>
      <c r="E870" s="40"/>
      <c r="F870" s="38" t="str">
        <f t="shared" si="154"/>
        <v/>
      </c>
      <c r="G870" s="23">
        <f t="shared" si="155"/>
        <v>0</v>
      </c>
      <c r="H870" s="23">
        <f t="shared" si="156"/>
        <v>0</v>
      </c>
      <c r="I870" s="23">
        <f t="shared" si="157"/>
        <v>0</v>
      </c>
      <c r="J870" s="23">
        <f t="shared" si="158"/>
        <v>0</v>
      </c>
      <c r="K870" s="23">
        <f t="shared" si="159"/>
        <v>0</v>
      </c>
      <c r="L870" s="27"/>
      <c r="M870" s="27"/>
      <c r="N870" s="33"/>
      <c r="O870" s="33"/>
      <c r="P870" s="68" t="str">
        <f t="shared" si="160"/>
        <v/>
      </c>
      <c r="Q870" s="49" t="str">
        <f t="shared" si="161"/>
        <v/>
      </c>
      <c r="R870" s="33"/>
      <c r="S870" s="33"/>
      <c r="T870" s="33"/>
      <c r="U870" s="33"/>
      <c r="V870" s="27"/>
      <c r="W870" s="45"/>
      <c r="X870" s="42">
        <f>IF(V870="ESU",P870*PU!$B$3,0)</f>
        <v>0</v>
      </c>
      <c r="Y870" s="23">
        <f>IF(V870="ECF",P870*PU!$B$5,0)</f>
        <v>0</v>
      </c>
      <c r="Z870" s="23">
        <f>IF(V870="Enrobé projeté",P870*PU!$B$7,0)</f>
        <v>0</v>
      </c>
      <c r="AA870" s="23">
        <f>IF(V870="Enrobé à froid",P870*PU!$B$9,0)</f>
        <v>0</v>
      </c>
      <c r="AB870" s="23">
        <f>IF(V870="Béton bitumineux",P870*PU!$B$11,0)</f>
        <v>0</v>
      </c>
      <c r="AC870" s="23">
        <f>IF(V870="Grave émulsion",P870*PU!$B$13,0)</f>
        <v>0</v>
      </c>
      <c r="AD870" s="24">
        <f>(R870*PU!B875)+('Entretien des chaussées1'!T870*PU!B877)+'Entretien des chaussées1'!X870+'Entretien des chaussées1'!Y870+'Entretien des chaussées1'!Z870+'Entretien des chaussées1'!AA870+'Entretien des chaussées1'!AB870+'Entretien des chaussées1'!AC870</f>
        <v>0</v>
      </c>
      <c r="AE870" s="34"/>
      <c r="AF870" s="34"/>
      <c r="AG870" s="19" t="str">
        <f t="shared" si="162"/>
        <v/>
      </c>
      <c r="AH870" s="19" t="str">
        <f t="shared" si="163"/>
        <v/>
      </c>
      <c r="AI870" s="19" t="str">
        <f t="shared" si="164"/>
        <v/>
      </c>
      <c r="AJ870" s="31"/>
      <c r="AK870" s="26"/>
    </row>
    <row r="871" spans="1:37" x14ac:dyDescent="0.2">
      <c r="A871" s="41"/>
      <c r="B871" s="58" t="s">
        <v>891</v>
      </c>
      <c r="C871" s="41"/>
      <c r="D871" s="44"/>
      <c r="E871" s="40"/>
      <c r="F871" s="38" t="str">
        <f t="shared" si="154"/>
        <v/>
      </c>
      <c r="G871" s="23">
        <f t="shared" si="155"/>
        <v>0</v>
      </c>
      <c r="H871" s="23">
        <f t="shared" si="156"/>
        <v>0</v>
      </c>
      <c r="I871" s="23">
        <f t="shared" si="157"/>
        <v>0</v>
      </c>
      <c r="J871" s="23">
        <f t="shared" si="158"/>
        <v>0</v>
      </c>
      <c r="K871" s="23">
        <f t="shared" si="159"/>
        <v>0</v>
      </c>
      <c r="L871" s="27"/>
      <c r="M871" s="27"/>
      <c r="N871" s="33"/>
      <c r="O871" s="33"/>
      <c r="P871" s="68" t="str">
        <f t="shared" si="160"/>
        <v/>
      </c>
      <c r="Q871" s="49" t="str">
        <f t="shared" si="161"/>
        <v/>
      </c>
      <c r="R871" s="33"/>
      <c r="S871" s="33"/>
      <c r="T871" s="33"/>
      <c r="U871" s="33"/>
      <c r="V871" s="27"/>
      <c r="W871" s="45"/>
      <c r="X871" s="42">
        <f>IF(V871="ESU",P871*PU!$B$3,0)</f>
        <v>0</v>
      </c>
      <c r="Y871" s="23">
        <f>IF(V871="ECF",P871*PU!$B$5,0)</f>
        <v>0</v>
      </c>
      <c r="Z871" s="23">
        <f>IF(V871="Enrobé projeté",P871*PU!$B$7,0)</f>
        <v>0</v>
      </c>
      <c r="AA871" s="23">
        <f>IF(V871="Enrobé à froid",P871*PU!$B$9,0)</f>
        <v>0</v>
      </c>
      <c r="AB871" s="23">
        <f>IF(V871="Béton bitumineux",P871*PU!$B$11,0)</f>
        <v>0</v>
      </c>
      <c r="AC871" s="23">
        <f>IF(V871="Grave émulsion",P871*PU!$B$13,0)</f>
        <v>0</v>
      </c>
      <c r="AD871" s="24">
        <f>(R871*PU!B876)+('Entretien des chaussées1'!T871*PU!B878)+'Entretien des chaussées1'!X871+'Entretien des chaussées1'!Y871+'Entretien des chaussées1'!Z871+'Entretien des chaussées1'!AA871+'Entretien des chaussées1'!AB871+'Entretien des chaussées1'!AC871</f>
        <v>0</v>
      </c>
      <c r="AE871" s="34"/>
      <c r="AF871" s="34"/>
      <c r="AG871" s="19" t="str">
        <f t="shared" si="162"/>
        <v/>
      </c>
      <c r="AH871" s="19" t="str">
        <f t="shared" si="163"/>
        <v/>
      </c>
      <c r="AI871" s="19" t="str">
        <f t="shared" si="164"/>
        <v/>
      </c>
      <c r="AJ871" s="31"/>
      <c r="AK871" s="26"/>
    </row>
    <row r="872" spans="1:37" x14ac:dyDescent="0.2">
      <c r="A872" s="41"/>
      <c r="B872" s="58" t="s">
        <v>892</v>
      </c>
      <c r="C872" s="41"/>
      <c r="D872" s="44"/>
      <c r="E872" s="40"/>
      <c r="F872" s="38" t="str">
        <f t="shared" si="154"/>
        <v/>
      </c>
      <c r="G872" s="23">
        <f t="shared" si="155"/>
        <v>0</v>
      </c>
      <c r="H872" s="23">
        <f t="shared" si="156"/>
        <v>0</v>
      </c>
      <c r="I872" s="23">
        <f t="shared" si="157"/>
        <v>0</v>
      </c>
      <c r="J872" s="23">
        <f t="shared" si="158"/>
        <v>0</v>
      </c>
      <c r="K872" s="23">
        <f t="shared" si="159"/>
        <v>0</v>
      </c>
      <c r="L872" s="27"/>
      <c r="M872" s="27"/>
      <c r="N872" s="33"/>
      <c r="O872" s="33"/>
      <c r="P872" s="68" t="str">
        <f t="shared" si="160"/>
        <v/>
      </c>
      <c r="Q872" s="49" t="str">
        <f t="shared" si="161"/>
        <v/>
      </c>
      <c r="R872" s="33"/>
      <c r="S872" s="33"/>
      <c r="T872" s="33"/>
      <c r="U872" s="33"/>
      <c r="V872" s="27"/>
      <c r="W872" s="45"/>
      <c r="X872" s="42">
        <f>IF(V872="ESU",P872*PU!$B$3,0)</f>
        <v>0</v>
      </c>
      <c r="Y872" s="23">
        <f>IF(V872="ECF",P872*PU!$B$5,0)</f>
        <v>0</v>
      </c>
      <c r="Z872" s="23">
        <f>IF(V872="Enrobé projeté",P872*PU!$B$7,0)</f>
        <v>0</v>
      </c>
      <c r="AA872" s="23">
        <f>IF(V872="Enrobé à froid",P872*PU!$B$9,0)</f>
        <v>0</v>
      </c>
      <c r="AB872" s="23">
        <f>IF(V872="Béton bitumineux",P872*PU!$B$11,0)</f>
        <v>0</v>
      </c>
      <c r="AC872" s="23">
        <f>IF(V872="Grave émulsion",P872*PU!$B$13,0)</f>
        <v>0</v>
      </c>
      <c r="AD872" s="24">
        <f>(R872*PU!B877)+('Entretien des chaussées1'!T872*PU!B879)+'Entretien des chaussées1'!X872+'Entretien des chaussées1'!Y872+'Entretien des chaussées1'!Z872+'Entretien des chaussées1'!AA872+'Entretien des chaussées1'!AB872+'Entretien des chaussées1'!AC872</f>
        <v>0</v>
      </c>
      <c r="AE872" s="34"/>
      <c r="AF872" s="34"/>
      <c r="AG872" s="19" t="str">
        <f t="shared" si="162"/>
        <v/>
      </c>
      <c r="AH872" s="19" t="str">
        <f t="shared" si="163"/>
        <v/>
      </c>
      <c r="AI872" s="19" t="str">
        <f t="shared" si="164"/>
        <v/>
      </c>
      <c r="AJ872" s="31"/>
      <c r="AK872" s="26"/>
    </row>
    <row r="873" spans="1:37" x14ac:dyDescent="0.2">
      <c r="A873" s="41"/>
      <c r="B873" s="58" t="s">
        <v>893</v>
      </c>
      <c r="C873" s="41"/>
      <c r="D873" s="44"/>
      <c r="E873" s="40"/>
      <c r="F873" s="38" t="str">
        <f t="shared" si="154"/>
        <v/>
      </c>
      <c r="G873" s="23">
        <f t="shared" si="155"/>
        <v>0</v>
      </c>
      <c r="H873" s="23">
        <f t="shared" si="156"/>
        <v>0</v>
      </c>
      <c r="I873" s="23">
        <f t="shared" si="157"/>
        <v>0</v>
      </c>
      <c r="J873" s="23">
        <f t="shared" si="158"/>
        <v>0</v>
      </c>
      <c r="K873" s="23">
        <f t="shared" si="159"/>
        <v>0</v>
      </c>
      <c r="L873" s="27"/>
      <c r="M873" s="27"/>
      <c r="N873" s="33"/>
      <c r="O873" s="33"/>
      <c r="P873" s="68" t="str">
        <f t="shared" si="160"/>
        <v/>
      </c>
      <c r="Q873" s="49" t="str">
        <f t="shared" si="161"/>
        <v/>
      </c>
      <c r="R873" s="33"/>
      <c r="S873" s="33"/>
      <c r="T873" s="33"/>
      <c r="U873" s="33"/>
      <c r="V873" s="27"/>
      <c r="W873" s="45"/>
      <c r="X873" s="42">
        <f>IF(V873="ESU",P873*PU!$B$3,0)</f>
        <v>0</v>
      </c>
      <c r="Y873" s="23">
        <f>IF(V873="ECF",P873*PU!$B$5,0)</f>
        <v>0</v>
      </c>
      <c r="Z873" s="23">
        <f>IF(V873="Enrobé projeté",P873*PU!$B$7,0)</f>
        <v>0</v>
      </c>
      <c r="AA873" s="23">
        <f>IF(V873="Enrobé à froid",P873*PU!$B$9,0)</f>
        <v>0</v>
      </c>
      <c r="AB873" s="23">
        <f>IF(V873="Béton bitumineux",P873*PU!$B$11,0)</f>
        <v>0</v>
      </c>
      <c r="AC873" s="23">
        <f>IF(V873="Grave émulsion",P873*PU!$B$13,0)</f>
        <v>0</v>
      </c>
      <c r="AD873" s="24">
        <f>(R873*PU!B878)+('Entretien des chaussées1'!T873*PU!B880)+'Entretien des chaussées1'!X873+'Entretien des chaussées1'!Y873+'Entretien des chaussées1'!Z873+'Entretien des chaussées1'!AA873+'Entretien des chaussées1'!AB873+'Entretien des chaussées1'!AC873</f>
        <v>0</v>
      </c>
      <c r="AE873" s="34"/>
      <c r="AF873" s="34"/>
      <c r="AG873" s="19" t="str">
        <f t="shared" si="162"/>
        <v/>
      </c>
      <c r="AH873" s="19" t="str">
        <f t="shared" si="163"/>
        <v/>
      </c>
      <c r="AI873" s="19" t="str">
        <f t="shared" si="164"/>
        <v/>
      </c>
      <c r="AJ873" s="31"/>
      <c r="AK873" s="26"/>
    </row>
    <row r="874" spans="1:37" x14ac:dyDescent="0.2">
      <c r="A874" s="41"/>
      <c r="B874" s="58" t="s">
        <v>894</v>
      </c>
      <c r="C874" s="41"/>
      <c r="D874" s="44"/>
      <c r="E874" s="40"/>
      <c r="F874" s="38" t="str">
        <f t="shared" si="154"/>
        <v/>
      </c>
      <c r="G874" s="23">
        <f t="shared" si="155"/>
        <v>0</v>
      </c>
      <c r="H874" s="23">
        <f t="shared" si="156"/>
        <v>0</v>
      </c>
      <c r="I874" s="23">
        <f t="shared" si="157"/>
        <v>0</v>
      </c>
      <c r="J874" s="23">
        <f t="shared" si="158"/>
        <v>0</v>
      </c>
      <c r="K874" s="23">
        <f t="shared" si="159"/>
        <v>0</v>
      </c>
      <c r="L874" s="27"/>
      <c r="M874" s="27"/>
      <c r="N874" s="33"/>
      <c r="O874" s="33"/>
      <c r="P874" s="68" t="str">
        <f t="shared" si="160"/>
        <v/>
      </c>
      <c r="Q874" s="49" t="str">
        <f t="shared" si="161"/>
        <v/>
      </c>
      <c r="R874" s="33"/>
      <c r="S874" s="33"/>
      <c r="T874" s="33"/>
      <c r="U874" s="33"/>
      <c r="V874" s="27"/>
      <c r="W874" s="45"/>
      <c r="X874" s="42">
        <f>IF(V874="ESU",P874*PU!$B$3,0)</f>
        <v>0</v>
      </c>
      <c r="Y874" s="23">
        <f>IF(V874="ECF",P874*PU!$B$5,0)</f>
        <v>0</v>
      </c>
      <c r="Z874" s="23">
        <f>IF(V874="Enrobé projeté",P874*PU!$B$7,0)</f>
        <v>0</v>
      </c>
      <c r="AA874" s="23">
        <f>IF(V874="Enrobé à froid",P874*PU!$B$9,0)</f>
        <v>0</v>
      </c>
      <c r="AB874" s="23">
        <f>IF(V874="Béton bitumineux",P874*PU!$B$11,0)</f>
        <v>0</v>
      </c>
      <c r="AC874" s="23">
        <f>IF(V874="Grave émulsion",P874*PU!$B$13,0)</f>
        <v>0</v>
      </c>
      <c r="AD874" s="24">
        <f>(R874*PU!B879)+('Entretien des chaussées1'!T874*PU!B881)+'Entretien des chaussées1'!X874+'Entretien des chaussées1'!Y874+'Entretien des chaussées1'!Z874+'Entretien des chaussées1'!AA874+'Entretien des chaussées1'!AB874+'Entretien des chaussées1'!AC874</f>
        <v>0</v>
      </c>
      <c r="AE874" s="34"/>
      <c r="AF874" s="34"/>
      <c r="AG874" s="19" t="str">
        <f t="shared" si="162"/>
        <v/>
      </c>
      <c r="AH874" s="19" t="str">
        <f t="shared" si="163"/>
        <v/>
      </c>
      <c r="AI874" s="19" t="str">
        <f t="shared" si="164"/>
        <v/>
      </c>
      <c r="AJ874" s="31"/>
      <c r="AK874" s="26"/>
    </row>
    <row r="875" spans="1:37" x14ac:dyDescent="0.2">
      <c r="A875" s="41"/>
      <c r="B875" s="58" t="s">
        <v>895</v>
      </c>
      <c r="C875" s="41"/>
      <c r="D875" s="44"/>
      <c r="E875" s="40"/>
      <c r="F875" s="38" t="str">
        <f t="shared" si="154"/>
        <v/>
      </c>
      <c r="G875" s="23">
        <f t="shared" si="155"/>
        <v>0</v>
      </c>
      <c r="H875" s="23">
        <f t="shared" si="156"/>
        <v>0</v>
      </c>
      <c r="I875" s="23">
        <f t="shared" si="157"/>
        <v>0</v>
      </c>
      <c r="J875" s="23">
        <f t="shared" si="158"/>
        <v>0</v>
      </c>
      <c r="K875" s="23">
        <f t="shared" si="159"/>
        <v>0</v>
      </c>
      <c r="L875" s="27"/>
      <c r="M875" s="27"/>
      <c r="N875" s="33"/>
      <c r="O875" s="33"/>
      <c r="P875" s="68" t="str">
        <f t="shared" si="160"/>
        <v/>
      </c>
      <c r="Q875" s="49" t="str">
        <f t="shared" si="161"/>
        <v/>
      </c>
      <c r="R875" s="33"/>
      <c r="S875" s="33"/>
      <c r="T875" s="33"/>
      <c r="U875" s="33"/>
      <c r="V875" s="27"/>
      <c r="W875" s="45"/>
      <c r="X875" s="42">
        <f>IF(V875="ESU",P875*PU!$B$3,0)</f>
        <v>0</v>
      </c>
      <c r="Y875" s="23">
        <f>IF(V875="ECF",P875*PU!$B$5,0)</f>
        <v>0</v>
      </c>
      <c r="Z875" s="23">
        <f>IF(V875="Enrobé projeté",P875*PU!$B$7,0)</f>
        <v>0</v>
      </c>
      <c r="AA875" s="23">
        <f>IF(V875="Enrobé à froid",P875*PU!$B$9,0)</f>
        <v>0</v>
      </c>
      <c r="AB875" s="23">
        <f>IF(V875="Béton bitumineux",P875*PU!$B$11,0)</f>
        <v>0</v>
      </c>
      <c r="AC875" s="23">
        <f>IF(V875="Grave émulsion",P875*PU!$B$13,0)</f>
        <v>0</v>
      </c>
      <c r="AD875" s="24">
        <f>(R875*PU!B880)+('Entretien des chaussées1'!T875*PU!B882)+'Entretien des chaussées1'!X875+'Entretien des chaussées1'!Y875+'Entretien des chaussées1'!Z875+'Entretien des chaussées1'!AA875+'Entretien des chaussées1'!AB875+'Entretien des chaussées1'!AC875</f>
        <v>0</v>
      </c>
      <c r="AE875" s="34"/>
      <c r="AF875" s="34"/>
      <c r="AG875" s="19" t="str">
        <f t="shared" si="162"/>
        <v/>
      </c>
      <c r="AH875" s="19" t="str">
        <f t="shared" si="163"/>
        <v/>
      </c>
      <c r="AI875" s="19" t="str">
        <f t="shared" si="164"/>
        <v/>
      </c>
      <c r="AJ875" s="31"/>
      <c r="AK875" s="26"/>
    </row>
    <row r="876" spans="1:37" x14ac:dyDescent="0.2">
      <c r="A876" s="41"/>
      <c r="B876" s="58" t="s">
        <v>896</v>
      </c>
      <c r="C876" s="41"/>
      <c r="D876" s="44"/>
      <c r="E876" s="40"/>
      <c r="F876" s="38" t="str">
        <f t="shared" si="154"/>
        <v/>
      </c>
      <c r="G876" s="23">
        <f t="shared" si="155"/>
        <v>0</v>
      </c>
      <c r="H876" s="23">
        <f t="shared" si="156"/>
        <v>0</v>
      </c>
      <c r="I876" s="23">
        <f t="shared" si="157"/>
        <v>0</v>
      </c>
      <c r="J876" s="23">
        <f t="shared" si="158"/>
        <v>0</v>
      </c>
      <c r="K876" s="23">
        <f t="shared" si="159"/>
        <v>0</v>
      </c>
      <c r="L876" s="27"/>
      <c r="M876" s="27"/>
      <c r="N876" s="33"/>
      <c r="O876" s="33"/>
      <c r="P876" s="68" t="str">
        <f t="shared" si="160"/>
        <v/>
      </c>
      <c r="Q876" s="49" t="str">
        <f t="shared" si="161"/>
        <v/>
      </c>
      <c r="R876" s="33"/>
      <c r="S876" s="33"/>
      <c r="T876" s="33"/>
      <c r="U876" s="33"/>
      <c r="V876" s="27"/>
      <c r="W876" s="45"/>
      <c r="X876" s="42">
        <f>IF(V876="ESU",P876*PU!$B$3,0)</f>
        <v>0</v>
      </c>
      <c r="Y876" s="23">
        <f>IF(V876="ECF",P876*PU!$B$5,0)</f>
        <v>0</v>
      </c>
      <c r="Z876" s="23">
        <f>IF(V876="Enrobé projeté",P876*PU!$B$7,0)</f>
        <v>0</v>
      </c>
      <c r="AA876" s="23">
        <f>IF(V876="Enrobé à froid",P876*PU!$B$9,0)</f>
        <v>0</v>
      </c>
      <c r="AB876" s="23">
        <f>IF(V876="Béton bitumineux",P876*PU!$B$11,0)</f>
        <v>0</v>
      </c>
      <c r="AC876" s="23">
        <f>IF(V876="Grave émulsion",P876*PU!$B$13,0)</f>
        <v>0</v>
      </c>
      <c r="AD876" s="24">
        <f>(R876*PU!B881)+('Entretien des chaussées1'!T876*PU!B883)+'Entretien des chaussées1'!X876+'Entretien des chaussées1'!Y876+'Entretien des chaussées1'!Z876+'Entretien des chaussées1'!AA876+'Entretien des chaussées1'!AB876+'Entretien des chaussées1'!AC876</f>
        <v>0</v>
      </c>
      <c r="AE876" s="34"/>
      <c r="AF876" s="34"/>
      <c r="AG876" s="19" t="str">
        <f t="shared" si="162"/>
        <v/>
      </c>
      <c r="AH876" s="19" t="str">
        <f t="shared" si="163"/>
        <v/>
      </c>
      <c r="AI876" s="19" t="str">
        <f t="shared" si="164"/>
        <v/>
      </c>
      <c r="AJ876" s="31"/>
      <c r="AK876" s="26"/>
    </row>
    <row r="877" spans="1:37" x14ac:dyDescent="0.2">
      <c r="A877" s="41"/>
      <c r="B877" s="58" t="s">
        <v>897</v>
      </c>
      <c r="C877" s="41"/>
      <c r="D877" s="44"/>
      <c r="E877" s="40"/>
      <c r="F877" s="38" t="str">
        <f t="shared" si="154"/>
        <v/>
      </c>
      <c r="G877" s="23">
        <f t="shared" si="155"/>
        <v>0</v>
      </c>
      <c r="H877" s="23">
        <f t="shared" si="156"/>
        <v>0</v>
      </c>
      <c r="I877" s="23">
        <f t="shared" si="157"/>
        <v>0</v>
      </c>
      <c r="J877" s="23">
        <f t="shared" si="158"/>
        <v>0</v>
      </c>
      <c r="K877" s="23">
        <f t="shared" si="159"/>
        <v>0</v>
      </c>
      <c r="L877" s="27"/>
      <c r="M877" s="27"/>
      <c r="N877" s="33"/>
      <c r="O877" s="33"/>
      <c r="P877" s="68" t="str">
        <f t="shared" si="160"/>
        <v/>
      </c>
      <c r="Q877" s="49" t="str">
        <f t="shared" si="161"/>
        <v/>
      </c>
      <c r="R877" s="33"/>
      <c r="S877" s="33"/>
      <c r="T877" s="33"/>
      <c r="U877" s="33"/>
      <c r="V877" s="27"/>
      <c r="W877" s="45"/>
      <c r="X877" s="42">
        <f>IF(V877="ESU",P877*PU!$B$3,0)</f>
        <v>0</v>
      </c>
      <c r="Y877" s="23">
        <f>IF(V877="ECF",P877*PU!$B$5,0)</f>
        <v>0</v>
      </c>
      <c r="Z877" s="23">
        <f>IF(V877="Enrobé projeté",P877*PU!$B$7,0)</f>
        <v>0</v>
      </c>
      <c r="AA877" s="23">
        <f>IF(V877="Enrobé à froid",P877*PU!$B$9,0)</f>
        <v>0</v>
      </c>
      <c r="AB877" s="23">
        <f>IF(V877="Béton bitumineux",P877*PU!$B$11,0)</f>
        <v>0</v>
      </c>
      <c r="AC877" s="23">
        <f>IF(V877="Grave émulsion",P877*PU!$B$13,0)</f>
        <v>0</v>
      </c>
      <c r="AD877" s="24">
        <f>(R877*PU!B882)+('Entretien des chaussées1'!T877*PU!B884)+'Entretien des chaussées1'!X877+'Entretien des chaussées1'!Y877+'Entretien des chaussées1'!Z877+'Entretien des chaussées1'!AA877+'Entretien des chaussées1'!AB877+'Entretien des chaussées1'!AC877</f>
        <v>0</v>
      </c>
      <c r="AE877" s="34"/>
      <c r="AF877" s="34"/>
      <c r="AG877" s="19" t="str">
        <f t="shared" si="162"/>
        <v/>
      </c>
      <c r="AH877" s="19" t="str">
        <f t="shared" si="163"/>
        <v/>
      </c>
      <c r="AI877" s="19" t="str">
        <f t="shared" si="164"/>
        <v/>
      </c>
      <c r="AJ877" s="31"/>
      <c r="AK877" s="26"/>
    </row>
    <row r="878" spans="1:37" x14ac:dyDescent="0.2">
      <c r="A878" s="41"/>
      <c r="B878" s="58" t="s">
        <v>898</v>
      </c>
      <c r="C878" s="41"/>
      <c r="D878" s="44"/>
      <c r="E878" s="40"/>
      <c r="F878" s="38" t="str">
        <f t="shared" si="154"/>
        <v/>
      </c>
      <c r="G878" s="23">
        <f t="shared" si="155"/>
        <v>0</v>
      </c>
      <c r="H878" s="23">
        <f t="shared" si="156"/>
        <v>0</v>
      </c>
      <c r="I878" s="23">
        <f t="shared" si="157"/>
        <v>0</v>
      </c>
      <c r="J878" s="23">
        <f t="shared" si="158"/>
        <v>0</v>
      </c>
      <c r="K878" s="23">
        <f t="shared" si="159"/>
        <v>0</v>
      </c>
      <c r="L878" s="27"/>
      <c r="M878" s="27"/>
      <c r="N878" s="33"/>
      <c r="O878" s="33"/>
      <c r="P878" s="68" t="str">
        <f t="shared" si="160"/>
        <v/>
      </c>
      <c r="Q878" s="49" t="str">
        <f t="shared" si="161"/>
        <v/>
      </c>
      <c r="R878" s="33"/>
      <c r="S878" s="33"/>
      <c r="T878" s="33"/>
      <c r="U878" s="33"/>
      <c r="V878" s="27"/>
      <c r="W878" s="45"/>
      <c r="X878" s="42">
        <f>IF(V878="ESU",P878*PU!$B$3,0)</f>
        <v>0</v>
      </c>
      <c r="Y878" s="23">
        <f>IF(V878="ECF",P878*PU!$B$5,0)</f>
        <v>0</v>
      </c>
      <c r="Z878" s="23">
        <f>IF(V878="Enrobé projeté",P878*PU!$B$7,0)</f>
        <v>0</v>
      </c>
      <c r="AA878" s="23">
        <f>IF(V878="Enrobé à froid",P878*PU!$B$9,0)</f>
        <v>0</v>
      </c>
      <c r="AB878" s="23">
        <f>IF(V878="Béton bitumineux",P878*PU!$B$11,0)</f>
        <v>0</v>
      </c>
      <c r="AC878" s="23">
        <f>IF(V878="Grave émulsion",P878*PU!$B$13,0)</f>
        <v>0</v>
      </c>
      <c r="AD878" s="24">
        <f>(R878*PU!B883)+('Entretien des chaussées1'!T878*PU!B885)+'Entretien des chaussées1'!X878+'Entretien des chaussées1'!Y878+'Entretien des chaussées1'!Z878+'Entretien des chaussées1'!AA878+'Entretien des chaussées1'!AB878+'Entretien des chaussées1'!AC878</f>
        <v>0</v>
      </c>
      <c r="AE878" s="34"/>
      <c r="AF878" s="34"/>
      <c r="AG878" s="19" t="str">
        <f t="shared" si="162"/>
        <v/>
      </c>
      <c r="AH878" s="19" t="str">
        <f t="shared" si="163"/>
        <v/>
      </c>
      <c r="AI878" s="19" t="str">
        <f t="shared" si="164"/>
        <v/>
      </c>
      <c r="AJ878" s="31"/>
      <c r="AK878" s="26"/>
    </row>
    <row r="879" spans="1:37" x14ac:dyDescent="0.2">
      <c r="A879" s="41"/>
      <c r="B879" s="58" t="s">
        <v>899</v>
      </c>
      <c r="C879" s="41"/>
      <c r="D879" s="44"/>
      <c r="E879" s="40"/>
      <c r="F879" s="38" t="str">
        <f t="shared" si="154"/>
        <v/>
      </c>
      <c r="G879" s="23">
        <f t="shared" si="155"/>
        <v>0</v>
      </c>
      <c r="H879" s="23">
        <f t="shared" si="156"/>
        <v>0</v>
      </c>
      <c r="I879" s="23">
        <f t="shared" si="157"/>
        <v>0</v>
      </c>
      <c r="J879" s="23">
        <f t="shared" si="158"/>
        <v>0</v>
      </c>
      <c r="K879" s="23">
        <f t="shared" si="159"/>
        <v>0</v>
      </c>
      <c r="L879" s="27"/>
      <c r="M879" s="27"/>
      <c r="N879" s="33"/>
      <c r="O879" s="33"/>
      <c r="P879" s="68" t="str">
        <f t="shared" si="160"/>
        <v/>
      </c>
      <c r="Q879" s="49" t="str">
        <f t="shared" si="161"/>
        <v/>
      </c>
      <c r="R879" s="33"/>
      <c r="S879" s="33"/>
      <c r="T879" s="33"/>
      <c r="U879" s="33"/>
      <c r="V879" s="27"/>
      <c r="W879" s="45"/>
      <c r="X879" s="42">
        <f>IF(V879="ESU",P879*PU!$B$3,0)</f>
        <v>0</v>
      </c>
      <c r="Y879" s="23">
        <f>IF(V879="ECF",P879*PU!$B$5,0)</f>
        <v>0</v>
      </c>
      <c r="Z879" s="23">
        <f>IF(V879="Enrobé projeté",P879*PU!$B$7,0)</f>
        <v>0</v>
      </c>
      <c r="AA879" s="23">
        <f>IF(V879="Enrobé à froid",P879*PU!$B$9,0)</f>
        <v>0</v>
      </c>
      <c r="AB879" s="23">
        <f>IF(V879="Béton bitumineux",P879*PU!$B$11,0)</f>
        <v>0</v>
      </c>
      <c r="AC879" s="23">
        <f>IF(V879="Grave émulsion",P879*PU!$B$13,0)</f>
        <v>0</v>
      </c>
      <c r="AD879" s="24">
        <f>(R879*PU!B884)+('Entretien des chaussées1'!T879*PU!B886)+'Entretien des chaussées1'!X879+'Entretien des chaussées1'!Y879+'Entretien des chaussées1'!Z879+'Entretien des chaussées1'!AA879+'Entretien des chaussées1'!AB879+'Entretien des chaussées1'!AC879</f>
        <v>0</v>
      </c>
      <c r="AE879" s="34"/>
      <c r="AF879" s="34"/>
      <c r="AG879" s="19" t="str">
        <f t="shared" si="162"/>
        <v/>
      </c>
      <c r="AH879" s="19" t="str">
        <f t="shared" si="163"/>
        <v/>
      </c>
      <c r="AI879" s="19" t="str">
        <f t="shared" si="164"/>
        <v/>
      </c>
      <c r="AJ879" s="31"/>
      <c r="AK879" s="26"/>
    </row>
    <row r="880" spans="1:37" x14ac:dyDescent="0.2">
      <c r="A880" s="41"/>
      <c r="B880" s="58" t="s">
        <v>900</v>
      </c>
      <c r="C880" s="41"/>
      <c r="D880" s="44"/>
      <c r="E880" s="40"/>
      <c r="F880" s="38" t="str">
        <f t="shared" si="154"/>
        <v/>
      </c>
      <c r="G880" s="23">
        <f t="shared" si="155"/>
        <v>0</v>
      </c>
      <c r="H880" s="23">
        <f t="shared" si="156"/>
        <v>0</v>
      </c>
      <c r="I880" s="23">
        <f t="shared" si="157"/>
        <v>0</v>
      </c>
      <c r="J880" s="23">
        <f t="shared" si="158"/>
        <v>0</v>
      </c>
      <c r="K880" s="23">
        <f t="shared" si="159"/>
        <v>0</v>
      </c>
      <c r="L880" s="27"/>
      <c r="M880" s="27"/>
      <c r="N880" s="33"/>
      <c r="O880" s="33"/>
      <c r="P880" s="68" t="str">
        <f t="shared" si="160"/>
        <v/>
      </c>
      <c r="Q880" s="49" t="str">
        <f t="shared" si="161"/>
        <v/>
      </c>
      <c r="R880" s="33"/>
      <c r="S880" s="33"/>
      <c r="T880" s="33"/>
      <c r="U880" s="33"/>
      <c r="V880" s="27"/>
      <c r="W880" s="45"/>
      <c r="X880" s="42">
        <f>IF(V880="ESU",P880*PU!$B$3,0)</f>
        <v>0</v>
      </c>
      <c r="Y880" s="23">
        <f>IF(V880="ECF",P880*PU!$B$5,0)</f>
        <v>0</v>
      </c>
      <c r="Z880" s="23">
        <f>IF(V880="Enrobé projeté",P880*PU!$B$7,0)</f>
        <v>0</v>
      </c>
      <c r="AA880" s="23">
        <f>IF(V880="Enrobé à froid",P880*PU!$B$9,0)</f>
        <v>0</v>
      </c>
      <c r="AB880" s="23">
        <f>IF(V880="Béton bitumineux",P880*PU!$B$11,0)</f>
        <v>0</v>
      </c>
      <c r="AC880" s="23">
        <f>IF(V880="Grave émulsion",P880*PU!$B$13,0)</f>
        <v>0</v>
      </c>
      <c r="AD880" s="24">
        <f>(R880*PU!B885)+('Entretien des chaussées1'!T880*PU!B887)+'Entretien des chaussées1'!X880+'Entretien des chaussées1'!Y880+'Entretien des chaussées1'!Z880+'Entretien des chaussées1'!AA880+'Entretien des chaussées1'!AB880+'Entretien des chaussées1'!AC880</f>
        <v>0</v>
      </c>
      <c r="AE880" s="34"/>
      <c r="AF880" s="34"/>
      <c r="AG880" s="19" t="str">
        <f t="shared" si="162"/>
        <v/>
      </c>
      <c r="AH880" s="19" t="str">
        <f t="shared" si="163"/>
        <v/>
      </c>
      <c r="AI880" s="19" t="str">
        <f t="shared" si="164"/>
        <v/>
      </c>
      <c r="AJ880" s="31"/>
      <c r="AK880" s="26"/>
    </row>
    <row r="881" spans="1:37" x14ac:dyDescent="0.2">
      <c r="A881" s="41"/>
      <c r="B881" s="58" t="s">
        <v>901</v>
      </c>
      <c r="C881" s="41"/>
      <c r="D881" s="44"/>
      <c r="E881" s="40"/>
      <c r="F881" s="38" t="str">
        <f t="shared" si="154"/>
        <v/>
      </c>
      <c r="G881" s="23">
        <f t="shared" si="155"/>
        <v>0</v>
      </c>
      <c r="H881" s="23">
        <f t="shared" si="156"/>
        <v>0</v>
      </c>
      <c r="I881" s="23">
        <f t="shared" si="157"/>
        <v>0</v>
      </c>
      <c r="J881" s="23">
        <f t="shared" si="158"/>
        <v>0</v>
      </c>
      <c r="K881" s="23">
        <f t="shared" si="159"/>
        <v>0</v>
      </c>
      <c r="L881" s="27"/>
      <c r="M881" s="27"/>
      <c r="N881" s="33"/>
      <c r="O881" s="33"/>
      <c r="P881" s="68" t="str">
        <f t="shared" si="160"/>
        <v/>
      </c>
      <c r="Q881" s="49" t="str">
        <f t="shared" si="161"/>
        <v/>
      </c>
      <c r="R881" s="33"/>
      <c r="S881" s="33"/>
      <c r="T881" s="33"/>
      <c r="U881" s="33"/>
      <c r="V881" s="27"/>
      <c r="W881" s="45"/>
      <c r="X881" s="42">
        <f>IF(V881="ESU",P881*PU!$B$3,0)</f>
        <v>0</v>
      </c>
      <c r="Y881" s="23">
        <f>IF(V881="ECF",P881*PU!$B$5,0)</f>
        <v>0</v>
      </c>
      <c r="Z881" s="23">
        <f>IF(V881="Enrobé projeté",P881*PU!$B$7,0)</f>
        <v>0</v>
      </c>
      <c r="AA881" s="23">
        <f>IF(V881="Enrobé à froid",P881*PU!$B$9,0)</f>
        <v>0</v>
      </c>
      <c r="AB881" s="23">
        <f>IF(V881="Béton bitumineux",P881*PU!$B$11,0)</f>
        <v>0</v>
      </c>
      <c r="AC881" s="23">
        <f>IF(V881="Grave émulsion",P881*PU!$B$13,0)</f>
        <v>0</v>
      </c>
      <c r="AD881" s="24">
        <f>(R881*PU!B886)+('Entretien des chaussées1'!T881*PU!B888)+'Entretien des chaussées1'!X881+'Entretien des chaussées1'!Y881+'Entretien des chaussées1'!Z881+'Entretien des chaussées1'!AA881+'Entretien des chaussées1'!AB881+'Entretien des chaussées1'!AC881</f>
        <v>0</v>
      </c>
      <c r="AE881" s="34"/>
      <c r="AF881" s="34"/>
      <c r="AG881" s="19" t="str">
        <f t="shared" si="162"/>
        <v/>
      </c>
      <c r="AH881" s="19" t="str">
        <f t="shared" si="163"/>
        <v/>
      </c>
      <c r="AI881" s="19" t="str">
        <f t="shared" si="164"/>
        <v/>
      </c>
      <c r="AJ881" s="31"/>
      <c r="AK881" s="26"/>
    </row>
    <row r="882" spans="1:37" ht="25.5" x14ac:dyDescent="0.2">
      <c r="A882" s="41"/>
      <c r="B882" s="58" t="s">
        <v>902</v>
      </c>
      <c r="C882" s="41"/>
      <c r="D882" s="44"/>
      <c r="E882" s="40"/>
      <c r="F882" s="38" t="str">
        <f t="shared" si="154"/>
        <v/>
      </c>
      <c r="G882" s="23">
        <f t="shared" si="155"/>
        <v>0</v>
      </c>
      <c r="H882" s="23">
        <f t="shared" si="156"/>
        <v>0</v>
      </c>
      <c r="I882" s="23">
        <f t="shared" si="157"/>
        <v>0</v>
      </c>
      <c r="J882" s="23">
        <f t="shared" si="158"/>
        <v>0</v>
      </c>
      <c r="K882" s="23">
        <f t="shared" si="159"/>
        <v>0</v>
      </c>
      <c r="L882" s="27"/>
      <c r="M882" s="27"/>
      <c r="N882" s="33"/>
      <c r="O882" s="33"/>
      <c r="P882" s="68" t="str">
        <f t="shared" si="160"/>
        <v/>
      </c>
      <c r="Q882" s="49" t="str">
        <f t="shared" si="161"/>
        <v/>
      </c>
      <c r="R882" s="33"/>
      <c r="S882" s="33"/>
      <c r="T882" s="33"/>
      <c r="U882" s="33"/>
      <c r="V882" s="27"/>
      <c r="W882" s="45"/>
      <c r="X882" s="42">
        <f>IF(V882="ESU",P882*PU!$B$3,0)</f>
        <v>0</v>
      </c>
      <c r="Y882" s="23">
        <f>IF(V882="ECF",P882*PU!$B$5,0)</f>
        <v>0</v>
      </c>
      <c r="Z882" s="23">
        <f>IF(V882="Enrobé projeté",P882*PU!$B$7,0)</f>
        <v>0</v>
      </c>
      <c r="AA882" s="23">
        <f>IF(V882="Enrobé à froid",P882*PU!$B$9,0)</f>
        <v>0</v>
      </c>
      <c r="AB882" s="23">
        <f>IF(V882="Béton bitumineux",P882*PU!$B$11,0)</f>
        <v>0</v>
      </c>
      <c r="AC882" s="23">
        <f>IF(V882="Grave émulsion",P882*PU!$B$13,0)</f>
        <v>0</v>
      </c>
      <c r="AD882" s="24">
        <f>(R882*PU!B887)+('Entretien des chaussées1'!T882*PU!B889)+'Entretien des chaussées1'!X882+'Entretien des chaussées1'!Y882+'Entretien des chaussées1'!Z882+'Entretien des chaussées1'!AA882+'Entretien des chaussées1'!AB882+'Entretien des chaussées1'!AC882</f>
        <v>0</v>
      </c>
      <c r="AE882" s="34"/>
      <c r="AF882" s="34"/>
      <c r="AG882" s="19" t="str">
        <f t="shared" si="162"/>
        <v/>
      </c>
      <c r="AH882" s="19" t="str">
        <f t="shared" si="163"/>
        <v/>
      </c>
      <c r="AI882" s="19" t="str">
        <f t="shared" si="164"/>
        <v/>
      </c>
      <c r="AJ882" s="31"/>
      <c r="AK882" s="26"/>
    </row>
    <row r="883" spans="1:37" x14ac:dyDescent="0.2">
      <c r="A883" s="41"/>
      <c r="B883" s="58" t="s">
        <v>903</v>
      </c>
      <c r="C883" s="41"/>
      <c r="D883" s="44"/>
      <c r="E883" s="40"/>
      <c r="F883" s="38" t="str">
        <f t="shared" si="154"/>
        <v/>
      </c>
      <c r="G883" s="23">
        <f t="shared" si="155"/>
        <v>0</v>
      </c>
      <c r="H883" s="23">
        <f t="shared" si="156"/>
        <v>0</v>
      </c>
      <c r="I883" s="23">
        <f t="shared" si="157"/>
        <v>0</v>
      </c>
      <c r="J883" s="23">
        <f t="shared" si="158"/>
        <v>0</v>
      </c>
      <c r="K883" s="23">
        <f t="shared" si="159"/>
        <v>0</v>
      </c>
      <c r="L883" s="27"/>
      <c r="M883" s="27"/>
      <c r="N883" s="33"/>
      <c r="O883" s="33"/>
      <c r="P883" s="68" t="str">
        <f t="shared" si="160"/>
        <v/>
      </c>
      <c r="Q883" s="49" t="str">
        <f t="shared" si="161"/>
        <v/>
      </c>
      <c r="R883" s="33"/>
      <c r="S883" s="33"/>
      <c r="T883" s="33"/>
      <c r="U883" s="33"/>
      <c r="V883" s="27"/>
      <c r="W883" s="45"/>
      <c r="X883" s="42">
        <f>IF(V883="ESU",P883*PU!$B$3,0)</f>
        <v>0</v>
      </c>
      <c r="Y883" s="23">
        <f>IF(V883="ECF",P883*PU!$B$5,0)</f>
        <v>0</v>
      </c>
      <c r="Z883" s="23">
        <f>IF(V883="Enrobé projeté",P883*PU!$B$7,0)</f>
        <v>0</v>
      </c>
      <c r="AA883" s="23">
        <f>IF(V883="Enrobé à froid",P883*PU!$B$9,0)</f>
        <v>0</v>
      </c>
      <c r="AB883" s="23">
        <f>IF(V883="Béton bitumineux",P883*PU!$B$11,0)</f>
        <v>0</v>
      </c>
      <c r="AC883" s="23">
        <f>IF(V883="Grave émulsion",P883*PU!$B$13,0)</f>
        <v>0</v>
      </c>
      <c r="AD883" s="24">
        <f>(R883*PU!B888)+('Entretien des chaussées1'!T883*PU!B890)+'Entretien des chaussées1'!X883+'Entretien des chaussées1'!Y883+'Entretien des chaussées1'!Z883+'Entretien des chaussées1'!AA883+'Entretien des chaussées1'!AB883+'Entretien des chaussées1'!AC883</f>
        <v>0</v>
      </c>
      <c r="AE883" s="34"/>
      <c r="AF883" s="34"/>
      <c r="AG883" s="19" t="str">
        <f t="shared" si="162"/>
        <v/>
      </c>
      <c r="AH883" s="19" t="str">
        <f t="shared" si="163"/>
        <v/>
      </c>
      <c r="AI883" s="19" t="str">
        <f t="shared" si="164"/>
        <v/>
      </c>
      <c r="AJ883" s="31"/>
      <c r="AK883" s="26"/>
    </row>
    <row r="884" spans="1:37" x14ac:dyDescent="0.2">
      <c r="A884" s="41"/>
      <c r="B884" s="58" t="s">
        <v>904</v>
      </c>
      <c r="C884" s="41"/>
      <c r="D884" s="44"/>
      <c r="E884" s="40"/>
      <c r="F884" s="38" t="str">
        <f t="shared" si="154"/>
        <v/>
      </c>
      <c r="G884" s="23">
        <f t="shared" si="155"/>
        <v>0</v>
      </c>
      <c r="H884" s="23">
        <f t="shared" si="156"/>
        <v>0</v>
      </c>
      <c r="I884" s="23">
        <f t="shared" si="157"/>
        <v>0</v>
      </c>
      <c r="J884" s="23">
        <f t="shared" si="158"/>
        <v>0</v>
      </c>
      <c r="K884" s="23">
        <f t="shared" si="159"/>
        <v>0</v>
      </c>
      <c r="L884" s="27"/>
      <c r="M884" s="27"/>
      <c r="N884" s="33"/>
      <c r="O884" s="33"/>
      <c r="P884" s="68" t="str">
        <f t="shared" si="160"/>
        <v/>
      </c>
      <c r="Q884" s="49" t="str">
        <f t="shared" si="161"/>
        <v/>
      </c>
      <c r="R884" s="33"/>
      <c r="S884" s="33"/>
      <c r="T884" s="33"/>
      <c r="U884" s="33"/>
      <c r="V884" s="27"/>
      <c r="W884" s="45"/>
      <c r="X884" s="42">
        <f>IF(V884="ESU",P884*PU!$B$3,0)</f>
        <v>0</v>
      </c>
      <c r="Y884" s="23">
        <f>IF(V884="ECF",P884*PU!$B$5,0)</f>
        <v>0</v>
      </c>
      <c r="Z884" s="23">
        <f>IF(V884="Enrobé projeté",P884*PU!$B$7,0)</f>
        <v>0</v>
      </c>
      <c r="AA884" s="23">
        <f>IF(V884="Enrobé à froid",P884*PU!$B$9,0)</f>
        <v>0</v>
      </c>
      <c r="AB884" s="23">
        <f>IF(V884="Béton bitumineux",P884*PU!$B$11,0)</f>
        <v>0</v>
      </c>
      <c r="AC884" s="23">
        <f>IF(V884="Grave émulsion",P884*PU!$B$13,0)</f>
        <v>0</v>
      </c>
      <c r="AD884" s="24">
        <f>(R884*PU!B889)+('Entretien des chaussées1'!T884*PU!B891)+'Entretien des chaussées1'!X884+'Entretien des chaussées1'!Y884+'Entretien des chaussées1'!Z884+'Entretien des chaussées1'!AA884+'Entretien des chaussées1'!AB884+'Entretien des chaussées1'!AC884</f>
        <v>0</v>
      </c>
      <c r="AE884" s="34"/>
      <c r="AF884" s="34"/>
      <c r="AG884" s="19" t="str">
        <f t="shared" si="162"/>
        <v/>
      </c>
      <c r="AH884" s="19" t="str">
        <f t="shared" si="163"/>
        <v/>
      </c>
      <c r="AI884" s="19" t="str">
        <f t="shared" si="164"/>
        <v/>
      </c>
      <c r="AJ884" s="31"/>
      <c r="AK884" s="26"/>
    </row>
    <row r="885" spans="1:37" x14ac:dyDescent="0.2">
      <c r="A885" s="41"/>
      <c r="B885" s="58" t="s">
        <v>905</v>
      </c>
      <c r="C885" s="41"/>
      <c r="D885" s="44"/>
      <c r="E885" s="40"/>
      <c r="F885" s="38" t="str">
        <f t="shared" si="154"/>
        <v/>
      </c>
      <c r="G885" s="23">
        <f t="shared" si="155"/>
        <v>0</v>
      </c>
      <c r="H885" s="23">
        <f t="shared" si="156"/>
        <v>0</v>
      </c>
      <c r="I885" s="23">
        <f t="shared" si="157"/>
        <v>0</v>
      </c>
      <c r="J885" s="23">
        <f t="shared" si="158"/>
        <v>0</v>
      </c>
      <c r="K885" s="23">
        <f t="shared" si="159"/>
        <v>0</v>
      </c>
      <c r="L885" s="27"/>
      <c r="M885" s="27"/>
      <c r="N885" s="33"/>
      <c r="O885" s="33"/>
      <c r="P885" s="68" t="str">
        <f t="shared" si="160"/>
        <v/>
      </c>
      <c r="Q885" s="49" t="str">
        <f t="shared" si="161"/>
        <v/>
      </c>
      <c r="R885" s="33"/>
      <c r="S885" s="33"/>
      <c r="T885" s="33"/>
      <c r="U885" s="33"/>
      <c r="V885" s="27"/>
      <c r="W885" s="45"/>
      <c r="X885" s="42">
        <f>IF(V885="ESU",P885*PU!$B$3,0)</f>
        <v>0</v>
      </c>
      <c r="Y885" s="23">
        <f>IF(V885="ECF",P885*PU!$B$5,0)</f>
        <v>0</v>
      </c>
      <c r="Z885" s="23">
        <f>IF(V885="Enrobé projeté",P885*PU!$B$7,0)</f>
        <v>0</v>
      </c>
      <c r="AA885" s="23">
        <f>IF(V885="Enrobé à froid",P885*PU!$B$9,0)</f>
        <v>0</v>
      </c>
      <c r="AB885" s="23">
        <f>IF(V885="Béton bitumineux",P885*PU!$B$11,0)</f>
        <v>0</v>
      </c>
      <c r="AC885" s="23">
        <f>IF(V885="Grave émulsion",P885*PU!$B$13,0)</f>
        <v>0</v>
      </c>
      <c r="AD885" s="24">
        <f>(R885*PU!B890)+('Entretien des chaussées1'!T885*PU!B892)+'Entretien des chaussées1'!X885+'Entretien des chaussées1'!Y885+'Entretien des chaussées1'!Z885+'Entretien des chaussées1'!AA885+'Entretien des chaussées1'!AB885+'Entretien des chaussées1'!AC885</f>
        <v>0</v>
      </c>
      <c r="AE885" s="34"/>
      <c r="AF885" s="34"/>
      <c r="AG885" s="19" t="str">
        <f t="shared" si="162"/>
        <v/>
      </c>
      <c r="AH885" s="19" t="str">
        <f t="shared" si="163"/>
        <v/>
      </c>
      <c r="AI885" s="19" t="str">
        <f t="shared" si="164"/>
        <v/>
      </c>
      <c r="AJ885" s="31"/>
      <c r="AK885" s="26"/>
    </row>
    <row r="886" spans="1:37" x14ac:dyDescent="0.2">
      <c r="A886" s="41"/>
      <c r="B886" s="60" t="s">
        <v>906</v>
      </c>
      <c r="C886" s="41"/>
      <c r="D886" s="44"/>
      <c r="E886" s="40"/>
      <c r="F886" s="38" t="str">
        <f t="shared" si="154"/>
        <v/>
      </c>
      <c r="G886" s="23">
        <f t="shared" si="155"/>
        <v>0</v>
      </c>
      <c r="H886" s="23">
        <f t="shared" si="156"/>
        <v>0</v>
      </c>
      <c r="I886" s="23">
        <f t="shared" si="157"/>
        <v>0</v>
      </c>
      <c r="J886" s="23">
        <f t="shared" si="158"/>
        <v>0</v>
      </c>
      <c r="K886" s="23">
        <f t="shared" si="159"/>
        <v>0</v>
      </c>
      <c r="L886" s="27"/>
      <c r="M886" s="27"/>
      <c r="N886" s="33"/>
      <c r="O886" s="33"/>
      <c r="P886" s="68" t="str">
        <f t="shared" si="160"/>
        <v/>
      </c>
      <c r="Q886" s="49" t="str">
        <f t="shared" si="161"/>
        <v/>
      </c>
      <c r="R886" s="33"/>
      <c r="S886" s="33"/>
      <c r="T886" s="33"/>
      <c r="U886" s="33"/>
      <c r="V886" s="27"/>
      <c r="W886" s="45"/>
      <c r="X886" s="42">
        <f>IF(V886="ESU",P886*PU!$B$3,0)</f>
        <v>0</v>
      </c>
      <c r="Y886" s="23">
        <f>IF(V886="ECF",P886*PU!$B$5,0)</f>
        <v>0</v>
      </c>
      <c r="Z886" s="23">
        <f>IF(V886="Enrobé projeté",P886*PU!$B$7,0)</f>
        <v>0</v>
      </c>
      <c r="AA886" s="23">
        <f>IF(V886="Enrobé à froid",P886*PU!$B$9,0)</f>
        <v>0</v>
      </c>
      <c r="AB886" s="23">
        <f>IF(V886="Béton bitumineux",P886*PU!$B$11,0)</f>
        <v>0</v>
      </c>
      <c r="AC886" s="23">
        <f>IF(V886="Grave émulsion",P886*PU!$B$13,0)</f>
        <v>0</v>
      </c>
      <c r="AD886" s="24">
        <f>(R886*PU!B891)+('Entretien des chaussées1'!T886*PU!B893)+'Entretien des chaussées1'!X886+'Entretien des chaussées1'!Y886+'Entretien des chaussées1'!Z886+'Entretien des chaussées1'!AA886+'Entretien des chaussées1'!AB886+'Entretien des chaussées1'!AC886</f>
        <v>0</v>
      </c>
      <c r="AE886" s="34"/>
      <c r="AF886" s="34"/>
      <c r="AG886" s="19" t="str">
        <f t="shared" si="162"/>
        <v/>
      </c>
      <c r="AH886" s="19" t="str">
        <f t="shared" si="163"/>
        <v/>
      </c>
      <c r="AI886" s="19" t="str">
        <f t="shared" si="164"/>
        <v/>
      </c>
      <c r="AJ886" s="31"/>
      <c r="AK886" s="26"/>
    </row>
    <row r="887" spans="1:37" x14ac:dyDescent="0.2">
      <c r="A887" s="41"/>
      <c r="B887" s="58" t="s">
        <v>907</v>
      </c>
      <c r="C887" s="41"/>
      <c r="D887" s="44"/>
      <c r="E887" s="40"/>
      <c r="F887" s="38" t="str">
        <f t="shared" si="154"/>
        <v/>
      </c>
      <c r="G887" s="23">
        <f t="shared" si="155"/>
        <v>0</v>
      </c>
      <c r="H887" s="23">
        <f t="shared" si="156"/>
        <v>0</v>
      </c>
      <c r="I887" s="23">
        <f t="shared" si="157"/>
        <v>0</v>
      </c>
      <c r="J887" s="23">
        <f t="shared" si="158"/>
        <v>0</v>
      </c>
      <c r="K887" s="23">
        <f t="shared" si="159"/>
        <v>0</v>
      </c>
      <c r="L887" s="27"/>
      <c r="M887" s="27"/>
      <c r="N887" s="33"/>
      <c r="O887" s="33"/>
      <c r="P887" s="68" t="str">
        <f t="shared" si="160"/>
        <v/>
      </c>
      <c r="Q887" s="49" t="str">
        <f t="shared" si="161"/>
        <v/>
      </c>
      <c r="R887" s="33"/>
      <c r="S887" s="33"/>
      <c r="T887" s="33"/>
      <c r="U887" s="33"/>
      <c r="V887" s="27"/>
      <c r="W887" s="45"/>
      <c r="X887" s="42">
        <f>IF(V887="ESU",P887*PU!$B$3,0)</f>
        <v>0</v>
      </c>
      <c r="Y887" s="23">
        <f>IF(V887="ECF",P887*PU!$B$5,0)</f>
        <v>0</v>
      </c>
      <c r="Z887" s="23">
        <f>IF(V887="Enrobé projeté",P887*PU!$B$7,0)</f>
        <v>0</v>
      </c>
      <c r="AA887" s="23">
        <f>IF(V887="Enrobé à froid",P887*PU!$B$9,0)</f>
        <v>0</v>
      </c>
      <c r="AB887" s="23">
        <f>IF(V887="Béton bitumineux",P887*PU!$B$11,0)</f>
        <v>0</v>
      </c>
      <c r="AC887" s="23">
        <f>IF(V887="Grave émulsion",P887*PU!$B$13,0)</f>
        <v>0</v>
      </c>
      <c r="AD887" s="24">
        <f>(R887*PU!B892)+('Entretien des chaussées1'!T887*PU!B894)+'Entretien des chaussées1'!X887+'Entretien des chaussées1'!Y887+'Entretien des chaussées1'!Z887+'Entretien des chaussées1'!AA887+'Entretien des chaussées1'!AB887+'Entretien des chaussées1'!AC887</f>
        <v>0</v>
      </c>
      <c r="AE887" s="34"/>
      <c r="AF887" s="34"/>
      <c r="AG887" s="19" t="str">
        <f t="shared" si="162"/>
        <v/>
      </c>
      <c r="AH887" s="19" t="str">
        <f t="shared" si="163"/>
        <v/>
      </c>
      <c r="AI887" s="19" t="str">
        <f t="shared" si="164"/>
        <v/>
      </c>
      <c r="AJ887" s="31"/>
      <c r="AK887" s="26"/>
    </row>
    <row r="888" spans="1:37" x14ac:dyDescent="0.2">
      <c r="A888" s="41"/>
      <c r="B888" s="58" t="s">
        <v>908</v>
      </c>
      <c r="C888" s="41"/>
      <c r="D888" s="44"/>
      <c r="E888" s="40"/>
      <c r="F888" s="38" t="str">
        <f t="shared" si="154"/>
        <v/>
      </c>
      <c r="G888" s="23">
        <f t="shared" si="155"/>
        <v>0</v>
      </c>
      <c r="H888" s="23">
        <f t="shared" si="156"/>
        <v>0</v>
      </c>
      <c r="I888" s="23">
        <f t="shared" si="157"/>
        <v>0</v>
      </c>
      <c r="J888" s="23">
        <f t="shared" si="158"/>
        <v>0</v>
      </c>
      <c r="K888" s="23">
        <f t="shared" si="159"/>
        <v>0</v>
      </c>
      <c r="L888" s="27"/>
      <c r="M888" s="27"/>
      <c r="N888" s="33"/>
      <c r="O888" s="33"/>
      <c r="P888" s="68" t="str">
        <f t="shared" si="160"/>
        <v/>
      </c>
      <c r="Q888" s="49" t="str">
        <f t="shared" si="161"/>
        <v/>
      </c>
      <c r="R888" s="33"/>
      <c r="S888" s="33"/>
      <c r="T888" s="33"/>
      <c r="U888" s="33"/>
      <c r="V888" s="27"/>
      <c r="W888" s="45"/>
      <c r="X888" s="42">
        <f>IF(V888="ESU",P888*PU!$B$3,0)</f>
        <v>0</v>
      </c>
      <c r="Y888" s="23">
        <f>IF(V888="ECF",P888*PU!$B$5,0)</f>
        <v>0</v>
      </c>
      <c r="Z888" s="23">
        <f>IF(V888="Enrobé projeté",P888*PU!$B$7,0)</f>
        <v>0</v>
      </c>
      <c r="AA888" s="23">
        <f>IF(V888="Enrobé à froid",P888*PU!$B$9,0)</f>
        <v>0</v>
      </c>
      <c r="AB888" s="23">
        <f>IF(V888="Béton bitumineux",P888*PU!$B$11,0)</f>
        <v>0</v>
      </c>
      <c r="AC888" s="23">
        <f>IF(V888="Grave émulsion",P888*PU!$B$13,0)</f>
        <v>0</v>
      </c>
      <c r="AD888" s="24">
        <f>(R888*PU!B893)+('Entretien des chaussées1'!T888*PU!B895)+'Entretien des chaussées1'!X888+'Entretien des chaussées1'!Y888+'Entretien des chaussées1'!Z888+'Entretien des chaussées1'!AA888+'Entretien des chaussées1'!AB888+'Entretien des chaussées1'!AC888</f>
        <v>0</v>
      </c>
      <c r="AE888" s="34"/>
      <c r="AF888" s="34"/>
      <c r="AG888" s="19" t="str">
        <f t="shared" si="162"/>
        <v/>
      </c>
      <c r="AH888" s="19" t="str">
        <f t="shared" si="163"/>
        <v/>
      </c>
      <c r="AI888" s="19" t="str">
        <f t="shared" si="164"/>
        <v/>
      </c>
      <c r="AJ888" s="31"/>
      <c r="AK888" s="26"/>
    </row>
    <row r="889" spans="1:37" x14ac:dyDescent="0.2">
      <c r="A889" s="41"/>
      <c r="B889" s="58" t="s">
        <v>909</v>
      </c>
      <c r="C889" s="41"/>
      <c r="D889" s="44"/>
      <c r="E889" s="40"/>
      <c r="F889" s="38" t="str">
        <f t="shared" si="154"/>
        <v/>
      </c>
      <c r="G889" s="23">
        <f t="shared" si="155"/>
        <v>0</v>
      </c>
      <c r="H889" s="23">
        <f t="shared" si="156"/>
        <v>0</v>
      </c>
      <c r="I889" s="23">
        <f t="shared" si="157"/>
        <v>0</v>
      </c>
      <c r="J889" s="23">
        <f t="shared" si="158"/>
        <v>0</v>
      </c>
      <c r="K889" s="23">
        <f t="shared" si="159"/>
        <v>0</v>
      </c>
      <c r="L889" s="27"/>
      <c r="M889" s="27"/>
      <c r="N889" s="33"/>
      <c r="O889" s="33"/>
      <c r="P889" s="68" t="str">
        <f t="shared" si="160"/>
        <v/>
      </c>
      <c r="Q889" s="49" t="str">
        <f t="shared" si="161"/>
        <v/>
      </c>
      <c r="R889" s="33"/>
      <c r="S889" s="33"/>
      <c r="T889" s="33"/>
      <c r="U889" s="33"/>
      <c r="V889" s="27"/>
      <c r="W889" s="45"/>
      <c r="X889" s="42">
        <f>IF(V889="ESU",P889*PU!$B$3,0)</f>
        <v>0</v>
      </c>
      <c r="Y889" s="23">
        <f>IF(V889="ECF",P889*PU!$B$5,0)</f>
        <v>0</v>
      </c>
      <c r="Z889" s="23">
        <f>IF(V889="Enrobé projeté",P889*PU!$B$7,0)</f>
        <v>0</v>
      </c>
      <c r="AA889" s="23">
        <f>IF(V889="Enrobé à froid",P889*PU!$B$9,0)</f>
        <v>0</v>
      </c>
      <c r="AB889" s="23">
        <f>IF(V889="Béton bitumineux",P889*PU!$B$11,0)</f>
        <v>0</v>
      </c>
      <c r="AC889" s="23">
        <f>IF(V889="Grave émulsion",P889*PU!$B$13,0)</f>
        <v>0</v>
      </c>
      <c r="AD889" s="24">
        <f>(R889*PU!B894)+('Entretien des chaussées1'!T889*PU!B896)+'Entretien des chaussées1'!X889+'Entretien des chaussées1'!Y889+'Entretien des chaussées1'!Z889+'Entretien des chaussées1'!AA889+'Entretien des chaussées1'!AB889+'Entretien des chaussées1'!AC889</f>
        <v>0</v>
      </c>
      <c r="AE889" s="34"/>
      <c r="AF889" s="34"/>
      <c r="AG889" s="19" t="str">
        <f t="shared" si="162"/>
        <v/>
      </c>
      <c r="AH889" s="19" t="str">
        <f t="shared" si="163"/>
        <v/>
      </c>
      <c r="AI889" s="19" t="str">
        <f t="shared" si="164"/>
        <v/>
      </c>
      <c r="AJ889" s="31"/>
      <c r="AK889" s="26"/>
    </row>
    <row r="890" spans="1:37" x14ac:dyDescent="0.2">
      <c r="A890" s="41"/>
      <c r="B890" s="58" t="s">
        <v>910</v>
      </c>
      <c r="C890" s="41"/>
      <c r="D890" s="44"/>
      <c r="E890" s="40"/>
      <c r="F890" s="38" t="str">
        <f t="shared" si="154"/>
        <v/>
      </c>
      <c r="G890" s="23">
        <f t="shared" si="155"/>
        <v>0</v>
      </c>
      <c r="H890" s="23">
        <f t="shared" si="156"/>
        <v>0</v>
      </c>
      <c r="I890" s="23">
        <f t="shared" si="157"/>
        <v>0</v>
      </c>
      <c r="J890" s="23">
        <f t="shared" si="158"/>
        <v>0</v>
      </c>
      <c r="K890" s="23">
        <f t="shared" si="159"/>
        <v>0</v>
      </c>
      <c r="L890" s="27"/>
      <c r="M890" s="27"/>
      <c r="N890" s="33"/>
      <c r="O890" s="33"/>
      <c r="P890" s="68" t="str">
        <f t="shared" si="160"/>
        <v/>
      </c>
      <c r="Q890" s="49" t="str">
        <f t="shared" si="161"/>
        <v/>
      </c>
      <c r="R890" s="33"/>
      <c r="S890" s="33"/>
      <c r="T890" s="33"/>
      <c r="U890" s="33"/>
      <c r="V890" s="27"/>
      <c r="W890" s="45"/>
      <c r="X890" s="42">
        <f>IF(V890="ESU",P890*PU!$B$3,0)</f>
        <v>0</v>
      </c>
      <c r="Y890" s="23">
        <f>IF(V890="ECF",P890*PU!$B$5,0)</f>
        <v>0</v>
      </c>
      <c r="Z890" s="23">
        <f>IF(V890="Enrobé projeté",P890*PU!$B$7,0)</f>
        <v>0</v>
      </c>
      <c r="AA890" s="23">
        <f>IF(V890="Enrobé à froid",P890*PU!$B$9,0)</f>
        <v>0</v>
      </c>
      <c r="AB890" s="23">
        <f>IF(V890="Béton bitumineux",P890*PU!$B$11,0)</f>
        <v>0</v>
      </c>
      <c r="AC890" s="23">
        <f>IF(V890="Grave émulsion",P890*PU!$B$13,0)</f>
        <v>0</v>
      </c>
      <c r="AD890" s="24">
        <f>(R890*PU!B895)+('Entretien des chaussées1'!T890*PU!B897)+'Entretien des chaussées1'!X890+'Entretien des chaussées1'!Y890+'Entretien des chaussées1'!Z890+'Entretien des chaussées1'!AA890+'Entretien des chaussées1'!AB890+'Entretien des chaussées1'!AC890</f>
        <v>0</v>
      </c>
      <c r="AE890" s="34"/>
      <c r="AF890" s="34"/>
      <c r="AG890" s="19" t="str">
        <f t="shared" si="162"/>
        <v/>
      </c>
      <c r="AH890" s="19" t="str">
        <f t="shared" si="163"/>
        <v/>
      </c>
      <c r="AI890" s="19" t="str">
        <f t="shared" si="164"/>
        <v/>
      </c>
      <c r="AJ890" s="31"/>
      <c r="AK890" s="26"/>
    </row>
    <row r="891" spans="1:37" x14ac:dyDescent="0.2">
      <c r="A891" s="41"/>
      <c r="B891" s="58" t="s">
        <v>911</v>
      </c>
      <c r="C891" s="41"/>
      <c r="D891" s="44"/>
      <c r="E891" s="40"/>
      <c r="F891" s="38" t="str">
        <f t="shared" si="154"/>
        <v/>
      </c>
      <c r="G891" s="23">
        <f t="shared" si="155"/>
        <v>0</v>
      </c>
      <c r="H891" s="23">
        <f t="shared" si="156"/>
        <v>0</v>
      </c>
      <c r="I891" s="23">
        <f t="shared" si="157"/>
        <v>0</v>
      </c>
      <c r="J891" s="23">
        <f t="shared" si="158"/>
        <v>0</v>
      </c>
      <c r="K891" s="23">
        <f t="shared" si="159"/>
        <v>0</v>
      </c>
      <c r="L891" s="27"/>
      <c r="M891" s="27"/>
      <c r="N891" s="33"/>
      <c r="O891" s="33"/>
      <c r="P891" s="68" t="str">
        <f t="shared" si="160"/>
        <v/>
      </c>
      <c r="Q891" s="49" t="str">
        <f t="shared" si="161"/>
        <v/>
      </c>
      <c r="R891" s="33"/>
      <c r="S891" s="33"/>
      <c r="T891" s="33"/>
      <c r="U891" s="33"/>
      <c r="V891" s="27"/>
      <c r="W891" s="45"/>
      <c r="X891" s="42">
        <f>IF(V891="ESU",P891*PU!$B$3,0)</f>
        <v>0</v>
      </c>
      <c r="Y891" s="23">
        <f>IF(V891="ECF",P891*PU!$B$5,0)</f>
        <v>0</v>
      </c>
      <c r="Z891" s="23">
        <f>IF(V891="Enrobé projeté",P891*PU!$B$7,0)</f>
        <v>0</v>
      </c>
      <c r="AA891" s="23">
        <f>IF(V891="Enrobé à froid",P891*PU!$B$9,0)</f>
        <v>0</v>
      </c>
      <c r="AB891" s="23">
        <f>IF(V891="Béton bitumineux",P891*PU!$B$11,0)</f>
        <v>0</v>
      </c>
      <c r="AC891" s="23">
        <f>IF(V891="Grave émulsion",P891*PU!$B$13,0)</f>
        <v>0</v>
      </c>
      <c r="AD891" s="24">
        <f>(R891*PU!B896)+('Entretien des chaussées1'!T891*PU!B898)+'Entretien des chaussées1'!X891+'Entretien des chaussées1'!Y891+'Entretien des chaussées1'!Z891+'Entretien des chaussées1'!AA891+'Entretien des chaussées1'!AB891+'Entretien des chaussées1'!AC891</f>
        <v>0</v>
      </c>
      <c r="AE891" s="34"/>
      <c r="AF891" s="34"/>
      <c r="AG891" s="19" t="str">
        <f t="shared" si="162"/>
        <v/>
      </c>
      <c r="AH891" s="19" t="str">
        <f t="shared" si="163"/>
        <v/>
      </c>
      <c r="AI891" s="19" t="str">
        <f t="shared" si="164"/>
        <v/>
      </c>
      <c r="AJ891" s="31"/>
      <c r="AK891" s="26"/>
    </row>
    <row r="892" spans="1:37" x14ac:dyDescent="0.2">
      <c r="A892" s="41"/>
      <c r="B892" s="58" t="s">
        <v>912</v>
      </c>
      <c r="C892" s="41"/>
      <c r="D892" s="44"/>
      <c r="E892" s="40"/>
      <c r="F892" s="38" t="str">
        <f t="shared" si="154"/>
        <v/>
      </c>
      <c r="G892" s="23">
        <f t="shared" si="155"/>
        <v>0</v>
      </c>
      <c r="H892" s="23">
        <f t="shared" si="156"/>
        <v>0</v>
      </c>
      <c r="I892" s="23">
        <f t="shared" si="157"/>
        <v>0</v>
      </c>
      <c r="J892" s="23">
        <f t="shared" si="158"/>
        <v>0</v>
      </c>
      <c r="K892" s="23">
        <f t="shared" si="159"/>
        <v>0</v>
      </c>
      <c r="L892" s="27"/>
      <c r="M892" s="27"/>
      <c r="N892" s="33"/>
      <c r="O892" s="33"/>
      <c r="P892" s="68" t="str">
        <f t="shared" si="160"/>
        <v/>
      </c>
      <c r="Q892" s="49" t="str">
        <f t="shared" si="161"/>
        <v/>
      </c>
      <c r="R892" s="33"/>
      <c r="S892" s="33"/>
      <c r="T892" s="33"/>
      <c r="U892" s="33"/>
      <c r="V892" s="27"/>
      <c r="W892" s="45"/>
      <c r="X892" s="42">
        <f>IF(V892="ESU",P892*PU!$B$3,0)</f>
        <v>0</v>
      </c>
      <c r="Y892" s="23">
        <f>IF(V892="ECF",P892*PU!$B$5,0)</f>
        <v>0</v>
      </c>
      <c r="Z892" s="23">
        <f>IF(V892="Enrobé projeté",P892*PU!$B$7,0)</f>
        <v>0</v>
      </c>
      <c r="AA892" s="23">
        <f>IF(V892="Enrobé à froid",P892*PU!$B$9,0)</f>
        <v>0</v>
      </c>
      <c r="AB892" s="23">
        <f>IF(V892="Béton bitumineux",P892*PU!$B$11,0)</f>
        <v>0</v>
      </c>
      <c r="AC892" s="23">
        <f>IF(V892="Grave émulsion",P892*PU!$B$13,0)</f>
        <v>0</v>
      </c>
      <c r="AD892" s="24">
        <f>(R892*PU!B897)+('Entretien des chaussées1'!T892*PU!B899)+'Entretien des chaussées1'!X892+'Entretien des chaussées1'!Y892+'Entretien des chaussées1'!Z892+'Entretien des chaussées1'!AA892+'Entretien des chaussées1'!AB892+'Entretien des chaussées1'!AC892</f>
        <v>0</v>
      </c>
      <c r="AE892" s="34"/>
      <c r="AF892" s="34"/>
      <c r="AG892" s="19" t="str">
        <f t="shared" si="162"/>
        <v/>
      </c>
      <c r="AH892" s="19" t="str">
        <f t="shared" si="163"/>
        <v/>
      </c>
      <c r="AI892" s="19" t="str">
        <f t="shared" si="164"/>
        <v/>
      </c>
      <c r="AJ892" s="31"/>
      <c r="AK892" s="26"/>
    </row>
    <row r="893" spans="1:37" x14ac:dyDescent="0.2">
      <c r="A893" s="41"/>
      <c r="B893" s="58" t="s">
        <v>913</v>
      </c>
      <c r="C893" s="41"/>
      <c r="D893" s="44"/>
      <c r="E893" s="40"/>
      <c r="F893" s="38" t="str">
        <f t="shared" si="154"/>
        <v/>
      </c>
      <c r="G893" s="23">
        <f t="shared" si="155"/>
        <v>0</v>
      </c>
      <c r="H893" s="23">
        <f t="shared" si="156"/>
        <v>0</v>
      </c>
      <c r="I893" s="23">
        <f t="shared" si="157"/>
        <v>0</v>
      </c>
      <c r="J893" s="23">
        <f t="shared" si="158"/>
        <v>0</v>
      </c>
      <c r="K893" s="23">
        <f t="shared" si="159"/>
        <v>0</v>
      </c>
      <c r="L893" s="27"/>
      <c r="M893" s="27"/>
      <c r="N893" s="33"/>
      <c r="O893" s="33"/>
      <c r="P893" s="68" t="str">
        <f t="shared" si="160"/>
        <v/>
      </c>
      <c r="Q893" s="49" t="str">
        <f t="shared" si="161"/>
        <v/>
      </c>
      <c r="R893" s="33"/>
      <c r="S893" s="33"/>
      <c r="T893" s="33"/>
      <c r="U893" s="33"/>
      <c r="V893" s="27"/>
      <c r="W893" s="45"/>
      <c r="X893" s="42">
        <f>IF(V893="ESU",P893*PU!$B$3,0)</f>
        <v>0</v>
      </c>
      <c r="Y893" s="23">
        <f>IF(V893="ECF",P893*PU!$B$5,0)</f>
        <v>0</v>
      </c>
      <c r="Z893" s="23">
        <f>IF(V893="Enrobé projeté",P893*PU!$B$7,0)</f>
        <v>0</v>
      </c>
      <c r="AA893" s="23">
        <f>IF(V893="Enrobé à froid",P893*PU!$B$9,0)</f>
        <v>0</v>
      </c>
      <c r="AB893" s="23">
        <f>IF(V893="Béton bitumineux",P893*PU!$B$11,0)</f>
        <v>0</v>
      </c>
      <c r="AC893" s="23">
        <f>IF(V893="Grave émulsion",P893*PU!$B$13,0)</f>
        <v>0</v>
      </c>
      <c r="AD893" s="24">
        <f>(R893*PU!B898)+('Entretien des chaussées1'!T893*PU!B900)+'Entretien des chaussées1'!X893+'Entretien des chaussées1'!Y893+'Entretien des chaussées1'!Z893+'Entretien des chaussées1'!AA893+'Entretien des chaussées1'!AB893+'Entretien des chaussées1'!AC893</f>
        <v>0</v>
      </c>
      <c r="AE893" s="34"/>
      <c r="AF893" s="34"/>
      <c r="AG893" s="19" t="str">
        <f t="shared" si="162"/>
        <v/>
      </c>
      <c r="AH893" s="19" t="str">
        <f t="shared" si="163"/>
        <v/>
      </c>
      <c r="AI893" s="19" t="str">
        <f t="shared" si="164"/>
        <v/>
      </c>
      <c r="AJ893" s="31"/>
      <c r="AK893" s="26"/>
    </row>
    <row r="894" spans="1:37" x14ac:dyDescent="0.2">
      <c r="A894" s="41"/>
      <c r="B894" s="58" t="s">
        <v>914</v>
      </c>
      <c r="C894" s="41"/>
      <c r="D894" s="44"/>
      <c r="E894" s="40"/>
      <c r="F894" s="38" t="str">
        <f t="shared" si="154"/>
        <v/>
      </c>
      <c r="G894" s="23">
        <f t="shared" si="155"/>
        <v>0</v>
      </c>
      <c r="H894" s="23">
        <f t="shared" si="156"/>
        <v>0</v>
      </c>
      <c r="I894" s="23">
        <f t="shared" si="157"/>
        <v>0</v>
      </c>
      <c r="J894" s="23">
        <f t="shared" si="158"/>
        <v>0</v>
      </c>
      <c r="K894" s="23">
        <f t="shared" si="159"/>
        <v>0</v>
      </c>
      <c r="L894" s="27"/>
      <c r="M894" s="27"/>
      <c r="N894" s="33"/>
      <c r="O894" s="33"/>
      <c r="P894" s="68" t="str">
        <f t="shared" si="160"/>
        <v/>
      </c>
      <c r="Q894" s="49" t="str">
        <f t="shared" si="161"/>
        <v/>
      </c>
      <c r="R894" s="33"/>
      <c r="S894" s="33"/>
      <c r="T894" s="33"/>
      <c r="U894" s="33"/>
      <c r="V894" s="27"/>
      <c r="W894" s="45"/>
      <c r="X894" s="42">
        <f>IF(V894="ESU",P894*PU!$B$3,0)</f>
        <v>0</v>
      </c>
      <c r="Y894" s="23">
        <f>IF(V894="ECF",P894*PU!$B$5,0)</f>
        <v>0</v>
      </c>
      <c r="Z894" s="23">
        <f>IF(V894="Enrobé projeté",P894*PU!$B$7,0)</f>
        <v>0</v>
      </c>
      <c r="AA894" s="23">
        <f>IF(V894="Enrobé à froid",P894*PU!$B$9,0)</f>
        <v>0</v>
      </c>
      <c r="AB894" s="23">
        <f>IF(V894="Béton bitumineux",P894*PU!$B$11,0)</f>
        <v>0</v>
      </c>
      <c r="AC894" s="23">
        <f>IF(V894="Grave émulsion",P894*PU!$B$13,0)</f>
        <v>0</v>
      </c>
      <c r="AD894" s="24">
        <f>(R894*PU!B899)+('Entretien des chaussées1'!T894*PU!B901)+'Entretien des chaussées1'!X894+'Entretien des chaussées1'!Y894+'Entretien des chaussées1'!Z894+'Entretien des chaussées1'!AA894+'Entretien des chaussées1'!AB894+'Entretien des chaussées1'!AC894</f>
        <v>0</v>
      </c>
      <c r="AE894" s="34"/>
      <c r="AF894" s="34"/>
      <c r="AG894" s="19" t="str">
        <f t="shared" si="162"/>
        <v/>
      </c>
      <c r="AH894" s="19" t="str">
        <f t="shared" si="163"/>
        <v/>
      </c>
      <c r="AI894" s="19" t="str">
        <f t="shared" si="164"/>
        <v/>
      </c>
      <c r="AJ894" s="31"/>
      <c r="AK894" s="26"/>
    </row>
    <row r="895" spans="1:37" x14ac:dyDescent="0.2">
      <c r="A895" s="41"/>
      <c r="B895" s="58" t="s">
        <v>915</v>
      </c>
      <c r="C895" s="41"/>
      <c r="D895" s="44"/>
      <c r="E895" s="40"/>
      <c r="F895" s="38" t="str">
        <f t="shared" si="154"/>
        <v/>
      </c>
      <c r="G895" s="23">
        <f t="shared" si="155"/>
        <v>0</v>
      </c>
      <c r="H895" s="23">
        <f t="shared" si="156"/>
        <v>0</v>
      </c>
      <c r="I895" s="23">
        <f t="shared" si="157"/>
        <v>0</v>
      </c>
      <c r="J895" s="23">
        <f t="shared" si="158"/>
        <v>0</v>
      </c>
      <c r="K895" s="23">
        <f t="shared" si="159"/>
        <v>0</v>
      </c>
      <c r="L895" s="27"/>
      <c r="M895" s="27"/>
      <c r="N895" s="33"/>
      <c r="O895" s="33"/>
      <c r="P895" s="68" t="str">
        <f t="shared" si="160"/>
        <v/>
      </c>
      <c r="Q895" s="49" t="str">
        <f t="shared" si="161"/>
        <v/>
      </c>
      <c r="R895" s="33"/>
      <c r="S895" s="33"/>
      <c r="T895" s="33"/>
      <c r="U895" s="33"/>
      <c r="V895" s="27"/>
      <c r="W895" s="45"/>
      <c r="X895" s="42">
        <f>IF(V895="ESU",P895*PU!$B$3,0)</f>
        <v>0</v>
      </c>
      <c r="Y895" s="23">
        <f>IF(V895="ECF",P895*PU!$B$5,0)</f>
        <v>0</v>
      </c>
      <c r="Z895" s="23">
        <f>IF(V895="Enrobé projeté",P895*PU!$B$7,0)</f>
        <v>0</v>
      </c>
      <c r="AA895" s="23">
        <f>IF(V895="Enrobé à froid",P895*PU!$B$9,0)</f>
        <v>0</v>
      </c>
      <c r="AB895" s="23">
        <f>IF(V895="Béton bitumineux",P895*PU!$B$11,0)</f>
        <v>0</v>
      </c>
      <c r="AC895" s="23">
        <f>IF(V895="Grave émulsion",P895*PU!$B$13,0)</f>
        <v>0</v>
      </c>
      <c r="AD895" s="24">
        <f>(R895*PU!B900)+('Entretien des chaussées1'!T895*PU!B902)+'Entretien des chaussées1'!X895+'Entretien des chaussées1'!Y895+'Entretien des chaussées1'!Z895+'Entretien des chaussées1'!AA895+'Entretien des chaussées1'!AB895+'Entretien des chaussées1'!AC895</f>
        <v>0</v>
      </c>
      <c r="AE895" s="34"/>
      <c r="AF895" s="34"/>
      <c r="AG895" s="19" t="str">
        <f t="shared" si="162"/>
        <v/>
      </c>
      <c r="AH895" s="19" t="str">
        <f t="shared" si="163"/>
        <v/>
      </c>
      <c r="AI895" s="19" t="str">
        <f t="shared" si="164"/>
        <v/>
      </c>
      <c r="AJ895" s="31"/>
      <c r="AK895" s="26"/>
    </row>
    <row r="896" spans="1:37" x14ac:dyDescent="0.2">
      <c r="A896" s="41"/>
      <c r="B896" s="58" t="s">
        <v>916</v>
      </c>
      <c r="C896" s="41"/>
      <c r="D896" s="44"/>
      <c r="E896" s="40"/>
      <c r="F896" s="38" t="str">
        <f t="shared" si="154"/>
        <v/>
      </c>
      <c r="G896" s="23">
        <f t="shared" si="155"/>
        <v>0</v>
      </c>
      <c r="H896" s="23">
        <f t="shared" si="156"/>
        <v>0</v>
      </c>
      <c r="I896" s="23">
        <f t="shared" si="157"/>
        <v>0</v>
      </c>
      <c r="J896" s="23">
        <f t="shared" si="158"/>
        <v>0</v>
      </c>
      <c r="K896" s="23">
        <f t="shared" si="159"/>
        <v>0</v>
      </c>
      <c r="L896" s="27"/>
      <c r="M896" s="27"/>
      <c r="N896" s="33"/>
      <c r="O896" s="33"/>
      <c r="P896" s="68" t="str">
        <f t="shared" si="160"/>
        <v/>
      </c>
      <c r="Q896" s="49" t="str">
        <f t="shared" si="161"/>
        <v/>
      </c>
      <c r="R896" s="33"/>
      <c r="S896" s="33"/>
      <c r="T896" s="33"/>
      <c r="U896" s="33"/>
      <c r="V896" s="27"/>
      <c r="W896" s="45"/>
      <c r="X896" s="42">
        <f>IF(V896="ESU",P896*PU!$B$3,0)</f>
        <v>0</v>
      </c>
      <c r="Y896" s="23">
        <f>IF(V896="ECF",P896*PU!$B$5,0)</f>
        <v>0</v>
      </c>
      <c r="Z896" s="23">
        <f>IF(V896="Enrobé projeté",P896*PU!$B$7,0)</f>
        <v>0</v>
      </c>
      <c r="AA896" s="23">
        <f>IF(V896="Enrobé à froid",P896*PU!$B$9,0)</f>
        <v>0</v>
      </c>
      <c r="AB896" s="23">
        <f>IF(V896="Béton bitumineux",P896*PU!$B$11,0)</f>
        <v>0</v>
      </c>
      <c r="AC896" s="23">
        <f>IF(V896="Grave émulsion",P896*PU!$B$13,0)</f>
        <v>0</v>
      </c>
      <c r="AD896" s="24">
        <f>(R896*PU!B901)+('Entretien des chaussées1'!T896*PU!B903)+'Entretien des chaussées1'!X896+'Entretien des chaussées1'!Y896+'Entretien des chaussées1'!Z896+'Entretien des chaussées1'!AA896+'Entretien des chaussées1'!AB896+'Entretien des chaussées1'!AC896</f>
        <v>0</v>
      </c>
      <c r="AE896" s="34"/>
      <c r="AF896" s="34"/>
      <c r="AG896" s="19" t="str">
        <f t="shared" si="162"/>
        <v/>
      </c>
      <c r="AH896" s="19" t="str">
        <f t="shared" si="163"/>
        <v/>
      </c>
      <c r="AI896" s="19" t="str">
        <f t="shared" si="164"/>
        <v/>
      </c>
      <c r="AJ896" s="31"/>
      <c r="AK896" s="26"/>
    </row>
    <row r="897" spans="1:37" x14ac:dyDescent="0.2">
      <c r="A897" s="41"/>
      <c r="B897" s="58" t="s">
        <v>917</v>
      </c>
      <c r="C897" s="41"/>
      <c r="D897" s="44"/>
      <c r="E897" s="40"/>
      <c r="F897" s="38" t="str">
        <f t="shared" si="154"/>
        <v/>
      </c>
      <c r="G897" s="23">
        <f t="shared" si="155"/>
        <v>0</v>
      </c>
      <c r="H897" s="23">
        <f t="shared" si="156"/>
        <v>0</v>
      </c>
      <c r="I897" s="23">
        <f t="shared" si="157"/>
        <v>0</v>
      </c>
      <c r="J897" s="23">
        <f t="shared" si="158"/>
        <v>0</v>
      </c>
      <c r="K897" s="23">
        <f t="shared" si="159"/>
        <v>0</v>
      </c>
      <c r="L897" s="27"/>
      <c r="M897" s="27"/>
      <c r="N897" s="33"/>
      <c r="O897" s="33"/>
      <c r="P897" s="68" t="str">
        <f t="shared" si="160"/>
        <v/>
      </c>
      <c r="Q897" s="49" t="str">
        <f t="shared" si="161"/>
        <v/>
      </c>
      <c r="R897" s="33"/>
      <c r="S897" s="33"/>
      <c r="T897" s="33"/>
      <c r="U897" s="33"/>
      <c r="V897" s="27"/>
      <c r="W897" s="45"/>
      <c r="X897" s="42">
        <f>IF(V897="ESU",P897*PU!$B$3,0)</f>
        <v>0</v>
      </c>
      <c r="Y897" s="23">
        <f>IF(V897="ECF",P897*PU!$B$5,0)</f>
        <v>0</v>
      </c>
      <c r="Z897" s="23">
        <f>IF(V897="Enrobé projeté",P897*PU!$B$7,0)</f>
        <v>0</v>
      </c>
      <c r="AA897" s="23">
        <f>IF(V897="Enrobé à froid",P897*PU!$B$9,0)</f>
        <v>0</v>
      </c>
      <c r="AB897" s="23">
        <f>IF(V897="Béton bitumineux",P897*PU!$B$11,0)</f>
        <v>0</v>
      </c>
      <c r="AC897" s="23">
        <f>IF(V897="Grave émulsion",P897*PU!$B$13,0)</f>
        <v>0</v>
      </c>
      <c r="AD897" s="24">
        <f>(R897*PU!B902)+('Entretien des chaussées1'!T897*PU!B904)+'Entretien des chaussées1'!X897+'Entretien des chaussées1'!Y897+'Entretien des chaussées1'!Z897+'Entretien des chaussées1'!AA897+'Entretien des chaussées1'!AB897+'Entretien des chaussées1'!AC897</f>
        <v>0</v>
      </c>
      <c r="AE897" s="34"/>
      <c r="AF897" s="34"/>
      <c r="AG897" s="19" t="str">
        <f t="shared" si="162"/>
        <v/>
      </c>
      <c r="AH897" s="19" t="str">
        <f t="shared" si="163"/>
        <v/>
      </c>
      <c r="AI897" s="19" t="str">
        <f t="shared" si="164"/>
        <v/>
      </c>
      <c r="AJ897" s="31"/>
      <c r="AK897" s="26"/>
    </row>
    <row r="898" spans="1:37" x14ac:dyDescent="0.2">
      <c r="A898" s="41"/>
      <c r="B898" s="58" t="s">
        <v>918</v>
      </c>
      <c r="C898" s="41"/>
      <c r="D898" s="44"/>
      <c r="E898" s="40"/>
      <c r="F898" s="38" t="str">
        <f t="shared" si="154"/>
        <v/>
      </c>
      <c r="G898" s="23">
        <f t="shared" si="155"/>
        <v>0</v>
      </c>
      <c r="H898" s="23">
        <f t="shared" si="156"/>
        <v>0</v>
      </c>
      <c r="I898" s="23">
        <f t="shared" si="157"/>
        <v>0</v>
      </c>
      <c r="J898" s="23">
        <f t="shared" si="158"/>
        <v>0</v>
      </c>
      <c r="K898" s="23">
        <f t="shared" si="159"/>
        <v>0</v>
      </c>
      <c r="L898" s="27"/>
      <c r="M898" s="27"/>
      <c r="N898" s="33"/>
      <c r="O898" s="33"/>
      <c r="P898" s="68" t="str">
        <f t="shared" si="160"/>
        <v/>
      </c>
      <c r="Q898" s="49" t="str">
        <f t="shared" si="161"/>
        <v/>
      </c>
      <c r="R898" s="33"/>
      <c r="S898" s="33"/>
      <c r="T898" s="33"/>
      <c r="U898" s="33"/>
      <c r="V898" s="27"/>
      <c r="W898" s="45"/>
      <c r="X898" s="42">
        <f>IF(V898="ESU",P898*PU!$B$3,0)</f>
        <v>0</v>
      </c>
      <c r="Y898" s="23">
        <f>IF(V898="ECF",P898*PU!$B$5,0)</f>
        <v>0</v>
      </c>
      <c r="Z898" s="23">
        <f>IF(V898="Enrobé projeté",P898*PU!$B$7,0)</f>
        <v>0</v>
      </c>
      <c r="AA898" s="23">
        <f>IF(V898="Enrobé à froid",P898*PU!$B$9,0)</f>
        <v>0</v>
      </c>
      <c r="AB898" s="23">
        <f>IF(V898="Béton bitumineux",P898*PU!$B$11,0)</f>
        <v>0</v>
      </c>
      <c r="AC898" s="23">
        <f>IF(V898="Grave émulsion",P898*PU!$B$13,0)</f>
        <v>0</v>
      </c>
      <c r="AD898" s="24">
        <f>(R898*PU!B903)+('Entretien des chaussées1'!T898*PU!B905)+'Entretien des chaussées1'!X898+'Entretien des chaussées1'!Y898+'Entretien des chaussées1'!Z898+'Entretien des chaussées1'!AA898+'Entretien des chaussées1'!AB898+'Entretien des chaussées1'!AC898</f>
        <v>0</v>
      </c>
      <c r="AE898" s="34"/>
      <c r="AF898" s="34"/>
      <c r="AG898" s="19" t="str">
        <f t="shared" si="162"/>
        <v/>
      </c>
      <c r="AH898" s="19" t="str">
        <f t="shared" si="163"/>
        <v/>
      </c>
      <c r="AI898" s="19" t="str">
        <f t="shared" si="164"/>
        <v/>
      </c>
      <c r="AJ898" s="31"/>
      <c r="AK898" s="26"/>
    </row>
    <row r="899" spans="1:37" x14ac:dyDescent="0.2">
      <c r="A899" s="41"/>
      <c r="B899" s="58" t="s">
        <v>919</v>
      </c>
      <c r="C899" s="41"/>
      <c r="D899" s="44"/>
      <c r="E899" s="40"/>
      <c r="F899" s="38" t="str">
        <f t="shared" si="154"/>
        <v/>
      </c>
      <c r="G899" s="23">
        <f t="shared" si="155"/>
        <v>0</v>
      </c>
      <c r="H899" s="23">
        <f t="shared" si="156"/>
        <v>0</v>
      </c>
      <c r="I899" s="23">
        <f t="shared" si="157"/>
        <v>0</v>
      </c>
      <c r="J899" s="23">
        <f t="shared" si="158"/>
        <v>0</v>
      </c>
      <c r="K899" s="23">
        <f t="shared" si="159"/>
        <v>0</v>
      </c>
      <c r="L899" s="27"/>
      <c r="M899" s="27"/>
      <c r="N899" s="33"/>
      <c r="O899" s="33"/>
      <c r="P899" s="68" t="str">
        <f t="shared" si="160"/>
        <v/>
      </c>
      <c r="Q899" s="49" t="str">
        <f t="shared" si="161"/>
        <v/>
      </c>
      <c r="R899" s="33"/>
      <c r="S899" s="33"/>
      <c r="T899" s="33"/>
      <c r="U899" s="33"/>
      <c r="V899" s="27"/>
      <c r="W899" s="45"/>
      <c r="X899" s="42">
        <f>IF(V899="ESU",P899*PU!$B$3,0)</f>
        <v>0</v>
      </c>
      <c r="Y899" s="23">
        <f>IF(V899="ECF",P899*PU!$B$5,0)</f>
        <v>0</v>
      </c>
      <c r="Z899" s="23">
        <f>IF(V899="Enrobé projeté",P899*PU!$B$7,0)</f>
        <v>0</v>
      </c>
      <c r="AA899" s="23">
        <f>IF(V899="Enrobé à froid",P899*PU!$B$9,0)</f>
        <v>0</v>
      </c>
      <c r="AB899" s="23">
        <f>IF(V899="Béton bitumineux",P899*PU!$B$11,0)</f>
        <v>0</v>
      </c>
      <c r="AC899" s="23">
        <f>IF(V899="Grave émulsion",P899*PU!$B$13,0)</f>
        <v>0</v>
      </c>
      <c r="AD899" s="24">
        <f>(R899*PU!B904)+('Entretien des chaussées1'!T899*PU!B906)+'Entretien des chaussées1'!X899+'Entretien des chaussées1'!Y899+'Entretien des chaussées1'!Z899+'Entretien des chaussées1'!AA899+'Entretien des chaussées1'!AB899+'Entretien des chaussées1'!AC899</f>
        <v>0</v>
      </c>
      <c r="AE899" s="34"/>
      <c r="AF899" s="34"/>
      <c r="AG899" s="19" t="str">
        <f t="shared" si="162"/>
        <v/>
      </c>
      <c r="AH899" s="19" t="str">
        <f t="shared" si="163"/>
        <v/>
      </c>
      <c r="AI899" s="19" t="str">
        <f t="shared" si="164"/>
        <v/>
      </c>
      <c r="AJ899" s="31"/>
      <c r="AK899" s="26"/>
    </row>
    <row r="900" spans="1:37" x14ac:dyDescent="0.2">
      <c r="A900" s="41"/>
      <c r="B900" s="58" t="s">
        <v>920</v>
      </c>
      <c r="C900" s="41"/>
      <c r="D900" s="44"/>
      <c r="E900" s="40"/>
      <c r="F900" s="38" t="str">
        <f t="shared" si="154"/>
        <v/>
      </c>
      <c r="G900" s="23">
        <f t="shared" si="155"/>
        <v>0</v>
      </c>
      <c r="H900" s="23">
        <f t="shared" si="156"/>
        <v>0</v>
      </c>
      <c r="I900" s="23">
        <f t="shared" si="157"/>
        <v>0</v>
      </c>
      <c r="J900" s="23">
        <f t="shared" si="158"/>
        <v>0</v>
      </c>
      <c r="K900" s="23">
        <f t="shared" si="159"/>
        <v>0</v>
      </c>
      <c r="L900" s="27"/>
      <c r="M900" s="27"/>
      <c r="N900" s="33"/>
      <c r="O900" s="33"/>
      <c r="P900" s="68" t="str">
        <f t="shared" si="160"/>
        <v/>
      </c>
      <c r="Q900" s="49" t="str">
        <f t="shared" si="161"/>
        <v/>
      </c>
      <c r="R900" s="33"/>
      <c r="S900" s="33"/>
      <c r="T900" s="33"/>
      <c r="U900" s="33"/>
      <c r="V900" s="27"/>
      <c r="W900" s="45"/>
      <c r="X900" s="42">
        <f>IF(V900="ESU",P900*PU!$B$3,0)</f>
        <v>0</v>
      </c>
      <c r="Y900" s="23">
        <f>IF(V900="ECF",P900*PU!$B$5,0)</f>
        <v>0</v>
      </c>
      <c r="Z900" s="23">
        <f>IF(V900="Enrobé projeté",P900*PU!$B$7,0)</f>
        <v>0</v>
      </c>
      <c r="AA900" s="23">
        <f>IF(V900="Enrobé à froid",P900*PU!$B$9,0)</f>
        <v>0</v>
      </c>
      <c r="AB900" s="23">
        <f>IF(V900="Béton bitumineux",P900*PU!$B$11,0)</f>
        <v>0</v>
      </c>
      <c r="AC900" s="23">
        <f>IF(V900="Grave émulsion",P900*PU!$B$13,0)</f>
        <v>0</v>
      </c>
      <c r="AD900" s="24">
        <f>(R900*PU!B905)+('Entretien des chaussées1'!T900*PU!B907)+'Entretien des chaussées1'!X900+'Entretien des chaussées1'!Y900+'Entretien des chaussées1'!Z900+'Entretien des chaussées1'!AA900+'Entretien des chaussées1'!AB900+'Entretien des chaussées1'!AC900</f>
        <v>0</v>
      </c>
      <c r="AE900" s="34"/>
      <c r="AF900" s="34"/>
      <c r="AG900" s="19" t="str">
        <f t="shared" si="162"/>
        <v/>
      </c>
      <c r="AH900" s="19" t="str">
        <f t="shared" si="163"/>
        <v/>
      </c>
      <c r="AI900" s="19" t="str">
        <f t="shared" si="164"/>
        <v/>
      </c>
      <c r="AJ900" s="31"/>
      <c r="AK900" s="26"/>
    </row>
    <row r="901" spans="1:37" x14ac:dyDescent="0.2">
      <c r="A901" s="41"/>
      <c r="B901" s="58" t="s">
        <v>921</v>
      </c>
      <c r="C901" s="41"/>
      <c r="D901" s="44"/>
      <c r="E901" s="40"/>
      <c r="F901" s="38" t="str">
        <f t="shared" si="154"/>
        <v/>
      </c>
      <c r="G901" s="23">
        <f t="shared" si="155"/>
        <v>0</v>
      </c>
      <c r="H901" s="23">
        <f t="shared" si="156"/>
        <v>0</v>
      </c>
      <c r="I901" s="23">
        <f t="shared" si="157"/>
        <v>0</v>
      </c>
      <c r="J901" s="23">
        <f t="shared" si="158"/>
        <v>0</v>
      </c>
      <c r="K901" s="23">
        <f t="shared" si="159"/>
        <v>0</v>
      </c>
      <c r="L901" s="27"/>
      <c r="M901" s="27"/>
      <c r="N901" s="33"/>
      <c r="O901" s="33"/>
      <c r="P901" s="68" t="str">
        <f t="shared" si="160"/>
        <v/>
      </c>
      <c r="Q901" s="49" t="str">
        <f t="shared" si="161"/>
        <v/>
      </c>
      <c r="R901" s="33"/>
      <c r="S901" s="33"/>
      <c r="T901" s="33"/>
      <c r="U901" s="33"/>
      <c r="V901" s="27"/>
      <c r="W901" s="45"/>
      <c r="X901" s="42">
        <f>IF(V901="ESU",P901*PU!$B$3,0)</f>
        <v>0</v>
      </c>
      <c r="Y901" s="23">
        <f>IF(V901="ECF",P901*PU!$B$5,0)</f>
        <v>0</v>
      </c>
      <c r="Z901" s="23">
        <f>IF(V901="Enrobé projeté",P901*PU!$B$7,0)</f>
        <v>0</v>
      </c>
      <c r="AA901" s="23">
        <f>IF(V901="Enrobé à froid",P901*PU!$B$9,0)</f>
        <v>0</v>
      </c>
      <c r="AB901" s="23">
        <f>IF(V901="Béton bitumineux",P901*PU!$B$11,0)</f>
        <v>0</v>
      </c>
      <c r="AC901" s="23">
        <f>IF(V901="Grave émulsion",P901*PU!$B$13,0)</f>
        <v>0</v>
      </c>
      <c r="AD901" s="24">
        <f>(R901*PU!B906)+('Entretien des chaussées1'!T901*PU!B908)+'Entretien des chaussées1'!X901+'Entretien des chaussées1'!Y901+'Entretien des chaussées1'!Z901+'Entretien des chaussées1'!AA901+'Entretien des chaussées1'!AB901+'Entretien des chaussées1'!AC901</f>
        <v>0</v>
      </c>
      <c r="AE901" s="34"/>
      <c r="AF901" s="34"/>
      <c r="AG901" s="19" t="str">
        <f t="shared" si="162"/>
        <v/>
      </c>
      <c r="AH901" s="19" t="str">
        <f t="shared" si="163"/>
        <v/>
      </c>
      <c r="AI901" s="19" t="str">
        <f t="shared" si="164"/>
        <v/>
      </c>
      <c r="AJ901" s="31"/>
      <c r="AK901" s="26"/>
    </row>
    <row r="902" spans="1:37" x14ac:dyDescent="0.2">
      <c r="A902" s="41"/>
      <c r="B902" s="58" t="s">
        <v>922</v>
      </c>
      <c r="C902" s="41"/>
      <c r="D902" s="44"/>
      <c r="E902" s="40"/>
      <c r="F902" s="38" t="str">
        <f t="shared" si="154"/>
        <v/>
      </c>
      <c r="G902" s="23">
        <f t="shared" si="155"/>
        <v>0</v>
      </c>
      <c r="H902" s="23">
        <f t="shared" si="156"/>
        <v>0</v>
      </c>
      <c r="I902" s="23">
        <f t="shared" si="157"/>
        <v>0</v>
      </c>
      <c r="J902" s="23">
        <f t="shared" si="158"/>
        <v>0</v>
      </c>
      <c r="K902" s="23">
        <f t="shared" si="159"/>
        <v>0</v>
      </c>
      <c r="L902" s="27"/>
      <c r="M902" s="27"/>
      <c r="N902" s="33"/>
      <c r="O902" s="33"/>
      <c r="P902" s="68" t="str">
        <f t="shared" si="160"/>
        <v/>
      </c>
      <c r="Q902" s="49" t="str">
        <f t="shared" si="161"/>
        <v/>
      </c>
      <c r="R902" s="33"/>
      <c r="S902" s="33"/>
      <c r="T902" s="33"/>
      <c r="U902" s="33"/>
      <c r="V902" s="27"/>
      <c r="W902" s="45"/>
      <c r="X902" s="42">
        <f>IF(V902="ESU",P902*PU!$B$3,0)</f>
        <v>0</v>
      </c>
      <c r="Y902" s="23">
        <f>IF(V902="ECF",P902*PU!$B$5,0)</f>
        <v>0</v>
      </c>
      <c r="Z902" s="23">
        <f>IF(V902="Enrobé projeté",P902*PU!$B$7,0)</f>
        <v>0</v>
      </c>
      <c r="AA902" s="23">
        <f>IF(V902="Enrobé à froid",P902*PU!$B$9,0)</f>
        <v>0</v>
      </c>
      <c r="AB902" s="23">
        <f>IF(V902="Béton bitumineux",P902*PU!$B$11,0)</f>
        <v>0</v>
      </c>
      <c r="AC902" s="23">
        <f>IF(V902="Grave émulsion",P902*PU!$B$13,0)</f>
        <v>0</v>
      </c>
      <c r="AD902" s="24">
        <f>(R902*PU!B907)+('Entretien des chaussées1'!T902*PU!B909)+'Entretien des chaussées1'!X902+'Entretien des chaussées1'!Y902+'Entretien des chaussées1'!Z902+'Entretien des chaussées1'!AA902+'Entretien des chaussées1'!AB902+'Entretien des chaussées1'!AC902</f>
        <v>0</v>
      </c>
      <c r="AE902" s="34"/>
      <c r="AF902" s="34"/>
      <c r="AG902" s="19" t="str">
        <f t="shared" si="162"/>
        <v/>
      </c>
      <c r="AH902" s="19" t="str">
        <f t="shared" si="163"/>
        <v/>
      </c>
      <c r="AI902" s="19" t="str">
        <f t="shared" si="164"/>
        <v/>
      </c>
      <c r="AJ902" s="31"/>
      <c r="AK902" s="26"/>
    </row>
    <row r="903" spans="1:37" x14ac:dyDescent="0.2">
      <c r="A903" s="41"/>
      <c r="B903" s="58" t="s">
        <v>923</v>
      </c>
      <c r="C903" s="41"/>
      <c r="D903" s="44"/>
      <c r="E903" s="40"/>
      <c r="F903" s="38" t="str">
        <f t="shared" si="154"/>
        <v/>
      </c>
      <c r="G903" s="23">
        <f t="shared" si="155"/>
        <v>0</v>
      </c>
      <c r="H903" s="23">
        <f t="shared" si="156"/>
        <v>0</v>
      </c>
      <c r="I903" s="23">
        <f t="shared" si="157"/>
        <v>0</v>
      </c>
      <c r="J903" s="23">
        <f t="shared" si="158"/>
        <v>0</v>
      </c>
      <c r="K903" s="23">
        <f t="shared" si="159"/>
        <v>0</v>
      </c>
      <c r="L903" s="27"/>
      <c r="M903" s="27"/>
      <c r="N903" s="33"/>
      <c r="O903" s="33"/>
      <c r="P903" s="68" t="str">
        <f t="shared" si="160"/>
        <v/>
      </c>
      <c r="Q903" s="49" t="str">
        <f t="shared" si="161"/>
        <v/>
      </c>
      <c r="R903" s="33"/>
      <c r="S903" s="33"/>
      <c r="T903" s="33"/>
      <c r="U903" s="33"/>
      <c r="V903" s="27"/>
      <c r="W903" s="45"/>
      <c r="X903" s="42">
        <f>IF(V903="ESU",P903*PU!$B$3,0)</f>
        <v>0</v>
      </c>
      <c r="Y903" s="23">
        <f>IF(V903="ECF",P903*PU!$B$5,0)</f>
        <v>0</v>
      </c>
      <c r="Z903" s="23">
        <f>IF(V903="Enrobé projeté",P903*PU!$B$7,0)</f>
        <v>0</v>
      </c>
      <c r="AA903" s="23">
        <f>IF(V903="Enrobé à froid",P903*PU!$B$9,0)</f>
        <v>0</v>
      </c>
      <c r="AB903" s="23">
        <f>IF(V903="Béton bitumineux",P903*PU!$B$11,0)</f>
        <v>0</v>
      </c>
      <c r="AC903" s="23">
        <f>IF(V903="Grave émulsion",P903*PU!$B$13,0)</f>
        <v>0</v>
      </c>
      <c r="AD903" s="24">
        <f>(R903*PU!B908)+('Entretien des chaussées1'!T903*PU!B910)+'Entretien des chaussées1'!X903+'Entretien des chaussées1'!Y903+'Entretien des chaussées1'!Z903+'Entretien des chaussées1'!AA903+'Entretien des chaussées1'!AB903+'Entretien des chaussées1'!AC903</f>
        <v>0</v>
      </c>
      <c r="AE903" s="34"/>
      <c r="AF903" s="34"/>
      <c r="AG903" s="19" t="str">
        <f t="shared" si="162"/>
        <v/>
      </c>
      <c r="AH903" s="19" t="str">
        <f t="shared" si="163"/>
        <v/>
      </c>
      <c r="AI903" s="19" t="str">
        <f t="shared" si="164"/>
        <v/>
      </c>
      <c r="AJ903" s="31"/>
      <c r="AK903" s="26"/>
    </row>
    <row r="904" spans="1:37" x14ac:dyDescent="0.2">
      <c r="A904" s="41"/>
      <c r="B904" s="58" t="s">
        <v>924</v>
      </c>
      <c r="C904" s="41"/>
      <c r="D904" s="44"/>
      <c r="E904" s="40"/>
      <c r="F904" s="38" t="str">
        <f t="shared" si="154"/>
        <v/>
      </c>
      <c r="G904" s="23">
        <f t="shared" si="155"/>
        <v>0</v>
      </c>
      <c r="H904" s="23">
        <f t="shared" si="156"/>
        <v>0</v>
      </c>
      <c r="I904" s="23">
        <f t="shared" si="157"/>
        <v>0</v>
      </c>
      <c r="J904" s="23">
        <f t="shared" si="158"/>
        <v>0</v>
      </c>
      <c r="K904" s="23">
        <f t="shared" si="159"/>
        <v>0</v>
      </c>
      <c r="L904" s="27"/>
      <c r="M904" s="27"/>
      <c r="N904" s="33"/>
      <c r="O904" s="33"/>
      <c r="P904" s="68" t="str">
        <f t="shared" si="160"/>
        <v/>
      </c>
      <c r="Q904" s="49" t="str">
        <f t="shared" si="161"/>
        <v/>
      </c>
      <c r="R904" s="33"/>
      <c r="S904" s="33"/>
      <c r="T904" s="33"/>
      <c r="U904" s="33"/>
      <c r="V904" s="27"/>
      <c r="W904" s="45"/>
      <c r="X904" s="42">
        <f>IF(V904="ESU",P904*PU!$B$3,0)</f>
        <v>0</v>
      </c>
      <c r="Y904" s="23">
        <f>IF(V904="ECF",P904*PU!$B$5,0)</f>
        <v>0</v>
      </c>
      <c r="Z904" s="23">
        <f>IF(V904="Enrobé projeté",P904*PU!$B$7,0)</f>
        <v>0</v>
      </c>
      <c r="AA904" s="23">
        <f>IF(V904="Enrobé à froid",P904*PU!$B$9,0)</f>
        <v>0</v>
      </c>
      <c r="AB904" s="23">
        <f>IF(V904="Béton bitumineux",P904*PU!$B$11,0)</f>
        <v>0</v>
      </c>
      <c r="AC904" s="23">
        <f>IF(V904="Grave émulsion",P904*PU!$B$13,0)</f>
        <v>0</v>
      </c>
      <c r="AD904" s="24">
        <f>(R904*PU!B909)+('Entretien des chaussées1'!T904*PU!B911)+'Entretien des chaussées1'!X904+'Entretien des chaussées1'!Y904+'Entretien des chaussées1'!Z904+'Entretien des chaussées1'!AA904+'Entretien des chaussées1'!AB904+'Entretien des chaussées1'!AC904</f>
        <v>0</v>
      </c>
      <c r="AE904" s="34"/>
      <c r="AF904" s="34"/>
      <c r="AG904" s="19" t="str">
        <f t="shared" si="162"/>
        <v/>
      </c>
      <c r="AH904" s="19" t="str">
        <f t="shared" si="163"/>
        <v/>
      </c>
      <c r="AI904" s="19" t="str">
        <f t="shared" si="164"/>
        <v/>
      </c>
      <c r="AJ904" s="31"/>
      <c r="AK904" s="26"/>
    </row>
    <row r="905" spans="1:37" x14ac:dyDescent="0.2">
      <c r="A905" s="41"/>
      <c r="B905" s="58" t="s">
        <v>925</v>
      </c>
      <c r="C905" s="41"/>
      <c r="D905" s="44"/>
      <c r="E905" s="40"/>
      <c r="F905" s="38" t="str">
        <f t="shared" si="154"/>
        <v/>
      </c>
      <c r="G905" s="23">
        <f t="shared" si="155"/>
        <v>0</v>
      </c>
      <c r="H905" s="23">
        <f t="shared" si="156"/>
        <v>0</v>
      </c>
      <c r="I905" s="23">
        <f t="shared" si="157"/>
        <v>0</v>
      </c>
      <c r="J905" s="23">
        <f t="shared" si="158"/>
        <v>0</v>
      </c>
      <c r="K905" s="23">
        <f t="shared" si="159"/>
        <v>0</v>
      </c>
      <c r="L905" s="27"/>
      <c r="M905" s="27"/>
      <c r="N905" s="33"/>
      <c r="O905" s="33"/>
      <c r="P905" s="68" t="str">
        <f t="shared" si="160"/>
        <v/>
      </c>
      <c r="Q905" s="49" t="str">
        <f t="shared" si="161"/>
        <v/>
      </c>
      <c r="R905" s="33"/>
      <c r="S905" s="33"/>
      <c r="T905" s="33"/>
      <c r="U905" s="33"/>
      <c r="V905" s="27"/>
      <c r="W905" s="45"/>
      <c r="X905" s="42">
        <f>IF(V905="ESU",P905*PU!$B$3,0)</f>
        <v>0</v>
      </c>
      <c r="Y905" s="23">
        <f>IF(V905="ECF",P905*PU!$B$5,0)</f>
        <v>0</v>
      </c>
      <c r="Z905" s="23">
        <f>IF(V905="Enrobé projeté",P905*PU!$B$7,0)</f>
        <v>0</v>
      </c>
      <c r="AA905" s="23">
        <f>IF(V905="Enrobé à froid",P905*PU!$B$9,0)</f>
        <v>0</v>
      </c>
      <c r="AB905" s="23">
        <f>IF(V905="Béton bitumineux",P905*PU!$B$11,0)</f>
        <v>0</v>
      </c>
      <c r="AC905" s="23">
        <f>IF(V905="Grave émulsion",P905*PU!$B$13,0)</f>
        <v>0</v>
      </c>
      <c r="AD905" s="24">
        <f>(R905*PU!B910)+('Entretien des chaussées1'!T905*PU!B912)+'Entretien des chaussées1'!X905+'Entretien des chaussées1'!Y905+'Entretien des chaussées1'!Z905+'Entretien des chaussées1'!AA905+'Entretien des chaussées1'!AB905+'Entretien des chaussées1'!AC905</f>
        <v>0</v>
      </c>
      <c r="AE905" s="34"/>
      <c r="AF905" s="34"/>
      <c r="AG905" s="19" t="str">
        <f t="shared" si="162"/>
        <v/>
      </c>
      <c r="AH905" s="19" t="str">
        <f t="shared" si="163"/>
        <v/>
      </c>
      <c r="AI905" s="19" t="str">
        <f t="shared" si="164"/>
        <v/>
      </c>
      <c r="AJ905" s="31"/>
      <c r="AK905" s="26"/>
    </row>
    <row r="906" spans="1:37" x14ac:dyDescent="0.2">
      <c r="A906" s="41"/>
      <c r="B906" s="58" t="s">
        <v>926</v>
      </c>
      <c r="C906" s="41"/>
      <c r="D906" s="44"/>
      <c r="E906" s="40"/>
      <c r="F906" s="38" t="str">
        <f t="shared" si="154"/>
        <v/>
      </c>
      <c r="G906" s="23">
        <f t="shared" si="155"/>
        <v>0</v>
      </c>
      <c r="H906" s="23">
        <f t="shared" si="156"/>
        <v>0</v>
      </c>
      <c r="I906" s="23">
        <f t="shared" si="157"/>
        <v>0</v>
      </c>
      <c r="J906" s="23">
        <f t="shared" si="158"/>
        <v>0</v>
      </c>
      <c r="K906" s="23">
        <f t="shared" si="159"/>
        <v>0</v>
      </c>
      <c r="L906" s="27"/>
      <c r="M906" s="27"/>
      <c r="N906" s="33"/>
      <c r="O906" s="33"/>
      <c r="P906" s="68" t="str">
        <f t="shared" si="160"/>
        <v/>
      </c>
      <c r="Q906" s="49" t="str">
        <f t="shared" si="161"/>
        <v/>
      </c>
      <c r="R906" s="33"/>
      <c r="S906" s="33"/>
      <c r="T906" s="33"/>
      <c r="U906" s="33"/>
      <c r="V906" s="27"/>
      <c r="W906" s="45"/>
      <c r="X906" s="42">
        <f>IF(V906="ESU",P906*PU!$B$3,0)</f>
        <v>0</v>
      </c>
      <c r="Y906" s="23">
        <f>IF(V906="ECF",P906*PU!$B$5,0)</f>
        <v>0</v>
      </c>
      <c r="Z906" s="23">
        <f>IF(V906="Enrobé projeté",P906*PU!$B$7,0)</f>
        <v>0</v>
      </c>
      <c r="AA906" s="23">
        <f>IF(V906="Enrobé à froid",P906*PU!$B$9,0)</f>
        <v>0</v>
      </c>
      <c r="AB906" s="23">
        <f>IF(V906="Béton bitumineux",P906*PU!$B$11,0)</f>
        <v>0</v>
      </c>
      <c r="AC906" s="23">
        <f>IF(V906="Grave émulsion",P906*PU!$B$13,0)</f>
        <v>0</v>
      </c>
      <c r="AD906" s="24">
        <f>(R906*PU!B911)+('Entretien des chaussées1'!T906*PU!B913)+'Entretien des chaussées1'!X906+'Entretien des chaussées1'!Y906+'Entretien des chaussées1'!Z906+'Entretien des chaussées1'!AA906+'Entretien des chaussées1'!AB906+'Entretien des chaussées1'!AC906</f>
        <v>0</v>
      </c>
      <c r="AE906" s="34"/>
      <c r="AF906" s="34"/>
      <c r="AG906" s="19" t="str">
        <f t="shared" si="162"/>
        <v/>
      </c>
      <c r="AH906" s="19" t="str">
        <f t="shared" si="163"/>
        <v/>
      </c>
      <c r="AI906" s="19" t="str">
        <f t="shared" si="164"/>
        <v/>
      </c>
      <c r="AJ906" s="31"/>
      <c r="AK906" s="26"/>
    </row>
    <row r="907" spans="1:37" x14ac:dyDescent="0.2">
      <c r="A907" s="41"/>
      <c r="B907" s="58" t="s">
        <v>927</v>
      </c>
      <c r="C907" s="41"/>
      <c r="D907" s="44"/>
      <c r="E907" s="40"/>
      <c r="F907" s="38" t="str">
        <f t="shared" si="154"/>
        <v/>
      </c>
      <c r="G907" s="23">
        <f t="shared" si="155"/>
        <v>0</v>
      </c>
      <c r="H907" s="23">
        <f t="shared" si="156"/>
        <v>0</v>
      </c>
      <c r="I907" s="23">
        <f t="shared" si="157"/>
        <v>0</v>
      </c>
      <c r="J907" s="23">
        <f t="shared" si="158"/>
        <v>0</v>
      </c>
      <c r="K907" s="23">
        <f t="shared" si="159"/>
        <v>0</v>
      </c>
      <c r="L907" s="27"/>
      <c r="M907" s="27"/>
      <c r="N907" s="33"/>
      <c r="O907" s="33"/>
      <c r="P907" s="68" t="str">
        <f t="shared" si="160"/>
        <v/>
      </c>
      <c r="Q907" s="49" t="str">
        <f t="shared" si="161"/>
        <v/>
      </c>
      <c r="R907" s="33"/>
      <c r="S907" s="33"/>
      <c r="T907" s="33"/>
      <c r="U907" s="33"/>
      <c r="V907" s="27"/>
      <c r="W907" s="45"/>
      <c r="X907" s="42">
        <f>IF(V907="ESU",P907*PU!$B$3,0)</f>
        <v>0</v>
      </c>
      <c r="Y907" s="23">
        <f>IF(V907="ECF",P907*PU!$B$5,0)</f>
        <v>0</v>
      </c>
      <c r="Z907" s="23">
        <f>IF(V907="Enrobé projeté",P907*PU!$B$7,0)</f>
        <v>0</v>
      </c>
      <c r="AA907" s="23">
        <f>IF(V907="Enrobé à froid",P907*PU!$B$9,0)</f>
        <v>0</v>
      </c>
      <c r="AB907" s="23">
        <f>IF(V907="Béton bitumineux",P907*PU!$B$11,0)</f>
        <v>0</v>
      </c>
      <c r="AC907" s="23">
        <f>IF(V907="Grave émulsion",P907*PU!$B$13,0)</f>
        <v>0</v>
      </c>
      <c r="AD907" s="24">
        <f>(R907*PU!B912)+('Entretien des chaussées1'!T907*PU!B914)+'Entretien des chaussées1'!X907+'Entretien des chaussées1'!Y907+'Entretien des chaussées1'!Z907+'Entretien des chaussées1'!AA907+'Entretien des chaussées1'!AB907+'Entretien des chaussées1'!AC907</f>
        <v>0</v>
      </c>
      <c r="AE907" s="34"/>
      <c r="AF907" s="34"/>
      <c r="AG907" s="19" t="str">
        <f t="shared" si="162"/>
        <v/>
      </c>
      <c r="AH907" s="19" t="str">
        <f t="shared" si="163"/>
        <v/>
      </c>
      <c r="AI907" s="19" t="str">
        <f t="shared" si="164"/>
        <v/>
      </c>
      <c r="AJ907" s="31"/>
      <c r="AK907" s="26"/>
    </row>
    <row r="908" spans="1:37" x14ac:dyDescent="0.2">
      <c r="A908" s="41"/>
      <c r="B908" s="58" t="s">
        <v>928</v>
      </c>
      <c r="C908" s="41"/>
      <c r="D908" s="44"/>
      <c r="E908" s="40"/>
      <c r="F908" s="38" t="str">
        <f t="shared" si="154"/>
        <v/>
      </c>
      <c r="G908" s="23">
        <f t="shared" si="155"/>
        <v>0</v>
      </c>
      <c r="H908" s="23">
        <f t="shared" si="156"/>
        <v>0</v>
      </c>
      <c r="I908" s="23">
        <f t="shared" si="157"/>
        <v>0</v>
      </c>
      <c r="J908" s="23">
        <f t="shared" si="158"/>
        <v>0</v>
      </c>
      <c r="K908" s="23">
        <f t="shared" si="159"/>
        <v>0</v>
      </c>
      <c r="L908" s="27"/>
      <c r="M908" s="27"/>
      <c r="N908" s="33"/>
      <c r="O908" s="33"/>
      <c r="P908" s="68" t="str">
        <f t="shared" si="160"/>
        <v/>
      </c>
      <c r="Q908" s="49" t="str">
        <f t="shared" si="161"/>
        <v/>
      </c>
      <c r="R908" s="33"/>
      <c r="S908" s="33"/>
      <c r="T908" s="33"/>
      <c r="U908" s="33"/>
      <c r="V908" s="27"/>
      <c r="W908" s="45"/>
      <c r="X908" s="42">
        <f>IF(V908="ESU",P908*PU!$B$3,0)</f>
        <v>0</v>
      </c>
      <c r="Y908" s="23">
        <f>IF(V908="ECF",P908*PU!$B$5,0)</f>
        <v>0</v>
      </c>
      <c r="Z908" s="23">
        <f>IF(V908="Enrobé projeté",P908*PU!$B$7,0)</f>
        <v>0</v>
      </c>
      <c r="AA908" s="23">
        <f>IF(V908="Enrobé à froid",P908*PU!$B$9,0)</f>
        <v>0</v>
      </c>
      <c r="AB908" s="23">
        <f>IF(V908="Béton bitumineux",P908*PU!$B$11,0)</f>
        <v>0</v>
      </c>
      <c r="AC908" s="23">
        <f>IF(V908="Grave émulsion",P908*PU!$B$13,0)</f>
        <v>0</v>
      </c>
      <c r="AD908" s="24">
        <f>(R908*PU!B913)+('Entretien des chaussées1'!T908*PU!B915)+'Entretien des chaussées1'!X908+'Entretien des chaussées1'!Y908+'Entretien des chaussées1'!Z908+'Entretien des chaussées1'!AA908+'Entretien des chaussées1'!AB908+'Entretien des chaussées1'!AC908</f>
        <v>0</v>
      </c>
      <c r="AE908" s="34"/>
      <c r="AF908" s="34"/>
      <c r="AG908" s="19" t="str">
        <f t="shared" si="162"/>
        <v/>
      </c>
      <c r="AH908" s="19" t="str">
        <f t="shared" si="163"/>
        <v/>
      </c>
      <c r="AI908" s="19" t="str">
        <f t="shared" si="164"/>
        <v/>
      </c>
      <c r="AJ908" s="31"/>
      <c r="AK908" s="26"/>
    </row>
    <row r="909" spans="1:37" x14ac:dyDescent="0.2">
      <c r="A909" s="41"/>
      <c r="B909" s="58" t="s">
        <v>929</v>
      </c>
      <c r="C909" s="41"/>
      <c r="D909" s="44"/>
      <c r="E909" s="40"/>
      <c r="F909" s="38" t="str">
        <f t="shared" ref="F909:F972" si="165">IF(E909="Chaussée neuve","Niveau 1",IF(E909="Chaussée fissurée","Niveau 2",IF(E909="Chaussée fortement fissurée et nids de poule","Niveau 3",IF(E909="Chaussée orniérée et fissurée","Niveau 4",IF(E909="Chaussée affaissée ou quasi détruite","Niveau 5","")))))</f>
        <v/>
      </c>
      <c r="G909" s="23">
        <f t="shared" ref="G909:G972" si="166">IF(F909="Niveau 1",1,0)</f>
        <v>0</v>
      </c>
      <c r="H909" s="23">
        <f t="shared" ref="H909:H972" si="167">IF(F909="Niveau 2",1,0)</f>
        <v>0</v>
      </c>
      <c r="I909" s="23">
        <f t="shared" ref="I909:I972" si="168">IF(F909="Niveau 3",1,0)</f>
        <v>0</v>
      </c>
      <c r="J909" s="23">
        <f t="shared" ref="J909:J972" si="169">IF(F909="Niveau 4",1,0)</f>
        <v>0</v>
      </c>
      <c r="K909" s="23">
        <f t="shared" ref="K909:K972" si="170">IF(F909="Niveau 5",1,0)</f>
        <v>0</v>
      </c>
      <c r="L909" s="27"/>
      <c r="M909" s="27"/>
      <c r="N909" s="33"/>
      <c r="O909" s="33"/>
      <c r="P909" s="68" t="str">
        <f t="shared" ref="P909:P972" si="171">IF(O909="","",N909*O909)</f>
        <v/>
      </c>
      <c r="Q909" s="49" t="str">
        <f t="shared" ref="Q909:Q972" si="172">IF(P909="","","m²")</f>
        <v/>
      </c>
      <c r="R909" s="33"/>
      <c r="S909" s="33"/>
      <c r="T909" s="33"/>
      <c r="U909" s="33"/>
      <c r="V909" s="27"/>
      <c r="W909" s="45"/>
      <c r="X909" s="42">
        <f>IF(V909="ESU",P909*PU!$B$3,0)</f>
        <v>0</v>
      </c>
      <c r="Y909" s="23">
        <f>IF(V909="ECF",P909*PU!$B$5,0)</f>
        <v>0</v>
      </c>
      <c r="Z909" s="23">
        <f>IF(V909="Enrobé projeté",P909*PU!$B$7,0)</f>
        <v>0</v>
      </c>
      <c r="AA909" s="23">
        <f>IF(V909="Enrobé à froid",P909*PU!$B$9,0)</f>
        <v>0</v>
      </c>
      <c r="AB909" s="23">
        <f>IF(V909="Béton bitumineux",P909*PU!$B$11,0)</f>
        <v>0</v>
      </c>
      <c r="AC909" s="23">
        <f>IF(V909="Grave émulsion",P909*PU!$B$13,0)</f>
        <v>0</v>
      </c>
      <c r="AD909" s="24">
        <f>(R909*PU!B914)+('Entretien des chaussées1'!T909*PU!B916)+'Entretien des chaussées1'!X909+'Entretien des chaussées1'!Y909+'Entretien des chaussées1'!Z909+'Entretien des chaussées1'!AA909+'Entretien des chaussées1'!AB909+'Entretien des chaussées1'!AC909</f>
        <v>0</v>
      </c>
      <c r="AE909" s="34"/>
      <c r="AF909" s="34"/>
      <c r="AG909" s="19" t="str">
        <f t="shared" ref="AG909:AG972" si="173">IF(W909="Année N",AD909+AE909+AF909,"")</f>
        <v/>
      </c>
      <c r="AH909" s="19" t="str">
        <f t="shared" ref="AH909:AH972" si="174">IF(W909="N+1",AD909+AE909+AF909,"")</f>
        <v/>
      </c>
      <c r="AI909" s="19" t="str">
        <f t="shared" ref="AI909:AI972" si="175">IF(W909="&gt; N+1",AD909+AE909+AF909,"")</f>
        <v/>
      </c>
      <c r="AJ909" s="31"/>
      <c r="AK909" s="26"/>
    </row>
    <row r="910" spans="1:37" x14ac:dyDescent="0.2">
      <c r="A910" s="41"/>
      <c r="B910" s="58" t="s">
        <v>930</v>
      </c>
      <c r="C910" s="41"/>
      <c r="D910" s="44"/>
      <c r="E910" s="40"/>
      <c r="F910" s="38" t="str">
        <f t="shared" si="165"/>
        <v/>
      </c>
      <c r="G910" s="23">
        <f t="shared" si="166"/>
        <v>0</v>
      </c>
      <c r="H910" s="23">
        <f t="shared" si="167"/>
        <v>0</v>
      </c>
      <c r="I910" s="23">
        <f t="shared" si="168"/>
        <v>0</v>
      </c>
      <c r="J910" s="23">
        <f t="shared" si="169"/>
        <v>0</v>
      </c>
      <c r="K910" s="23">
        <f t="shared" si="170"/>
        <v>0</v>
      </c>
      <c r="L910" s="27"/>
      <c r="M910" s="27"/>
      <c r="N910" s="33"/>
      <c r="O910" s="33"/>
      <c r="P910" s="68" t="str">
        <f t="shared" si="171"/>
        <v/>
      </c>
      <c r="Q910" s="49" t="str">
        <f t="shared" si="172"/>
        <v/>
      </c>
      <c r="R910" s="33"/>
      <c r="S910" s="33"/>
      <c r="T910" s="33"/>
      <c r="U910" s="33"/>
      <c r="V910" s="27"/>
      <c r="W910" s="45"/>
      <c r="X910" s="42">
        <f>IF(V910="ESU",P910*PU!$B$3,0)</f>
        <v>0</v>
      </c>
      <c r="Y910" s="23">
        <f>IF(V910="ECF",P910*PU!$B$5,0)</f>
        <v>0</v>
      </c>
      <c r="Z910" s="23">
        <f>IF(V910="Enrobé projeté",P910*PU!$B$7,0)</f>
        <v>0</v>
      </c>
      <c r="AA910" s="23">
        <f>IF(V910="Enrobé à froid",P910*PU!$B$9,0)</f>
        <v>0</v>
      </c>
      <c r="AB910" s="23">
        <f>IF(V910="Béton bitumineux",P910*PU!$B$11,0)</f>
        <v>0</v>
      </c>
      <c r="AC910" s="23">
        <f>IF(V910="Grave émulsion",P910*PU!$B$13,0)</f>
        <v>0</v>
      </c>
      <c r="AD910" s="24">
        <f>(R910*PU!B915)+('Entretien des chaussées1'!T910*PU!B917)+'Entretien des chaussées1'!X910+'Entretien des chaussées1'!Y910+'Entretien des chaussées1'!Z910+'Entretien des chaussées1'!AA910+'Entretien des chaussées1'!AB910+'Entretien des chaussées1'!AC910</f>
        <v>0</v>
      </c>
      <c r="AE910" s="34"/>
      <c r="AF910" s="34"/>
      <c r="AG910" s="19" t="str">
        <f t="shared" si="173"/>
        <v/>
      </c>
      <c r="AH910" s="19" t="str">
        <f t="shared" si="174"/>
        <v/>
      </c>
      <c r="AI910" s="19" t="str">
        <f t="shared" si="175"/>
        <v/>
      </c>
      <c r="AJ910" s="31"/>
      <c r="AK910" s="26"/>
    </row>
    <row r="911" spans="1:37" x14ac:dyDescent="0.2">
      <c r="A911" s="41"/>
      <c r="B911" s="58" t="s">
        <v>931</v>
      </c>
      <c r="C911" s="41"/>
      <c r="D911" s="44"/>
      <c r="E911" s="40"/>
      <c r="F911" s="38" t="str">
        <f t="shared" si="165"/>
        <v/>
      </c>
      <c r="G911" s="23">
        <f t="shared" si="166"/>
        <v>0</v>
      </c>
      <c r="H911" s="23">
        <f t="shared" si="167"/>
        <v>0</v>
      </c>
      <c r="I911" s="23">
        <f t="shared" si="168"/>
        <v>0</v>
      </c>
      <c r="J911" s="23">
        <f t="shared" si="169"/>
        <v>0</v>
      </c>
      <c r="K911" s="23">
        <f t="shared" si="170"/>
        <v>0</v>
      </c>
      <c r="L911" s="27"/>
      <c r="M911" s="27"/>
      <c r="N911" s="33"/>
      <c r="O911" s="33"/>
      <c r="P911" s="68" t="str">
        <f t="shared" si="171"/>
        <v/>
      </c>
      <c r="Q911" s="49" t="str">
        <f t="shared" si="172"/>
        <v/>
      </c>
      <c r="R911" s="33"/>
      <c r="S911" s="33"/>
      <c r="T911" s="33"/>
      <c r="U911" s="33"/>
      <c r="V911" s="27"/>
      <c r="W911" s="45"/>
      <c r="X911" s="42">
        <f>IF(V911="ESU",P911*PU!$B$3,0)</f>
        <v>0</v>
      </c>
      <c r="Y911" s="23">
        <f>IF(V911="ECF",P911*PU!$B$5,0)</f>
        <v>0</v>
      </c>
      <c r="Z911" s="23">
        <f>IF(V911="Enrobé projeté",P911*PU!$B$7,0)</f>
        <v>0</v>
      </c>
      <c r="AA911" s="23">
        <f>IF(V911="Enrobé à froid",P911*PU!$B$9,0)</f>
        <v>0</v>
      </c>
      <c r="AB911" s="23">
        <f>IF(V911="Béton bitumineux",P911*PU!$B$11,0)</f>
        <v>0</v>
      </c>
      <c r="AC911" s="23">
        <f>IF(V911="Grave émulsion",P911*PU!$B$13,0)</f>
        <v>0</v>
      </c>
      <c r="AD911" s="24">
        <f>(R911*PU!B916)+('Entretien des chaussées1'!T911*PU!B918)+'Entretien des chaussées1'!X911+'Entretien des chaussées1'!Y911+'Entretien des chaussées1'!Z911+'Entretien des chaussées1'!AA911+'Entretien des chaussées1'!AB911+'Entretien des chaussées1'!AC911</f>
        <v>0</v>
      </c>
      <c r="AE911" s="34"/>
      <c r="AF911" s="34"/>
      <c r="AG911" s="19" t="str">
        <f t="shared" si="173"/>
        <v/>
      </c>
      <c r="AH911" s="19" t="str">
        <f t="shared" si="174"/>
        <v/>
      </c>
      <c r="AI911" s="19" t="str">
        <f t="shared" si="175"/>
        <v/>
      </c>
      <c r="AJ911" s="31"/>
      <c r="AK911" s="26"/>
    </row>
    <row r="912" spans="1:37" x14ac:dyDescent="0.2">
      <c r="A912" s="41"/>
      <c r="B912" s="58" t="s">
        <v>932</v>
      </c>
      <c r="C912" s="41"/>
      <c r="D912" s="44"/>
      <c r="E912" s="40"/>
      <c r="F912" s="38" t="str">
        <f t="shared" si="165"/>
        <v/>
      </c>
      <c r="G912" s="23">
        <f t="shared" si="166"/>
        <v>0</v>
      </c>
      <c r="H912" s="23">
        <f t="shared" si="167"/>
        <v>0</v>
      </c>
      <c r="I912" s="23">
        <f t="shared" si="168"/>
        <v>0</v>
      </c>
      <c r="J912" s="23">
        <f t="shared" si="169"/>
        <v>0</v>
      </c>
      <c r="K912" s="23">
        <f t="shared" si="170"/>
        <v>0</v>
      </c>
      <c r="L912" s="27"/>
      <c r="M912" s="27"/>
      <c r="N912" s="33"/>
      <c r="O912" s="33"/>
      <c r="P912" s="68" t="str">
        <f t="shared" si="171"/>
        <v/>
      </c>
      <c r="Q912" s="49" t="str">
        <f t="shared" si="172"/>
        <v/>
      </c>
      <c r="R912" s="33"/>
      <c r="S912" s="33"/>
      <c r="T912" s="33"/>
      <c r="U912" s="33"/>
      <c r="V912" s="27"/>
      <c r="W912" s="45"/>
      <c r="X912" s="42">
        <f>IF(V912="ESU",P912*PU!$B$3,0)</f>
        <v>0</v>
      </c>
      <c r="Y912" s="23">
        <f>IF(V912="ECF",P912*PU!$B$5,0)</f>
        <v>0</v>
      </c>
      <c r="Z912" s="23">
        <f>IF(V912="Enrobé projeté",P912*PU!$B$7,0)</f>
        <v>0</v>
      </c>
      <c r="AA912" s="23">
        <f>IF(V912="Enrobé à froid",P912*PU!$B$9,0)</f>
        <v>0</v>
      </c>
      <c r="AB912" s="23">
        <f>IF(V912="Béton bitumineux",P912*PU!$B$11,0)</f>
        <v>0</v>
      </c>
      <c r="AC912" s="23">
        <f>IF(V912="Grave émulsion",P912*PU!$B$13,0)</f>
        <v>0</v>
      </c>
      <c r="AD912" s="24">
        <f>(R912*PU!B917)+('Entretien des chaussées1'!T912*PU!B919)+'Entretien des chaussées1'!X912+'Entretien des chaussées1'!Y912+'Entretien des chaussées1'!Z912+'Entretien des chaussées1'!AA912+'Entretien des chaussées1'!AB912+'Entretien des chaussées1'!AC912</f>
        <v>0</v>
      </c>
      <c r="AE912" s="34"/>
      <c r="AF912" s="34"/>
      <c r="AG912" s="19" t="str">
        <f t="shared" si="173"/>
        <v/>
      </c>
      <c r="AH912" s="19" t="str">
        <f t="shared" si="174"/>
        <v/>
      </c>
      <c r="AI912" s="19" t="str">
        <f t="shared" si="175"/>
        <v/>
      </c>
      <c r="AJ912" s="31"/>
      <c r="AK912" s="26"/>
    </row>
    <row r="913" spans="1:37" x14ac:dyDescent="0.2">
      <c r="A913" s="41"/>
      <c r="B913" s="58" t="s">
        <v>933</v>
      </c>
      <c r="C913" s="41"/>
      <c r="D913" s="44"/>
      <c r="E913" s="40"/>
      <c r="F913" s="38" t="str">
        <f t="shared" si="165"/>
        <v/>
      </c>
      <c r="G913" s="23">
        <f t="shared" si="166"/>
        <v>0</v>
      </c>
      <c r="H913" s="23">
        <f t="shared" si="167"/>
        <v>0</v>
      </c>
      <c r="I913" s="23">
        <f t="shared" si="168"/>
        <v>0</v>
      </c>
      <c r="J913" s="23">
        <f t="shared" si="169"/>
        <v>0</v>
      </c>
      <c r="K913" s="23">
        <f t="shared" si="170"/>
        <v>0</v>
      </c>
      <c r="L913" s="27"/>
      <c r="M913" s="27"/>
      <c r="N913" s="33"/>
      <c r="O913" s="33"/>
      <c r="P913" s="68" t="str">
        <f t="shared" si="171"/>
        <v/>
      </c>
      <c r="Q913" s="49" t="str">
        <f t="shared" si="172"/>
        <v/>
      </c>
      <c r="R913" s="33"/>
      <c r="S913" s="33"/>
      <c r="T913" s="33"/>
      <c r="U913" s="33"/>
      <c r="V913" s="27"/>
      <c r="W913" s="45"/>
      <c r="X913" s="42">
        <f>IF(V913="ESU",P913*PU!$B$3,0)</f>
        <v>0</v>
      </c>
      <c r="Y913" s="23">
        <f>IF(V913="ECF",P913*PU!$B$5,0)</f>
        <v>0</v>
      </c>
      <c r="Z913" s="23">
        <f>IF(V913="Enrobé projeté",P913*PU!$B$7,0)</f>
        <v>0</v>
      </c>
      <c r="AA913" s="23">
        <f>IF(V913="Enrobé à froid",P913*PU!$B$9,0)</f>
        <v>0</v>
      </c>
      <c r="AB913" s="23">
        <f>IF(V913="Béton bitumineux",P913*PU!$B$11,0)</f>
        <v>0</v>
      </c>
      <c r="AC913" s="23">
        <f>IF(V913="Grave émulsion",P913*PU!$B$13,0)</f>
        <v>0</v>
      </c>
      <c r="AD913" s="24">
        <f>(R913*PU!B918)+('Entretien des chaussées1'!T913*PU!B920)+'Entretien des chaussées1'!X913+'Entretien des chaussées1'!Y913+'Entretien des chaussées1'!Z913+'Entretien des chaussées1'!AA913+'Entretien des chaussées1'!AB913+'Entretien des chaussées1'!AC913</f>
        <v>0</v>
      </c>
      <c r="AE913" s="34"/>
      <c r="AF913" s="34"/>
      <c r="AG913" s="19" t="str">
        <f t="shared" si="173"/>
        <v/>
      </c>
      <c r="AH913" s="19" t="str">
        <f t="shared" si="174"/>
        <v/>
      </c>
      <c r="AI913" s="19" t="str">
        <f t="shared" si="175"/>
        <v/>
      </c>
      <c r="AJ913" s="31"/>
      <c r="AK913" s="26"/>
    </row>
    <row r="914" spans="1:37" x14ac:dyDescent="0.2">
      <c r="A914" s="41"/>
      <c r="B914" s="58" t="s">
        <v>934</v>
      </c>
      <c r="C914" s="41"/>
      <c r="D914" s="44"/>
      <c r="E914" s="40"/>
      <c r="F914" s="38" t="str">
        <f t="shared" si="165"/>
        <v/>
      </c>
      <c r="G914" s="23">
        <f t="shared" si="166"/>
        <v>0</v>
      </c>
      <c r="H914" s="23">
        <f t="shared" si="167"/>
        <v>0</v>
      </c>
      <c r="I914" s="23">
        <f t="shared" si="168"/>
        <v>0</v>
      </c>
      <c r="J914" s="23">
        <f t="shared" si="169"/>
        <v>0</v>
      </c>
      <c r="K914" s="23">
        <f t="shared" si="170"/>
        <v>0</v>
      </c>
      <c r="L914" s="27"/>
      <c r="M914" s="27"/>
      <c r="N914" s="33"/>
      <c r="O914" s="33"/>
      <c r="P914" s="68" t="str">
        <f t="shared" si="171"/>
        <v/>
      </c>
      <c r="Q914" s="49" t="str">
        <f t="shared" si="172"/>
        <v/>
      </c>
      <c r="R914" s="33"/>
      <c r="S914" s="33"/>
      <c r="T914" s="33"/>
      <c r="U914" s="33"/>
      <c r="V914" s="27"/>
      <c r="W914" s="45"/>
      <c r="X914" s="42">
        <f>IF(V914="ESU",P914*PU!$B$3,0)</f>
        <v>0</v>
      </c>
      <c r="Y914" s="23">
        <f>IF(V914="ECF",P914*PU!$B$5,0)</f>
        <v>0</v>
      </c>
      <c r="Z914" s="23">
        <f>IF(V914="Enrobé projeté",P914*PU!$B$7,0)</f>
        <v>0</v>
      </c>
      <c r="AA914" s="23">
        <f>IF(V914="Enrobé à froid",P914*PU!$B$9,0)</f>
        <v>0</v>
      </c>
      <c r="AB914" s="23">
        <f>IF(V914="Béton bitumineux",P914*PU!$B$11,0)</f>
        <v>0</v>
      </c>
      <c r="AC914" s="23">
        <f>IF(V914="Grave émulsion",P914*PU!$B$13,0)</f>
        <v>0</v>
      </c>
      <c r="AD914" s="24">
        <f>(R914*PU!B919)+('Entretien des chaussées1'!T914*PU!B921)+'Entretien des chaussées1'!X914+'Entretien des chaussées1'!Y914+'Entretien des chaussées1'!Z914+'Entretien des chaussées1'!AA914+'Entretien des chaussées1'!AB914+'Entretien des chaussées1'!AC914</f>
        <v>0</v>
      </c>
      <c r="AE914" s="34"/>
      <c r="AF914" s="34"/>
      <c r="AG914" s="19" t="str">
        <f t="shared" si="173"/>
        <v/>
      </c>
      <c r="AH914" s="19" t="str">
        <f t="shared" si="174"/>
        <v/>
      </c>
      <c r="AI914" s="19" t="str">
        <f t="shared" si="175"/>
        <v/>
      </c>
      <c r="AJ914" s="31"/>
      <c r="AK914" s="26"/>
    </row>
    <row r="915" spans="1:37" ht="25.5" x14ac:dyDescent="0.2">
      <c r="A915" s="41"/>
      <c r="B915" s="58" t="s">
        <v>935</v>
      </c>
      <c r="C915" s="41"/>
      <c r="D915" s="44"/>
      <c r="E915" s="40"/>
      <c r="F915" s="38" t="str">
        <f t="shared" si="165"/>
        <v/>
      </c>
      <c r="G915" s="23">
        <f t="shared" si="166"/>
        <v>0</v>
      </c>
      <c r="H915" s="23">
        <f t="shared" si="167"/>
        <v>0</v>
      </c>
      <c r="I915" s="23">
        <f t="shared" si="168"/>
        <v>0</v>
      </c>
      <c r="J915" s="23">
        <f t="shared" si="169"/>
        <v>0</v>
      </c>
      <c r="K915" s="23">
        <f t="shared" si="170"/>
        <v>0</v>
      </c>
      <c r="L915" s="27"/>
      <c r="M915" s="27"/>
      <c r="N915" s="33"/>
      <c r="O915" s="33"/>
      <c r="P915" s="68" t="str">
        <f t="shared" si="171"/>
        <v/>
      </c>
      <c r="Q915" s="49" t="str">
        <f t="shared" si="172"/>
        <v/>
      </c>
      <c r="R915" s="33"/>
      <c r="S915" s="33"/>
      <c r="T915" s="33"/>
      <c r="U915" s="33"/>
      <c r="V915" s="27"/>
      <c r="W915" s="45"/>
      <c r="X915" s="42">
        <f>IF(V915="ESU",P915*PU!$B$3,0)</f>
        <v>0</v>
      </c>
      <c r="Y915" s="23">
        <f>IF(V915="ECF",P915*PU!$B$5,0)</f>
        <v>0</v>
      </c>
      <c r="Z915" s="23">
        <f>IF(V915="Enrobé projeté",P915*PU!$B$7,0)</f>
        <v>0</v>
      </c>
      <c r="AA915" s="23">
        <f>IF(V915="Enrobé à froid",P915*PU!$B$9,0)</f>
        <v>0</v>
      </c>
      <c r="AB915" s="23">
        <f>IF(V915="Béton bitumineux",P915*PU!$B$11,0)</f>
        <v>0</v>
      </c>
      <c r="AC915" s="23">
        <f>IF(V915="Grave émulsion",P915*PU!$B$13,0)</f>
        <v>0</v>
      </c>
      <c r="AD915" s="24">
        <f>(R915*PU!B920)+('Entretien des chaussées1'!T915*PU!B922)+'Entretien des chaussées1'!X915+'Entretien des chaussées1'!Y915+'Entretien des chaussées1'!Z915+'Entretien des chaussées1'!AA915+'Entretien des chaussées1'!AB915+'Entretien des chaussées1'!AC915</f>
        <v>0</v>
      </c>
      <c r="AE915" s="34"/>
      <c r="AF915" s="34"/>
      <c r="AG915" s="19" t="str">
        <f t="shared" si="173"/>
        <v/>
      </c>
      <c r="AH915" s="19" t="str">
        <f t="shared" si="174"/>
        <v/>
      </c>
      <c r="AI915" s="19" t="str">
        <f t="shared" si="175"/>
        <v/>
      </c>
      <c r="AJ915" s="31"/>
      <c r="AK915" s="26"/>
    </row>
    <row r="916" spans="1:37" x14ac:dyDescent="0.2">
      <c r="A916" s="41"/>
      <c r="B916" s="60" t="s">
        <v>936</v>
      </c>
      <c r="C916" s="41"/>
      <c r="D916" s="44"/>
      <c r="E916" s="40"/>
      <c r="F916" s="38" t="str">
        <f t="shared" si="165"/>
        <v/>
      </c>
      <c r="G916" s="23">
        <f t="shared" si="166"/>
        <v>0</v>
      </c>
      <c r="H916" s="23">
        <f t="shared" si="167"/>
        <v>0</v>
      </c>
      <c r="I916" s="23">
        <f t="shared" si="168"/>
        <v>0</v>
      </c>
      <c r="J916" s="23">
        <f t="shared" si="169"/>
        <v>0</v>
      </c>
      <c r="K916" s="23">
        <f t="shared" si="170"/>
        <v>0</v>
      </c>
      <c r="L916" s="27"/>
      <c r="M916" s="27"/>
      <c r="N916" s="33"/>
      <c r="O916" s="33"/>
      <c r="P916" s="68" t="str">
        <f t="shared" si="171"/>
        <v/>
      </c>
      <c r="Q916" s="49" t="str">
        <f t="shared" si="172"/>
        <v/>
      </c>
      <c r="R916" s="33"/>
      <c r="S916" s="33"/>
      <c r="T916" s="33"/>
      <c r="U916" s="33"/>
      <c r="V916" s="27"/>
      <c r="W916" s="45"/>
      <c r="X916" s="42">
        <f>IF(V916="ESU",P916*PU!$B$3,0)</f>
        <v>0</v>
      </c>
      <c r="Y916" s="23">
        <f>IF(V916="ECF",P916*PU!$B$5,0)</f>
        <v>0</v>
      </c>
      <c r="Z916" s="23">
        <f>IF(V916="Enrobé projeté",P916*PU!$B$7,0)</f>
        <v>0</v>
      </c>
      <c r="AA916" s="23">
        <f>IF(V916="Enrobé à froid",P916*PU!$B$9,0)</f>
        <v>0</v>
      </c>
      <c r="AB916" s="23">
        <f>IF(V916="Béton bitumineux",P916*PU!$B$11,0)</f>
        <v>0</v>
      </c>
      <c r="AC916" s="23">
        <f>IF(V916="Grave émulsion",P916*PU!$B$13,0)</f>
        <v>0</v>
      </c>
      <c r="AD916" s="24">
        <f>(R916*PU!B921)+('Entretien des chaussées1'!T916*PU!B923)+'Entretien des chaussées1'!X916+'Entretien des chaussées1'!Y916+'Entretien des chaussées1'!Z916+'Entretien des chaussées1'!AA916+'Entretien des chaussées1'!AB916+'Entretien des chaussées1'!AC916</f>
        <v>0</v>
      </c>
      <c r="AE916" s="34"/>
      <c r="AF916" s="34"/>
      <c r="AG916" s="19" t="str">
        <f t="shared" si="173"/>
        <v/>
      </c>
      <c r="AH916" s="19" t="str">
        <f t="shared" si="174"/>
        <v/>
      </c>
      <c r="AI916" s="19" t="str">
        <f t="shared" si="175"/>
        <v/>
      </c>
      <c r="AJ916" s="31"/>
      <c r="AK916" s="26"/>
    </row>
    <row r="917" spans="1:37" x14ac:dyDescent="0.2">
      <c r="A917" s="41"/>
      <c r="B917" s="58" t="s">
        <v>937</v>
      </c>
      <c r="C917" s="41"/>
      <c r="D917" s="44"/>
      <c r="E917" s="40"/>
      <c r="F917" s="38" t="str">
        <f t="shared" si="165"/>
        <v/>
      </c>
      <c r="G917" s="23">
        <f t="shared" si="166"/>
        <v>0</v>
      </c>
      <c r="H917" s="23">
        <f t="shared" si="167"/>
        <v>0</v>
      </c>
      <c r="I917" s="23">
        <f t="shared" si="168"/>
        <v>0</v>
      </c>
      <c r="J917" s="23">
        <f t="shared" si="169"/>
        <v>0</v>
      </c>
      <c r="K917" s="23">
        <f t="shared" si="170"/>
        <v>0</v>
      </c>
      <c r="L917" s="27"/>
      <c r="M917" s="27"/>
      <c r="N917" s="33"/>
      <c r="O917" s="33"/>
      <c r="P917" s="68" t="str">
        <f t="shared" si="171"/>
        <v/>
      </c>
      <c r="Q917" s="49" t="str">
        <f t="shared" si="172"/>
        <v/>
      </c>
      <c r="R917" s="33"/>
      <c r="S917" s="33"/>
      <c r="T917" s="33"/>
      <c r="U917" s="33"/>
      <c r="V917" s="27"/>
      <c r="W917" s="45"/>
      <c r="X917" s="42">
        <f>IF(V917="ESU",P917*PU!$B$3,0)</f>
        <v>0</v>
      </c>
      <c r="Y917" s="23">
        <f>IF(V917="ECF",P917*PU!$B$5,0)</f>
        <v>0</v>
      </c>
      <c r="Z917" s="23">
        <f>IF(V917="Enrobé projeté",P917*PU!$B$7,0)</f>
        <v>0</v>
      </c>
      <c r="AA917" s="23">
        <f>IF(V917="Enrobé à froid",P917*PU!$B$9,0)</f>
        <v>0</v>
      </c>
      <c r="AB917" s="23">
        <f>IF(V917="Béton bitumineux",P917*PU!$B$11,0)</f>
        <v>0</v>
      </c>
      <c r="AC917" s="23">
        <f>IF(V917="Grave émulsion",P917*PU!$B$13,0)</f>
        <v>0</v>
      </c>
      <c r="AD917" s="24">
        <f>(R917*PU!B922)+('Entretien des chaussées1'!T917*PU!B924)+'Entretien des chaussées1'!X917+'Entretien des chaussées1'!Y917+'Entretien des chaussées1'!Z917+'Entretien des chaussées1'!AA917+'Entretien des chaussées1'!AB917+'Entretien des chaussées1'!AC917</f>
        <v>0</v>
      </c>
      <c r="AE917" s="34"/>
      <c r="AF917" s="34"/>
      <c r="AG917" s="19" t="str">
        <f t="shared" si="173"/>
        <v/>
      </c>
      <c r="AH917" s="19" t="str">
        <f t="shared" si="174"/>
        <v/>
      </c>
      <c r="AI917" s="19" t="str">
        <f t="shared" si="175"/>
        <v/>
      </c>
      <c r="AJ917" s="31"/>
      <c r="AK917" s="26"/>
    </row>
    <row r="918" spans="1:37" x14ac:dyDescent="0.2">
      <c r="A918" s="41"/>
      <c r="B918" s="58" t="s">
        <v>938</v>
      </c>
      <c r="C918" s="41"/>
      <c r="D918" s="44"/>
      <c r="E918" s="40"/>
      <c r="F918" s="38" t="str">
        <f t="shared" si="165"/>
        <v/>
      </c>
      <c r="G918" s="23">
        <f t="shared" si="166"/>
        <v>0</v>
      </c>
      <c r="H918" s="23">
        <f t="shared" si="167"/>
        <v>0</v>
      </c>
      <c r="I918" s="23">
        <f t="shared" si="168"/>
        <v>0</v>
      </c>
      <c r="J918" s="23">
        <f t="shared" si="169"/>
        <v>0</v>
      </c>
      <c r="K918" s="23">
        <f t="shared" si="170"/>
        <v>0</v>
      </c>
      <c r="L918" s="27"/>
      <c r="M918" s="27"/>
      <c r="N918" s="33"/>
      <c r="O918" s="33"/>
      <c r="P918" s="68" t="str">
        <f t="shared" si="171"/>
        <v/>
      </c>
      <c r="Q918" s="49" t="str">
        <f t="shared" si="172"/>
        <v/>
      </c>
      <c r="R918" s="33"/>
      <c r="S918" s="33"/>
      <c r="T918" s="33"/>
      <c r="U918" s="33"/>
      <c r="V918" s="27"/>
      <c r="W918" s="45"/>
      <c r="X918" s="42">
        <f>IF(V918="ESU",P918*PU!$B$3,0)</f>
        <v>0</v>
      </c>
      <c r="Y918" s="23">
        <f>IF(V918="ECF",P918*PU!$B$5,0)</f>
        <v>0</v>
      </c>
      <c r="Z918" s="23">
        <f>IF(V918="Enrobé projeté",P918*PU!$B$7,0)</f>
        <v>0</v>
      </c>
      <c r="AA918" s="23">
        <f>IF(V918="Enrobé à froid",P918*PU!$B$9,0)</f>
        <v>0</v>
      </c>
      <c r="AB918" s="23">
        <f>IF(V918="Béton bitumineux",P918*PU!$B$11,0)</f>
        <v>0</v>
      </c>
      <c r="AC918" s="23">
        <f>IF(V918="Grave émulsion",P918*PU!$B$13,0)</f>
        <v>0</v>
      </c>
      <c r="AD918" s="24">
        <f>(R918*PU!B923)+('Entretien des chaussées1'!T918*PU!B925)+'Entretien des chaussées1'!X918+'Entretien des chaussées1'!Y918+'Entretien des chaussées1'!Z918+'Entretien des chaussées1'!AA918+'Entretien des chaussées1'!AB918+'Entretien des chaussées1'!AC918</f>
        <v>0</v>
      </c>
      <c r="AE918" s="34"/>
      <c r="AF918" s="34"/>
      <c r="AG918" s="19" t="str">
        <f t="shared" si="173"/>
        <v/>
      </c>
      <c r="AH918" s="19" t="str">
        <f t="shared" si="174"/>
        <v/>
      </c>
      <c r="AI918" s="19" t="str">
        <f t="shared" si="175"/>
        <v/>
      </c>
      <c r="AJ918" s="31"/>
      <c r="AK918" s="26"/>
    </row>
    <row r="919" spans="1:37" x14ac:dyDescent="0.2">
      <c r="A919" s="41"/>
      <c r="B919" s="58" t="s">
        <v>939</v>
      </c>
      <c r="C919" s="41"/>
      <c r="D919" s="44"/>
      <c r="E919" s="40"/>
      <c r="F919" s="38" t="str">
        <f t="shared" si="165"/>
        <v/>
      </c>
      <c r="G919" s="23">
        <f t="shared" si="166"/>
        <v>0</v>
      </c>
      <c r="H919" s="23">
        <f t="shared" si="167"/>
        <v>0</v>
      </c>
      <c r="I919" s="23">
        <f t="shared" si="168"/>
        <v>0</v>
      </c>
      <c r="J919" s="23">
        <f t="shared" si="169"/>
        <v>0</v>
      </c>
      <c r="K919" s="23">
        <f t="shared" si="170"/>
        <v>0</v>
      </c>
      <c r="L919" s="27"/>
      <c r="M919" s="27"/>
      <c r="N919" s="33"/>
      <c r="O919" s="33"/>
      <c r="P919" s="68" t="str">
        <f t="shared" si="171"/>
        <v/>
      </c>
      <c r="Q919" s="49" t="str">
        <f t="shared" si="172"/>
        <v/>
      </c>
      <c r="R919" s="33"/>
      <c r="S919" s="33"/>
      <c r="T919" s="33"/>
      <c r="U919" s="33"/>
      <c r="V919" s="27"/>
      <c r="W919" s="45"/>
      <c r="X919" s="42">
        <f>IF(V919="ESU",P919*PU!$B$3,0)</f>
        <v>0</v>
      </c>
      <c r="Y919" s="23">
        <f>IF(V919="ECF",P919*PU!$B$5,0)</f>
        <v>0</v>
      </c>
      <c r="Z919" s="23">
        <f>IF(V919="Enrobé projeté",P919*PU!$B$7,0)</f>
        <v>0</v>
      </c>
      <c r="AA919" s="23">
        <f>IF(V919="Enrobé à froid",P919*PU!$B$9,0)</f>
        <v>0</v>
      </c>
      <c r="AB919" s="23">
        <f>IF(V919="Béton bitumineux",P919*PU!$B$11,0)</f>
        <v>0</v>
      </c>
      <c r="AC919" s="23">
        <f>IF(V919="Grave émulsion",P919*PU!$B$13,0)</f>
        <v>0</v>
      </c>
      <c r="AD919" s="24">
        <f>(R919*PU!B924)+('Entretien des chaussées1'!T919*PU!B926)+'Entretien des chaussées1'!X919+'Entretien des chaussées1'!Y919+'Entretien des chaussées1'!Z919+'Entretien des chaussées1'!AA919+'Entretien des chaussées1'!AB919+'Entretien des chaussées1'!AC919</f>
        <v>0</v>
      </c>
      <c r="AE919" s="34"/>
      <c r="AF919" s="34"/>
      <c r="AG919" s="19" t="str">
        <f t="shared" si="173"/>
        <v/>
      </c>
      <c r="AH919" s="19" t="str">
        <f t="shared" si="174"/>
        <v/>
      </c>
      <c r="AI919" s="19" t="str">
        <f t="shared" si="175"/>
        <v/>
      </c>
      <c r="AJ919" s="31"/>
      <c r="AK919" s="26"/>
    </row>
    <row r="920" spans="1:37" x14ac:dyDescent="0.2">
      <c r="A920" s="41"/>
      <c r="B920" s="58" t="s">
        <v>940</v>
      </c>
      <c r="C920" s="41"/>
      <c r="D920" s="44"/>
      <c r="E920" s="40"/>
      <c r="F920" s="38" t="str">
        <f t="shared" si="165"/>
        <v/>
      </c>
      <c r="G920" s="23">
        <f t="shared" si="166"/>
        <v>0</v>
      </c>
      <c r="H920" s="23">
        <f t="shared" si="167"/>
        <v>0</v>
      </c>
      <c r="I920" s="23">
        <f t="shared" si="168"/>
        <v>0</v>
      </c>
      <c r="J920" s="23">
        <f t="shared" si="169"/>
        <v>0</v>
      </c>
      <c r="K920" s="23">
        <f t="shared" si="170"/>
        <v>0</v>
      </c>
      <c r="L920" s="27"/>
      <c r="M920" s="27"/>
      <c r="N920" s="33"/>
      <c r="O920" s="33"/>
      <c r="P920" s="68" t="str">
        <f t="shared" si="171"/>
        <v/>
      </c>
      <c r="Q920" s="49" t="str">
        <f t="shared" si="172"/>
        <v/>
      </c>
      <c r="R920" s="33"/>
      <c r="S920" s="33"/>
      <c r="T920" s="33"/>
      <c r="U920" s="33"/>
      <c r="V920" s="27"/>
      <c r="W920" s="45"/>
      <c r="X920" s="42">
        <f>IF(V920="ESU",P920*PU!$B$3,0)</f>
        <v>0</v>
      </c>
      <c r="Y920" s="23">
        <f>IF(V920="ECF",P920*PU!$B$5,0)</f>
        <v>0</v>
      </c>
      <c r="Z920" s="23">
        <f>IF(V920="Enrobé projeté",P920*PU!$B$7,0)</f>
        <v>0</v>
      </c>
      <c r="AA920" s="23">
        <f>IF(V920="Enrobé à froid",P920*PU!$B$9,0)</f>
        <v>0</v>
      </c>
      <c r="AB920" s="23">
        <f>IF(V920="Béton bitumineux",P920*PU!$B$11,0)</f>
        <v>0</v>
      </c>
      <c r="AC920" s="23">
        <f>IF(V920="Grave émulsion",P920*PU!$B$13,0)</f>
        <v>0</v>
      </c>
      <c r="AD920" s="24">
        <f>(R920*PU!B925)+('Entretien des chaussées1'!T920*PU!B927)+'Entretien des chaussées1'!X920+'Entretien des chaussées1'!Y920+'Entretien des chaussées1'!Z920+'Entretien des chaussées1'!AA920+'Entretien des chaussées1'!AB920+'Entretien des chaussées1'!AC920</f>
        <v>0</v>
      </c>
      <c r="AE920" s="34"/>
      <c r="AF920" s="34"/>
      <c r="AG920" s="19" t="str">
        <f t="shared" si="173"/>
        <v/>
      </c>
      <c r="AH920" s="19" t="str">
        <f t="shared" si="174"/>
        <v/>
      </c>
      <c r="AI920" s="19" t="str">
        <f t="shared" si="175"/>
        <v/>
      </c>
      <c r="AJ920" s="31"/>
      <c r="AK920" s="26"/>
    </row>
    <row r="921" spans="1:37" x14ac:dyDescent="0.2">
      <c r="A921" s="41"/>
      <c r="B921" s="58" t="s">
        <v>941</v>
      </c>
      <c r="C921" s="41"/>
      <c r="D921" s="44"/>
      <c r="E921" s="40"/>
      <c r="F921" s="38" t="str">
        <f t="shared" si="165"/>
        <v/>
      </c>
      <c r="G921" s="23">
        <f t="shared" si="166"/>
        <v>0</v>
      </c>
      <c r="H921" s="23">
        <f t="shared" si="167"/>
        <v>0</v>
      </c>
      <c r="I921" s="23">
        <f t="shared" si="168"/>
        <v>0</v>
      </c>
      <c r="J921" s="23">
        <f t="shared" si="169"/>
        <v>0</v>
      </c>
      <c r="K921" s="23">
        <f t="shared" si="170"/>
        <v>0</v>
      </c>
      <c r="L921" s="27"/>
      <c r="M921" s="27"/>
      <c r="N921" s="33"/>
      <c r="O921" s="33"/>
      <c r="P921" s="68" t="str">
        <f t="shared" si="171"/>
        <v/>
      </c>
      <c r="Q921" s="49" t="str">
        <f t="shared" si="172"/>
        <v/>
      </c>
      <c r="R921" s="33"/>
      <c r="S921" s="33"/>
      <c r="T921" s="33"/>
      <c r="U921" s="33"/>
      <c r="V921" s="27"/>
      <c r="W921" s="45"/>
      <c r="X921" s="42">
        <f>IF(V921="ESU",P921*PU!$B$3,0)</f>
        <v>0</v>
      </c>
      <c r="Y921" s="23">
        <f>IF(V921="ECF",P921*PU!$B$5,0)</f>
        <v>0</v>
      </c>
      <c r="Z921" s="23">
        <f>IF(V921="Enrobé projeté",P921*PU!$B$7,0)</f>
        <v>0</v>
      </c>
      <c r="AA921" s="23">
        <f>IF(V921="Enrobé à froid",P921*PU!$B$9,0)</f>
        <v>0</v>
      </c>
      <c r="AB921" s="23">
        <f>IF(V921="Béton bitumineux",P921*PU!$B$11,0)</f>
        <v>0</v>
      </c>
      <c r="AC921" s="23">
        <f>IF(V921="Grave émulsion",P921*PU!$B$13,0)</f>
        <v>0</v>
      </c>
      <c r="AD921" s="24">
        <f>(R921*PU!B926)+('Entretien des chaussées1'!T921*PU!B928)+'Entretien des chaussées1'!X921+'Entretien des chaussées1'!Y921+'Entretien des chaussées1'!Z921+'Entretien des chaussées1'!AA921+'Entretien des chaussées1'!AB921+'Entretien des chaussées1'!AC921</f>
        <v>0</v>
      </c>
      <c r="AE921" s="34"/>
      <c r="AF921" s="34"/>
      <c r="AG921" s="19" t="str">
        <f t="shared" si="173"/>
        <v/>
      </c>
      <c r="AH921" s="19" t="str">
        <f t="shared" si="174"/>
        <v/>
      </c>
      <c r="AI921" s="19" t="str">
        <f t="shared" si="175"/>
        <v/>
      </c>
      <c r="AJ921" s="31"/>
      <c r="AK921" s="26"/>
    </row>
    <row r="922" spans="1:37" x14ac:dyDescent="0.2">
      <c r="A922" s="41"/>
      <c r="B922" s="58" t="s">
        <v>942</v>
      </c>
      <c r="C922" s="41"/>
      <c r="D922" s="44"/>
      <c r="E922" s="40"/>
      <c r="F922" s="38" t="str">
        <f t="shared" si="165"/>
        <v/>
      </c>
      <c r="G922" s="23">
        <f t="shared" si="166"/>
        <v>0</v>
      </c>
      <c r="H922" s="23">
        <f t="shared" si="167"/>
        <v>0</v>
      </c>
      <c r="I922" s="23">
        <f t="shared" si="168"/>
        <v>0</v>
      </c>
      <c r="J922" s="23">
        <f t="shared" si="169"/>
        <v>0</v>
      </c>
      <c r="K922" s="23">
        <f t="shared" si="170"/>
        <v>0</v>
      </c>
      <c r="L922" s="27"/>
      <c r="M922" s="27"/>
      <c r="N922" s="33"/>
      <c r="O922" s="33"/>
      <c r="P922" s="68" t="str">
        <f t="shared" si="171"/>
        <v/>
      </c>
      <c r="Q922" s="49" t="str">
        <f t="shared" si="172"/>
        <v/>
      </c>
      <c r="R922" s="33"/>
      <c r="S922" s="33"/>
      <c r="T922" s="33"/>
      <c r="U922" s="33"/>
      <c r="V922" s="27"/>
      <c r="W922" s="45"/>
      <c r="X922" s="42">
        <f>IF(V922="ESU",P922*PU!$B$3,0)</f>
        <v>0</v>
      </c>
      <c r="Y922" s="23">
        <f>IF(V922="ECF",P922*PU!$B$5,0)</f>
        <v>0</v>
      </c>
      <c r="Z922" s="23">
        <f>IF(V922="Enrobé projeté",P922*PU!$B$7,0)</f>
        <v>0</v>
      </c>
      <c r="AA922" s="23">
        <f>IF(V922="Enrobé à froid",P922*PU!$B$9,0)</f>
        <v>0</v>
      </c>
      <c r="AB922" s="23">
        <f>IF(V922="Béton bitumineux",P922*PU!$B$11,0)</f>
        <v>0</v>
      </c>
      <c r="AC922" s="23">
        <f>IF(V922="Grave émulsion",P922*PU!$B$13,0)</f>
        <v>0</v>
      </c>
      <c r="AD922" s="24">
        <f>(R922*PU!B927)+('Entretien des chaussées1'!T922*PU!B929)+'Entretien des chaussées1'!X922+'Entretien des chaussées1'!Y922+'Entretien des chaussées1'!Z922+'Entretien des chaussées1'!AA922+'Entretien des chaussées1'!AB922+'Entretien des chaussées1'!AC922</f>
        <v>0</v>
      </c>
      <c r="AE922" s="34"/>
      <c r="AF922" s="34"/>
      <c r="AG922" s="19" t="str">
        <f t="shared" si="173"/>
        <v/>
      </c>
      <c r="AH922" s="19" t="str">
        <f t="shared" si="174"/>
        <v/>
      </c>
      <c r="AI922" s="19" t="str">
        <f t="shared" si="175"/>
        <v/>
      </c>
      <c r="AJ922" s="31"/>
      <c r="AK922" s="26"/>
    </row>
    <row r="923" spans="1:37" x14ac:dyDescent="0.2">
      <c r="A923" s="41"/>
      <c r="B923" s="58" t="s">
        <v>943</v>
      </c>
      <c r="C923" s="41"/>
      <c r="D923" s="44"/>
      <c r="E923" s="40"/>
      <c r="F923" s="38" t="str">
        <f t="shared" si="165"/>
        <v/>
      </c>
      <c r="G923" s="23">
        <f t="shared" si="166"/>
        <v>0</v>
      </c>
      <c r="H923" s="23">
        <f t="shared" si="167"/>
        <v>0</v>
      </c>
      <c r="I923" s="23">
        <f t="shared" si="168"/>
        <v>0</v>
      </c>
      <c r="J923" s="23">
        <f t="shared" si="169"/>
        <v>0</v>
      </c>
      <c r="K923" s="23">
        <f t="shared" si="170"/>
        <v>0</v>
      </c>
      <c r="L923" s="27"/>
      <c r="M923" s="27"/>
      <c r="N923" s="33"/>
      <c r="O923" s="33"/>
      <c r="P923" s="68" t="str">
        <f t="shared" si="171"/>
        <v/>
      </c>
      <c r="Q923" s="49" t="str">
        <f t="shared" si="172"/>
        <v/>
      </c>
      <c r="R923" s="33"/>
      <c r="S923" s="33"/>
      <c r="T923" s="33"/>
      <c r="U923" s="33"/>
      <c r="V923" s="27"/>
      <c r="W923" s="45"/>
      <c r="X923" s="42">
        <f>IF(V923="ESU",P923*PU!$B$3,0)</f>
        <v>0</v>
      </c>
      <c r="Y923" s="23">
        <f>IF(V923="ECF",P923*PU!$B$5,0)</f>
        <v>0</v>
      </c>
      <c r="Z923" s="23">
        <f>IF(V923="Enrobé projeté",P923*PU!$B$7,0)</f>
        <v>0</v>
      </c>
      <c r="AA923" s="23">
        <f>IF(V923="Enrobé à froid",P923*PU!$B$9,0)</f>
        <v>0</v>
      </c>
      <c r="AB923" s="23">
        <f>IF(V923="Béton bitumineux",P923*PU!$B$11,0)</f>
        <v>0</v>
      </c>
      <c r="AC923" s="23">
        <f>IF(V923="Grave émulsion",P923*PU!$B$13,0)</f>
        <v>0</v>
      </c>
      <c r="AD923" s="24">
        <f>(R923*PU!B928)+('Entretien des chaussées1'!T923*PU!B930)+'Entretien des chaussées1'!X923+'Entretien des chaussées1'!Y923+'Entretien des chaussées1'!Z923+'Entretien des chaussées1'!AA923+'Entretien des chaussées1'!AB923+'Entretien des chaussées1'!AC923</f>
        <v>0</v>
      </c>
      <c r="AE923" s="34"/>
      <c r="AF923" s="34"/>
      <c r="AG923" s="19" t="str">
        <f t="shared" si="173"/>
        <v/>
      </c>
      <c r="AH923" s="19" t="str">
        <f t="shared" si="174"/>
        <v/>
      </c>
      <c r="AI923" s="19" t="str">
        <f t="shared" si="175"/>
        <v/>
      </c>
      <c r="AJ923" s="31"/>
      <c r="AK923" s="26"/>
    </row>
    <row r="924" spans="1:37" x14ac:dyDescent="0.2">
      <c r="A924" s="41"/>
      <c r="B924" s="58" t="s">
        <v>944</v>
      </c>
      <c r="C924" s="41"/>
      <c r="D924" s="44"/>
      <c r="E924" s="40"/>
      <c r="F924" s="38" t="str">
        <f t="shared" si="165"/>
        <v/>
      </c>
      <c r="G924" s="23">
        <f t="shared" si="166"/>
        <v>0</v>
      </c>
      <c r="H924" s="23">
        <f t="shared" si="167"/>
        <v>0</v>
      </c>
      <c r="I924" s="23">
        <f t="shared" si="168"/>
        <v>0</v>
      </c>
      <c r="J924" s="23">
        <f t="shared" si="169"/>
        <v>0</v>
      </c>
      <c r="K924" s="23">
        <f t="shared" si="170"/>
        <v>0</v>
      </c>
      <c r="L924" s="27"/>
      <c r="M924" s="27"/>
      <c r="N924" s="33"/>
      <c r="O924" s="33"/>
      <c r="P924" s="68" t="str">
        <f t="shared" si="171"/>
        <v/>
      </c>
      <c r="Q924" s="49" t="str">
        <f t="shared" si="172"/>
        <v/>
      </c>
      <c r="R924" s="33"/>
      <c r="S924" s="33"/>
      <c r="T924" s="33"/>
      <c r="U924" s="33"/>
      <c r="V924" s="27"/>
      <c r="W924" s="45"/>
      <c r="X924" s="42">
        <f>IF(V924="ESU",P924*PU!$B$3,0)</f>
        <v>0</v>
      </c>
      <c r="Y924" s="23">
        <f>IF(V924="ECF",P924*PU!$B$5,0)</f>
        <v>0</v>
      </c>
      <c r="Z924" s="23">
        <f>IF(V924="Enrobé projeté",P924*PU!$B$7,0)</f>
        <v>0</v>
      </c>
      <c r="AA924" s="23">
        <f>IF(V924="Enrobé à froid",P924*PU!$B$9,0)</f>
        <v>0</v>
      </c>
      <c r="AB924" s="23">
        <f>IF(V924="Béton bitumineux",P924*PU!$B$11,0)</f>
        <v>0</v>
      </c>
      <c r="AC924" s="23">
        <f>IF(V924="Grave émulsion",P924*PU!$B$13,0)</f>
        <v>0</v>
      </c>
      <c r="AD924" s="24">
        <f>(R924*PU!B929)+('Entretien des chaussées1'!T924*PU!B931)+'Entretien des chaussées1'!X924+'Entretien des chaussées1'!Y924+'Entretien des chaussées1'!Z924+'Entretien des chaussées1'!AA924+'Entretien des chaussées1'!AB924+'Entretien des chaussées1'!AC924</f>
        <v>0</v>
      </c>
      <c r="AE924" s="34"/>
      <c r="AF924" s="34"/>
      <c r="AG924" s="19" t="str">
        <f t="shared" si="173"/>
        <v/>
      </c>
      <c r="AH924" s="19" t="str">
        <f t="shared" si="174"/>
        <v/>
      </c>
      <c r="AI924" s="19" t="str">
        <f t="shared" si="175"/>
        <v/>
      </c>
      <c r="AJ924" s="31"/>
      <c r="AK924" s="26"/>
    </row>
    <row r="925" spans="1:37" x14ac:dyDescent="0.2">
      <c r="A925" s="41"/>
      <c r="B925" s="58" t="s">
        <v>945</v>
      </c>
      <c r="C925" s="41"/>
      <c r="D925" s="44"/>
      <c r="E925" s="40"/>
      <c r="F925" s="38" t="str">
        <f t="shared" si="165"/>
        <v/>
      </c>
      <c r="G925" s="23">
        <f t="shared" si="166"/>
        <v>0</v>
      </c>
      <c r="H925" s="23">
        <f t="shared" si="167"/>
        <v>0</v>
      </c>
      <c r="I925" s="23">
        <f t="shared" si="168"/>
        <v>0</v>
      </c>
      <c r="J925" s="23">
        <f t="shared" si="169"/>
        <v>0</v>
      </c>
      <c r="K925" s="23">
        <f t="shared" si="170"/>
        <v>0</v>
      </c>
      <c r="L925" s="27"/>
      <c r="M925" s="27"/>
      <c r="N925" s="33"/>
      <c r="O925" s="33"/>
      <c r="P925" s="68" t="str">
        <f t="shared" si="171"/>
        <v/>
      </c>
      <c r="Q925" s="49" t="str">
        <f t="shared" si="172"/>
        <v/>
      </c>
      <c r="R925" s="33"/>
      <c r="S925" s="33"/>
      <c r="T925" s="33"/>
      <c r="U925" s="33"/>
      <c r="V925" s="27"/>
      <c r="W925" s="45"/>
      <c r="X925" s="42">
        <f>IF(V925="ESU",P925*PU!$B$3,0)</f>
        <v>0</v>
      </c>
      <c r="Y925" s="23">
        <f>IF(V925="ECF",P925*PU!$B$5,0)</f>
        <v>0</v>
      </c>
      <c r="Z925" s="23">
        <f>IF(V925="Enrobé projeté",P925*PU!$B$7,0)</f>
        <v>0</v>
      </c>
      <c r="AA925" s="23">
        <f>IF(V925="Enrobé à froid",P925*PU!$B$9,0)</f>
        <v>0</v>
      </c>
      <c r="AB925" s="23">
        <f>IF(V925="Béton bitumineux",P925*PU!$B$11,0)</f>
        <v>0</v>
      </c>
      <c r="AC925" s="23">
        <f>IF(V925="Grave émulsion",P925*PU!$B$13,0)</f>
        <v>0</v>
      </c>
      <c r="AD925" s="24">
        <f>(R925*PU!B930)+('Entretien des chaussées1'!T925*PU!B932)+'Entretien des chaussées1'!X925+'Entretien des chaussées1'!Y925+'Entretien des chaussées1'!Z925+'Entretien des chaussées1'!AA925+'Entretien des chaussées1'!AB925+'Entretien des chaussées1'!AC925</f>
        <v>0</v>
      </c>
      <c r="AE925" s="34"/>
      <c r="AF925" s="34"/>
      <c r="AG925" s="19" t="str">
        <f t="shared" si="173"/>
        <v/>
      </c>
      <c r="AH925" s="19" t="str">
        <f t="shared" si="174"/>
        <v/>
      </c>
      <c r="AI925" s="19" t="str">
        <f t="shared" si="175"/>
        <v/>
      </c>
      <c r="AJ925" s="31"/>
      <c r="AK925" s="26"/>
    </row>
    <row r="926" spans="1:37" x14ac:dyDescent="0.2">
      <c r="A926" s="41"/>
      <c r="B926" s="58" t="s">
        <v>946</v>
      </c>
      <c r="C926" s="41"/>
      <c r="D926" s="44"/>
      <c r="E926" s="40"/>
      <c r="F926" s="38" t="str">
        <f t="shared" si="165"/>
        <v/>
      </c>
      <c r="G926" s="23">
        <f t="shared" si="166"/>
        <v>0</v>
      </c>
      <c r="H926" s="23">
        <f t="shared" si="167"/>
        <v>0</v>
      </c>
      <c r="I926" s="23">
        <f t="shared" si="168"/>
        <v>0</v>
      </c>
      <c r="J926" s="23">
        <f t="shared" si="169"/>
        <v>0</v>
      </c>
      <c r="K926" s="23">
        <f t="shared" si="170"/>
        <v>0</v>
      </c>
      <c r="L926" s="27"/>
      <c r="M926" s="27"/>
      <c r="N926" s="33"/>
      <c r="O926" s="33"/>
      <c r="P926" s="68" t="str">
        <f t="shared" si="171"/>
        <v/>
      </c>
      <c r="Q926" s="49" t="str">
        <f t="shared" si="172"/>
        <v/>
      </c>
      <c r="R926" s="33"/>
      <c r="S926" s="33"/>
      <c r="T926" s="33"/>
      <c r="U926" s="33"/>
      <c r="V926" s="27"/>
      <c r="W926" s="45"/>
      <c r="X926" s="42">
        <f>IF(V926="ESU",P926*PU!$B$3,0)</f>
        <v>0</v>
      </c>
      <c r="Y926" s="23">
        <f>IF(V926="ECF",P926*PU!$B$5,0)</f>
        <v>0</v>
      </c>
      <c r="Z926" s="23">
        <f>IF(V926="Enrobé projeté",P926*PU!$B$7,0)</f>
        <v>0</v>
      </c>
      <c r="AA926" s="23">
        <f>IF(V926="Enrobé à froid",P926*PU!$B$9,0)</f>
        <v>0</v>
      </c>
      <c r="AB926" s="23">
        <f>IF(V926="Béton bitumineux",P926*PU!$B$11,0)</f>
        <v>0</v>
      </c>
      <c r="AC926" s="23">
        <f>IF(V926="Grave émulsion",P926*PU!$B$13,0)</f>
        <v>0</v>
      </c>
      <c r="AD926" s="24">
        <f>(R926*PU!B931)+('Entretien des chaussées1'!T926*PU!B933)+'Entretien des chaussées1'!X926+'Entretien des chaussées1'!Y926+'Entretien des chaussées1'!Z926+'Entretien des chaussées1'!AA926+'Entretien des chaussées1'!AB926+'Entretien des chaussées1'!AC926</f>
        <v>0</v>
      </c>
      <c r="AE926" s="34"/>
      <c r="AF926" s="34"/>
      <c r="AG926" s="19" t="str">
        <f t="shared" si="173"/>
        <v/>
      </c>
      <c r="AH926" s="19" t="str">
        <f t="shared" si="174"/>
        <v/>
      </c>
      <c r="AI926" s="19" t="str">
        <f t="shared" si="175"/>
        <v/>
      </c>
      <c r="AJ926" s="31"/>
      <c r="AK926" s="26"/>
    </row>
    <row r="927" spans="1:37" x14ac:dyDescent="0.2">
      <c r="A927" s="41"/>
      <c r="B927" s="58" t="s">
        <v>947</v>
      </c>
      <c r="C927" s="41"/>
      <c r="D927" s="44"/>
      <c r="E927" s="40"/>
      <c r="F927" s="38" t="str">
        <f t="shared" si="165"/>
        <v/>
      </c>
      <c r="G927" s="23">
        <f t="shared" si="166"/>
        <v>0</v>
      </c>
      <c r="H927" s="23">
        <f t="shared" si="167"/>
        <v>0</v>
      </c>
      <c r="I927" s="23">
        <f t="shared" si="168"/>
        <v>0</v>
      </c>
      <c r="J927" s="23">
        <f t="shared" si="169"/>
        <v>0</v>
      </c>
      <c r="K927" s="23">
        <f t="shared" si="170"/>
        <v>0</v>
      </c>
      <c r="L927" s="27"/>
      <c r="M927" s="27"/>
      <c r="N927" s="33"/>
      <c r="O927" s="33"/>
      <c r="P927" s="68" t="str">
        <f t="shared" si="171"/>
        <v/>
      </c>
      <c r="Q927" s="49" t="str">
        <f t="shared" si="172"/>
        <v/>
      </c>
      <c r="R927" s="33"/>
      <c r="S927" s="33"/>
      <c r="T927" s="33"/>
      <c r="U927" s="33"/>
      <c r="V927" s="27"/>
      <c r="W927" s="45"/>
      <c r="X927" s="42">
        <f>IF(V927="ESU",P927*PU!$B$3,0)</f>
        <v>0</v>
      </c>
      <c r="Y927" s="23">
        <f>IF(V927="ECF",P927*PU!$B$5,0)</f>
        <v>0</v>
      </c>
      <c r="Z927" s="23">
        <f>IF(V927="Enrobé projeté",P927*PU!$B$7,0)</f>
        <v>0</v>
      </c>
      <c r="AA927" s="23">
        <f>IF(V927="Enrobé à froid",P927*PU!$B$9,0)</f>
        <v>0</v>
      </c>
      <c r="AB927" s="23">
        <f>IF(V927="Béton bitumineux",P927*PU!$B$11,0)</f>
        <v>0</v>
      </c>
      <c r="AC927" s="23">
        <f>IF(V927="Grave émulsion",P927*PU!$B$13,0)</f>
        <v>0</v>
      </c>
      <c r="AD927" s="24">
        <f>(R927*PU!B932)+('Entretien des chaussées1'!T927*PU!B934)+'Entretien des chaussées1'!X927+'Entretien des chaussées1'!Y927+'Entretien des chaussées1'!Z927+'Entretien des chaussées1'!AA927+'Entretien des chaussées1'!AB927+'Entretien des chaussées1'!AC927</f>
        <v>0</v>
      </c>
      <c r="AE927" s="34"/>
      <c r="AF927" s="34"/>
      <c r="AG927" s="19" t="str">
        <f t="shared" si="173"/>
        <v/>
      </c>
      <c r="AH927" s="19" t="str">
        <f t="shared" si="174"/>
        <v/>
      </c>
      <c r="AI927" s="19" t="str">
        <f t="shared" si="175"/>
        <v/>
      </c>
      <c r="AJ927" s="31"/>
      <c r="AK927" s="26"/>
    </row>
    <row r="928" spans="1:37" ht="25.5" x14ac:dyDescent="0.2">
      <c r="A928" s="41"/>
      <c r="B928" s="58" t="s">
        <v>948</v>
      </c>
      <c r="C928" s="41"/>
      <c r="D928" s="44"/>
      <c r="E928" s="40"/>
      <c r="F928" s="38" t="str">
        <f t="shared" si="165"/>
        <v/>
      </c>
      <c r="G928" s="23">
        <f t="shared" si="166"/>
        <v>0</v>
      </c>
      <c r="H928" s="23">
        <f t="shared" si="167"/>
        <v>0</v>
      </c>
      <c r="I928" s="23">
        <f t="shared" si="168"/>
        <v>0</v>
      </c>
      <c r="J928" s="23">
        <f t="shared" si="169"/>
        <v>0</v>
      </c>
      <c r="K928" s="23">
        <f t="shared" si="170"/>
        <v>0</v>
      </c>
      <c r="L928" s="27"/>
      <c r="M928" s="27"/>
      <c r="N928" s="33"/>
      <c r="O928" s="33"/>
      <c r="P928" s="68" t="str">
        <f t="shared" si="171"/>
        <v/>
      </c>
      <c r="Q928" s="49" t="str">
        <f t="shared" si="172"/>
        <v/>
      </c>
      <c r="R928" s="33"/>
      <c r="S928" s="33"/>
      <c r="T928" s="33"/>
      <c r="U928" s="33"/>
      <c r="V928" s="27"/>
      <c r="W928" s="45"/>
      <c r="X928" s="42">
        <f>IF(V928="ESU",P928*PU!$B$3,0)</f>
        <v>0</v>
      </c>
      <c r="Y928" s="23">
        <f>IF(V928="ECF",P928*PU!$B$5,0)</f>
        <v>0</v>
      </c>
      <c r="Z928" s="23">
        <f>IF(V928="Enrobé projeté",P928*PU!$B$7,0)</f>
        <v>0</v>
      </c>
      <c r="AA928" s="23">
        <f>IF(V928="Enrobé à froid",P928*PU!$B$9,0)</f>
        <v>0</v>
      </c>
      <c r="AB928" s="23">
        <f>IF(V928="Béton bitumineux",P928*PU!$B$11,0)</f>
        <v>0</v>
      </c>
      <c r="AC928" s="23">
        <f>IF(V928="Grave émulsion",P928*PU!$B$13,0)</f>
        <v>0</v>
      </c>
      <c r="AD928" s="24">
        <f>(R928*PU!B933)+('Entretien des chaussées1'!T928*PU!B935)+'Entretien des chaussées1'!X928+'Entretien des chaussées1'!Y928+'Entretien des chaussées1'!Z928+'Entretien des chaussées1'!AA928+'Entretien des chaussées1'!AB928+'Entretien des chaussées1'!AC928</f>
        <v>0</v>
      </c>
      <c r="AE928" s="34"/>
      <c r="AF928" s="34"/>
      <c r="AG928" s="19" t="str">
        <f t="shared" si="173"/>
        <v/>
      </c>
      <c r="AH928" s="19" t="str">
        <f t="shared" si="174"/>
        <v/>
      </c>
      <c r="AI928" s="19" t="str">
        <f t="shared" si="175"/>
        <v/>
      </c>
      <c r="AJ928" s="31"/>
      <c r="AK928" s="26"/>
    </row>
    <row r="929" spans="1:37" x14ac:dyDescent="0.2">
      <c r="A929" s="41"/>
      <c r="B929" s="58" t="s">
        <v>949</v>
      </c>
      <c r="C929" s="41"/>
      <c r="D929" s="44"/>
      <c r="E929" s="40"/>
      <c r="F929" s="38" t="str">
        <f t="shared" si="165"/>
        <v/>
      </c>
      <c r="G929" s="23">
        <f t="shared" si="166"/>
        <v>0</v>
      </c>
      <c r="H929" s="23">
        <f t="shared" si="167"/>
        <v>0</v>
      </c>
      <c r="I929" s="23">
        <f t="shared" si="168"/>
        <v>0</v>
      </c>
      <c r="J929" s="23">
        <f t="shared" si="169"/>
        <v>0</v>
      </c>
      <c r="K929" s="23">
        <f t="shared" si="170"/>
        <v>0</v>
      </c>
      <c r="L929" s="27"/>
      <c r="M929" s="27"/>
      <c r="N929" s="33"/>
      <c r="O929" s="33"/>
      <c r="P929" s="68" t="str">
        <f t="shared" si="171"/>
        <v/>
      </c>
      <c r="Q929" s="49" t="str">
        <f t="shared" si="172"/>
        <v/>
      </c>
      <c r="R929" s="33"/>
      <c r="S929" s="33"/>
      <c r="T929" s="33"/>
      <c r="U929" s="33"/>
      <c r="V929" s="27"/>
      <c r="W929" s="45"/>
      <c r="X929" s="42">
        <f>IF(V929="ESU",P929*PU!$B$3,0)</f>
        <v>0</v>
      </c>
      <c r="Y929" s="23">
        <f>IF(V929="ECF",P929*PU!$B$5,0)</f>
        <v>0</v>
      </c>
      <c r="Z929" s="23">
        <f>IF(V929="Enrobé projeté",P929*PU!$B$7,0)</f>
        <v>0</v>
      </c>
      <c r="AA929" s="23">
        <f>IF(V929="Enrobé à froid",P929*PU!$B$9,0)</f>
        <v>0</v>
      </c>
      <c r="AB929" s="23">
        <f>IF(V929="Béton bitumineux",P929*PU!$B$11,0)</f>
        <v>0</v>
      </c>
      <c r="AC929" s="23">
        <f>IF(V929="Grave émulsion",P929*PU!$B$13,0)</f>
        <v>0</v>
      </c>
      <c r="AD929" s="24">
        <f>(R929*PU!B934)+('Entretien des chaussées1'!T929*PU!B936)+'Entretien des chaussées1'!X929+'Entretien des chaussées1'!Y929+'Entretien des chaussées1'!Z929+'Entretien des chaussées1'!AA929+'Entretien des chaussées1'!AB929+'Entretien des chaussées1'!AC929</f>
        <v>0</v>
      </c>
      <c r="AE929" s="34"/>
      <c r="AF929" s="34"/>
      <c r="AG929" s="19" t="str">
        <f t="shared" si="173"/>
        <v/>
      </c>
      <c r="AH929" s="19" t="str">
        <f t="shared" si="174"/>
        <v/>
      </c>
      <c r="AI929" s="19" t="str">
        <f t="shared" si="175"/>
        <v/>
      </c>
      <c r="AJ929" s="31"/>
      <c r="AK929" s="26"/>
    </row>
    <row r="930" spans="1:37" x14ac:dyDescent="0.2">
      <c r="A930" s="41"/>
      <c r="B930" s="58" t="s">
        <v>950</v>
      </c>
      <c r="C930" s="41"/>
      <c r="D930" s="44"/>
      <c r="E930" s="40"/>
      <c r="F930" s="38" t="str">
        <f t="shared" si="165"/>
        <v/>
      </c>
      <c r="G930" s="23">
        <f t="shared" si="166"/>
        <v>0</v>
      </c>
      <c r="H930" s="23">
        <f t="shared" si="167"/>
        <v>0</v>
      </c>
      <c r="I930" s="23">
        <f t="shared" si="168"/>
        <v>0</v>
      </c>
      <c r="J930" s="23">
        <f t="shared" si="169"/>
        <v>0</v>
      </c>
      <c r="K930" s="23">
        <f t="shared" si="170"/>
        <v>0</v>
      </c>
      <c r="L930" s="27"/>
      <c r="M930" s="27"/>
      <c r="N930" s="33"/>
      <c r="O930" s="33"/>
      <c r="P930" s="68" t="str">
        <f t="shared" si="171"/>
        <v/>
      </c>
      <c r="Q930" s="49" t="str">
        <f t="shared" si="172"/>
        <v/>
      </c>
      <c r="R930" s="33"/>
      <c r="S930" s="33"/>
      <c r="T930" s="33"/>
      <c r="U930" s="33"/>
      <c r="V930" s="27"/>
      <c r="W930" s="45"/>
      <c r="X930" s="42">
        <f>IF(V930="ESU",P930*PU!$B$3,0)</f>
        <v>0</v>
      </c>
      <c r="Y930" s="23">
        <f>IF(V930="ECF",P930*PU!$B$5,0)</f>
        <v>0</v>
      </c>
      <c r="Z930" s="23">
        <f>IF(V930="Enrobé projeté",P930*PU!$B$7,0)</f>
        <v>0</v>
      </c>
      <c r="AA930" s="23">
        <f>IF(V930="Enrobé à froid",P930*PU!$B$9,0)</f>
        <v>0</v>
      </c>
      <c r="AB930" s="23">
        <f>IF(V930="Béton bitumineux",P930*PU!$B$11,0)</f>
        <v>0</v>
      </c>
      <c r="AC930" s="23">
        <f>IF(V930="Grave émulsion",P930*PU!$B$13,0)</f>
        <v>0</v>
      </c>
      <c r="AD930" s="24">
        <f>(R930*PU!B935)+('Entretien des chaussées1'!T930*PU!B937)+'Entretien des chaussées1'!X930+'Entretien des chaussées1'!Y930+'Entretien des chaussées1'!Z930+'Entretien des chaussées1'!AA930+'Entretien des chaussées1'!AB930+'Entretien des chaussées1'!AC930</f>
        <v>0</v>
      </c>
      <c r="AE930" s="34"/>
      <c r="AF930" s="34"/>
      <c r="AG930" s="19" t="str">
        <f t="shared" si="173"/>
        <v/>
      </c>
      <c r="AH930" s="19" t="str">
        <f t="shared" si="174"/>
        <v/>
      </c>
      <c r="AI930" s="19" t="str">
        <f t="shared" si="175"/>
        <v/>
      </c>
      <c r="AJ930" s="31"/>
      <c r="AK930" s="26"/>
    </row>
    <row r="931" spans="1:37" x14ac:dyDescent="0.2">
      <c r="A931" s="41"/>
      <c r="B931" s="58" t="s">
        <v>951</v>
      </c>
      <c r="C931" s="41"/>
      <c r="D931" s="44"/>
      <c r="E931" s="40"/>
      <c r="F931" s="38" t="str">
        <f t="shared" si="165"/>
        <v/>
      </c>
      <c r="G931" s="23">
        <f t="shared" si="166"/>
        <v>0</v>
      </c>
      <c r="H931" s="23">
        <f t="shared" si="167"/>
        <v>0</v>
      </c>
      <c r="I931" s="23">
        <f t="shared" si="168"/>
        <v>0</v>
      </c>
      <c r="J931" s="23">
        <f t="shared" si="169"/>
        <v>0</v>
      </c>
      <c r="K931" s="23">
        <f t="shared" si="170"/>
        <v>0</v>
      </c>
      <c r="L931" s="27"/>
      <c r="M931" s="27"/>
      <c r="N931" s="33"/>
      <c r="O931" s="33"/>
      <c r="P931" s="68" t="str">
        <f t="shared" si="171"/>
        <v/>
      </c>
      <c r="Q931" s="49" t="str">
        <f t="shared" si="172"/>
        <v/>
      </c>
      <c r="R931" s="33"/>
      <c r="S931" s="33"/>
      <c r="T931" s="33"/>
      <c r="U931" s="33"/>
      <c r="V931" s="27"/>
      <c r="W931" s="45"/>
      <c r="X931" s="42">
        <f>IF(V931="ESU",P931*PU!$B$3,0)</f>
        <v>0</v>
      </c>
      <c r="Y931" s="23">
        <f>IF(V931="ECF",P931*PU!$B$5,0)</f>
        <v>0</v>
      </c>
      <c r="Z931" s="23">
        <f>IF(V931="Enrobé projeté",P931*PU!$B$7,0)</f>
        <v>0</v>
      </c>
      <c r="AA931" s="23">
        <f>IF(V931="Enrobé à froid",P931*PU!$B$9,0)</f>
        <v>0</v>
      </c>
      <c r="AB931" s="23">
        <f>IF(V931="Béton bitumineux",P931*PU!$B$11,0)</f>
        <v>0</v>
      </c>
      <c r="AC931" s="23">
        <f>IF(V931="Grave émulsion",P931*PU!$B$13,0)</f>
        <v>0</v>
      </c>
      <c r="AD931" s="24">
        <f>(R931*PU!B936)+('Entretien des chaussées1'!T931*PU!B938)+'Entretien des chaussées1'!X931+'Entretien des chaussées1'!Y931+'Entretien des chaussées1'!Z931+'Entretien des chaussées1'!AA931+'Entretien des chaussées1'!AB931+'Entretien des chaussées1'!AC931</f>
        <v>0</v>
      </c>
      <c r="AE931" s="34"/>
      <c r="AF931" s="34"/>
      <c r="AG931" s="19" t="str">
        <f t="shared" si="173"/>
        <v/>
      </c>
      <c r="AH931" s="19" t="str">
        <f t="shared" si="174"/>
        <v/>
      </c>
      <c r="AI931" s="19" t="str">
        <f t="shared" si="175"/>
        <v/>
      </c>
      <c r="AJ931" s="31"/>
      <c r="AK931" s="26"/>
    </row>
    <row r="932" spans="1:37" x14ac:dyDescent="0.2">
      <c r="A932" s="41"/>
      <c r="B932" s="58" t="s">
        <v>952</v>
      </c>
      <c r="C932" s="41"/>
      <c r="D932" s="44"/>
      <c r="E932" s="40"/>
      <c r="F932" s="38" t="str">
        <f t="shared" si="165"/>
        <v/>
      </c>
      <c r="G932" s="23">
        <f t="shared" si="166"/>
        <v>0</v>
      </c>
      <c r="H932" s="23">
        <f t="shared" si="167"/>
        <v>0</v>
      </c>
      <c r="I932" s="23">
        <f t="shared" si="168"/>
        <v>0</v>
      </c>
      <c r="J932" s="23">
        <f t="shared" si="169"/>
        <v>0</v>
      </c>
      <c r="K932" s="23">
        <f t="shared" si="170"/>
        <v>0</v>
      </c>
      <c r="L932" s="27"/>
      <c r="M932" s="27"/>
      <c r="N932" s="33"/>
      <c r="O932" s="33"/>
      <c r="P932" s="68" t="str">
        <f t="shared" si="171"/>
        <v/>
      </c>
      <c r="Q932" s="49" t="str">
        <f t="shared" si="172"/>
        <v/>
      </c>
      <c r="R932" s="33"/>
      <c r="S932" s="33"/>
      <c r="T932" s="33"/>
      <c r="U932" s="33"/>
      <c r="V932" s="27"/>
      <c r="W932" s="45"/>
      <c r="X932" s="42">
        <f>IF(V932="ESU",P932*PU!$B$3,0)</f>
        <v>0</v>
      </c>
      <c r="Y932" s="23">
        <f>IF(V932="ECF",P932*PU!$B$5,0)</f>
        <v>0</v>
      </c>
      <c r="Z932" s="23">
        <f>IF(V932="Enrobé projeté",P932*PU!$B$7,0)</f>
        <v>0</v>
      </c>
      <c r="AA932" s="23">
        <f>IF(V932="Enrobé à froid",P932*PU!$B$9,0)</f>
        <v>0</v>
      </c>
      <c r="AB932" s="23">
        <f>IF(V932="Béton bitumineux",P932*PU!$B$11,0)</f>
        <v>0</v>
      </c>
      <c r="AC932" s="23">
        <f>IF(V932="Grave émulsion",P932*PU!$B$13,0)</f>
        <v>0</v>
      </c>
      <c r="AD932" s="24">
        <f>(R932*PU!B937)+('Entretien des chaussées1'!T932*PU!B939)+'Entretien des chaussées1'!X932+'Entretien des chaussées1'!Y932+'Entretien des chaussées1'!Z932+'Entretien des chaussées1'!AA932+'Entretien des chaussées1'!AB932+'Entretien des chaussées1'!AC932</f>
        <v>0</v>
      </c>
      <c r="AE932" s="34"/>
      <c r="AF932" s="34"/>
      <c r="AG932" s="19" t="str">
        <f t="shared" si="173"/>
        <v/>
      </c>
      <c r="AH932" s="19" t="str">
        <f t="shared" si="174"/>
        <v/>
      </c>
      <c r="AI932" s="19" t="str">
        <f t="shared" si="175"/>
        <v/>
      </c>
      <c r="AJ932" s="31"/>
      <c r="AK932" s="26"/>
    </row>
    <row r="933" spans="1:37" x14ac:dyDescent="0.2">
      <c r="A933" s="41"/>
      <c r="B933" s="58" t="s">
        <v>953</v>
      </c>
      <c r="C933" s="41"/>
      <c r="D933" s="44"/>
      <c r="E933" s="40"/>
      <c r="F933" s="38" t="str">
        <f t="shared" si="165"/>
        <v/>
      </c>
      <c r="G933" s="23">
        <f t="shared" si="166"/>
        <v>0</v>
      </c>
      <c r="H933" s="23">
        <f t="shared" si="167"/>
        <v>0</v>
      </c>
      <c r="I933" s="23">
        <f t="shared" si="168"/>
        <v>0</v>
      </c>
      <c r="J933" s="23">
        <f t="shared" si="169"/>
        <v>0</v>
      </c>
      <c r="K933" s="23">
        <f t="shared" si="170"/>
        <v>0</v>
      </c>
      <c r="L933" s="27"/>
      <c r="M933" s="27"/>
      <c r="N933" s="33"/>
      <c r="O933" s="33"/>
      <c r="P933" s="68" t="str">
        <f t="shared" si="171"/>
        <v/>
      </c>
      <c r="Q933" s="49" t="str">
        <f t="shared" si="172"/>
        <v/>
      </c>
      <c r="R933" s="33"/>
      <c r="S933" s="33"/>
      <c r="T933" s="33"/>
      <c r="U933" s="33"/>
      <c r="V933" s="27"/>
      <c r="W933" s="45"/>
      <c r="X933" s="42">
        <f>IF(V933="ESU",P933*PU!$B$3,0)</f>
        <v>0</v>
      </c>
      <c r="Y933" s="23">
        <f>IF(V933="ECF",P933*PU!$B$5,0)</f>
        <v>0</v>
      </c>
      <c r="Z933" s="23">
        <f>IF(V933="Enrobé projeté",P933*PU!$B$7,0)</f>
        <v>0</v>
      </c>
      <c r="AA933" s="23">
        <f>IF(V933="Enrobé à froid",P933*PU!$B$9,0)</f>
        <v>0</v>
      </c>
      <c r="AB933" s="23">
        <f>IF(V933="Béton bitumineux",P933*PU!$B$11,0)</f>
        <v>0</v>
      </c>
      <c r="AC933" s="23">
        <f>IF(V933="Grave émulsion",P933*PU!$B$13,0)</f>
        <v>0</v>
      </c>
      <c r="AD933" s="24">
        <f>(R933*PU!B938)+('Entretien des chaussées1'!T933*PU!B940)+'Entretien des chaussées1'!X933+'Entretien des chaussées1'!Y933+'Entretien des chaussées1'!Z933+'Entretien des chaussées1'!AA933+'Entretien des chaussées1'!AB933+'Entretien des chaussées1'!AC933</f>
        <v>0</v>
      </c>
      <c r="AE933" s="34"/>
      <c r="AF933" s="34"/>
      <c r="AG933" s="19" t="str">
        <f t="shared" si="173"/>
        <v/>
      </c>
      <c r="AH933" s="19" t="str">
        <f t="shared" si="174"/>
        <v/>
      </c>
      <c r="AI933" s="19" t="str">
        <f t="shared" si="175"/>
        <v/>
      </c>
      <c r="AJ933" s="31"/>
      <c r="AK933" s="26"/>
    </row>
    <row r="934" spans="1:37" x14ac:dyDescent="0.2">
      <c r="A934" s="41"/>
      <c r="B934" s="58" t="s">
        <v>954</v>
      </c>
      <c r="C934" s="41"/>
      <c r="D934" s="44"/>
      <c r="E934" s="40"/>
      <c r="F934" s="38" t="str">
        <f t="shared" si="165"/>
        <v/>
      </c>
      <c r="G934" s="23">
        <f t="shared" si="166"/>
        <v>0</v>
      </c>
      <c r="H934" s="23">
        <f t="shared" si="167"/>
        <v>0</v>
      </c>
      <c r="I934" s="23">
        <f t="shared" si="168"/>
        <v>0</v>
      </c>
      <c r="J934" s="23">
        <f t="shared" si="169"/>
        <v>0</v>
      </c>
      <c r="K934" s="23">
        <f t="shared" si="170"/>
        <v>0</v>
      </c>
      <c r="L934" s="27"/>
      <c r="M934" s="27"/>
      <c r="N934" s="33"/>
      <c r="O934" s="33"/>
      <c r="P934" s="68" t="str">
        <f t="shared" si="171"/>
        <v/>
      </c>
      <c r="Q934" s="49" t="str">
        <f t="shared" si="172"/>
        <v/>
      </c>
      <c r="R934" s="33"/>
      <c r="S934" s="33"/>
      <c r="T934" s="33"/>
      <c r="U934" s="33"/>
      <c r="V934" s="27"/>
      <c r="W934" s="45"/>
      <c r="X934" s="42">
        <f>IF(V934="ESU",P934*PU!$B$3,0)</f>
        <v>0</v>
      </c>
      <c r="Y934" s="23">
        <f>IF(V934="ECF",P934*PU!$B$5,0)</f>
        <v>0</v>
      </c>
      <c r="Z934" s="23">
        <f>IF(V934="Enrobé projeté",P934*PU!$B$7,0)</f>
        <v>0</v>
      </c>
      <c r="AA934" s="23">
        <f>IF(V934="Enrobé à froid",P934*PU!$B$9,0)</f>
        <v>0</v>
      </c>
      <c r="AB934" s="23">
        <f>IF(V934="Béton bitumineux",P934*PU!$B$11,0)</f>
        <v>0</v>
      </c>
      <c r="AC934" s="23">
        <f>IF(V934="Grave émulsion",P934*PU!$B$13,0)</f>
        <v>0</v>
      </c>
      <c r="AD934" s="24">
        <f>(R934*PU!B939)+('Entretien des chaussées1'!T934*PU!B941)+'Entretien des chaussées1'!X934+'Entretien des chaussées1'!Y934+'Entretien des chaussées1'!Z934+'Entretien des chaussées1'!AA934+'Entretien des chaussées1'!AB934+'Entretien des chaussées1'!AC934</f>
        <v>0</v>
      </c>
      <c r="AE934" s="34"/>
      <c r="AF934" s="34"/>
      <c r="AG934" s="19" t="str">
        <f t="shared" si="173"/>
        <v/>
      </c>
      <c r="AH934" s="19" t="str">
        <f t="shared" si="174"/>
        <v/>
      </c>
      <c r="AI934" s="19" t="str">
        <f t="shared" si="175"/>
        <v/>
      </c>
      <c r="AJ934" s="31"/>
      <c r="AK934" s="26"/>
    </row>
    <row r="935" spans="1:37" x14ac:dyDescent="0.2">
      <c r="A935" s="41"/>
      <c r="B935" s="58" t="s">
        <v>955</v>
      </c>
      <c r="C935" s="41"/>
      <c r="D935" s="44"/>
      <c r="E935" s="40"/>
      <c r="F935" s="38" t="str">
        <f t="shared" si="165"/>
        <v/>
      </c>
      <c r="G935" s="23">
        <f t="shared" si="166"/>
        <v>0</v>
      </c>
      <c r="H935" s="23">
        <f t="shared" si="167"/>
        <v>0</v>
      </c>
      <c r="I935" s="23">
        <f t="shared" si="168"/>
        <v>0</v>
      </c>
      <c r="J935" s="23">
        <f t="shared" si="169"/>
        <v>0</v>
      </c>
      <c r="K935" s="23">
        <f t="shared" si="170"/>
        <v>0</v>
      </c>
      <c r="L935" s="27"/>
      <c r="M935" s="27"/>
      <c r="N935" s="33"/>
      <c r="O935" s="33"/>
      <c r="P935" s="68" t="str">
        <f t="shared" si="171"/>
        <v/>
      </c>
      <c r="Q935" s="49" t="str">
        <f t="shared" si="172"/>
        <v/>
      </c>
      <c r="R935" s="33"/>
      <c r="S935" s="33"/>
      <c r="T935" s="33"/>
      <c r="U935" s="33"/>
      <c r="V935" s="27"/>
      <c r="W935" s="45"/>
      <c r="X935" s="42">
        <f>IF(V935="ESU",P935*PU!$B$3,0)</f>
        <v>0</v>
      </c>
      <c r="Y935" s="23">
        <f>IF(V935="ECF",P935*PU!$B$5,0)</f>
        <v>0</v>
      </c>
      <c r="Z935" s="23">
        <f>IF(V935="Enrobé projeté",P935*PU!$B$7,0)</f>
        <v>0</v>
      </c>
      <c r="AA935" s="23">
        <f>IF(V935="Enrobé à froid",P935*PU!$B$9,0)</f>
        <v>0</v>
      </c>
      <c r="AB935" s="23">
        <f>IF(V935="Béton bitumineux",P935*PU!$B$11,0)</f>
        <v>0</v>
      </c>
      <c r="AC935" s="23">
        <f>IF(V935="Grave émulsion",P935*PU!$B$13,0)</f>
        <v>0</v>
      </c>
      <c r="AD935" s="24">
        <f>(R935*PU!B940)+('Entretien des chaussées1'!T935*PU!B942)+'Entretien des chaussées1'!X935+'Entretien des chaussées1'!Y935+'Entretien des chaussées1'!Z935+'Entretien des chaussées1'!AA935+'Entretien des chaussées1'!AB935+'Entretien des chaussées1'!AC935</f>
        <v>0</v>
      </c>
      <c r="AE935" s="34"/>
      <c r="AF935" s="34"/>
      <c r="AG935" s="19" t="str">
        <f t="shared" si="173"/>
        <v/>
      </c>
      <c r="AH935" s="19" t="str">
        <f t="shared" si="174"/>
        <v/>
      </c>
      <c r="AI935" s="19" t="str">
        <f t="shared" si="175"/>
        <v/>
      </c>
      <c r="AJ935" s="31"/>
      <c r="AK935" s="26"/>
    </row>
    <row r="936" spans="1:37" x14ac:dyDescent="0.2">
      <c r="A936" s="41"/>
      <c r="B936" s="58" t="s">
        <v>956</v>
      </c>
      <c r="C936" s="41"/>
      <c r="D936" s="44"/>
      <c r="E936" s="40"/>
      <c r="F936" s="38" t="str">
        <f t="shared" si="165"/>
        <v/>
      </c>
      <c r="G936" s="23">
        <f t="shared" si="166"/>
        <v>0</v>
      </c>
      <c r="H936" s="23">
        <f t="shared" si="167"/>
        <v>0</v>
      </c>
      <c r="I936" s="23">
        <f t="shared" si="168"/>
        <v>0</v>
      </c>
      <c r="J936" s="23">
        <f t="shared" si="169"/>
        <v>0</v>
      </c>
      <c r="K936" s="23">
        <f t="shared" si="170"/>
        <v>0</v>
      </c>
      <c r="L936" s="27"/>
      <c r="M936" s="27"/>
      <c r="N936" s="33"/>
      <c r="O936" s="33"/>
      <c r="P936" s="68" t="str">
        <f t="shared" si="171"/>
        <v/>
      </c>
      <c r="Q936" s="49" t="str">
        <f t="shared" si="172"/>
        <v/>
      </c>
      <c r="R936" s="33"/>
      <c r="S936" s="33"/>
      <c r="T936" s="33"/>
      <c r="U936" s="33"/>
      <c r="V936" s="27"/>
      <c r="W936" s="45"/>
      <c r="X936" s="42">
        <f>IF(V936="ESU",P936*PU!$B$3,0)</f>
        <v>0</v>
      </c>
      <c r="Y936" s="23">
        <f>IF(V936="ECF",P936*PU!$B$5,0)</f>
        <v>0</v>
      </c>
      <c r="Z936" s="23">
        <f>IF(V936="Enrobé projeté",P936*PU!$B$7,0)</f>
        <v>0</v>
      </c>
      <c r="AA936" s="23">
        <f>IF(V936="Enrobé à froid",P936*PU!$B$9,0)</f>
        <v>0</v>
      </c>
      <c r="AB936" s="23">
        <f>IF(V936="Béton bitumineux",P936*PU!$B$11,0)</f>
        <v>0</v>
      </c>
      <c r="AC936" s="23">
        <f>IF(V936="Grave émulsion",P936*PU!$B$13,0)</f>
        <v>0</v>
      </c>
      <c r="AD936" s="24">
        <f>(R936*PU!B941)+('Entretien des chaussées1'!T936*PU!B943)+'Entretien des chaussées1'!X936+'Entretien des chaussées1'!Y936+'Entretien des chaussées1'!Z936+'Entretien des chaussées1'!AA936+'Entretien des chaussées1'!AB936+'Entretien des chaussées1'!AC936</f>
        <v>0</v>
      </c>
      <c r="AE936" s="34"/>
      <c r="AF936" s="34"/>
      <c r="AG936" s="19" t="str">
        <f t="shared" si="173"/>
        <v/>
      </c>
      <c r="AH936" s="19" t="str">
        <f t="shared" si="174"/>
        <v/>
      </c>
      <c r="AI936" s="19" t="str">
        <f t="shared" si="175"/>
        <v/>
      </c>
      <c r="AJ936" s="31"/>
      <c r="AK936" s="26"/>
    </row>
    <row r="937" spans="1:37" x14ac:dyDescent="0.2">
      <c r="A937" s="41"/>
      <c r="B937" s="58" t="s">
        <v>957</v>
      </c>
      <c r="C937" s="41"/>
      <c r="D937" s="44"/>
      <c r="E937" s="40"/>
      <c r="F937" s="38" t="str">
        <f t="shared" si="165"/>
        <v/>
      </c>
      <c r="G937" s="23">
        <f t="shared" si="166"/>
        <v>0</v>
      </c>
      <c r="H937" s="23">
        <f t="shared" si="167"/>
        <v>0</v>
      </c>
      <c r="I937" s="23">
        <f t="shared" si="168"/>
        <v>0</v>
      </c>
      <c r="J937" s="23">
        <f t="shared" si="169"/>
        <v>0</v>
      </c>
      <c r="K937" s="23">
        <f t="shared" si="170"/>
        <v>0</v>
      </c>
      <c r="L937" s="27"/>
      <c r="M937" s="27"/>
      <c r="N937" s="33"/>
      <c r="O937" s="33"/>
      <c r="P937" s="68" t="str">
        <f t="shared" si="171"/>
        <v/>
      </c>
      <c r="Q937" s="49" t="str">
        <f t="shared" si="172"/>
        <v/>
      </c>
      <c r="R937" s="33"/>
      <c r="S937" s="33"/>
      <c r="T937" s="33"/>
      <c r="U937" s="33"/>
      <c r="V937" s="27"/>
      <c r="W937" s="45"/>
      <c r="X937" s="42">
        <f>IF(V937="ESU",P937*PU!$B$3,0)</f>
        <v>0</v>
      </c>
      <c r="Y937" s="23">
        <f>IF(V937="ECF",P937*PU!$B$5,0)</f>
        <v>0</v>
      </c>
      <c r="Z937" s="23">
        <f>IF(V937="Enrobé projeté",P937*PU!$B$7,0)</f>
        <v>0</v>
      </c>
      <c r="AA937" s="23">
        <f>IF(V937="Enrobé à froid",P937*PU!$B$9,0)</f>
        <v>0</v>
      </c>
      <c r="AB937" s="23">
        <f>IF(V937="Béton bitumineux",P937*PU!$B$11,0)</f>
        <v>0</v>
      </c>
      <c r="AC937" s="23">
        <f>IF(V937="Grave émulsion",P937*PU!$B$13,0)</f>
        <v>0</v>
      </c>
      <c r="AD937" s="24">
        <f>(R937*PU!B942)+('Entretien des chaussées1'!T937*PU!B944)+'Entretien des chaussées1'!X937+'Entretien des chaussées1'!Y937+'Entretien des chaussées1'!Z937+'Entretien des chaussées1'!AA937+'Entretien des chaussées1'!AB937+'Entretien des chaussées1'!AC937</f>
        <v>0</v>
      </c>
      <c r="AE937" s="34"/>
      <c r="AF937" s="34"/>
      <c r="AG937" s="19" t="str">
        <f t="shared" si="173"/>
        <v/>
      </c>
      <c r="AH937" s="19" t="str">
        <f t="shared" si="174"/>
        <v/>
      </c>
      <c r="AI937" s="19" t="str">
        <f t="shared" si="175"/>
        <v/>
      </c>
      <c r="AJ937" s="31"/>
      <c r="AK937" s="26"/>
    </row>
    <row r="938" spans="1:37" x14ac:dyDescent="0.2">
      <c r="A938" s="41"/>
      <c r="B938" s="60" t="s">
        <v>958</v>
      </c>
      <c r="C938" s="41"/>
      <c r="D938" s="44"/>
      <c r="E938" s="40"/>
      <c r="F938" s="38" t="str">
        <f t="shared" si="165"/>
        <v/>
      </c>
      <c r="G938" s="23">
        <f t="shared" si="166"/>
        <v>0</v>
      </c>
      <c r="H938" s="23">
        <f t="shared" si="167"/>
        <v>0</v>
      </c>
      <c r="I938" s="23">
        <f t="shared" si="168"/>
        <v>0</v>
      </c>
      <c r="J938" s="23">
        <f t="shared" si="169"/>
        <v>0</v>
      </c>
      <c r="K938" s="23">
        <f t="shared" si="170"/>
        <v>0</v>
      </c>
      <c r="L938" s="27"/>
      <c r="M938" s="27"/>
      <c r="N938" s="33"/>
      <c r="O938" s="33"/>
      <c r="P938" s="68" t="str">
        <f t="shared" si="171"/>
        <v/>
      </c>
      <c r="Q938" s="49" t="str">
        <f t="shared" si="172"/>
        <v/>
      </c>
      <c r="R938" s="33"/>
      <c r="S938" s="33"/>
      <c r="T938" s="33"/>
      <c r="U938" s="33"/>
      <c r="V938" s="27"/>
      <c r="W938" s="45"/>
      <c r="X938" s="42">
        <f>IF(V938="ESU",P938*PU!$B$3,0)</f>
        <v>0</v>
      </c>
      <c r="Y938" s="23">
        <f>IF(V938="ECF",P938*PU!$B$5,0)</f>
        <v>0</v>
      </c>
      <c r="Z938" s="23">
        <f>IF(V938="Enrobé projeté",P938*PU!$B$7,0)</f>
        <v>0</v>
      </c>
      <c r="AA938" s="23">
        <f>IF(V938="Enrobé à froid",P938*PU!$B$9,0)</f>
        <v>0</v>
      </c>
      <c r="AB938" s="23">
        <f>IF(V938="Béton bitumineux",P938*PU!$B$11,0)</f>
        <v>0</v>
      </c>
      <c r="AC938" s="23">
        <f>IF(V938="Grave émulsion",P938*PU!$B$13,0)</f>
        <v>0</v>
      </c>
      <c r="AD938" s="24">
        <f>(R938*PU!B943)+('Entretien des chaussées1'!T938*PU!B945)+'Entretien des chaussées1'!X938+'Entretien des chaussées1'!Y938+'Entretien des chaussées1'!Z938+'Entretien des chaussées1'!AA938+'Entretien des chaussées1'!AB938+'Entretien des chaussées1'!AC938</f>
        <v>0</v>
      </c>
      <c r="AE938" s="34"/>
      <c r="AF938" s="34"/>
      <c r="AG938" s="19" t="str">
        <f t="shared" si="173"/>
        <v/>
      </c>
      <c r="AH938" s="19" t="str">
        <f t="shared" si="174"/>
        <v/>
      </c>
      <c r="AI938" s="19" t="str">
        <f t="shared" si="175"/>
        <v/>
      </c>
      <c r="AJ938" s="31"/>
      <c r="AK938" s="26"/>
    </row>
    <row r="939" spans="1:37" x14ac:dyDescent="0.2">
      <c r="A939" s="41"/>
      <c r="B939" s="58" t="s">
        <v>959</v>
      </c>
      <c r="C939" s="41"/>
      <c r="D939" s="44"/>
      <c r="E939" s="40"/>
      <c r="F939" s="38" t="str">
        <f t="shared" si="165"/>
        <v/>
      </c>
      <c r="G939" s="23">
        <f t="shared" si="166"/>
        <v>0</v>
      </c>
      <c r="H939" s="23">
        <f t="shared" si="167"/>
        <v>0</v>
      </c>
      <c r="I939" s="23">
        <f t="shared" si="168"/>
        <v>0</v>
      </c>
      <c r="J939" s="23">
        <f t="shared" si="169"/>
        <v>0</v>
      </c>
      <c r="K939" s="23">
        <f t="shared" si="170"/>
        <v>0</v>
      </c>
      <c r="L939" s="27"/>
      <c r="M939" s="27"/>
      <c r="N939" s="33"/>
      <c r="O939" s="33"/>
      <c r="P939" s="68" t="str">
        <f t="shared" si="171"/>
        <v/>
      </c>
      <c r="Q939" s="49" t="str">
        <f t="shared" si="172"/>
        <v/>
      </c>
      <c r="R939" s="33"/>
      <c r="S939" s="33"/>
      <c r="T939" s="33"/>
      <c r="U939" s="33"/>
      <c r="V939" s="27"/>
      <c r="W939" s="45"/>
      <c r="X939" s="42">
        <f>IF(V939="ESU",P939*PU!$B$3,0)</f>
        <v>0</v>
      </c>
      <c r="Y939" s="23">
        <f>IF(V939="ECF",P939*PU!$B$5,0)</f>
        <v>0</v>
      </c>
      <c r="Z939" s="23">
        <f>IF(V939="Enrobé projeté",P939*PU!$B$7,0)</f>
        <v>0</v>
      </c>
      <c r="AA939" s="23">
        <f>IF(V939="Enrobé à froid",P939*PU!$B$9,0)</f>
        <v>0</v>
      </c>
      <c r="AB939" s="23">
        <f>IF(V939="Béton bitumineux",P939*PU!$B$11,0)</f>
        <v>0</v>
      </c>
      <c r="AC939" s="23">
        <f>IF(V939="Grave émulsion",P939*PU!$B$13,0)</f>
        <v>0</v>
      </c>
      <c r="AD939" s="24">
        <f>(R939*PU!B944)+('Entretien des chaussées1'!T939*PU!B946)+'Entretien des chaussées1'!X939+'Entretien des chaussées1'!Y939+'Entretien des chaussées1'!Z939+'Entretien des chaussées1'!AA939+'Entretien des chaussées1'!AB939+'Entretien des chaussées1'!AC939</f>
        <v>0</v>
      </c>
      <c r="AE939" s="34"/>
      <c r="AF939" s="34"/>
      <c r="AG939" s="19" t="str">
        <f t="shared" si="173"/>
        <v/>
      </c>
      <c r="AH939" s="19" t="str">
        <f t="shared" si="174"/>
        <v/>
      </c>
      <c r="AI939" s="19" t="str">
        <f t="shared" si="175"/>
        <v/>
      </c>
      <c r="AJ939" s="31"/>
      <c r="AK939" s="26"/>
    </row>
    <row r="940" spans="1:37" x14ac:dyDescent="0.2">
      <c r="A940" s="41"/>
      <c r="B940" s="58" t="s">
        <v>960</v>
      </c>
      <c r="C940" s="41"/>
      <c r="D940" s="44"/>
      <c r="E940" s="40"/>
      <c r="F940" s="38" t="str">
        <f t="shared" si="165"/>
        <v/>
      </c>
      <c r="G940" s="23">
        <f t="shared" si="166"/>
        <v>0</v>
      </c>
      <c r="H940" s="23">
        <f t="shared" si="167"/>
        <v>0</v>
      </c>
      <c r="I940" s="23">
        <f t="shared" si="168"/>
        <v>0</v>
      </c>
      <c r="J940" s="23">
        <f t="shared" si="169"/>
        <v>0</v>
      </c>
      <c r="K940" s="23">
        <f t="shared" si="170"/>
        <v>0</v>
      </c>
      <c r="L940" s="27"/>
      <c r="M940" s="27"/>
      <c r="N940" s="33"/>
      <c r="O940" s="33"/>
      <c r="P940" s="68" t="str">
        <f t="shared" si="171"/>
        <v/>
      </c>
      <c r="Q940" s="49" t="str">
        <f t="shared" si="172"/>
        <v/>
      </c>
      <c r="R940" s="33"/>
      <c r="S940" s="33"/>
      <c r="T940" s="33"/>
      <c r="U940" s="33"/>
      <c r="V940" s="27"/>
      <c r="W940" s="45"/>
      <c r="X940" s="42">
        <f>IF(V940="ESU",P940*PU!$B$3,0)</f>
        <v>0</v>
      </c>
      <c r="Y940" s="23">
        <f>IF(V940="ECF",P940*PU!$B$5,0)</f>
        <v>0</v>
      </c>
      <c r="Z940" s="23">
        <f>IF(V940="Enrobé projeté",P940*PU!$B$7,0)</f>
        <v>0</v>
      </c>
      <c r="AA940" s="23">
        <f>IF(V940="Enrobé à froid",P940*PU!$B$9,0)</f>
        <v>0</v>
      </c>
      <c r="AB940" s="23">
        <f>IF(V940="Béton bitumineux",P940*PU!$B$11,0)</f>
        <v>0</v>
      </c>
      <c r="AC940" s="23">
        <f>IF(V940="Grave émulsion",P940*PU!$B$13,0)</f>
        <v>0</v>
      </c>
      <c r="AD940" s="24">
        <f>(R940*PU!B945)+('Entretien des chaussées1'!T940*PU!B947)+'Entretien des chaussées1'!X940+'Entretien des chaussées1'!Y940+'Entretien des chaussées1'!Z940+'Entretien des chaussées1'!AA940+'Entretien des chaussées1'!AB940+'Entretien des chaussées1'!AC940</f>
        <v>0</v>
      </c>
      <c r="AE940" s="34"/>
      <c r="AF940" s="34"/>
      <c r="AG940" s="19" t="str">
        <f t="shared" si="173"/>
        <v/>
      </c>
      <c r="AH940" s="19" t="str">
        <f t="shared" si="174"/>
        <v/>
      </c>
      <c r="AI940" s="19" t="str">
        <f t="shared" si="175"/>
        <v/>
      </c>
      <c r="AJ940" s="31"/>
      <c r="AK940" s="26"/>
    </row>
    <row r="941" spans="1:37" x14ac:dyDescent="0.2">
      <c r="A941" s="41"/>
      <c r="B941" s="58" t="s">
        <v>961</v>
      </c>
      <c r="C941" s="41"/>
      <c r="D941" s="44"/>
      <c r="E941" s="40"/>
      <c r="F941" s="38" t="str">
        <f t="shared" si="165"/>
        <v/>
      </c>
      <c r="G941" s="23">
        <f t="shared" si="166"/>
        <v>0</v>
      </c>
      <c r="H941" s="23">
        <f t="shared" si="167"/>
        <v>0</v>
      </c>
      <c r="I941" s="23">
        <f t="shared" si="168"/>
        <v>0</v>
      </c>
      <c r="J941" s="23">
        <f t="shared" si="169"/>
        <v>0</v>
      </c>
      <c r="K941" s="23">
        <f t="shared" si="170"/>
        <v>0</v>
      </c>
      <c r="L941" s="27"/>
      <c r="M941" s="27"/>
      <c r="N941" s="33"/>
      <c r="O941" s="33"/>
      <c r="P941" s="68" t="str">
        <f t="shared" si="171"/>
        <v/>
      </c>
      <c r="Q941" s="49" t="str">
        <f t="shared" si="172"/>
        <v/>
      </c>
      <c r="R941" s="33"/>
      <c r="S941" s="33"/>
      <c r="T941" s="33"/>
      <c r="U941" s="33"/>
      <c r="V941" s="27"/>
      <c r="W941" s="45"/>
      <c r="X941" s="42">
        <f>IF(V941="ESU",P941*PU!$B$3,0)</f>
        <v>0</v>
      </c>
      <c r="Y941" s="23">
        <f>IF(V941="ECF",P941*PU!$B$5,0)</f>
        <v>0</v>
      </c>
      <c r="Z941" s="23">
        <f>IF(V941="Enrobé projeté",P941*PU!$B$7,0)</f>
        <v>0</v>
      </c>
      <c r="AA941" s="23">
        <f>IF(V941="Enrobé à froid",P941*PU!$B$9,0)</f>
        <v>0</v>
      </c>
      <c r="AB941" s="23">
        <f>IF(V941="Béton bitumineux",P941*PU!$B$11,0)</f>
        <v>0</v>
      </c>
      <c r="AC941" s="23">
        <f>IF(V941="Grave émulsion",P941*PU!$B$13,0)</f>
        <v>0</v>
      </c>
      <c r="AD941" s="24">
        <f>(R941*PU!B946)+('Entretien des chaussées1'!T941*PU!B948)+'Entretien des chaussées1'!X941+'Entretien des chaussées1'!Y941+'Entretien des chaussées1'!Z941+'Entretien des chaussées1'!AA941+'Entretien des chaussées1'!AB941+'Entretien des chaussées1'!AC941</f>
        <v>0</v>
      </c>
      <c r="AE941" s="34"/>
      <c r="AF941" s="34"/>
      <c r="AG941" s="19" t="str">
        <f t="shared" si="173"/>
        <v/>
      </c>
      <c r="AH941" s="19" t="str">
        <f t="shared" si="174"/>
        <v/>
      </c>
      <c r="AI941" s="19" t="str">
        <f t="shared" si="175"/>
        <v/>
      </c>
      <c r="AJ941" s="31"/>
      <c r="AK941" s="26"/>
    </row>
    <row r="942" spans="1:37" x14ac:dyDescent="0.2">
      <c r="A942" s="41"/>
      <c r="B942" s="58" t="s">
        <v>962</v>
      </c>
      <c r="C942" s="41"/>
      <c r="D942" s="44"/>
      <c r="E942" s="40"/>
      <c r="F942" s="38" t="str">
        <f t="shared" si="165"/>
        <v/>
      </c>
      <c r="G942" s="23">
        <f t="shared" si="166"/>
        <v>0</v>
      </c>
      <c r="H942" s="23">
        <f t="shared" si="167"/>
        <v>0</v>
      </c>
      <c r="I942" s="23">
        <f t="shared" si="168"/>
        <v>0</v>
      </c>
      <c r="J942" s="23">
        <f t="shared" si="169"/>
        <v>0</v>
      </c>
      <c r="K942" s="23">
        <f t="shared" si="170"/>
        <v>0</v>
      </c>
      <c r="L942" s="27"/>
      <c r="M942" s="27"/>
      <c r="N942" s="33"/>
      <c r="O942" s="33"/>
      <c r="P942" s="68" t="str">
        <f t="shared" si="171"/>
        <v/>
      </c>
      <c r="Q942" s="49" t="str">
        <f t="shared" si="172"/>
        <v/>
      </c>
      <c r="R942" s="33"/>
      <c r="S942" s="33"/>
      <c r="T942" s="33"/>
      <c r="U942" s="33"/>
      <c r="V942" s="27"/>
      <c r="W942" s="45"/>
      <c r="X942" s="42">
        <f>IF(V942="ESU",P942*PU!$B$3,0)</f>
        <v>0</v>
      </c>
      <c r="Y942" s="23">
        <f>IF(V942="ECF",P942*PU!$B$5,0)</f>
        <v>0</v>
      </c>
      <c r="Z942" s="23">
        <f>IF(V942="Enrobé projeté",P942*PU!$B$7,0)</f>
        <v>0</v>
      </c>
      <c r="AA942" s="23">
        <f>IF(V942="Enrobé à froid",P942*PU!$B$9,0)</f>
        <v>0</v>
      </c>
      <c r="AB942" s="23">
        <f>IF(V942="Béton bitumineux",P942*PU!$B$11,0)</f>
        <v>0</v>
      </c>
      <c r="AC942" s="23">
        <f>IF(V942="Grave émulsion",P942*PU!$B$13,0)</f>
        <v>0</v>
      </c>
      <c r="AD942" s="24">
        <f>(R942*PU!B947)+('Entretien des chaussées1'!T942*PU!B949)+'Entretien des chaussées1'!X942+'Entretien des chaussées1'!Y942+'Entretien des chaussées1'!Z942+'Entretien des chaussées1'!AA942+'Entretien des chaussées1'!AB942+'Entretien des chaussées1'!AC942</f>
        <v>0</v>
      </c>
      <c r="AE942" s="34"/>
      <c r="AF942" s="34"/>
      <c r="AG942" s="19" t="str">
        <f t="shared" si="173"/>
        <v/>
      </c>
      <c r="AH942" s="19" t="str">
        <f t="shared" si="174"/>
        <v/>
      </c>
      <c r="AI942" s="19" t="str">
        <f t="shared" si="175"/>
        <v/>
      </c>
      <c r="AJ942" s="31"/>
      <c r="AK942" s="26"/>
    </row>
    <row r="943" spans="1:37" x14ac:dyDescent="0.2">
      <c r="A943" s="41"/>
      <c r="B943" s="58" t="s">
        <v>963</v>
      </c>
      <c r="C943" s="41"/>
      <c r="D943" s="44"/>
      <c r="E943" s="40"/>
      <c r="F943" s="38" t="str">
        <f t="shared" si="165"/>
        <v/>
      </c>
      <c r="G943" s="23">
        <f t="shared" si="166"/>
        <v>0</v>
      </c>
      <c r="H943" s="23">
        <f t="shared" si="167"/>
        <v>0</v>
      </c>
      <c r="I943" s="23">
        <f t="shared" si="168"/>
        <v>0</v>
      </c>
      <c r="J943" s="23">
        <f t="shared" si="169"/>
        <v>0</v>
      </c>
      <c r="K943" s="23">
        <f t="shared" si="170"/>
        <v>0</v>
      </c>
      <c r="L943" s="27"/>
      <c r="M943" s="27"/>
      <c r="N943" s="33"/>
      <c r="O943" s="33"/>
      <c r="P943" s="68" t="str">
        <f t="shared" si="171"/>
        <v/>
      </c>
      <c r="Q943" s="49" t="str">
        <f t="shared" si="172"/>
        <v/>
      </c>
      <c r="R943" s="33"/>
      <c r="S943" s="33"/>
      <c r="T943" s="33"/>
      <c r="U943" s="33"/>
      <c r="V943" s="27"/>
      <c r="W943" s="45"/>
      <c r="X943" s="42">
        <f>IF(V943="ESU",P943*PU!$B$3,0)</f>
        <v>0</v>
      </c>
      <c r="Y943" s="23">
        <f>IF(V943="ECF",P943*PU!$B$5,0)</f>
        <v>0</v>
      </c>
      <c r="Z943" s="23">
        <f>IF(V943="Enrobé projeté",P943*PU!$B$7,0)</f>
        <v>0</v>
      </c>
      <c r="AA943" s="23">
        <f>IF(V943="Enrobé à froid",P943*PU!$B$9,0)</f>
        <v>0</v>
      </c>
      <c r="AB943" s="23">
        <f>IF(V943="Béton bitumineux",P943*PU!$B$11,0)</f>
        <v>0</v>
      </c>
      <c r="AC943" s="23">
        <f>IF(V943="Grave émulsion",P943*PU!$B$13,0)</f>
        <v>0</v>
      </c>
      <c r="AD943" s="24">
        <f>(R943*PU!B948)+('Entretien des chaussées1'!T943*PU!B950)+'Entretien des chaussées1'!X943+'Entretien des chaussées1'!Y943+'Entretien des chaussées1'!Z943+'Entretien des chaussées1'!AA943+'Entretien des chaussées1'!AB943+'Entretien des chaussées1'!AC943</f>
        <v>0</v>
      </c>
      <c r="AE943" s="34"/>
      <c r="AF943" s="34"/>
      <c r="AG943" s="19" t="str">
        <f t="shared" si="173"/>
        <v/>
      </c>
      <c r="AH943" s="19" t="str">
        <f t="shared" si="174"/>
        <v/>
      </c>
      <c r="AI943" s="19" t="str">
        <f t="shared" si="175"/>
        <v/>
      </c>
      <c r="AJ943" s="31"/>
      <c r="AK943" s="26"/>
    </row>
    <row r="944" spans="1:37" x14ac:dyDescent="0.2">
      <c r="A944" s="41"/>
      <c r="B944" s="58" t="s">
        <v>964</v>
      </c>
      <c r="C944" s="41"/>
      <c r="D944" s="44"/>
      <c r="E944" s="40"/>
      <c r="F944" s="38" t="str">
        <f t="shared" si="165"/>
        <v/>
      </c>
      <c r="G944" s="23">
        <f t="shared" si="166"/>
        <v>0</v>
      </c>
      <c r="H944" s="23">
        <f t="shared" si="167"/>
        <v>0</v>
      </c>
      <c r="I944" s="23">
        <f t="shared" si="168"/>
        <v>0</v>
      </c>
      <c r="J944" s="23">
        <f t="shared" si="169"/>
        <v>0</v>
      </c>
      <c r="K944" s="23">
        <f t="shared" si="170"/>
        <v>0</v>
      </c>
      <c r="L944" s="27"/>
      <c r="M944" s="27"/>
      <c r="N944" s="33"/>
      <c r="O944" s="33"/>
      <c r="P944" s="68" t="str">
        <f t="shared" si="171"/>
        <v/>
      </c>
      <c r="Q944" s="49" t="str">
        <f t="shared" si="172"/>
        <v/>
      </c>
      <c r="R944" s="33"/>
      <c r="S944" s="33"/>
      <c r="T944" s="33"/>
      <c r="U944" s="33"/>
      <c r="V944" s="27"/>
      <c r="W944" s="45"/>
      <c r="X944" s="42">
        <f>IF(V944="ESU",P944*PU!$B$3,0)</f>
        <v>0</v>
      </c>
      <c r="Y944" s="23">
        <f>IF(V944="ECF",P944*PU!$B$5,0)</f>
        <v>0</v>
      </c>
      <c r="Z944" s="23">
        <f>IF(V944="Enrobé projeté",P944*PU!$B$7,0)</f>
        <v>0</v>
      </c>
      <c r="AA944" s="23">
        <f>IF(V944="Enrobé à froid",P944*PU!$B$9,0)</f>
        <v>0</v>
      </c>
      <c r="AB944" s="23">
        <f>IF(V944="Béton bitumineux",P944*PU!$B$11,0)</f>
        <v>0</v>
      </c>
      <c r="AC944" s="23">
        <f>IF(V944="Grave émulsion",P944*PU!$B$13,0)</f>
        <v>0</v>
      </c>
      <c r="AD944" s="24">
        <f>(R944*PU!B949)+('Entretien des chaussées1'!T944*PU!B951)+'Entretien des chaussées1'!X944+'Entretien des chaussées1'!Y944+'Entretien des chaussées1'!Z944+'Entretien des chaussées1'!AA944+'Entretien des chaussées1'!AB944+'Entretien des chaussées1'!AC944</f>
        <v>0</v>
      </c>
      <c r="AE944" s="34"/>
      <c r="AF944" s="34"/>
      <c r="AG944" s="19" t="str">
        <f t="shared" si="173"/>
        <v/>
      </c>
      <c r="AH944" s="19" t="str">
        <f t="shared" si="174"/>
        <v/>
      </c>
      <c r="AI944" s="19" t="str">
        <f t="shared" si="175"/>
        <v/>
      </c>
      <c r="AJ944" s="31"/>
      <c r="AK944" s="26"/>
    </row>
    <row r="945" spans="1:37" x14ac:dyDescent="0.2">
      <c r="A945" s="41"/>
      <c r="B945" s="58" t="s">
        <v>965</v>
      </c>
      <c r="C945" s="41"/>
      <c r="D945" s="44"/>
      <c r="E945" s="40"/>
      <c r="F945" s="38" t="str">
        <f t="shared" si="165"/>
        <v/>
      </c>
      <c r="G945" s="23">
        <f t="shared" si="166"/>
        <v>0</v>
      </c>
      <c r="H945" s="23">
        <f t="shared" si="167"/>
        <v>0</v>
      </c>
      <c r="I945" s="23">
        <f t="shared" si="168"/>
        <v>0</v>
      </c>
      <c r="J945" s="23">
        <f t="shared" si="169"/>
        <v>0</v>
      </c>
      <c r="K945" s="23">
        <f t="shared" si="170"/>
        <v>0</v>
      </c>
      <c r="L945" s="27"/>
      <c r="M945" s="27"/>
      <c r="N945" s="33"/>
      <c r="O945" s="33"/>
      <c r="P945" s="68" t="str">
        <f t="shared" si="171"/>
        <v/>
      </c>
      <c r="Q945" s="49" t="str">
        <f t="shared" si="172"/>
        <v/>
      </c>
      <c r="R945" s="33"/>
      <c r="S945" s="33"/>
      <c r="T945" s="33"/>
      <c r="U945" s="33"/>
      <c r="V945" s="27"/>
      <c r="W945" s="45"/>
      <c r="X945" s="42">
        <f>IF(V945="ESU",P945*PU!$B$3,0)</f>
        <v>0</v>
      </c>
      <c r="Y945" s="23">
        <f>IF(V945="ECF",P945*PU!$B$5,0)</f>
        <v>0</v>
      </c>
      <c r="Z945" s="23">
        <f>IF(V945="Enrobé projeté",P945*PU!$B$7,0)</f>
        <v>0</v>
      </c>
      <c r="AA945" s="23">
        <f>IF(V945="Enrobé à froid",P945*PU!$B$9,0)</f>
        <v>0</v>
      </c>
      <c r="AB945" s="23">
        <f>IF(V945="Béton bitumineux",P945*PU!$B$11,0)</f>
        <v>0</v>
      </c>
      <c r="AC945" s="23">
        <f>IF(V945="Grave émulsion",P945*PU!$B$13,0)</f>
        <v>0</v>
      </c>
      <c r="AD945" s="24">
        <f>(R945*PU!B950)+('Entretien des chaussées1'!T945*PU!B952)+'Entretien des chaussées1'!X945+'Entretien des chaussées1'!Y945+'Entretien des chaussées1'!Z945+'Entretien des chaussées1'!AA945+'Entretien des chaussées1'!AB945+'Entretien des chaussées1'!AC945</f>
        <v>0</v>
      </c>
      <c r="AE945" s="34"/>
      <c r="AF945" s="34"/>
      <c r="AG945" s="19" t="str">
        <f t="shared" si="173"/>
        <v/>
      </c>
      <c r="AH945" s="19" t="str">
        <f t="shared" si="174"/>
        <v/>
      </c>
      <c r="AI945" s="19" t="str">
        <f t="shared" si="175"/>
        <v/>
      </c>
      <c r="AJ945" s="31"/>
      <c r="AK945" s="26"/>
    </row>
    <row r="946" spans="1:37" x14ac:dyDescent="0.2">
      <c r="A946" s="41"/>
      <c r="B946" s="58" t="s">
        <v>966</v>
      </c>
      <c r="C946" s="41"/>
      <c r="D946" s="44"/>
      <c r="E946" s="40"/>
      <c r="F946" s="38" t="str">
        <f t="shared" si="165"/>
        <v/>
      </c>
      <c r="G946" s="23">
        <f t="shared" si="166"/>
        <v>0</v>
      </c>
      <c r="H946" s="23">
        <f t="shared" si="167"/>
        <v>0</v>
      </c>
      <c r="I946" s="23">
        <f t="shared" si="168"/>
        <v>0</v>
      </c>
      <c r="J946" s="23">
        <f t="shared" si="169"/>
        <v>0</v>
      </c>
      <c r="K946" s="23">
        <f t="shared" si="170"/>
        <v>0</v>
      </c>
      <c r="L946" s="27"/>
      <c r="M946" s="27"/>
      <c r="N946" s="33"/>
      <c r="O946" s="33"/>
      <c r="P946" s="68" t="str">
        <f t="shared" si="171"/>
        <v/>
      </c>
      <c r="Q946" s="49" t="str">
        <f t="shared" si="172"/>
        <v/>
      </c>
      <c r="R946" s="33"/>
      <c r="S946" s="33"/>
      <c r="T946" s="33"/>
      <c r="U946" s="33"/>
      <c r="V946" s="27"/>
      <c r="W946" s="45"/>
      <c r="X946" s="42">
        <f>IF(V946="ESU",P946*PU!$B$3,0)</f>
        <v>0</v>
      </c>
      <c r="Y946" s="23">
        <f>IF(V946="ECF",P946*PU!$B$5,0)</f>
        <v>0</v>
      </c>
      <c r="Z946" s="23">
        <f>IF(V946="Enrobé projeté",P946*PU!$B$7,0)</f>
        <v>0</v>
      </c>
      <c r="AA946" s="23">
        <f>IF(V946="Enrobé à froid",P946*PU!$B$9,0)</f>
        <v>0</v>
      </c>
      <c r="AB946" s="23">
        <f>IF(V946="Béton bitumineux",P946*PU!$B$11,0)</f>
        <v>0</v>
      </c>
      <c r="AC946" s="23">
        <f>IF(V946="Grave émulsion",P946*PU!$B$13,0)</f>
        <v>0</v>
      </c>
      <c r="AD946" s="24">
        <f>(R946*PU!B951)+('Entretien des chaussées1'!T946*PU!B953)+'Entretien des chaussées1'!X946+'Entretien des chaussées1'!Y946+'Entretien des chaussées1'!Z946+'Entretien des chaussées1'!AA946+'Entretien des chaussées1'!AB946+'Entretien des chaussées1'!AC946</f>
        <v>0</v>
      </c>
      <c r="AE946" s="34"/>
      <c r="AF946" s="34"/>
      <c r="AG946" s="19" t="str">
        <f t="shared" si="173"/>
        <v/>
      </c>
      <c r="AH946" s="19" t="str">
        <f t="shared" si="174"/>
        <v/>
      </c>
      <c r="AI946" s="19" t="str">
        <f t="shared" si="175"/>
        <v/>
      </c>
      <c r="AJ946" s="31"/>
      <c r="AK946" s="26"/>
    </row>
    <row r="947" spans="1:37" x14ac:dyDescent="0.2">
      <c r="A947" s="41"/>
      <c r="B947" s="58" t="s">
        <v>967</v>
      </c>
      <c r="C947" s="41"/>
      <c r="D947" s="44"/>
      <c r="E947" s="40"/>
      <c r="F947" s="38" t="str">
        <f t="shared" si="165"/>
        <v/>
      </c>
      <c r="G947" s="23">
        <f t="shared" si="166"/>
        <v>0</v>
      </c>
      <c r="H947" s="23">
        <f t="shared" si="167"/>
        <v>0</v>
      </c>
      <c r="I947" s="23">
        <f t="shared" si="168"/>
        <v>0</v>
      </c>
      <c r="J947" s="23">
        <f t="shared" si="169"/>
        <v>0</v>
      </c>
      <c r="K947" s="23">
        <f t="shared" si="170"/>
        <v>0</v>
      </c>
      <c r="L947" s="27"/>
      <c r="M947" s="27"/>
      <c r="N947" s="33"/>
      <c r="O947" s="33"/>
      <c r="P947" s="68" t="str">
        <f t="shared" si="171"/>
        <v/>
      </c>
      <c r="Q947" s="49" t="str">
        <f t="shared" si="172"/>
        <v/>
      </c>
      <c r="R947" s="33"/>
      <c r="S947" s="33"/>
      <c r="T947" s="33"/>
      <c r="U947" s="33"/>
      <c r="V947" s="27"/>
      <c r="W947" s="45"/>
      <c r="X947" s="42">
        <f>IF(V947="ESU",P947*PU!$B$3,0)</f>
        <v>0</v>
      </c>
      <c r="Y947" s="23">
        <f>IF(V947="ECF",P947*PU!$B$5,0)</f>
        <v>0</v>
      </c>
      <c r="Z947" s="23">
        <f>IF(V947="Enrobé projeté",P947*PU!$B$7,0)</f>
        <v>0</v>
      </c>
      <c r="AA947" s="23">
        <f>IF(V947="Enrobé à froid",P947*PU!$B$9,0)</f>
        <v>0</v>
      </c>
      <c r="AB947" s="23">
        <f>IF(V947="Béton bitumineux",P947*PU!$B$11,0)</f>
        <v>0</v>
      </c>
      <c r="AC947" s="23">
        <f>IF(V947="Grave émulsion",P947*PU!$B$13,0)</f>
        <v>0</v>
      </c>
      <c r="AD947" s="24">
        <f>(R947*PU!B952)+('Entretien des chaussées1'!T947*PU!B954)+'Entretien des chaussées1'!X947+'Entretien des chaussées1'!Y947+'Entretien des chaussées1'!Z947+'Entretien des chaussées1'!AA947+'Entretien des chaussées1'!AB947+'Entretien des chaussées1'!AC947</f>
        <v>0</v>
      </c>
      <c r="AE947" s="34"/>
      <c r="AF947" s="34"/>
      <c r="AG947" s="19" t="str">
        <f t="shared" si="173"/>
        <v/>
      </c>
      <c r="AH947" s="19" t="str">
        <f t="shared" si="174"/>
        <v/>
      </c>
      <c r="AI947" s="19" t="str">
        <f t="shared" si="175"/>
        <v/>
      </c>
      <c r="AJ947" s="31"/>
      <c r="AK947" s="26"/>
    </row>
    <row r="948" spans="1:37" x14ac:dyDescent="0.2">
      <c r="A948" s="41"/>
      <c r="B948" s="58" t="s">
        <v>968</v>
      </c>
      <c r="C948" s="41"/>
      <c r="D948" s="44"/>
      <c r="E948" s="40"/>
      <c r="F948" s="38" t="str">
        <f t="shared" si="165"/>
        <v/>
      </c>
      <c r="G948" s="23">
        <f t="shared" si="166"/>
        <v>0</v>
      </c>
      <c r="H948" s="23">
        <f t="shared" si="167"/>
        <v>0</v>
      </c>
      <c r="I948" s="23">
        <f t="shared" si="168"/>
        <v>0</v>
      </c>
      <c r="J948" s="23">
        <f t="shared" si="169"/>
        <v>0</v>
      </c>
      <c r="K948" s="23">
        <f t="shared" si="170"/>
        <v>0</v>
      </c>
      <c r="L948" s="27"/>
      <c r="M948" s="27"/>
      <c r="N948" s="33"/>
      <c r="O948" s="33"/>
      <c r="P948" s="68" t="str">
        <f t="shared" si="171"/>
        <v/>
      </c>
      <c r="Q948" s="49" t="str">
        <f t="shared" si="172"/>
        <v/>
      </c>
      <c r="R948" s="33"/>
      <c r="S948" s="33"/>
      <c r="T948" s="33"/>
      <c r="U948" s="33"/>
      <c r="V948" s="27"/>
      <c r="W948" s="45"/>
      <c r="X948" s="42">
        <f>IF(V948="ESU",P948*PU!$B$3,0)</f>
        <v>0</v>
      </c>
      <c r="Y948" s="23">
        <f>IF(V948="ECF",P948*PU!$B$5,0)</f>
        <v>0</v>
      </c>
      <c r="Z948" s="23">
        <f>IF(V948="Enrobé projeté",P948*PU!$B$7,0)</f>
        <v>0</v>
      </c>
      <c r="AA948" s="23">
        <f>IF(V948="Enrobé à froid",P948*PU!$B$9,0)</f>
        <v>0</v>
      </c>
      <c r="AB948" s="23">
        <f>IF(V948="Béton bitumineux",P948*PU!$B$11,0)</f>
        <v>0</v>
      </c>
      <c r="AC948" s="23">
        <f>IF(V948="Grave émulsion",P948*PU!$B$13,0)</f>
        <v>0</v>
      </c>
      <c r="AD948" s="24">
        <f>(R948*PU!B953)+('Entretien des chaussées1'!T948*PU!B955)+'Entretien des chaussées1'!X948+'Entretien des chaussées1'!Y948+'Entretien des chaussées1'!Z948+'Entretien des chaussées1'!AA948+'Entretien des chaussées1'!AB948+'Entretien des chaussées1'!AC948</f>
        <v>0</v>
      </c>
      <c r="AE948" s="34"/>
      <c r="AF948" s="34"/>
      <c r="AG948" s="19" t="str">
        <f t="shared" si="173"/>
        <v/>
      </c>
      <c r="AH948" s="19" t="str">
        <f t="shared" si="174"/>
        <v/>
      </c>
      <c r="AI948" s="19" t="str">
        <f t="shared" si="175"/>
        <v/>
      </c>
      <c r="AJ948" s="31"/>
      <c r="AK948" s="26"/>
    </row>
    <row r="949" spans="1:37" x14ac:dyDescent="0.2">
      <c r="A949" s="41"/>
      <c r="B949" s="58" t="s">
        <v>969</v>
      </c>
      <c r="C949" s="41"/>
      <c r="D949" s="44"/>
      <c r="E949" s="40"/>
      <c r="F949" s="38" t="str">
        <f t="shared" si="165"/>
        <v/>
      </c>
      <c r="G949" s="23">
        <f t="shared" si="166"/>
        <v>0</v>
      </c>
      <c r="H949" s="23">
        <f t="shared" si="167"/>
        <v>0</v>
      </c>
      <c r="I949" s="23">
        <f t="shared" si="168"/>
        <v>0</v>
      </c>
      <c r="J949" s="23">
        <f t="shared" si="169"/>
        <v>0</v>
      </c>
      <c r="K949" s="23">
        <f t="shared" si="170"/>
        <v>0</v>
      </c>
      <c r="L949" s="27"/>
      <c r="M949" s="27"/>
      <c r="N949" s="33"/>
      <c r="O949" s="33"/>
      <c r="P949" s="68" t="str">
        <f t="shared" si="171"/>
        <v/>
      </c>
      <c r="Q949" s="49" t="str">
        <f t="shared" si="172"/>
        <v/>
      </c>
      <c r="R949" s="33"/>
      <c r="S949" s="33"/>
      <c r="T949" s="33"/>
      <c r="U949" s="33"/>
      <c r="V949" s="27"/>
      <c r="W949" s="45"/>
      <c r="X949" s="42">
        <f>IF(V949="ESU",P949*PU!$B$3,0)</f>
        <v>0</v>
      </c>
      <c r="Y949" s="23">
        <f>IF(V949="ECF",P949*PU!$B$5,0)</f>
        <v>0</v>
      </c>
      <c r="Z949" s="23">
        <f>IF(V949="Enrobé projeté",P949*PU!$B$7,0)</f>
        <v>0</v>
      </c>
      <c r="AA949" s="23">
        <f>IF(V949="Enrobé à froid",P949*PU!$B$9,0)</f>
        <v>0</v>
      </c>
      <c r="AB949" s="23">
        <f>IF(V949="Béton bitumineux",P949*PU!$B$11,0)</f>
        <v>0</v>
      </c>
      <c r="AC949" s="23">
        <f>IF(V949="Grave émulsion",P949*PU!$B$13,0)</f>
        <v>0</v>
      </c>
      <c r="AD949" s="24">
        <f>(R949*PU!B954)+('Entretien des chaussées1'!T949*PU!B956)+'Entretien des chaussées1'!X949+'Entretien des chaussées1'!Y949+'Entretien des chaussées1'!Z949+'Entretien des chaussées1'!AA949+'Entretien des chaussées1'!AB949+'Entretien des chaussées1'!AC949</f>
        <v>0</v>
      </c>
      <c r="AE949" s="34"/>
      <c r="AF949" s="34"/>
      <c r="AG949" s="19" t="str">
        <f t="shared" si="173"/>
        <v/>
      </c>
      <c r="AH949" s="19" t="str">
        <f t="shared" si="174"/>
        <v/>
      </c>
      <c r="AI949" s="19" t="str">
        <f t="shared" si="175"/>
        <v/>
      </c>
      <c r="AJ949" s="31"/>
      <c r="AK949" s="26"/>
    </row>
    <row r="950" spans="1:37" x14ac:dyDescent="0.2">
      <c r="A950" s="41"/>
      <c r="B950" s="58" t="s">
        <v>970</v>
      </c>
      <c r="C950" s="41"/>
      <c r="D950" s="44"/>
      <c r="E950" s="40"/>
      <c r="F950" s="38" t="str">
        <f t="shared" si="165"/>
        <v/>
      </c>
      <c r="G950" s="23">
        <f t="shared" si="166"/>
        <v>0</v>
      </c>
      <c r="H950" s="23">
        <f t="shared" si="167"/>
        <v>0</v>
      </c>
      <c r="I950" s="23">
        <f t="shared" si="168"/>
        <v>0</v>
      </c>
      <c r="J950" s="23">
        <f t="shared" si="169"/>
        <v>0</v>
      </c>
      <c r="K950" s="23">
        <f t="shared" si="170"/>
        <v>0</v>
      </c>
      <c r="L950" s="27"/>
      <c r="M950" s="27"/>
      <c r="N950" s="33"/>
      <c r="O950" s="33"/>
      <c r="P950" s="68" t="str">
        <f t="shared" si="171"/>
        <v/>
      </c>
      <c r="Q950" s="49" t="str">
        <f t="shared" si="172"/>
        <v/>
      </c>
      <c r="R950" s="33"/>
      <c r="S950" s="33"/>
      <c r="T950" s="33"/>
      <c r="U950" s="33"/>
      <c r="V950" s="27"/>
      <c r="W950" s="45"/>
      <c r="X950" s="42">
        <f>IF(V950="ESU",P950*PU!$B$3,0)</f>
        <v>0</v>
      </c>
      <c r="Y950" s="23">
        <f>IF(V950="ECF",P950*PU!$B$5,0)</f>
        <v>0</v>
      </c>
      <c r="Z950" s="23">
        <f>IF(V950="Enrobé projeté",P950*PU!$B$7,0)</f>
        <v>0</v>
      </c>
      <c r="AA950" s="23">
        <f>IF(V950="Enrobé à froid",P950*PU!$B$9,0)</f>
        <v>0</v>
      </c>
      <c r="AB950" s="23">
        <f>IF(V950="Béton bitumineux",P950*PU!$B$11,0)</f>
        <v>0</v>
      </c>
      <c r="AC950" s="23">
        <f>IF(V950="Grave émulsion",P950*PU!$B$13,0)</f>
        <v>0</v>
      </c>
      <c r="AD950" s="24">
        <f>(R950*PU!B955)+('Entretien des chaussées1'!T950*PU!B957)+'Entretien des chaussées1'!X950+'Entretien des chaussées1'!Y950+'Entretien des chaussées1'!Z950+'Entretien des chaussées1'!AA950+'Entretien des chaussées1'!AB950+'Entretien des chaussées1'!AC950</f>
        <v>0</v>
      </c>
      <c r="AE950" s="34"/>
      <c r="AF950" s="34"/>
      <c r="AG950" s="19" t="str">
        <f t="shared" si="173"/>
        <v/>
      </c>
      <c r="AH950" s="19" t="str">
        <f t="shared" si="174"/>
        <v/>
      </c>
      <c r="AI950" s="19" t="str">
        <f t="shared" si="175"/>
        <v/>
      </c>
      <c r="AJ950" s="31"/>
      <c r="AK950" s="26"/>
    </row>
    <row r="951" spans="1:37" x14ac:dyDescent="0.2">
      <c r="A951" s="41"/>
      <c r="B951" s="58" t="s">
        <v>971</v>
      </c>
      <c r="C951" s="41"/>
      <c r="D951" s="44"/>
      <c r="E951" s="40"/>
      <c r="F951" s="38" t="str">
        <f t="shared" si="165"/>
        <v/>
      </c>
      <c r="G951" s="23">
        <f t="shared" si="166"/>
        <v>0</v>
      </c>
      <c r="H951" s="23">
        <f t="shared" si="167"/>
        <v>0</v>
      </c>
      <c r="I951" s="23">
        <f t="shared" si="168"/>
        <v>0</v>
      </c>
      <c r="J951" s="23">
        <f t="shared" si="169"/>
        <v>0</v>
      </c>
      <c r="K951" s="23">
        <f t="shared" si="170"/>
        <v>0</v>
      </c>
      <c r="L951" s="27"/>
      <c r="M951" s="27"/>
      <c r="N951" s="33"/>
      <c r="O951" s="33"/>
      <c r="P951" s="68" t="str">
        <f t="shared" si="171"/>
        <v/>
      </c>
      <c r="Q951" s="49" t="str">
        <f t="shared" si="172"/>
        <v/>
      </c>
      <c r="R951" s="33"/>
      <c r="S951" s="33"/>
      <c r="T951" s="33"/>
      <c r="U951" s="33"/>
      <c r="V951" s="27"/>
      <c r="W951" s="45"/>
      <c r="X951" s="42">
        <f>IF(V951="ESU",P951*PU!$B$3,0)</f>
        <v>0</v>
      </c>
      <c r="Y951" s="23">
        <f>IF(V951="ECF",P951*PU!$B$5,0)</f>
        <v>0</v>
      </c>
      <c r="Z951" s="23">
        <f>IF(V951="Enrobé projeté",P951*PU!$B$7,0)</f>
        <v>0</v>
      </c>
      <c r="AA951" s="23">
        <f>IF(V951="Enrobé à froid",P951*PU!$B$9,0)</f>
        <v>0</v>
      </c>
      <c r="AB951" s="23">
        <f>IF(V951="Béton bitumineux",P951*PU!$B$11,0)</f>
        <v>0</v>
      </c>
      <c r="AC951" s="23">
        <f>IF(V951="Grave émulsion",P951*PU!$B$13,0)</f>
        <v>0</v>
      </c>
      <c r="AD951" s="24">
        <f>(R951*PU!B956)+('Entretien des chaussées1'!T951*PU!B958)+'Entretien des chaussées1'!X951+'Entretien des chaussées1'!Y951+'Entretien des chaussées1'!Z951+'Entretien des chaussées1'!AA951+'Entretien des chaussées1'!AB951+'Entretien des chaussées1'!AC951</f>
        <v>0</v>
      </c>
      <c r="AE951" s="34"/>
      <c r="AF951" s="34"/>
      <c r="AG951" s="19" t="str">
        <f t="shared" si="173"/>
        <v/>
      </c>
      <c r="AH951" s="19" t="str">
        <f t="shared" si="174"/>
        <v/>
      </c>
      <c r="AI951" s="19" t="str">
        <f t="shared" si="175"/>
        <v/>
      </c>
      <c r="AJ951" s="31"/>
      <c r="AK951" s="26"/>
    </row>
    <row r="952" spans="1:37" x14ac:dyDescent="0.2">
      <c r="A952" s="41"/>
      <c r="B952" s="58" t="s">
        <v>972</v>
      </c>
      <c r="C952" s="41"/>
      <c r="D952" s="44"/>
      <c r="E952" s="40"/>
      <c r="F952" s="38" t="str">
        <f t="shared" si="165"/>
        <v/>
      </c>
      <c r="G952" s="23">
        <f t="shared" si="166"/>
        <v>0</v>
      </c>
      <c r="H952" s="23">
        <f t="shared" si="167"/>
        <v>0</v>
      </c>
      <c r="I952" s="23">
        <f t="shared" si="168"/>
        <v>0</v>
      </c>
      <c r="J952" s="23">
        <f t="shared" si="169"/>
        <v>0</v>
      </c>
      <c r="K952" s="23">
        <f t="shared" si="170"/>
        <v>0</v>
      </c>
      <c r="L952" s="27"/>
      <c r="M952" s="27"/>
      <c r="N952" s="33"/>
      <c r="O952" s="33"/>
      <c r="P952" s="68" t="str">
        <f t="shared" si="171"/>
        <v/>
      </c>
      <c r="Q952" s="49" t="str">
        <f t="shared" si="172"/>
        <v/>
      </c>
      <c r="R952" s="33"/>
      <c r="S952" s="33"/>
      <c r="T952" s="33"/>
      <c r="U952" s="33"/>
      <c r="V952" s="27"/>
      <c r="W952" s="45"/>
      <c r="X952" s="42">
        <f>IF(V952="ESU",P952*PU!$B$3,0)</f>
        <v>0</v>
      </c>
      <c r="Y952" s="23">
        <f>IF(V952="ECF",P952*PU!$B$5,0)</f>
        <v>0</v>
      </c>
      <c r="Z952" s="23">
        <f>IF(V952="Enrobé projeté",P952*PU!$B$7,0)</f>
        <v>0</v>
      </c>
      <c r="AA952" s="23">
        <f>IF(V952="Enrobé à froid",P952*PU!$B$9,0)</f>
        <v>0</v>
      </c>
      <c r="AB952" s="23">
        <f>IF(V952="Béton bitumineux",P952*PU!$B$11,0)</f>
        <v>0</v>
      </c>
      <c r="AC952" s="23">
        <f>IF(V952="Grave émulsion",P952*PU!$B$13,0)</f>
        <v>0</v>
      </c>
      <c r="AD952" s="24">
        <f>(R952*PU!B957)+('Entretien des chaussées1'!T952*PU!B959)+'Entretien des chaussées1'!X952+'Entretien des chaussées1'!Y952+'Entretien des chaussées1'!Z952+'Entretien des chaussées1'!AA952+'Entretien des chaussées1'!AB952+'Entretien des chaussées1'!AC952</f>
        <v>0</v>
      </c>
      <c r="AE952" s="34"/>
      <c r="AF952" s="34"/>
      <c r="AG952" s="19" t="str">
        <f t="shared" si="173"/>
        <v/>
      </c>
      <c r="AH952" s="19" t="str">
        <f t="shared" si="174"/>
        <v/>
      </c>
      <c r="AI952" s="19" t="str">
        <f t="shared" si="175"/>
        <v/>
      </c>
      <c r="AJ952" s="31"/>
      <c r="AK952" s="26"/>
    </row>
    <row r="953" spans="1:37" x14ac:dyDescent="0.2">
      <c r="A953" s="41"/>
      <c r="B953" s="58" t="s">
        <v>973</v>
      </c>
      <c r="C953" s="41"/>
      <c r="D953" s="44"/>
      <c r="E953" s="40"/>
      <c r="F953" s="38" t="str">
        <f t="shared" si="165"/>
        <v/>
      </c>
      <c r="G953" s="23">
        <f t="shared" si="166"/>
        <v>0</v>
      </c>
      <c r="H953" s="23">
        <f t="shared" si="167"/>
        <v>0</v>
      </c>
      <c r="I953" s="23">
        <f t="shared" si="168"/>
        <v>0</v>
      </c>
      <c r="J953" s="23">
        <f t="shared" si="169"/>
        <v>0</v>
      </c>
      <c r="K953" s="23">
        <f t="shared" si="170"/>
        <v>0</v>
      </c>
      <c r="L953" s="27"/>
      <c r="M953" s="27"/>
      <c r="N953" s="33"/>
      <c r="O953" s="33"/>
      <c r="P953" s="68" t="str">
        <f t="shared" si="171"/>
        <v/>
      </c>
      <c r="Q953" s="49" t="str">
        <f t="shared" si="172"/>
        <v/>
      </c>
      <c r="R953" s="33"/>
      <c r="S953" s="33"/>
      <c r="T953" s="33"/>
      <c r="U953" s="33"/>
      <c r="V953" s="27"/>
      <c r="W953" s="45"/>
      <c r="X953" s="42">
        <f>IF(V953="ESU",P953*PU!$B$3,0)</f>
        <v>0</v>
      </c>
      <c r="Y953" s="23">
        <f>IF(V953="ECF",P953*PU!$B$5,0)</f>
        <v>0</v>
      </c>
      <c r="Z953" s="23">
        <f>IF(V953="Enrobé projeté",P953*PU!$B$7,0)</f>
        <v>0</v>
      </c>
      <c r="AA953" s="23">
        <f>IF(V953="Enrobé à froid",P953*PU!$B$9,0)</f>
        <v>0</v>
      </c>
      <c r="AB953" s="23">
        <f>IF(V953="Béton bitumineux",P953*PU!$B$11,0)</f>
        <v>0</v>
      </c>
      <c r="AC953" s="23">
        <f>IF(V953="Grave émulsion",P953*PU!$B$13,0)</f>
        <v>0</v>
      </c>
      <c r="AD953" s="24">
        <f>(R953*PU!B958)+('Entretien des chaussées1'!T953*PU!B960)+'Entretien des chaussées1'!X953+'Entretien des chaussées1'!Y953+'Entretien des chaussées1'!Z953+'Entretien des chaussées1'!AA953+'Entretien des chaussées1'!AB953+'Entretien des chaussées1'!AC953</f>
        <v>0</v>
      </c>
      <c r="AE953" s="34"/>
      <c r="AF953" s="34"/>
      <c r="AG953" s="19" t="str">
        <f t="shared" si="173"/>
        <v/>
      </c>
      <c r="AH953" s="19" t="str">
        <f t="shared" si="174"/>
        <v/>
      </c>
      <c r="AI953" s="19" t="str">
        <f t="shared" si="175"/>
        <v/>
      </c>
      <c r="AJ953" s="31"/>
      <c r="AK953" s="26"/>
    </row>
    <row r="954" spans="1:37" x14ac:dyDescent="0.2">
      <c r="A954" s="41"/>
      <c r="B954" s="58" t="s">
        <v>974</v>
      </c>
      <c r="C954" s="41"/>
      <c r="D954" s="44"/>
      <c r="E954" s="40"/>
      <c r="F954" s="38" t="str">
        <f t="shared" si="165"/>
        <v/>
      </c>
      <c r="G954" s="23">
        <f t="shared" si="166"/>
        <v>0</v>
      </c>
      <c r="H954" s="23">
        <f t="shared" si="167"/>
        <v>0</v>
      </c>
      <c r="I954" s="23">
        <f t="shared" si="168"/>
        <v>0</v>
      </c>
      <c r="J954" s="23">
        <f t="shared" si="169"/>
        <v>0</v>
      </c>
      <c r="K954" s="23">
        <f t="shared" si="170"/>
        <v>0</v>
      </c>
      <c r="L954" s="27"/>
      <c r="M954" s="27"/>
      <c r="N954" s="33"/>
      <c r="O954" s="33"/>
      <c r="P954" s="68" t="str">
        <f t="shared" si="171"/>
        <v/>
      </c>
      <c r="Q954" s="49" t="str">
        <f t="shared" si="172"/>
        <v/>
      </c>
      <c r="R954" s="33"/>
      <c r="S954" s="33"/>
      <c r="T954" s="33"/>
      <c r="U954" s="33"/>
      <c r="V954" s="27"/>
      <c r="W954" s="45"/>
      <c r="X954" s="42">
        <f>IF(V954="ESU",P954*PU!$B$3,0)</f>
        <v>0</v>
      </c>
      <c r="Y954" s="23">
        <f>IF(V954="ECF",P954*PU!$B$5,0)</f>
        <v>0</v>
      </c>
      <c r="Z954" s="23">
        <f>IF(V954="Enrobé projeté",P954*PU!$B$7,0)</f>
        <v>0</v>
      </c>
      <c r="AA954" s="23">
        <f>IF(V954="Enrobé à froid",P954*PU!$B$9,0)</f>
        <v>0</v>
      </c>
      <c r="AB954" s="23">
        <f>IF(V954="Béton bitumineux",P954*PU!$B$11,0)</f>
        <v>0</v>
      </c>
      <c r="AC954" s="23">
        <f>IF(V954="Grave émulsion",P954*PU!$B$13,0)</f>
        <v>0</v>
      </c>
      <c r="AD954" s="24">
        <f>(R954*PU!B959)+('Entretien des chaussées1'!T954*PU!B961)+'Entretien des chaussées1'!X954+'Entretien des chaussées1'!Y954+'Entretien des chaussées1'!Z954+'Entretien des chaussées1'!AA954+'Entretien des chaussées1'!AB954+'Entretien des chaussées1'!AC954</f>
        <v>0</v>
      </c>
      <c r="AE954" s="34"/>
      <c r="AF954" s="34"/>
      <c r="AG954" s="19" t="str">
        <f t="shared" si="173"/>
        <v/>
      </c>
      <c r="AH954" s="19" t="str">
        <f t="shared" si="174"/>
        <v/>
      </c>
      <c r="AI954" s="19" t="str">
        <f t="shared" si="175"/>
        <v/>
      </c>
      <c r="AJ954" s="31"/>
      <c r="AK954" s="26"/>
    </row>
    <row r="955" spans="1:37" x14ac:dyDescent="0.2">
      <c r="A955" s="41"/>
      <c r="B955" s="58" t="s">
        <v>975</v>
      </c>
      <c r="C955" s="41"/>
      <c r="D955" s="44"/>
      <c r="E955" s="40"/>
      <c r="F955" s="38" t="str">
        <f t="shared" si="165"/>
        <v/>
      </c>
      <c r="G955" s="23">
        <f t="shared" si="166"/>
        <v>0</v>
      </c>
      <c r="H955" s="23">
        <f t="shared" si="167"/>
        <v>0</v>
      </c>
      <c r="I955" s="23">
        <f t="shared" si="168"/>
        <v>0</v>
      </c>
      <c r="J955" s="23">
        <f t="shared" si="169"/>
        <v>0</v>
      </c>
      <c r="K955" s="23">
        <f t="shared" si="170"/>
        <v>0</v>
      </c>
      <c r="L955" s="27"/>
      <c r="M955" s="27"/>
      <c r="N955" s="33"/>
      <c r="O955" s="33"/>
      <c r="P955" s="68" t="str">
        <f t="shared" si="171"/>
        <v/>
      </c>
      <c r="Q955" s="49" t="str">
        <f t="shared" si="172"/>
        <v/>
      </c>
      <c r="R955" s="33"/>
      <c r="S955" s="33"/>
      <c r="T955" s="33"/>
      <c r="U955" s="33"/>
      <c r="V955" s="27"/>
      <c r="W955" s="45"/>
      <c r="X955" s="42">
        <f>IF(V955="ESU",P955*PU!$B$3,0)</f>
        <v>0</v>
      </c>
      <c r="Y955" s="23">
        <f>IF(V955="ECF",P955*PU!$B$5,0)</f>
        <v>0</v>
      </c>
      <c r="Z955" s="23">
        <f>IF(V955="Enrobé projeté",P955*PU!$B$7,0)</f>
        <v>0</v>
      </c>
      <c r="AA955" s="23">
        <f>IF(V955="Enrobé à froid",P955*PU!$B$9,0)</f>
        <v>0</v>
      </c>
      <c r="AB955" s="23">
        <f>IF(V955="Béton bitumineux",P955*PU!$B$11,0)</f>
        <v>0</v>
      </c>
      <c r="AC955" s="23">
        <f>IF(V955="Grave émulsion",P955*PU!$B$13,0)</f>
        <v>0</v>
      </c>
      <c r="AD955" s="24">
        <f>(R955*PU!B960)+('Entretien des chaussées1'!T955*PU!B962)+'Entretien des chaussées1'!X955+'Entretien des chaussées1'!Y955+'Entretien des chaussées1'!Z955+'Entretien des chaussées1'!AA955+'Entretien des chaussées1'!AB955+'Entretien des chaussées1'!AC955</f>
        <v>0</v>
      </c>
      <c r="AE955" s="34"/>
      <c r="AF955" s="34"/>
      <c r="AG955" s="19" t="str">
        <f t="shared" si="173"/>
        <v/>
      </c>
      <c r="AH955" s="19" t="str">
        <f t="shared" si="174"/>
        <v/>
      </c>
      <c r="AI955" s="19" t="str">
        <f t="shared" si="175"/>
        <v/>
      </c>
      <c r="AJ955" s="31"/>
      <c r="AK955" s="26"/>
    </row>
    <row r="956" spans="1:37" x14ac:dyDescent="0.2">
      <c r="A956" s="41"/>
      <c r="B956" s="58" t="s">
        <v>976</v>
      </c>
      <c r="C956" s="41"/>
      <c r="D956" s="44"/>
      <c r="E956" s="40"/>
      <c r="F956" s="38" t="str">
        <f t="shared" si="165"/>
        <v/>
      </c>
      <c r="G956" s="23">
        <f t="shared" si="166"/>
        <v>0</v>
      </c>
      <c r="H956" s="23">
        <f t="shared" si="167"/>
        <v>0</v>
      </c>
      <c r="I956" s="23">
        <f t="shared" si="168"/>
        <v>0</v>
      </c>
      <c r="J956" s="23">
        <f t="shared" si="169"/>
        <v>0</v>
      </c>
      <c r="K956" s="23">
        <f t="shared" si="170"/>
        <v>0</v>
      </c>
      <c r="L956" s="27"/>
      <c r="M956" s="27"/>
      <c r="N956" s="33"/>
      <c r="O956" s="33"/>
      <c r="P956" s="68" t="str">
        <f t="shared" si="171"/>
        <v/>
      </c>
      <c r="Q956" s="49" t="str">
        <f t="shared" si="172"/>
        <v/>
      </c>
      <c r="R956" s="33"/>
      <c r="S956" s="33"/>
      <c r="T956" s="33"/>
      <c r="U956" s="33"/>
      <c r="V956" s="27"/>
      <c r="W956" s="45"/>
      <c r="X956" s="42">
        <f>IF(V956="ESU",P956*PU!$B$3,0)</f>
        <v>0</v>
      </c>
      <c r="Y956" s="23">
        <f>IF(V956="ECF",P956*PU!$B$5,0)</f>
        <v>0</v>
      </c>
      <c r="Z956" s="23">
        <f>IF(V956="Enrobé projeté",P956*PU!$B$7,0)</f>
        <v>0</v>
      </c>
      <c r="AA956" s="23">
        <f>IF(V956="Enrobé à froid",P956*PU!$B$9,0)</f>
        <v>0</v>
      </c>
      <c r="AB956" s="23">
        <f>IF(V956="Béton bitumineux",P956*PU!$B$11,0)</f>
        <v>0</v>
      </c>
      <c r="AC956" s="23">
        <f>IF(V956="Grave émulsion",P956*PU!$B$13,0)</f>
        <v>0</v>
      </c>
      <c r="AD956" s="24">
        <f>(R956*PU!B961)+('Entretien des chaussées1'!T956*PU!B963)+'Entretien des chaussées1'!X956+'Entretien des chaussées1'!Y956+'Entretien des chaussées1'!Z956+'Entretien des chaussées1'!AA956+'Entretien des chaussées1'!AB956+'Entretien des chaussées1'!AC956</f>
        <v>0</v>
      </c>
      <c r="AE956" s="34"/>
      <c r="AF956" s="34"/>
      <c r="AG956" s="19" t="str">
        <f t="shared" si="173"/>
        <v/>
      </c>
      <c r="AH956" s="19" t="str">
        <f t="shared" si="174"/>
        <v/>
      </c>
      <c r="AI956" s="19" t="str">
        <f t="shared" si="175"/>
        <v/>
      </c>
      <c r="AJ956" s="31"/>
      <c r="AK956" s="26"/>
    </row>
    <row r="957" spans="1:37" x14ac:dyDescent="0.2">
      <c r="A957" s="41"/>
      <c r="B957" s="58" t="s">
        <v>977</v>
      </c>
      <c r="C957" s="41"/>
      <c r="D957" s="44"/>
      <c r="E957" s="40"/>
      <c r="F957" s="38" t="str">
        <f t="shared" si="165"/>
        <v/>
      </c>
      <c r="G957" s="23">
        <f t="shared" si="166"/>
        <v>0</v>
      </c>
      <c r="H957" s="23">
        <f t="shared" si="167"/>
        <v>0</v>
      </c>
      <c r="I957" s="23">
        <f t="shared" si="168"/>
        <v>0</v>
      </c>
      <c r="J957" s="23">
        <f t="shared" si="169"/>
        <v>0</v>
      </c>
      <c r="K957" s="23">
        <f t="shared" si="170"/>
        <v>0</v>
      </c>
      <c r="L957" s="27"/>
      <c r="M957" s="27"/>
      <c r="N957" s="33"/>
      <c r="O957" s="33"/>
      <c r="P957" s="68" t="str">
        <f t="shared" si="171"/>
        <v/>
      </c>
      <c r="Q957" s="49" t="str">
        <f t="shared" si="172"/>
        <v/>
      </c>
      <c r="R957" s="33"/>
      <c r="S957" s="33"/>
      <c r="T957" s="33"/>
      <c r="U957" s="33"/>
      <c r="V957" s="27"/>
      <c r="W957" s="45"/>
      <c r="X957" s="42">
        <f>IF(V957="ESU",P957*PU!$B$3,0)</f>
        <v>0</v>
      </c>
      <c r="Y957" s="23">
        <f>IF(V957="ECF",P957*PU!$B$5,0)</f>
        <v>0</v>
      </c>
      <c r="Z957" s="23">
        <f>IF(V957="Enrobé projeté",P957*PU!$B$7,0)</f>
        <v>0</v>
      </c>
      <c r="AA957" s="23">
        <f>IF(V957="Enrobé à froid",P957*PU!$B$9,0)</f>
        <v>0</v>
      </c>
      <c r="AB957" s="23">
        <f>IF(V957="Béton bitumineux",P957*PU!$B$11,0)</f>
        <v>0</v>
      </c>
      <c r="AC957" s="23">
        <f>IF(V957="Grave émulsion",P957*PU!$B$13,0)</f>
        <v>0</v>
      </c>
      <c r="AD957" s="24">
        <f>(R957*PU!B962)+('Entretien des chaussées1'!T957*PU!B964)+'Entretien des chaussées1'!X957+'Entretien des chaussées1'!Y957+'Entretien des chaussées1'!Z957+'Entretien des chaussées1'!AA957+'Entretien des chaussées1'!AB957+'Entretien des chaussées1'!AC957</f>
        <v>0</v>
      </c>
      <c r="AE957" s="34"/>
      <c r="AF957" s="34"/>
      <c r="AG957" s="19" t="str">
        <f t="shared" si="173"/>
        <v/>
      </c>
      <c r="AH957" s="19" t="str">
        <f t="shared" si="174"/>
        <v/>
      </c>
      <c r="AI957" s="19" t="str">
        <f t="shared" si="175"/>
        <v/>
      </c>
      <c r="AJ957" s="31"/>
      <c r="AK957" s="26"/>
    </row>
    <row r="958" spans="1:37" x14ac:dyDescent="0.2">
      <c r="A958" s="41"/>
      <c r="B958" s="58" t="s">
        <v>978</v>
      </c>
      <c r="C958" s="41"/>
      <c r="D958" s="44"/>
      <c r="E958" s="40"/>
      <c r="F958" s="38" t="str">
        <f t="shared" si="165"/>
        <v/>
      </c>
      <c r="G958" s="23">
        <f t="shared" si="166"/>
        <v>0</v>
      </c>
      <c r="H958" s="23">
        <f t="shared" si="167"/>
        <v>0</v>
      </c>
      <c r="I958" s="23">
        <f t="shared" si="168"/>
        <v>0</v>
      </c>
      <c r="J958" s="23">
        <f t="shared" si="169"/>
        <v>0</v>
      </c>
      <c r="K958" s="23">
        <f t="shared" si="170"/>
        <v>0</v>
      </c>
      <c r="L958" s="27"/>
      <c r="M958" s="27"/>
      <c r="N958" s="33"/>
      <c r="O958" s="33"/>
      <c r="P958" s="68" t="str">
        <f t="shared" si="171"/>
        <v/>
      </c>
      <c r="Q958" s="49" t="str">
        <f t="shared" si="172"/>
        <v/>
      </c>
      <c r="R958" s="33"/>
      <c r="S958" s="33"/>
      <c r="T958" s="33"/>
      <c r="U958" s="33"/>
      <c r="V958" s="27"/>
      <c r="W958" s="45"/>
      <c r="X958" s="42">
        <f>IF(V958="ESU",P958*PU!$B$3,0)</f>
        <v>0</v>
      </c>
      <c r="Y958" s="23">
        <f>IF(V958="ECF",P958*PU!$B$5,0)</f>
        <v>0</v>
      </c>
      <c r="Z958" s="23">
        <f>IF(V958="Enrobé projeté",P958*PU!$B$7,0)</f>
        <v>0</v>
      </c>
      <c r="AA958" s="23">
        <f>IF(V958="Enrobé à froid",P958*PU!$B$9,0)</f>
        <v>0</v>
      </c>
      <c r="AB958" s="23">
        <f>IF(V958="Béton bitumineux",P958*PU!$B$11,0)</f>
        <v>0</v>
      </c>
      <c r="AC958" s="23">
        <f>IF(V958="Grave émulsion",P958*PU!$B$13,0)</f>
        <v>0</v>
      </c>
      <c r="AD958" s="24">
        <f>(R958*PU!B963)+('Entretien des chaussées1'!T958*PU!B965)+'Entretien des chaussées1'!X958+'Entretien des chaussées1'!Y958+'Entretien des chaussées1'!Z958+'Entretien des chaussées1'!AA958+'Entretien des chaussées1'!AB958+'Entretien des chaussées1'!AC958</f>
        <v>0</v>
      </c>
      <c r="AE958" s="34"/>
      <c r="AF958" s="34"/>
      <c r="AG958" s="19" t="str">
        <f t="shared" si="173"/>
        <v/>
      </c>
      <c r="AH958" s="19" t="str">
        <f t="shared" si="174"/>
        <v/>
      </c>
      <c r="AI958" s="19" t="str">
        <f t="shared" si="175"/>
        <v/>
      </c>
      <c r="AJ958" s="31"/>
      <c r="AK958" s="26"/>
    </row>
    <row r="959" spans="1:37" x14ac:dyDescent="0.2">
      <c r="A959" s="41"/>
      <c r="B959" s="58" t="s">
        <v>979</v>
      </c>
      <c r="C959" s="41"/>
      <c r="D959" s="44"/>
      <c r="E959" s="40"/>
      <c r="F959" s="38" t="str">
        <f t="shared" si="165"/>
        <v/>
      </c>
      <c r="G959" s="23">
        <f t="shared" si="166"/>
        <v>0</v>
      </c>
      <c r="H959" s="23">
        <f t="shared" si="167"/>
        <v>0</v>
      </c>
      <c r="I959" s="23">
        <f t="shared" si="168"/>
        <v>0</v>
      </c>
      <c r="J959" s="23">
        <f t="shared" si="169"/>
        <v>0</v>
      </c>
      <c r="K959" s="23">
        <f t="shared" si="170"/>
        <v>0</v>
      </c>
      <c r="L959" s="27"/>
      <c r="M959" s="27"/>
      <c r="N959" s="33"/>
      <c r="O959" s="33"/>
      <c r="P959" s="68" t="str">
        <f t="shared" si="171"/>
        <v/>
      </c>
      <c r="Q959" s="49" t="str">
        <f t="shared" si="172"/>
        <v/>
      </c>
      <c r="R959" s="33"/>
      <c r="S959" s="33"/>
      <c r="T959" s="33"/>
      <c r="U959" s="33"/>
      <c r="V959" s="27"/>
      <c r="W959" s="45"/>
      <c r="X959" s="42">
        <f>IF(V959="ESU",P959*PU!$B$3,0)</f>
        <v>0</v>
      </c>
      <c r="Y959" s="23">
        <f>IF(V959="ECF",P959*PU!$B$5,0)</f>
        <v>0</v>
      </c>
      <c r="Z959" s="23">
        <f>IF(V959="Enrobé projeté",P959*PU!$B$7,0)</f>
        <v>0</v>
      </c>
      <c r="AA959" s="23">
        <f>IF(V959="Enrobé à froid",P959*PU!$B$9,0)</f>
        <v>0</v>
      </c>
      <c r="AB959" s="23">
        <f>IF(V959="Béton bitumineux",P959*PU!$B$11,0)</f>
        <v>0</v>
      </c>
      <c r="AC959" s="23">
        <f>IF(V959="Grave émulsion",P959*PU!$B$13,0)</f>
        <v>0</v>
      </c>
      <c r="AD959" s="24">
        <f>(R959*PU!B964)+('Entretien des chaussées1'!T959*PU!B966)+'Entretien des chaussées1'!X959+'Entretien des chaussées1'!Y959+'Entretien des chaussées1'!Z959+'Entretien des chaussées1'!AA959+'Entretien des chaussées1'!AB959+'Entretien des chaussées1'!AC959</f>
        <v>0</v>
      </c>
      <c r="AE959" s="34"/>
      <c r="AF959" s="34"/>
      <c r="AG959" s="19" t="str">
        <f t="shared" si="173"/>
        <v/>
      </c>
      <c r="AH959" s="19" t="str">
        <f t="shared" si="174"/>
        <v/>
      </c>
      <c r="AI959" s="19" t="str">
        <f t="shared" si="175"/>
        <v/>
      </c>
      <c r="AJ959" s="31"/>
      <c r="AK959" s="26"/>
    </row>
    <row r="960" spans="1:37" x14ac:dyDescent="0.2">
      <c r="A960" s="41"/>
      <c r="B960" s="58" t="s">
        <v>979</v>
      </c>
      <c r="C960" s="41"/>
      <c r="D960" s="44"/>
      <c r="E960" s="40"/>
      <c r="F960" s="38" t="str">
        <f t="shared" si="165"/>
        <v/>
      </c>
      <c r="G960" s="23">
        <f t="shared" si="166"/>
        <v>0</v>
      </c>
      <c r="H960" s="23">
        <f t="shared" si="167"/>
        <v>0</v>
      </c>
      <c r="I960" s="23">
        <f t="shared" si="168"/>
        <v>0</v>
      </c>
      <c r="J960" s="23">
        <f t="shared" si="169"/>
        <v>0</v>
      </c>
      <c r="K960" s="23">
        <f t="shared" si="170"/>
        <v>0</v>
      </c>
      <c r="L960" s="27"/>
      <c r="M960" s="27"/>
      <c r="N960" s="33"/>
      <c r="O960" s="33"/>
      <c r="P960" s="68" t="str">
        <f t="shared" si="171"/>
        <v/>
      </c>
      <c r="Q960" s="49" t="str">
        <f t="shared" si="172"/>
        <v/>
      </c>
      <c r="R960" s="33"/>
      <c r="S960" s="33"/>
      <c r="T960" s="33"/>
      <c r="U960" s="33"/>
      <c r="V960" s="27"/>
      <c r="W960" s="45"/>
      <c r="X960" s="42">
        <f>IF(V960="ESU",P960*PU!$B$3,0)</f>
        <v>0</v>
      </c>
      <c r="Y960" s="23">
        <f>IF(V960="ECF",P960*PU!$B$5,0)</f>
        <v>0</v>
      </c>
      <c r="Z960" s="23">
        <f>IF(V960="Enrobé projeté",P960*PU!$B$7,0)</f>
        <v>0</v>
      </c>
      <c r="AA960" s="23">
        <f>IF(V960="Enrobé à froid",P960*PU!$B$9,0)</f>
        <v>0</v>
      </c>
      <c r="AB960" s="23">
        <f>IF(V960="Béton bitumineux",P960*PU!$B$11,0)</f>
        <v>0</v>
      </c>
      <c r="AC960" s="23">
        <f>IF(V960="Grave émulsion",P960*PU!$B$13,0)</f>
        <v>0</v>
      </c>
      <c r="AD960" s="24">
        <f>(R960*PU!B965)+('Entretien des chaussées1'!T960*PU!B967)+'Entretien des chaussées1'!X960+'Entretien des chaussées1'!Y960+'Entretien des chaussées1'!Z960+'Entretien des chaussées1'!AA960+'Entretien des chaussées1'!AB960+'Entretien des chaussées1'!AC960</f>
        <v>0</v>
      </c>
      <c r="AE960" s="34"/>
      <c r="AF960" s="34"/>
      <c r="AG960" s="19" t="str">
        <f t="shared" si="173"/>
        <v/>
      </c>
      <c r="AH960" s="19" t="str">
        <f t="shared" si="174"/>
        <v/>
      </c>
      <c r="AI960" s="19" t="str">
        <f t="shared" si="175"/>
        <v/>
      </c>
      <c r="AJ960" s="31"/>
      <c r="AK960" s="26"/>
    </row>
    <row r="961" spans="1:37" ht="25.5" x14ac:dyDescent="0.2">
      <c r="A961" s="41"/>
      <c r="B961" s="58" t="s">
        <v>980</v>
      </c>
      <c r="C961" s="41"/>
      <c r="D961" s="44"/>
      <c r="E961" s="40"/>
      <c r="F961" s="38" t="str">
        <f t="shared" si="165"/>
        <v/>
      </c>
      <c r="G961" s="23">
        <f t="shared" si="166"/>
        <v>0</v>
      </c>
      <c r="H961" s="23">
        <f t="shared" si="167"/>
        <v>0</v>
      </c>
      <c r="I961" s="23">
        <f t="shared" si="168"/>
        <v>0</v>
      </c>
      <c r="J961" s="23">
        <f t="shared" si="169"/>
        <v>0</v>
      </c>
      <c r="K961" s="23">
        <f t="shared" si="170"/>
        <v>0</v>
      </c>
      <c r="L961" s="27"/>
      <c r="M961" s="27"/>
      <c r="N961" s="33"/>
      <c r="O961" s="33"/>
      <c r="P961" s="68" t="str">
        <f t="shared" si="171"/>
        <v/>
      </c>
      <c r="Q961" s="49" t="str">
        <f t="shared" si="172"/>
        <v/>
      </c>
      <c r="R961" s="33"/>
      <c r="S961" s="33"/>
      <c r="T961" s="33"/>
      <c r="U961" s="33"/>
      <c r="V961" s="27"/>
      <c r="W961" s="45"/>
      <c r="X961" s="42">
        <f>IF(V961="ESU",P961*PU!$B$3,0)</f>
        <v>0</v>
      </c>
      <c r="Y961" s="23">
        <f>IF(V961="ECF",P961*PU!$B$5,0)</f>
        <v>0</v>
      </c>
      <c r="Z961" s="23">
        <f>IF(V961="Enrobé projeté",P961*PU!$B$7,0)</f>
        <v>0</v>
      </c>
      <c r="AA961" s="23">
        <f>IF(V961="Enrobé à froid",P961*PU!$B$9,0)</f>
        <v>0</v>
      </c>
      <c r="AB961" s="23">
        <f>IF(V961="Béton bitumineux",P961*PU!$B$11,0)</f>
        <v>0</v>
      </c>
      <c r="AC961" s="23">
        <f>IF(V961="Grave émulsion",P961*PU!$B$13,0)</f>
        <v>0</v>
      </c>
      <c r="AD961" s="24">
        <f>(R961*PU!B966)+('Entretien des chaussées1'!T961*PU!B968)+'Entretien des chaussées1'!X961+'Entretien des chaussées1'!Y961+'Entretien des chaussées1'!Z961+'Entretien des chaussées1'!AA961+'Entretien des chaussées1'!AB961+'Entretien des chaussées1'!AC961</f>
        <v>0</v>
      </c>
      <c r="AE961" s="34"/>
      <c r="AF961" s="34"/>
      <c r="AG961" s="19" t="str">
        <f t="shared" si="173"/>
        <v/>
      </c>
      <c r="AH961" s="19" t="str">
        <f t="shared" si="174"/>
        <v/>
      </c>
      <c r="AI961" s="19" t="str">
        <f t="shared" si="175"/>
        <v/>
      </c>
      <c r="AJ961" s="31"/>
      <c r="AK961" s="26"/>
    </row>
    <row r="962" spans="1:37" x14ac:dyDescent="0.2">
      <c r="A962" s="41"/>
      <c r="B962" s="58" t="s">
        <v>981</v>
      </c>
      <c r="C962" s="41"/>
      <c r="D962" s="44"/>
      <c r="E962" s="40"/>
      <c r="F962" s="38" t="str">
        <f t="shared" si="165"/>
        <v/>
      </c>
      <c r="G962" s="23">
        <f t="shared" si="166"/>
        <v>0</v>
      </c>
      <c r="H962" s="23">
        <f t="shared" si="167"/>
        <v>0</v>
      </c>
      <c r="I962" s="23">
        <f t="shared" si="168"/>
        <v>0</v>
      </c>
      <c r="J962" s="23">
        <f t="shared" si="169"/>
        <v>0</v>
      </c>
      <c r="K962" s="23">
        <f t="shared" si="170"/>
        <v>0</v>
      </c>
      <c r="L962" s="27"/>
      <c r="M962" s="27"/>
      <c r="N962" s="33"/>
      <c r="O962" s="33"/>
      <c r="P962" s="68" t="str">
        <f t="shared" si="171"/>
        <v/>
      </c>
      <c r="Q962" s="49" t="str">
        <f t="shared" si="172"/>
        <v/>
      </c>
      <c r="R962" s="33"/>
      <c r="S962" s="33"/>
      <c r="T962" s="33"/>
      <c r="U962" s="33"/>
      <c r="V962" s="27"/>
      <c r="W962" s="45"/>
      <c r="X962" s="42">
        <f>IF(V962="ESU",P962*PU!$B$3,0)</f>
        <v>0</v>
      </c>
      <c r="Y962" s="23">
        <f>IF(V962="ECF",P962*PU!$B$5,0)</f>
        <v>0</v>
      </c>
      <c r="Z962" s="23">
        <f>IF(V962="Enrobé projeté",P962*PU!$B$7,0)</f>
        <v>0</v>
      </c>
      <c r="AA962" s="23">
        <f>IF(V962="Enrobé à froid",P962*PU!$B$9,0)</f>
        <v>0</v>
      </c>
      <c r="AB962" s="23">
        <f>IF(V962="Béton bitumineux",P962*PU!$B$11,0)</f>
        <v>0</v>
      </c>
      <c r="AC962" s="23">
        <f>IF(V962="Grave émulsion",P962*PU!$B$13,0)</f>
        <v>0</v>
      </c>
      <c r="AD962" s="24">
        <f>(R962*PU!B967)+('Entretien des chaussées1'!T962*PU!B969)+'Entretien des chaussées1'!X962+'Entretien des chaussées1'!Y962+'Entretien des chaussées1'!Z962+'Entretien des chaussées1'!AA962+'Entretien des chaussées1'!AB962+'Entretien des chaussées1'!AC962</f>
        <v>0</v>
      </c>
      <c r="AE962" s="34"/>
      <c r="AF962" s="34"/>
      <c r="AG962" s="19" t="str">
        <f t="shared" si="173"/>
        <v/>
      </c>
      <c r="AH962" s="19" t="str">
        <f t="shared" si="174"/>
        <v/>
      </c>
      <c r="AI962" s="19" t="str">
        <f t="shared" si="175"/>
        <v/>
      </c>
      <c r="AJ962" s="31"/>
      <c r="AK962" s="26"/>
    </row>
    <row r="963" spans="1:37" x14ac:dyDescent="0.2">
      <c r="A963" s="41"/>
      <c r="B963" s="58" t="s">
        <v>982</v>
      </c>
      <c r="C963" s="41"/>
      <c r="D963" s="44"/>
      <c r="E963" s="40"/>
      <c r="F963" s="38" t="str">
        <f t="shared" si="165"/>
        <v/>
      </c>
      <c r="G963" s="23">
        <f t="shared" si="166"/>
        <v>0</v>
      </c>
      <c r="H963" s="23">
        <f t="shared" si="167"/>
        <v>0</v>
      </c>
      <c r="I963" s="23">
        <f t="shared" si="168"/>
        <v>0</v>
      </c>
      <c r="J963" s="23">
        <f t="shared" si="169"/>
        <v>0</v>
      </c>
      <c r="K963" s="23">
        <f t="shared" si="170"/>
        <v>0</v>
      </c>
      <c r="L963" s="27"/>
      <c r="M963" s="27"/>
      <c r="N963" s="33"/>
      <c r="O963" s="33"/>
      <c r="P963" s="68" t="str">
        <f t="shared" si="171"/>
        <v/>
      </c>
      <c r="Q963" s="49" t="str">
        <f t="shared" si="172"/>
        <v/>
      </c>
      <c r="R963" s="33"/>
      <c r="S963" s="33"/>
      <c r="T963" s="33"/>
      <c r="U963" s="33"/>
      <c r="V963" s="27"/>
      <c r="W963" s="45"/>
      <c r="X963" s="42">
        <f>IF(V963="ESU",P963*PU!$B$3,0)</f>
        <v>0</v>
      </c>
      <c r="Y963" s="23">
        <f>IF(V963="ECF",P963*PU!$B$5,0)</f>
        <v>0</v>
      </c>
      <c r="Z963" s="23">
        <f>IF(V963="Enrobé projeté",P963*PU!$B$7,0)</f>
        <v>0</v>
      </c>
      <c r="AA963" s="23">
        <f>IF(V963="Enrobé à froid",P963*PU!$B$9,0)</f>
        <v>0</v>
      </c>
      <c r="AB963" s="23">
        <f>IF(V963="Béton bitumineux",P963*PU!$B$11,0)</f>
        <v>0</v>
      </c>
      <c r="AC963" s="23">
        <f>IF(V963="Grave émulsion",P963*PU!$B$13,0)</f>
        <v>0</v>
      </c>
      <c r="AD963" s="24">
        <f>(R963*PU!B968)+('Entretien des chaussées1'!T963*PU!B970)+'Entretien des chaussées1'!X963+'Entretien des chaussées1'!Y963+'Entretien des chaussées1'!Z963+'Entretien des chaussées1'!AA963+'Entretien des chaussées1'!AB963+'Entretien des chaussées1'!AC963</f>
        <v>0</v>
      </c>
      <c r="AE963" s="34"/>
      <c r="AF963" s="34"/>
      <c r="AG963" s="19" t="str">
        <f t="shared" si="173"/>
        <v/>
      </c>
      <c r="AH963" s="19" t="str">
        <f t="shared" si="174"/>
        <v/>
      </c>
      <c r="AI963" s="19" t="str">
        <f t="shared" si="175"/>
        <v/>
      </c>
      <c r="AJ963" s="31"/>
      <c r="AK963" s="26"/>
    </row>
    <row r="964" spans="1:37" x14ac:dyDescent="0.2">
      <c r="A964" s="41"/>
      <c r="B964" s="58" t="s">
        <v>983</v>
      </c>
      <c r="C964" s="41"/>
      <c r="D964" s="44"/>
      <c r="E964" s="40"/>
      <c r="F964" s="38" t="str">
        <f t="shared" si="165"/>
        <v/>
      </c>
      <c r="G964" s="23">
        <f t="shared" si="166"/>
        <v>0</v>
      </c>
      <c r="H964" s="23">
        <f t="shared" si="167"/>
        <v>0</v>
      </c>
      <c r="I964" s="23">
        <f t="shared" si="168"/>
        <v>0</v>
      </c>
      <c r="J964" s="23">
        <f t="shared" si="169"/>
        <v>0</v>
      </c>
      <c r="K964" s="23">
        <f t="shared" si="170"/>
        <v>0</v>
      </c>
      <c r="L964" s="27"/>
      <c r="M964" s="27"/>
      <c r="N964" s="33"/>
      <c r="O964" s="33"/>
      <c r="P964" s="68" t="str">
        <f t="shared" si="171"/>
        <v/>
      </c>
      <c r="Q964" s="49" t="str">
        <f t="shared" si="172"/>
        <v/>
      </c>
      <c r="R964" s="33"/>
      <c r="S964" s="33"/>
      <c r="T964" s="33"/>
      <c r="U964" s="33"/>
      <c r="V964" s="27"/>
      <c r="W964" s="45"/>
      <c r="X964" s="42">
        <f>IF(V964="ESU",P964*PU!$B$3,0)</f>
        <v>0</v>
      </c>
      <c r="Y964" s="23">
        <f>IF(V964="ECF",P964*PU!$B$5,0)</f>
        <v>0</v>
      </c>
      <c r="Z964" s="23">
        <f>IF(V964="Enrobé projeté",P964*PU!$B$7,0)</f>
        <v>0</v>
      </c>
      <c r="AA964" s="23">
        <f>IF(V964="Enrobé à froid",P964*PU!$B$9,0)</f>
        <v>0</v>
      </c>
      <c r="AB964" s="23">
        <f>IF(V964="Béton bitumineux",P964*PU!$B$11,0)</f>
        <v>0</v>
      </c>
      <c r="AC964" s="23">
        <f>IF(V964="Grave émulsion",P964*PU!$B$13,0)</f>
        <v>0</v>
      </c>
      <c r="AD964" s="24">
        <f>(R964*PU!B969)+('Entretien des chaussées1'!T964*PU!B971)+'Entretien des chaussées1'!X964+'Entretien des chaussées1'!Y964+'Entretien des chaussées1'!Z964+'Entretien des chaussées1'!AA964+'Entretien des chaussées1'!AB964+'Entretien des chaussées1'!AC964</f>
        <v>0</v>
      </c>
      <c r="AE964" s="34"/>
      <c r="AF964" s="34"/>
      <c r="AG964" s="19" t="str">
        <f t="shared" si="173"/>
        <v/>
      </c>
      <c r="AH964" s="19" t="str">
        <f t="shared" si="174"/>
        <v/>
      </c>
      <c r="AI964" s="19" t="str">
        <f t="shared" si="175"/>
        <v/>
      </c>
      <c r="AJ964" s="31"/>
      <c r="AK964" s="26"/>
    </row>
    <row r="965" spans="1:37" x14ac:dyDescent="0.2">
      <c r="A965" s="41"/>
      <c r="B965" s="58" t="s">
        <v>984</v>
      </c>
      <c r="C965" s="41"/>
      <c r="D965" s="44"/>
      <c r="E965" s="40"/>
      <c r="F965" s="38" t="str">
        <f t="shared" si="165"/>
        <v/>
      </c>
      <c r="G965" s="23">
        <f t="shared" si="166"/>
        <v>0</v>
      </c>
      <c r="H965" s="23">
        <f t="shared" si="167"/>
        <v>0</v>
      </c>
      <c r="I965" s="23">
        <f t="shared" si="168"/>
        <v>0</v>
      </c>
      <c r="J965" s="23">
        <f t="shared" si="169"/>
        <v>0</v>
      </c>
      <c r="K965" s="23">
        <f t="shared" si="170"/>
        <v>0</v>
      </c>
      <c r="L965" s="27"/>
      <c r="M965" s="27"/>
      <c r="N965" s="33"/>
      <c r="O965" s="33"/>
      <c r="P965" s="68" t="str">
        <f t="shared" si="171"/>
        <v/>
      </c>
      <c r="Q965" s="49" t="str">
        <f t="shared" si="172"/>
        <v/>
      </c>
      <c r="R965" s="33"/>
      <c r="S965" s="33"/>
      <c r="T965" s="33"/>
      <c r="U965" s="33"/>
      <c r="V965" s="27"/>
      <c r="W965" s="45"/>
      <c r="X965" s="42">
        <f>IF(V965="ESU",P965*PU!$B$3,0)</f>
        <v>0</v>
      </c>
      <c r="Y965" s="23">
        <f>IF(V965="ECF",P965*PU!$B$5,0)</f>
        <v>0</v>
      </c>
      <c r="Z965" s="23">
        <f>IF(V965="Enrobé projeté",P965*PU!$B$7,0)</f>
        <v>0</v>
      </c>
      <c r="AA965" s="23">
        <f>IF(V965="Enrobé à froid",P965*PU!$B$9,0)</f>
        <v>0</v>
      </c>
      <c r="AB965" s="23">
        <f>IF(V965="Béton bitumineux",P965*PU!$B$11,0)</f>
        <v>0</v>
      </c>
      <c r="AC965" s="23">
        <f>IF(V965="Grave émulsion",P965*PU!$B$13,0)</f>
        <v>0</v>
      </c>
      <c r="AD965" s="24">
        <f>(R965*PU!B970)+('Entretien des chaussées1'!T965*PU!B972)+'Entretien des chaussées1'!X965+'Entretien des chaussées1'!Y965+'Entretien des chaussées1'!Z965+'Entretien des chaussées1'!AA965+'Entretien des chaussées1'!AB965+'Entretien des chaussées1'!AC965</f>
        <v>0</v>
      </c>
      <c r="AE965" s="34"/>
      <c r="AF965" s="34"/>
      <c r="AG965" s="19" t="str">
        <f t="shared" si="173"/>
        <v/>
      </c>
      <c r="AH965" s="19" t="str">
        <f t="shared" si="174"/>
        <v/>
      </c>
      <c r="AI965" s="19" t="str">
        <f t="shared" si="175"/>
        <v/>
      </c>
      <c r="AJ965" s="31"/>
      <c r="AK965" s="26"/>
    </row>
    <row r="966" spans="1:37" x14ac:dyDescent="0.2">
      <c r="A966" s="41"/>
      <c r="B966" s="58" t="s">
        <v>985</v>
      </c>
      <c r="C966" s="41"/>
      <c r="D966" s="44"/>
      <c r="E966" s="40"/>
      <c r="F966" s="38" t="str">
        <f t="shared" si="165"/>
        <v/>
      </c>
      <c r="G966" s="23">
        <f t="shared" si="166"/>
        <v>0</v>
      </c>
      <c r="H966" s="23">
        <f t="shared" si="167"/>
        <v>0</v>
      </c>
      <c r="I966" s="23">
        <f t="shared" si="168"/>
        <v>0</v>
      </c>
      <c r="J966" s="23">
        <f t="shared" si="169"/>
        <v>0</v>
      </c>
      <c r="K966" s="23">
        <f t="shared" si="170"/>
        <v>0</v>
      </c>
      <c r="L966" s="27"/>
      <c r="M966" s="27"/>
      <c r="N966" s="33"/>
      <c r="O966" s="33"/>
      <c r="P966" s="68" t="str">
        <f t="shared" si="171"/>
        <v/>
      </c>
      <c r="Q966" s="49" t="str">
        <f t="shared" si="172"/>
        <v/>
      </c>
      <c r="R966" s="33"/>
      <c r="S966" s="33"/>
      <c r="T966" s="33"/>
      <c r="U966" s="33"/>
      <c r="V966" s="27"/>
      <c r="W966" s="45"/>
      <c r="X966" s="42">
        <f>IF(V966="ESU",P966*PU!$B$3,0)</f>
        <v>0</v>
      </c>
      <c r="Y966" s="23">
        <f>IF(V966="ECF",P966*PU!$B$5,0)</f>
        <v>0</v>
      </c>
      <c r="Z966" s="23">
        <f>IF(V966="Enrobé projeté",P966*PU!$B$7,0)</f>
        <v>0</v>
      </c>
      <c r="AA966" s="23">
        <f>IF(V966="Enrobé à froid",P966*PU!$B$9,0)</f>
        <v>0</v>
      </c>
      <c r="AB966" s="23">
        <f>IF(V966="Béton bitumineux",P966*PU!$B$11,0)</f>
        <v>0</v>
      </c>
      <c r="AC966" s="23">
        <f>IF(V966="Grave émulsion",P966*PU!$B$13,0)</f>
        <v>0</v>
      </c>
      <c r="AD966" s="24">
        <f>(R966*PU!B971)+('Entretien des chaussées1'!T966*PU!B973)+'Entretien des chaussées1'!X966+'Entretien des chaussées1'!Y966+'Entretien des chaussées1'!Z966+'Entretien des chaussées1'!AA966+'Entretien des chaussées1'!AB966+'Entretien des chaussées1'!AC966</f>
        <v>0</v>
      </c>
      <c r="AE966" s="34"/>
      <c r="AF966" s="34"/>
      <c r="AG966" s="19" t="str">
        <f t="shared" si="173"/>
        <v/>
      </c>
      <c r="AH966" s="19" t="str">
        <f t="shared" si="174"/>
        <v/>
      </c>
      <c r="AI966" s="19" t="str">
        <f t="shared" si="175"/>
        <v/>
      </c>
      <c r="AJ966" s="31"/>
      <c r="AK966" s="26"/>
    </row>
    <row r="967" spans="1:37" x14ac:dyDescent="0.2">
      <c r="A967" s="41"/>
      <c r="B967" s="58" t="s">
        <v>986</v>
      </c>
      <c r="C967" s="41"/>
      <c r="D967" s="44"/>
      <c r="E967" s="40"/>
      <c r="F967" s="38" t="str">
        <f t="shared" si="165"/>
        <v/>
      </c>
      <c r="G967" s="23">
        <f t="shared" si="166"/>
        <v>0</v>
      </c>
      <c r="H967" s="23">
        <f t="shared" si="167"/>
        <v>0</v>
      </c>
      <c r="I967" s="23">
        <f t="shared" si="168"/>
        <v>0</v>
      </c>
      <c r="J967" s="23">
        <f t="shared" si="169"/>
        <v>0</v>
      </c>
      <c r="K967" s="23">
        <f t="shared" si="170"/>
        <v>0</v>
      </c>
      <c r="L967" s="27"/>
      <c r="M967" s="27"/>
      <c r="N967" s="33"/>
      <c r="O967" s="33"/>
      <c r="P967" s="68" t="str">
        <f t="shared" si="171"/>
        <v/>
      </c>
      <c r="Q967" s="49" t="str">
        <f t="shared" si="172"/>
        <v/>
      </c>
      <c r="R967" s="33"/>
      <c r="S967" s="33"/>
      <c r="T967" s="33"/>
      <c r="U967" s="33"/>
      <c r="V967" s="27"/>
      <c r="W967" s="45"/>
      <c r="X967" s="42">
        <f>IF(V967="ESU",P967*PU!$B$3,0)</f>
        <v>0</v>
      </c>
      <c r="Y967" s="23">
        <f>IF(V967="ECF",P967*PU!$B$5,0)</f>
        <v>0</v>
      </c>
      <c r="Z967" s="23">
        <f>IF(V967="Enrobé projeté",P967*PU!$B$7,0)</f>
        <v>0</v>
      </c>
      <c r="AA967" s="23">
        <f>IF(V967="Enrobé à froid",P967*PU!$B$9,0)</f>
        <v>0</v>
      </c>
      <c r="AB967" s="23">
        <f>IF(V967="Béton bitumineux",P967*PU!$B$11,0)</f>
        <v>0</v>
      </c>
      <c r="AC967" s="23">
        <f>IF(V967="Grave émulsion",P967*PU!$B$13,0)</f>
        <v>0</v>
      </c>
      <c r="AD967" s="24">
        <f>(R967*PU!B972)+('Entretien des chaussées1'!T967*PU!B974)+'Entretien des chaussées1'!X967+'Entretien des chaussées1'!Y967+'Entretien des chaussées1'!Z967+'Entretien des chaussées1'!AA967+'Entretien des chaussées1'!AB967+'Entretien des chaussées1'!AC967</f>
        <v>0</v>
      </c>
      <c r="AE967" s="34"/>
      <c r="AF967" s="34"/>
      <c r="AG967" s="19" t="str">
        <f t="shared" si="173"/>
        <v/>
      </c>
      <c r="AH967" s="19" t="str">
        <f t="shared" si="174"/>
        <v/>
      </c>
      <c r="AI967" s="19" t="str">
        <f t="shared" si="175"/>
        <v/>
      </c>
      <c r="AJ967" s="31"/>
      <c r="AK967" s="26"/>
    </row>
    <row r="968" spans="1:37" x14ac:dyDescent="0.2">
      <c r="A968" s="41"/>
      <c r="B968" s="61" t="s">
        <v>987</v>
      </c>
      <c r="C968" s="41"/>
      <c r="D968" s="44"/>
      <c r="E968" s="40"/>
      <c r="F968" s="38" t="str">
        <f t="shared" si="165"/>
        <v/>
      </c>
      <c r="G968" s="23">
        <f t="shared" si="166"/>
        <v>0</v>
      </c>
      <c r="H968" s="23">
        <f t="shared" si="167"/>
        <v>0</v>
      </c>
      <c r="I968" s="23">
        <f t="shared" si="168"/>
        <v>0</v>
      </c>
      <c r="J968" s="23">
        <f t="shared" si="169"/>
        <v>0</v>
      </c>
      <c r="K968" s="23">
        <f t="shared" si="170"/>
        <v>0</v>
      </c>
      <c r="L968" s="27"/>
      <c r="M968" s="27"/>
      <c r="N968" s="33"/>
      <c r="O968" s="33"/>
      <c r="P968" s="68" t="str">
        <f t="shared" si="171"/>
        <v/>
      </c>
      <c r="Q968" s="49" t="str">
        <f t="shared" si="172"/>
        <v/>
      </c>
      <c r="R968" s="33"/>
      <c r="S968" s="33"/>
      <c r="T968" s="33"/>
      <c r="U968" s="33"/>
      <c r="V968" s="27"/>
      <c r="W968" s="45"/>
      <c r="X968" s="42">
        <f>IF(V968="ESU",P968*PU!$B$3,0)</f>
        <v>0</v>
      </c>
      <c r="Y968" s="23">
        <f>IF(V968="ECF",P968*PU!$B$5,0)</f>
        <v>0</v>
      </c>
      <c r="Z968" s="23">
        <f>IF(V968="Enrobé projeté",P968*PU!$B$7,0)</f>
        <v>0</v>
      </c>
      <c r="AA968" s="23">
        <f>IF(V968="Enrobé à froid",P968*PU!$B$9,0)</f>
        <v>0</v>
      </c>
      <c r="AB968" s="23">
        <f>IF(V968="Béton bitumineux",P968*PU!$B$11,0)</f>
        <v>0</v>
      </c>
      <c r="AC968" s="23">
        <f>IF(V968="Grave émulsion",P968*PU!$B$13,0)</f>
        <v>0</v>
      </c>
      <c r="AD968" s="24">
        <f>(R968*PU!B973)+('Entretien des chaussées1'!T968*PU!B975)+'Entretien des chaussées1'!X968+'Entretien des chaussées1'!Y968+'Entretien des chaussées1'!Z968+'Entretien des chaussées1'!AA968+'Entretien des chaussées1'!AB968+'Entretien des chaussées1'!AC968</f>
        <v>0</v>
      </c>
      <c r="AE968" s="34"/>
      <c r="AF968" s="34"/>
      <c r="AG968" s="19" t="str">
        <f t="shared" si="173"/>
        <v/>
      </c>
      <c r="AH968" s="19" t="str">
        <f t="shared" si="174"/>
        <v/>
      </c>
      <c r="AI968" s="19" t="str">
        <f t="shared" si="175"/>
        <v/>
      </c>
      <c r="AJ968" s="31"/>
      <c r="AK968" s="26"/>
    </row>
    <row r="969" spans="1:37" x14ac:dyDescent="0.2">
      <c r="A969" s="41"/>
      <c r="B969" s="58" t="s">
        <v>988</v>
      </c>
      <c r="C969" s="41"/>
      <c r="D969" s="44"/>
      <c r="E969" s="40"/>
      <c r="F969" s="38" t="str">
        <f t="shared" si="165"/>
        <v/>
      </c>
      <c r="G969" s="23">
        <f t="shared" si="166"/>
        <v>0</v>
      </c>
      <c r="H969" s="23">
        <f t="shared" si="167"/>
        <v>0</v>
      </c>
      <c r="I969" s="23">
        <f t="shared" si="168"/>
        <v>0</v>
      </c>
      <c r="J969" s="23">
        <f t="shared" si="169"/>
        <v>0</v>
      </c>
      <c r="K969" s="23">
        <f t="shared" si="170"/>
        <v>0</v>
      </c>
      <c r="L969" s="27"/>
      <c r="M969" s="27"/>
      <c r="N969" s="33"/>
      <c r="O969" s="33"/>
      <c r="P969" s="68" t="str">
        <f t="shared" si="171"/>
        <v/>
      </c>
      <c r="Q969" s="49" t="str">
        <f t="shared" si="172"/>
        <v/>
      </c>
      <c r="R969" s="33"/>
      <c r="S969" s="33"/>
      <c r="T969" s="33"/>
      <c r="U969" s="33"/>
      <c r="V969" s="27"/>
      <c r="W969" s="45"/>
      <c r="X969" s="42">
        <f>IF(V969="ESU",P969*PU!$B$3,0)</f>
        <v>0</v>
      </c>
      <c r="Y969" s="23">
        <f>IF(V969="ECF",P969*PU!$B$5,0)</f>
        <v>0</v>
      </c>
      <c r="Z969" s="23">
        <f>IF(V969="Enrobé projeté",P969*PU!$B$7,0)</f>
        <v>0</v>
      </c>
      <c r="AA969" s="23">
        <f>IF(V969="Enrobé à froid",P969*PU!$B$9,0)</f>
        <v>0</v>
      </c>
      <c r="AB969" s="23">
        <f>IF(V969="Béton bitumineux",P969*PU!$B$11,0)</f>
        <v>0</v>
      </c>
      <c r="AC969" s="23">
        <f>IF(V969="Grave émulsion",P969*PU!$B$13,0)</f>
        <v>0</v>
      </c>
      <c r="AD969" s="24">
        <f>(R969*PU!B974)+('Entretien des chaussées1'!T969*PU!B976)+'Entretien des chaussées1'!X969+'Entretien des chaussées1'!Y969+'Entretien des chaussées1'!Z969+'Entretien des chaussées1'!AA969+'Entretien des chaussées1'!AB969+'Entretien des chaussées1'!AC969</f>
        <v>0</v>
      </c>
      <c r="AE969" s="34"/>
      <c r="AF969" s="34"/>
      <c r="AG969" s="19" t="str">
        <f t="shared" si="173"/>
        <v/>
      </c>
      <c r="AH969" s="19" t="str">
        <f t="shared" si="174"/>
        <v/>
      </c>
      <c r="AI969" s="19" t="str">
        <f t="shared" si="175"/>
        <v/>
      </c>
      <c r="AJ969" s="31"/>
      <c r="AK969" s="26"/>
    </row>
    <row r="970" spans="1:37" x14ac:dyDescent="0.2">
      <c r="A970" s="41"/>
      <c r="B970" s="58" t="s">
        <v>989</v>
      </c>
      <c r="C970" s="41"/>
      <c r="D970" s="44"/>
      <c r="E970" s="40"/>
      <c r="F970" s="38" t="str">
        <f t="shared" si="165"/>
        <v/>
      </c>
      <c r="G970" s="23">
        <f t="shared" si="166"/>
        <v>0</v>
      </c>
      <c r="H970" s="23">
        <f t="shared" si="167"/>
        <v>0</v>
      </c>
      <c r="I970" s="23">
        <f t="shared" si="168"/>
        <v>0</v>
      </c>
      <c r="J970" s="23">
        <f t="shared" si="169"/>
        <v>0</v>
      </c>
      <c r="K970" s="23">
        <f t="shared" si="170"/>
        <v>0</v>
      </c>
      <c r="L970" s="27"/>
      <c r="M970" s="27"/>
      <c r="N970" s="33"/>
      <c r="O970" s="33"/>
      <c r="P970" s="68" t="str">
        <f t="shared" si="171"/>
        <v/>
      </c>
      <c r="Q970" s="49" t="str">
        <f t="shared" si="172"/>
        <v/>
      </c>
      <c r="R970" s="33"/>
      <c r="S970" s="33"/>
      <c r="T970" s="33"/>
      <c r="U970" s="33"/>
      <c r="V970" s="27"/>
      <c r="W970" s="45"/>
      <c r="X970" s="42">
        <f>IF(V970="ESU",P970*PU!$B$3,0)</f>
        <v>0</v>
      </c>
      <c r="Y970" s="23">
        <f>IF(V970="ECF",P970*PU!$B$5,0)</f>
        <v>0</v>
      </c>
      <c r="Z970" s="23">
        <f>IF(V970="Enrobé projeté",P970*PU!$B$7,0)</f>
        <v>0</v>
      </c>
      <c r="AA970" s="23">
        <f>IF(V970="Enrobé à froid",P970*PU!$B$9,0)</f>
        <v>0</v>
      </c>
      <c r="AB970" s="23">
        <f>IF(V970="Béton bitumineux",P970*PU!$B$11,0)</f>
        <v>0</v>
      </c>
      <c r="AC970" s="23">
        <f>IF(V970="Grave émulsion",P970*PU!$B$13,0)</f>
        <v>0</v>
      </c>
      <c r="AD970" s="24">
        <f>(R970*PU!B975)+('Entretien des chaussées1'!T970*PU!B977)+'Entretien des chaussées1'!X970+'Entretien des chaussées1'!Y970+'Entretien des chaussées1'!Z970+'Entretien des chaussées1'!AA970+'Entretien des chaussées1'!AB970+'Entretien des chaussées1'!AC970</f>
        <v>0</v>
      </c>
      <c r="AE970" s="34"/>
      <c r="AF970" s="34"/>
      <c r="AG970" s="19" t="str">
        <f t="shared" si="173"/>
        <v/>
      </c>
      <c r="AH970" s="19" t="str">
        <f t="shared" si="174"/>
        <v/>
      </c>
      <c r="AI970" s="19" t="str">
        <f t="shared" si="175"/>
        <v/>
      </c>
      <c r="AJ970" s="31"/>
      <c r="AK970" s="26"/>
    </row>
    <row r="971" spans="1:37" x14ac:dyDescent="0.2">
      <c r="A971" s="41"/>
      <c r="B971" s="58" t="s">
        <v>990</v>
      </c>
      <c r="C971" s="41"/>
      <c r="D971" s="44"/>
      <c r="E971" s="40"/>
      <c r="F971" s="38" t="str">
        <f t="shared" si="165"/>
        <v/>
      </c>
      <c r="G971" s="23">
        <f t="shared" si="166"/>
        <v>0</v>
      </c>
      <c r="H971" s="23">
        <f t="shared" si="167"/>
        <v>0</v>
      </c>
      <c r="I971" s="23">
        <f t="shared" si="168"/>
        <v>0</v>
      </c>
      <c r="J971" s="23">
        <f t="shared" si="169"/>
        <v>0</v>
      </c>
      <c r="K971" s="23">
        <f t="shared" si="170"/>
        <v>0</v>
      </c>
      <c r="L971" s="27"/>
      <c r="M971" s="27"/>
      <c r="N971" s="33"/>
      <c r="O971" s="33"/>
      <c r="P971" s="68" t="str">
        <f t="shared" si="171"/>
        <v/>
      </c>
      <c r="Q971" s="49" t="str">
        <f t="shared" si="172"/>
        <v/>
      </c>
      <c r="R971" s="33"/>
      <c r="S971" s="33"/>
      <c r="T971" s="33"/>
      <c r="U971" s="33"/>
      <c r="V971" s="27"/>
      <c r="W971" s="45"/>
      <c r="X971" s="42">
        <f>IF(V971="ESU",P971*PU!$B$3,0)</f>
        <v>0</v>
      </c>
      <c r="Y971" s="23">
        <f>IF(V971="ECF",P971*PU!$B$5,0)</f>
        <v>0</v>
      </c>
      <c r="Z971" s="23">
        <f>IF(V971="Enrobé projeté",P971*PU!$B$7,0)</f>
        <v>0</v>
      </c>
      <c r="AA971" s="23">
        <f>IF(V971="Enrobé à froid",P971*PU!$B$9,0)</f>
        <v>0</v>
      </c>
      <c r="AB971" s="23">
        <f>IF(V971="Béton bitumineux",P971*PU!$B$11,0)</f>
        <v>0</v>
      </c>
      <c r="AC971" s="23">
        <f>IF(V971="Grave émulsion",P971*PU!$B$13,0)</f>
        <v>0</v>
      </c>
      <c r="AD971" s="24">
        <f>(R971*PU!B976)+('Entretien des chaussées1'!T971*PU!B978)+'Entretien des chaussées1'!X971+'Entretien des chaussées1'!Y971+'Entretien des chaussées1'!Z971+'Entretien des chaussées1'!AA971+'Entretien des chaussées1'!AB971+'Entretien des chaussées1'!AC971</f>
        <v>0</v>
      </c>
      <c r="AE971" s="34"/>
      <c r="AF971" s="34"/>
      <c r="AG971" s="19" t="str">
        <f t="shared" si="173"/>
        <v/>
      </c>
      <c r="AH971" s="19" t="str">
        <f t="shared" si="174"/>
        <v/>
      </c>
      <c r="AI971" s="19" t="str">
        <f t="shared" si="175"/>
        <v/>
      </c>
      <c r="AJ971" s="31"/>
      <c r="AK971" s="26"/>
    </row>
    <row r="972" spans="1:37" x14ac:dyDescent="0.2">
      <c r="A972" s="41"/>
      <c r="B972" s="58" t="s">
        <v>991</v>
      </c>
      <c r="C972" s="41"/>
      <c r="D972" s="44"/>
      <c r="E972" s="40"/>
      <c r="F972" s="38" t="str">
        <f t="shared" si="165"/>
        <v/>
      </c>
      <c r="G972" s="23">
        <f t="shared" si="166"/>
        <v>0</v>
      </c>
      <c r="H972" s="23">
        <f t="shared" si="167"/>
        <v>0</v>
      </c>
      <c r="I972" s="23">
        <f t="shared" si="168"/>
        <v>0</v>
      </c>
      <c r="J972" s="23">
        <f t="shared" si="169"/>
        <v>0</v>
      </c>
      <c r="K972" s="23">
        <f t="shared" si="170"/>
        <v>0</v>
      </c>
      <c r="L972" s="27"/>
      <c r="M972" s="27"/>
      <c r="N972" s="33"/>
      <c r="O972" s="33"/>
      <c r="P972" s="68" t="str">
        <f t="shared" si="171"/>
        <v/>
      </c>
      <c r="Q972" s="49" t="str">
        <f t="shared" si="172"/>
        <v/>
      </c>
      <c r="R972" s="33"/>
      <c r="S972" s="33"/>
      <c r="T972" s="33"/>
      <c r="U972" s="33"/>
      <c r="V972" s="27"/>
      <c r="W972" s="45"/>
      <c r="X972" s="42">
        <f>IF(V972="ESU",P972*PU!$B$3,0)</f>
        <v>0</v>
      </c>
      <c r="Y972" s="23">
        <f>IF(V972="ECF",P972*PU!$B$5,0)</f>
        <v>0</v>
      </c>
      <c r="Z972" s="23">
        <f>IF(V972="Enrobé projeté",P972*PU!$B$7,0)</f>
        <v>0</v>
      </c>
      <c r="AA972" s="23">
        <f>IF(V972="Enrobé à froid",P972*PU!$B$9,0)</f>
        <v>0</v>
      </c>
      <c r="AB972" s="23">
        <f>IF(V972="Béton bitumineux",P972*PU!$B$11,0)</f>
        <v>0</v>
      </c>
      <c r="AC972" s="23">
        <f>IF(V972="Grave émulsion",P972*PU!$B$13,0)</f>
        <v>0</v>
      </c>
      <c r="AD972" s="24">
        <f>(R972*PU!B977)+('Entretien des chaussées1'!T972*PU!B979)+'Entretien des chaussées1'!X972+'Entretien des chaussées1'!Y972+'Entretien des chaussées1'!Z972+'Entretien des chaussées1'!AA972+'Entretien des chaussées1'!AB972+'Entretien des chaussées1'!AC972</f>
        <v>0</v>
      </c>
      <c r="AE972" s="34"/>
      <c r="AF972" s="34"/>
      <c r="AG972" s="19" t="str">
        <f t="shared" si="173"/>
        <v/>
      </c>
      <c r="AH972" s="19" t="str">
        <f t="shared" si="174"/>
        <v/>
      </c>
      <c r="AI972" s="19" t="str">
        <f t="shared" si="175"/>
        <v/>
      </c>
      <c r="AJ972" s="31"/>
      <c r="AK972" s="26"/>
    </row>
    <row r="973" spans="1:37" x14ac:dyDescent="0.2">
      <c r="A973" s="41"/>
      <c r="B973" s="58" t="s">
        <v>992</v>
      </c>
      <c r="C973" s="41"/>
      <c r="D973" s="44"/>
      <c r="E973" s="40"/>
      <c r="F973" s="38" t="str">
        <f t="shared" ref="F973:F1036" si="176">IF(E973="Chaussée neuve","Niveau 1",IF(E973="Chaussée fissurée","Niveau 2",IF(E973="Chaussée fortement fissurée et nids de poule","Niveau 3",IF(E973="Chaussée orniérée et fissurée","Niveau 4",IF(E973="Chaussée affaissée ou quasi détruite","Niveau 5","")))))</f>
        <v/>
      </c>
      <c r="G973" s="23">
        <f t="shared" ref="G973:G1036" si="177">IF(F973="Niveau 1",1,0)</f>
        <v>0</v>
      </c>
      <c r="H973" s="23">
        <f t="shared" ref="H973:H1036" si="178">IF(F973="Niveau 2",1,0)</f>
        <v>0</v>
      </c>
      <c r="I973" s="23">
        <f t="shared" ref="I973:I1036" si="179">IF(F973="Niveau 3",1,0)</f>
        <v>0</v>
      </c>
      <c r="J973" s="23">
        <f t="shared" ref="J973:J1036" si="180">IF(F973="Niveau 4",1,0)</f>
        <v>0</v>
      </c>
      <c r="K973" s="23">
        <f t="shared" ref="K973:K1036" si="181">IF(F973="Niveau 5",1,0)</f>
        <v>0</v>
      </c>
      <c r="L973" s="27"/>
      <c r="M973" s="27"/>
      <c r="N973" s="33"/>
      <c r="O973" s="33"/>
      <c r="P973" s="68" t="str">
        <f t="shared" ref="P973:P1036" si="182">IF(O973="","",N973*O973)</f>
        <v/>
      </c>
      <c r="Q973" s="49" t="str">
        <f t="shared" ref="Q973:Q1036" si="183">IF(P973="","","m²")</f>
        <v/>
      </c>
      <c r="R973" s="33"/>
      <c r="S973" s="33"/>
      <c r="T973" s="33"/>
      <c r="U973" s="33"/>
      <c r="V973" s="27"/>
      <c r="W973" s="45"/>
      <c r="X973" s="42">
        <f>IF(V973="ESU",P973*PU!$B$3,0)</f>
        <v>0</v>
      </c>
      <c r="Y973" s="23">
        <f>IF(V973="ECF",P973*PU!$B$5,0)</f>
        <v>0</v>
      </c>
      <c r="Z973" s="23">
        <f>IF(V973="Enrobé projeté",P973*PU!$B$7,0)</f>
        <v>0</v>
      </c>
      <c r="AA973" s="23">
        <f>IF(V973="Enrobé à froid",P973*PU!$B$9,0)</f>
        <v>0</v>
      </c>
      <c r="AB973" s="23">
        <f>IF(V973="Béton bitumineux",P973*PU!$B$11,0)</f>
        <v>0</v>
      </c>
      <c r="AC973" s="23">
        <f>IF(V973="Grave émulsion",P973*PU!$B$13,0)</f>
        <v>0</v>
      </c>
      <c r="AD973" s="24">
        <f>(R973*PU!B978)+('Entretien des chaussées1'!T973*PU!B980)+'Entretien des chaussées1'!X973+'Entretien des chaussées1'!Y973+'Entretien des chaussées1'!Z973+'Entretien des chaussées1'!AA973+'Entretien des chaussées1'!AB973+'Entretien des chaussées1'!AC973</f>
        <v>0</v>
      </c>
      <c r="AE973" s="34"/>
      <c r="AF973" s="34"/>
      <c r="AG973" s="19" t="str">
        <f t="shared" ref="AG973:AG1036" si="184">IF(W973="Année N",AD973+AE973+AF973,"")</f>
        <v/>
      </c>
      <c r="AH973" s="19" t="str">
        <f t="shared" ref="AH973:AH1036" si="185">IF(W973="N+1",AD973+AE973+AF973,"")</f>
        <v/>
      </c>
      <c r="AI973" s="19" t="str">
        <f t="shared" ref="AI973:AI1036" si="186">IF(W973="&gt; N+1",AD973+AE973+AF973,"")</f>
        <v/>
      </c>
      <c r="AJ973" s="31"/>
      <c r="AK973" s="26"/>
    </row>
    <row r="974" spans="1:37" ht="25.5" x14ac:dyDescent="0.2">
      <c r="A974" s="41"/>
      <c r="B974" s="58" t="s">
        <v>993</v>
      </c>
      <c r="C974" s="41"/>
      <c r="D974" s="44"/>
      <c r="E974" s="40"/>
      <c r="F974" s="38" t="str">
        <f t="shared" si="176"/>
        <v/>
      </c>
      <c r="G974" s="23">
        <f t="shared" si="177"/>
        <v>0</v>
      </c>
      <c r="H974" s="23">
        <f t="shared" si="178"/>
        <v>0</v>
      </c>
      <c r="I974" s="23">
        <f t="shared" si="179"/>
        <v>0</v>
      </c>
      <c r="J974" s="23">
        <f t="shared" si="180"/>
        <v>0</v>
      </c>
      <c r="K974" s="23">
        <f t="shared" si="181"/>
        <v>0</v>
      </c>
      <c r="L974" s="27"/>
      <c r="M974" s="27"/>
      <c r="N974" s="33"/>
      <c r="O974" s="33"/>
      <c r="P974" s="68" t="str">
        <f t="shared" si="182"/>
        <v/>
      </c>
      <c r="Q974" s="49" t="str">
        <f t="shared" si="183"/>
        <v/>
      </c>
      <c r="R974" s="33"/>
      <c r="S974" s="33"/>
      <c r="T974" s="33"/>
      <c r="U974" s="33"/>
      <c r="V974" s="27"/>
      <c r="W974" s="45"/>
      <c r="X974" s="42">
        <f>IF(V974="ESU",P974*PU!$B$3,0)</f>
        <v>0</v>
      </c>
      <c r="Y974" s="23">
        <f>IF(V974="ECF",P974*PU!$B$5,0)</f>
        <v>0</v>
      </c>
      <c r="Z974" s="23">
        <f>IF(V974="Enrobé projeté",P974*PU!$B$7,0)</f>
        <v>0</v>
      </c>
      <c r="AA974" s="23">
        <f>IF(V974="Enrobé à froid",P974*PU!$B$9,0)</f>
        <v>0</v>
      </c>
      <c r="AB974" s="23">
        <f>IF(V974="Béton bitumineux",P974*PU!$B$11,0)</f>
        <v>0</v>
      </c>
      <c r="AC974" s="23">
        <f>IF(V974="Grave émulsion",P974*PU!$B$13,0)</f>
        <v>0</v>
      </c>
      <c r="AD974" s="24">
        <f>(R974*PU!B979)+('Entretien des chaussées1'!T974*PU!B981)+'Entretien des chaussées1'!X974+'Entretien des chaussées1'!Y974+'Entretien des chaussées1'!Z974+'Entretien des chaussées1'!AA974+'Entretien des chaussées1'!AB974+'Entretien des chaussées1'!AC974</f>
        <v>0</v>
      </c>
      <c r="AE974" s="34"/>
      <c r="AF974" s="34"/>
      <c r="AG974" s="19" t="str">
        <f t="shared" si="184"/>
        <v/>
      </c>
      <c r="AH974" s="19" t="str">
        <f t="shared" si="185"/>
        <v/>
      </c>
      <c r="AI974" s="19" t="str">
        <f t="shared" si="186"/>
        <v/>
      </c>
      <c r="AJ974" s="31"/>
      <c r="AK974" s="26"/>
    </row>
    <row r="975" spans="1:37" x14ac:dyDescent="0.2">
      <c r="A975" s="41"/>
      <c r="B975" s="58" t="s">
        <v>994</v>
      </c>
      <c r="C975" s="41"/>
      <c r="D975" s="44"/>
      <c r="E975" s="40"/>
      <c r="F975" s="38" t="str">
        <f t="shared" si="176"/>
        <v/>
      </c>
      <c r="G975" s="23">
        <f t="shared" si="177"/>
        <v>0</v>
      </c>
      <c r="H975" s="23">
        <f t="shared" si="178"/>
        <v>0</v>
      </c>
      <c r="I975" s="23">
        <f t="shared" si="179"/>
        <v>0</v>
      </c>
      <c r="J975" s="23">
        <f t="shared" si="180"/>
        <v>0</v>
      </c>
      <c r="K975" s="23">
        <f t="shared" si="181"/>
        <v>0</v>
      </c>
      <c r="L975" s="27"/>
      <c r="M975" s="27"/>
      <c r="N975" s="33"/>
      <c r="O975" s="33"/>
      <c r="P975" s="68" t="str">
        <f t="shared" si="182"/>
        <v/>
      </c>
      <c r="Q975" s="49" t="str">
        <f t="shared" si="183"/>
        <v/>
      </c>
      <c r="R975" s="33"/>
      <c r="S975" s="33"/>
      <c r="T975" s="33"/>
      <c r="U975" s="33"/>
      <c r="V975" s="27"/>
      <c r="W975" s="45"/>
      <c r="X975" s="42">
        <f>IF(V975="ESU",P975*PU!$B$3,0)</f>
        <v>0</v>
      </c>
      <c r="Y975" s="23">
        <f>IF(V975="ECF",P975*PU!$B$5,0)</f>
        <v>0</v>
      </c>
      <c r="Z975" s="23">
        <f>IF(V975="Enrobé projeté",P975*PU!$B$7,0)</f>
        <v>0</v>
      </c>
      <c r="AA975" s="23">
        <f>IF(V975="Enrobé à froid",P975*PU!$B$9,0)</f>
        <v>0</v>
      </c>
      <c r="AB975" s="23">
        <f>IF(V975="Béton bitumineux",P975*PU!$B$11,0)</f>
        <v>0</v>
      </c>
      <c r="AC975" s="23">
        <f>IF(V975="Grave émulsion",P975*PU!$B$13,0)</f>
        <v>0</v>
      </c>
      <c r="AD975" s="24">
        <f>(R975*PU!B980)+('Entretien des chaussées1'!T975*PU!B982)+'Entretien des chaussées1'!X975+'Entretien des chaussées1'!Y975+'Entretien des chaussées1'!Z975+'Entretien des chaussées1'!AA975+'Entretien des chaussées1'!AB975+'Entretien des chaussées1'!AC975</f>
        <v>0</v>
      </c>
      <c r="AE975" s="34"/>
      <c r="AF975" s="34"/>
      <c r="AG975" s="19" t="str">
        <f t="shared" si="184"/>
        <v/>
      </c>
      <c r="AH975" s="19" t="str">
        <f t="shared" si="185"/>
        <v/>
      </c>
      <c r="AI975" s="19" t="str">
        <f t="shared" si="186"/>
        <v/>
      </c>
      <c r="AJ975" s="31"/>
      <c r="AK975" s="26"/>
    </row>
    <row r="976" spans="1:37" x14ac:dyDescent="0.2">
      <c r="A976" s="41"/>
      <c r="B976" s="58" t="s">
        <v>995</v>
      </c>
      <c r="C976" s="41"/>
      <c r="D976" s="44"/>
      <c r="E976" s="40"/>
      <c r="F976" s="38" t="str">
        <f t="shared" si="176"/>
        <v/>
      </c>
      <c r="G976" s="23">
        <f t="shared" si="177"/>
        <v>0</v>
      </c>
      <c r="H976" s="23">
        <f t="shared" si="178"/>
        <v>0</v>
      </c>
      <c r="I976" s="23">
        <f t="shared" si="179"/>
        <v>0</v>
      </c>
      <c r="J976" s="23">
        <f t="shared" si="180"/>
        <v>0</v>
      </c>
      <c r="K976" s="23">
        <f t="shared" si="181"/>
        <v>0</v>
      </c>
      <c r="L976" s="27"/>
      <c r="M976" s="27"/>
      <c r="N976" s="33"/>
      <c r="O976" s="33"/>
      <c r="P976" s="68" t="str">
        <f t="shared" si="182"/>
        <v/>
      </c>
      <c r="Q976" s="49" t="str">
        <f t="shared" si="183"/>
        <v/>
      </c>
      <c r="R976" s="33"/>
      <c r="S976" s="33"/>
      <c r="T976" s="33"/>
      <c r="U976" s="33"/>
      <c r="V976" s="27"/>
      <c r="W976" s="45"/>
      <c r="X976" s="42">
        <f>IF(V976="ESU",P976*PU!$B$3,0)</f>
        <v>0</v>
      </c>
      <c r="Y976" s="23">
        <f>IF(V976="ECF",P976*PU!$B$5,0)</f>
        <v>0</v>
      </c>
      <c r="Z976" s="23">
        <f>IF(V976="Enrobé projeté",P976*PU!$B$7,0)</f>
        <v>0</v>
      </c>
      <c r="AA976" s="23">
        <f>IF(V976="Enrobé à froid",P976*PU!$B$9,0)</f>
        <v>0</v>
      </c>
      <c r="AB976" s="23">
        <f>IF(V976="Béton bitumineux",P976*PU!$B$11,0)</f>
        <v>0</v>
      </c>
      <c r="AC976" s="23">
        <f>IF(V976="Grave émulsion",P976*PU!$B$13,0)</f>
        <v>0</v>
      </c>
      <c r="AD976" s="24">
        <f>(R976*PU!B981)+('Entretien des chaussées1'!T976*PU!B983)+'Entretien des chaussées1'!X976+'Entretien des chaussées1'!Y976+'Entretien des chaussées1'!Z976+'Entretien des chaussées1'!AA976+'Entretien des chaussées1'!AB976+'Entretien des chaussées1'!AC976</f>
        <v>0</v>
      </c>
      <c r="AE976" s="34"/>
      <c r="AF976" s="34"/>
      <c r="AG976" s="19" t="str">
        <f t="shared" si="184"/>
        <v/>
      </c>
      <c r="AH976" s="19" t="str">
        <f t="shared" si="185"/>
        <v/>
      </c>
      <c r="AI976" s="19" t="str">
        <f t="shared" si="186"/>
        <v/>
      </c>
      <c r="AJ976" s="31"/>
      <c r="AK976" s="26"/>
    </row>
    <row r="977" spans="1:37" x14ac:dyDescent="0.2">
      <c r="A977" s="41"/>
      <c r="B977" s="58" t="s">
        <v>996</v>
      </c>
      <c r="C977" s="41"/>
      <c r="D977" s="44"/>
      <c r="E977" s="40"/>
      <c r="F977" s="38" t="str">
        <f t="shared" si="176"/>
        <v/>
      </c>
      <c r="G977" s="23">
        <f t="shared" si="177"/>
        <v>0</v>
      </c>
      <c r="H977" s="23">
        <f t="shared" si="178"/>
        <v>0</v>
      </c>
      <c r="I977" s="23">
        <f t="shared" si="179"/>
        <v>0</v>
      </c>
      <c r="J977" s="23">
        <f t="shared" si="180"/>
        <v>0</v>
      </c>
      <c r="K977" s="23">
        <f t="shared" si="181"/>
        <v>0</v>
      </c>
      <c r="L977" s="27"/>
      <c r="M977" s="27"/>
      <c r="N977" s="33"/>
      <c r="O977" s="33"/>
      <c r="P977" s="68" t="str">
        <f t="shared" si="182"/>
        <v/>
      </c>
      <c r="Q977" s="49" t="str">
        <f t="shared" si="183"/>
        <v/>
      </c>
      <c r="R977" s="33"/>
      <c r="S977" s="33"/>
      <c r="T977" s="33"/>
      <c r="U977" s="33"/>
      <c r="V977" s="27"/>
      <c r="W977" s="45"/>
      <c r="X977" s="42">
        <f>IF(V977="ESU",P977*PU!$B$3,0)</f>
        <v>0</v>
      </c>
      <c r="Y977" s="23">
        <f>IF(V977="ECF",P977*PU!$B$5,0)</f>
        <v>0</v>
      </c>
      <c r="Z977" s="23">
        <f>IF(V977="Enrobé projeté",P977*PU!$B$7,0)</f>
        <v>0</v>
      </c>
      <c r="AA977" s="23">
        <f>IF(V977="Enrobé à froid",P977*PU!$B$9,0)</f>
        <v>0</v>
      </c>
      <c r="AB977" s="23">
        <f>IF(V977="Béton bitumineux",P977*PU!$B$11,0)</f>
        <v>0</v>
      </c>
      <c r="AC977" s="23">
        <f>IF(V977="Grave émulsion",P977*PU!$B$13,0)</f>
        <v>0</v>
      </c>
      <c r="AD977" s="24">
        <f>(R977*PU!B982)+('Entretien des chaussées1'!T977*PU!B984)+'Entretien des chaussées1'!X977+'Entretien des chaussées1'!Y977+'Entretien des chaussées1'!Z977+'Entretien des chaussées1'!AA977+'Entretien des chaussées1'!AB977+'Entretien des chaussées1'!AC977</f>
        <v>0</v>
      </c>
      <c r="AE977" s="34"/>
      <c r="AF977" s="34"/>
      <c r="AG977" s="19" t="str">
        <f t="shared" si="184"/>
        <v/>
      </c>
      <c r="AH977" s="19" t="str">
        <f t="shared" si="185"/>
        <v/>
      </c>
      <c r="AI977" s="19" t="str">
        <f t="shared" si="186"/>
        <v/>
      </c>
      <c r="AJ977" s="31"/>
      <c r="AK977" s="26"/>
    </row>
    <row r="978" spans="1:37" x14ac:dyDescent="0.2">
      <c r="A978" s="41"/>
      <c r="B978" s="58" t="s">
        <v>997</v>
      </c>
      <c r="C978" s="41"/>
      <c r="D978" s="44"/>
      <c r="E978" s="40"/>
      <c r="F978" s="38" t="str">
        <f t="shared" si="176"/>
        <v/>
      </c>
      <c r="G978" s="23">
        <f t="shared" si="177"/>
        <v>0</v>
      </c>
      <c r="H978" s="23">
        <f t="shared" si="178"/>
        <v>0</v>
      </c>
      <c r="I978" s="23">
        <f t="shared" si="179"/>
        <v>0</v>
      </c>
      <c r="J978" s="23">
        <f t="shared" si="180"/>
        <v>0</v>
      </c>
      <c r="K978" s="23">
        <f t="shared" si="181"/>
        <v>0</v>
      </c>
      <c r="L978" s="27"/>
      <c r="M978" s="27"/>
      <c r="N978" s="33"/>
      <c r="O978" s="33"/>
      <c r="P978" s="68" t="str">
        <f t="shared" si="182"/>
        <v/>
      </c>
      <c r="Q978" s="49" t="str">
        <f t="shared" si="183"/>
        <v/>
      </c>
      <c r="R978" s="33"/>
      <c r="S978" s="33"/>
      <c r="T978" s="33"/>
      <c r="U978" s="33"/>
      <c r="V978" s="27"/>
      <c r="W978" s="45"/>
      <c r="X978" s="42">
        <f>IF(V978="ESU",P978*PU!$B$3,0)</f>
        <v>0</v>
      </c>
      <c r="Y978" s="23">
        <f>IF(V978="ECF",P978*PU!$B$5,0)</f>
        <v>0</v>
      </c>
      <c r="Z978" s="23">
        <f>IF(V978="Enrobé projeté",P978*PU!$B$7,0)</f>
        <v>0</v>
      </c>
      <c r="AA978" s="23">
        <f>IF(V978="Enrobé à froid",P978*PU!$B$9,0)</f>
        <v>0</v>
      </c>
      <c r="AB978" s="23">
        <f>IF(V978="Béton bitumineux",P978*PU!$B$11,0)</f>
        <v>0</v>
      </c>
      <c r="AC978" s="23">
        <f>IF(V978="Grave émulsion",P978*PU!$B$13,0)</f>
        <v>0</v>
      </c>
      <c r="AD978" s="24">
        <f>(R978*PU!B983)+('Entretien des chaussées1'!T978*PU!B985)+'Entretien des chaussées1'!X978+'Entretien des chaussées1'!Y978+'Entretien des chaussées1'!Z978+'Entretien des chaussées1'!AA978+'Entretien des chaussées1'!AB978+'Entretien des chaussées1'!AC978</f>
        <v>0</v>
      </c>
      <c r="AE978" s="34"/>
      <c r="AF978" s="34"/>
      <c r="AG978" s="19" t="str">
        <f t="shared" si="184"/>
        <v/>
      </c>
      <c r="AH978" s="19" t="str">
        <f t="shared" si="185"/>
        <v/>
      </c>
      <c r="AI978" s="19" t="str">
        <f t="shared" si="186"/>
        <v/>
      </c>
      <c r="AJ978" s="31"/>
      <c r="AK978" s="26"/>
    </row>
    <row r="979" spans="1:37" x14ac:dyDescent="0.2">
      <c r="A979" s="41"/>
      <c r="B979" s="58" t="s">
        <v>998</v>
      </c>
      <c r="C979" s="41"/>
      <c r="D979" s="44"/>
      <c r="E979" s="40"/>
      <c r="F979" s="38" t="str">
        <f t="shared" si="176"/>
        <v/>
      </c>
      <c r="G979" s="23">
        <f t="shared" si="177"/>
        <v>0</v>
      </c>
      <c r="H979" s="23">
        <f t="shared" si="178"/>
        <v>0</v>
      </c>
      <c r="I979" s="23">
        <f t="shared" si="179"/>
        <v>0</v>
      </c>
      <c r="J979" s="23">
        <f t="shared" si="180"/>
        <v>0</v>
      </c>
      <c r="K979" s="23">
        <f t="shared" si="181"/>
        <v>0</v>
      </c>
      <c r="L979" s="27"/>
      <c r="M979" s="27"/>
      <c r="N979" s="33"/>
      <c r="O979" s="33"/>
      <c r="P979" s="68" t="str">
        <f t="shared" si="182"/>
        <v/>
      </c>
      <c r="Q979" s="49" t="str">
        <f t="shared" si="183"/>
        <v/>
      </c>
      <c r="R979" s="33"/>
      <c r="S979" s="33"/>
      <c r="T979" s="33"/>
      <c r="U979" s="33"/>
      <c r="V979" s="27"/>
      <c r="W979" s="45"/>
      <c r="X979" s="42">
        <f>IF(V979="ESU",P979*PU!$B$3,0)</f>
        <v>0</v>
      </c>
      <c r="Y979" s="23">
        <f>IF(V979="ECF",P979*PU!$B$5,0)</f>
        <v>0</v>
      </c>
      <c r="Z979" s="23">
        <f>IF(V979="Enrobé projeté",P979*PU!$B$7,0)</f>
        <v>0</v>
      </c>
      <c r="AA979" s="23">
        <f>IF(V979="Enrobé à froid",P979*PU!$B$9,0)</f>
        <v>0</v>
      </c>
      <c r="AB979" s="23">
        <f>IF(V979="Béton bitumineux",P979*PU!$B$11,0)</f>
        <v>0</v>
      </c>
      <c r="AC979" s="23">
        <f>IF(V979="Grave émulsion",P979*PU!$B$13,0)</f>
        <v>0</v>
      </c>
      <c r="AD979" s="24">
        <f>(R979*PU!B984)+('Entretien des chaussées1'!T979*PU!B986)+'Entretien des chaussées1'!X979+'Entretien des chaussées1'!Y979+'Entretien des chaussées1'!Z979+'Entretien des chaussées1'!AA979+'Entretien des chaussées1'!AB979+'Entretien des chaussées1'!AC979</f>
        <v>0</v>
      </c>
      <c r="AE979" s="34"/>
      <c r="AF979" s="34"/>
      <c r="AG979" s="19" t="str">
        <f t="shared" si="184"/>
        <v/>
      </c>
      <c r="AH979" s="19" t="str">
        <f t="shared" si="185"/>
        <v/>
      </c>
      <c r="AI979" s="19" t="str">
        <f t="shared" si="186"/>
        <v/>
      </c>
      <c r="AJ979" s="31"/>
      <c r="AK979" s="26"/>
    </row>
    <row r="980" spans="1:37" x14ac:dyDescent="0.2">
      <c r="A980" s="41"/>
      <c r="B980" s="58" t="s">
        <v>999</v>
      </c>
      <c r="C980" s="41"/>
      <c r="D980" s="44"/>
      <c r="E980" s="40"/>
      <c r="F980" s="38" t="str">
        <f t="shared" si="176"/>
        <v/>
      </c>
      <c r="G980" s="23">
        <f t="shared" si="177"/>
        <v>0</v>
      </c>
      <c r="H980" s="23">
        <f t="shared" si="178"/>
        <v>0</v>
      </c>
      <c r="I980" s="23">
        <f t="shared" si="179"/>
        <v>0</v>
      </c>
      <c r="J980" s="23">
        <f t="shared" si="180"/>
        <v>0</v>
      </c>
      <c r="K980" s="23">
        <f t="shared" si="181"/>
        <v>0</v>
      </c>
      <c r="L980" s="27"/>
      <c r="M980" s="27"/>
      <c r="N980" s="33"/>
      <c r="O980" s="33"/>
      <c r="P980" s="68" t="str">
        <f t="shared" si="182"/>
        <v/>
      </c>
      <c r="Q980" s="49" t="str">
        <f t="shared" si="183"/>
        <v/>
      </c>
      <c r="R980" s="33"/>
      <c r="S980" s="33"/>
      <c r="T980" s="33"/>
      <c r="U980" s="33"/>
      <c r="V980" s="27"/>
      <c r="W980" s="45"/>
      <c r="X980" s="42">
        <f>IF(V980="ESU",P980*PU!$B$3,0)</f>
        <v>0</v>
      </c>
      <c r="Y980" s="23">
        <f>IF(V980="ECF",P980*PU!$B$5,0)</f>
        <v>0</v>
      </c>
      <c r="Z980" s="23">
        <f>IF(V980="Enrobé projeté",P980*PU!$B$7,0)</f>
        <v>0</v>
      </c>
      <c r="AA980" s="23">
        <f>IF(V980="Enrobé à froid",P980*PU!$B$9,0)</f>
        <v>0</v>
      </c>
      <c r="AB980" s="23">
        <f>IF(V980="Béton bitumineux",P980*PU!$B$11,0)</f>
        <v>0</v>
      </c>
      <c r="AC980" s="23">
        <f>IF(V980="Grave émulsion",P980*PU!$B$13,0)</f>
        <v>0</v>
      </c>
      <c r="AD980" s="24">
        <f>(R980*PU!B985)+('Entretien des chaussées1'!T980*PU!B987)+'Entretien des chaussées1'!X980+'Entretien des chaussées1'!Y980+'Entretien des chaussées1'!Z980+'Entretien des chaussées1'!AA980+'Entretien des chaussées1'!AB980+'Entretien des chaussées1'!AC980</f>
        <v>0</v>
      </c>
      <c r="AE980" s="34"/>
      <c r="AF980" s="34"/>
      <c r="AG980" s="19" t="str">
        <f t="shared" si="184"/>
        <v/>
      </c>
      <c r="AH980" s="19" t="str">
        <f t="shared" si="185"/>
        <v/>
      </c>
      <c r="AI980" s="19" t="str">
        <f t="shared" si="186"/>
        <v/>
      </c>
      <c r="AJ980" s="31"/>
      <c r="AK980" s="26"/>
    </row>
    <row r="981" spans="1:37" x14ac:dyDescent="0.2">
      <c r="A981" s="41"/>
      <c r="B981" s="58" t="s">
        <v>1000</v>
      </c>
      <c r="C981" s="41"/>
      <c r="D981" s="44"/>
      <c r="E981" s="40"/>
      <c r="F981" s="38" t="str">
        <f t="shared" si="176"/>
        <v/>
      </c>
      <c r="G981" s="23">
        <f t="shared" si="177"/>
        <v>0</v>
      </c>
      <c r="H981" s="23">
        <f t="shared" si="178"/>
        <v>0</v>
      </c>
      <c r="I981" s="23">
        <f t="shared" si="179"/>
        <v>0</v>
      </c>
      <c r="J981" s="23">
        <f t="shared" si="180"/>
        <v>0</v>
      </c>
      <c r="K981" s="23">
        <f t="shared" si="181"/>
        <v>0</v>
      </c>
      <c r="L981" s="27"/>
      <c r="M981" s="27"/>
      <c r="N981" s="33"/>
      <c r="O981" s="33"/>
      <c r="P981" s="68" t="str">
        <f t="shared" si="182"/>
        <v/>
      </c>
      <c r="Q981" s="49" t="str">
        <f t="shared" si="183"/>
        <v/>
      </c>
      <c r="R981" s="33"/>
      <c r="S981" s="33"/>
      <c r="T981" s="33"/>
      <c r="U981" s="33"/>
      <c r="V981" s="27"/>
      <c r="W981" s="45"/>
      <c r="X981" s="42">
        <f>IF(V981="ESU",P981*PU!$B$3,0)</f>
        <v>0</v>
      </c>
      <c r="Y981" s="23">
        <f>IF(V981="ECF",P981*PU!$B$5,0)</f>
        <v>0</v>
      </c>
      <c r="Z981" s="23">
        <f>IF(V981="Enrobé projeté",P981*PU!$B$7,0)</f>
        <v>0</v>
      </c>
      <c r="AA981" s="23">
        <f>IF(V981="Enrobé à froid",P981*PU!$B$9,0)</f>
        <v>0</v>
      </c>
      <c r="AB981" s="23">
        <f>IF(V981="Béton bitumineux",P981*PU!$B$11,0)</f>
        <v>0</v>
      </c>
      <c r="AC981" s="23">
        <f>IF(V981="Grave émulsion",P981*PU!$B$13,0)</f>
        <v>0</v>
      </c>
      <c r="AD981" s="24">
        <f>(R981*PU!B986)+('Entretien des chaussées1'!T981*PU!B988)+'Entretien des chaussées1'!X981+'Entretien des chaussées1'!Y981+'Entretien des chaussées1'!Z981+'Entretien des chaussées1'!AA981+'Entretien des chaussées1'!AB981+'Entretien des chaussées1'!AC981</f>
        <v>0</v>
      </c>
      <c r="AE981" s="34"/>
      <c r="AF981" s="34"/>
      <c r="AG981" s="19" t="str">
        <f t="shared" si="184"/>
        <v/>
      </c>
      <c r="AH981" s="19" t="str">
        <f t="shared" si="185"/>
        <v/>
      </c>
      <c r="AI981" s="19" t="str">
        <f t="shared" si="186"/>
        <v/>
      </c>
      <c r="AJ981" s="31"/>
      <c r="AK981" s="26"/>
    </row>
    <row r="982" spans="1:37" x14ac:dyDescent="0.2">
      <c r="A982" s="41"/>
      <c r="B982" s="59" t="s">
        <v>1001</v>
      </c>
      <c r="C982" s="41"/>
      <c r="D982" s="44"/>
      <c r="E982" s="40"/>
      <c r="F982" s="38" t="str">
        <f t="shared" si="176"/>
        <v/>
      </c>
      <c r="G982" s="23">
        <f t="shared" si="177"/>
        <v>0</v>
      </c>
      <c r="H982" s="23">
        <f t="shared" si="178"/>
        <v>0</v>
      </c>
      <c r="I982" s="23">
        <f t="shared" si="179"/>
        <v>0</v>
      </c>
      <c r="J982" s="23">
        <f t="shared" si="180"/>
        <v>0</v>
      </c>
      <c r="K982" s="23">
        <f t="shared" si="181"/>
        <v>0</v>
      </c>
      <c r="L982" s="27"/>
      <c r="M982" s="27"/>
      <c r="N982" s="33"/>
      <c r="O982" s="33"/>
      <c r="P982" s="68" t="str">
        <f t="shared" si="182"/>
        <v/>
      </c>
      <c r="Q982" s="49" t="str">
        <f t="shared" si="183"/>
        <v/>
      </c>
      <c r="R982" s="33"/>
      <c r="S982" s="33"/>
      <c r="T982" s="33"/>
      <c r="U982" s="33"/>
      <c r="V982" s="27"/>
      <c r="W982" s="45"/>
      <c r="X982" s="42">
        <f>IF(V982="ESU",P982*PU!$B$3,0)</f>
        <v>0</v>
      </c>
      <c r="Y982" s="23">
        <f>IF(V982="ECF",P982*PU!$B$5,0)</f>
        <v>0</v>
      </c>
      <c r="Z982" s="23">
        <f>IF(V982="Enrobé projeté",P982*PU!$B$7,0)</f>
        <v>0</v>
      </c>
      <c r="AA982" s="23">
        <f>IF(V982="Enrobé à froid",P982*PU!$B$9,0)</f>
        <v>0</v>
      </c>
      <c r="AB982" s="23">
        <f>IF(V982="Béton bitumineux",P982*PU!$B$11,0)</f>
        <v>0</v>
      </c>
      <c r="AC982" s="23">
        <f>IF(V982="Grave émulsion",P982*PU!$B$13,0)</f>
        <v>0</v>
      </c>
      <c r="AD982" s="24">
        <f>(R982*PU!B987)+('Entretien des chaussées1'!T982*PU!B989)+'Entretien des chaussées1'!X982+'Entretien des chaussées1'!Y982+'Entretien des chaussées1'!Z982+'Entretien des chaussées1'!AA982+'Entretien des chaussées1'!AB982+'Entretien des chaussées1'!AC982</f>
        <v>0</v>
      </c>
      <c r="AE982" s="34"/>
      <c r="AF982" s="34"/>
      <c r="AG982" s="19" t="str">
        <f t="shared" si="184"/>
        <v/>
      </c>
      <c r="AH982" s="19" t="str">
        <f t="shared" si="185"/>
        <v/>
      </c>
      <c r="AI982" s="19" t="str">
        <f t="shared" si="186"/>
        <v/>
      </c>
      <c r="AJ982" s="31"/>
      <c r="AK982" s="26"/>
    </row>
    <row r="983" spans="1:37" x14ac:dyDescent="0.2">
      <c r="A983" s="41"/>
      <c r="B983" s="58" t="s">
        <v>1002</v>
      </c>
      <c r="C983" s="41"/>
      <c r="D983" s="44"/>
      <c r="E983" s="40"/>
      <c r="F983" s="38" t="str">
        <f t="shared" si="176"/>
        <v/>
      </c>
      <c r="G983" s="23">
        <f t="shared" si="177"/>
        <v>0</v>
      </c>
      <c r="H983" s="23">
        <f t="shared" si="178"/>
        <v>0</v>
      </c>
      <c r="I983" s="23">
        <f t="shared" si="179"/>
        <v>0</v>
      </c>
      <c r="J983" s="23">
        <f t="shared" si="180"/>
        <v>0</v>
      </c>
      <c r="K983" s="23">
        <f t="shared" si="181"/>
        <v>0</v>
      </c>
      <c r="L983" s="27"/>
      <c r="M983" s="27"/>
      <c r="N983" s="33"/>
      <c r="O983" s="33"/>
      <c r="P983" s="68" t="str">
        <f t="shared" si="182"/>
        <v/>
      </c>
      <c r="Q983" s="49" t="str">
        <f t="shared" si="183"/>
        <v/>
      </c>
      <c r="R983" s="33"/>
      <c r="S983" s="33"/>
      <c r="T983" s="33"/>
      <c r="U983" s="33"/>
      <c r="V983" s="27"/>
      <c r="W983" s="45"/>
      <c r="X983" s="42">
        <f>IF(V983="ESU",P983*PU!$B$3,0)</f>
        <v>0</v>
      </c>
      <c r="Y983" s="23">
        <f>IF(V983="ECF",P983*PU!$B$5,0)</f>
        <v>0</v>
      </c>
      <c r="Z983" s="23">
        <f>IF(V983="Enrobé projeté",P983*PU!$B$7,0)</f>
        <v>0</v>
      </c>
      <c r="AA983" s="23">
        <f>IF(V983="Enrobé à froid",P983*PU!$B$9,0)</f>
        <v>0</v>
      </c>
      <c r="AB983" s="23">
        <f>IF(V983="Béton bitumineux",P983*PU!$B$11,0)</f>
        <v>0</v>
      </c>
      <c r="AC983" s="23">
        <f>IF(V983="Grave émulsion",P983*PU!$B$13,0)</f>
        <v>0</v>
      </c>
      <c r="AD983" s="24">
        <f>(R983*PU!B988)+('Entretien des chaussées1'!T983*PU!B990)+'Entretien des chaussées1'!X983+'Entretien des chaussées1'!Y983+'Entretien des chaussées1'!Z983+'Entretien des chaussées1'!AA983+'Entretien des chaussées1'!AB983+'Entretien des chaussées1'!AC983</f>
        <v>0</v>
      </c>
      <c r="AE983" s="34"/>
      <c r="AF983" s="34"/>
      <c r="AG983" s="19" t="str">
        <f t="shared" si="184"/>
        <v/>
      </c>
      <c r="AH983" s="19" t="str">
        <f t="shared" si="185"/>
        <v/>
      </c>
      <c r="AI983" s="19" t="str">
        <f t="shared" si="186"/>
        <v/>
      </c>
      <c r="AJ983" s="31"/>
      <c r="AK983" s="26"/>
    </row>
    <row r="984" spans="1:37" x14ac:dyDescent="0.2">
      <c r="A984" s="41"/>
      <c r="B984" s="58" t="s">
        <v>1003</v>
      </c>
      <c r="C984" s="41"/>
      <c r="D984" s="44"/>
      <c r="E984" s="40"/>
      <c r="F984" s="38" t="str">
        <f t="shared" si="176"/>
        <v/>
      </c>
      <c r="G984" s="23">
        <f t="shared" si="177"/>
        <v>0</v>
      </c>
      <c r="H984" s="23">
        <f t="shared" si="178"/>
        <v>0</v>
      </c>
      <c r="I984" s="23">
        <f t="shared" si="179"/>
        <v>0</v>
      </c>
      <c r="J984" s="23">
        <f t="shared" si="180"/>
        <v>0</v>
      </c>
      <c r="K984" s="23">
        <f t="shared" si="181"/>
        <v>0</v>
      </c>
      <c r="L984" s="27"/>
      <c r="M984" s="27"/>
      <c r="N984" s="33"/>
      <c r="O984" s="33"/>
      <c r="P984" s="68" t="str">
        <f t="shared" si="182"/>
        <v/>
      </c>
      <c r="Q984" s="49" t="str">
        <f t="shared" si="183"/>
        <v/>
      </c>
      <c r="R984" s="33"/>
      <c r="S984" s="33"/>
      <c r="T984" s="33"/>
      <c r="U984" s="33"/>
      <c r="V984" s="27"/>
      <c r="W984" s="45"/>
      <c r="X984" s="42">
        <f>IF(V984="ESU",P984*PU!$B$3,0)</f>
        <v>0</v>
      </c>
      <c r="Y984" s="23">
        <f>IF(V984="ECF",P984*PU!$B$5,0)</f>
        <v>0</v>
      </c>
      <c r="Z984" s="23">
        <f>IF(V984="Enrobé projeté",P984*PU!$B$7,0)</f>
        <v>0</v>
      </c>
      <c r="AA984" s="23">
        <f>IF(V984="Enrobé à froid",P984*PU!$B$9,0)</f>
        <v>0</v>
      </c>
      <c r="AB984" s="23">
        <f>IF(V984="Béton bitumineux",P984*PU!$B$11,0)</f>
        <v>0</v>
      </c>
      <c r="AC984" s="23">
        <f>IF(V984="Grave émulsion",P984*PU!$B$13,0)</f>
        <v>0</v>
      </c>
      <c r="AD984" s="24">
        <f>(R984*PU!B989)+('Entretien des chaussées1'!T984*PU!B991)+'Entretien des chaussées1'!X984+'Entretien des chaussées1'!Y984+'Entretien des chaussées1'!Z984+'Entretien des chaussées1'!AA984+'Entretien des chaussées1'!AB984+'Entretien des chaussées1'!AC984</f>
        <v>0</v>
      </c>
      <c r="AE984" s="34"/>
      <c r="AF984" s="34"/>
      <c r="AG984" s="19" t="str">
        <f t="shared" si="184"/>
        <v/>
      </c>
      <c r="AH984" s="19" t="str">
        <f t="shared" si="185"/>
        <v/>
      </c>
      <c r="AI984" s="19" t="str">
        <f t="shared" si="186"/>
        <v/>
      </c>
      <c r="AJ984" s="31"/>
      <c r="AK984" s="26"/>
    </row>
    <row r="985" spans="1:37" x14ac:dyDescent="0.2">
      <c r="A985" s="41"/>
      <c r="B985" s="58" t="s">
        <v>1004</v>
      </c>
      <c r="C985" s="41"/>
      <c r="D985" s="44"/>
      <c r="E985" s="40"/>
      <c r="F985" s="38" t="str">
        <f t="shared" si="176"/>
        <v/>
      </c>
      <c r="G985" s="23">
        <f t="shared" si="177"/>
        <v>0</v>
      </c>
      <c r="H985" s="23">
        <f t="shared" si="178"/>
        <v>0</v>
      </c>
      <c r="I985" s="23">
        <f t="shared" si="179"/>
        <v>0</v>
      </c>
      <c r="J985" s="23">
        <f t="shared" si="180"/>
        <v>0</v>
      </c>
      <c r="K985" s="23">
        <f t="shared" si="181"/>
        <v>0</v>
      </c>
      <c r="L985" s="27"/>
      <c r="M985" s="27"/>
      <c r="N985" s="33"/>
      <c r="O985" s="33"/>
      <c r="P985" s="68" t="str">
        <f t="shared" si="182"/>
        <v/>
      </c>
      <c r="Q985" s="49" t="str">
        <f t="shared" si="183"/>
        <v/>
      </c>
      <c r="R985" s="33"/>
      <c r="S985" s="33"/>
      <c r="T985" s="33"/>
      <c r="U985" s="33"/>
      <c r="V985" s="27"/>
      <c r="W985" s="45"/>
      <c r="X985" s="42">
        <f>IF(V985="ESU",P985*PU!$B$3,0)</f>
        <v>0</v>
      </c>
      <c r="Y985" s="23">
        <f>IF(V985="ECF",P985*PU!$B$5,0)</f>
        <v>0</v>
      </c>
      <c r="Z985" s="23">
        <f>IF(V985="Enrobé projeté",P985*PU!$B$7,0)</f>
        <v>0</v>
      </c>
      <c r="AA985" s="23">
        <f>IF(V985="Enrobé à froid",P985*PU!$B$9,0)</f>
        <v>0</v>
      </c>
      <c r="AB985" s="23">
        <f>IF(V985="Béton bitumineux",P985*PU!$B$11,0)</f>
        <v>0</v>
      </c>
      <c r="AC985" s="23">
        <f>IF(V985="Grave émulsion",P985*PU!$B$13,0)</f>
        <v>0</v>
      </c>
      <c r="AD985" s="24">
        <f>(R985*PU!B990)+('Entretien des chaussées1'!T985*PU!B992)+'Entretien des chaussées1'!X985+'Entretien des chaussées1'!Y985+'Entretien des chaussées1'!Z985+'Entretien des chaussées1'!AA985+'Entretien des chaussées1'!AB985+'Entretien des chaussées1'!AC985</f>
        <v>0</v>
      </c>
      <c r="AE985" s="34"/>
      <c r="AF985" s="34"/>
      <c r="AG985" s="19" t="str">
        <f t="shared" si="184"/>
        <v/>
      </c>
      <c r="AH985" s="19" t="str">
        <f t="shared" si="185"/>
        <v/>
      </c>
      <c r="AI985" s="19" t="str">
        <f t="shared" si="186"/>
        <v/>
      </c>
      <c r="AJ985" s="31"/>
      <c r="AK985" s="26"/>
    </row>
    <row r="986" spans="1:37" x14ac:dyDescent="0.2">
      <c r="A986" s="41"/>
      <c r="B986" s="58" t="s">
        <v>1005</v>
      </c>
      <c r="C986" s="41"/>
      <c r="D986" s="44"/>
      <c r="E986" s="40"/>
      <c r="F986" s="38" t="str">
        <f t="shared" si="176"/>
        <v/>
      </c>
      <c r="G986" s="23">
        <f t="shared" si="177"/>
        <v>0</v>
      </c>
      <c r="H986" s="23">
        <f t="shared" si="178"/>
        <v>0</v>
      </c>
      <c r="I986" s="23">
        <f t="shared" si="179"/>
        <v>0</v>
      </c>
      <c r="J986" s="23">
        <f t="shared" si="180"/>
        <v>0</v>
      </c>
      <c r="K986" s="23">
        <f t="shared" si="181"/>
        <v>0</v>
      </c>
      <c r="L986" s="27"/>
      <c r="M986" s="27"/>
      <c r="N986" s="33"/>
      <c r="O986" s="33"/>
      <c r="P986" s="68" t="str">
        <f t="shared" si="182"/>
        <v/>
      </c>
      <c r="Q986" s="49" t="str">
        <f t="shared" si="183"/>
        <v/>
      </c>
      <c r="R986" s="33"/>
      <c r="S986" s="33"/>
      <c r="T986" s="33"/>
      <c r="U986" s="33"/>
      <c r="V986" s="27"/>
      <c r="W986" s="45"/>
      <c r="X986" s="42">
        <f>IF(V986="ESU",P986*PU!$B$3,0)</f>
        <v>0</v>
      </c>
      <c r="Y986" s="23">
        <f>IF(V986="ECF",P986*PU!$B$5,0)</f>
        <v>0</v>
      </c>
      <c r="Z986" s="23">
        <f>IF(V986="Enrobé projeté",P986*PU!$B$7,0)</f>
        <v>0</v>
      </c>
      <c r="AA986" s="23">
        <f>IF(V986="Enrobé à froid",P986*PU!$B$9,0)</f>
        <v>0</v>
      </c>
      <c r="AB986" s="23">
        <f>IF(V986="Béton bitumineux",P986*PU!$B$11,0)</f>
        <v>0</v>
      </c>
      <c r="AC986" s="23">
        <f>IF(V986="Grave émulsion",P986*PU!$B$13,0)</f>
        <v>0</v>
      </c>
      <c r="AD986" s="24">
        <f>(R986*PU!B991)+('Entretien des chaussées1'!T986*PU!B993)+'Entretien des chaussées1'!X986+'Entretien des chaussées1'!Y986+'Entretien des chaussées1'!Z986+'Entretien des chaussées1'!AA986+'Entretien des chaussées1'!AB986+'Entretien des chaussées1'!AC986</f>
        <v>0</v>
      </c>
      <c r="AE986" s="34"/>
      <c r="AF986" s="34"/>
      <c r="AG986" s="19" t="str">
        <f t="shared" si="184"/>
        <v/>
      </c>
      <c r="AH986" s="19" t="str">
        <f t="shared" si="185"/>
        <v/>
      </c>
      <c r="AI986" s="19" t="str">
        <f t="shared" si="186"/>
        <v/>
      </c>
      <c r="AJ986" s="31"/>
      <c r="AK986" s="26"/>
    </row>
    <row r="987" spans="1:37" x14ac:dyDescent="0.2">
      <c r="A987" s="41"/>
      <c r="B987" s="58" t="s">
        <v>1006</v>
      </c>
      <c r="C987" s="41"/>
      <c r="D987" s="44"/>
      <c r="E987" s="40"/>
      <c r="F987" s="38" t="str">
        <f t="shared" si="176"/>
        <v/>
      </c>
      <c r="G987" s="23">
        <f t="shared" si="177"/>
        <v>0</v>
      </c>
      <c r="H987" s="23">
        <f t="shared" si="178"/>
        <v>0</v>
      </c>
      <c r="I987" s="23">
        <f t="shared" si="179"/>
        <v>0</v>
      </c>
      <c r="J987" s="23">
        <f t="shared" si="180"/>
        <v>0</v>
      </c>
      <c r="K987" s="23">
        <f t="shared" si="181"/>
        <v>0</v>
      </c>
      <c r="L987" s="27"/>
      <c r="M987" s="27"/>
      <c r="N987" s="33"/>
      <c r="O987" s="33"/>
      <c r="P987" s="68" t="str">
        <f t="shared" si="182"/>
        <v/>
      </c>
      <c r="Q987" s="49" t="str">
        <f t="shared" si="183"/>
        <v/>
      </c>
      <c r="R987" s="33"/>
      <c r="S987" s="33"/>
      <c r="T987" s="33"/>
      <c r="U987" s="33"/>
      <c r="V987" s="27"/>
      <c r="W987" s="45"/>
      <c r="X987" s="42">
        <f>IF(V987="ESU",P987*PU!$B$3,0)</f>
        <v>0</v>
      </c>
      <c r="Y987" s="23">
        <f>IF(V987="ECF",P987*PU!$B$5,0)</f>
        <v>0</v>
      </c>
      <c r="Z987" s="23">
        <f>IF(V987="Enrobé projeté",P987*PU!$B$7,0)</f>
        <v>0</v>
      </c>
      <c r="AA987" s="23">
        <f>IF(V987="Enrobé à froid",P987*PU!$B$9,0)</f>
        <v>0</v>
      </c>
      <c r="AB987" s="23">
        <f>IF(V987="Béton bitumineux",P987*PU!$B$11,0)</f>
        <v>0</v>
      </c>
      <c r="AC987" s="23">
        <f>IF(V987="Grave émulsion",P987*PU!$B$13,0)</f>
        <v>0</v>
      </c>
      <c r="AD987" s="24">
        <f>(R987*PU!B992)+('Entretien des chaussées1'!T987*PU!B994)+'Entretien des chaussées1'!X987+'Entretien des chaussées1'!Y987+'Entretien des chaussées1'!Z987+'Entretien des chaussées1'!AA987+'Entretien des chaussées1'!AB987+'Entretien des chaussées1'!AC987</f>
        <v>0</v>
      </c>
      <c r="AE987" s="34"/>
      <c r="AF987" s="34"/>
      <c r="AG987" s="19" t="str">
        <f t="shared" si="184"/>
        <v/>
      </c>
      <c r="AH987" s="19" t="str">
        <f t="shared" si="185"/>
        <v/>
      </c>
      <c r="AI987" s="19" t="str">
        <f t="shared" si="186"/>
        <v/>
      </c>
      <c r="AJ987" s="31"/>
      <c r="AK987" s="26"/>
    </row>
    <row r="988" spans="1:37" x14ac:dyDescent="0.2">
      <c r="A988" s="41"/>
      <c r="B988" s="58" t="s">
        <v>1007</v>
      </c>
      <c r="C988" s="41"/>
      <c r="D988" s="44"/>
      <c r="E988" s="40"/>
      <c r="F988" s="38" t="str">
        <f t="shared" si="176"/>
        <v/>
      </c>
      <c r="G988" s="23">
        <f t="shared" si="177"/>
        <v>0</v>
      </c>
      <c r="H988" s="23">
        <f t="shared" si="178"/>
        <v>0</v>
      </c>
      <c r="I988" s="23">
        <f t="shared" si="179"/>
        <v>0</v>
      </c>
      <c r="J988" s="23">
        <f t="shared" si="180"/>
        <v>0</v>
      </c>
      <c r="K988" s="23">
        <f t="shared" si="181"/>
        <v>0</v>
      </c>
      <c r="L988" s="27"/>
      <c r="M988" s="27"/>
      <c r="N988" s="33"/>
      <c r="O988" s="33"/>
      <c r="P988" s="68" t="str">
        <f t="shared" si="182"/>
        <v/>
      </c>
      <c r="Q988" s="49" t="str">
        <f t="shared" si="183"/>
        <v/>
      </c>
      <c r="R988" s="33"/>
      <c r="S988" s="33"/>
      <c r="T988" s="33"/>
      <c r="U988" s="33"/>
      <c r="V988" s="27"/>
      <c r="W988" s="45"/>
      <c r="X988" s="42">
        <f>IF(V988="ESU",P988*PU!$B$3,0)</f>
        <v>0</v>
      </c>
      <c r="Y988" s="23">
        <f>IF(V988="ECF",P988*PU!$B$5,0)</f>
        <v>0</v>
      </c>
      <c r="Z988" s="23">
        <f>IF(V988="Enrobé projeté",P988*PU!$B$7,0)</f>
        <v>0</v>
      </c>
      <c r="AA988" s="23">
        <f>IF(V988="Enrobé à froid",P988*PU!$B$9,0)</f>
        <v>0</v>
      </c>
      <c r="AB988" s="23">
        <f>IF(V988="Béton bitumineux",P988*PU!$B$11,0)</f>
        <v>0</v>
      </c>
      <c r="AC988" s="23">
        <f>IF(V988="Grave émulsion",P988*PU!$B$13,0)</f>
        <v>0</v>
      </c>
      <c r="AD988" s="24">
        <f>(R988*PU!B993)+('Entretien des chaussées1'!T988*PU!B995)+'Entretien des chaussées1'!X988+'Entretien des chaussées1'!Y988+'Entretien des chaussées1'!Z988+'Entretien des chaussées1'!AA988+'Entretien des chaussées1'!AB988+'Entretien des chaussées1'!AC988</f>
        <v>0</v>
      </c>
      <c r="AE988" s="34"/>
      <c r="AF988" s="34"/>
      <c r="AG988" s="19" t="str">
        <f t="shared" si="184"/>
        <v/>
      </c>
      <c r="AH988" s="19" t="str">
        <f t="shared" si="185"/>
        <v/>
      </c>
      <c r="AI988" s="19" t="str">
        <f t="shared" si="186"/>
        <v/>
      </c>
      <c r="AJ988" s="31"/>
      <c r="AK988" s="26"/>
    </row>
    <row r="989" spans="1:37" x14ac:dyDescent="0.2">
      <c r="A989" s="41"/>
      <c r="B989" s="58" t="s">
        <v>1008</v>
      </c>
      <c r="C989" s="41"/>
      <c r="D989" s="44"/>
      <c r="E989" s="40"/>
      <c r="F989" s="38" t="str">
        <f t="shared" si="176"/>
        <v/>
      </c>
      <c r="G989" s="23">
        <f t="shared" si="177"/>
        <v>0</v>
      </c>
      <c r="H989" s="23">
        <f t="shared" si="178"/>
        <v>0</v>
      </c>
      <c r="I989" s="23">
        <f t="shared" si="179"/>
        <v>0</v>
      </c>
      <c r="J989" s="23">
        <f t="shared" si="180"/>
        <v>0</v>
      </c>
      <c r="K989" s="23">
        <f t="shared" si="181"/>
        <v>0</v>
      </c>
      <c r="L989" s="27"/>
      <c r="M989" s="27"/>
      <c r="N989" s="33"/>
      <c r="O989" s="33"/>
      <c r="P989" s="68" t="str">
        <f t="shared" si="182"/>
        <v/>
      </c>
      <c r="Q989" s="49" t="str">
        <f t="shared" si="183"/>
        <v/>
      </c>
      <c r="R989" s="33"/>
      <c r="S989" s="33"/>
      <c r="T989" s="33"/>
      <c r="U989" s="33"/>
      <c r="V989" s="27"/>
      <c r="W989" s="45"/>
      <c r="X989" s="42">
        <f>IF(V989="ESU",P989*PU!$B$3,0)</f>
        <v>0</v>
      </c>
      <c r="Y989" s="23">
        <f>IF(V989="ECF",P989*PU!$B$5,0)</f>
        <v>0</v>
      </c>
      <c r="Z989" s="23">
        <f>IF(V989="Enrobé projeté",P989*PU!$B$7,0)</f>
        <v>0</v>
      </c>
      <c r="AA989" s="23">
        <f>IF(V989="Enrobé à froid",P989*PU!$B$9,0)</f>
        <v>0</v>
      </c>
      <c r="AB989" s="23">
        <f>IF(V989="Béton bitumineux",P989*PU!$B$11,0)</f>
        <v>0</v>
      </c>
      <c r="AC989" s="23">
        <f>IF(V989="Grave émulsion",P989*PU!$B$13,0)</f>
        <v>0</v>
      </c>
      <c r="AD989" s="24">
        <f>(R989*PU!B994)+('Entretien des chaussées1'!T989*PU!B996)+'Entretien des chaussées1'!X989+'Entretien des chaussées1'!Y989+'Entretien des chaussées1'!Z989+'Entretien des chaussées1'!AA989+'Entretien des chaussées1'!AB989+'Entretien des chaussées1'!AC989</f>
        <v>0</v>
      </c>
      <c r="AE989" s="34"/>
      <c r="AF989" s="34"/>
      <c r="AG989" s="19" t="str">
        <f t="shared" si="184"/>
        <v/>
      </c>
      <c r="AH989" s="19" t="str">
        <f t="shared" si="185"/>
        <v/>
      </c>
      <c r="AI989" s="19" t="str">
        <f t="shared" si="186"/>
        <v/>
      </c>
      <c r="AJ989" s="31"/>
      <c r="AK989" s="26"/>
    </row>
    <row r="990" spans="1:37" x14ac:dyDescent="0.2">
      <c r="A990" s="41"/>
      <c r="B990" s="58" t="s">
        <v>1009</v>
      </c>
      <c r="C990" s="41"/>
      <c r="D990" s="44"/>
      <c r="E990" s="40"/>
      <c r="F990" s="38" t="str">
        <f t="shared" si="176"/>
        <v/>
      </c>
      <c r="G990" s="23">
        <f t="shared" si="177"/>
        <v>0</v>
      </c>
      <c r="H990" s="23">
        <f t="shared" si="178"/>
        <v>0</v>
      </c>
      <c r="I990" s="23">
        <f t="shared" si="179"/>
        <v>0</v>
      </c>
      <c r="J990" s="23">
        <f t="shared" si="180"/>
        <v>0</v>
      </c>
      <c r="K990" s="23">
        <f t="shared" si="181"/>
        <v>0</v>
      </c>
      <c r="L990" s="27"/>
      <c r="M990" s="27"/>
      <c r="N990" s="33"/>
      <c r="O990" s="33"/>
      <c r="P990" s="68" t="str">
        <f t="shared" si="182"/>
        <v/>
      </c>
      <c r="Q990" s="49" t="str">
        <f t="shared" si="183"/>
        <v/>
      </c>
      <c r="R990" s="33"/>
      <c r="S990" s="33"/>
      <c r="T990" s="33"/>
      <c r="U990" s="33"/>
      <c r="V990" s="27"/>
      <c r="W990" s="45"/>
      <c r="X990" s="42">
        <f>IF(V990="ESU",P990*PU!$B$3,0)</f>
        <v>0</v>
      </c>
      <c r="Y990" s="23">
        <f>IF(V990="ECF",P990*PU!$B$5,0)</f>
        <v>0</v>
      </c>
      <c r="Z990" s="23">
        <f>IF(V990="Enrobé projeté",P990*PU!$B$7,0)</f>
        <v>0</v>
      </c>
      <c r="AA990" s="23">
        <f>IF(V990="Enrobé à froid",P990*PU!$B$9,0)</f>
        <v>0</v>
      </c>
      <c r="AB990" s="23">
        <f>IF(V990="Béton bitumineux",P990*PU!$B$11,0)</f>
        <v>0</v>
      </c>
      <c r="AC990" s="23">
        <f>IF(V990="Grave émulsion",P990*PU!$B$13,0)</f>
        <v>0</v>
      </c>
      <c r="AD990" s="24">
        <f>(R990*PU!B995)+('Entretien des chaussées1'!T990*PU!B997)+'Entretien des chaussées1'!X990+'Entretien des chaussées1'!Y990+'Entretien des chaussées1'!Z990+'Entretien des chaussées1'!AA990+'Entretien des chaussées1'!AB990+'Entretien des chaussées1'!AC990</f>
        <v>0</v>
      </c>
      <c r="AE990" s="34"/>
      <c r="AF990" s="34"/>
      <c r="AG990" s="19" t="str">
        <f t="shared" si="184"/>
        <v/>
      </c>
      <c r="AH990" s="19" t="str">
        <f t="shared" si="185"/>
        <v/>
      </c>
      <c r="AI990" s="19" t="str">
        <f t="shared" si="186"/>
        <v/>
      </c>
      <c r="AJ990" s="31"/>
      <c r="AK990" s="26"/>
    </row>
    <row r="991" spans="1:37" x14ac:dyDescent="0.2">
      <c r="A991" s="41"/>
      <c r="B991" s="58" t="s">
        <v>1010</v>
      </c>
      <c r="C991" s="41"/>
      <c r="D991" s="44"/>
      <c r="E991" s="40"/>
      <c r="F991" s="38" t="str">
        <f t="shared" si="176"/>
        <v/>
      </c>
      <c r="G991" s="23">
        <f t="shared" si="177"/>
        <v>0</v>
      </c>
      <c r="H991" s="23">
        <f t="shared" si="178"/>
        <v>0</v>
      </c>
      <c r="I991" s="23">
        <f t="shared" si="179"/>
        <v>0</v>
      </c>
      <c r="J991" s="23">
        <f t="shared" si="180"/>
        <v>0</v>
      </c>
      <c r="K991" s="23">
        <f t="shared" si="181"/>
        <v>0</v>
      </c>
      <c r="L991" s="27"/>
      <c r="M991" s="27"/>
      <c r="N991" s="33"/>
      <c r="O991" s="33"/>
      <c r="P991" s="68" t="str">
        <f t="shared" si="182"/>
        <v/>
      </c>
      <c r="Q991" s="49" t="str">
        <f t="shared" si="183"/>
        <v/>
      </c>
      <c r="R991" s="33"/>
      <c r="S991" s="33"/>
      <c r="T991" s="33"/>
      <c r="U991" s="33"/>
      <c r="V991" s="27"/>
      <c r="W991" s="45"/>
      <c r="X991" s="42">
        <f>IF(V991="ESU",P991*PU!$B$3,0)</f>
        <v>0</v>
      </c>
      <c r="Y991" s="23">
        <f>IF(V991="ECF",P991*PU!$B$5,0)</f>
        <v>0</v>
      </c>
      <c r="Z991" s="23">
        <f>IF(V991="Enrobé projeté",P991*PU!$B$7,0)</f>
        <v>0</v>
      </c>
      <c r="AA991" s="23">
        <f>IF(V991="Enrobé à froid",P991*PU!$B$9,0)</f>
        <v>0</v>
      </c>
      <c r="AB991" s="23">
        <f>IF(V991="Béton bitumineux",P991*PU!$B$11,0)</f>
        <v>0</v>
      </c>
      <c r="AC991" s="23">
        <f>IF(V991="Grave émulsion",P991*PU!$B$13,0)</f>
        <v>0</v>
      </c>
      <c r="AD991" s="24">
        <f>(R991*PU!B996)+('Entretien des chaussées1'!T991*PU!B998)+'Entretien des chaussées1'!X991+'Entretien des chaussées1'!Y991+'Entretien des chaussées1'!Z991+'Entretien des chaussées1'!AA991+'Entretien des chaussées1'!AB991+'Entretien des chaussées1'!AC991</f>
        <v>0</v>
      </c>
      <c r="AE991" s="34"/>
      <c r="AF991" s="34"/>
      <c r="AG991" s="19" t="str">
        <f t="shared" si="184"/>
        <v/>
      </c>
      <c r="AH991" s="19" t="str">
        <f t="shared" si="185"/>
        <v/>
      </c>
      <c r="AI991" s="19" t="str">
        <f t="shared" si="186"/>
        <v/>
      </c>
      <c r="AJ991" s="31"/>
      <c r="AK991" s="26"/>
    </row>
    <row r="992" spans="1:37" x14ac:dyDescent="0.2">
      <c r="A992" s="41"/>
      <c r="B992" s="58" t="s">
        <v>1011</v>
      </c>
      <c r="C992" s="41"/>
      <c r="D992" s="44"/>
      <c r="E992" s="40"/>
      <c r="F992" s="38" t="str">
        <f t="shared" si="176"/>
        <v/>
      </c>
      <c r="G992" s="23">
        <f t="shared" si="177"/>
        <v>0</v>
      </c>
      <c r="H992" s="23">
        <f t="shared" si="178"/>
        <v>0</v>
      </c>
      <c r="I992" s="23">
        <f t="shared" si="179"/>
        <v>0</v>
      </c>
      <c r="J992" s="23">
        <f t="shared" si="180"/>
        <v>0</v>
      </c>
      <c r="K992" s="23">
        <f t="shared" si="181"/>
        <v>0</v>
      </c>
      <c r="L992" s="27"/>
      <c r="M992" s="27"/>
      <c r="N992" s="33"/>
      <c r="O992" s="33"/>
      <c r="P992" s="68" t="str">
        <f t="shared" si="182"/>
        <v/>
      </c>
      <c r="Q992" s="49" t="str">
        <f t="shared" si="183"/>
        <v/>
      </c>
      <c r="R992" s="33"/>
      <c r="S992" s="33"/>
      <c r="T992" s="33"/>
      <c r="U992" s="33"/>
      <c r="V992" s="27"/>
      <c r="W992" s="45"/>
      <c r="X992" s="42">
        <f>IF(V992="ESU",P992*PU!$B$3,0)</f>
        <v>0</v>
      </c>
      <c r="Y992" s="23">
        <f>IF(V992="ECF",P992*PU!$B$5,0)</f>
        <v>0</v>
      </c>
      <c r="Z992" s="23">
        <f>IF(V992="Enrobé projeté",P992*PU!$B$7,0)</f>
        <v>0</v>
      </c>
      <c r="AA992" s="23">
        <f>IF(V992="Enrobé à froid",P992*PU!$B$9,0)</f>
        <v>0</v>
      </c>
      <c r="AB992" s="23">
        <f>IF(V992="Béton bitumineux",P992*PU!$B$11,0)</f>
        <v>0</v>
      </c>
      <c r="AC992" s="23">
        <f>IF(V992="Grave émulsion",P992*PU!$B$13,0)</f>
        <v>0</v>
      </c>
      <c r="AD992" s="24">
        <f>(R992*PU!B997)+('Entretien des chaussées1'!T992*PU!B999)+'Entretien des chaussées1'!X992+'Entretien des chaussées1'!Y992+'Entretien des chaussées1'!Z992+'Entretien des chaussées1'!AA992+'Entretien des chaussées1'!AB992+'Entretien des chaussées1'!AC992</f>
        <v>0</v>
      </c>
      <c r="AE992" s="34"/>
      <c r="AF992" s="34"/>
      <c r="AG992" s="19" t="str">
        <f t="shared" si="184"/>
        <v/>
      </c>
      <c r="AH992" s="19" t="str">
        <f t="shared" si="185"/>
        <v/>
      </c>
      <c r="AI992" s="19" t="str">
        <f t="shared" si="186"/>
        <v/>
      </c>
      <c r="AJ992" s="31"/>
      <c r="AK992" s="26"/>
    </row>
    <row r="993" spans="1:37" x14ac:dyDescent="0.2">
      <c r="A993" s="41"/>
      <c r="B993" s="58" t="s">
        <v>1012</v>
      </c>
      <c r="C993" s="41"/>
      <c r="D993" s="44"/>
      <c r="E993" s="40"/>
      <c r="F993" s="38" t="str">
        <f t="shared" si="176"/>
        <v/>
      </c>
      <c r="G993" s="23">
        <f t="shared" si="177"/>
        <v>0</v>
      </c>
      <c r="H993" s="23">
        <f t="shared" si="178"/>
        <v>0</v>
      </c>
      <c r="I993" s="23">
        <f t="shared" si="179"/>
        <v>0</v>
      </c>
      <c r="J993" s="23">
        <f t="shared" si="180"/>
        <v>0</v>
      </c>
      <c r="K993" s="23">
        <f t="shared" si="181"/>
        <v>0</v>
      </c>
      <c r="L993" s="27"/>
      <c r="M993" s="27"/>
      <c r="N993" s="33"/>
      <c r="O993" s="33"/>
      <c r="P993" s="68" t="str">
        <f t="shared" si="182"/>
        <v/>
      </c>
      <c r="Q993" s="49" t="str">
        <f t="shared" si="183"/>
        <v/>
      </c>
      <c r="R993" s="33"/>
      <c r="S993" s="33"/>
      <c r="T993" s="33"/>
      <c r="U993" s="33"/>
      <c r="V993" s="27"/>
      <c r="W993" s="45"/>
      <c r="X993" s="42">
        <f>IF(V993="ESU",P993*PU!$B$3,0)</f>
        <v>0</v>
      </c>
      <c r="Y993" s="23">
        <f>IF(V993="ECF",P993*PU!$B$5,0)</f>
        <v>0</v>
      </c>
      <c r="Z993" s="23">
        <f>IF(V993="Enrobé projeté",P993*PU!$B$7,0)</f>
        <v>0</v>
      </c>
      <c r="AA993" s="23">
        <f>IF(V993="Enrobé à froid",P993*PU!$B$9,0)</f>
        <v>0</v>
      </c>
      <c r="AB993" s="23">
        <f>IF(V993="Béton bitumineux",P993*PU!$B$11,0)</f>
        <v>0</v>
      </c>
      <c r="AC993" s="23">
        <f>IF(V993="Grave émulsion",P993*PU!$B$13,0)</f>
        <v>0</v>
      </c>
      <c r="AD993" s="24">
        <f>(R993*PU!B998)+('Entretien des chaussées1'!T993*PU!B1000)+'Entretien des chaussées1'!X993+'Entretien des chaussées1'!Y993+'Entretien des chaussées1'!Z993+'Entretien des chaussées1'!AA993+'Entretien des chaussées1'!AB993+'Entretien des chaussées1'!AC993</f>
        <v>0</v>
      </c>
      <c r="AE993" s="34"/>
      <c r="AF993" s="34"/>
      <c r="AG993" s="19" t="str">
        <f t="shared" si="184"/>
        <v/>
      </c>
      <c r="AH993" s="19" t="str">
        <f t="shared" si="185"/>
        <v/>
      </c>
      <c r="AI993" s="19" t="str">
        <f t="shared" si="186"/>
        <v/>
      </c>
      <c r="AJ993" s="31"/>
      <c r="AK993" s="26"/>
    </row>
    <row r="994" spans="1:37" x14ac:dyDescent="0.2">
      <c r="A994" s="41"/>
      <c r="B994" s="58" t="s">
        <v>1013</v>
      </c>
      <c r="C994" s="41"/>
      <c r="D994" s="44"/>
      <c r="E994" s="40"/>
      <c r="F994" s="38" t="str">
        <f t="shared" si="176"/>
        <v/>
      </c>
      <c r="G994" s="23">
        <f t="shared" si="177"/>
        <v>0</v>
      </c>
      <c r="H994" s="23">
        <f t="shared" si="178"/>
        <v>0</v>
      </c>
      <c r="I994" s="23">
        <f t="shared" si="179"/>
        <v>0</v>
      </c>
      <c r="J994" s="23">
        <f t="shared" si="180"/>
        <v>0</v>
      </c>
      <c r="K994" s="23">
        <f t="shared" si="181"/>
        <v>0</v>
      </c>
      <c r="L994" s="27"/>
      <c r="M994" s="27"/>
      <c r="N994" s="33"/>
      <c r="O994" s="33"/>
      <c r="P994" s="68" t="str">
        <f t="shared" si="182"/>
        <v/>
      </c>
      <c r="Q994" s="49" t="str">
        <f t="shared" si="183"/>
        <v/>
      </c>
      <c r="R994" s="33"/>
      <c r="S994" s="33"/>
      <c r="T994" s="33"/>
      <c r="U994" s="33"/>
      <c r="V994" s="27"/>
      <c r="W994" s="45"/>
      <c r="X994" s="42">
        <f>IF(V994="ESU",P994*PU!$B$3,0)</f>
        <v>0</v>
      </c>
      <c r="Y994" s="23">
        <f>IF(V994="ECF",P994*PU!$B$5,0)</f>
        <v>0</v>
      </c>
      <c r="Z994" s="23">
        <f>IF(V994="Enrobé projeté",P994*PU!$B$7,0)</f>
        <v>0</v>
      </c>
      <c r="AA994" s="23">
        <f>IF(V994="Enrobé à froid",P994*PU!$B$9,0)</f>
        <v>0</v>
      </c>
      <c r="AB994" s="23">
        <f>IF(V994="Béton bitumineux",P994*PU!$B$11,0)</f>
        <v>0</v>
      </c>
      <c r="AC994" s="23">
        <f>IF(V994="Grave émulsion",P994*PU!$B$13,0)</f>
        <v>0</v>
      </c>
      <c r="AD994" s="24">
        <f>(R994*PU!B999)+('Entretien des chaussées1'!T994*PU!B1001)+'Entretien des chaussées1'!X994+'Entretien des chaussées1'!Y994+'Entretien des chaussées1'!Z994+'Entretien des chaussées1'!AA994+'Entretien des chaussées1'!AB994+'Entretien des chaussées1'!AC994</f>
        <v>0</v>
      </c>
      <c r="AE994" s="34"/>
      <c r="AF994" s="34"/>
      <c r="AG994" s="19" t="str">
        <f t="shared" si="184"/>
        <v/>
      </c>
      <c r="AH994" s="19" t="str">
        <f t="shared" si="185"/>
        <v/>
      </c>
      <c r="AI994" s="19" t="str">
        <f t="shared" si="186"/>
        <v/>
      </c>
      <c r="AJ994" s="31"/>
      <c r="AK994" s="26"/>
    </row>
    <row r="995" spans="1:37" x14ac:dyDescent="0.2">
      <c r="A995" s="41"/>
      <c r="B995" s="58" t="s">
        <v>1014</v>
      </c>
      <c r="C995" s="41"/>
      <c r="D995" s="44"/>
      <c r="E995" s="40"/>
      <c r="F995" s="38" t="str">
        <f t="shared" si="176"/>
        <v/>
      </c>
      <c r="G995" s="23">
        <f t="shared" si="177"/>
        <v>0</v>
      </c>
      <c r="H995" s="23">
        <f t="shared" si="178"/>
        <v>0</v>
      </c>
      <c r="I995" s="23">
        <f t="shared" si="179"/>
        <v>0</v>
      </c>
      <c r="J995" s="23">
        <f t="shared" si="180"/>
        <v>0</v>
      </c>
      <c r="K995" s="23">
        <f t="shared" si="181"/>
        <v>0</v>
      </c>
      <c r="L995" s="27"/>
      <c r="M995" s="27"/>
      <c r="N995" s="33"/>
      <c r="O995" s="33"/>
      <c r="P995" s="68" t="str">
        <f t="shared" si="182"/>
        <v/>
      </c>
      <c r="Q995" s="49" t="str">
        <f t="shared" si="183"/>
        <v/>
      </c>
      <c r="R995" s="33"/>
      <c r="S995" s="33"/>
      <c r="T995" s="33"/>
      <c r="U995" s="33"/>
      <c r="V995" s="27"/>
      <c r="W995" s="45"/>
      <c r="X995" s="42">
        <f>IF(V995="ESU",P995*PU!$B$3,0)</f>
        <v>0</v>
      </c>
      <c r="Y995" s="23">
        <f>IF(V995="ECF",P995*PU!$B$5,0)</f>
        <v>0</v>
      </c>
      <c r="Z995" s="23">
        <f>IF(V995="Enrobé projeté",P995*PU!$B$7,0)</f>
        <v>0</v>
      </c>
      <c r="AA995" s="23">
        <f>IF(V995="Enrobé à froid",P995*PU!$B$9,0)</f>
        <v>0</v>
      </c>
      <c r="AB995" s="23">
        <f>IF(V995="Béton bitumineux",P995*PU!$B$11,0)</f>
        <v>0</v>
      </c>
      <c r="AC995" s="23">
        <f>IF(V995="Grave émulsion",P995*PU!$B$13,0)</f>
        <v>0</v>
      </c>
      <c r="AD995" s="24">
        <f>(R995*PU!B1000)+('Entretien des chaussées1'!T995*PU!B1002)+'Entretien des chaussées1'!X995+'Entretien des chaussées1'!Y995+'Entretien des chaussées1'!Z995+'Entretien des chaussées1'!AA995+'Entretien des chaussées1'!AB995+'Entretien des chaussées1'!AC995</f>
        <v>0</v>
      </c>
      <c r="AE995" s="34"/>
      <c r="AF995" s="34"/>
      <c r="AG995" s="19" t="str">
        <f t="shared" si="184"/>
        <v/>
      </c>
      <c r="AH995" s="19" t="str">
        <f t="shared" si="185"/>
        <v/>
      </c>
      <c r="AI995" s="19" t="str">
        <f t="shared" si="186"/>
        <v/>
      </c>
      <c r="AJ995" s="31"/>
      <c r="AK995" s="26"/>
    </row>
    <row r="996" spans="1:37" x14ac:dyDescent="0.2">
      <c r="A996" s="41"/>
      <c r="B996" s="58" t="s">
        <v>1015</v>
      </c>
      <c r="C996" s="41"/>
      <c r="D996" s="44"/>
      <c r="E996" s="40"/>
      <c r="F996" s="38" t="str">
        <f t="shared" si="176"/>
        <v/>
      </c>
      <c r="G996" s="23">
        <f t="shared" si="177"/>
        <v>0</v>
      </c>
      <c r="H996" s="23">
        <f t="shared" si="178"/>
        <v>0</v>
      </c>
      <c r="I996" s="23">
        <f t="shared" si="179"/>
        <v>0</v>
      </c>
      <c r="J996" s="23">
        <f t="shared" si="180"/>
        <v>0</v>
      </c>
      <c r="K996" s="23">
        <f t="shared" si="181"/>
        <v>0</v>
      </c>
      <c r="L996" s="27"/>
      <c r="M996" s="27"/>
      <c r="N996" s="33"/>
      <c r="O996" s="33"/>
      <c r="P996" s="68" t="str">
        <f t="shared" si="182"/>
        <v/>
      </c>
      <c r="Q996" s="49" t="str">
        <f t="shared" si="183"/>
        <v/>
      </c>
      <c r="R996" s="33"/>
      <c r="S996" s="33"/>
      <c r="T996" s="33"/>
      <c r="U996" s="33"/>
      <c r="V996" s="27"/>
      <c r="W996" s="45"/>
      <c r="X996" s="42">
        <f>IF(V996="ESU",P996*PU!$B$3,0)</f>
        <v>0</v>
      </c>
      <c r="Y996" s="23">
        <f>IF(V996="ECF",P996*PU!$B$5,0)</f>
        <v>0</v>
      </c>
      <c r="Z996" s="23">
        <f>IF(V996="Enrobé projeté",P996*PU!$B$7,0)</f>
        <v>0</v>
      </c>
      <c r="AA996" s="23">
        <f>IF(V996="Enrobé à froid",P996*PU!$B$9,0)</f>
        <v>0</v>
      </c>
      <c r="AB996" s="23">
        <f>IF(V996="Béton bitumineux",P996*PU!$B$11,0)</f>
        <v>0</v>
      </c>
      <c r="AC996" s="23">
        <f>IF(V996="Grave émulsion",P996*PU!$B$13,0)</f>
        <v>0</v>
      </c>
      <c r="AD996" s="24">
        <f>(R996*PU!B1001)+('Entretien des chaussées1'!T996*PU!B1003)+'Entretien des chaussées1'!X996+'Entretien des chaussées1'!Y996+'Entretien des chaussées1'!Z996+'Entretien des chaussées1'!AA996+'Entretien des chaussées1'!AB996+'Entretien des chaussées1'!AC996</f>
        <v>0</v>
      </c>
      <c r="AE996" s="34"/>
      <c r="AF996" s="34"/>
      <c r="AG996" s="19" t="str">
        <f t="shared" si="184"/>
        <v/>
      </c>
      <c r="AH996" s="19" t="str">
        <f t="shared" si="185"/>
        <v/>
      </c>
      <c r="AI996" s="19" t="str">
        <f t="shared" si="186"/>
        <v/>
      </c>
      <c r="AJ996" s="31"/>
      <c r="AK996" s="26"/>
    </row>
    <row r="997" spans="1:37" x14ac:dyDescent="0.2">
      <c r="A997" s="41"/>
      <c r="B997" s="58" t="s">
        <v>1016</v>
      </c>
      <c r="C997" s="41"/>
      <c r="D997" s="44"/>
      <c r="E997" s="40"/>
      <c r="F997" s="38" t="str">
        <f t="shared" si="176"/>
        <v/>
      </c>
      <c r="G997" s="23">
        <f t="shared" si="177"/>
        <v>0</v>
      </c>
      <c r="H997" s="23">
        <f t="shared" si="178"/>
        <v>0</v>
      </c>
      <c r="I997" s="23">
        <f t="shared" si="179"/>
        <v>0</v>
      </c>
      <c r="J997" s="23">
        <f t="shared" si="180"/>
        <v>0</v>
      </c>
      <c r="K997" s="23">
        <f t="shared" si="181"/>
        <v>0</v>
      </c>
      <c r="L997" s="27"/>
      <c r="M997" s="27"/>
      <c r="N997" s="33"/>
      <c r="O997" s="33"/>
      <c r="P997" s="68" t="str">
        <f t="shared" si="182"/>
        <v/>
      </c>
      <c r="Q997" s="49" t="str">
        <f t="shared" si="183"/>
        <v/>
      </c>
      <c r="R997" s="33"/>
      <c r="S997" s="33"/>
      <c r="T997" s="33"/>
      <c r="U997" s="33"/>
      <c r="V997" s="27"/>
      <c r="W997" s="45"/>
      <c r="X997" s="42">
        <f>IF(V997="ESU",P997*PU!$B$3,0)</f>
        <v>0</v>
      </c>
      <c r="Y997" s="23">
        <f>IF(V997="ECF",P997*PU!$B$5,0)</f>
        <v>0</v>
      </c>
      <c r="Z997" s="23">
        <f>IF(V997="Enrobé projeté",P997*PU!$B$7,0)</f>
        <v>0</v>
      </c>
      <c r="AA997" s="23">
        <f>IF(V997="Enrobé à froid",P997*PU!$B$9,0)</f>
        <v>0</v>
      </c>
      <c r="AB997" s="23">
        <f>IF(V997="Béton bitumineux",P997*PU!$B$11,0)</f>
        <v>0</v>
      </c>
      <c r="AC997" s="23">
        <f>IF(V997="Grave émulsion",P997*PU!$B$13,0)</f>
        <v>0</v>
      </c>
      <c r="AD997" s="24">
        <f>(R997*PU!B1002)+('Entretien des chaussées1'!T997*PU!B1004)+'Entretien des chaussées1'!X997+'Entretien des chaussées1'!Y997+'Entretien des chaussées1'!Z997+'Entretien des chaussées1'!AA997+'Entretien des chaussées1'!AB997+'Entretien des chaussées1'!AC997</f>
        <v>0</v>
      </c>
      <c r="AE997" s="34"/>
      <c r="AF997" s="34"/>
      <c r="AG997" s="19" t="str">
        <f t="shared" si="184"/>
        <v/>
      </c>
      <c r="AH997" s="19" t="str">
        <f t="shared" si="185"/>
        <v/>
      </c>
      <c r="AI997" s="19" t="str">
        <f t="shared" si="186"/>
        <v/>
      </c>
      <c r="AJ997" s="31"/>
      <c r="AK997" s="26"/>
    </row>
    <row r="998" spans="1:37" x14ac:dyDescent="0.2">
      <c r="A998" s="41"/>
      <c r="B998" s="58" t="s">
        <v>1017</v>
      </c>
      <c r="C998" s="41"/>
      <c r="D998" s="44"/>
      <c r="E998" s="40"/>
      <c r="F998" s="38" t="str">
        <f t="shared" si="176"/>
        <v/>
      </c>
      <c r="G998" s="23">
        <f t="shared" si="177"/>
        <v>0</v>
      </c>
      <c r="H998" s="23">
        <f t="shared" si="178"/>
        <v>0</v>
      </c>
      <c r="I998" s="23">
        <f t="shared" si="179"/>
        <v>0</v>
      </c>
      <c r="J998" s="23">
        <f t="shared" si="180"/>
        <v>0</v>
      </c>
      <c r="K998" s="23">
        <f t="shared" si="181"/>
        <v>0</v>
      </c>
      <c r="L998" s="27"/>
      <c r="M998" s="27"/>
      <c r="N998" s="33"/>
      <c r="O998" s="33"/>
      <c r="P998" s="68" t="str">
        <f t="shared" si="182"/>
        <v/>
      </c>
      <c r="Q998" s="49" t="str">
        <f t="shared" si="183"/>
        <v/>
      </c>
      <c r="R998" s="33"/>
      <c r="S998" s="33"/>
      <c r="T998" s="33"/>
      <c r="U998" s="33"/>
      <c r="V998" s="27"/>
      <c r="W998" s="45"/>
      <c r="X998" s="42">
        <f>IF(V998="ESU",P998*PU!$B$3,0)</f>
        <v>0</v>
      </c>
      <c r="Y998" s="23">
        <f>IF(V998="ECF",P998*PU!$B$5,0)</f>
        <v>0</v>
      </c>
      <c r="Z998" s="23">
        <f>IF(V998="Enrobé projeté",P998*PU!$B$7,0)</f>
        <v>0</v>
      </c>
      <c r="AA998" s="23">
        <f>IF(V998="Enrobé à froid",P998*PU!$B$9,0)</f>
        <v>0</v>
      </c>
      <c r="AB998" s="23">
        <f>IF(V998="Béton bitumineux",P998*PU!$B$11,0)</f>
        <v>0</v>
      </c>
      <c r="AC998" s="23">
        <f>IF(V998="Grave émulsion",P998*PU!$B$13,0)</f>
        <v>0</v>
      </c>
      <c r="AD998" s="24">
        <f>(R998*PU!B1003)+('Entretien des chaussées1'!T998*PU!B1005)+'Entretien des chaussées1'!X998+'Entretien des chaussées1'!Y998+'Entretien des chaussées1'!Z998+'Entretien des chaussées1'!AA998+'Entretien des chaussées1'!AB998+'Entretien des chaussées1'!AC998</f>
        <v>0</v>
      </c>
      <c r="AE998" s="34"/>
      <c r="AF998" s="34"/>
      <c r="AG998" s="19" t="str">
        <f t="shared" si="184"/>
        <v/>
      </c>
      <c r="AH998" s="19" t="str">
        <f t="shared" si="185"/>
        <v/>
      </c>
      <c r="AI998" s="19" t="str">
        <f t="shared" si="186"/>
        <v/>
      </c>
      <c r="AJ998" s="31"/>
      <c r="AK998" s="26"/>
    </row>
    <row r="999" spans="1:37" ht="25.5" x14ac:dyDescent="0.2">
      <c r="A999" s="41"/>
      <c r="B999" s="58" t="s">
        <v>1018</v>
      </c>
      <c r="C999" s="41"/>
      <c r="D999" s="44"/>
      <c r="E999" s="40"/>
      <c r="F999" s="38" t="str">
        <f t="shared" si="176"/>
        <v/>
      </c>
      <c r="G999" s="23">
        <f t="shared" si="177"/>
        <v>0</v>
      </c>
      <c r="H999" s="23">
        <f t="shared" si="178"/>
        <v>0</v>
      </c>
      <c r="I999" s="23">
        <f t="shared" si="179"/>
        <v>0</v>
      </c>
      <c r="J999" s="23">
        <f t="shared" si="180"/>
        <v>0</v>
      </c>
      <c r="K999" s="23">
        <f t="shared" si="181"/>
        <v>0</v>
      </c>
      <c r="L999" s="27"/>
      <c r="M999" s="27"/>
      <c r="N999" s="33"/>
      <c r="O999" s="33"/>
      <c r="P999" s="68" t="str">
        <f t="shared" si="182"/>
        <v/>
      </c>
      <c r="Q999" s="49" t="str">
        <f t="shared" si="183"/>
        <v/>
      </c>
      <c r="R999" s="33"/>
      <c r="S999" s="33"/>
      <c r="T999" s="33"/>
      <c r="U999" s="33"/>
      <c r="V999" s="27"/>
      <c r="W999" s="45"/>
      <c r="X999" s="42">
        <f>IF(V999="ESU",P999*PU!$B$3,0)</f>
        <v>0</v>
      </c>
      <c r="Y999" s="23">
        <f>IF(V999="ECF",P999*PU!$B$5,0)</f>
        <v>0</v>
      </c>
      <c r="Z999" s="23">
        <f>IF(V999="Enrobé projeté",P999*PU!$B$7,0)</f>
        <v>0</v>
      </c>
      <c r="AA999" s="23">
        <f>IF(V999="Enrobé à froid",P999*PU!$B$9,0)</f>
        <v>0</v>
      </c>
      <c r="AB999" s="23">
        <f>IF(V999="Béton bitumineux",P999*PU!$B$11,0)</f>
        <v>0</v>
      </c>
      <c r="AC999" s="23">
        <f>IF(V999="Grave émulsion",P999*PU!$B$13,0)</f>
        <v>0</v>
      </c>
      <c r="AD999" s="24">
        <f>(R999*PU!B1004)+('Entretien des chaussées1'!T999*PU!B1006)+'Entretien des chaussées1'!X999+'Entretien des chaussées1'!Y999+'Entretien des chaussées1'!Z999+'Entretien des chaussées1'!AA999+'Entretien des chaussées1'!AB999+'Entretien des chaussées1'!AC999</f>
        <v>0</v>
      </c>
      <c r="AE999" s="34"/>
      <c r="AF999" s="34"/>
      <c r="AG999" s="19" t="str">
        <f t="shared" si="184"/>
        <v/>
      </c>
      <c r="AH999" s="19" t="str">
        <f t="shared" si="185"/>
        <v/>
      </c>
      <c r="AI999" s="19" t="str">
        <f t="shared" si="186"/>
        <v/>
      </c>
      <c r="AJ999" s="31"/>
      <c r="AK999" s="26"/>
    </row>
    <row r="1000" spans="1:37" x14ac:dyDescent="0.2">
      <c r="A1000" s="41"/>
      <c r="B1000" s="58" t="s">
        <v>1019</v>
      </c>
      <c r="C1000" s="41"/>
      <c r="D1000" s="44"/>
      <c r="E1000" s="40"/>
      <c r="F1000" s="38" t="str">
        <f t="shared" si="176"/>
        <v/>
      </c>
      <c r="G1000" s="23">
        <f t="shared" si="177"/>
        <v>0</v>
      </c>
      <c r="H1000" s="23">
        <f t="shared" si="178"/>
        <v>0</v>
      </c>
      <c r="I1000" s="23">
        <f t="shared" si="179"/>
        <v>0</v>
      </c>
      <c r="J1000" s="23">
        <f t="shared" si="180"/>
        <v>0</v>
      </c>
      <c r="K1000" s="23">
        <f t="shared" si="181"/>
        <v>0</v>
      </c>
      <c r="L1000" s="27"/>
      <c r="M1000" s="27"/>
      <c r="N1000" s="33"/>
      <c r="O1000" s="33"/>
      <c r="P1000" s="68" t="str">
        <f t="shared" si="182"/>
        <v/>
      </c>
      <c r="Q1000" s="49" t="str">
        <f t="shared" si="183"/>
        <v/>
      </c>
      <c r="R1000" s="33"/>
      <c r="S1000" s="33"/>
      <c r="T1000" s="33"/>
      <c r="U1000" s="33"/>
      <c r="V1000" s="27"/>
      <c r="W1000" s="45"/>
      <c r="X1000" s="42">
        <f>IF(V1000="ESU",P1000*PU!$B$3,0)</f>
        <v>0</v>
      </c>
      <c r="Y1000" s="23">
        <f>IF(V1000="ECF",P1000*PU!$B$5,0)</f>
        <v>0</v>
      </c>
      <c r="Z1000" s="23">
        <f>IF(V1000="Enrobé projeté",P1000*PU!$B$7,0)</f>
        <v>0</v>
      </c>
      <c r="AA1000" s="23">
        <f>IF(V1000="Enrobé à froid",P1000*PU!$B$9,0)</f>
        <v>0</v>
      </c>
      <c r="AB1000" s="23">
        <f>IF(V1000="Béton bitumineux",P1000*PU!$B$11,0)</f>
        <v>0</v>
      </c>
      <c r="AC1000" s="23">
        <f>IF(V1000="Grave émulsion",P1000*PU!$B$13,0)</f>
        <v>0</v>
      </c>
      <c r="AD1000" s="24">
        <f>(R1000*PU!B1005)+('Entretien des chaussées1'!T1000*PU!B1007)+'Entretien des chaussées1'!X1000+'Entretien des chaussées1'!Y1000+'Entretien des chaussées1'!Z1000+'Entretien des chaussées1'!AA1000+'Entretien des chaussées1'!AB1000+'Entretien des chaussées1'!AC1000</f>
        <v>0</v>
      </c>
      <c r="AE1000" s="34"/>
      <c r="AF1000" s="34"/>
      <c r="AG1000" s="19" t="str">
        <f t="shared" si="184"/>
        <v/>
      </c>
      <c r="AH1000" s="19" t="str">
        <f t="shared" si="185"/>
        <v/>
      </c>
      <c r="AI1000" s="19" t="str">
        <f t="shared" si="186"/>
        <v/>
      </c>
      <c r="AJ1000" s="31"/>
      <c r="AK1000" s="26"/>
    </row>
    <row r="1001" spans="1:37" x14ac:dyDescent="0.2">
      <c r="A1001" s="41"/>
      <c r="B1001" s="58" t="s">
        <v>1020</v>
      </c>
      <c r="C1001" s="41"/>
      <c r="D1001" s="44"/>
      <c r="E1001" s="40"/>
      <c r="F1001" s="38" t="str">
        <f t="shared" si="176"/>
        <v/>
      </c>
      <c r="G1001" s="23">
        <f t="shared" si="177"/>
        <v>0</v>
      </c>
      <c r="H1001" s="23">
        <f t="shared" si="178"/>
        <v>0</v>
      </c>
      <c r="I1001" s="23">
        <f t="shared" si="179"/>
        <v>0</v>
      </c>
      <c r="J1001" s="23">
        <f t="shared" si="180"/>
        <v>0</v>
      </c>
      <c r="K1001" s="23">
        <f t="shared" si="181"/>
        <v>0</v>
      </c>
      <c r="L1001" s="27"/>
      <c r="M1001" s="27"/>
      <c r="N1001" s="33"/>
      <c r="O1001" s="33"/>
      <c r="P1001" s="68" t="str">
        <f t="shared" si="182"/>
        <v/>
      </c>
      <c r="Q1001" s="49" t="str">
        <f t="shared" si="183"/>
        <v/>
      </c>
      <c r="R1001" s="33"/>
      <c r="S1001" s="33"/>
      <c r="T1001" s="33"/>
      <c r="U1001" s="33"/>
      <c r="V1001" s="27"/>
      <c r="W1001" s="45"/>
      <c r="X1001" s="42">
        <f>IF(V1001="ESU",P1001*PU!$B$3,0)</f>
        <v>0</v>
      </c>
      <c r="Y1001" s="23">
        <f>IF(V1001="ECF",P1001*PU!$B$5,0)</f>
        <v>0</v>
      </c>
      <c r="Z1001" s="23">
        <f>IF(V1001="Enrobé projeté",P1001*PU!$B$7,0)</f>
        <v>0</v>
      </c>
      <c r="AA1001" s="23">
        <f>IF(V1001="Enrobé à froid",P1001*PU!$B$9,0)</f>
        <v>0</v>
      </c>
      <c r="AB1001" s="23">
        <f>IF(V1001="Béton bitumineux",P1001*PU!$B$11,0)</f>
        <v>0</v>
      </c>
      <c r="AC1001" s="23">
        <f>IF(V1001="Grave émulsion",P1001*PU!$B$13,0)</f>
        <v>0</v>
      </c>
      <c r="AD1001" s="24">
        <f>(R1001*PU!B1006)+('Entretien des chaussées1'!T1001*PU!B1008)+'Entretien des chaussées1'!X1001+'Entretien des chaussées1'!Y1001+'Entretien des chaussées1'!Z1001+'Entretien des chaussées1'!AA1001+'Entretien des chaussées1'!AB1001+'Entretien des chaussées1'!AC1001</f>
        <v>0</v>
      </c>
      <c r="AE1001" s="34"/>
      <c r="AF1001" s="34"/>
      <c r="AG1001" s="19" t="str">
        <f t="shared" si="184"/>
        <v/>
      </c>
      <c r="AH1001" s="19" t="str">
        <f t="shared" si="185"/>
        <v/>
      </c>
      <c r="AI1001" s="19" t="str">
        <f t="shared" si="186"/>
        <v/>
      </c>
      <c r="AJ1001" s="31"/>
      <c r="AK1001" s="26"/>
    </row>
    <row r="1002" spans="1:37" x14ac:dyDescent="0.2">
      <c r="A1002" s="41"/>
      <c r="B1002" s="58" t="s">
        <v>1021</v>
      </c>
      <c r="C1002" s="41"/>
      <c r="D1002" s="44"/>
      <c r="E1002" s="40"/>
      <c r="F1002" s="38" t="str">
        <f t="shared" si="176"/>
        <v/>
      </c>
      <c r="G1002" s="23">
        <f t="shared" si="177"/>
        <v>0</v>
      </c>
      <c r="H1002" s="23">
        <f t="shared" si="178"/>
        <v>0</v>
      </c>
      <c r="I1002" s="23">
        <f t="shared" si="179"/>
        <v>0</v>
      </c>
      <c r="J1002" s="23">
        <f t="shared" si="180"/>
        <v>0</v>
      </c>
      <c r="K1002" s="23">
        <f t="shared" si="181"/>
        <v>0</v>
      </c>
      <c r="L1002" s="27"/>
      <c r="M1002" s="27"/>
      <c r="N1002" s="33"/>
      <c r="O1002" s="33"/>
      <c r="P1002" s="68" t="str">
        <f t="shared" si="182"/>
        <v/>
      </c>
      <c r="Q1002" s="49" t="str">
        <f t="shared" si="183"/>
        <v/>
      </c>
      <c r="R1002" s="33"/>
      <c r="S1002" s="33"/>
      <c r="T1002" s="33"/>
      <c r="U1002" s="33"/>
      <c r="V1002" s="27"/>
      <c r="W1002" s="45"/>
      <c r="X1002" s="42">
        <f>IF(V1002="ESU",P1002*PU!$B$3,0)</f>
        <v>0</v>
      </c>
      <c r="Y1002" s="23">
        <f>IF(V1002="ECF",P1002*PU!$B$5,0)</f>
        <v>0</v>
      </c>
      <c r="Z1002" s="23">
        <f>IF(V1002="Enrobé projeté",P1002*PU!$B$7,0)</f>
        <v>0</v>
      </c>
      <c r="AA1002" s="23">
        <f>IF(V1002="Enrobé à froid",P1002*PU!$B$9,0)</f>
        <v>0</v>
      </c>
      <c r="AB1002" s="23">
        <f>IF(V1002="Béton bitumineux",P1002*PU!$B$11,0)</f>
        <v>0</v>
      </c>
      <c r="AC1002" s="23">
        <f>IF(V1002="Grave émulsion",P1002*PU!$B$13,0)</f>
        <v>0</v>
      </c>
      <c r="AD1002" s="24">
        <f>(R1002*PU!B1007)+('Entretien des chaussées1'!T1002*PU!B1009)+'Entretien des chaussées1'!X1002+'Entretien des chaussées1'!Y1002+'Entretien des chaussées1'!Z1002+'Entretien des chaussées1'!AA1002+'Entretien des chaussées1'!AB1002+'Entretien des chaussées1'!AC1002</f>
        <v>0</v>
      </c>
      <c r="AE1002" s="34"/>
      <c r="AF1002" s="34"/>
      <c r="AG1002" s="19" t="str">
        <f t="shared" si="184"/>
        <v/>
      </c>
      <c r="AH1002" s="19" t="str">
        <f t="shared" si="185"/>
        <v/>
      </c>
      <c r="AI1002" s="19" t="str">
        <f t="shared" si="186"/>
        <v/>
      </c>
      <c r="AJ1002" s="31"/>
      <c r="AK1002" s="26"/>
    </row>
    <row r="1003" spans="1:37" x14ac:dyDescent="0.2">
      <c r="A1003" s="41"/>
      <c r="B1003" s="58" t="s">
        <v>1022</v>
      </c>
      <c r="C1003" s="41"/>
      <c r="D1003" s="44"/>
      <c r="E1003" s="40"/>
      <c r="F1003" s="38" t="str">
        <f t="shared" si="176"/>
        <v/>
      </c>
      <c r="G1003" s="23">
        <f t="shared" si="177"/>
        <v>0</v>
      </c>
      <c r="H1003" s="23">
        <f t="shared" si="178"/>
        <v>0</v>
      </c>
      <c r="I1003" s="23">
        <f t="shared" si="179"/>
        <v>0</v>
      </c>
      <c r="J1003" s="23">
        <f t="shared" si="180"/>
        <v>0</v>
      </c>
      <c r="K1003" s="23">
        <f t="shared" si="181"/>
        <v>0</v>
      </c>
      <c r="L1003" s="27"/>
      <c r="M1003" s="27"/>
      <c r="N1003" s="33"/>
      <c r="O1003" s="33"/>
      <c r="P1003" s="68" t="str">
        <f t="shared" si="182"/>
        <v/>
      </c>
      <c r="Q1003" s="49" t="str">
        <f t="shared" si="183"/>
        <v/>
      </c>
      <c r="R1003" s="33"/>
      <c r="S1003" s="33"/>
      <c r="T1003" s="33"/>
      <c r="U1003" s="33"/>
      <c r="V1003" s="27"/>
      <c r="W1003" s="45"/>
      <c r="X1003" s="42">
        <f>IF(V1003="ESU",P1003*PU!$B$3,0)</f>
        <v>0</v>
      </c>
      <c r="Y1003" s="23">
        <f>IF(V1003="ECF",P1003*PU!$B$5,0)</f>
        <v>0</v>
      </c>
      <c r="Z1003" s="23">
        <f>IF(V1003="Enrobé projeté",P1003*PU!$B$7,0)</f>
        <v>0</v>
      </c>
      <c r="AA1003" s="23">
        <f>IF(V1003="Enrobé à froid",P1003*PU!$B$9,0)</f>
        <v>0</v>
      </c>
      <c r="AB1003" s="23">
        <f>IF(V1003="Béton bitumineux",P1003*PU!$B$11,0)</f>
        <v>0</v>
      </c>
      <c r="AC1003" s="23">
        <f>IF(V1003="Grave émulsion",P1003*PU!$B$13,0)</f>
        <v>0</v>
      </c>
      <c r="AD1003" s="24">
        <f>(R1003*PU!B1008)+('Entretien des chaussées1'!T1003*PU!B1010)+'Entretien des chaussées1'!X1003+'Entretien des chaussées1'!Y1003+'Entretien des chaussées1'!Z1003+'Entretien des chaussées1'!AA1003+'Entretien des chaussées1'!AB1003+'Entretien des chaussées1'!AC1003</f>
        <v>0</v>
      </c>
      <c r="AE1003" s="34"/>
      <c r="AF1003" s="34"/>
      <c r="AG1003" s="19" t="str">
        <f t="shared" si="184"/>
        <v/>
      </c>
      <c r="AH1003" s="19" t="str">
        <f t="shared" si="185"/>
        <v/>
      </c>
      <c r="AI1003" s="19" t="str">
        <f t="shared" si="186"/>
        <v/>
      </c>
      <c r="AJ1003" s="31"/>
      <c r="AK1003" s="26"/>
    </row>
    <row r="1004" spans="1:37" x14ac:dyDescent="0.2">
      <c r="A1004" s="41"/>
      <c r="B1004" s="58" t="s">
        <v>1023</v>
      </c>
      <c r="C1004" s="41"/>
      <c r="D1004" s="44"/>
      <c r="E1004" s="40"/>
      <c r="F1004" s="38" t="str">
        <f t="shared" si="176"/>
        <v/>
      </c>
      <c r="G1004" s="23">
        <f t="shared" si="177"/>
        <v>0</v>
      </c>
      <c r="H1004" s="23">
        <f t="shared" si="178"/>
        <v>0</v>
      </c>
      <c r="I1004" s="23">
        <f t="shared" si="179"/>
        <v>0</v>
      </c>
      <c r="J1004" s="23">
        <f t="shared" si="180"/>
        <v>0</v>
      </c>
      <c r="K1004" s="23">
        <f t="shared" si="181"/>
        <v>0</v>
      </c>
      <c r="L1004" s="27"/>
      <c r="M1004" s="27"/>
      <c r="N1004" s="33"/>
      <c r="O1004" s="33"/>
      <c r="P1004" s="68" t="str">
        <f t="shared" si="182"/>
        <v/>
      </c>
      <c r="Q1004" s="49" t="str">
        <f t="shared" si="183"/>
        <v/>
      </c>
      <c r="R1004" s="33"/>
      <c r="S1004" s="33"/>
      <c r="T1004" s="33"/>
      <c r="U1004" s="33"/>
      <c r="V1004" s="27"/>
      <c r="W1004" s="45"/>
      <c r="X1004" s="42">
        <f>IF(V1004="ESU",P1004*PU!$B$3,0)</f>
        <v>0</v>
      </c>
      <c r="Y1004" s="23">
        <f>IF(V1004="ECF",P1004*PU!$B$5,0)</f>
        <v>0</v>
      </c>
      <c r="Z1004" s="23">
        <f>IF(V1004="Enrobé projeté",P1004*PU!$B$7,0)</f>
        <v>0</v>
      </c>
      <c r="AA1004" s="23">
        <f>IF(V1004="Enrobé à froid",P1004*PU!$B$9,0)</f>
        <v>0</v>
      </c>
      <c r="AB1004" s="23">
        <f>IF(V1004="Béton bitumineux",P1004*PU!$B$11,0)</f>
        <v>0</v>
      </c>
      <c r="AC1004" s="23">
        <f>IF(V1004="Grave émulsion",P1004*PU!$B$13,0)</f>
        <v>0</v>
      </c>
      <c r="AD1004" s="24">
        <f>(R1004*PU!B1009)+('Entretien des chaussées1'!T1004*PU!B1011)+'Entretien des chaussées1'!X1004+'Entretien des chaussées1'!Y1004+'Entretien des chaussées1'!Z1004+'Entretien des chaussées1'!AA1004+'Entretien des chaussées1'!AB1004+'Entretien des chaussées1'!AC1004</f>
        <v>0</v>
      </c>
      <c r="AE1004" s="34"/>
      <c r="AF1004" s="34"/>
      <c r="AG1004" s="19" t="str">
        <f t="shared" si="184"/>
        <v/>
      </c>
      <c r="AH1004" s="19" t="str">
        <f t="shared" si="185"/>
        <v/>
      </c>
      <c r="AI1004" s="19" t="str">
        <f t="shared" si="186"/>
        <v/>
      </c>
      <c r="AJ1004" s="31"/>
      <c r="AK1004" s="26"/>
    </row>
    <row r="1005" spans="1:37" x14ac:dyDescent="0.2">
      <c r="A1005" s="41"/>
      <c r="B1005" s="58" t="s">
        <v>1024</v>
      </c>
      <c r="C1005" s="41"/>
      <c r="D1005" s="44"/>
      <c r="E1005" s="40"/>
      <c r="F1005" s="38" t="str">
        <f t="shared" si="176"/>
        <v/>
      </c>
      <c r="G1005" s="23">
        <f t="shared" si="177"/>
        <v>0</v>
      </c>
      <c r="H1005" s="23">
        <f t="shared" si="178"/>
        <v>0</v>
      </c>
      <c r="I1005" s="23">
        <f t="shared" si="179"/>
        <v>0</v>
      </c>
      <c r="J1005" s="23">
        <f t="shared" si="180"/>
        <v>0</v>
      </c>
      <c r="K1005" s="23">
        <f t="shared" si="181"/>
        <v>0</v>
      </c>
      <c r="L1005" s="27"/>
      <c r="M1005" s="27"/>
      <c r="N1005" s="33"/>
      <c r="O1005" s="33"/>
      <c r="P1005" s="68" t="str">
        <f t="shared" si="182"/>
        <v/>
      </c>
      <c r="Q1005" s="49" t="str">
        <f t="shared" si="183"/>
        <v/>
      </c>
      <c r="R1005" s="33"/>
      <c r="S1005" s="33"/>
      <c r="T1005" s="33"/>
      <c r="U1005" s="33"/>
      <c r="V1005" s="27"/>
      <c r="W1005" s="45"/>
      <c r="X1005" s="42">
        <f>IF(V1005="ESU",P1005*PU!$B$3,0)</f>
        <v>0</v>
      </c>
      <c r="Y1005" s="23">
        <f>IF(V1005="ECF",P1005*PU!$B$5,0)</f>
        <v>0</v>
      </c>
      <c r="Z1005" s="23">
        <f>IF(V1005="Enrobé projeté",P1005*PU!$B$7,0)</f>
        <v>0</v>
      </c>
      <c r="AA1005" s="23">
        <f>IF(V1005="Enrobé à froid",P1005*PU!$B$9,0)</f>
        <v>0</v>
      </c>
      <c r="AB1005" s="23">
        <f>IF(V1005="Béton bitumineux",P1005*PU!$B$11,0)</f>
        <v>0</v>
      </c>
      <c r="AC1005" s="23">
        <f>IF(V1005="Grave émulsion",P1005*PU!$B$13,0)</f>
        <v>0</v>
      </c>
      <c r="AD1005" s="24">
        <f>(R1005*PU!B1010)+('Entretien des chaussées1'!T1005*PU!B1012)+'Entretien des chaussées1'!X1005+'Entretien des chaussées1'!Y1005+'Entretien des chaussées1'!Z1005+'Entretien des chaussées1'!AA1005+'Entretien des chaussées1'!AB1005+'Entretien des chaussées1'!AC1005</f>
        <v>0</v>
      </c>
      <c r="AE1005" s="34"/>
      <c r="AF1005" s="34"/>
      <c r="AG1005" s="19" t="str">
        <f t="shared" si="184"/>
        <v/>
      </c>
      <c r="AH1005" s="19" t="str">
        <f t="shared" si="185"/>
        <v/>
      </c>
      <c r="AI1005" s="19" t="str">
        <f t="shared" si="186"/>
        <v/>
      </c>
      <c r="AJ1005" s="31"/>
      <c r="AK1005" s="26"/>
    </row>
    <row r="1006" spans="1:37" x14ac:dyDescent="0.2">
      <c r="A1006" s="41"/>
      <c r="B1006" s="58" t="s">
        <v>1025</v>
      </c>
      <c r="C1006" s="41"/>
      <c r="D1006" s="44"/>
      <c r="E1006" s="40"/>
      <c r="F1006" s="38" t="str">
        <f t="shared" si="176"/>
        <v/>
      </c>
      <c r="G1006" s="23">
        <f t="shared" si="177"/>
        <v>0</v>
      </c>
      <c r="H1006" s="23">
        <f t="shared" si="178"/>
        <v>0</v>
      </c>
      <c r="I1006" s="23">
        <f t="shared" si="179"/>
        <v>0</v>
      </c>
      <c r="J1006" s="23">
        <f t="shared" si="180"/>
        <v>0</v>
      </c>
      <c r="K1006" s="23">
        <f t="shared" si="181"/>
        <v>0</v>
      </c>
      <c r="L1006" s="27"/>
      <c r="M1006" s="27"/>
      <c r="N1006" s="33"/>
      <c r="O1006" s="33"/>
      <c r="P1006" s="68" t="str">
        <f t="shared" si="182"/>
        <v/>
      </c>
      <c r="Q1006" s="49" t="str">
        <f t="shared" si="183"/>
        <v/>
      </c>
      <c r="R1006" s="33"/>
      <c r="S1006" s="33"/>
      <c r="T1006" s="33"/>
      <c r="U1006" s="33"/>
      <c r="V1006" s="27"/>
      <c r="W1006" s="45"/>
      <c r="X1006" s="42">
        <f>IF(V1006="ESU",P1006*PU!$B$3,0)</f>
        <v>0</v>
      </c>
      <c r="Y1006" s="23">
        <f>IF(V1006="ECF",P1006*PU!$B$5,0)</f>
        <v>0</v>
      </c>
      <c r="Z1006" s="23">
        <f>IF(V1006="Enrobé projeté",P1006*PU!$B$7,0)</f>
        <v>0</v>
      </c>
      <c r="AA1006" s="23">
        <f>IF(V1006="Enrobé à froid",P1006*PU!$B$9,0)</f>
        <v>0</v>
      </c>
      <c r="AB1006" s="23">
        <f>IF(V1006="Béton bitumineux",P1006*PU!$B$11,0)</f>
        <v>0</v>
      </c>
      <c r="AC1006" s="23">
        <f>IF(V1006="Grave émulsion",P1006*PU!$B$13,0)</f>
        <v>0</v>
      </c>
      <c r="AD1006" s="24">
        <f>(R1006*PU!B1011)+('Entretien des chaussées1'!T1006*PU!B1013)+'Entretien des chaussées1'!X1006+'Entretien des chaussées1'!Y1006+'Entretien des chaussées1'!Z1006+'Entretien des chaussées1'!AA1006+'Entretien des chaussées1'!AB1006+'Entretien des chaussées1'!AC1006</f>
        <v>0</v>
      </c>
      <c r="AE1006" s="34"/>
      <c r="AF1006" s="34"/>
      <c r="AG1006" s="19" t="str">
        <f t="shared" si="184"/>
        <v/>
      </c>
      <c r="AH1006" s="19" t="str">
        <f t="shared" si="185"/>
        <v/>
      </c>
      <c r="AI1006" s="19" t="str">
        <f t="shared" si="186"/>
        <v/>
      </c>
      <c r="AJ1006" s="31"/>
      <c r="AK1006" s="26"/>
    </row>
    <row r="1007" spans="1:37" x14ac:dyDescent="0.2">
      <c r="A1007" s="41"/>
      <c r="B1007" s="58" t="s">
        <v>1026</v>
      </c>
      <c r="C1007" s="41"/>
      <c r="D1007" s="44"/>
      <c r="E1007" s="40"/>
      <c r="F1007" s="38" t="str">
        <f t="shared" si="176"/>
        <v/>
      </c>
      <c r="G1007" s="23">
        <f t="shared" si="177"/>
        <v>0</v>
      </c>
      <c r="H1007" s="23">
        <f t="shared" si="178"/>
        <v>0</v>
      </c>
      <c r="I1007" s="23">
        <f t="shared" si="179"/>
        <v>0</v>
      </c>
      <c r="J1007" s="23">
        <f t="shared" si="180"/>
        <v>0</v>
      </c>
      <c r="K1007" s="23">
        <f t="shared" si="181"/>
        <v>0</v>
      </c>
      <c r="L1007" s="27"/>
      <c r="M1007" s="27"/>
      <c r="N1007" s="33"/>
      <c r="O1007" s="33"/>
      <c r="P1007" s="68" t="str">
        <f t="shared" si="182"/>
        <v/>
      </c>
      <c r="Q1007" s="49" t="str">
        <f t="shared" si="183"/>
        <v/>
      </c>
      <c r="R1007" s="33"/>
      <c r="S1007" s="33"/>
      <c r="T1007" s="33"/>
      <c r="U1007" s="33"/>
      <c r="V1007" s="27"/>
      <c r="W1007" s="45"/>
      <c r="X1007" s="42">
        <f>IF(V1007="ESU",P1007*PU!$B$3,0)</f>
        <v>0</v>
      </c>
      <c r="Y1007" s="23">
        <f>IF(V1007="ECF",P1007*PU!$B$5,0)</f>
        <v>0</v>
      </c>
      <c r="Z1007" s="23">
        <f>IF(V1007="Enrobé projeté",P1007*PU!$B$7,0)</f>
        <v>0</v>
      </c>
      <c r="AA1007" s="23">
        <f>IF(V1007="Enrobé à froid",P1007*PU!$B$9,0)</f>
        <v>0</v>
      </c>
      <c r="AB1007" s="23">
        <f>IF(V1007="Béton bitumineux",P1007*PU!$B$11,0)</f>
        <v>0</v>
      </c>
      <c r="AC1007" s="23">
        <f>IF(V1007="Grave émulsion",P1007*PU!$B$13,0)</f>
        <v>0</v>
      </c>
      <c r="AD1007" s="24">
        <f>(R1007*PU!B1012)+('Entretien des chaussées1'!T1007*PU!B1014)+'Entretien des chaussées1'!X1007+'Entretien des chaussées1'!Y1007+'Entretien des chaussées1'!Z1007+'Entretien des chaussées1'!AA1007+'Entretien des chaussées1'!AB1007+'Entretien des chaussées1'!AC1007</f>
        <v>0</v>
      </c>
      <c r="AE1007" s="34"/>
      <c r="AF1007" s="34"/>
      <c r="AG1007" s="19" t="str">
        <f t="shared" si="184"/>
        <v/>
      </c>
      <c r="AH1007" s="19" t="str">
        <f t="shared" si="185"/>
        <v/>
      </c>
      <c r="AI1007" s="19" t="str">
        <f t="shared" si="186"/>
        <v/>
      </c>
      <c r="AJ1007" s="31"/>
      <c r="AK1007" s="26"/>
    </row>
    <row r="1008" spans="1:37" x14ac:dyDescent="0.2">
      <c r="A1008" s="41"/>
      <c r="B1008" s="58" t="s">
        <v>1027</v>
      </c>
      <c r="C1008" s="41"/>
      <c r="D1008" s="44"/>
      <c r="E1008" s="40"/>
      <c r="F1008" s="38" t="str">
        <f t="shared" si="176"/>
        <v/>
      </c>
      <c r="G1008" s="23">
        <f t="shared" si="177"/>
        <v>0</v>
      </c>
      <c r="H1008" s="23">
        <f t="shared" si="178"/>
        <v>0</v>
      </c>
      <c r="I1008" s="23">
        <f t="shared" si="179"/>
        <v>0</v>
      </c>
      <c r="J1008" s="23">
        <f t="shared" si="180"/>
        <v>0</v>
      </c>
      <c r="K1008" s="23">
        <f t="shared" si="181"/>
        <v>0</v>
      </c>
      <c r="L1008" s="27"/>
      <c r="M1008" s="27"/>
      <c r="N1008" s="33"/>
      <c r="O1008" s="33"/>
      <c r="P1008" s="68" t="str">
        <f t="shared" si="182"/>
        <v/>
      </c>
      <c r="Q1008" s="49" t="str">
        <f t="shared" si="183"/>
        <v/>
      </c>
      <c r="R1008" s="33"/>
      <c r="S1008" s="33"/>
      <c r="T1008" s="33"/>
      <c r="U1008" s="33"/>
      <c r="V1008" s="27"/>
      <c r="W1008" s="45"/>
      <c r="X1008" s="42">
        <f>IF(V1008="ESU",P1008*PU!$B$3,0)</f>
        <v>0</v>
      </c>
      <c r="Y1008" s="23">
        <f>IF(V1008="ECF",P1008*PU!$B$5,0)</f>
        <v>0</v>
      </c>
      <c r="Z1008" s="23">
        <f>IF(V1008="Enrobé projeté",P1008*PU!$B$7,0)</f>
        <v>0</v>
      </c>
      <c r="AA1008" s="23">
        <f>IF(V1008="Enrobé à froid",P1008*PU!$B$9,0)</f>
        <v>0</v>
      </c>
      <c r="AB1008" s="23">
        <f>IF(V1008="Béton bitumineux",P1008*PU!$B$11,0)</f>
        <v>0</v>
      </c>
      <c r="AC1008" s="23">
        <f>IF(V1008="Grave émulsion",P1008*PU!$B$13,0)</f>
        <v>0</v>
      </c>
      <c r="AD1008" s="24">
        <f>(R1008*PU!B1013)+('Entretien des chaussées1'!T1008*PU!B1015)+'Entretien des chaussées1'!X1008+'Entretien des chaussées1'!Y1008+'Entretien des chaussées1'!Z1008+'Entretien des chaussées1'!AA1008+'Entretien des chaussées1'!AB1008+'Entretien des chaussées1'!AC1008</f>
        <v>0</v>
      </c>
      <c r="AE1008" s="34"/>
      <c r="AF1008" s="34"/>
      <c r="AG1008" s="19" t="str">
        <f t="shared" si="184"/>
        <v/>
      </c>
      <c r="AH1008" s="19" t="str">
        <f t="shared" si="185"/>
        <v/>
      </c>
      <c r="AI1008" s="19" t="str">
        <f t="shared" si="186"/>
        <v/>
      </c>
      <c r="AJ1008" s="31"/>
      <c r="AK1008" s="26"/>
    </row>
    <row r="1009" spans="1:37" x14ac:dyDescent="0.2">
      <c r="A1009" s="41"/>
      <c r="B1009" s="58" t="s">
        <v>1028</v>
      </c>
      <c r="C1009" s="41"/>
      <c r="D1009" s="44"/>
      <c r="E1009" s="40"/>
      <c r="F1009" s="38" t="str">
        <f t="shared" si="176"/>
        <v/>
      </c>
      <c r="G1009" s="23">
        <f t="shared" si="177"/>
        <v>0</v>
      </c>
      <c r="H1009" s="23">
        <f t="shared" si="178"/>
        <v>0</v>
      </c>
      <c r="I1009" s="23">
        <f t="shared" si="179"/>
        <v>0</v>
      </c>
      <c r="J1009" s="23">
        <f t="shared" si="180"/>
        <v>0</v>
      </c>
      <c r="K1009" s="23">
        <f t="shared" si="181"/>
        <v>0</v>
      </c>
      <c r="L1009" s="27"/>
      <c r="M1009" s="27"/>
      <c r="N1009" s="33"/>
      <c r="O1009" s="33"/>
      <c r="P1009" s="68" t="str">
        <f t="shared" si="182"/>
        <v/>
      </c>
      <c r="Q1009" s="49" t="str">
        <f t="shared" si="183"/>
        <v/>
      </c>
      <c r="R1009" s="33"/>
      <c r="S1009" s="33"/>
      <c r="T1009" s="33"/>
      <c r="U1009" s="33"/>
      <c r="V1009" s="27"/>
      <c r="W1009" s="45"/>
      <c r="X1009" s="42">
        <f>IF(V1009="ESU",P1009*PU!$B$3,0)</f>
        <v>0</v>
      </c>
      <c r="Y1009" s="23">
        <f>IF(V1009="ECF",P1009*PU!$B$5,0)</f>
        <v>0</v>
      </c>
      <c r="Z1009" s="23">
        <f>IF(V1009="Enrobé projeté",P1009*PU!$B$7,0)</f>
        <v>0</v>
      </c>
      <c r="AA1009" s="23">
        <f>IF(V1009="Enrobé à froid",P1009*PU!$B$9,0)</f>
        <v>0</v>
      </c>
      <c r="AB1009" s="23">
        <f>IF(V1009="Béton bitumineux",P1009*PU!$B$11,0)</f>
        <v>0</v>
      </c>
      <c r="AC1009" s="23">
        <f>IF(V1009="Grave émulsion",P1009*PU!$B$13,0)</f>
        <v>0</v>
      </c>
      <c r="AD1009" s="24">
        <f>(R1009*PU!B1014)+('Entretien des chaussées1'!T1009*PU!B1016)+'Entretien des chaussées1'!X1009+'Entretien des chaussées1'!Y1009+'Entretien des chaussées1'!Z1009+'Entretien des chaussées1'!AA1009+'Entretien des chaussées1'!AB1009+'Entretien des chaussées1'!AC1009</f>
        <v>0</v>
      </c>
      <c r="AE1009" s="34"/>
      <c r="AF1009" s="34"/>
      <c r="AG1009" s="19" t="str">
        <f t="shared" si="184"/>
        <v/>
      </c>
      <c r="AH1009" s="19" t="str">
        <f t="shared" si="185"/>
        <v/>
      </c>
      <c r="AI1009" s="19" t="str">
        <f t="shared" si="186"/>
        <v/>
      </c>
      <c r="AJ1009" s="31"/>
      <c r="AK1009" s="26"/>
    </row>
    <row r="1010" spans="1:37" x14ac:dyDescent="0.2">
      <c r="A1010" s="41"/>
      <c r="B1010" s="58" t="s">
        <v>1029</v>
      </c>
      <c r="C1010" s="41"/>
      <c r="D1010" s="44"/>
      <c r="E1010" s="40"/>
      <c r="F1010" s="38" t="str">
        <f t="shared" si="176"/>
        <v/>
      </c>
      <c r="G1010" s="23">
        <f t="shared" si="177"/>
        <v>0</v>
      </c>
      <c r="H1010" s="23">
        <f t="shared" si="178"/>
        <v>0</v>
      </c>
      <c r="I1010" s="23">
        <f t="shared" si="179"/>
        <v>0</v>
      </c>
      <c r="J1010" s="23">
        <f t="shared" si="180"/>
        <v>0</v>
      </c>
      <c r="K1010" s="23">
        <f t="shared" si="181"/>
        <v>0</v>
      </c>
      <c r="L1010" s="27"/>
      <c r="M1010" s="27"/>
      <c r="N1010" s="33"/>
      <c r="O1010" s="33"/>
      <c r="P1010" s="68" t="str">
        <f t="shared" si="182"/>
        <v/>
      </c>
      <c r="Q1010" s="49" t="str">
        <f t="shared" si="183"/>
        <v/>
      </c>
      <c r="R1010" s="33"/>
      <c r="S1010" s="33"/>
      <c r="T1010" s="33"/>
      <c r="U1010" s="33"/>
      <c r="V1010" s="27"/>
      <c r="W1010" s="45"/>
      <c r="X1010" s="42">
        <f>IF(V1010="ESU",P1010*PU!$B$3,0)</f>
        <v>0</v>
      </c>
      <c r="Y1010" s="23">
        <f>IF(V1010="ECF",P1010*PU!$B$5,0)</f>
        <v>0</v>
      </c>
      <c r="Z1010" s="23">
        <f>IF(V1010="Enrobé projeté",P1010*PU!$B$7,0)</f>
        <v>0</v>
      </c>
      <c r="AA1010" s="23">
        <f>IF(V1010="Enrobé à froid",P1010*PU!$B$9,0)</f>
        <v>0</v>
      </c>
      <c r="AB1010" s="23">
        <f>IF(V1010="Béton bitumineux",P1010*PU!$B$11,0)</f>
        <v>0</v>
      </c>
      <c r="AC1010" s="23">
        <f>IF(V1010="Grave émulsion",P1010*PU!$B$13,0)</f>
        <v>0</v>
      </c>
      <c r="AD1010" s="24">
        <f>(R1010*PU!B1015)+('Entretien des chaussées1'!T1010*PU!B1017)+'Entretien des chaussées1'!X1010+'Entretien des chaussées1'!Y1010+'Entretien des chaussées1'!Z1010+'Entretien des chaussées1'!AA1010+'Entretien des chaussées1'!AB1010+'Entretien des chaussées1'!AC1010</f>
        <v>0</v>
      </c>
      <c r="AE1010" s="34"/>
      <c r="AF1010" s="34"/>
      <c r="AG1010" s="19" t="str">
        <f t="shared" si="184"/>
        <v/>
      </c>
      <c r="AH1010" s="19" t="str">
        <f t="shared" si="185"/>
        <v/>
      </c>
      <c r="AI1010" s="19" t="str">
        <f t="shared" si="186"/>
        <v/>
      </c>
      <c r="AJ1010" s="31"/>
      <c r="AK1010" s="26"/>
    </row>
    <row r="1011" spans="1:37" x14ac:dyDescent="0.2">
      <c r="A1011" s="41"/>
      <c r="B1011" s="58" t="s">
        <v>1030</v>
      </c>
      <c r="C1011" s="41"/>
      <c r="D1011" s="44"/>
      <c r="E1011" s="40"/>
      <c r="F1011" s="38" t="str">
        <f t="shared" si="176"/>
        <v/>
      </c>
      <c r="G1011" s="23">
        <f t="shared" si="177"/>
        <v>0</v>
      </c>
      <c r="H1011" s="23">
        <f t="shared" si="178"/>
        <v>0</v>
      </c>
      <c r="I1011" s="23">
        <f t="shared" si="179"/>
        <v>0</v>
      </c>
      <c r="J1011" s="23">
        <f t="shared" si="180"/>
        <v>0</v>
      </c>
      <c r="K1011" s="23">
        <f t="shared" si="181"/>
        <v>0</v>
      </c>
      <c r="L1011" s="27"/>
      <c r="M1011" s="27"/>
      <c r="N1011" s="33"/>
      <c r="O1011" s="33"/>
      <c r="P1011" s="68" t="str">
        <f t="shared" si="182"/>
        <v/>
      </c>
      <c r="Q1011" s="49" t="str">
        <f t="shared" si="183"/>
        <v/>
      </c>
      <c r="R1011" s="33"/>
      <c r="S1011" s="33"/>
      <c r="T1011" s="33"/>
      <c r="U1011" s="33"/>
      <c r="V1011" s="27"/>
      <c r="W1011" s="45"/>
      <c r="X1011" s="42">
        <f>IF(V1011="ESU",P1011*PU!$B$3,0)</f>
        <v>0</v>
      </c>
      <c r="Y1011" s="23">
        <f>IF(V1011="ECF",P1011*PU!$B$5,0)</f>
        <v>0</v>
      </c>
      <c r="Z1011" s="23">
        <f>IF(V1011="Enrobé projeté",P1011*PU!$B$7,0)</f>
        <v>0</v>
      </c>
      <c r="AA1011" s="23">
        <f>IF(V1011="Enrobé à froid",P1011*PU!$B$9,0)</f>
        <v>0</v>
      </c>
      <c r="AB1011" s="23">
        <f>IF(V1011="Béton bitumineux",P1011*PU!$B$11,0)</f>
        <v>0</v>
      </c>
      <c r="AC1011" s="23">
        <f>IF(V1011="Grave émulsion",P1011*PU!$B$13,0)</f>
        <v>0</v>
      </c>
      <c r="AD1011" s="24">
        <f>(R1011*PU!B1016)+('Entretien des chaussées1'!T1011*PU!B1018)+'Entretien des chaussées1'!X1011+'Entretien des chaussées1'!Y1011+'Entretien des chaussées1'!Z1011+'Entretien des chaussées1'!AA1011+'Entretien des chaussées1'!AB1011+'Entretien des chaussées1'!AC1011</f>
        <v>0</v>
      </c>
      <c r="AE1011" s="34"/>
      <c r="AF1011" s="34"/>
      <c r="AG1011" s="19" t="str">
        <f t="shared" si="184"/>
        <v/>
      </c>
      <c r="AH1011" s="19" t="str">
        <f t="shared" si="185"/>
        <v/>
      </c>
      <c r="AI1011" s="19" t="str">
        <f t="shared" si="186"/>
        <v/>
      </c>
      <c r="AJ1011" s="31"/>
      <c r="AK1011" s="26"/>
    </row>
    <row r="1012" spans="1:37" x14ac:dyDescent="0.2">
      <c r="A1012" s="41"/>
      <c r="B1012" s="58" t="s">
        <v>1030</v>
      </c>
      <c r="C1012" s="41"/>
      <c r="D1012" s="44"/>
      <c r="E1012" s="40"/>
      <c r="F1012" s="38" t="str">
        <f t="shared" si="176"/>
        <v/>
      </c>
      <c r="G1012" s="23">
        <f t="shared" si="177"/>
        <v>0</v>
      </c>
      <c r="H1012" s="23">
        <f t="shared" si="178"/>
        <v>0</v>
      </c>
      <c r="I1012" s="23">
        <f t="shared" si="179"/>
        <v>0</v>
      </c>
      <c r="J1012" s="23">
        <f t="shared" si="180"/>
        <v>0</v>
      </c>
      <c r="K1012" s="23">
        <f t="shared" si="181"/>
        <v>0</v>
      </c>
      <c r="L1012" s="27"/>
      <c r="M1012" s="27"/>
      <c r="N1012" s="33"/>
      <c r="O1012" s="33"/>
      <c r="P1012" s="68" t="str">
        <f t="shared" si="182"/>
        <v/>
      </c>
      <c r="Q1012" s="49" t="str">
        <f t="shared" si="183"/>
        <v/>
      </c>
      <c r="R1012" s="33"/>
      <c r="S1012" s="33"/>
      <c r="T1012" s="33"/>
      <c r="U1012" s="33"/>
      <c r="V1012" s="27"/>
      <c r="W1012" s="45"/>
      <c r="X1012" s="42">
        <f>IF(V1012="ESU",P1012*PU!$B$3,0)</f>
        <v>0</v>
      </c>
      <c r="Y1012" s="23">
        <f>IF(V1012="ECF",P1012*PU!$B$5,0)</f>
        <v>0</v>
      </c>
      <c r="Z1012" s="23">
        <f>IF(V1012="Enrobé projeté",P1012*PU!$B$7,0)</f>
        <v>0</v>
      </c>
      <c r="AA1012" s="23">
        <f>IF(V1012="Enrobé à froid",P1012*PU!$B$9,0)</f>
        <v>0</v>
      </c>
      <c r="AB1012" s="23">
        <f>IF(V1012="Béton bitumineux",P1012*PU!$B$11,0)</f>
        <v>0</v>
      </c>
      <c r="AC1012" s="23">
        <f>IF(V1012="Grave émulsion",P1012*PU!$B$13,0)</f>
        <v>0</v>
      </c>
      <c r="AD1012" s="24">
        <f>(R1012*PU!B1017)+('Entretien des chaussées1'!T1012*PU!B1019)+'Entretien des chaussées1'!X1012+'Entretien des chaussées1'!Y1012+'Entretien des chaussées1'!Z1012+'Entretien des chaussées1'!AA1012+'Entretien des chaussées1'!AB1012+'Entretien des chaussées1'!AC1012</f>
        <v>0</v>
      </c>
      <c r="AE1012" s="34"/>
      <c r="AF1012" s="34"/>
      <c r="AG1012" s="19" t="str">
        <f t="shared" si="184"/>
        <v/>
      </c>
      <c r="AH1012" s="19" t="str">
        <f t="shared" si="185"/>
        <v/>
      </c>
      <c r="AI1012" s="19" t="str">
        <f t="shared" si="186"/>
        <v/>
      </c>
      <c r="AJ1012" s="31"/>
      <c r="AK1012" s="26"/>
    </row>
    <row r="1013" spans="1:37" x14ac:dyDescent="0.2">
      <c r="A1013" s="41"/>
      <c r="B1013" s="58" t="s">
        <v>1031</v>
      </c>
      <c r="C1013" s="41"/>
      <c r="D1013" s="44"/>
      <c r="E1013" s="40"/>
      <c r="F1013" s="38" t="str">
        <f t="shared" si="176"/>
        <v/>
      </c>
      <c r="G1013" s="23">
        <f t="shared" si="177"/>
        <v>0</v>
      </c>
      <c r="H1013" s="23">
        <f t="shared" si="178"/>
        <v>0</v>
      </c>
      <c r="I1013" s="23">
        <f t="shared" si="179"/>
        <v>0</v>
      </c>
      <c r="J1013" s="23">
        <f t="shared" si="180"/>
        <v>0</v>
      </c>
      <c r="K1013" s="23">
        <f t="shared" si="181"/>
        <v>0</v>
      </c>
      <c r="L1013" s="27"/>
      <c r="M1013" s="27"/>
      <c r="N1013" s="33"/>
      <c r="O1013" s="33"/>
      <c r="P1013" s="68" t="str">
        <f t="shared" si="182"/>
        <v/>
      </c>
      <c r="Q1013" s="49" t="str">
        <f t="shared" si="183"/>
        <v/>
      </c>
      <c r="R1013" s="33"/>
      <c r="S1013" s="33"/>
      <c r="T1013" s="33"/>
      <c r="U1013" s="33"/>
      <c r="V1013" s="27"/>
      <c r="W1013" s="45"/>
      <c r="X1013" s="42">
        <f>IF(V1013="ESU",P1013*PU!$B$3,0)</f>
        <v>0</v>
      </c>
      <c r="Y1013" s="23">
        <f>IF(V1013="ECF",P1013*PU!$B$5,0)</f>
        <v>0</v>
      </c>
      <c r="Z1013" s="23">
        <f>IF(V1013="Enrobé projeté",P1013*PU!$B$7,0)</f>
        <v>0</v>
      </c>
      <c r="AA1013" s="23">
        <f>IF(V1013="Enrobé à froid",P1013*PU!$B$9,0)</f>
        <v>0</v>
      </c>
      <c r="AB1013" s="23">
        <f>IF(V1013="Béton bitumineux",P1013*PU!$B$11,0)</f>
        <v>0</v>
      </c>
      <c r="AC1013" s="23">
        <f>IF(V1013="Grave émulsion",P1013*PU!$B$13,0)</f>
        <v>0</v>
      </c>
      <c r="AD1013" s="24">
        <f>(R1013*PU!B1018)+('Entretien des chaussées1'!T1013*PU!B1020)+'Entretien des chaussées1'!X1013+'Entretien des chaussées1'!Y1013+'Entretien des chaussées1'!Z1013+'Entretien des chaussées1'!AA1013+'Entretien des chaussées1'!AB1013+'Entretien des chaussées1'!AC1013</f>
        <v>0</v>
      </c>
      <c r="AE1013" s="34"/>
      <c r="AF1013" s="34"/>
      <c r="AG1013" s="19" t="str">
        <f t="shared" si="184"/>
        <v/>
      </c>
      <c r="AH1013" s="19" t="str">
        <f t="shared" si="185"/>
        <v/>
      </c>
      <c r="AI1013" s="19" t="str">
        <f t="shared" si="186"/>
        <v/>
      </c>
      <c r="AJ1013" s="31"/>
      <c r="AK1013" s="26"/>
    </row>
    <row r="1014" spans="1:37" x14ac:dyDescent="0.2">
      <c r="A1014" s="41"/>
      <c r="B1014" s="58" t="s">
        <v>1032</v>
      </c>
      <c r="C1014" s="41"/>
      <c r="D1014" s="44"/>
      <c r="E1014" s="40"/>
      <c r="F1014" s="38" t="str">
        <f t="shared" si="176"/>
        <v/>
      </c>
      <c r="G1014" s="23">
        <f t="shared" si="177"/>
        <v>0</v>
      </c>
      <c r="H1014" s="23">
        <f t="shared" si="178"/>
        <v>0</v>
      </c>
      <c r="I1014" s="23">
        <f t="shared" si="179"/>
        <v>0</v>
      </c>
      <c r="J1014" s="23">
        <f t="shared" si="180"/>
        <v>0</v>
      </c>
      <c r="K1014" s="23">
        <f t="shared" si="181"/>
        <v>0</v>
      </c>
      <c r="L1014" s="27"/>
      <c r="M1014" s="27"/>
      <c r="N1014" s="33"/>
      <c r="O1014" s="33"/>
      <c r="P1014" s="68" t="str">
        <f t="shared" si="182"/>
        <v/>
      </c>
      <c r="Q1014" s="49" t="str">
        <f t="shared" si="183"/>
        <v/>
      </c>
      <c r="R1014" s="33"/>
      <c r="S1014" s="33"/>
      <c r="T1014" s="33"/>
      <c r="U1014" s="33"/>
      <c r="V1014" s="27"/>
      <c r="W1014" s="45"/>
      <c r="X1014" s="42">
        <f>IF(V1014="ESU",P1014*PU!$B$3,0)</f>
        <v>0</v>
      </c>
      <c r="Y1014" s="23">
        <f>IF(V1014="ECF",P1014*PU!$B$5,0)</f>
        <v>0</v>
      </c>
      <c r="Z1014" s="23">
        <f>IF(V1014="Enrobé projeté",P1014*PU!$B$7,0)</f>
        <v>0</v>
      </c>
      <c r="AA1014" s="23">
        <f>IF(V1014="Enrobé à froid",P1014*PU!$B$9,0)</f>
        <v>0</v>
      </c>
      <c r="AB1014" s="23">
        <f>IF(V1014="Béton bitumineux",P1014*PU!$B$11,0)</f>
        <v>0</v>
      </c>
      <c r="AC1014" s="23">
        <f>IF(V1014="Grave émulsion",P1014*PU!$B$13,0)</f>
        <v>0</v>
      </c>
      <c r="AD1014" s="24">
        <f>(R1014*PU!B1019)+('Entretien des chaussées1'!T1014*PU!B1021)+'Entretien des chaussées1'!X1014+'Entretien des chaussées1'!Y1014+'Entretien des chaussées1'!Z1014+'Entretien des chaussées1'!AA1014+'Entretien des chaussées1'!AB1014+'Entretien des chaussées1'!AC1014</f>
        <v>0</v>
      </c>
      <c r="AE1014" s="34"/>
      <c r="AF1014" s="34"/>
      <c r="AG1014" s="19" t="str">
        <f t="shared" si="184"/>
        <v/>
      </c>
      <c r="AH1014" s="19" t="str">
        <f t="shared" si="185"/>
        <v/>
      </c>
      <c r="AI1014" s="19" t="str">
        <f t="shared" si="186"/>
        <v/>
      </c>
      <c r="AJ1014" s="31"/>
      <c r="AK1014" s="26"/>
    </row>
    <row r="1015" spans="1:37" x14ac:dyDescent="0.2">
      <c r="A1015" s="41"/>
      <c r="B1015" s="58" t="s">
        <v>1033</v>
      </c>
      <c r="C1015" s="41"/>
      <c r="D1015" s="44"/>
      <c r="E1015" s="40"/>
      <c r="F1015" s="38" t="str">
        <f t="shared" si="176"/>
        <v/>
      </c>
      <c r="G1015" s="23">
        <f t="shared" si="177"/>
        <v>0</v>
      </c>
      <c r="H1015" s="23">
        <f t="shared" si="178"/>
        <v>0</v>
      </c>
      <c r="I1015" s="23">
        <f t="shared" si="179"/>
        <v>0</v>
      </c>
      <c r="J1015" s="23">
        <f t="shared" si="180"/>
        <v>0</v>
      </c>
      <c r="K1015" s="23">
        <f t="shared" si="181"/>
        <v>0</v>
      </c>
      <c r="L1015" s="27"/>
      <c r="M1015" s="27"/>
      <c r="N1015" s="33"/>
      <c r="O1015" s="33"/>
      <c r="P1015" s="68" t="str">
        <f t="shared" si="182"/>
        <v/>
      </c>
      <c r="Q1015" s="49" t="str">
        <f t="shared" si="183"/>
        <v/>
      </c>
      <c r="R1015" s="33"/>
      <c r="S1015" s="33"/>
      <c r="T1015" s="33"/>
      <c r="U1015" s="33"/>
      <c r="V1015" s="27"/>
      <c r="W1015" s="45"/>
      <c r="X1015" s="42">
        <f>IF(V1015="ESU",P1015*PU!$B$3,0)</f>
        <v>0</v>
      </c>
      <c r="Y1015" s="23">
        <f>IF(V1015="ECF",P1015*PU!$B$5,0)</f>
        <v>0</v>
      </c>
      <c r="Z1015" s="23">
        <f>IF(V1015="Enrobé projeté",P1015*PU!$B$7,0)</f>
        <v>0</v>
      </c>
      <c r="AA1015" s="23">
        <f>IF(V1015="Enrobé à froid",P1015*PU!$B$9,0)</f>
        <v>0</v>
      </c>
      <c r="AB1015" s="23">
        <f>IF(V1015="Béton bitumineux",P1015*PU!$B$11,0)</f>
        <v>0</v>
      </c>
      <c r="AC1015" s="23">
        <f>IF(V1015="Grave émulsion",P1015*PU!$B$13,0)</f>
        <v>0</v>
      </c>
      <c r="AD1015" s="24">
        <f>(R1015*PU!B1020)+('Entretien des chaussées1'!T1015*PU!B1022)+'Entretien des chaussées1'!X1015+'Entretien des chaussées1'!Y1015+'Entretien des chaussées1'!Z1015+'Entretien des chaussées1'!AA1015+'Entretien des chaussées1'!AB1015+'Entretien des chaussées1'!AC1015</f>
        <v>0</v>
      </c>
      <c r="AE1015" s="34"/>
      <c r="AF1015" s="34"/>
      <c r="AG1015" s="19" t="str">
        <f t="shared" si="184"/>
        <v/>
      </c>
      <c r="AH1015" s="19" t="str">
        <f t="shared" si="185"/>
        <v/>
      </c>
      <c r="AI1015" s="19" t="str">
        <f t="shared" si="186"/>
        <v/>
      </c>
      <c r="AJ1015" s="31"/>
      <c r="AK1015" s="26"/>
    </row>
    <row r="1016" spans="1:37" x14ac:dyDescent="0.2">
      <c r="A1016" s="41"/>
      <c r="B1016" s="58" t="s">
        <v>1034</v>
      </c>
      <c r="C1016" s="41"/>
      <c r="D1016" s="44"/>
      <c r="E1016" s="40"/>
      <c r="F1016" s="38" t="str">
        <f t="shared" si="176"/>
        <v/>
      </c>
      <c r="G1016" s="23">
        <f t="shared" si="177"/>
        <v>0</v>
      </c>
      <c r="H1016" s="23">
        <f t="shared" si="178"/>
        <v>0</v>
      </c>
      <c r="I1016" s="23">
        <f t="shared" si="179"/>
        <v>0</v>
      </c>
      <c r="J1016" s="23">
        <f t="shared" si="180"/>
        <v>0</v>
      </c>
      <c r="K1016" s="23">
        <f t="shared" si="181"/>
        <v>0</v>
      </c>
      <c r="L1016" s="27"/>
      <c r="M1016" s="27"/>
      <c r="N1016" s="33"/>
      <c r="O1016" s="33"/>
      <c r="P1016" s="68" t="str">
        <f t="shared" si="182"/>
        <v/>
      </c>
      <c r="Q1016" s="49" t="str">
        <f t="shared" si="183"/>
        <v/>
      </c>
      <c r="R1016" s="33"/>
      <c r="S1016" s="33"/>
      <c r="T1016" s="33"/>
      <c r="U1016" s="33"/>
      <c r="V1016" s="27"/>
      <c r="W1016" s="45"/>
      <c r="X1016" s="42">
        <f>IF(V1016="ESU",P1016*PU!$B$3,0)</f>
        <v>0</v>
      </c>
      <c r="Y1016" s="23">
        <f>IF(V1016="ECF",P1016*PU!$B$5,0)</f>
        <v>0</v>
      </c>
      <c r="Z1016" s="23">
        <f>IF(V1016="Enrobé projeté",P1016*PU!$B$7,0)</f>
        <v>0</v>
      </c>
      <c r="AA1016" s="23">
        <f>IF(V1016="Enrobé à froid",P1016*PU!$B$9,0)</f>
        <v>0</v>
      </c>
      <c r="AB1016" s="23">
        <f>IF(V1016="Béton bitumineux",P1016*PU!$B$11,0)</f>
        <v>0</v>
      </c>
      <c r="AC1016" s="23">
        <f>IF(V1016="Grave émulsion",P1016*PU!$B$13,0)</f>
        <v>0</v>
      </c>
      <c r="AD1016" s="24">
        <f>(R1016*PU!B1021)+('Entretien des chaussées1'!T1016*PU!B1023)+'Entretien des chaussées1'!X1016+'Entretien des chaussées1'!Y1016+'Entretien des chaussées1'!Z1016+'Entretien des chaussées1'!AA1016+'Entretien des chaussées1'!AB1016+'Entretien des chaussées1'!AC1016</f>
        <v>0</v>
      </c>
      <c r="AE1016" s="34"/>
      <c r="AF1016" s="34"/>
      <c r="AG1016" s="19" t="str">
        <f t="shared" si="184"/>
        <v/>
      </c>
      <c r="AH1016" s="19" t="str">
        <f t="shared" si="185"/>
        <v/>
      </c>
      <c r="AI1016" s="19" t="str">
        <f t="shared" si="186"/>
        <v/>
      </c>
      <c r="AJ1016" s="31"/>
      <c r="AK1016" s="26"/>
    </row>
    <row r="1017" spans="1:37" x14ac:dyDescent="0.2">
      <c r="A1017" s="41"/>
      <c r="B1017" s="58" t="s">
        <v>1035</v>
      </c>
      <c r="C1017" s="41"/>
      <c r="D1017" s="44"/>
      <c r="E1017" s="40"/>
      <c r="F1017" s="38" t="str">
        <f t="shared" si="176"/>
        <v/>
      </c>
      <c r="G1017" s="23">
        <f t="shared" si="177"/>
        <v>0</v>
      </c>
      <c r="H1017" s="23">
        <f t="shared" si="178"/>
        <v>0</v>
      </c>
      <c r="I1017" s="23">
        <f t="shared" si="179"/>
        <v>0</v>
      </c>
      <c r="J1017" s="23">
        <f t="shared" si="180"/>
        <v>0</v>
      </c>
      <c r="K1017" s="23">
        <f t="shared" si="181"/>
        <v>0</v>
      </c>
      <c r="L1017" s="27"/>
      <c r="M1017" s="27"/>
      <c r="N1017" s="33"/>
      <c r="O1017" s="33"/>
      <c r="P1017" s="68" t="str">
        <f t="shared" si="182"/>
        <v/>
      </c>
      <c r="Q1017" s="49" t="str">
        <f t="shared" si="183"/>
        <v/>
      </c>
      <c r="R1017" s="33"/>
      <c r="S1017" s="33"/>
      <c r="T1017" s="33"/>
      <c r="U1017" s="33"/>
      <c r="V1017" s="27"/>
      <c r="W1017" s="45"/>
      <c r="X1017" s="42">
        <f>IF(V1017="ESU",P1017*PU!$B$3,0)</f>
        <v>0</v>
      </c>
      <c r="Y1017" s="23">
        <f>IF(V1017="ECF",P1017*PU!$B$5,0)</f>
        <v>0</v>
      </c>
      <c r="Z1017" s="23">
        <f>IF(V1017="Enrobé projeté",P1017*PU!$B$7,0)</f>
        <v>0</v>
      </c>
      <c r="AA1017" s="23">
        <f>IF(V1017="Enrobé à froid",P1017*PU!$B$9,0)</f>
        <v>0</v>
      </c>
      <c r="AB1017" s="23">
        <f>IF(V1017="Béton bitumineux",P1017*PU!$B$11,0)</f>
        <v>0</v>
      </c>
      <c r="AC1017" s="23">
        <f>IF(V1017="Grave émulsion",P1017*PU!$B$13,0)</f>
        <v>0</v>
      </c>
      <c r="AD1017" s="24">
        <f>(R1017*PU!B1022)+('Entretien des chaussées1'!T1017*PU!B1024)+'Entretien des chaussées1'!X1017+'Entretien des chaussées1'!Y1017+'Entretien des chaussées1'!Z1017+'Entretien des chaussées1'!AA1017+'Entretien des chaussées1'!AB1017+'Entretien des chaussées1'!AC1017</f>
        <v>0</v>
      </c>
      <c r="AE1017" s="34"/>
      <c r="AF1017" s="34"/>
      <c r="AG1017" s="19" t="str">
        <f t="shared" si="184"/>
        <v/>
      </c>
      <c r="AH1017" s="19" t="str">
        <f t="shared" si="185"/>
        <v/>
      </c>
      <c r="AI1017" s="19" t="str">
        <f t="shared" si="186"/>
        <v/>
      </c>
      <c r="AJ1017" s="31"/>
      <c r="AK1017" s="26"/>
    </row>
    <row r="1018" spans="1:37" x14ac:dyDescent="0.2">
      <c r="A1018" s="41"/>
      <c r="B1018" s="58" t="s">
        <v>1036</v>
      </c>
      <c r="C1018" s="41"/>
      <c r="D1018" s="44"/>
      <c r="E1018" s="40"/>
      <c r="F1018" s="38" t="str">
        <f t="shared" si="176"/>
        <v/>
      </c>
      <c r="G1018" s="23">
        <f t="shared" si="177"/>
        <v>0</v>
      </c>
      <c r="H1018" s="23">
        <f t="shared" si="178"/>
        <v>0</v>
      </c>
      <c r="I1018" s="23">
        <f t="shared" si="179"/>
        <v>0</v>
      </c>
      <c r="J1018" s="23">
        <f t="shared" si="180"/>
        <v>0</v>
      </c>
      <c r="K1018" s="23">
        <f t="shared" si="181"/>
        <v>0</v>
      </c>
      <c r="L1018" s="27"/>
      <c r="M1018" s="27"/>
      <c r="N1018" s="33"/>
      <c r="O1018" s="33"/>
      <c r="P1018" s="68" t="str">
        <f t="shared" si="182"/>
        <v/>
      </c>
      <c r="Q1018" s="49" t="str">
        <f t="shared" si="183"/>
        <v/>
      </c>
      <c r="R1018" s="33"/>
      <c r="S1018" s="33"/>
      <c r="T1018" s="33"/>
      <c r="U1018" s="33"/>
      <c r="V1018" s="27"/>
      <c r="W1018" s="45"/>
      <c r="X1018" s="42">
        <f>IF(V1018="ESU",P1018*PU!$B$3,0)</f>
        <v>0</v>
      </c>
      <c r="Y1018" s="23">
        <f>IF(V1018="ECF",P1018*PU!$B$5,0)</f>
        <v>0</v>
      </c>
      <c r="Z1018" s="23">
        <f>IF(V1018="Enrobé projeté",P1018*PU!$B$7,0)</f>
        <v>0</v>
      </c>
      <c r="AA1018" s="23">
        <f>IF(V1018="Enrobé à froid",P1018*PU!$B$9,0)</f>
        <v>0</v>
      </c>
      <c r="AB1018" s="23">
        <f>IF(V1018="Béton bitumineux",P1018*PU!$B$11,0)</f>
        <v>0</v>
      </c>
      <c r="AC1018" s="23">
        <f>IF(V1018="Grave émulsion",P1018*PU!$B$13,0)</f>
        <v>0</v>
      </c>
      <c r="AD1018" s="24">
        <f>(R1018*PU!B1023)+('Entretien des chaussées1'!T1018*PU!B1025)+'Entretien des chaussées1'!X1018+'Entretien des chaussées1'!Y1018+'Entretien des chaussées1'!Z1018+'Entretien des chaussées1'!AA1018+'Entretien des chaussées1'!AB1018+'Entretien des chaussées1'!AC1018</f>
        <v>0</v>
      </c>
      <c r="AE1018" s="34"/>
      <c r="AF1018" s="34"/>
      <c r="AG1018" s="19" t="str">
        <f t="shared" si="184"/>
        <v/>
      </c>
      <c r="AH1018" s="19" t="str">
        <f t="shared" si="185"/>
        <v/>
      </c>
      <c r="AI1018" s="19" t="str">
        <f t="shared" si="186"/>
        <v/>
      </c>
      <c r="AJ1018" s="31"/>
      <c r="AK1018" s="26"/>
    </row>
    <row r="1019" spans="1:37" x14ac:dyDescent="0.2">
      <c r="A1019" s="41"/>
      <c r="B1019" s="58" t="s">
        <v>1037</v>
      </c>
      <c r="C1019" s="41"/>
      <c r="D1019" s="44"/>
      <c r="E1019" s="40"/>
      <c r="F1019" s="38" t="str">
        <f t="shared" si="176"/>
        <v/>
      </c>
      <c r="G1019" s="23">
        <f t="shared" si="177"/>
        <v>0</v>
      </c>
      <c r="H1019" s="23">
        <f t="shared" si="178"/>
        <v>0</v>
      </c>
      <c r="I1019" s="23">
        <f t="shared" si="179"/>
        <v>0</v>
      </c>
      <c r="J1019" s="23">
        <f t="shared" si="180"/>
        <v>0</v>
      </c>
      <c r="K1019" s="23">
        <f t="shared" si="181"/>
        <v>0</v>
      </c>
      <c r="L1019" s="27"/>
      <c r="M1019" s="27"/>
      <c r="N1019" s="33"/>
      <c r="O1019" s="33"/>
      <c r="P1019" s="68" t="str">
        <f t="shared" si="182"/>
        <v/>
      </c>
      <c r="Q1019" s="49" t="str">
        <f t="shared" si="183"/>
        <v/>
      </c>
      <c r="R1019" s="33"/>
      <c r="S1019" s="33"/>
      <c r="T1019" s="33"/>
      <c r="U1019" s="33"/>
      <c r="V1019" s="27"/>
      <c r="W1019" s="45"/>
      <c r="X1019" s="42">
        <f>IF(V1019="ESU",P1019*PU!$B$3,0)</f>
        <v>0</v>
      </c>
      <c r="Y1019" s="23">
        <f>IF(V1019="ECF",P1019*PU!$B$5,0)</f>
        <v>0</v>
      </c>
      <c r="Z1019" s="23">
        <f>IF(V1019="Enrobé projeté",P1019*PU!$B$7,0)</f>
        <v>0</v>
      </c>
      <c r="AA1019" s="23">
        <f>IF(V1019="Enrobé à froid",P1019*PU!$B$9,0)</f>
        <v>0</v>
      </c>
      <c r="AB1019" s="23">
        <f>IF(V1019="Béton bitumineux",P1019*PU!$B$11,0)</f>
        <v>0</v>
      </c>
      <c r="AC1019" s="23">
        <f>IF(V1019="Grave émulsion",P1019*PU!$B$13,0)</f>
        <v>0</v>
      </c>
      <c r="AD1019" s="24">
        <f>(R1019*PU!B1024)+('Entretien des chaussées1'!T1019*PU!B1026)+'Entretien des chaussées1'!X1019+'Entretien des chaussées1'!Y1019+'Entretien des chaussées1'!Z1019+'Entretien des chaussées1'!AA1019+'Entretien des chaussées1'!AB1019+'Entretien des chaussées1'!AC1019</f>
        <v>0</v>
      </c>
      <c r="AE1019" s="34"/>
      <c r="AF1019" s="34"/>
      <c r="AG1019" s="19" t="str">
        <f t="shared" si="184"/>
        <v/>
      </c>
      <c r="AH1019" s="19" t="str">
        <f t="shared" si="185"/>
        <v/>
      </c>
      <c r="AI1019" s="19" t="str">
        <f t="shared" si="186"/>
        <v/>
      </c>
      <c r="AJ1019" s="31"/>
      <c r="AK1019" s="26"/>
    </row>
    <row r="1020" spans="1:37" x14ac:dyDescent="0.2">
      <c r="A1020" s="41"/>
      <c r="B1020" s="58" t="s">
        <v>1038</v>
      </c>
      <c r="C1020" s="41"/>
      <c r="D1020" s="44"/>
      <c r="E1020" s="40"/>
      <c r="F1020" s="38" t="str">
        <f t="shared" si="176"/>
        <v/>
      </c>
      <c r="G1020" s="23">
        <f t="shared" si="177"/>
        <v>0</v>
      </c>
      <c r="H1020" s="23">
        <f t="shared" si="178"/>
        <v>0</v>
      </c>
      <c r="I1020" s="23">
        <f t="shared" si="179"/>
        <v>0</v>
      </c>
      <c r="J1020" s="23">
        <f t="shared" si="180"/>
        <v>0</v>
      </c>
      <c r="K1020" s="23">
        <f t="shared" si="181"/>
        <v>0</v>
      </c>
      <c r="L1020" s="27"/>
      <c r="M1020" s="27"/>
      <c r="N1020" s="33"/>
      <c r="O1020" s="33"/>
      <c r="P1020" s="68" t="str">
        <f t="shared" si="182"/>
        <v/>
      </c>
      <c r="Q1020" s="49" t="str">
        <f t="shared" si="183"/>
        <v/>
      </c>
      <c r="R1020" s="33"/>
      <c r="S1020" s="33"/>
      <c r="T1020" s="33"/>
      <c r="U1020" s="33"/>
      <c r="V1020" s="27"/>
      <c r="W1020" s="45"/>
      <c r="X1020" s="42">
        <f>IF(V1020="ESU",P1020*PU!$B$3,0)</f>
        <v>0</v>
      </c>
      <c r="Y1020" s="23">
        <f>IF(V1020="ECF",P1020*PU!$B$5,0)</f>
        <v>0</v>
      </c>
      <c r="Z1020" s="23">
        <f>IF(V1020="Enrobé projeté",P1020*PU!$B$7,0)</f>
        <v>0</v>
      </c>
      <c r="AA1020" s="23">
        <f>IF(V1020="Enrobé à froid",P1020*PU!$B$9,0)</f>
        <v>0</v>
      </c>
      <c r="AB1020" s="23">
        <f>IF(V1020="Béton bitumineux",P1020*PU!$B$11,0)</f>
        <v>0</v>
      </c>
      <c r="AC1020" s="23">
        <f>IF(V1020="Grave émulsion",P1020*PU!$B$13,0)</f>
        <v>0</v>
      </c>
      <c r="AD1020" s="24">
        <f>(R1020*PU!B1025)+('Entretien des chaussées1'!T1020*PU!B1027)+'Entretien des chaussées1'!X1020+'Entretien des chaussées1'!Y1020+'Entretien des chaussées1'!Z1020+'Entretien des chaussées1'!AA1020+'Entretien des chaussées1'!AB1020+'Entretien des chaussées1'!AC1020</f>
        <v>0</v>
      </c>
      <c r="AE1020" s="34"/>
      <c r="AF1020" s="34"/>
      <c r="AG1020" s="19" t="str">
        <f t="shared" si="184"/>
        <v/>
      </c>
      <c r="AH1020" s="19" t="str">
        <f t="shared" si="185"/>
        <v/>
      </c>
      <c r="AI1020" s="19" t="str">
        <f t="shared" si="186"/>
        <v/>
      </c>
      <c r="AJ1020" s="31"/>
      <c r="AK1020" s="26"/>
    </row>
    <row r="1021" spans="1:37" x14ac:dyDescent="0.2">
      <c r="A1021" s="41"/>
      <c r="B1021" s="58" t="s">
        <v>1039</v>
      </c>
      <c r="C1021" s="41"/>
      <c r="D1021" s="44"/>
      <c r="E1021" s="40"/>
      <c r="F1021" s="38" t="str">
        <f t="shared" si="176"/>
        <v/>
      </c>
      <c r="G1021" s="23">
        <f t="shared" si="177"/>
        <v>0</v>
      </c>
      <c r="H1021" s="23">
        <f t="shared" si="178"/>
        <v>0</v>
      </c>
      <c r="I1021" s="23">
        <f t="shared" si="179"/>
        <v>0</v>
      </c>
      <c r="J1021" s="23">
        <f t="shared" si="180"/>
        <v>0</v>
      </c>
      <c r="K1021" s="23">
        <f t="shared" si="181"/>
        <v>0</v>
      </c>
      <c r="L1021" s="27"/>
      <c r="M1021" s="27"/>
      <c r="N1021" s="33"/>
      <c r="O1021" s="33"/>
      <c r="P1021" s="68" t="str">
        <f t="shared" si="182"/>
        <v/>
      </c>
      <c r="Q1021" s="49" t="str">
        <f t="shared" si="183"/>
        <v/>
      </c>
      <c r="R1021" s="33"/>
      <c r="S1021" s="33"/>
      <c r="T1021" s="33"/>
      <c r="U1021" s="33"/>
      <c r="V1021" s="27"/>
      <c r="W1021" s="45"/>
      <c r="X1021" s="42">
        <f>IF(V1021="ESU",P1021*PU!$B$3,0)</f>
        <v>0</v>
      </c>
      <c r="Y1021" s="23">
        <f>IF(V1021="ECF",P1021*PU!$B$5,0)</f>
        <v>0</v>
      </c>
      <c r="Z1021" s="23">
        <f>IF(V1021="Enrobé projeté",P1021*PU!$B$7,0)</f>
        <v>0</v>
      </c>
      <c r="AA1021" s="23">
        <f>IF(V1021="Enrobé à froid",P1021*PU!$B$9,0)</f>
        <v>0</v>
      </c>
      <c r="AB1021" s="23">
        <f>IF(V1021="Béton bitumineux",P1021*PU!$B$11,0)</f>
        <v>0</v>
      </c>
      <c r="AC1021" s="23">
        <f>IF(V1021="Grave émulsion",P1021*PU!$B$13,0)</f>
        <v>0</v>
      </c>
      <c r="AD1021" s="24">
        <f>(R1021*PU!B1026)+('Entretien des chaussées1'!T1021*PU!B1028)+'Entretien des chaussées1'!X1021+'Entretien des chaussées1'!Y1021+'Entretien des chaussées1'!Z1021+'Entretien des chaussées1'!AA1021+'Entretien des chaussées1'!AB1021+'Entretien des chaussées1'!AC1021</f>
        <v>0</v>
      </c>
      <c r="AE1021" s="34"/>
      <c r="AF1021" s="34"/>
      <c r="AG1021" s="19" t="str">
        <f t="shared" si="184"/>
        <v/>
      </c>
      <c r="AH1021" s="19" t="str">
        <f t="shared" si="185"/>
        <v/>
      </c>
      <c r="AI1021" s="19" t="str">
        <f t="shared" si="186"/>
        <v/>
      </c>
      <c r="AJ1021" s="31"/>
      <c r="AK1021" s="26"/>
    </row>
    <row r="1022" spans="1:37" x14ac:dyDescent="0.2">
      <c r="A1022" s="41"/>
      <c r="B1022" s="60" t="s">
        <v>1040</v>
      </c>
      <c r="C1022" s="41"/>
      <c r="D1022" s="44"/>
      <c r="E1022" s="40"/>
      <c r="F1022" s="38" t="str">
        <f t="shared" si="176"/>
        <v/>
      </c>
      <c r="G1022" s="23">
        <f t="shared" si="177"/>
        <v>0</v>
      </c>
      <c r="H1022" s="23">
        <f t="shared" si="178"/>
        <v>0</v>
      </c>
      <c r="I1022" s="23">
        <f t="shared" si="179"/>
        <v>0</v>
      </c>
      <c r="J1022" s="23">
        <f t="shared" si="180"/>
        <v>0</v>
      </c>
      <c r="K1022" s="23">
        <f t="shared" si="181"/>
        <v>0</v>
      </c>
      <c r="L1022" s="27"/>
      <c r="M1022" s="27"/>
      <c r="N1022" s="33"/>
      <c r="O1022" s="33"/>
      <c r="P1022" s="68" t="str">
        <f t="shared" si="182"/>
        <v/>
      </c>
      <c r="Q1022" s="49" t="str">
        <f t="shared" si="183"/>
        <v/>
      </c>
      <c r="R1022" s="33"/>
      <c r="S1022" s="33"/>
      <c r="T1022" s="33"/>
      <c r="U1022" s="33"/>
      <c r="V1022" s="27"/>
      <c r="W1022" s="45"/>
      <c r="X1022" s="42">
        <f>IF(V1022="ESU",P1022*PU!$B$3,0)</f>
        <v>0</v>
      </c>
      <c r="Y1022" s="23">
        <f>IF(V1022="ECF",P1022*PU!$B$5,0)</f>
        <v>0</v>
      </c>
      <c r="Z1022" s="23">
        <f>IF(V1022="Enrobé projeté",P1022*PU!$B$7,0)</f>
        <v>0</v>
      </c>
      <c r="AA1022" s="23">
        <f>IF(V1022="Enrobé à froid",P1022*PU!$B$9,0)</f>
        <v>0</v>
      </c>
      <c r="AB1022" s="23">
        <f>IF(V1022="Béton bitumineux",P1022*PU!$B$11,0)</f>
        <v>0</v>
      </c>
      <c r="AC1022" s="23">
        <f>IF(V1022="Grave émulsion",P1022*PU!$B$13,0)</f>
        <v>0</v>
      </c>
      <c r="AD1022" s="24">
        <f>(R1022*PU!B1027)+('Entretien des chaussées1'!T1022*PU!B1029)+'Entretien des chaussées1'!X1022+'Entretien des chaussées1'!Y1022+'Entretien des chaussées1'!Z1022+'Entretien des chaussées1'!AA1022+'Entretien des chaussées1'!AB1022+'Entretien des chaussées1'!AC1022</f>
        <v>0</v>
      </c>
      <c r="AE1022" s="34"/>
      <c r="AF1022" s="34"/>
      <c r="AG1022" s="19" t="str">
        <f t="shared" si="184"/>
        <v/>
      </c>
      <c r="AH1022" s="19" t="str">
        <f t="shared" si="185"/>
        <v/>
      </c>
      <c r="AI1022" s="19" t="str">
        <f t="shared" si="186"/>
        <v/>
      </c>
      <c r="AJ1022" s="31"/>
      <c r="AK1022" s="26"/>
    </row>
    <row r="1023" spans="1:37" x14ac:dyDescent="0.2">
      <c r="A1023" s="41"/>
      <c r="B1023" s="60" t="s">
        <v>1041</v>
      </c>
      <c r="C1023" s="41"/>
      <c r="D1023" s="44"/>
      <c r="E1023" s="40"/>
      <c r="F1023" s="38" t="str">
        <f t="shared" si="176"/>
        <v/>
      </c>
      <c r="G1023" s="23">
        <f t="shared" si="177"/>
        <v>0</v>
      </c>
      <c r="H1023" s="23">
        <f t="shared" si="178"/>
        <v>0</v>
      </c>
      <c r="I1023" s="23">
        <f t="shared" si="179"/>
        <v>0</v>
      </c>
      <c r="J1023" s="23">
        <f t="shared" si="180"/>
        <v>0</v>
      </c>
      <c r="K1023" s="23">
        <f t="shared" si="181"/>
        <v>0</v>
      </c>
      <c r="L1023" s="27"/>
      <c r="M1023" s="27"/>
      <c r="N1023" s="33"/>
      <c r="O1023" s="33"/>
      <c r="P1023" s="68" t="str">
        <f t="shared" si="182"/>
        <v/>
      </c>
      <c r="Q1023" s="49" t="str">
        <f t="shared" si="183"/>
        <v/>
      </c>
      <c r="R1023" s="33"/>
      <c r="S1023" s="33"/>
      <c r="T1023" s="33"/>
      <c r="U1023" s="33"/>
      <c r="V1023" s="27"/>
      <c r="W1023" s="45"/>
      <c r="X1023" s="42">
        <f>IF(V1023="ESU",P1023*PU!$B$3,0)</f>
        <v>0</v>
      </c>
      <c r="Y1023" s="23">
        <f>IF(V1023="ECF",P1023*PU!$B$5,0)</f>
        <v>0</v>
      </c>
      <c r="Z1023" s="23">
        <f>IF(V1023="Enrobé projeté",P1023*PU!$B$7,0)</f>
        <v>0</v>
      </c>
      <c r="AA1023" s="23">
        <f>IF(V1023="Enrobé à froid",P1023*PU!$B$9,0)</f>
        <v>0</v>
      </c>
      <c r="AB1023" s="23">
        <f>IF(V1023="Béton bitumineux",P1023*PU!$B$11,0)</f>
        <v>0</v>
      </c>
      <c r="AC1023" s="23">
        <f>IF(V1023="Grave émulsion",P1023*PU!$B$13,0)</f>
        <v>0</v>
      </c>
      <c r="AD1023" s="24">
        <f>(R1023*PU!B1028)+('Entretien des chaussées1'!T1023*PU!B1030)+'Entretien des chaussées1'!X1023+'Entretien des chaussées1'!Y1023+'Entretien des chaussées1'!Z1023+'Entretien des chaussées1'!AA1023+'Entretien des chaussées1'!AB1023+'Entretien des chaussées1'!AC1023</f>
        <v>0</v>
      </c>
      <c r="AE1023" s="34"/>
      <c r="AF1023" s="34"/>
      <c r="AG1023" s="19" t="str">
        <f t="shared" si="184"/>
        <v/>
      </c>
      <c r="AH1023" s="19" t="str">
        <f t="shared" si="185"/>
        <v/>
      </c>
      <c r="AI1023" s="19" t="str">
        <f t="shared" si="186"/>
        <v/>
      </c>
      <c r="AJ1023" s="31"/>
      <c r="AK1023" s="26"/>
    </row>
    <row r="1024" spans="1:37" x14ac:dyDescent="0.2">
      <c r="A1024" s="41"/>
      <c r="B1024" s="58" t="s">
        <v>1042</v>
      </c>
      <c r="C1024" s="41"/>
      <c r="D1024" s="44"/>
      <c r="E1024" s="40"/>
      <c r="F1024" s="38" t="str">
        <f t="shared" si="176"/>
        <v/>
      </c>
      <c r="G1024" s="23">
        <f t="shared" si="177"/>
        <v>0</v>
      </c>
      <c r="H1024" s="23">
        <f t="shared" si="178"/>
        <v>0</v>
      </c>
      <c r="I1024" s="23">
        <f t="shared" si="179"/>
        <v>0</v>
      </c>
      <c r="J1024" s="23">
        <f t="shared" si="180"/>
        <v>0</v>
      </c>
      <c r="K1024" s="23">
        <f t="shared" si="181"/>
        <v>0</v>
      </c>
      <c r="L1024" s="27"/>
      <c r="M1024" s="27"/>
      <c r="N1024" s="33"/>
      <c r="O1024" s="33"/>
      <c r="P1024" s="68" t="str">
        <f t="shared" si="182"/>
        <v/>
      </c>
      <c r="Q1024" s="49" t="str">
        <f t="shared" si="183"/>
        <v/>
      </c>
      <c r="R1024" s="33"/>
      <c r="S1024" s="33"/>
      <c r="T1024" s="33"/>
      <c r="U1024" s="33"/>
      <c r="V1024" s="27"/>
      <c r="W1024" s="45"/>
      <c r="X1024" s="42">
        <f>IF(V1024="ESU",P1024*PU!$B$3,0)</f>
        <v>0</v>
      </c>
      <c r="Y1024" s="23">
        <f>IF(V1024="ECF",P1024*PU!$B$5,0)</f>
        <v>0</v>
      </c>
      <c r="Z1024" s="23">
        <f>IF(V1024="Enrobé projeté",P1024*PU!$B$7,0)</f>
        <v>0</v>
      </c>
      <c r="AA1024" s="23">
        <f>IF(V1024="Enrobé à froid",P1024*PU!$B$9,0)</f>
        <v>0</v>
      </c>
      <c r="AB1024" s="23">
        <f>IF(V1024="Béton bitumineux",P1024*PU!$B$11,0)</f>
        <v>0</v>
      </c>
      <c r="AC1024" s="23">
        <f>IF(V1024="Grave émulsion",P1024*PU!$B$13,0)</f>
        <v>0</v>
      </c>
      <c r="AD1024" s="24">
        <f>(R1024*PU!B1029)+('Entretien des chaussées1'!T1024*PU!B1031)+'Entretien des chaussées1'!X1024+'Entretien des chaussées1'!Y1024+'Entretien des chaussées1'!Z1024+'Entretien des chaussées1'!AA1024+'Entretien des chaussées1'!AB1024+'Entretien des chaussées1'!AC1024</f>
        <v>0</v>
      </c>
      <c r="AE1024" s="34"/>
      <c r="AF1024" s="34"/>
      <c r="AG1024" s="19" t="str">
        <f t="shared" si="184"/>
        <v/>
      </c>
      <c r="AH1024" s="19" t="str">
        <f t="shared" si="185"/>
        <v/>
      </c>
      <c r="AI1024" s="19" t="str">
        <f t="shared" si="186"/>
        <v/>
      </c>
      <c r="AJ1024" s="31"/>
      <c r="AK1024" s="26"/>
    </row>
    <row r="1025" spans="1:37" x14ac:dyDescent="0.2">
      <c r="A1025" s="41"/>
      <c r="B1025" s="58" t="s">
        <v>1043</v>
      </c>
      <c r="C1025" s="41"/>
      <c r="D1025" s="44"/>
      <c r="E1025" s="40"/>
      <c r="F1025" s="38" t="str">
        <f t="shared" si="176"/>
        <v/>
      </c>
      <c r="G1025" s="23">
        <f t="shared" si="177"/>
        <v>0</v>
      </c>
      <c r="H1025" s="23">
        <f t="shared" si="178"/>
        <v>0</v>
      </c>
      <c r="I1025" s="23">
        <f t="shared" si="179"/>
        <v>0</v>
      </c>
      <c r="J1025" s="23">
        <f t="shared" si="180"/>
        <v>0</v>
      </c>
      <c r="K1025" s="23">
        <f t="shared" si="181"/>
        <v>0</v>
      </c>
      <c r="L1025" s="27"/>
      <c r="M1025" s="27"/>
      <c r="N1025" s="33"/>
      <c r="O1025" s="33"/>
      <c r="P1025" s="68" t="str">
        <f t="shared" si="182"/>
        <v/>
      </c>
      <c r="Q1025" s="49" t="str">
        <f t="shared" si="183"/>
        <v/>
      </c>
      <c r="R1025" s="33"/>
      <c r="S1025" s="33"/>
      <c r="T1025" s="33"/>
      <c r="U1025" s="33"/>
      <c r="V1025" s="27"/>
      <c r="W1025" s="45"/>
      <c r="X1025" s="42">
        <f>IF(V1025="ESU",P1025*PU!$B$3,0)</f>
        <v>0</v>
      </c>
      <c r="Y1025" s="23">
        <f>IF(V1025="ECF",P1025*PU!$B$5,0)</f>
        <v>0</v>
      </c>
      <c r="Z1025" s="23">
        <f>IF(V1025="Enrobé projeté",P1025*PU!$B$7,0)</f>
        <v>0</v>
      </c>
      <c r="AA1025" s="23">
        <f>IF(V1025="Enrobé à froid",P1025*PU!$B$9,0)</f>
        <v>0</v>
      </c>
      <c r="AB1025" s="23">
        <f>IF(V1025="Béton bitumineux",P1025*PU!$B$11,0)</f>
        <v>0</v>
      </c>
      <c r="AC1025" s="23">
        <f>IF(V1025="Grave émulsion",P1025*PU!$B$13,0)</f>
        <v>0</v>
      </c>
      <c r="AD1025" s="24">
        <f>(R1025*PU!B1030)+('Entretien des chaussées1'!T1025*PU!B1032)+'Entretien des chaussées1'!X1025+'Entretien des chaussées1'!Y1025+'Entretien des chaussées1'!Z1025+'Entretien des chaussées1'!AA1025+'Entretien des chaussées1'!AB1025+'Entretien des chaussées1'!AC1025</f>
        <v>0</v>
      </c>
      <c r="AE1025" s="34"/>
      <c r="AF1025" s="34"/>
      <c r="AG1025" s="19" t="str">
        <f t="shared" si="184"/>
        <v/>
      </c>
      <c r="AH1025" s="19" t="str">
        <f t="shared" si="185"/>
        <v/>
      </c>
      <c r="AI1025" s="19" t="str">
        <f t="shared" si="186"/>
        <v/>
      </c>
      <c r="AJ1025" s="31"/>
      <c r="AK1025" s="26"/>
    </row>
    <row r="1026" spans="1:37" x14ac:dyDescent="0.2">
      <c r="A1026" s="41"/>
      <c r="B1026" s="58" t="s">
        <v>1044</v>
      </c>
      <c r="C1026" s="41"/>
      <c r="D1026" s="44"/>
      <c r="E1026" s="40"/>
      <c r="F1026" s="38" t="str">
        <f t="shared" si="176"/>
        <v/>
      </c>
      <c r="G1026" s="23">
        <f t="shared" si="177"/>
        <v>0</v>
      </c>
      <c r="H1026" s="23">
        <f t="shared" si="178"/>
        <v>0</v>
      </c>
      <c r="I1026" s="23">
        <f t="shared" si="179"/>
        <v>0</v>
      </c>
      <c r="J1026" s="23">
        <f t="shared" si="180"/>
        <v>0</v>
      </c>
      <c r="K1026" s="23">
        <f t="shared" si="181"/>
        <v>0</v>
      </c>
      <c r="L1026" s="27"/>
      <c r="M1026" s="27"/>
      <c r="N1026" s="33"/>
      <c r="O1026" s="33"/>
      <c r="P1026" s="68" t="str">
        <f t="shared" si="182"/>
        <v/>
      </c>
      <c r="Q1026" s="49" t="str">
        <f t="shared" si="183"/>
        <v/>
      </c>
      <c r="R1026" s="33"/>
      <c r="S1026" s="33"/>
      <c r="T1026" s="33"/>
      <c r="U1026" s="33"/>
      <c r="V1026" s="27"/>
      <c r="W1026" s="45"/>
      <c r="X1026" s="42">
        <f>IF(V1026="ESU",P1026*PU!$B$3,0)</f>
        <v>0</v>
      </c>
      <c r="Y1026" s="23">
        <f>IF(V1026="ECF",P1026*PU!$B$5,0)</f>
        <v>0</v>
      </c>
      <c r="Z1026" s="23">
        <f>IF(V1026="Enrobé projeté",P1026*PU!$B$7,0)</f>
        <v>0</v>
      </c>
      <c r="AA1026" s="23">
        <f>IF(V1026="Enrobé à froid",P1026*PU!$B$9,0)</f>
        <v>0</v>
      </c>
      <c r="AB1026" s="23">
        <f>IF(V1026="Béton bitumineux",P1026*PU!$B$11,0)</f>
        <v>0</v>
      </c>
      <c r="AC1026" s="23">
        <f>IF(V1026="Grave émulsion",P1026*PU!$B$13,0)</f>
        <v>0</v>
      </c>
      <c r="AD1026" s="24">
        <f>(R1026*PU!B1031)+('Entretien des chaussées1'!T1026*PU!B1033)+'Entretien des chaussées1'!X1026+'Entretien des chaussées1'!Y1026+'Entretien des chaussées1'!Z1026+'Entretien des chaussées1'!AA1026+'Entretien des chaussées1'!AB1026+'Entretien des chaussées1'!AC1026</f>
        <v>0</v>
      </c>
      <c r="AE1026" s="34"/>
      <c r="AF1026" s="34"/>
      <c r="AG1026" s="19" t="str">
        <f t="shared" si="184"/>
        <v/>
      </c>
      <c r="AH1026" s="19" t="str">
        <f t="shared" si="185"/>
        <v/>
      </c>
      <c r="AI1026" s="19" t="str">
        <f t="shared" si="186"/>
        <v/>
      </c>
      <c r="AJ1026" s="31"/>
      <c r="AK1026" s="26"/>
    </row>
    <row r="1027" spans="1:37" x14ac:dyDescent="0.2">
      <c r="A1027" s="41"/>
      <c r="B1027" s="58" t="s">
        <v>1045</v>
      </c>
      <c r="C1027" s="41"/>
      <c r="D1027" s="44"/>
      <c r="E1027" s="40"/>
      <c r="F1027" s="38" t="str">
        <f t="shared" si="176"/>
        <v/>
      </c>
      <c r="G1027" s="23">
        <f t="shared" si="177"/>
        <v>0</v>
      </c>
      <c r="H1027" s="23">
        <f t="shared" si="178"/>
        <v>0</v>
      </c>
      <c r="I1027" s="23">
        <f t="shared" si="179"/>
        <v>0</v>
      </c>
      <c r="J1027" s="23">
        <f t="shared" si="180"/>
        <v>0</v>
      </c>
      <c r="K1027" s="23">
        <f t="shared" si="181"/>
        <v>0</v>
      </c>
      <c r="L1027" s="27"/>
      <c r="M1027" s="27"/>
      <c r="N1027" s="33"/>
      <c r="O1027" s="33"/>
      <c r="P1027" s="68" t="str">
        <f t="shared" si="182"/>
        <v/>
      </c>
      <c r="Q1027" s="49" t="str">
        <f t="shared" si="183"/>
        <v/>
      </c>
      <c r="R1027" s="33"/>
      <c r="S1027" s="33"/>
      <c r="T1027" s="33"/>
      <c r="U1027" s="33"/>
      <c r="V1027" s="27"/>
      <c r="W1027" s="45"/>
      <c r="X1027" s="42">
        <f>IF(V1027="ESU",P1027*PU!$B$3,0)</f>
        <v>0</v>
      </c>
      <c r="Y1027" s="23">
        <f>IF(V1027="ECF",P1027*PU!$B$5,0)</f>
        <v>0</v>
      </c>
      <c r="Z1027" s="23">
        <f>IF(V1027="Enrobé projeté",P1027*PU!$B$7,0)</f>
        <v>0</v>
      </c>
      <c r="AA1027" s="23">
        <f>IF(V1027="Enrobé à froid",P1027*PU!$B$9,0)</f>
        <v>0</v>
      </c>
      <c r="AB1027" s="23">
        <f>IF(V1027="Béton bitumineux",P1027*PU!$B$11,0)</f>
        <v>0</v>
      </c>
      <c r="AC1027" s="23">
        <f>IF(V1027="Grave émulsion",P1027*PU!$B$13,0)</f>
        <v>0</v>
      </c>
      <c r="AD1027" s="24">
        <f>(R1027*PU!B1032)+('Entretien des chaussées1'!T1027*PU!B1034)+'Entretien des chaussées1'!X1027+'Entretien des chaussées1'!Y1027+'Entretien des chaussées1'!Z1027+'Entretien des chaussées1'!AA1027+'Entretien des chaussées1'!AB1027+'Entretien des chaussées1'!AC1027</f>
        <v>0</v>
      </c>
      <c r="AE1027" s="34"/>
      <c r="AF1027" s="34"/>
      <c r="AG1027" s="19" t="str">
        <f t="shared" si="184"/>
        <v/>
      </c>
      <c r="AH1027" s="19" t="str">
        <f t="shared" si="185"/>
        <v/>
      </c>
      <c r="AI1027" s="19" t="str">
        <f t="shared" si="186"/>
        <v/>
      </c>
      <c r="AJ1027" s="31"/>
      <c r="AK1027" s="26"/>
    </row>
    <row r="1028" spans="1:37" x14ac:dyDescent="0.2">
      <c r="A1028" s="41"/>
      <c r="B1028" s="58" t="s">
        <v>1046</v>
      </c>
      <c r="C1028" s="41"/>
      <c r="D1028" s="44"/>
      <c r="E1028" s="40"/>
      <c r="F1028" s="38" t="str">
        <f t="shared" si="176"/>
        <v/>
      </c>
      <c r="G1028" s="23">
        <f t="shared" si="177"/>
        <v>0</v>
      </c>
      <c r="H1028" s="23">
        <f t="shared" si="178"/>
        <v>0</v>
      </c>
      <c r="I1028" s="23">
        <f t="shared" si="179"/>
        <v>0</v>
      </c>
      <c r="J1028" s="23">
        <f t="shared" si="180"/>
        <v>0</v>
      </c>
      <c r="K1028" s="23">
        <f t="shared" si="181"/>
        <v>0</v>
      </c>
      <c r="L1028" s="27"/>
      <c r="M1028" s="27"/>
      <c r="N1028" s="33"/>
      <c r="O1028" s="33"/>
      <c r="P1028" s="68" t="str">
        <f t="shared" si="182"/>
        <v/>
      </c>
      <c r="Q1028" s="49" t="str">
        <f t="shared" si="183"/>
        <v/>
      </c>
      <c r="R1028" s="33"/>
      <c r="S1028" s="33"/>
      <c r="T1028" s="33"/>
      <c r="U1028" s="33"/>
      <c r="V1028" s="27"/>
      <c r="W1028" s="45"/>
      <c r="X1028" s="42">
        <f>IF(V1028="ESU",P1028*PU!$B$3,0)</f>
        <v>0</v>
      </c>
      <c r="Y1028" s="23">
        <f>IF(V1028="ECF",P1028*PU!$B$5,0)</f>
        <v>0</v>
      </c>
      <c r="Z1028" s="23">
        <f>IF(V1028="Enrobé projeté",P1028*PU!$B$7,0)</f>
        <v>0</v>
      </c>
      <c r="AA1028" s="23">
        <f>IF(V1028="Enrobé à froid",P1028*PU!$B$9,0)</f>
        <v>0</v>
      </c>
      <c r="AB1028" s="23">
        <f>IF(V1028="Béton bitumineux",P1028*PU!$B$11,0)</f>
        <v>0</v>
      </c>
      <c r="AC1028" s="23">
        <f>IF(V1028="Grave émulsion",P1028*PU!$B$13,0)</f>
        <v>0</v>
      </c>
      <c r="AD1028" s="24">
        <f>(R1028*PU!B1033)+('Entretien des chaussées1'!T1028*PU!B1035)+'Entretien des chaussées1'!X1028+'Entretien des chaussées1'!Y1028+'Entretien des chaussées1'!Z1028+'Entretien des chaussées1'!AA1028+'Entretien des chaussées1'!AB1028+'Entretien des chaussées1'!AC1028</f>
        <v>0</v>
      </c>
      <c r="AE1028" s="34"/>
      <c r="AF1028" s="34"/>
      <c r="AG1028" s="19" t="str">
        <f t="shared" si="184"/>
        <v/>
      </c>
      <c r="AH1028" s="19" t="str">
        <f t="shared" si="185"/>
        <v/>
      </c>
      <c r="AI1028" s="19" t="str">
        <f t="shared" si="186"/>
        <v/>
      </c>
      <c r="AJ1028" s="31"/>
      <c r="AK1028" s="26"/>
    </row>
    <row r="1029" spans="1:37" x14ac:dyDescent="0.2">
      <c r="A1029" s="41"/>
      <c r="B1029" s="58" t="s">
        <v>1047</v>
      </c>
      <c r="C1029" s="41"/>
      <c r="D1029" s="44"/>
      <c r="E1029" s="40"/>
      <c r="F1029" s="38" t="str">
        <f t="shared" si="176"/>
        <v/>
      </c>
      <c r="G1029" s="23">
        <f t="shared" si="177"/>
        <v>0</v>
      </c>
      <c r="H1029" s="23">
        <f t="shared" si="178"/>
        <v>0</v>
      </c>
      <c r="I1029" s="23">
        <f t="shared" si="179"/>
        <v>0</v>
      </c>
      <c r="J1029" s="23">
        <f t="shared" si="180"/>
        <v>0</v>
      </c>
      <c r="K1029" s="23">
        <f t="shared" si="181"/>
        <v>0</v>
      </c>
      <c r="L1029" s="27"/>
      <c r="M1029" s="27"/>
      <c r="N1029" s="33"/>
      <c r="O1029" s="33"/>
      <c r="P1029" s="68" t="str">
        <f t="shared" si="182"/>
        <v/>
      </c>
      <c r="Q1029" s="49" t="str">
        <f t="shared" si="183"/>
        <v/>
      </c>
      <c r="R1029" s="33"/>
      <c r="S1029" s="33"/>
      <c r="T1029" s="33"/>
      <c r="U1029" s="33"/>
      <c r="V1029" s="27"/>
      <c r="W1029" s="45"/>
      <c r="X1029" s="42">
        <f>IF(V1029="ESU",P1029*PU!$B$3,0)</f>
        <v>0</v>
      </c>
      <c r="Y1029" s="23">
        <f>IF(V1029="ECF",P1029*PU!$B$5,0)</f>
        <v>0</v>
      </c>
      <c r="Z1029" s="23">
        <f>IF(V1029="Enrobé projeté",P1029*PU!$B$7,0)</f>
        <v>0</v>
      </c>
      <c r="AA1029" s="23">
        <f>IF(V1029="Enrobé à froid",P1029*PU!$B$9,0)</f>
        <v>0</v>
      </c>
      <c r="AB1029" s="23">
        <f>IF(V1029="Béton bitumineux",P1029*PU!$B$11,0)</f>
        <v>0</v>
      </c>
      <c r="AC1029" s="23">
        <f>IF(V1029="Grave émulsion",P1029*PU!$B$13,0)</f>
        <v>0</v>
      </c>
      <c r="AD1029" s="24">
        <f>(R1029*PU!B1034)+('Entretien des chaussées1'!T1029*PU!B1036)+'Entretien des chaussées1'!X1029+'Entretien des chaussées1'!Y1029+'Entretien des chaussées1'!Z1029+'Entretien des chaussées1'!AA1029+'Entretien des chaussées1'!AB1029+'Entretien des chaussées1'!AC1029</f>
        <v>0</v>
      </c>
      <c r="AE1029" s="34"/>
      <c r="AF1029" s="34"/>
      <c r="AG1029" s="19" t="str">
        <f t="shared" si="184"/>
        <v/>
      </c>
      <c r="AH1029" s="19" t="str">
        <f t="shared" si="185"/>
        <v/>
      </c>
      <c r="AI1029" s="19" t="str">
        <f t="shared" si="186"/>
        <v/>
      </c>
      <c r="AJ1029" s="31"/>
      <c r="AK1029" s="26"/>
    </row>
    <row r="1030" spans="1:37" x14ac:dyDescent="0.2">
      <c r="A1030" s="41"/>
      <c r="B1030" s="58" t="s">
        <v>1048</v>
      </c>
      <c r="C1030" s="41"/>
      <c r="D1030" s="44"/>
      <c r="E1030" s="40"/>
      <c r="F1030" s="38" t="str">
        <f t="shared" si="176"/>
        <v/>
      </c>
      <c r="G1030" s="23">
        <f t="shared" si="177"/>
        <v>0</v>
      </c>
      <c r="H1030" s="23">
        <f t="shared" si="178"/>
        <v>0</v>
      </c>
      <c r="I1030" s="23">
        <f t="shared" si="179"/>
        <v>0</v>
      </c>
      <c r="J1030" s="23">
        <f t="shared" si="180"/>
        <v>0</v>
      </c>
      <c r="K1030" s="23">
        <f t="shared" si="181"/>
        <v>0</v>
      </c>
      <c r="L1030" s="27"/>
      <c r="M1030" s="27"/>
      <c r="N1030" s="33"/>
      <c r="O1030" s="33"/>
      <c r="P1030" s="68" t="str">
        <f t="shared" si="182"/>
        <v/>
      </c>
      <c r="Q1030" s="49" t="str">
        <f t="shared" si="183"/>
        <v/>
      </c>
      <c r="R1030" s="33"/>
      <c r="S1030" s="33"/>
      <c r="T1030" s="33"/>
      <c r="U1030" s="33"/>
      <c r="V1030" s="27"/>
      <c r="W1030" s="45"/>
      <c r="X1030" s="42">
        <f>IF(V1030="ESU",P1030*PU!$B$3,0)</f>
        <v>0</v>
      </c>
      <c r="Y1030" s="23">
        <f>IF(V1030="ECF",P1030*PU!$B$5,0)</f>
        <v>0</v>
      </c>
      <c r="Z1030" s="23">
        <f>IF(V1030="Enrobé projeté",P1030*PU!$B$7,0)</f>
        <v>0</v>
      </c>
      <c r="AA1030" s="23">
        <f>IF(V1030="Enrobé à froid",P1030*PU!$B$9,0)</f>
        <v>0</v>
      </c>
      <c r="AB1030" s="23">
        <f>IF(V1030="Béton bitumineux",P1030*PU!$B$11,0)</f>
        <v>0</v>
      </c>
      <c r="AC1030" s="23">
        <f>IF(V1030="Grave émulsion",P1030*PU!$B$13,0)</f>
        <v>0</v>
      </c>
      <c r="AD1030" s="24">
        <f>(R1030*PU!B1035)+('Entretien des chaussées1'!T1030*PU!B1037)+'Entretien des chaussées1'!X1030+'Entretien des chaussées1'!Y1030+'Entretien des chaussées1'!Z1030+'Entretien des chaussées1'!AA1030+'Entretien des chaussées1'!AB1030+'Entretien des chaussées1'!AC1030</f>
        <v>0</v>
      </c>
      <c r="AE1030" s="34"/>
      <c r="AF1030" s="34"/>
      <c r="AG1030" s="19" t="str">
        <f t="shared" si="184"/>
        <v/>
      </c>
      <c r="AH1030" s="19" t="str">
        <f t="shared" si="185"/>
        <v/>
      </c>
      <c r="AI1030" s="19" t="str">
        <f t="shared" si="186"/>
        <v/>
      </c>
      <c r="AJ1030" s="31"/>
      <c r="AK1030" s="26"/>
    </row>
    <row r="1031" spans="1:37" x14ac:dyDescent="0.2">
      <c r="A1031" s="41"/>
      <c r="B1031" s="58" t="s">
        <v>1049</v>
      </c>
      <c r="C1031" s="41"/>
      <c r="D1031" s="44"/>
      <c r="E1031" s="40"/>
      <c r="F1031" s="38" t="str">
        <f t="shared" si="176"/>
        <v/>
      </c>
      <c r="G1031" s="23">
        <f t="shared" si="177"/>
        <v>0</v>
      </c>
      <c r="H1031" s="23">
        <f t="shared" si="178"/>
        <v>0</v>
      </c>
      <c r="I1031" s="23">
        <f t="shared" si="179"/>
        <v>0</v>
      </c>
      <c r="J1031" s="23">
        <f t="shared" si="180"/>
        <v>0</v>
      </c>
      <c r="K1031" s="23">
        <f t="shared" si="181"/>
        <v>0</v>
      </c>
      <c r="L1031" s="27"/>
      <c r="M1031" s="27"/>
      <c r="N1031" s="33"/>
      <c r="O1031" s="33"/>
      <c r="P1031" s="68" t="str">
        <f t="shared" si="182"/>
        <v/>
      </c>
      <c r="Q1031" s="49" t="str">
        <f t="shared" si="183"/>
        <v/>
      </c>
      <c r="R1031" s="33"/>
      <c r="S1031" s="33"/>
      <c r="T1031" s="33"/>
      <c r="U1031" s="33"/>
      <c r="V1031" s="27"/>
      <c r="W1031" s="45"/>
      <c r="X1031" s="42">
        <f>IF(V1031="ESU",P1031*PU!$B$3,0)</f>
        <v>0</v>
      </c>
      <c r="Y1031" s="23">
        <f>IF(V1031="ECF",P1031*PU!$B$5,0)</f>
        <v>0</v>
      </c>
      <c r="Z1031" s="23">
        <f>IF(V1031="Enrobé projeté",P1031*PU!$B$7,0)</f>
        <v>0</v>
      </c>
      <c r="AA1031" s="23">
        <f>IF(V1031="Enrobé à froid",P1031*PU!$B$9,0)</f>
        <v>0</v>
      </c>
      <c r="AB1031" s="23">
        <f>IF(V1031="Béton bitumineux",P1031*PU!$B$11,0)</f>
        <v>0</v>
      </c>
      <c r="AC1031" s="23">
        <f>IF(V1031="Grave émulsion",P1031*PU!$B$13,0)</f>
        <v>0</v>
      </c>
      <c r="AD1031" s="24">
        <f>(R1031*PU!B1036)+('Entretien des chaussées1'!T1031*PU!B1038)+'Entretien des chaussées1'!X1031+'Entretien des chaussées1'!Y1031+'Entretien des chaussées1'!Z1031+'Entretien des chaussées1'!AA1031+'Entretien des chaussées1'!AB1031+'Entretien des chaussées1'!AC1031</f>
        <v>0</v>
      </c>
      <c r="AE1031" s="34"/>
      <c r="AF1031" s="34"/>
      <c r="AG1031" s="19" t="str">
        <f t="shared" si="184"/>
        <v/>
      </c>
      <c r="AH1031" s="19" t="str">
        <f t="shared" si="185"/>
        <v/>
      </c>
      <c r="AI1031" s="19" t="str">
        <f t="shared" si="186"/>
        <v/>
      </c>
      <c r="AJ1031" s="31"/>
      <c r="AK1031" s="26"/>
    </row>
    <row r="1032" spans="1:37" x14ac:dyDescent="0.2">
      <c r="A1032" s="41"/>
      <c r="B1032" s="58" t="s">
        <v>1050</v>
      </c>
      <c r="C1032" s="41"/>
      <c r="D1032" s="44"/>
      <c r="E1032" s="40"/>
      <c r="F1032" s="38" t="str">
        <f t="shared" si="176"/>
        <v/>
      </c>
      <c r="G1032" s="23">
        <f t="shared" si="177"/>
        <v>0</v>
      </c>
      <c r="H1032" s="23">
        <f t="shared" si="178"/>
        <v>0</v>
      </c>
      <c r="I1032" s="23">
        <f t="shared" si="179"/>
        <v>0</v>
      </c>
      <c r="J1032" s="23">
        <f t="shared" si="180"/>
        <v>0</v>
      </c>
      <c r="K1032" s="23">
        <f t="shared" si="181"/>
        <v>0</v>
      </c>
      <c r="L1032" s="27"/>
      <c r="M1032" s="27"/>
      <c r="N1032" s="33"/>
      <c r="O1032" s="33"/>
      <c r="P1032" s="68" t="str">
        <f t="shared" si="182"/>
        <v/>
      </c>
      <c r="Q1032" s="49" t="str">
        <f t="shared" si="183"/>
        <v/>
      </c>
      <c r="R1032" s="33"/>
      <c r="S1032" s="33"/>
      <c r="T1032" s="33"/>
      <c r="U1032" s="33"/>
      <c r="V1032" s="27"/>
      <c r="W1032" s="45"/>
      <c r="X1032" s="42">
        <f>IF(V1032="ESU",P1032*PU!$B$3,0)</f>
        <v>0</v>
      </c>
      <c r="Y1032" s="23">
        <f>IF(V1032="ECF",P1032*PU!$B$5,0)</f>
        <v>0</v>
      </c>
      <c r="Z1032" s="23">
        <f>IF(V1032="Enrobé projeté",P1032*PU!$B$7,0)</f>
        <v>0</v>
      </c>
      <c r="AA1032" s="23">
        <f>IF(V1032="Enrobé à froid",P1032*PU!$B$9,0)</f>
        <v>0</v>
      </c>
      <c r="AB1032" s="23">
        <f>IF(V1032="Béton bitumineux",P1032*PU!$B$11,0)</f>
        <v>0</v>
      </c>
      <c r="AC1032" s="23">
        <f>IF(V1032="Grave émulsion",P1032*PU!$B$13,0)</f>
        <v>0</v>
      </c>
      <c r="AD1032" s="24">
        <f>(R1032*PU!B1037)+('Entretien des chaussées1'!T1032*PU!B1039)+'Entretien des chaussées1'!X1032+'Entretien des chaussées1'!Y1032+'Entretien des chaussées1'!Z1032+'Entretien des chaussées1'!AA1032+'Entretien des chaussées1'!AB1032+'Entretien des chaussées1'!AC1032</f>
        <v>0</v>
      </c>
      <c r="AE1032" s="34"/>
      <c r="AF1032" s="34"/>
      <c r="AG1032" s="19" t="str">
        <f t="shared" si="184"/>
        <v/>
      </c>
      <c r="AH1032" s="19" t="str">
        <f t="shared" si="185"/>
        <v/>
      </c>
      <c r="AI1032" s="19" t="str">
        <f t="shared" si="186"/>
        <v/>
      </c>
      <c r="AJ1032" s="31"/>
      <c r="AK1032" s="26"/>
    </row>
    <row r="1033" spans="1:37" x14ac:dyDescent="0.2">
      <c r="A1033" s="41"/>
      <c r="B1033" s="58" t="s">
        <v>1051</v>
      </c>
      <c r="C1033" s="41"/>
      <c r="D1033" s="44"/>
      <c r="E1033" s="40"/>
      <c r="F1033" s="38" t="str">
        <f t="shared" si="176"/>
        <v/>
      </c>
      <c r="G1033" s="23">
        <f t="shared" si="177"/>
        <v>0</v>
      </c>
      <c r="H1033" s="23">
        <f t="shared" si="178"/>
        <v>0</v>
      </c>
      <c r="I1033" s="23">
        <f t="shared" si="179"/>
        <v>0</v>
      </c>
      <c r="J1033" s="23">
        <f t="shared" si="180"/>
        <v>0</v>
      </c>
      <c r="K1033" s="23">
        <f t="shared" si="181"/>
        <v>0</v>
      </c>
      <c r="L1033" s="27"/>
      <c r="M1033" s="27"/>
      <c r="N1033" s="33"/>
      <c r="O1033" s="33"/>
      <c r="P1033" s="68" t="str">
        <f t="shared" si="182"/>
        <v/>
      </c>
      <c r="Q1033" s="49" t="str">
        <f t="shared" si="183"/>
        <v/>
      </c>
      <c r="R1033" s="33"/>
      <c r="S1033" s="33"/>
      <c r="T1033" s="33"/>
      <c r="U1033" s="33"/>
      <c r="V1033" s="27"/>
      <c r="W1033" s="45"/>
      <c r="X1033" s="42">
        <f>IF(V1033="ESU",P1033*PU!$B$3,0)</f>
        <v>0</v>
      </c>
      <c r="Y1033" s="23">
        <f>IF(V1033="ECF",P1033*PU!$B$5,0)</f>
        <v>0</v>
      </c>
      <c r="Z1033" s="23">
        <f>IF(V1033="Enrobé projeté",P1033*PU!$B$7,0)</f>
        <v>0</v>
      </c>
      <c r="AA1033" s="23">
        <f>IF(V1033="Enrobé à froid",P1033*PU!$B$9,0)</f>
        <v>0</v>
      </c>
      <c r="AB1033" s="23">
        <f>IF(V1033="Béton bitumineux",P1033*PU!$B$11,0)</f>
        <v>0</v>
      </c>
      <c r="AC1033" s="23">
        <f>IF(V1033="Grave émulsion",P1033*PU!$B$13,0)</f>
        <v>0</v>
      </c>
      <c r="AD1033" s="24">
        <f>(R1033*PU!B1038)+('Entretien des chaussées1'!T1033*PU!B1040)+'Entretien des chaussées1'!X1033+'Entretien des chaussées1'!Y1033+'Entretien des chaussées1'!Z1033+'Entretien des chaussées1'!AA1033+'Entretien des chaussées1'!AB1033+'Entretien des chaussées1'!AC1033</f>
        <v>0</v>
      </c>
      <c r="AE1033" s="34"/>
      <c r="AF1033" s="34"/>
      <c r="AG1033" s="19" t="str">
        <f t="shared" si="184"/>
        <v/>
      </c>
      <c r="AH1033" s="19" t="str">
        <f t="shared" si="185"/>
        <v/>
      </c>
      <c r="AI1033" s="19" t="str">
        <f t="shared" si="186"/>
        <v/>
      </c>
      <c r="AJ1033" s="31"/>
      <c r="AK1033" s="26"/>
    </row>
    <row r="1034" spans="1:37" x14ac:dyDescent="0.2">
      <c r="A1034" s="41"/>
      <c r="B1034" s="58" t="s">
        <v>1052</v>
      </c>
      <c r="C1034" s="41"/>
      <c r="D1034" s="44"/>
      <c r="E1034" s="40"/>
      <c r="F1034" s="38" t="str">
        <f t="shared" si="176"/>
        <v/>
      </c>
      <c r="G1034" s="23">
        <f t="shared" si="177"/>
        <v>0</v>
      </c>
      <c r="H1034" s="23">
        <f t="shared" si="178"/>
        <v>0</v>
      </c>
      <c r="I1034" s="23">
        <f t="shared" si="179"/>
        <v>0</v>
      </c>
      <c r="J1034" s="23">
        <f t="shared" si="180"/>
        <v>0</v>
      </c>
      <c r="K1034" s="23">
        <f t="shared" si="181"/>
        <v>0</v>
      </c>
      <c r="L1034" s="27"/>
      <c r="M1034" s="27"/>
      <c r="N1034" s="33"/>
      <c r="O1034" s="33"/>
      <c r="P1034" s="68" t="str">
        <f t="shared" si="182"/>
        <v/>
      </c>
      <c r="Q1034" s="49" t="str">
        <f t="shared" si="183"/>
        <v/>
      </c>
      <c r="R1034" s="33"/>
      <c r="S1034" s="33"/>
      <c r="T1034" s="33"/>
      <c r="U1034" s="33"/>
      <c r="V1034" s="27"/>
      <c r="W1034" s="45"/>
      <c r="X1034" s="42">
        <f>IF(V1034="ESU",P1034*PU!$B$3,0)</f>
        <v>0</v>
      </c>
      <c r="Y1034" s="23">
        <f>IF(V1034="ECF",P1034*PU!$B$5,0)</f>
        <v>0</v>
      </c>
      <c r="Z1034" s="23">
        <f>IF(V1034="Enrobé projeté",P1034*PU!$B$7,0)</f>
        <v>0</v>
      </c>
      <c r="AA1034" s="23">
        <f>IF(V1034="Enrobé à froid",P1034*PU!$B$9,0)</f>
        <v>0</v>
      </c>
      <c r="AB1034" s="23">
        <f>IF(V1034="Béton bitumineux",P1034*PU!$B$11,0)</f>
        <v>0</v>
      </c>
      <c r="AC1034" s="23">
        <f>IF(V1034="Grave émulsion",P1034*PU!$B$13,0)</f>
        <v>0</v>
      </c>
      <c r="AD1034" s="24">
        <f>(R1034*PU!B1039)+('Entretien des chaussées1'!T1034*PU!B1041)+'Entretien des chaussées1'!X1034+'Entretien des chaussées1'!Y1034+'Entretien des chaussées1'!Z1034+'Entretien des chaussées1'!AA1034+'Entretien des chaussées1'!AB1034+'Entretien des chaussées1'!AC1034</f>
        <v>0</v>
      </c>
      <c r="AE1034" s="34"/>
      <c r="AF1034" s="34"/>
      <c r="AG1034" s="19" t="str">
        <f t="shared" si="184"/>
        <v/>
      </c>
      <c r="AH1034" s="19" t="str">
        <f t="shared" si="185"/>
        <v/>
      </c>
      <c r="AI1034" s="19" t="str">
        <f t="shared" si="186"/>
        <v/>
      </c>
      <c r="AJ1034" s="31"/>
      <c r="AK1034" s="26"/>
    </row>
    <row r="1035" spans="1:37" x14ac:dyDescent="0.2">
      <c r="A1035" s="41"/>
      <c r="B1035" s="58" t="s">
        <v>1053</v>
      </c>
      <c r="C1035" s="41"/>
      <c r="D1035" s="44"/>
      <c r="E1035" s="40"/>
      <c r="F1035" s="38" t="str">
        <f t="shared" si="176"/>
        <v/>
      </c>
      <c r="G1035" s="23">
        <f t="shared" si="177"/>
        <v>0</v>
      </c>
      <c r="H1035" s="23">
        <f t="shared" si="178"/>
        <v>0</v>
      </c>
      <c r="I1035" s="23">
        <f t="shared" si="179"/>
        <v>0</v>
      </c>
      <c r="J1035" s="23">
        <f t="shared" si="180"/>
        <v>0</v>
      </c>
      <c r="K1035" s="23">
        <f t="shared" si="181"/>
        <v>0</v>
      </c>
      <c r="L1035" s="27"/>
      <c r="M1035" s="27"/>
      <c r="N1035" s="33"/>
      <c r="O1035" s="33"/>
      <c r="P1035" s="68" t="str">
        <f t="shared" si="182"/>
        <v/>
      </c>
      <c r="Q1035" s="49" t="str">
        <f t="shared" si="183"/>
        <v/>
      </c>
      <c r="R1035" s="33"/>
      <c r="S1035" s="33"/>
      <c r="T1035" s="33"/>
      <c r="U1035" s="33"/>
      <c r="V1035" s="27"/>
      <c r="W1035" s="45"/>
      <c r="X1035" s="42">
        <f>IF(V1035="ESU",P1035*PU!$B$3,0)</f>
        <v>0</v>
      </c>
      <c r="Y1035" s="23">
        <f>IF(V1035="ECF",P1035*PU!$B$5,0)</f>
        <v>0</v>
      </c>
      <c r="Z1035" s="23">
        <f>IF(V1035="Enrobé projeté",P1035*PU!$B$7,0)</f>
        <v>0</v>
      </c>
      <c r="AA1035" s="23">
        <f>IF(V1035="Enrobé à froid",P1035*PU!$B$9,0)</f>
        <v>0</v>
      </c>
      <c r="AB1035" s="23">
        <f>IF(V1035="Béton bitumineux",P1035*PU!$B$11,0)</f>
        <v>0</v>
      </c>
      <c r="AC1035" s="23">
        <f>IF(V1035="Grave émulsion",P1035*PU!$B$13,0)</f>
        <v>0</v>
      </c>
      <c r="AD1035" s="24">
        <f>(R1035*PU!B1040)+('Entretien des chaussées1'!T1035*PU!B1042)+'Entretien des chaussées1'!X1035+'Entretien des chaussées1'!Y1035+'Entretien des chaussées1'!Z1035+'Entretien des chaussées1'!AA1035+'Entretien des chaussées1'!AB1035+'Entretien des chaussées1'!AC1035</f>
        <v>0</v>
      </c>
      <c r="AE1035" s="34"/>
      <c r="AF1035" s="34"/>
      <c r="AG1035" s="19" t="str">
        <f t="shared" si="184"/>
        <v/>
      </c>
      <c r="AH1035" s="19" t="str">
        <f t="shared" si="185"/>
        <v/>
      </c>
      <c r="AI1035" s="19" t="str">
        <f t="shared" si="186"/>
        <v/>
      </c>
      <c r="AJ1035" s="31"/>
      <c r="AK1035" s="26"/>
    </row>
    <row r="1036" spans="1:37" x14ac:dyDescent="0.2">
      <c r="A1036" s="41"/>
      <c r="B1036" s="58" t="s">
        <v>1054</v>
      </c>
      <c r="C1036" s="41"/>
      <c r="D1036" s="44"/>
      <c r="E1036" s="40"/>
      <c r="F1036" s="38" t="str">
        <f t="shared" si="176"/>
        <v/>
      </c>
      <c r="G1036" s="23">
        <f t="shared" si="177"/>
        <v>0</v>
      </c>
      <c r="H1036" s="23">
        <f t="shared" si="178"/>
        <v>0</v>
      </c>
      <c r="I1036" s="23">
        <f t="shared" si="179"/>
        <v>0</v>
      </c>
      <c r="J1036" s="23">
        <f t="shared" si="180"/>
        <v>0</v>
      </c>
      <c r="K1036" s="23">
        <f t="shared" si="181"/>
        <v>0</v>
      </c>
      <c r="L1036" s="27"/>
      <c r="M1036" s="27"/>
      <c r="N1036" s="33"/>
      <c r="O1036" s="33"/>
      <c r="P1036" s="68" t="str">
        <f t="shared" si="182"/>
        <v/>
      </c>
      <c r="Q1036" s="49" t="str">
        <f t="shared" si="183"/>
        <v/>
      </c>
      <c r="R1036" s="33"/>
      <c r="S1036" s="33"/>
      <c r="T1036" s="33"/>
      <c r="U1036" s="33"/>
      <c r="V1036" s="27"/>
      <c r="W1036" s="45"/>
      <c r="X1036" s="42">
        <f>IF(V1036="ESU",P1036*PU!$B$3,0)</f>
        <v>0</v>
      </c>
      <c r="Y1036" s="23">
        <f>IF(V1036="ECF",P1036*PU!$B$5,0)</f>
        <v>0</v>
      </c>
      <c r="Z1036" s="23">
        <f>IF(V1036="Enrobé projeté",P1036*PU!$B$7,0)</f>
        <v>0</v>
      </c>
      <c r="AA1036" s="23">
        <f>IF(V1036="Enrobé à froid",P1036*PU!$B$9,0)</f>
        <v>0</v>
      </c>
      <c r="AB1036" s="23">
        <f>IF(V1036="Béton bitumineux",P1036*PU!$B$11,0)</f>
        <v>0</v>
      </c>
      <c r="AC1036" s="23">
        <f>IF(V1036="Grave émulsion",P1036*PU!$B$13,0)</f>
        <v>0</v>
      </c>
      <c r="AD1036" s="24">
        <f>(R1036*PU!B1041)+('Entretien des chaussées1'!T1036*PU!B1043)+'Entretien des chaussées1'!X1036+'Entretien des chaussées1'!Y1036+'Entretien des chaussées1'!Z1036+'Entretien des chaussées1'!AA1036+'Entretien des chaussées1'!AB1036+'Entretien des chaussées1'!AC1036</f>
        <v>0</v>
      </c>
      <c r="AE1036" s="34"/>
      <c r="AF1036" s="34"/>
      <c r="AG1036" s="19" t="str">
        <f t="shared" si="184"/>
        <v/>
      </c>
      <c r="AH1036" s="19" t="str">
        <f t="shared" si="185"/>
        <v/>
      </c>
      <c r="AI1036" s="19" t="str">
        <f t="shared" si="186"/>
        <v/>
      </c>
      <c r="AJ1036" s="31"/>
      <c r="AK1036" s="26"/>
    </row>
    <row r="1037" spans="1:37" x14ac:dyDescent="0.2">
      <c r="A1037" s="41"/>
      <c r="B1037" s="58" t="s">
        <v>1055</v>
      </c>
      <c r="C1037" s="41"/>
      <c r="D1037" s="44"/>
      <c r="E1037" s="40"/>
      <c r="F1037" s="38" t="str">
        <f t="shared" ref="F1037:F1100" si="187">IF(E1037="Chaussée neuve","Niveau 1",IF(E1037="Chaussée fissurée","Niveau 2",IF(E1037="Chaussée fortement fissurée et nids de poule","Niveau 3",IF(E1037="Chaussée orniérée et fissurée","Niveau 4",IF(E1037="Chaussée affaissée ou quasi détruite","Niveau 5","")))))</f>
        <v/>
      </c>
      <c r="G1037" s="23">
        <f t="shared" ref="G1037:G1100" si="188">IF(F1037="Niveau 1",1,0)</f>
        <v>0</v>
      </c>
      <c r="H1037" s="23">
        <f t="shared" ref="H1037:H1100" si="189">IF(F1037="Niveau 2",1,0)</f>
        <v>0</v>
      </c>
      <c r="I1037" s="23">
        <f t="shared" ref="I1037:I1100" si="190">IF(F1037="Niveau 3",1,0)</f>
        <v>0</v>
      </c>
      <c r="J1037" s="23">
        <f t="shared" ref="J1037:J1100" si="191">IF(F1037="Niveau 4",1,0)</f>
        <v>0</v>
      </c>
      <c r="K1037" s="23">
        <f t="shared" ref="K1037:K1100" si="192">IF(F1037="Niveau 5",1,0)</f>
        <v>0</v>
      </c>
      <c r="L1037" s="27"/>
      <c r="M1037" s="27"/>
      <c r="N1037" s="33"/>
      <c r="O1037" s="33"/>
      <c r="P1037" s="68" t="str">
        <f t="shared" ref="P1037:P1100" si="193">IF(O1037="","",N1037*O1037)</f>
        <v/>
      </c>
      <c r="Q1037" s="49" t="str">
        <f t="shared" ref="Q1037:Q1100" si="194">IF(P1037="","","m²")</f>
        <v/>
      </c>
      <c r="R1037" s="33"/>
      <c r="S1037" s="33"/>
      <c r="T1037" s="33"/>
      <c r="U1037" s="33"/>
      <c r="V1037" s="27"/>
      <c r="W1037" s="45"/>
      <c r="X1037" s="42">
        <f>IF(V1037="ESU",P1037*PU!$B$3,0)</f>
        <v>0</v>
      </c>
      <c r="Y1037" s="23">
        <f>IF(V1037="ECF",P1037*PU!$B$5,0)</f>
        <v>0</v>
      </c>
      <c r="Z1037" s="23">
        <f>IF(V1037="Enrobé projeté",P1037*PU!$B$7,0)</f>
        <v>0</v>
      </c>
      <c r="AA1037" s="23">
        <f>IF(V1037="Enrobé à froid",P1037*PU!$B$9,0)</f>
        <v>0</v>
      </c>
      <c r="AB1037" s="23">
        <f>IF(V1037="Béton bitumineux",P1037*PU!$B$11,0)</f>
        <v>0</v>
      </c>
      <c r="AC1037" s="23">
        <f>IF(V1037="Grave émulsion",P1037*PU!$B$13,0)</f>
        <v>0</v>
      </c>
      <c r="AD1037" s="24">
        <f>(R1037*PU!B1042)+('Entretien des chaussées1'!T1037*PU!B1044)+'Entretien des chaussées1'!X1037+'Entretien des chaussées1'!Y1037+'Entretien des chaussées1'!Z1037+'Entretien des chaussées1'!AA1037+'Entretien des chaussées1'!AB1037+'Entretien des chaussées1'!AC1037</f>
        <v>0</v>
      </c>
      <c r="AE1037" s="34"/>
      <c r="AF1037" s="34"/>
      <c r="AG1037" s="19" t="str">
        <f t="shared" ref="AG1037:AG1100" si="195">IF(W1037="Année N",AD1037+AE1037+AF1037,"")</f>
        <v/>
      </c>
      <c r="AH1037" s="19" t="str">
        <f t="shared" ref="AH1037:AH1100" si="196">IF(W1037="N+1",AD1037+AE1037+AF1037,"")</f>
        <v/>
      </c>
      <c r="AI1037" s="19" t="str">
        <f t="shared" ref="AI1037:AI1100" si="197">IF(W1037="&gt; N+1",AD1037+AE1037+AF1037,"")</f>
        <v/>
      </c>
      <c r="AJ1037" s="31"/>
      <c r="AK1037" s="26"/>
    </row>
    <row r="1038" spans="1:37" x14ac:dyDescent="0.2">
      <c r="A1038" s="41"/>
      <c r="B1038" s="58" t="s">
        <v>1056</v>
      </c>
      <c r="C1038" s="41"/>
      <c r="D1038" s="44"/>
      <c r="E1038" s="40"/>
      <c r="F1038" s="38" t="str">
        <f t="shared" si="187"/>
        <v/>
      </c>
      <c r="G1038" s="23">
        <f t="shared" si="188"/>
        <v>0</v>
      </c>
      <c r="H1038" s="23">
        <f t="shared" si="189"/>
        <v>0</v>
      </c>
      <c r="I1038" s="23">
        <f t="shared" si="190"/>
        <v>0</v>
      </c>
      <c r="J1038" s="23">
        <f t="shared" si="191"/>
        <v>0</v>
      </c>
      <c r="K1038" s="23">
        <f t="shared" si="192"/>
        <v>0</v>
      </c>
      <c r="L1038" s="27"/>
      <c r="M1038" s="27"/>
      <c r="N1038" s="33"/>
      <c r="O1038" s="33"/>
      <c r="P1038" s="68" t="str">
        <f t="shared" si="193"/>
        <v/>
      </c>
      <c r="Q1038" s="49" t="str">
        <f t="shared" si="194"/>
        <v/>
      </c>
      <c r="R1038" s="33"/>
      <c r="S1038" s="33"/>
      <c r="T1038" s="33"/>
      <c r="U1038" s="33"/>
      <c r="V1038" s="27"/>
      <c r="W1038" s="45"/>
      <c r="X1038" s="42">
        <f>IF(V1038="ESU",P1038*PU!$B$3,0)</f>
        <v>0</v>
      </c>
      <c r="Y1038" s="23">
        <f>IF(V1038="ECF",P1038*PU!$B$5,0)</f>
        <v>0</v>
      </c>
      <c r="Z1038" s="23">
        <f>IF(V1038="Enrobé projeté",P1038*PU!$B$7,0)</f>
        <v>0</v>
      </c>
      <c r="AA1038" s="23">
        <f>IF(V1038="Enrobé à froid",P1038*PU!$B$9,0)</f>
        <v>0</v>
      </c>
      <c r="AB1038" s="23">
        <f>IF(V1038="Béton bitumineux",P1038*PU!$B$11,0)</f>
        <v>0</v>
      </c>
      <c r="AC1038" s="23">
        <f>IF(V1038="Grave émulsion",P1038*PU!$B$13,0)</f>
        <v>0</v>
      </c>
      <c r="AD1038" s="24">
        <f>(R1038*PU!B1043)+('Entretien des chaussées1'!T1038*PU!B1045)+'Entretien des chaussées1'!X1038+'Entretien des chaussées1'!Y1038+'Entretien des chaussées1'!Z1038+'Entretien des chaussées1'!AA1038+'Entretien des chaussées1'!AB1038+'Entretien des chaussées1'!AC1038</f>
        <v>0</v>
      </c>
      <c r="AE1038" s="34"/>
      <c r="AF1038" s="34"/>
      <c r="AG1038" s="19" t="str">
        <f t="shared" si="195"/>
        <v/>
      </c>
      <c r="AH1038" s="19" t="str">
        <f t="shared" si="196"/>
        <v/>
      </c>
      <c r="AI1038" s="19" t="str">
        <f t="shared" si="197"/>
        <v/>
      </c>
      <c r="AJ1038" s="31"/>
      <c r="AK1038" s="26"/>
    </row>
    <row r="1039" spans="1:37" x14ac:dyDescent="0.2">
      <c r="A1039" s="41"/>
      <c r="B1039" s="58" t="s">
        <v>1057</v>
      </c>
      <c r="C1039" s="41"/>
      <c r="D1039" s="44"/>
      <c r="E1039" s="40"/>
      <c r="F1039" s="38" t="str">
        <f t="shared" si="187"/>
        <v/>
      </c>
      <c r="G1039" s="23">
        <f t="shared" si="188"/>
        <v>0</v>
      </c>
      <c r="H1039" s="23">
        <f t="shared" si="189"/>
        <v>0</v>
      </c>
      <c r="I1039" s="23">
        <f t="shared" si="190"/>
        <v>0</v>
      </c>
      <c r="J1039" s="23">
        <f t="shared" si="191"/>
        <v>0</v>
      </c>
      <c r="K1039" s="23">
        <f t="shared" si="192"/>
        <v>0</v>
      </c>
      <c r="L1039" s="27"/>
      <c r="M1039" s="27"/>
      <c r="N1039" s="33"/>
      <c r="O1039" s="33"/>
      <c r="P1039" s="68" t="str">
        <f t="shared" si="193"/>
        <v/>
      </c>
      <c r="Q1039" s="49" t="str">
        <f t="shared" si="194"/>
        <v/>
      </c>
      <c r="R1039" s="33"/>
      <c r="S1039" s="33"/>
      <c r="T1039" s="33"/>
      <c r="U1039" s="33"/>
      <c r="V1039" s="27"/>
      <c r="W1039" s="45"/>
      <c r="X1039" s="42">
        <f>IF(V1039="ESU",P1039*PU!$B$3,0)</f>
        <v>0</v>
      </c>
      <c r="Y1039" s="23">
        <f>IF(V1039="ECF",P1039*PU!$B$5,0)</f>
        <v>0</v>
      </c>
      <c r="Z1039" s="23">
        <f>IF(V1039="Enrobé projeté",P1039*PU!$B$7,0)</f>
        <v>0</v>
      </c>
      <c r="AA1039" s="23">
        <f>IF(V1039="Enrobé à froid",P1039*PU!$B$9,0)</f>
        <v>0</v>
      </c>
      <c r="AB1039" s="23">
        <f>IF(V1039="Béton bitumineux",P1039*PU!$B$11,0)</f>
        <v>0</v>
      </c>
      <c r="AC1039" s="23">
        <f>IF(V1039="Grave émulsion",P1039*PU!$B$13,0)</f>
        <v>0</v>
      </c>
      <c r="AD1039" s="24">
        <f>(R1039*PU!B1044)+('Entretien des chaussées1'!T1039*PU!B1046)+'Entretien des chaussées1'!X1039+'Entretien des chaussées1'!Y1039+'Entretien des chaussées1'!Z1039+'Entretien des chaussées1'!AA1039+'Entretien des chaussées1'!AB1039+'Entretien des chaussées1'!AC1039</f>
        <v>0</v>
      </c>
      <c r="AE1039" s="34"/>
      <c r="AF1039" s="34"/>
      <c r="AG1039" s="19" t="str">
        <f t="shared" si="195"/>
        <v/>
      </c>
      <c r="AH1039" s="19" t="str">
        <f t="shared" si="196"/>
        <v/>
      </c>
      <c r="AI1039" s="19" t="str">
        <f t="shared" si="197"/>
        <v/>
      </c>
      <c r="AJ1039" s="31"/>
      <c r="AK1039" s="26"/>
    </row>
    <row r="1040" spans="1:37" ht="25.5" x14ac:dyDescent="0.2">
      <c r="A1040" s="41"/>
      <c r="B1040" s="58" t="s">
        <v>1058</v>
      </c>
      <c r="C1040" s="41"/>
      <c r="D1040" s="44"/>
      <c r="E1040" s="40"/>
      <c r="F1040" s="38" t="str">
        <f t="shared" si="187"/>
        <v/>
      </c>
      <c r="G1040" s="23">
        <f t="shared" si="188"/>
        <v>0</v>
      </c>
      <c r="H1040" s="23">
        <f t="shared" si="189"/>
        <v>0</v>
      </c>
      <c r="I1040" s="23">
        <f t="shared" si="190"/>
        <v>0</v>
      </c>
      <c r="J1040" s="23">
        <f t="shared" si="191"/>
        <v>0</v>
      </c>
      <c r="K1040" s="23">
        <f t="shared" si="192"/>
        <v>0</v>
      </c>
      <c r="L1040" s="27"/>
      <c r="M1040" s="27"/>
      <c r="N1040" s="33"/>
      <c r="O1040" s="33"/>
      <c r="P1040" s="68" t="str">
        <f t="shared" si="193"/>
        <v/>
      </c>
      <c r="Q1040" s="49" t="str">
        <f t="shared" si="194"/>
        <v/>
      </c>
      <c r="R1040" s="33"/>
      <c r="S1040" s="33"/>
      <c r="T1040" s="33"/>
      <c r="U1040" s="33"/>
      <c r="V1040" s="27"/>
      <c r="W1040" s="45"/>
      <c r="X1040" s="42">
        <f>IF(V1040="ESU",P1040*PU!$B$3,0)</f>
        <v>0</v>
      </c>
      <c r="Y1040" s="23">
        <f>IF(V1040="ECF",P1040*PU!$B$5,0)</f>
        <v>0</v>
      </c>
      <c r="Z1040" s="23">
        <f>IF(V1040="Enrobé projeté",P1040*PU!$B$7,0)</f>
        <v>0</v>
      </c>
      <c r="AA1040" s="23">
        <f>IF(V1040="Enrobé à froid",P1040*PU!$B$9,0)</f>
        <v>0</v>
      </c>
      <c r="AB1040" s="23">
        <f>IF(V1040="Béton bitumineux",P1040*PU!$B$11,0)</f>
        <v>0</v>
      </c>
      <c r="AC1040" s="23">
        <f>IF(V1040="Grave émulsion",P1040*PU!$B$13,0)</f>
        <v>0</v>
      </c>
      <c r="AD1040" s="24">
        <f>(R1040*PU!B1045)+('Entretien des chaussées1'!T1040*PU!B1047)+'Entretien des chaussées1'!X1040+'Entretien des chaussées1'!Y1040+'Entretien des chaussées1'!Z1040+'Entretien des chaussées1'!AA1040+'Entretien des chaussées1'!AB1040+'Entretien des chaussées1'!AC1040</f>
        <v>0</v>
      </c>
      <c r="AE1040" s="34"/>
      <c r="AF1040" s="34"/>
      <c r="AG1040" s="19" t="str">
        <f t="shared" si="195"/>
        <v/>
      </c>
      <c r="AH1040" s="19" t="str">
        <f t="shared" si="196"/>
        <v/>
      </c>
      <c r="AI1040" s="19" t="str">
        <f t="shared" si="197"/>
        <v/>
      </c>
      <c r="AJ1040" s="31"/>
      <c r="AK1040" s="26"/>
    </row>
    <row r="1041" spans="1:37" x14ac:dyDescent="0.2">
      <c r="A1041" s="41"/>
      <c r="B1041" s="58" t="s">
        <v>1059</v>
      </c>
      <c r="C1041" s="41"/>
      <c r="D1041" s="44"/>
      <c r="E1041" s="40"/>
      <c r="F1041" s="38" t="str">
        <f t="shared" si="187"/>
        <v/>
      </c>
      <c r="G1041" s="23">
        <f t="shared" si="188"/>
        <v>0</v>
      </c>
      <c r="H1041" s="23">
        <f t="shared" si="189"/>
        <v>0</v>
      </c>
      <c r="I1041" s="23">
        <f t="shared" si="190"/>
        <v>0</v>
      </c>
      <c r="J1041" s="23">
        <f t="shared" si="191"/>
        <v>0</v>
      </c>
      <c r="K1041" s="23">
        <f t="shared" si="192"/>
        <v>0</v>
      </c>
      <c r="L1041" s="27"/>
      <c r="M1041" s="27"/>
      <c r="N1041" s="33"/>
      <c r="O1041" s="33"/>
      <c r="P1041" s="68" t="str">
        <f t="shared" si="193"/>
        <v/>
      </c>
      <c r="Q1041" s="49" t="str">
        <f t="shared" si="194"/>
        <v/>
      </c>
      <c r="R1041" s="33"/>
      <c r="S1041" s="33"/>
      <c r="T1041" s="33"/>
      <c r="U1041" s="33"/>
      <c r="V1041" s="27"/>
      <c r="W1041" s="45"/>
      <c r="X1041" s="42">
        <f>IF(V1041="ESU",P1041*PU!$B$3,0)</f>
        <v>0</v>
      </c>
      <c r="Y1041" s="23">
        <f>IF(V1041="ECF",P1041*PU!$B$5,0)</f>
        <v>0</v>
      </c>
      <c r="Z1041" s="23">
        <f>IF(V1041="Enrobé projeté",P1041*PU!$B$7,0)</f>
        <v>0</v>
      </c>
      <c r="AA1041" s="23">
        <f>IF(V1041="Enrobé à froid",P1041*PU!$B$9,0)</f>
        <v>0</v>
      </c>
      <c r="AB1041" s="23">
        <f>IF(V1041="Béton bitumineux",P1041*PU!$B$11,0)</f>
        <v>0</v>
      </c>
      <c r="AC1041" s="23">
        <f>IF(V1041="Grave émulsion",P1041*PU!$B$13,0)</f>
        <v>0</v>
      </c>
      <c r="AD1041" s="24">
        <f>(R1041*PU!B1046)+('Entretien des chaussées1'!T1041*PU!B1048)+'Entretien des chaussées1'!X1041+'Entretien des chaussées1'!Y1041+'Entretien des chaussées1'!Z1041+'Entretien des chaussées1'!AA1041+'Entretien des chaussées1'!AB1041+'Entretien des chaussées1'!AC1041</f>
        <v>0</v>
      </c>
      <c r="AE1041" s="34"/>
      <c r="AF1041" s="34"/>
      <c r="AG1041" s="19" t="str">
        <f t="shared" si="195"/>
        <v/>
      </c>
      <c r="AH1041" s="19" t="str">
        <f t="shared" si="196"/>
        <v/>
      </c>
      <c r="AI1041" s="19" t="str">
        <f t="shared" si="197"/>
        <v/>
      </c>
      <c r="AJ1041" s="31"/>
      <c r="AK1041" s="26"/>
    </row>
    <row r="1042" spans="1:37" x14ac:dyDescent="0.2">
      <c r="A1042" s="41"/>
      <c r="B1042" s="58" t="s">
        <v>1060</v>
      </c>
      <c r="C1042" s="41"/>
      <c r="D1042" s="44"/>
      <c r="E1042" s="40"/>
      <c r="F1042" s="38" t="str">
        <f t="shared" si="187"/>
        <v/>
      </c>
      <c r="G1042" s="23">
        <f t="shared" si="188"/>
        <v>0</v>
      </c>
      <c r="H1042" s="23">
        <f t="shared" si="189"/>
        <v>0</v>
      </c>
      <c r="I1042" s="23">
        <f t="shared" si="190"/>
        <v>0</v>
      </c>
      <c r="J1042" s="23">
        <f t="shared" si="191"/>
        <v>0</v>
      </c>
      <c r="K1042" s="23">
        <f t="shared" si="192"/>
        <v>0</v>
      </c>
      <c r="L1042" s="27"/>
      <c r="M1042" s="27"/>
      <c r="N1042" s="33"/>
      <c r="O1042" s="33"/>
      <c r="P1042" s="68" t="str">
        <f t="shared" si="193"/>
        <v/>
      </c>
      <c r="Q1042" s="49" t="str">
        <f t="shared" si="194"/>
        <v/>
      </c>
      <c r="R1042" s="33"/>
      <c r="S1042" s="33"/>
      <c r="T1042" s="33"/>
      <c r="U1042" s="33"/>
      <c r="V1042" s="27"/>
      <c r="W1042" s="45"/>
      <c r="X1042" s="42">
        <f>IF(V1042="ESU",P1042*PU!$B$3,0)</f>
        <v>0</v>
      </c>
      <c r="Y1042" s="23">
        <f>IF(V1042="ECF",P1042*PU!$B$5,0)</f>
        <v>0</v>
      </c>
      <c r="Z1042" s="23">
        <f>IF(V1042="Enrobé projeté",P1042*PU!$B$7,0)</f>
        <v>0</v>
      </c>
      <c r="AA1042" s="23">
        <f>IF(V1042="Enrobé à froid",P1042*PU!$B$9,0)</f>
        <v>0</v>
      </c>
      <c r="AB1042" s="23">
        <f>IF(V1042="Béton bitumineux",P1042*PU!$B$11,0)</f>
        <v>0</v>
      </c>
      <c r="AC1042" s="23">
        <f>IF(V1042="Grave émulsion",P1042*PU!$B$13,0)</f>
        <v>0</v>
      </c>
      <c r="AD1042" s="24">
        <f>(R1042*PU!B1047)+('Entretien des chaussées1'!T1042*PU!B1049)+'Entretien des chaussées1'!X1042+'Entretien des chaussées1'!Y1042+'Entretien des chaussées1'!Z1042+'Entretien des chaussées1'!AA1042+'Entretien des chaussées1'!AB1042+'Entretien des chaussées1'!AC1042</f>
        <v>0</v>
      </c>
      <c r="AE1042" s="34"/>
      <c r="AF1042" s="34"/>
      <c r="AG1042" s="19" t="str">
        <f t="shared" si="195"/>
        <v/>
      </c>
      <c r="AH1042" s="19" t="str">
        <f t="shared" si="196"/>
        <v/>
      </c>
      <c r="AI1042" s="19" t="str">
        <f t="shared" si="197"/>
        <v/>
      </c>
      <c r="AJ1042" s="31"/>
      <c r="AK1042" s="26"/>
    </row>
    <row r="1043" spans="1:37" x14ac:dyDescent="0.2">
      <c r="A1043" s="41"/>
      <c r="B1043" s="58" t="s">
        <v>1061</v>
      </c>
      <c r="C1043" s="41"/>
      <c r="D1043" s="44"/>
      <c r="E1043" s="40"/>
      <c r="F1043" s="38" t="str">
        <f t="shared" si="187"/>
        <v/>
      </c>
      <c r="G1043" s="23">
        <f t="shared" si="188"/>
        <v>0</v>
      </c>
      <c r="H1043" s="23">
        <f t="shared" si="189"/>
        <v>0</v>
      </c>
      <c r="I1043" s="23">
        <f t="shared" si="190"/>
        <v>0</v>
      </c>
      <c r="J1043" s="23">
        <f t="shared" si="191"/>
        <v>0</v>
      </c>
      <c r="K1043" s="23">
        <f t="shared" si="192"/>
        <v>0</v>
      </c>
      <c r="L1043" s="27"/>
      <c r="M1043" s="27"/>
      <c r="N1043" s="33"/>
      <c r="O1043" s="33"/>
      <c r="P1043" s="68" t="str">
        <f t="shared" si="193"/>
        <v/>
      </c>
      <c r="Q1043" s="49" t="str">
        <f t="shared" si="194"/>
        <v/>
      </c>
      <c r="R1043" s="33"/>
      <c r="S1043" s="33"/>
      <c r="T1043" s="33"/>
      <c r="U1043" s="33"/>
      <c r="V1043" s="27"/>
      <c r="W1043" s="45"/>
      <c r="X1043" s="42">
        <f>IF(V1043="ESU",P1043*PU!$B$3,0)</f>
        <v>0</v>
      </c>
      <c r="Y1043" s="23">
        <f>IF(V1043="ECF",P1043*PU!$B$5,0)</f>
        <v>0</v>
      </c>
      <c r="Z1043" s="23">
        <f>IF(V1043="Enrobé projeté",P1043*PU!$B$7,0)</f>
        <v>0</v>
      </c>
      <c r="AA1043" s="23">
        <f>IF(V1043="Enrobé à froid",P1043*PU!$B$9,0)</f>
        <v>0</v>
      </c>
      <c r="AB1043" s="23">
        <f>IF(V1043="Béton bitumineux",P1043*PU!$B$11,0)</f>
        <v>0</v>
      </c>
      <c r="AC1043" s="23">
        <f>IF(V1043="Grave émulsion",P1043*PU!$B$13,0)</f>
        <v>0</v>
      </c>
      <c r="AD1043" s="24">
        <f>(R1043*PU!B1048)+('Entretien des chaussées1'!T1043*PU!B1050)+'Entretien des chaussées1'!X1043+'Entretien des chaussées1'!Y1043+'Entretien des chaussées1'!Z1043+'Entretien des chaussées1'!AA1043+'Entretien des chaussées1'!AB1043+'Entretien des chaussées1'!AC1043</f>
        <v>0</v>
      </c>
      <c r="AE1043" s="34"/>
      <c r="AF1043" s="34"/>
      <c r="AG1043" s="19" t="str">
        <f t="shared" si="195"/>
        <v/>
      </c>
      <c r="AH1043" s="19" t="str">
        <f t="shared" si="196"/>
        <v/>
      </c>
      <c r="AI1043" s="19" t="str">
        <f t="shared" si="197"/>
        <v/>
      </c>
      <c r="AJ1043" s="31"/>
      <c r="AK1043" s="26"/>
    </row>
    <row r="1044" spans="1:37" ht="25.5" x14ac:dyDescent="0.2">
      <c r="A1044" s="41"/>
      <c r="B1044" s="58" t="s">
        <v>1062</v>
      </c>
      <c r="C1044" s="41"/>
      <c r="D1044" s="44"/>
      <c r="E1044" s="40"/>
      <c r="F1044" s="38" t="str">
        <f t="shared" si="187"/>
        <v/>
      </c>
      <c r="G1044" s="23">
        <f t="shared" si="188"/>
        <v>0</v>
      </c>
      <c r="H1044" s="23">
        <f t="shared" si="189"/>
        <v>0</v>
      </c>
      <c r="I1044" s="23">
        <f t="shared" si="190"/>
        <v>0</v>
      </c>
      <c r="J1044" s="23">
        <f t="shared" si="191"/>
        <v>0</v>
      </c>
      <c r="K1044" s="23">
        <f t="shared" si="192"/>
        <v>0</v>
      </c>
      <c r="L1044" s="27"/>
      <c r="M1044" s="27"/>
      <c r="N1044" s="33"/>
      <c r="O1044" s="33"/>
      <c r="P1044" s="68" t="str">
        <f t="shared" si="193"/>
        <v/>
      </c>
      <c r="Q1044" s="49" t="str">
        <f t="shared" si="194"/>
        <v/>
      </c>
      <c r="R1044" s="33"/>
      <c r="S1044" s="33"/>
      <c r="T1044" s="33"/>
      <c r="U1044" s="33"/>
      <c r="V1044" s="27"/>
      <c r="W1044" s="45"/>
      <c r="X1044" s="42">
        <f>IF(V1044="ESU",P1044*PU!$B$3,0)</f>
        <v>0</v>
      </c>
      <c r="Y1044" s="23">
        <f>IF(V1044="ECF",P1044*PU!$B$5,0)</f>
        <v>0</v>
      </c>
      <c r="Z1044" s="23">
        <f>IF(V1044="Enrobé projeté",P1044*PU!$B$7,0)</f>
        <v>0</v>
      </c>
      <c r="AA1044" s="23">
        <f>IF(V1044="Enrobé à froid",P1044*PU!$B$9,0)</f>
        <v>0</v>
      </c>
      <c r="AB1044" s="23">
        <f>IF(V1044="Béton bitumineux",P1044*PU!$B$11,0)</f>
        <v>0</v>
      </c>
      <c r="AC1044" s="23">
        <f>IF(V1044="Grave émulsion",P1044*PU!$B$13,0)</f>
        <v>0</v>
      </c>
      <c r="AD1044" s="24">
        <f>(R1044*PU!B1049)+('Entretien des chaussées1'!T1044*PU!B1051)+'Entretien des chaussées1'!X1044+'Entretien des chaussées1'!Y1044+'Entretien des chaussées1'!Z1044+'Entretien des chaussées1'!AA1044+'Entretien des chaussées1'!AB1044+'Entretien des chaussées1'!AC1044</f>
        <v>0</v>
      </c>
      <c r="AE1044" s="34"/>
      <c r="AF1044" s="34"/>
      <c r="AG1044" s="19" t="str">
        <f t="shared" si="195"/>
        <v/>
      </c>
      <c r="AH1044" s="19" t="str">
        <f t="shared" si="196"/>
        <v/>
      </c>
      <c r="AI1044" s="19" t="str">
        <f t="shared" si="197"/>
        <v/>
      </c>
      <c r="AJ1044" s="31"/>
      <c r="AK1044" s="26"/>
    </row>
    <row r="1045" spans="1:37" x14ac:dyDescent="0.2">
      <c r="A1045" s="41"/>
      <c r="B1045" s="58" t="s">
        <v>1063</v>
      </c>
      <c r="C1045" s="41"/>
      <c r="D1045" s="44"/>
      <c r="E1045" s="40"/>
      <c r="F1045" s="38" t="str">
        <f t="shared" si="187"/>
        <v/>
      </c>
      <c r="G1045" s="23">
        <f t="shared" si="188"/>
        <v>0</v>
      </c>
      <c r="H1045" s="23">
        <f t="shared" si="189"/>
        <v>0</v>
      </c>
      <c r="I1045" s="23">
        <f t="shared" si="190"/>
        <v>0</v>
      </c>
      <c r="J1045" s="23">
        <f t="shared" si="191"/>
        <v>0</v>
      </c>
      <c r="K1045" s="23">
        <f t="shared" si="192"/>
        <v>0</v>
      </c>
      <c r="L1045" s="27"/>
      <c r="M1045" s="27"/>
      <c r="N1045" s="33"/>
      <c r="O1045" s="33"/>
      <c r="P1045" s="68" t="str">
        <f t="shared" si="193"/>
        <v/>
      </c>
      <c r="Q1045" s="49" t="str">
        <f t="shared" si="194"/>
        <v/>
      </c>
      <c r="R1045" s="33"/>
      <c r="S1045" s="33"/>
      <c r="T1045" s="33"/>
      <c r="U1045" s="33"/>
      <c r="V1045" s="27"/>
      <c r="W1045" s="45"/>
      <c r="X1045" s="42">
        <f>IF(V1045="ESU",P1045*PU!$B$3,0)</f>
        <v>0</v>
      </c>
      <c r="Y1045" s="23">
        <f>IF(V1045="ECF",P1045*PU!$B$5,0)</f>
        <v>0</v>
      </c>
      <c r="Z1045" s="23">
        <f>IF(V1045="Enrobé projeté",P1045*PU!$B$7,0)</f>
        <v>0</v>
      </c>
      <c r="AA1045" s="23">
        <f>IF(V1045="Enrobé à froid",P1045*PU!$B$9,0)</f>
        <v>0</v>
      </c>
      <c r="AB1045" s="23">
        <f>IF(V1045="Béton bitumineux",P1045*PU!$B$11,0)</f>
        <v>0</v>
      </c>
      <c r="AC1045" s="23">
        <f>IF(V1045="Grave émulsion",P1045*PU!$B$13,0)</f>
        <v>0</v>
      </c>
      <c r="AD1045" s="24">
        <f>(R1045*PU!B1050)+('Entretien des chaussées1'!T1045*PU!B1052)+'Entretien des chaussées1'!X1045+'Entretien des chaussées1'!Y1045+'Entretien des chaussées1'!Z1045+'Entretien des chaussées1'!AA1045+'Entretien des chaussées1'!AB1045+'Entretien des chaussées1'!AC1045</f>
        <v>0</v>
      </c>
      <c r="AE1045" s="34"/>
      <c r="AF1045" s="34"/>
      <c r="AG1045" s="19" t="str">
        <f t="shared" si="195"/>
        <v/>
      </c>
      <c r="AH1045" s="19" t="str">
        <f t="shared" si="196"/>
        <v/>
      </c>
      <c r="AI1045" s="19" t="str">
        <f t="shared" si="197"/>
        <v/>
      </c>
      <c r="AJ1045" s="31"/>
      <c r="AK1045" s="26"/>
    </row>
    <row r="1046" spans="1:37" x14ac:dyDescent="0.2">
      <c r="A1046" s="41"/>
      <c r="B1046" s="58" t="s">
        <v>1064</v>
      </c>
      <c r="C1046" s="41"/>
      <c r="D1046" s="44"/>
      <c r="E1046" s="40"/>
      <c r="F1046" s="38" t="str">
        <f t="shared" si="187"/>
        <v/>
      </c>
      <c r="G1046" s="23">
        <f t="shared" si="188"/>
        <v>0</v>
      </c>
      <c r="H1046" s="23">
        <f t="shared" si="189"/>
        <v>0</v>
      </c>
      <c r="I1046" s="23">
        <f t="shared" si="190"/>
        <v>0</v>
      </c>
      <c r="J1046" s="23">
        <f t="shared" si="191"/>
        <v>0</v>
      </c>
      <c r="K1046" s="23">
        <f t="shared" si="192"/>
        <v>0</v>
      </c>
      <c r="L1046" s="27"/>
      <c r="M1046" s="27"/>
      <c r="N1046" s="33"/>
      <c r="O1046" s="33"/>
      <c r="P1046" s="68" t="str">
        <f t="shared" si="193"/>
        <v/>
      </c>
      <c r="Q1046" s="49" t="str">
        <f t="shared" si="194"/>
        <v/>
      </c>
      <c r="R1046" s="33"/>
      <c r="S1046" s="33"/>
      <c r="T1046" s="33"/>
      <c r="U1046" s="33"/>
      <c r="V1046" s="27"/>
      <c r="W1046" s="45"/>
      <c r="X1046" s="42">
        <f>IF(V1046="ESU",P1046*PU!$B$3,0)</f>
        <v>0</v>
      </c>
      <c r="Y1046" s="23">
        <f>IF(V1046="ECF",P1046*PU!$B$5,0)</f>
        <v>0</v>
      </c>
      <c r="Z1046" s="23">
        <f>IF(V1046="Enrobé projeté",P1046*PU!$B$7,0)</f>
        <v>0</v>
      </c>
      <c r="AA1046" s="23">
        <f>IF(V1046="Enrobé à froid",P1046*PU!$B$9,0)</f>
        <v>0</v>
      </c>
      <c r="AB1046" s="23">
        <f>IF(V1046="Béton bitumineux",P1046*PU!$B$11,0)</f>
        <v>0</v>
      </c>
      <c r="AC1046" s="23">
        <f>IF(V1046="Grave émulsion",P1046*PU!$B$13,0)</f>
        <v>0</v>
      </c>
      <c r="AD1046" s="24">
        <f>(R1046*PU!B1051)+('Entretien des chaussées1'!T1046*PU!B1053)+'Entretien des chaussées1'!X1046+'Entretien des chaussées1'!Y1046+'Entretien des chaussées1'!Z1046+'Entretien des chaussées1'!AA1046+'Entretien des chaussées1'!AB1046+'Entretien des chaussées1'!AC1046</f>
        <v>0</v>
      </c>
      <c r="AE1046" s="34"/>
      <c r="AF1046" s="34"/>
      <c r="AG1046" s="19" t="str">
        <f t="shared" si="195"/>
        <v/>
      </c>
      <c r="AH1046" s="19" t="str">
        <f t="shared" si="196"/>
        <v/>
      </c>
      <c r="AI1046" s="19" t="str">
        <f t="shared" si="197"/>
        <v/>
      </c>
      <c r="AJ1046" s="31"/>
      <c r="AK1046" s="26"/>
    </row>
    <row r="1047" spans="1:37" x14ac:dyDescent="0.2">
      <c r="A1047" s="41"/>
      <c r="B1047" s="58" t="s">
        <v>1065</v>
      </c>
      <c r="C1047" s="41"/>
      <c r="D1047" s="44"/>
      <c r="E1047" s="40"/>
      <c r="F1047" s="38" t="str">
        <f t="shared" si="187"/>
        <v/>
      </c>
      <c r="G1047" s="23">
        <f t="shared" si="188"/>
        <v>0</v>
      </c>
      <c r="H1047" s="23">
        <f t="shared" si="189"/>
        <v>0</v>
      </c>
      <c r="I1047" s="23">
        <f t="shared" si="190"/>
        <v>0</v>
      </c>
      <c r="J1047" s="23">
        <f t="shared" si="191"/>
        <v>0</v>
      </c>
      <c r="K1047" s="23">
        <f t="shared" si="192"/>
        <v>0</v>
      </c>
      <c r="L1047" s="27"/>
      <c r="M1047" s="27"/>
      <c r="N1047" s="33"/>
      <c r="O1047" s="33"/>
      <c r="P1047" s="68" t="str">
        <f t="shared" si="193"/>
        <v/>
      </c>
      <c r="Q1047" s="49" t="str">
        <f t="shared" si="194"/>
        <v/>
      </c>
      <c r="R1047" s="33"/>
      <c r="S1047" s="33"/>
      <c r="T1047" s="33"/>
      <c r="U1047" s="33"/>
      <c r="V1047" s="27"/>
      <c r="W1047" s="45"/>
      <c r="X1047" s="42">
        <f>IF(V1047="ESU",P1047*PU!$B$3,0)</f>
        <v>0</v>
      </c>
      <c r="Y1047" s="23">
        <f>IF(V1047="ECF",P1047*PU!$B$5,0)</f>
        <v>0</v>
      </c>
      <c r="Z1047" s="23">
        <f>IF(V1047="Enrobé projeté",P1047*PU!$B$7,0)</f>
        <v>0</v>
      </c>
      <c r="AA1047" s="23">
        <f>IF(V1047="Enrobé à froid",P1047*PU!$B$9,0)</f>
        <v>0</v>
      </c>
      <c r="AB1047" s="23">
        <f>IF(V1047="Béton bitumineux",P1047*PU!$B$11,0)</f>
        <v>0</v>
      </c>
      <c r="AC1047" s="23">
        <f>IF(V1047="Grave émulsion",P1047*PU!$B$13,0)</f>
        <v>0</v>
      </c>
      <c r="AD1047" s="24">
        <f>(R1047*PU!B1052)+('Entretien des chaussées1'!T1047*PU!B1054)+'Entretien des chaussées1'!X1047+'Entretien des chaussées1'!Y1047+'Entretien des chaussées1'!Z1047+'Entretien des chaussées1'!AA1047+'Entretien des chaussées1'!AB1047+'Entretien des chaussées1'!AC1047</f>
        <v>0</v>
      </c>
      <c r="AE1047" s="34"/>
      <c r="AF1047" s="34"/>
      <c r="AG1047" s="19" t="str">
        <f t="shared" si="195"/>
        <v/>
      </c>
      <c r="AH1047" s="19" t="str">
        <f t="shared" si="196"/>
        <v/>
      </c>
      <c r="AI1047" s="19" t="str">
        <f t="shared" si="197"/>
        <v/>
      </c>
      <c r="AJ1047" s="31"/>
      <c r="AK1047" s="26"/>
    </row>
    <row r="1048" spans="1:37" x14ac:dyDescent="0.2">
      <c r="A1048" s="41"/>
      <c r="B1048" s="58" t="s">
        <v>1066</v>
      </c>
      <c r="C1048" s="41"/>
      <c r="D1048" s="44"/>
      <c r="E1048" s="40"/>
      <c r="F1048" s="38" t="str">
        <f t="shared" si="187"/>
        <v/>
      </c>
      <c r="G1048" s="23">
        <f t="shared" si="188"/>
        <v>0</v>
      </c>
      <c r="H1048" s="23">
        <f t="shared" si="189"/>
        <v>0</v>
      </c>
      <c r="I1048" s="23">
        <f t="shared" si="190"/>
        <v>0</v>
      </c>
      <c r="J1048" s="23">
        <f t="shared" si="191"/>
        <v>0</v>
      </c>
      <c r="K1048" s="23">
        <f t="shared" si="192"/>
        <v>0</v>
      </c>
      <c r="L1048" s="27"/>
      <c r="M1048" s="27"/>
      <c r="N1048" s="33"/>
      <c r="O1048" s="33"/>
      <c r="P1048" s="68" t="str">
        <f t="shared" si="193"/>
        <v/>
      </c>
      <c r="Q1048" s="49" t="str">
        <f t="shared" si="194"/>
        <v/>
      </c>
      <c r="R1048" s="33"/>
      <c r="S1048" s="33"/>
      <c r="T1048" s="33"/>
      <c r="U1048" s="33"/>
      <c r="V1048" s="27"/>
      <c r="W1048" s="45"/>
      <c r="X1048" s="42">
        <f>IF(V1048="ESU",P1048*PU!$B$3,0)</f>
        <v>0</v>
      </c>
      <c r="Y1048" s="23">
        <f>IF(V1048="ECF",P1048*PU!$B$5,0)</f>
        <v>0</v>
      </c>
      <c r="Z1048" s="23">
        <f>IF(V1048="Enrobé projeté",P1048*PU!$B$7,0)</f>
        <v>0</v>
      </c>
      <c r="AA1048" s="23">
        <f>IF(V1048="Enrobé à froid",P1048*PU!$B$9,0)</f>
        <v>0</v>
      </c>
      <c r="AB1048" s="23">
        <f>IF(V1048="Béton bitumineux",P1048*PU!$B$11,0)</f>
        <v>0</v>
      </c>
      <c r="AC1048" s="23">
        <f>IF(V1048="Grave émulsion",P1048*PU!$B$13,0)</f>
        <v>0</v>
      </c>
      <c r="AD1048" s="24">
        <f>(R1048*PU!B1053)+('Entretien des chaussées1'!T1048*PU!B1055)+'Entretien des chaussées1'!X1048+'Entretien des chaussées1'!Y1048+'Entretien des chaussées1'!Z1048+'Entretien des chaussées1'!AA1048+'Entretien des chaussées1'!AB1048+'Entretien des chaussées1'!AC1048</f>
        <v>0</v>
      </c>
      <c r="AE1048" s="34"/>
      <c r="AF1048" s="34"/>
      <c r="AG1048" s="19" t="str">
        <f t="shared" si="195"/>
        <v/>
      </c>
      <c r="AH1048" s="19" t="str">
        <f t="shared" si="196"/>
        <v/>
      </c>
      <c r="AI1048" s="19" t="str">
        <f t="shared" si="197"/>
        <v/>
      </c>
      <c r="AJ1048" s="31"/>
      <c r="AK1048" s="26"/>
    </row>
    <row r="1049" spans="1:37" x14ac:dyDescent="0.2">
      <c r="A1049" s="41"/>
      <c r="B1049" s="58" t="s">
        <v>1067</v>
      </c>
      <c r="C1049" s="41"/>
      <c r="D1049" s="44"/>
      <c r="E1049" s="40"/>
      <c r="F1049" s="38" t="str">
        <f t="shared" si="187"/>
        <v/>
      </c>
      <c r="G1049" s="23">
        <f t="shared" si="188"/>
        <v>0</v>
      </c>
      <c r="H1049" s="23">
        <f t="shared" si="189"/>
        <v>0</v>
      </c>
      <c r="I1049" s="23">
        <f t="shared" si="190"/>
        <v>0</v>
      </c>
      <c r="J1049" s="23">
        <f t="shared" si="191"/>
        <v>0</v>
      </c>
      <c r="K1049" s="23">
        <f t="shared" si="192"/>
        <v>0</v>
      </c>
      <c r="L1049" s="27"/>
      <c r="M1049" s="27"/>
      <c r="N1049" s="33"/>
      <c r="O1049" s="33"/>
      <c r="P1049" s="68" t="str">
        <f t="shared" si="193"/>
        <v/>
      </c>
      <c r="Q1049" s="49" t="str">
        <f t="shared" si="194"/>
        <v/>
      </c>
      <c r="R1049" s="33"/>
      <c r="S1049" s="33"/>
      <c r="T1049" s="33"/>
      <c r="U1049" s="33"/>
      <c r="V1049" s="27"/>
      <c r="W1049" s="45"/>
      <c r="X1049" s="42">
        <f>IF(V1049="ESU",P1049*PU!$B$3,0)</f>
        <v>0</v>
      </c>
      <c r="Y1049" s="23">
        <f>IF(V1049="ECF",P1049*PU!$B$5,0)</f>
        <v>0</v>
      </c>
      <c r="Z1049" s="23">
        <f>IF(V1049="Enrobé projeté",P1049*PU!$B$7,0)</f>
        <v>0</v>
      </c>
      <c r="AA1049" s="23">
        <f>IF(V1049="Enrobé à froid",P1049*PU!$B$9,0)</f>
        <v>0</v>
      </c>
      <c r="AB1049" s="23">
        <f>IF(V1049="Béton bitumineux",P1049*PU!$B$11,0)</f>
        <v>0</v>
      </c>
      <c r="AC1049" s="23">
        <f>IF(V1049="Grave émulsion",P1049*PU!$B$13,0)</f>
        <v>0</v>
      </c>
      <c r="AD1049" s="24">
        <f>(R1049*PU!B1054)+('Entretien des chaussées1'!T1049*PU!B1056)+'Entretien des chaussées1'!X1049+'Entretien des chaussées1'!Y1049+'Entretien des chaussées1'!Z1049+'Entretien des chaussées1'!AA1049+'Entretien des chaussées1'!AB1049+'Entretien des chaussées1'!AC1049</f>
        <v>0</v>
      </c>
      <c r="AE1049" s="34"/>
      <c r="AF1049" s="34"/>
      <c r="AG1049" s="19" t="str">
        <f t="shared" si="195"/>
        <v/>
      </c>
      <c r="AH1049" s="19" t="str">
        <f t="shared" si="196"/>
        <v/>
      </c>
      <c r="AI1049" s="19" t="str">
        <f t="shared" si="197"/>
        <v/>
      </c>
      <c r="AJ1049" s="31"/>
      <c r="AK1049" s="26"/>
    </row>
    <row r="1050" spans="1:37" x14ac:dyDescent="0.2">
      <c r="A1050" s="41"/>
      <c r="B1050" s="58" t="s">
        <v>1068</v>
      </c>
      <c r="C1050" s="41"/>
      <c r="D1050" s="44"/>
      <c r="E1050" s="40"/>
      <c r="F1050" s="38" t="str">
        <f t="shared" si="187"/>
        <v/>
      </c>
      <c r="G1050" s="23">
        <f t="shared" si="188"/>
        <v>0</v>
      </c>
      <c r="H1050" s="23">
        <f t="shared" si="189"/>
        <v>0</v>
      </c>
      <c r="I1050" s="23">
        <f t="shared" si="190"/>
        <v>0</v>
      </c>
      <c r="J1050" s="23">
        <f t="shared" si="191"/>
        <v>0</v>
      </c>
      <c r="K1050" s="23">
        <f t="shared" si="192"/>
        <v>0</v>
      </c>
      <c r="L1050" s="27"/>
      <c r="M1050" s="27"/>
      <c r="N1050" s="33"/>
      <c r="O1050" s="33"/>
      <c r="P1050" s="68" t="str">
        <f t="shared" si="193"/>
        <v/>
      </c>
      <c r="Q1050" s="49" t="str">
        <f t="shared" si="194"/>
        <v/>
      </c>
      <c r="R1050" s="33"/>
      <c r="S1050" s="33"/>
      <c r="T1050" s="33"/>
      <c r="U1050" s="33"/>
      <c r="V1050" s="27"/>
      <c r="W1050" s="45"/>
      <c r="X1050" s="42">
        <f>IF(V1050="ESU",P1050*PU!$B$3,0)</f>
        <v>0</v>
      </c>
      <c r="Y1050" s="23">
        <f>IF(V1050="ECF",P1050*PU!$B$5,0)</f>
        <v>0</v>
      </c>
      <c r="Z1050" s="23">
        <f>IF(V1050="Enrobé projeté",P1050*PU!$B$7,0)</f>
        <v>0</v>
      </c>
      <c r="AA1050" s="23">
        <f>IF(V1050="Enrobé à froid",P1050*PU!$B$9,0)</f>
        <v>0</v>
      </c>
      <c r="AB1050" s="23">
        <f>IF(V1050="Béton bitumineux",P1050*PU!$B$11,0)</f>
        <v>0</v>
      </c>
      <c r="AC1050" s="23">
        <f>IF(V1050="Grave émulsion",P1050*PU!$B$13,0)</f>
        <v>0</v>
      </c>
      <c r="AD1050" s="24">
        <f>(R1050*PU!B1055)+('Entretien des chaussées1'!T1050*PU!B1057)+'Entretien des chaussées1'!X1050+'Entretien des chaussées1'!Y1050+'Entretien des chaussées1'!Z1050+'Entretien des chaussées1'!AA1050+'Entretien des chaussées1'!AB1050+'Entretien des chaussées1'!AC1050</f>
        <v>0</v>
      </c>
      <c r="AE1050" s="34"/>
      <c r="AF1050" s="34"/>
      <c r="AG1050" s="19" t="str">
        <f t="shared" si="195"/>
        <v/>
      </c>
      <c r="AH1050" s="19" t="str">
        <f t="shared" si="196"/>
        <v/>
      </c>
      <c r="AI1050" s="19" t="str">
        <f t="shared" si="197"/>
        <v/>
      </c>
      <c r="AJ1050" s="31"/>
      <c r="AK1050" s="26"/>
    </row>
    <row r="1051" spans="1:37" x14ac:dyDescent="0.2">
      <c r="A1051" s="41"/>
      <c r="B1051" s="58" t="s">
        <v>1069</v>
      </c>
      <c r="C1051" s="41"/>
      <c r="D1051" s="44"/>
      <c r="E1051" s="40"/>
      <c r="F1051" s="38" t="str">
        <f t="shared" si="187"/>
        <v/>
      </c>
      <c r="G1051" s="23">
        <f t="shared" si="188"/>
        <v>0</v>
      </c>
      <c r="H1051" s="23">
        <f t="shared" si="189"/>
        <v>0</v>
      </c>
      <c r="I1051" s="23">
        <f t="shared" si="190"/>
        <v>0</v>
      </c>
      <c r="J1051" s="23">
        <f t="shared" si="191"/>
        <v>0</v>
      </c>
      <c r="K1051" s="23">
        <f t="shared" si="192"/>
        <v>0</v>
      </c>
      <c r="L1051" s="27"/>
      <c r="M1051" s="27"/>
      <c r="N1051" s="33"/>
      <c r="O1051" s="33"/>
      <c r="P1051" s="68" t="str">
        <f t="shared" si="193"/>
        <v/>
      </c>
      <c r="Q1051" s="49" t="str">
        <f t="shared" si="194"/>
        <v/>
      </c>
      <c r="R1051" s="33"/>
      <c r="S1051" s="33"/>
      <c r="T1051" s="33"/>
      <c r="U1051" s="33"/>
      <c r="V1051" s="27"/>
      <c r="W1051" s="45"/>
      <c r="X1051" s="42">
        <f>IF(V1051="ESU",P1051*PU!$B$3,0)</f>
        <v>0</v>
      </c>
      <c r="Y1051" s="23">
        <f>IF(V1051="ECF",P1051*PU!$B$5,0)</f>
        <v>0</v>
      </c>
      <c r="Z1051" s="23">
        <f>IF(V1051="Enrobé projeté",P1051*PU!$B$7,0)</f>
        <v>0</v>
      </c>
      <c r="AA1051" s="23">
        <f>IF(V1051="Enrobé à froid",P1051*PU!$B$9,0)</f>
        <v>0</v>
      </c>
      <c r="AB1051" s="23">
        <f>IF(V1051="Béton bitumineux",P1051*PU!$B$11,0)</f>
        <v>0</v>
      </c>
      <c r="AC1051" s="23">
        <f>IF(V1051="Grave émulsion",P1051*PU!$B$13,0)</f>
        <v>0</v>
      </c>
      <c r="AD1051" s="24">
        <f>(R1051*PU!B1056)+('Entretien des chaussées1'!T1051*PU!B1058)+'Entretien des chaussées1'!X1051+'Entretien des chaussées1'!Y1051+'Entretien des chaussées1'!Z1051+'Entretien des chaussées1'!AA1051+'Entretien des chaussées1'!AB1051+'Entretien des chaussées1'!AC1051</f>
        <v>0</v>
      </c>
      <c r="AE1051" s="34"/>
      <c r="AF1051" s="34"/>
      <c r="AG1051" s="19" t="str">
        <f t="shared" si="195"/>
        <v/>
      </c>
      <c r="AH1051" s="19" t="str">
        <f t="shared" si="196"/>
        <v/>
      </c>
      <c r="AI1051" s="19" t="str">
        <f t="shared" si="197"/>
        <v/>
      </c>
      <c r="AJ1051" s="31"/>
      <c r="AK1051" s="26"/>
    </row>
    <row r="1052" spans="1:37" x14ac:dyDescent="0.2">
      <c r="A1052" s="41"/>
      <c r="B1052" s="58" t="s">
        <v>1070</v>
      </c>
      <c r="C1052" s="41"/>
      <c r="D1052" s="44"/>
      <c r="E1052" s="40"/>
      <c r="F1052" s="38" t="str">
        <f t="shared" si="187"/>
        <v/>
      </c>
      <c r="G1052" s="23">
        <f t="shared" si="188"/>
        <v>0</v>
      </c>
      <c r="H1052" s="23">
        <f t="shared" si="189"/>
        <v>0</v>
      </c>
      <c r="I1052" s="23">
        <f t="shared" si="190"/>
        <v>0</v>
      </c>
      <c r="J1052" s="23">
        <f t="shared" si="191"/>
        <v>0</v>
      </c>
      <c r="K1052" s="23">
        <f t="shared" si="192"/>
        <v>0</v>
      </c>
      <c r="L1052" s="27"/>
      <c r="M1052" s="27"/>
      <c r="N1052" s="33"/>
      <c r="O1052" s="33"/>
      <c r="P1052" s="68" t="str">
        <f t="shared" si="193"/>
        <v/>
      </c>
      <c r="Q1052" s="49" t="str">
        <f t="shared" si="194"/>
        <v/>
      </c>
      <c r="R1052" s="33"/>
      <c r="S1052" s="33"/>
      <c r="T1052" s="33"/>
      <c r="U1052" s="33"/>
      <c r="V1052" s="27"/>
      <c r="W1052" s="45"/>
      <c r="X1052" s="42">
        <f>IF(V1052="ESU",P1052*PU!$B$3,0)</f>
        <v>0</v>
      </c>
      <c r="Y1052" s="23">
        <f>IF(V1052="ECF",P1052*PU!$B$5,0)</f>
        <v>0</v>
      </c>
      <c r="Z1052" s="23">
        <f>IF(V1052="Enrobé projeté",P1052*PU!$B$7,0)</f>
        <v>0</v>
      </c>
      <c r="AA1052" s="23">
        <f>IF(V1052="Enrobé à froid",P1052*PU!$B$9,0)</f>
        <v>0</v>
      </c>
      <c r="AB1052" s="23">
        <f>IF(V1052="Béton bitumineux",P1052*PU!$B$11,0)</f>
        <v>0</v>
      </c>
      <c r="AC1052" s="23">
        <f>IF(V1052="Grave émulsion",P1052*PU!$B$13,0)</f>
        <v>0</v>
      </c>
      <c r="AD1052" s="24">
        <f>(R1052*PU!B1057)+('Entretien des chaussées1'!T1052*PU!B1059)+'Entretien des chaussées1'!X1052+'Entretien des chaussées1'!Y1052+'Entretien des chaussées1'!Z1052+'Entretien des chaussées1'!AA1052+'Entretien des chaussées1'!AB1052+'Entretien des chaussées1'!AC1052</f>
        <v>0</v>
      </c>
      <c r="AE1052" s="34"/>
      <c r="AF1052" s="34"/>
      <c r="AG1052" s="19" t="str">
        <f t="shared" si="195"/>
        <v/>
      </c>
      <c r="AH1052" s="19" t="str">
        <f t="shared" si="196"/>
        <v/>
      </c>
      <c r="AI1052" s="19" t="str">
        <f t="shared" si="197"/>
        <v/>
      </c>
      <c r="AJ1052" s="31"/>
      <c r="AK1052" s="26"/>
    </row>
    <row r="1053" spans="1:37" x14ac:dyDescent="0.2">
      <c r="A1053" s="41"/>
      <c r="B1053" s="58" t="s">
        <v>1071</v>
      </c>
      <c r="C1053" s="41"/>
      <c r="D1053" s="44"/>
      <c r="E1053" s="40"/>
      <c r="F1053" s="38" t="str">
        <f t="shared" si="187"/>
        <v/>
      </c>
      <c r="G1053" s="23">
        <f t="shared" si="188"/>
        <v>0</v>
      </c>
      <c r="H1053" s="23">
        <f t="shared" si="189"/>
        <v>0</v>
      </c>
      <c r="I1053" s="23">
        <f t="shared" si="190"/>
        <v>0</v>
      </c>
      <c r="J1053" s="23">
        <f t="shared" si="191"/>
        <v>0</v>
      </c>
      <c r="K1053" s="23">
        <f t="shared" si="192"/>
        <v>0</v>
      </c>
      <c r="L1053" s="27"/>
      <c r="M1053" s="27"/>
      <c r="N1053" s="33"/>
      <c r="O1053" s="33"/>
      <c r="P1053" s="68" t="str">
        <f t="shared" si="193"/>
        <v/>
      </c>
      <c r="Q1053" s="49" t="str">
        <f t="shared" si="194"/>
        <v/>
      </c>
      <c r="R1053" s="33"/>
      <c r="S1053" s="33"/>
      <c r="T1053" s="33"/>
      <c r="U1053" s="33"/>
      <c r="V1053" s="27"/>
      <c r="W1053" s="45"/>
      <c r="X1053" s="42">
        <f>IF(V1053="ESU",P1053*PU!$B$3,0)</f>
        <v>0</v>
      </c>
      <c r="Y1053" s="23">
        <f>IF(V1053="ECF",P1053*PU!$B$5,0)</f>
        <v>0</v>
      </c>
      <c r="Z1053" s="23">
        <f>IF(V1053="Enrobé projeté",P1053*PU!$B$7,0)</f>
        <v>0</v>
      </c>
      <c r="AA1053" s="23">
        <f>IF(V1053="Enrobé à froid",P1053*PU!$B$9,0)</f>
        <v>0</v>
      </c>
      <c r="AB1053" s="23">
        <f>IF(V1053="Béton bitumineux",P1053*PU!$B$11,0)</f>
        <v>0</v>
      </c>
      <c r="AC1053" s="23">
        <f>IF(V1053="Grave émulsion",P1053*PU!$B$13,0)</f>
        <v>0</v>
      </c>
      <c r="AD1053" s="24">
        <f>(R1053*PU!B1058)+('Entretien des chaussées1'!T1053*PU!B1060)+'Entretien des chaussées1'!X1053+'Entretien des chaussées1'!Y1053+'Entretien des chaussées1'!Z1053+'Entretien des chaussées1'!AA1053+'Entretien des chaussées1'!AB1053+'Entretien des chaussées1'!AC1053</f>
        <v>0</v>
      </c>
      <c r="AE1053" s="34"/>
      <c r="AF1053" s="34"/>
      <c r="AG1053" s="19" t="str">
        <f t="shared" si="195"/>
        <v/>
      </c>
      <c r="AH1053" s="19" t="str">
        <f t="shared" si="196"/>
        <v/>
      </c>
      <c r="AI1053" s="19" t="str">
        <f t="shared" si="197"/>
        <v/>
      </c>
      <c r="AJ1053" s="31"/>
      <c r="AK1053" s="26"/>
    </row>
    <row r="1054" spans="1:37" x14ac:dyDescent="0.2">
      <c r="A1054" s="41"/>
      <c r="B1054" s="58" t="s">
        <v>1072</v>
      </c>
      <c r="C1054" s="41"/>
      <c r="D1054" s="44"/>
      <c r="E1054" s="40"/>
      <c r="F1054" s="38" t="str">
        <f t="shared" si="187"/>
        <v/>
      </c>
      <c r="G1054" s="23">
        <f t="shared" si="188"/>
        <v>0</v>
      </c>
      <c r="H1054" s="23">
        <f t="shared" si="189"/>
        <v>0</v>
      </c>
      <c r="I1054" s="23">
        <f t="shared" si="190"/>
        <v>0</v>
      </c>
      <c r="J1054" s="23">
        <f t="shared" si="191"/>
        <v>0</v>
      </c>
      <c r="K1054" s="23">
        <f t="shared" si="192"/>
        <v>0</v>
      </c>
      <c r="L1054" s="27"/>
      <c r="M1054" s="27"/>
      <c r="N1054" s="33"/>
      <c r="O1054" s="33"/>
      <c r="P1054" s="68" t="str">
        <f t="shared" si="193"/>
        <v/>
      </c>
      <c r="Q1054" s="49" t="str">
        <f t="shared" si="194"/>
        <v/>
      </c>
      <c r="R1054" s="33"/>
      <c r="S1054" s="33"/>
      <c r="T1054" s="33"/>
      <c r="U1054" s="33"/>
      <c r="V1054" s="27"/>
      <c r="W1054" s="45"/>
      <c r="X1054" s="42">
        <f>IF(V1054="ESU",P1054*PU!$B$3,0)</f>
        <v>0</v>
      </c>
      <c r="Y1054" s="23">
        <f>IF(V1054="ECF",P1054*PU!$B$5,0)</f>
        <v>0</v>
      </c>
      <c r="Z1054" s="23">
        <f>IF(V1054="Enrobé projeté",P1054*PU!$B$7,0)</f>
        <v>0</v>
      </c>
      <c r="AA1054" s="23">
        <f>IF(V1054="Enrobé à froid",P1054*PU!$B$9,0)</f>
        <v>0</v>
      </c>
      <c r="AB1054" s="23">
        <f>IF(V1054="Béton bitumineux",P1054*PU!$B$11,0)</f>
        <v>0</v>
      </c>
      <c r="AC1054" s="23">
        <f>IF(V1054="Grave émulsion",P1054*PU!$B$13,0)</f>
        <v>0</v>
      </c>
      <c r="AD1054" s="24">
        <f>(R1054*PU!B1059)+('Entretien des chaussées1'!T1054*PU!B1061)+'Entretien des chaussées1'!X1054+'Entretien des chaussées1'!Y1054+'Entretien des chaussées1'!Z1054+'Entretien des chaussées1'!AA1054+'Entretien des chaussées1'!AB1054+'Entretien des chaussées1'!AC1054</f>
        <v>0</v>
      </c>
      <c r="AE1054" s="34"/>
      <c r="AF1054" s="34"/>
      <c r="AG1054" s="19" t="str">
        <f t="shared" si="195"/>
        <v/>
      </c>
      <c r="AH1054" s="19" t="str">
        <f t="shared" si="196"/>
        <v/>
      </c>
      <c r="AI1054" s="19" t="str">
        <f t="shared" si="197"/>
        <v/>
      </c>
      <c r="AJ1054" s="31"/>
      <c r="AK1054" s="26"/>
    </row>
    <row r="1055" spans="1:37" x14ac:dyDescent="0.2">
      <c r="A1055" s="41"/>
      <c r="B1055" s="58" t="s">
        <v>1073</v>
      </c>
      <c r="C1055" s="41"/>
      <c r="D1055" s="44"/>
      <c r="E1055" s="40"/>
      <c r="F1055" s="38" t="str">
        <f t="shared" si="187"/>
        <v/>
      </c>
      <c r="G1055" s="23">
        <f t="shared" si="188"/>
        <v>0</v>
      </c>
      <c r="H1055" s="23">
        <f t="shared" si="189"/>
        <v>0</v>
      </c>
      <c r="I1055" s="23">
        <f t="shared" si="190"/>
        <v>0</v>
      </c>
      <c r="J1055" s="23">
        <f t="shared" si="191"/>
        <v>0</v>
      </c>
      <c r="K1055" s="23">
        <f t="shared" si="192"/>
        <v>0</v>
      </c>
      <c r="L1055" s="27"/>
      <c r="M1055" s="27"/>
      <c r="N1055" s="33"/>
      <c r="O1055" s="33"/>
      <c r="P1055" s="68" t="str">
        <f t="shared" si="193"/>
        <v/>
      </c>
      <c r="Q1055" s="49" t="str">
        <f t="shared" si="194"/>
        <v/>
      </c>
      <c r="R1055" s="33"/>
      <c r="S1055" s="33"/>
      <c r="T1055" s="33"/>
      <c r="U1055" s="33"/>
      <c r="V1055" s="27"/>
      <c r="W1055" s="45"/>
      <c r="X1055" s="42">
        <f>IF(V1055="ESU",P1055*PU!$B$3,0)</f>
        <v>0</v>
      </c>
      <c r="Y1055" s="23">
        <f>IF(V1055="ECF",P1055*PU!$B$5,0)</f>
        <v>0</v>
      </c>
      <c r="Z1055" s="23">
        <f>IF(V1055="Enrobé projeté",P1055*PU!$B$7,0)</f>
        <v>0</v>
      </c>
      <c r="AA1055" s="23">
        <f>IF(V1055="Enrobé à froid",P1055*PU!$B$9,0)</f>
        <v>0</v>
      </c>
      <c r="AB1055" s="23">
        <f>IF(V1055="Béton bitumineux",P1055*PU!$B$11,0)</f>
        <v>0</v>
      </c>
      <c r="AC1055" s="23">
        <f>IF(V1055="Grave émulsion",P1055*PU!$B$13,0)</f>
        <v>0</v>
      </c>
      <c r="AD1055" s="24">
        <f>(R1055*PU!B1060)+('Entretien des chaussées1'!T1055*PU!B1062)+'Entretien des chaussées1'!X1055+'Entretien des chaussées1'!Y1055+'Entretien des chaussées1'!Z1055+'Entretien des chaussées1'!AA1055+'Entretien des chaussées1'!AB1055+'Entretien des chaussées1'!AC1055</f>
        <v>0</v>
      </c>
      <c r="AE1055" s="34"/>
      <c r="AF1055" s="34"/>
      <c r="AG1055" s="19" t="str">
        <f t="shared" si="195"/>
        <v/>
      </c>
      <c r="AH1055" s="19" t="str">
        <f t="shared" si="196"/>
        <v/>
      </c>
      <c r="AI1055" s="19" t="str">
        <f t="shared" si="197"/>
        <v/>
      </c>
      <c r="AJ1055" s="31"/>
      <c r="AK1055" s="26"/>
    </row>
    <row r="1056" spans="1:37" x14ac:dyDescent="0.2">
      <c r="A1056" s="41"/>
      <c r="B1056" s="58" t="s">
        <v>1074</v>
      </c>
      <c r="C1056" s="41"/>
      <c r="D1056" s="44"/>
      <c r="E1056" s="40"/>
      <c r="F1056" s="38" t="str">
        <f t="shared" si="187"/>
        <v/>
      </c>
      <c r="G1056" s="23">
        <f t="shared" si="188"/>
        <v>0</v>
      </c>
      <c r="H1056" s="23">
        <f t="shared" si="189"/>
        <v>0</v>
      </c>
      <c r="I1056" s="23">
        <f t="shared" si="190"/>
        <v>0</v>
      </c>
      <c r="J1056" s="23">
        <f t="shared" si="191"/>
        <v>0</v>
      </c>
      <c r="K1056" s="23">
        <f t="shared" si="192"/>
        <v>0</v>
      </c>
      <c r="L1056" s="27"/>
      <c r="M1056" s="27"/>
      <c r="N1056" s="33"/>
      <c r="O1056" s="33"/>
      <c r="P1056" s="68" t="str">
        <f t="shared" si="193"/>
        <v/>
      </c>
      <c r="Q1056" s="49" t="str">
        <f t="shared" si="194"/>
        <v/>
      </c>
      <c r="R1056" s="33"/>
      <c r="S1056" s="33"/>
      <c r="T1056" s="33"/>
      <c r="U1056" s="33"/>
      <c r="V1056" s="27"/>
      <c r="W1056" s="45"/>
      <c r="X1056" s="42">
        <f>IF(V1056="ESU",P1056*PU!$B$3,0)</f>
        <v>0</v>
      </c>
      <c r="Y1056" s="23">
        <f>IF(V1056="ECF",P1056*PU!$B$5,0)</f>
        <v>0</v>
      </c>
      <c r="Z1056" s="23">
        <f>IF(V1056="Enrobé projeté",P1056*PU!$B$7,0)</f>
        <v>0</v>
      </c>
      <c r="AA1056" s="23">
        <f>IF(V1056="Enrobé à froid",P1056*PU!$B$9,0)</f>
        <v>0</v>
      </c>
      <c r="AB1056" s="23">
        <f>IF(V1056="Béton bitumineux",P1056*PU!$B$11,0)</f>
        <v>0</v>
      </c>
      <c r="AC1056" s="23">
        <f>IF(V1056="Grave émulsion",P1056*PU!$B$13,0)</f>
        <v>0</v>
      </c>
      <c r="AD1056" s="24">
        <f>(R1056*PU!B1061)+('Entretien des chaussées1'!T1056*PU!B1063)+'Entretien des chaussées1'!X1056+'Entretien des chaussées1'!Y1056+'Entretien des chaussées1'!Z1056+'Entretien des chaussées1'!AA1056+'Entretien des chaussées1'!AB1056+'Entretien des chaussées1'!AC1056</f>
        <v>0</v>
      </c>
      <c r="AE1056" s="34"/>
      <c r="AF1056" s="34"/>
      <c r="AG1056" s="19" t="str">
        <f t="shared" si="195"/>
        <v/>
      </c>
      <c r="AH1056" s="19" t="str">
        <f t="shared" si="196"/>
        <v/>
      </c>
      <c r="AI1056" s="19" t="str">
        <f t="shared" si="197"/>
        <v/>
      </c>
      <c r="AJ1056" s="31"/>
      <c r="AK1056" s="26"/>
    </row>
    <row r="1057" spans="1:37" x14ac:dyDescent="0.2">
      <c r="A1057" s="41"/>
      <c r="B1057" s="58" t="s">
        <v>1075</v>
      </c>
      <c r="C1057" s="41"/>
      <c r="D1057" s="44"/>
      <c r="E1057" s="40"/>
      <c r="F1057" s="38" t="str">
        <f t="shared" si="187"/>
        <v/>
      </c>
      <c r="G1057" s="23">
        <f t="shared" si="188"/>
        <v>0</v>
      </c>
      <c r="H1057" s="23">
        <f t="shared" si="189"/>
        <v>0</v>
      </c>
      <c r="I1057" s="23">
        <f t="shared" si="190"/>
        <v>0</v>
      </c>
      <c r="J1057" s="23">
        <f t="shared" si="191"/>
        <v>0</v>
      </c>
      <c r="K1057" s="23">
        <f t="shared" si="192"/>
        <v>0</v>
      </c>
      <c r="L1057" s="27"/>
      <c r="M1057" s="27"/>
      <c r="N1057" s="33"/>
      <c r="O1057" s="33"/>
      <c r="P1057" s="68" t="str">
        <f t="shared" si="193"/>
        <v/>
      </c>
      <c r="Q1057" s="49" t="str">
        <f t="shared" si="194"/>
        <v/>
      </c>
      <c r="R1057" s="33"/>
      <c r="S1057" s="33"/>
      <c r="T1057" s="33"/>
      <c r="U1057" s="33"/>
      <c r="V1057" s="27"/>
      <c r="W1057" s="45"/>
      <c r="X1057" s="42">
        <f>IF(V1057="ESU",P1057*PU!$B$3,0)</f>
        <v>0</v>
      </c>
      <c r="Y1057" s="23">
        <f>IF(V1057="ECF",P1057*PU!$B$5,0)</f>
        <v>0</v>
      </c>
      <c r="Z1057" s="23">
        <f>IF(V1057="Enrobé projeté",P1057*PU!$B$7,0)</f>
        <v>0</v>
      </c>
      <c r="AA1057" s="23">
        <f>IF(V1057="Enrobé à froid",P1057*PU!$B$9,0)</f>
        <v>0</v>
      </c>
      <c r="AB1057" s="23">
        <f>IF(V1057="Béton bitumineux",P1057*PU!$B$11,0)</f>
        <v>0</v>
      </c>
      <c r="AC1057" s="23">
        <f>IF(V1057="Grave émulsion",P1057*PU!$B$13,0)</f>
        <v>0</v>
      </c>
      <c r="AD1057" s="24">
        <f>(R1057*PU!B1062)+('Entretien des chaussées1'!T1057*PU!B1064)+'Entretien des chaussées1'!X1057+'Entretien des chaussées1'!Y1057+'Entretien des chaussées1'!Z1057+'Entretien des chaussées1'!AA1057+'Entretien des chaussées1'!AB1057+'Entretien des chaussées1'!AC1057</f>
        <v>0</v>
      </c>
      <c r="AE1057" s="34"/>
      <c r="AF1057" s="34"/>
      <c r="AG1057" s="19" t="str">
        <f t="shared" si="195"/>
        <v/>
      </c>
      <c r="AH1057" s="19" t="str">
        <f t="shared" si="196"/>
        <v/>
      </c>
      <c r="AI1057" s="19" t="str">
        <f t="shared" si="197"/>
        <v/>
      </c>
      <c r="AJ1057" s="31"/>
      <c r="AK1057" s="26"/>
    </row>
    <row r="1058" spans="1:37" x14ac:dyDescent="0.2">
      <c r="A1058" s="41"/>
      <c r="B1058" s="58" t="s">
        <v>1076</v>
      </c>
      <c r="C1058" s="41"/>
      <c r="D1058" s="44"/>
      <c r="E1058" s="40"/>
      <c r="F1058" s="38" t="str">
        <f t="shared" si="187"/>
        <v/>
      </c>
      <c r="G1058" s="23">
        <f t="shared" si="188"/>
        <v>0</v>
      </c>
      <c r="H1058" s="23">
        <f t="shared" si="189"/>
        <v>0</v>
      </c>
      <c r="I1058" s="23">
        <f t="shared" si="190"/>
        <v>0</v>
      </c>
      <c r="J1058" s="23">
        <f t="shared" si="191"/>
        <v>0</v>
      </c>
      <c r="K1058" s="23">
        <f t="shared" si="192"/>
        <v>0</v>
      </c>
      <c r="L1058" s="27"/>
      <c r="M1058" s="27"/>
      <c r="N1058" s="33"/>
      <c r="O1058" s="33"/>
      <c r="P1058" s="68" t="str">
        <f t="shared" si="193"/>
        <v/>
      </c>
      <c r="Q1058" s="49" t="str">
        <f t="shared" si="194"/>
        <v/>
      </c>
      <c r="R1058" s="33"/>
      <c r="S1058" s="33"/>
      <c r="T1058" s="33"/>
      <c r="U1058" s="33"/>
      <c r="V1058" s="27"/>
      <c r="W1058" s="45"/>
      <c r="X1058" s="42">
        <f>IF(V1058="ESU",P1058*PU!$B$3,0)</f>
        <v>0</v>
      </c>
      <c r="Y1058" s="23">
        <f>IF(V1058="ECF",P1058*PU!$B$5,0)</f>
        <v>0</v>
      </c>
      <c r="Z1058" s="23">
        <f>IF(V1058="Enrobé projeté",P1058*PU!$B$7,0)</f>
        <v>0</v>
      </c>
      <c r="AA1058" s="23">
        <f>IF(V1058="Enrobé à froid",P1058*PU!$B$9,0)</f>
        <v>0</v>
      </c>
      <c r="AB1058" s="23">
        <f>IF(V1058="Béton bitumineux",P1058*PU!$B$11,0)</f>
        <v>0</v>
      </c>
      <c r="AC1058" s="23">
        <f>IF(V1058="Grave émulsion",P1058*PU!$B$13,0)</f>
        <v>0</v>
      </c>
      <c r="AD1058" s="24">
        <f>(R1058*PU!B1063)+('Entretien des chaussées1'!T1058*PU!B1065)+'Entretien des chaussées1'!X1058+'Entretien des chaussées1'!Y1058+'Entretien des chaussées1'!Z1058+'Entretien des chaussées1'!AA1058+'Entretien des chaussées1'!AB1058+'Entretien des chaussées1'!AC1058</f>
        <v>0</v>
      </c>
      <c r="AE1058" s="34"/>
      <c r="AF1058" s="34"/>
      <c r="AG1058" s="19" t="str">
        <f t="shared" si="195"/>
        <v/>
      </c>
      <c r="AH1058" s="19" t="str">
        <f t="shared" si="196"/>
        <v/>
      </c>
      <c r="AI1058" s="19" t="str">
        <f t="shared" si="197"/>
        <v/>
      </c>
      <c r="AJ1058" s="31"/>
      <c r="AK1058" s="26"/>
    </row>
    <row r="1059" spans="1:37" x14ac:dyDescent="0.2">
      <c r="A1059" s="41"/>
      <c r="B1059" s="58" t="s">
        <v>1077</v>
      </c>
      <c r="C1059" s="41"/>
      <c r="D1059" s="44"/>
      <c r="E1059" s="40"/>
      <c r="F1059" s="38" t="str">
        <f t="shared" si="187"/>
        <v/>
      </c>
      <c r="G1059" s="23">
        <f t="shared" si="188"/>
        <v>0</v>
      </c>
      <c r="H1059" s="23">
        <f t="shared" si="189"/>
        <v>0</v>
      </c>
      <c r="I1059" s="23">
        <f t="shared" si="190"/>
        <v>0</v>
      </c>
      <c r="J1059" s="23">
        <f t="shared" si="191"/>
        <v>0</v>
      </c>
      <c r="K1059" s="23">
        <f t="shared" si="192"/>
        <v>0</v>
      </c>
      <c r="L1059" s="27"/>
      <c r="M1059" s="27"/>
      <c r="N1059" s="33"/>
      <c r="O1059" s="33"/>
      <c r="P1059" s="68" t="str">
        <f t="shared" si="193"/>
        <v/>
      </c>
      <c r="Q1059" s="49" t="str">
        <f t="shared" si="194"/>
        <v/>
      </c>
      <c r="R1059" s="33"/>
      <c r="S1059" s="33"/>
      <c r="T1059" s="33"/>
      <c r="U1059" s="33"/>
      <c r="V1059" s="27"/>
      <c r="W1059" s="45"/>
      <c r="X1059" s="42">
        <f>IF(V1059="ESU",P1059*PU!$B$3,0)</f>
        <v>0</v>
      </c>
      <c r="Y1059" s="23">
        <f>IF(V1059="ECF",P1059*PU!$B$5,0)</f>
        <v>0</v>
      </c>
      <c r="Z1059" s="23">
        <f>IF(V1059="Enrobé projeté",P1059*PU!$B$7,0)</f>
        <v>0</v>
      </c>
      <c r="AA1059" s="23">
        <f>IF(V1059="Enrobé à froid",P1059*PU!$B$9,0)</f>
        <v>0</v>
      </c>
      <c r="AB1059" s="23">
        <f>IF(V1059="Béton bitumineux",P1059*PU!$B$11,0)</f>
        <v>0</v>
      </c>
      <c r="AC1059" s="23">
        <f>IF(V1059="Grave émulsion",P1059*PU!$B$13,0)</f>
        <v>0</v>
      </c>
      <c r="AD1059" s="24">
        <f>(R1059*PU!B1064)+('Entretien des chaussées1'!T1059*PU!B1066)+'Entretien des chaussées1'!X1059+'Entretien des chaussées1'!Y1059+'Entretien des chaussées1'!Z1059+'Entretien des chaussées1'!AA1059+'Entretien des chaussées1'!AB1059+'Entretien des chaussées1'!AC1059</f>
        <v>0</v>
      </c>
      <c r="AE1059" s="34"/>
      <c r="AF1059" s="34"/>
      <c r="AG1059" s="19" t="str">
        <f t="shared" si="195"/>
        <v/>
      </c>
      <c r="AH1059" s="19" t="str">
        <f t="shared" si="196"/>
        <v/>
      </c>
      <c r="AI1059" s="19" t="str">
        <f t="shared" si="197"/>
        <v/>
      </c>
      <c r="AJ1059" s="31"/>
      <c r="AK1059" s="26"/>
    </row>
    <row r="1060" spans="1:37" x14ac:dyDescent="0.2">
      <c r="A1060" s="41"/>
      <c r="B1060" s="58" t="s">
        <v>1078</v>
      </c>
      <c r="C1060" s="41"/>
      <c r="D1060" s="44"/>
      <c r="E1060" s="40"/>
      <c r="F1060" s="38" t="str">
        <f t="shared" si="187"/>
        <v/>
      </c>
      <c r="G1060" s="23">
        <f t="shared" si="188"/>
        <v>0</v>
      </c>
      <c r="H1060" s="23">
        <f t="shared" si="189"/>
        <v>0</v>
      </c>
      <c r="I1060" s="23">
        <f t="shared" si="190"/>
        <v>0</v>
      </c>
      <c r="J1060" s="23">
        <f t="shared" si="191"/>
        <v>0</v>
      </c>
      <c r="K1060" s="23">
        <f t="shared" si="192"/>
        <v>0</v>
      </c>
      <c r="L1060" s="27"/>
      <c r="M1060" s="27"/>
      <c r="N1060" s="33"/>
      <c r="O1060" s="33"/>
      <c r="P1060" s="68" t="str">
        <f t="shared" si="193"/>
        <v/>
      </c>
      <c r="Q1060" s="49" t="str">
        <f t="shared" si="194"/>
        <v/>
      </c>
      <c r="R1060" s="33"/>
      <c r="S1060" s="33"/>
      <c r="T1060" s="33"/>
      <c r="U1060" s="33"/>
      <c r="V1060" s="27"/>
      <c r="W1060" s="45"/>
      <c r="X1060" s="42">
        <f>IF(V1060="ESU",P1060*PU!$B$3,0)</f>
        <v>0</v>
      </c>
      <c r="Y1060" s="23">
        <f>IF(V1060="ECF",P1060*PU!$B$5,0)</f>
        <v>0</v>
      </c>
      <c r="Z1060" s="23">
        <f>IF(V1060="Enrobé projeté",P1060*PU!$B$7,0)</f>
        <v>0</v>
      </c>
      <c r="AA1060" s="23">
        <f>IF(V1060="Enrobé à froid",P1060*PU!$B$9,0)</f>
        <v>0</v>
      </c>
      <c r="AB1060" s="23">
        <f>IF(V1060="Béton bitumineux",P1060*PU!$B$11,0)</f>
        <v>0</v>
      </c>
      <c r="AC1060" s="23">
        <f>IF(V1060="Grave émulsion",P1060*PU!$B$13,0)</f>
        <v>0</v>
      </c>
      <c r="AD1060" s="24">
        <f>(R1060*PU!B1065)+('Entretien des chaussées1'!T1060*PU!B1067)+'Entretien des chaussées1'!X1060+'Entretien des chaussées1'!Y1060+'Entretien des chaussées1'!Z1060+'Entretien des chaussées1'!AA1060+'Entretien des chaussées1'!AB1060+'Entretien des chaussées1'!AC1060</f>
        <v>0</v>
      </c>
      <c r="AE1060" s="34"/>
      <c r="AF1060" s="34"/>
      <c r="AG1060" s="19" t="str">
        <f t="shared" si="195"/>
        <v/>
      </c>
      <c r="AH1060" s="19" t="str">
        <f t="shared" si="196"/>
        <v/>
      </c>
      <c r="AI1060" s="19" t="str">
        <f t="shared" si="197"/>
        <v/>
      </c>
      <c r="AJ1060" s="31"/>
      <c r="AK1060" s="26"/>
    </row>
    <row r="1061" spans="1:37" x14ac:dyDescent="0.2">
      <c r="A1061" s="41"/>
      <c r="B1061" s="58" t="s">
        <v>1079</v>
      </c>
      <c r="C1061" s="41"/>
      <c r="D1061" s="44"/>
      <c r="E1061" s="40"/>
      <c r="F1061" s="38" t="str">
        <f t="shared" si="187"/>
        <v/>
      </c>
      <c r="G1061" s="23">
        <f t="shared" si="188"/>
        <v>0</v>
      </c>
      <c r="H1061" s="23">
        <f t="shared" si="189"/>
        <v>0</v>
      </c>
      <c r="I1061" s="23">
        <f t="shared" si="190"/>
        <v>0</v>
      </c>
      <c r="J1061" s="23">
        <f t="shared" si="191"/>
        <v>0</v>
      </c>
      <c r="K1061" s="23">
        <f t="shared" si="192"/>
        <v>0</v>
      </c>
      <c r="L1061" s="27"/>
      <c r="M1061" s="27"/>
      <c r="N1061" s="33"/>
      <c r="O1061" s="33"/>
      <c r="P1061" s="68" t="str">
        <f t="shared" si="193"/>
        <v/>
      </c>
      <c r="Q1061" s="49" t="str">
        <f t="shared" si="194"/>
        <v/>
      </c>
      <c r="R1061" s="33"/>
      <c r="S1061" s="33"/>
      <c r="T1061" s="33"/>
      <c r="U1061" s="33"/>
      <c r="V1061" s="27"/>
      <c r="W1061" s="45"/>
      <c r="X1061" s="42">
        <f>IF(V1061="ESU",P1061*PU!$B$3,0)</f>
        <v>0</v>
      </c>
      <c r="Y1061" s="23">
        <f>IF(V1061="ECF",P1061*PU!$B$5,0)</f>
        <v>0</v>
      </c>
      <c r="Z1061" s="23">
        <f>IF(V1061="Enrobé projeté",P1061*PU!$B$7,0)</f>
        <v>0</v>
      </c>
      <c r="AA1061" s="23">
        <f>IF(V1061="Enrobé à froid",P1061*PU!$B$9,0)</f>
        <v>0</v>
      </c>
      <c r="AB1061" s="23">
        <f>IF(V1061="Béton bitumineux",P1061*PU!$B$11,0)</f>
        <v>0</v>
      </c>
      <c r="AC1061" s="23">
        <f>IF(V1061="Grave émulsion",P1061*PU!$B$13,0)</f>
        <v>0</v>
      </c>
      <c r="AD1061" s="24">
        <f>(R1061*PU!B1066)+('Entretien des chaussées1'!T1061*PU!B1068)+'Entretien des chaussées1'!X1061+'Entretien des chaussées1'!Y1061+'Entretien des chaussées1'!Z1061+'Entretien des chaussées1'!AA1061+'Entretien des chaussées1'!AB1061+'Entretien des chaussées1'!AC1061</f>
        <v>0</v>
      </c>
      <c r="AE1061" s="34"/>
      <c r="AF1061" s="34"/>
      <c r="AG1061" s="19" t="str">
        <f t="shared" si="195"/>
        <v/>
      </c>
      <c r="AH1061" s="19" t="str">
        <f t="shared" si="196"/>
        <v/>
      </c>
      <c r="AI1061" s="19" t="str">
        <f t="shared" si="197"/>
        <v/>
      </c>
      <c r="AJ1061" s="31"/>
      <c r="AK1061" s="26"/>
    </row>
    <row r="1062" spans="1:37" x14ac:dyDescent="0.2">
      <c r="A1062" s="41"/>
      <c r="B1062" s="58" t="s">
        <v>1080</v>
      </c>
      <c r="C1062" s="41"/>
      <c r="D1062" s="44"/>
      <c r="E1062" s="40"/>
      <c r="F1062" s="38" t="str">
        <f t="shared" si="187"/>
        <v/>
      </c>
      <c r="G1062" s="23">
        <f t="shared" si="188"/>
        <v>0</v>
      </c>
      <c r="H1062" s="23">
        <f t="shared" si="189"/>
        <v>0</v>
      </c>
      <c r="I1062" s="23">
        <f t="shared" si="190"/>
        <v>0</v>
      </c>
      <c r="J1062" s="23">
        <f t="shared" si="191"/>
        <v>0</v>
      </c>
      <c r="K1062" s="23">
        <f t="shared" si="192"/>
        <v>0</v>
      </c>
      <c r="L1062" s="27"/>
      <c r="M1062" s="27"/>
      <c r="N1062" s="33"/>
      <c r="O1062" s="33"/>
      <c r="P1062" s="68" t="str">
        <f t="shared" si="193"/>
        <v/>
      </c>
      <c r="Q1062" s="49" t="str">
        <f t="shared" si="194"/>
        <v/>
      </c>
      <c r="R1062" s="33"/>
      <c r="S1062" s="33"/>
      <c r="T1062" s="33"/>
      <c r="U1062" s="33"/>
      <c r="V1062" s="27"/>
      <c r="W1062" s="45"/>
      <c r="X1062" s="42">
        <f>IF(V1062="ESU",P1062*PU!$B$3,0)</f>
        <v>0</v>
      </c>
      <c r="Y1062" s="23">
        <f>IF(V1062="ECF",P1062*PU!$B$5,0)</f>
        <v>0</v>
      </c>
      <c r="Z1062" s="23">
        <f>IF(V1062="Enrobé projeté",P1062*PU!$B$7,0)</f>
        <v>0</v>
      </c>
      <c r="AA1062" s="23">
        <f>IF(V1062="Enrobé à froid",P1062*PU!$B$9,0)</f>
        <v>0</v>
      </c>
      <c r="AB1062" s="23">
        <f>IF(V1062="Béton bitumineux",P1062*PU!$B$11,0)</f>
        <v>0</v>
      </c>
      <c r="AC1062" s="23">
        <f>IF(V1062="Grave émulsion",P1062*PU!$B$13,0)</f>
        <v>0</v>
      </c>
      <c r="AD1062" s="24">
        <f>(R1062*PU!B1067)+('Entretien des chaussées1'!T1062*PU!B1069)+'Entretien des chaussées1'!X1062+'Entretien des chaussées1'!Y1062+'Entretien des chaussées1'!Z1062+'Entretien des chaussées1'!AA1062+'Entretien des chaussées1'!AB1062+'Entretien des chaussées1'!AC1062</f>
        <v>0</v>
      </c>
      <c r="AE1062" s="34"/>
      <c r="AF1062" s="34"/>
      <c r="AG1062" s="19" t="str">
        <f t="shared" si="195"/>
        <v/>
      </c>
      <c r="AH1062" s="19" t="str">
        <f t="shared" si="196"/>
        <v/>
      </c>
      <c r="AI1062" s="19" t="str">
        <f t="shared" si="197"/>
        <v/>
      </c>
      <c r="AJ1062" s="31"/>
      <c r="AK1062" s="26"/>
    </row>
    <row r="1063" spans="1:37" x14ac:dyDescent="0.2">
      <c r="A1063" s="41"/>
      <c r="B1063" s="58" t="s">
        <v>1081</v>
      </c>
      <c r="C1063" s="41"/>
      <c r="D1063" s="44"/>
      <c r="E1063" s="40"/>
      <c r="F1063" s="38" t="str">
        <f t="shared" si="187"/>
        <v/>
      </c>
      <c r="G1063" s="23">
        <f t="shared" si="188"/>
        <v>0</v>
      </c>
      <c r="H1063" s="23">
        <f t="shared" si="189"/>
        <v>0</v>
      </c>
      <c r="I1063" s="23">
        <f t="shared" si="190"/>
        <v>0</v>
      </c>
      <c r="J1063" s="23">
        <f t="shared" si="191"/>
        <v>0</v>
      </c>
      <c r="K1063" s="23">
        <f t="shared" si="192"/>
        <v>0</v>
      </c>
      <c r="L1063" s="27"/>
      <c r="M1063" s="27"/>
      <c r="N1063" s="33"/>
      <c r="O1063" s="33"/>
      <c r="P1063" s="68" t="str">
        <f t="shared" si="193"/>
        <v/>
      </c>
      <c r="Q1063" s="49" t="str">
        <f t="shared" si="194"/>
        <v/>
      </c>
      <c r="R1063" s="33"/>
      <c r="S1063" s="33"/>
      <c r="T1063" s="33"/>
      <c r="U1063" s="33"/>
      <c r="V1063" s="27"/>
      <c r="W1063" s="45"/>
      <c r="X1063" s="42">
        <f>IF(V1063="ESU",P1063*PU!$B$3,0)</f>
        <v>0</v>
      </c>
      <c r="Y1063" s="23">
        <f>IF(V1063="ECF",P1063*PU!$B$5,0)</f>
        <v>0</v>
      </c>
      <c r="Z1063" s="23">
        <f>IF(V1063="Enrobé projeté",P1063*PU!$B$7,0)</f>
        <v>0</v>
      </c>
      <c r="AA1063" s="23">
        <f>IF(V1063="Enrobé à froid",P1063*PU!$B$9,0)</f>
        <v>0</v>
      </c>
      <c r="AB1063" s="23">
        <f>IF(V1063="Béton bitumineux",P1063*PU!$B$11,0)</f>
        <v>0</v>
      </c>
      <c r="AC1063" s="23">
        <f>IF(V1063="Grave émulsion",P1063*PU!$B$13,0)</f>
        <v>0</v>
      </c>
      <c r="AD1063" s="24">
        <f>(R1063*PU!B1068)+('Entretien des chaussées1'!T1063*PU!B1070)+'Entretien des chaussées1'!X1063+'Entretien des chaussées1'!Y1063+'Entretien des chaussées1'!Z1063+'Entretien des chaussées1'!AA1063+'Entretien des chaussées1'!AB1063+'Entretien des chaussées1'!AC1063</f>
        <v>0</v>
      </c>
      <c r="AE1063" s="34"/>
      <c r="AF1063" s="34"/>
      <c r="AG1063" s="19" t="str">
        <f t="shared" si="195"/>
        <v/>
      </c>
      <c r="AH1063" s="19" t="str">
        <f t="shared" si="196"/>
        <v/>
      </c>
      <c r="AI1063" s="19" t="str">
        <f t="shared" si="197"/>
        <v/>
      </c>
      <c r="AJ1063" s="31"/>
      <c r="AK1063" s="26"/>
    </row>
    <row r="1064" spans="1:37" x14ac:dyDescent="0.2">
      <c r="A1064" s="41"/>
      <c r="B1064" s="58" t="s">
        <v>1082</v>
      </c>
      <c r="C1064" s="41"/>
      <c r="D1064" s="44"/>
      <c r="E1064" s="40"/>
      <c r="F1064" s="38" t="str">
        <f t="shared" si="187"/>
        <v/>
      </c>
      <c r="G1064" s="23">
        <f t="shared" si="188"/>
        <v>0</v>
      </c>
      <c r="H1064" s="23">
        <f t="shared" si="189"/>
        <v>0</v>
      </c>
      <c r="I1064" s="23">
        <f t="shared" si="190"/>
        <v>0</v>
      </c>
      <c r="J1064" s="23">
        <f t="shared" si="191"/>
        <v>0</v>
      </c>
      <c r="K1064" s="23">
        <f t="shared" si="192"/>
        <v>0</v>
      </c>
      <c r="L1064" s="27"/>
      <c r="M1064" s="27"/>
      <c r="N1064" s="33"/>
      <c r="O1064" s="33"/>
      <c r="P1064" s="68" t="str">
        <f t="shared" si="193"/>
        <v/>
      </c>
      <c r="Q1064" s="49" t="str">
        <f t="shared" si="194"/>
        <v/>
      </c>
      <c r="R1064" s="33"/>
      <c r="S1064" s="33"/>
      <c r="T1064" s="33"/>
      <c r="U1064" s="33"/>
      <c r="V1064" s="27"/>
      <c r="W1064" s="45"/>
      <c r="X1064" s="42">
        <f>IF(V1064="ESU",P1064*PU!$B$3,0)</f>
        <v>0</v>
      </c>
      <c r="Y1064" s="23">
        <f>IF(V1064="ECF",P1064*PU!$B$5,0)</f>
        <v>0</v>
      </c>
      <c r="Z1064" s="23">
        <f>IF(V1064="Enrobé projeté",P1064*PU!$B$7,0)</f>
        <v>0</v>
      </c>
      <c r="AA1064" s="23">
        <f>IF(V1064="Enrobé à froid",P1064*PU!$B$9,0)</f>
        <v>0</v>
      </c>
      <c r="AB1064" s="23">
        <f>IF(V1064="Béton bitumineux",P1064*PU!$B$11,0)</f>
        <v>0</v>
      </c>
      <c r="AC1064" s="23">
        <f>IF(V1064="Grave émulsion",P1064*PU!$B$13,0)</f>
        <v>0</v>
      </c>
      <c r="AD1064" s="24">
        <f>(R1064*PU!B1069)+('Entretien des chaussées1'!T1064*PU!B1071)+'Entretien des chaussées1'!X1064+'Entretien des chaussées1'!Y1064+'Entretien des chaussées1'!Z1064+'Entretien des chaussées1'!AA1064+'Entretien des chaussées1'!AB1064+'Entretien des chaussées1'!AC1064</f>
        <v>0</v>
      </c>
      <c r="AE1064" s="34"/>
      <c r="AF1064" s="34"/>
      <c r="AG1064" s="19" t="str">
        <f t="shared" si="195"/>
        <v/>
      </c>
      <c r="AH1064" s="19" t="str">
        <f t="shared" si="196"/>
        <v/>
      </c>
      <c r="AI1064" s="19" t="str">
        <f t="shared" si="197"/>
        <v/>
      </c>
      <c r="AJ1064" s="31"/>
      <c r="AK1064" s="26"/>
    </row>
    <row r="1065" spans="1:37" x14ac:dyDescent="0.2">
      <c r="A1065" s="41"/>
      <c r="B1065" s="58" t="s">
        <v>1083</v>
      </c>
      <c r="C1065" s="41"/>
      <c r="D1065" s="44"/>
      <c r="E1065" s="40"/>
      <c r="F1065" s="38" t="str">
        <f t="shared" si="187"/>
        <v/>
      </c>
      <c r="G1065" s="23">
        <f t="shared" si="188"/>
        <v>0</v>
      </c>
      <c r="H1065" s="23">
        <f t="shared" si="189"/>
        <v>0</v>
      </c>
      <c r="I1065" s="23">
        <f t="shared" si="190"/>
        <v>0</v>
      </c>
      <c r="J1065" s="23">
        <f t="shared" si="191"/>
        <v>0</v>
      </c>
      <c r="K1065" s="23">
        <f t="shared" si="192"/>
        <v>0</v>
      </c>
      <c r="L1065" s="27"/>
      <c r="M1065" s="27"/>
      <c r="N1065" s="33"/>
      <c r="O1065" s="33"/>
      <c r="P1065" s="68" t="str">
        <f t="shared" si="193"/>
        <v/>
      </c>
      <c r="Q1065" s="49" t="str">
        <f t="shared" si="194"/>
        <v/>
      </c>
      <c r="R1065" s="33"/>
      <c r="S1065" s="33"/>
      <c r="T1065" s="33"/>
      <c r="U1065" s="33"/>
      <c r="V1065" s="27"/>
      <c r="W1065" s="45"/>
      <c r="X1065" s="42">
        <f>IF(V1065="ESU",P1065*PU!$B$3,0)</f>
        <v>0</v>
      </c>
      <c r="Y1065" s="23">
        <f>IF(V1065="ECF",P1065*PU!$B$5,0)</f>
        <v>0</v>
      </c>
      <c r="Z1065" s="23">
        <f>IF(V1065="Enrobé projeté",P1065*PU!$B$7,0)</f>
        <v>0</v>
      </c>
      <c r="AA1065" s="23">
        <f>IF(V1065="Enrobé à froid",P1065*PU!$B$9,0)</f>
        <v>0</v>
      </c>
      <c r="AB1065" s="23">
        <f>IF(V1065="Béton bitumineux",P1065*PU!$B$11,0)</f>
        <v>0</v>
      </c>
      <c r="AC1065" s="23">
        <f>IF(V1065="Grave émulsion",P1065*PU!$B$13,0)</f>
        <v>0</v>
      </c>
      <c r="AD1065" s="24">
        <f>(R1065*PU!B1070)+('Entretien des chaussées1'!T1065*PU!B1072)+'Entretien des chaussées1'!X1065+'Entretien des chaussées1'!Y1065+'Entretien des chaussées1'!Z1065+'Entretien des chaussées1'!AA1065+'Entretien des chaussées1'!AB1065+'Entretien des chaussées1'!AC1065</f>
        <v>0</v>
      </c>
      <c r="AE1065" s="34"/>
      <c r="AF1065" s="34"/>
      <c r="AG1065" s="19" t="str">
        <f t="shared" si="195"/>
        <v/>
      </c>
      <c r="AH1065" s="19" t="str">
        <f t="shared" si="196"/>
        <v/>
      </c>
      <c r="AI1065" s="19" t="str">
        <f t="shared" si="197"/>
        <v/>
      </c>
      <c r="AJ1065" s="31"/>
      <c r="AK1065" s="26"/>
    </row>
    <row r="1066" spans="1:37" x14ac:dyDescent="0.2">
      <c r="A1066" s="41"/>
      <c r="B1066" s="58" t="s">
        <v>1084</v>
      </c>
      <c r="C1066" s="41"/>
      <c r="D1066" s="44"/>
      <c r="E1066" s="40"/>
      <c r="F1066" s="38" t="str">
        <f t="shared" si="187"/>
        <v/>
      </c>
      <c r="G1066" s="23">
        <f t="shared" si="188"/>
        <v>0</v>
      </c>
      <c r="H1066" s="23">
        <f t="shared" si="189"/>
        <v>0</v>
      </c>
      <c r="I1066" s="23">
        <f t="shared" si="190"/>
        <v>0</v>
      </c>
      <c r="J1066" s="23">
        <f t="shared" si="191"/>
        <v>0</v>
      </c>
      <c r="K1066" s="23">
        <f t="shared" si="192"/>
        <v>0</v>
      </c>
      <c r="L1066" s="27"/>
      <c r="M1066" s="27"/>
      <c r="N1066" s="33"/>
      <c r="O1066" s="33"/>
      <c r="P1066" s="68" t="str">
        <f t="shared" si="193"/>
        <v/>
      </c>
      <c r="Q1066" s="49" t="str">
        <f t="shared" si="194"/>
        <v/>
      </c>
      <c r="R1066" s="33"/>
      <c r="S1066" s="33"/>
      <c r="T1066" s="33"/>
      <c r="U1066" s="33"/>
      <c r="V1066" s="27"/>
      <c r="W1066" s="45"/>
      <c r="X1066" s="42">
        <f>IF(V1066="ESU",P1066*PU!$B$3,0)</f>
        <v>0</v>
      </c>
      <c r="Y1066" s="23">
        <f>IF(V1066="ECF",P1066*PU!$B$5,0)</f>
        <v>0</v>
      </c>
      <c r="Z1066" s="23">
        <f>IF(V1066="Enrobé projeté",P1066*PU!$B$7,0)</f>
        <v>0</v>
      </c>
      <c r="AA1066" s="23">
        <f>IF(V1066="Enrobé à froid",P1066*PU!$B$9,0)</f>
        <v>0</v>
      </c>
      <c r="AB1066" s="23">
        <f>IF(V1066="Béton bitumineux",P1066*PU!$B$11,0)</f>
        <v>0</v>
      </c>
      <c r="AC1066" s="23">
        <f>IF(V1066="Grave émulsion",P1066*PU!$B$13,0)</f>
        <v>0</v>
      </c>
      <c r="AD1066" s="24">
        <f>(R1066*PU!B1071)+('Entretien des chaussées1'!T1066*PU!B1073)+'Entretien des chaussées1'!X1066+'Entretien des chaussées1'!Y1066+'Entretien des chaussées1'!Z1066+'Entretien des chaussées1'!AA1066+'Entretien des chaussées1'!AB1066+'Entretien des chaussées1'!AC1066</f>
        <v>0</v>
      </c>
      <c r="AE1066" s="34"/>
      <c r="AF1066" s="34"/>
      <c r="AG1066" s="19" t="str">
        <f t="shared" si="195"/>
        <v/>
      </c>
      <c r="AH1066" s="19" t="str">
        <f t="shared" si="196"/>
        <v/>
      </c>
      <c r="AI1066" s="19" t="str">
        <f t="shared" si="197"/>
        <v/>
      </c>
      <c r="AJ1066" s="31"/>
      <c r="AK1066" s="26"/>
    </row>
    <row r="1067" spans="1:37" x14ac:dyDescent="0.2">
      <c r="A1067" s="41"/>
      <c r="B1067" s="58" t="s">
        <v>1085</v>
      </c>
      <c r="C1067" s="41"/>
      <c r="D1067" s="44"/>
      <c r="E1067" s="40"/>
      <c r="F1067" s="38" t="str">
        <f t="shared" si="187"/>
        <v/>
      </c>
      <c r="G1067" s="23">
        <f t="shared" si="188"/>
        <v>0</v>
      </c>
      <c r="H1067" s="23">
        <f t="shared" si="189"/>
        <v>0</v>
      </c>
      <c r="I1067" s="23">
        <f t="shared" si="190"/>
        <v>0</v>
      </c>
      <c r="J1067" s="23">
        <f t="shared" si="191"/>
        <v>0</v>
      </c>
      <c r="K1067" s="23">
        <f t="shared" si="192"/>
        <v>0</v>
      </c>
      <c r="L1067" s="27"/>
      <c r="M1067" s="27"/>
      <c r="N1067" s="33"/>
      <c r="O1067" s="33"/>
      <c r="P1067" s="68" t="str">
        <f t="shared" si="193"/>
        <v/>
      </c>
      <c r="Q1067" s="49" t="str">
        <f t="shared" si="194"/>
        <v/>
      </c>
      <c r="R1067" s="33"/>
      <c r="S1067" s="33"/>
      <c r="T1067" s="33"/>
      <c r="U1067" s="33"/>
      <c r="V1067" s="27"/>
      <c r="W1067" s="45"/>
      <c r="X1067" s="42">
        <f>IF(V1067="ESU",P1067*PU!$B$3,0)</f>
        <v>0</v>
      </c>
      <c r="Y1067" s="23">
        <f>IF(V1067="ECF",P1067*PU!$B$5,0)</f>
        <v>0</v>
      </c>
      <c r="Z1067" s="23">
        <f>IF(V1067="Enrobé projeté",P1067*PU!$B$7,0)</f>
        <v>0</v>
      </c>
      <c r="AA1067" s="23">
        <f>IF(V1067="Enrobé à froid",P1067*PU!$B$9,0)</f>
        <v>0</v>
      </c>
      <c r="AB1067" s="23">
        <f>IF(V1067="Béton bitumineux",P1067*PU!$B$11,0)</f>
        <v>0</v>
      </c>
      <c r="AC1067" s="23">
        <f>IF(V1067="Grave émulsion",P1067*PU!$B$13,0)</f>
        <v>0</v>
      </c>
      <c r="AD1067" s="24">
        <f>(R1067*PU!B1072)+('Entretien des chaussées1'!T1067*PU!B1074)+'Entretien des chaussées1'!X1067+'Entretien des chaussées1'!Y1067+'Entretien des chaussées1'!Z1067+'Entretien des chaussées1'!AA1067+'Entretien des chaussées1'!AB1067+'Entretien des chaussées1'!AC1067</f>
        <v>0</v>
      </c>
      <c r="AE1067" s="34"/>
      <c r="AF1067" s="34"/>
      <c r="AG1067" s="19" t="str">
        <f t="shared" si="195"/>
        <v/>
      </c>
      <c r="AH1067" s="19" t="str">
        <f t="shared" si="196"/>
        <v/>
      </c>
      <c r="AI1067" s="19" t="str">
        <f t="shared" si="197"/>
        <v/>
      </c>
      <c r="AJ1067" s="31"/>
      <c r="AK1067" s="26"/>
    </row>
    <row r="1068" spans="1:37" x14ac:dyDescent="0.2">
      <c r="A1068" s="41"/>
      <c r="B1068" s="58" t="s">
        <v>1086</v>
      </c>
      <c r="C1068" s="41"/>
      <c r="D1068" s="44"/>
      <c r="E1068" s="40"/>
      <c r="F1068" s="38" t="str">
        <f t="shared" si="187"/>
        <v/>
      </c>
      <c r="G1068" s="23">
        <f t="shared" si="188"/>
        <v>0</v>
      </c>
      <c r="H1068" s="23">
        <f t="shared" si="189"/>
        <v>0</v>
      </c>
      <c r="I1068" s="23">
        <f t="shared" si="190"/>
        <v>0</v>
      </c>
      <c r="J1068" s="23">
        <f t="shared" si="191"/>
        <v>0</v>
      </c>
      <c r="K1068" s="23">
        <f t="shared" si="192"/>
        <v>0</v>
      </c>
      <c r="L1068" s="27"/>
      <c r="M1068" s="27"/>
      <c r="N1068" s="33"/>
      <c r="O1068" s="33"/>
      <c r="P1068" s="68" t="str">
        <f t="shared" si="193"/>
        <v/>
      </c>
      <c r="Q1068" s="49" t="str">
        <f t="shared" si="194"/>
        <v/>
      </c>
      <c r="R1068" s="33"/>
      <c r="S1068" s="33"/>
      <c r="T1068" s="33"/>
      <c r="U1068" s="33"/>
      <c r="V1068" s="27"/>
      <c r="W1068" s="45"/>
      <c r="X1068" s="42">
        <f>IF(V1068="ESU",P1068*PU!$B$3,0)</f>
        <v>0</v>
      </c>
      <c r="Y1068" s="23">
        <f>IF(V1068="ECF",P1068*PU!$B$5,0)</f>
        <v>0</v>
      </c>
      <c r="Z1068" s="23">
        <f>IF(V1068="Enrobé projeté",P1068*PU!$B$7,0)</f>
        <v>0</v>
      </c>
      <c r="AA1068" s="23">
        <f>IF(V1068="Enrobé à froid",P1068*PU!$B$9,0)</f>
        <v>0</v>
      </c>
      <c r="AB1068" s="23">
        <f>IF(V1068="Béton bitumineux",P1068*PU!$B$11,0)</f>
        <v>0</v>
      </c>
      <c r="AC1068" s="23">
        <f>IF(V1068="Grave émulsion",P1068*PU!$B$13,0)</f>
        <v>0</v>
      </c>
      <c r="AD1068" s="24">
        <f>(R1068*PU!B1073)+('Entretien des chaussées1'!T1068*PU!B1075)+'Entretien des chaussées1'!X1068+'Entretien des chaussées1'!Y1068+'Entretien des chaussées1'!Z1068+'Entretien des chaussées1'!AA1068+'Entretien des chaussées1'!AB1068+'Entretien des chaussées1'!AC1068</f>
        <v>0</v>
      </c>
      <c r="AE1068" s="34"/>
      <c r="AF1068" s="34"/>
      <c r="AG1068" s="19" t="str">
        <f t="shared" si="195"/>
        <v/>
      </c>
      <c r="AH1068" s="19" t="str">
        <f t="shared" si="196"/>
        <v/>
      </c>
      <c r="AI1068" s="19" t="str">
        <f t="shared" si="197"/>
        <v/>
      </c>
      <c r="AJ1068" s="31"/>
      <c r="AK1068" s="26"/>
    </row>
    <row r="1069" spans="1:37" x14ac:dyDescent="0.2">
      <c r="A1069" s="41"/>
      <c r="B1069" s="58" t="s">
        <v>1087</v>
      </c>
      <c r="C1069" s="41"/>
      <c r="D1069" s="44"/>
      <c r="E1069" s="40"/>
      <c r="F1069" s="38" t="str">
        <f t="shared" si="187"/>
        <v/>
      </c>
      <c r="G1069" s="23">
        <f t="shared" si="188"/>
        <v>0</v>
      </c>
      <c r="H1069" s="23">
        <f t="shared" si="189"/>
        <v>0</v>
      </c>
      <c r="I1069" s="23">
        <f t="shared" si="190"/>
        <v>0</v>
      </c>
      <c r="J1069" s="23">
        <f t="shared" si="191"/>
        <v>0</v>
      </c>
      <c r="K1069" s="23">
        <f t="shared" si="192"/>
        <v>0</v>
      </c>
      <c r="L1069" s="27"/>
      <c r="M1069" s="27"/>
      <c r="N1069" s="33"/>
      <c r="O1069" s="33"/>
      <c r="P1069" s="68" t="str">
        <f t="shared" si="193"/>
        <v/>
      </c>
      <c r="Q1069" s="49" t="str">
        <f t="shared" si="194"/>
        <v/>
      </c>
      <c r="R1069" s="33"/>
      <c r="S1069" s="33"/>
      <c r="T1069" s="33"/>
      <c r="U1069" s="33"/>
      <c r="V1069" s="27"/>
      <c r="W1069" s="45"/>
      <c r="X1069" s="42">
        <f>IF(V1069="ESU",P1069*PU!$B$3,0)</f>
        <v>0</v>
      </c>
      <c r="Y1069" s="23">
        <f>IF(V1069="ECF",P1069*PU!$B$5,0)</f>
        <v>0</v>
      </c>
      <c r="Z1069" s="23">
        <f>IF(V1069="Enrobé projeté",P1069*PU!$B$7,0)</f>
        <v>0</v>
      </c>
      <c r="AA1069" s="23">
        <f>IF(V1069="Enrobé à froid",P1069*PU!$B$9,0)</f>
        <v>0</v>
      </c>
      <c r="AB1069" s="23">
        <f>IF(V1069="Béton bitumineux",P1069*PU!$B$11,0)</f>
        <v>0</v>
      </c>
      <c r="AC1069" s="23">
        <f>IF(V1069="Grave émulsion",P1069*PU!$B$13,0)</f>
        <v>0</v>
      </c>
      <c r="AD1069" s="24">
        <f>(R1069*PU!B1074)+('Entretien des chaussées1'!T1069*PU!B1076)+'Entretien des chaussées1'!X1069+'Entretien des chaussées1'!Y1069+'Entretien des chaussées1'!Z1069+'Entretien des chaussées1'!AA1069+'Entretien des chaussées1'!AB1069+'Entretien des chaussées1'!AC1069</f>
        <v>0</v>
      </c>
      <c r="AE1069" s="34"/>
      <c r="AF1069" s="34"/>
      <c r="AG1069" s="19" t="str">
        <f t="shared" si="195"/>
        <v/>
      </c>
      <c r="AH1069" s="19" t="str">
        <f t="shared" si="196"/>
        <v/>
      </c>
      <c r="AI1069" s="19" t="str">
        <f t="shared" si="197"/>
        <v/>
      </c>
      <c r="AJ1069" s="31"/>
      <c r="AK1069" s="26"/>
    </row>
    <row r="1070" spans="1:37" x14ac:dyDescent="0.2">
      <c r="A1070" s="41"/>
      <c r="B1070" s="58" t="s">
        <v>1088</v>
      </c>
      <c r="C1070" s="41"/>
      <c r="D1070" s="44"/>
      <c r="E1070" s="40"/>
      <c r="F1070" s="38" t="str">
        <f t="shared" si="187"/>
        <v/>
      </c>
      <c r="G1070" s="23">
        <f t="shared" si="188"/>
        <v>0</v>
      </c>
      <c r="H1070" s="23">
        <f t="shared" si="189"/>
        <v>0</v>
      </c>
      <c r="I1070" s="23">
        <f t="shared" si="190"/>
        <v>0</v>
      </c>
      <c r="J1070" s="23">
        <f t="shared" si="191"/>
        <v>0</v>
      </c>
      <c r="K1070" s="23">
        <f t="shared" si="192"/>
        <v>0</v>
      </c>
      <c r="L1070" s="27"/>
      <c r="M1070" s="27"/>
      <c r="N1070" s="33"/>
      <c r="O1070" s="33"/>
      <c r="P1070" s="68" t="str">
        <f t="shared" si="193"/>
        <v/>
      </c>
      <c r="Q1070" s="49" t="str">
        <f t="shared" si="194"/>
        <v/>
      </c>
      <c r="R1070" s="33"/>
      <c r="S1070" s="33"/>
      <c r="T1070" s="33"/>
      <c r="U1070" s="33"/>
      <c r="V1070" s="27"/>
      <c r="W1070" s="45"/>
      <c r="X1070" s="42">
        <f>IF(V1070="ESU",P1070*PU!$B$3,0)</f>
        <v>0</v>
      </c>
      <c r="Y1070" s="23">
        <f>IF(V1070="ECF",P1070*PU!$B$5,0)</f>
        <v>0</v>
      </c>
      <c r="Z1070" s="23">
        <f>IF(V1070="Enrobé projeté",P1070*PU!$B$7,0)</f>
        <v>0</v>
      </c>
      <c r="AA1070" s="23">
        <f>IF(V1070="Enrobé à froid",P1070*PU!$B$9,0)</f>
        <v>0</v>
      </c>
      <c r="AB1070" s="23">
        <f>IF(V1070="Béton bitumineux",P1070*PU!$B$11,0)</f>
        <v>0</v>
      </c>
      <c r="AC1070" s="23">
        <f>IF(V1070="Grave émulsion",P1070*PU!$B$13,0)</f>
        <v>0</v>
      </c>
      <c r="AD1070" s="24">
        <f>(R1070*PU!B1075)+('Entretien des chaussées1'!T1070*PU!B1077)+'Entretien des chaussées1'!X1070+'Entretien des chaussées1'!Y1070+'Entretien des chaussées1'!Z1070+'Entretien des chaussées1'!AA1070+'Entretien des chaussées1'!AB1070+'Entretien des chaussées1'!AC1070</f>
        <v>0</v>
      </c>
      <c r="AE1070" s="34"/>
      <c r="AF1070" s="34"/>
      <c r="AG1070" s="19" t="str">
        <f t="shared" si="195"/>
        <v/>
      </c>
      <c r="AH1070" s="19" t="str">
        <f t="shared" si="196"/>
        <v/>
      </c>
      <c r="AI1070" s="19" t="str">
        <f t="shared" si="197"/>
        <v/>
      </c>
      <c r="AJ1070" s="31"/>
      <c r="AK1070" s="26"/>
    </row>
    <row r="1071" spans="1:37" x14ac:dyDescent="0.2">
      <c r="A1071" s="41"/>
      <c r="B1071" s="58" t="s">
        <v>1089</v>
      </c>
      <c r="C1071" s="41"/>
      <c r="D1071" s="44"/>
      <c r="E1071" s="40"/>
      <c r="F1071" s="38" t="str">
        <f t="shared" si="187"/>
        <v/>
      </c>
      <c r="G1071" s="23">
        <f t="shared" si="188"/>
        <v>0</v>
      </c>
      <c r="H1071" s="23">
        <f t="shared" si="189"/>
        <v>0</v>
      </c>
      <c r="I1071" s="23">
        <f t="shared" si="190"/>
        <v>0</v>
      </c>
      <c r="J1071" s="23">
        <f t="shared" si="191"/>
        <v>0</v>
      </c>
      <c r="K1071" s="23">
        <f t="shared" si="192"/>
        <v>0</v>
      </c>
      <c r="L1071" s="27"/>
      <c r="M1071" s="27"/>
      <c r="N1071" s="33"/>
      <c r="O1071" s="33"/>
      <c r="P1071" s="68" t="str">
        <f t="shared" si="193"/>
        <v/>
      </c>
      <c r="Q1071" s="49" t="str">
        <f t="shared" si="194"/>
        <v/>
      </c>
      <c r="R1071" s="33"/>
      <c r="S1071" s="33"/>
      <c r="T1071" s="33"/>
      <c r="U1071" s="33"/>
      <c r="V1071" s="27"/>
      <c r="W1071" s="45"/>
      <c r="X1071" s="42">
        <f>IF(V1071="ESU",P1071*PU!$B$3,0)</f>
        <v>0</v>
      </c>
      <c r="Y1071" s="23">
        <f>IF(V1071="ECF",P1071*PU!$B$5,0)</f>
        <v>0</v>
      </c>
      <c r="Z1071" s="23">
        <f>IF(V1071="Enrobé projeté",P1071*PU!$B$7,0)</f>
        <v>0</v>
      </c>
      <c r="AA1071" s="23">
        <f>IF(V1071="Enrobé à froid",P1071*PU!$B$9,0)</f>
        <v>0</v>
      </c>
      <c r="AB1071" s="23">
        <f>IF(V1071="Béton bitumineux",P1071*PU!$B$11,0)</f>
        <v>0</v>
      </c>
      <c r="AC1071" s="23">
        <f>IF(V1071="Grave émulsion",P1071*PU!$B$13,0)</f>
        <v>0</v>
      </c>
      <c r="AD1071" s="24">
        <f>(R1071*PU!B1076)+('Entretien des chaussées1'!T1071*PU!B1078)+'Entretien des chaussées1'!X1071+'Entretien des chaussées1'!Y1071+'Entretien des chaussées1'!Z1071+'Entretien des chaussées1'!AA1071+'Entretien des chaussées1'!AB1071+'Entretien des chaussées1'!AC1071</f>
        <v>0</v>
      </c>
      <c r="AE1071" s="34"/>
      <c r="AF1071" s="34"/>
      <c r="AG1071" s="19" t="str">
        <f t="shared" si="195"/>
        <v/>
      </c>
      <c r="AH1071" s="19" t="str">
        <f t="shared" si="196"/>
        <v/>
      </c>
      <c r="AI1071" s="19" t="str">
        <f t="shared" si="197"/>
        <v/>
      </c>
      <c r="AJ1071" s="31"/>
      <c r="AK1071" s="26"/>
    </row>
    <row r="1072" spans="1:37" x14ac:dyDescent="0.2">
      <c r="A1072" s="41"/>
      <c r="B1072" s="58" t="s">
        <v>1090</v>
      </c>
      <c r="C1072" s="41"/>
      <c r="D1072" s="44"/>
      <c r="E1072" s="40"/>
      <c r="F1072" s="38" t="str">
        <f t="shared" si="187"/>
        <v/>
      </c>
      <c r="G1072" s="23">
        <f t="shared" si="188"/>
        <v>0</v>
      </c>
      <c r="H1072" s="23">
        <f t="shared" si="189"/>
        <v>0</v>
      </c>
      <c r="I1072" s="23">
        <f t="shared" si="190"/>
        <v>0</v>
      </c>
      <c r="J1072" s="23">
        <f t="shared" si="191"/>
        <v>0</v>
      </c>
      <c r="K1072" s="23">
        <f t="shared" si="192"/>
        <v>0</v>
      </c>
      <c r="L1072" s="27"/>
      <c r="M1072" s="27"/>
      <c r="N1072" s="33"/>
      <c r="O1072" s="33"/>
      <c r="P1072" s="68" t="str">
        <f t="shared" si="193"/>
        <v/>
      </c>
      <c r="Q1072" s="49" t="str">
        <f t="shared" si="194"/>
        <v/>
      </c>
      <c r="R1072" s="33"/>
      <c r="S1072" s="33"/>
      <c r="T1072" s="33"/>
      <c r="U1072" s="33"/>
      <c r="V1072" s="27"/>
      <c r="W1072" s="45"/>
      <c r="X1072" s="42">
        <f>IF(V1072="ESU",P1072*PU!$B$3,0)</f>
        <v>0</v>
      </c>
      <c r="Y1072" s="23">
        <f>IF(V1072="ECF",P1072*PU!$B$5,0)</f>
        <v>0</v>
      </c>
      <c r="Z1072" s="23">
        <f>IF(V1072="Enrobé projeté",P1072*PU!$B$7,0)</f>
        <v>0</v>
      </c>
      <c r="AA1072" s="23">
        <f>IF(V1072="Enrobé à froid",P1072*PU!$B$9,0)</f>
        <v>0</v>
      </c>
      <c r="AB1072" s="23">
        <f>IF(V1072="Béton bitumineux",P1072*PU!$B$11,0)</f>
        <v>0</v>
      </c>
      <c r="AC1072" s="23">
        <f>IF(V1072="Grave émulsion",P1072*PU!$B$13,0)</f>
        <v>0</v>
      </c>
      <c r="AD1072" s="24">
        <f>(R1072*PU!B1077)+('Entretien des chaussées1'!T1072*PU!B1079)+'Entretien des chaussées1'!X1072+'Entretien des chaussées1'!Y1072+'Entretien des chaussées1'!Z1072+'Entretien des chaussées1'!AA1072+'Entretien des chaussées1'!AB1072+'Entretien des chaussées1'!AC1072</f>
        <v>0</v>
      </c>
      <c r="AE1072" s="34"/>
      <c r="AF1072" s="34"/>
      <c r="AG1072" s="19" t="str">
        <f t="shared" si="195"/>
        <v/>
      </c>
      <c r="AH1072" s="19" t="str">
        <f t="shared" si="196"/>
        <v/>
      </c>
      <c r="AI1072" s="19" t="str">
        <f t="shared" si="197"/>
        <v/>
      </c>
      <c r="AJ1072" s="31"/>
      <c r="AK1072" s="26"/>
    </row>
    <row r="1073" spans="1:37" x14ac:dyDescent="0.2">
      <c r="A1073" s="41"/>
      <c r="B1073" s="58" t="s">
        <v>1091</v>
      </c>
      <c r="C1073" s="41"/>
      <c r="D1073" s="44"/>
      <c r="E1073" s="40"/>
      <c r="F1073" s="38" t="str">
        <f t="shared" si="187"/>
        <v/>
      </c>
      <c r="G1073" s="23">
        <f t="shared" si="188"/>
        <v>0</v>
      </c>
      <c r="H1073" s="23">
        <f t="shared" si="189"/>
        <v>0</v>
      </c>
      <c r="I1073" s="23">
        <f t="shared" si="190"/>
        <v>0</v>
      </c>
      <c r="J1073" s="23">
        <f t="shared" si="191"/>
        <v>0</v>
      </c>
      <c r="K1073" s="23">
        <f t="shared" si="192"/>
        <v>0</v>
      </c>
      <c r="L1073" s="27"/>
      <c r="M1073" s="27"/>
      <c r="N1073" s="33"/>
      <c r="O1073" s="33"/>
      <c r="P1073" s="68" t="str">
        <f t="shared" si="193"/>
        <v/>
      </c>
      <c r="Q1073" s="49" t="str">
        <f t="shared" si="194"/>
        <v/>
      </c>
      <c r="R1073" s="33"/>
      <c r="S1073" s="33"/>
      <c r="T1073" s="33"/>
      <c r="U1073" s="33"/>
      <c r="V1073" s="27"/>
      <c r="W1073" s="45"/>
      <c r="X1073" s="42">
        <f>IF(V1073="ESU",P1073*PU!$B$3,0)</f>
        <v>0</v>
      </c>
      <c r="Y1073" s="23">
        <f>IF(V1073="ECF",P1073*PU!$B$5,0)</f>
        <v>0</v>
      </c>
      <c r="Z1073" s="23">
        <f>IF(V1073="Enrobé projeté",P1073*PU!$B$7,0)</f>
        <v>0</v>
      </c>
      <c r="AA1073" s="23">
        <f>IF(V1073="Enrobé à froid",P1073*PU!$B$9,0)</f>
        <v>0</v>
      </c>
      <c r="AB1073" s="23">
        <f>IF(V1073="Béton bitumineux",P1073*PU!$B$11,0)</f>
        <v>0</v>
      </c>
      <c r="AC1073" s="23">
        <f>IF(V1073="Grave émulsion",P1073*PU!$B$13,0)</f>
        <v>0</v>
      </c>
      <c r="AD1073" s="24">
        <f>(R1073*PU!B1078)+('Entretien des chaussées1'!T1073*PU!B1080)+'Entretien des chaussées1'!X1073+'Entretien des chaussées1'!Y1073+'Entretien des chaussées1'!Z1073+'Entretien des chaussées1'!AA1073+'Entretien des chaussées1'!AB1073+'Entretien des chaussées1'!AC1073</f>
        <v>0</v>
      </c>
      <c r="AE1073" s="34"/>
      <c r="AF1073" s="34"/>
      <c r="AG1073" s="19" t="str">
        <f t="shared" si="195"/>
        <v/>
      </c>
      <c r="AH1073" s="19" t="str">
        <f t="shared" si="196"/>
        <v/>
      </c>
      <c r="AI1073" s="19" t="str">
        <f t="shared" si="197"/>
        <v/>
      </c>
      <c r="AJ1073" s="31"/>
      <c r="AK1073" s="26"/>
    </row>
    <row r="1074" spans="1:37" x14ac:dyDescent="0.2">
      <c r="A1074" s="41"/>
      <c r="B1074" s="58" t="s">
        <v>1092</v>
      </c>
      <c r="C1074" s="41"/>
      <c r="D1074" s="44"/>
      <c r="E1074" s="40"/>
      <c r="F1074" s="38" t="str">
        <f t="shared" si="187"/>
        <v/>
      </c>
      <c r="G1074" s="23">
        <f t="shared" si="188"/>
        <v>0</v>
      </c>
      <c r="H1074" s="23">
        <f t="shared" si="189"/>
        <v>0</v>
      </c>
      <c r="I1074" s="23">
        <f t="shared" si="190"/>
        <v>0</v>
      </c>
      <c r="J1074" s="23">
        <f t="shared" si="191"/>
        <v>0</v>
      </c>
      <c r="K1074" s="23">
        <f t="shared" si="192"/>
        <v>0</v>
      </c>
      <c r="L1074" s="27"/>
      <c r="M1074" s="27"/>
      <c r="N1074" s="33"/>
      <c r="O1074" s="33"/>
      <c r="P1074" s="68" t="str">
        <f t="shared" si="193"/>
        <v/>
      </c>
      <c r="Q1074" s="49" t="str">
        <f t="shared" si="194"/>
        <v/>
      </c>
      <c r="R1074" s="33"/>
      <c r="S1074" s="33"/>
      <c r="T1074" s="33"/>
      <c r="U1074" s="33"/>
      <c r="V1074" s="27"/>
      <c r="W1074" s="45"/>
      <c r="X1074" s="42">
        <f>IF(V1074="ESU",P1074*PU!$B$3,0)</f>
        <v>0</v>
      </c>
      <c r="Y1074" s="23">
        <f>IF(V1074="ECF",P1074*PU!$B$5,0)</f>
        <v>0</v>
      </c>
      <c r="Z1074" s="23">
        <f>IF(V1074="Enrobé projeté",P1074*PU!$B$7,0)</f>
        <v>0</v>
      </c>
      <c r="AA1074" s="23">
        <f>IF(V1074="Enrobé à froid",P1074*PU!$B$9,0)</f>
        <v>0</v>
      </c>
      <c r="AB1074" s="23">
        <f>IF(V1074="Béton bitumineux",P1074*PU!$B$11,0)</f>
        <v>0</v>
      </c>
      <c r="AC1074" s="23">
        <f>IF(V1074="Grave émulsion",P1074*PU!$B$13,0)</f>
        <v>0</v>
      </c>
      <c r="AD1074" s="24">
        <f>(R1074*PU!B1079)+('Entretien des chaussées1'!T1074*PU!B1081)+'Entretien des chaussées1'!X1074+'Entretien des chaussées1'!Y1074+'Entretien des chaussées1'!Z1074+'Entretien des chaussées1'!AA1074+'Entretien des chaussées1'!AB1074+'Entretien des chaussées1'!AC1074</f>
        <v>0</v>
      </c>
      <c r="AE1074" s="34"/>
      <c r="AF1074" s="34"/>
      <c r="AG1074" s="19" t="str">
        <f t="shared" si="195"/>
        <v/>
      </c>
      <c r="AH1074" s="19" t="str">
        <f t="shared" si="196"/>
        <v/>
      </c>
      <c r="AI1074" s="19" t="str">
        <f t="shared" si="197"/>
        <v/>
      </c>
      <c r="AJ1074" s="31"/>
      <c r="AK1074" s="26"/>
    </row>
    <row r="1075" spans="1:37" x14ac:dyDescent="0.2">
      <c r="A1075" s="41"/>
      <c r="B1075" s="58" t="s">
        <v>1093</v>
      </c>
      <c r="C1075" s="41"/>
      <c r="D1075" s="44"/>
      <c r="E1075" s="40"/>
      <c r="F1075" s="38" t="str">
        <f t="shared" si="187"/>
        <v/>
      </c>
      <c r="G1075" s="23">
        <f t="shared" si="188"/>
        <v>0</v>
      </c>
      <c r="H1075" s="23">
        <f t="shared" si="189"/>
        <v>0</v>
      </c>
      <c r="I1075" s="23">
        <f t="shared" si="190"/>
        <v>0</v>
      </c>
      <c r="J1075" s="23">
        <f t="shared" si="191"/>
        <v>0</v>
      </c>
      <c r="K1075" s="23">
        <f t="shared" si="192"/>
        <v>0</v>
      </c>
      <c r="L1075" s="27"/>
      <c r="M1075" s="27"/>
      <c r="N1075" s="33"/>
      <c r="O1075" s="33"/>
      <c r="P1075" s="68" t="str">
        <f t="shared" si="193"/>
        <v/>
      </c>
      <c r="Q1075" s="49" t="str">
        <f t="shared" si="194"/>
        <v/>
      </c>
      <c r="R1075" s="33"/>
      <c r="S1075" s="33"/>
      <c r="T1075" s="33"/>
      <c r="U1075" s="33"/>
      <c r="V1075" s="27"/>
      <c r="W1075" s="45"/>
      <c r="X1075" s="42">
        <f>IF(V1075="ESU",P1075*PU!$B$3,0)</f>
        <v>0</v>
      </c>
      <c r="Y1075" s="23">
        <f>IF(V1075="ECF",P1075*PU!$B$5,0)</f>
        <v>0</v>
      </c>
      <c r="Z1075" s="23">
        <f>IF(V1075="Enrobé projeté",P1075*PU!$B$7,0)</f>
        <v>0</v>
      </c>
      <c r="AA1075" s="23">
        <f>IF(V1075="Enrobé à froid",P1075*PU!$B$9,0)</f>
        <v>0</v>
      </c>
      <c r="AB1075" s="23">
        <f>IF(V1075="Béton bitumineux",P1075*PU!$B$11,0)</f>
        <v>0</v>
      </c>
      <c r="AC1075" s="23">
        <f>IF(V1075="Grave émulsion",P1075*PU!$B$13,0)</f>
        <v>0</v>
      </c>
      <c r="AD1075" s="24">
        <f>(R1075*PU!B1080)+('Entretien des chaussées1'!T1075*PU!B1082)+'Entretien des chaussées1'!X1075+'Entretien des chaussées1'!Y1075+'Entretien des chaussées1'!Z1075+'Entretien des chaussées1'!AA1075+'Entretien des chaussées1'!AB1075+'Entretien des chaussées1'!AC1075</f>
        <v>0</v>
      </c>
      <c r="AE1075" s="34"/>
      <c r="AF1075" s="34"/>
      <c r="AG1075" s="19" t="str">
        <f t="shared" si="195"/>
        <v/>
      </c>
      <c r="AH1075" s="19" t="str">
        <f t="shared" si="196"/>
        <v/>
      </c>
      <c r="AI1075" s="19" t="str">
        <f t="shared" si="197"/>
        <v/>
      </c>
      <c r="AJ1075" s="31"/>
      <c r="AK1075" s="26"/>
    </row>
    <row r="1076" spans="1:37" x14ac:dyDescent="0.2">
      <c r="A1076" s="41"/>
      <c r="B1076" s="58" t="s">
        <v>1094</v>
      </c>
      <c r="C1076" s="41"/>
      <c r="D1076" s="44"/>
      <c r="E1076" s="40"/>
      <c r="F1076" s="38" t="str">
        <f t="shared" si="187"/>
        <v/>
      </c>
      <c r="G1076" s="23">
        <f t="shared" si="188"/>
        <v>0</v>
      </c>
      <c r="H1076" s="23">
        <f t="shared" si="189"/>
        <v>0</v>
      </c>
      <c r="I1076" s="23">
        <f t="shared" si="190"/>
        <v>0</v>
      </c>
      <c r="J1076" s="23">
        <f t="shared" si="191"/>
        <v>0</v>
      </c>
      <c r="K1076" s="23">
        <f t="shared" si="192"/>
        <v>0</v>
      </c>
      <c r="L1076" s="27"/>
      <c r="M1076" s="27"/>
      <c r="N1076" s="33"/>
      <c r="O1076" s="33"/>
      <c r="P1076" s="68" t="str">
        <f t="shared" si="193"/>
        <v/>
      </c>
      <c r="Q1076" s="49" t="str">
        <f t="shared" si="194"/>
        <v/>
      </c>
      <c r="R1076" s="33"/>
      <c r="S1076" s="33"/>
      <c r="T1076" s="33"/>
      <c r="U1076" s="33"/>
      <c r="V1076" s="27"/>
      <c r="W1076" s="45"/>
      <c r="X1076" s="42">
        <f>IF(V1076="ESU",P1076*PU!$B$3,0)</f>
        <v>0</v>
      </c>
      <c r="Y1076" s="23">
        <f>IF(V1076="ECF",P1076*PU!$B$5,0)</f>
        <v>0</v>
      </c>
      <c r="Z1076" s="23">
        <f>IF(V1076="Enrobé projeté",P1076*PU!$B$7,0)</f>
        <v>0</v>
      </c>
      <c r="AA1076" s="23">
        <f>IF(V1076="Enrobé à froid",P1076*PU!$B$9,0)</f>
        <v>0</v>
      </c>
      <c r="AB1076" s="23">
        <f>IF(V1076="Béton bitumineux",P1076*PU!$B$11,0)</f>
        <v>0</v>
      </c>
      <c r="AC1076" s="23">
        <f>IF(V1076="Grave émulsion",P1076*PU!$B$13,0)</f>
        <v>0</v>
      </c>
      <c r="AD1076" s="24">
        <f>(R1076*PU!B1081)+('Entretien des chaussées1'!T1076*PU!B1083)+'Entretien des chaussées1'!X1076+'Entretien des chaussées1'!Y1076+'Entretien des chaussées1'!Z1076+'Entretien des chaussées1'!AA1076+'Entretien des chaussées1'!AB1076+'Entretien des chaussées1'!AC1076</f>
        <v>0</v>
      </c>
      <c r="AE1076" s="34"/>
      <c r="AF1076" s="34"/>
      <c r="AG1076" s="19" t="str">
        <f t="shared" si="195"/>
        <v/>
      </c>
      <c r="AH1076" s="19" t="str">
        <f t="shared" si="196"/>
        <v/>
      </c>
      <c r="AI1076" s="19" t="str">
        <f t="shared" si="197"/>
        <v/>
      </c>
      <c r="AJ1076" s="31"/>
      <c r="AK1076" s="26"/>
    </row>
    <row r="1077" spans="1:37" x14ac:dyDescent="0.2">
      <c r="A1077" s="41"/>
      <c r="B1077" s="58" t="s">
        <v>1095</v>
      </c>
      <c r="C1077" s="41"/>
      <c r="D1077" s="44"/>
      <c r="E1077" s="40"/>
      <c r="F1077" s="38" t="str">
        <f t="shared" si="187"/>
        <v/>
      </c>
      <c r="G1077" s="23">
        <f t="shared" si="188"/>
        <v>0</v>
      </c>
      <c r="H1077" s="23">
        <f t="shared" si="189"/>
        <v>0</v>
      </c>
      <c r="I1077" s="23">
        <f t="shared" si="190"/>
        <v>0</v>
      </c>
      <c r="J1077" s="23">
        <f t="shared" si="191"/>
        <v>0</v>
      </c>
      <c r="K1077" s="23">
        <f t="shared" si="192"/>
        <v>0</v>
      </c>
      <c r="L1077" s="27"/>
      <c r="M1077" s="27"/>
      <c r="N1077" s="33"/>
      <c r="O1077" s="33"/>
      <c r="P1077" s="68" t="str">
        <f t="shared" si="193"/>
        <v/>
      </c>
      <c r="Q1077" s="49" t="str">
        <f t="shared" si="194"/>
        <v/>
      </c>
      <c r="R1077" s="33"/>
      <c r="S1077" s="33"/>
      <c r="T1077" s="33"/>
      <c r="U1077" s="33"/>
      <c r="V1077" s="27"/>
      <c r="W1077" s="45"/>
      <c r="X1077" s="42">
        <f>IF(V1077="ESU",P1077*PU!$B$3,0)</f>
        <v>0</v>
      </c>
      <c r="Y1077" s="23">
        <f>IF(V1077="ECF",P1077*PU!$B$5,0)</f>
        <v>0</v>
      </c>
      <c r="Z1077" s="23">
        <f>IF(V1077="Enrobé projeté",P1077*PU!$B$7,0)</f>
        <v>0</v>
      </c>
      <c r="AA1077" s="23">
        <f>IF(V1077="Enrobé à froid",P1077*PU!$B$9,0)</f>
        <v>0</v>
      </c>
      <c r="AB1077" s="23">
        <f>IF(V1077="Béton bitumineux",P1077*PU!$B$11,0)</f>
        <v>0</v>
      </c>
      <c r="AC1077" s="23">
        <f>IF(V1077="Grave émulsion",P1077*PU!$B$13,0)</f>
        <v>0</v>
      </c>
      <c r="AD1077" s="24">
        <f>(R1077*PU!B1082)+('Entretien des chaussées1'!T1077*PU!B1084)+'Entretien des chaussées1'!X1077+'Entretien des chaussées1'!Y1077+'Entretien des chaussées1'!Z1077+'Entretien des chaussées1'!AA1077+'Entretien des chaussées1'!AB1077+'Entretien des chaussées1'!AC1077</f>
        <v>0</v>
      </c>
      <c r="AE1077" s="34"/>
      <c r="AF1077" s="34"/>
      <c r="AG1077" s="19" t="str">
        <f t="shared" si="195"/>
        <v/>
      </c>
      <c r="AH1077" s="19" t="str">
        <f t="shared" si="196"/>
        <v/>
      </c>
      <c r="AI1077" s="19" t="str">
        <f t="shared" si="197"/>
        <v/>
      </c>
      <c r="AJ1077" s="31"/>
      <c r="AK1077" s="26"/>
    </row>
    <row r="1078" spans="1:37" x14ac:dyDescent="0.2">
      <c r="A1078" s="41"/>
      <c r="B1078" s="58" t="s">
        <v>1096</v>
      </c>
      <c r="C1078" s="41"/>
      <c r="D1078" s="44"/>
      <c r="E1078" s="40"/>
      <c r="F1078" s="38" t="str">
        <f t="shared" si="187"/>
        <v/>
      </c>
      <c r="G1078" s="23">
        <f t="shared" si="188"/>
        <v>0</v>
      </c>
      <c r="H1078" s="23">
        <f t="shared" si="189"/>
        <v>0</v>
      </c>
      <c r="I1078" s="23">
        <f t="shared" si="190"/>
        <v>0</v>
      </c>
      <c r="J1078" s="23">
        <f t="shared" si="191"/>
        <v>0</v>
      </c>
      <c r="K1078" s="23">
        <f t="shared" si="192"/>
        <v>0</v>
      </c>
      <c r="L1078" s="27"/>
      <c r="M1078" s="27"/>
      <c r="N1078" s="33"/>
      <c r="O1078" s="33"/>
      <c r="P1078" s="68" t="str">
        <f t="shared" si="193"/>
        <v/>
      </c>
      <c r="Q1078" s="49" t="str">
        <f t="shared" si="194"/>
        <v/>
      </c>
      <c r="R1078" s="33"/>
      <c r="S1078" s="33"/>
      <c r="T1078" s="33"/>
      <c r="U1078" s="33"/>
      <c r="V1078" s="27"/>
      <c r="W1078" s="45"/>
      <c r="X1078" s="42">
        <f>IF(V1078="ESU",P1078*PU!$B$3,0)</f>
        <v>0</v>
      </c>
      <c r="Y1078" s="23">
        <f>IF(V1078="ECF",P1078*PU!$B$5,0)</f>
        <v>0</v>
      </c>
      <c r="Z1078" s="23">
        <f>IF(V1078="Enrobé projeté",P1078*PU!$B$7,0)</f>
        <v>0</v>
      </c>
      <c r="AA1078" s="23">
        <f>IF(V1078="Enrobé à froid",P1078*PU!$B$9,0)</f>
        <v>0</v>
      </c>
      <c r="AB1078" s="23">
        <f>IF(V1078="Béton bitumineux",P1078*PU!$B$11,0)</f>
        <v>0</v>
      </c>
      <c r="AC1078" s="23">
        <f>IF(V1078="Grave émulsion",P1078*PU!$B$13,0)</f>
        <v>0</v>
      </c>
      <c r="AD1078" s="24">
        <f>(R1078*PU!B1083)+('Entretien des chaussées1'!T1078*PU!B1085)+'Entretien des chaussées1'!X1078+'Entretien des chaussées1'!Y1078+'Entretien des chaussées1'!Z1078+'Entretien des chaussées1'!AA1078+'Entretien des chaussées1'!AB1078+'Entretien des chaussées1'!AC1078</f>
        <v>0</v>
      </c>
      <c r="AE1078" s="34"/>
      <c r="AF1078" s="34"/>
      <c r="AG1078" s="19" t="str">
        <f t="shared" si="195"/>
        <v/>
      </c>
      <c r="AH1078" s="19" t="str">
        <f t="shared" si="196"/>
        <v/>
      </c>
      <c r="AI1078" s="19" t="str">
        <f t="shared" si="197"/>
        <v/>
      </c>
      <c r="AJ1078" s="31"/>
      <c r="AK1078" s="26"/>
    </row>
    <row r="1079" spans="1:37" x14ac:dyDescent="0.2">
      <c r="A1079" s="41"/>
      <c r="B1079" s="58" t="s">
        <v>1097</v>
      </c>
      <c r="C1079" s="41"/>
      <c r="D1079" s="44"/>
      <c r="E1079" s="40"/>
      <c r="F1079" s="38" t="str">
        <f t="shared" si="187"/>
        <v/>
      </c>
      <c r="G1079" s="23">
        <f t="shared" si="188"/>
        <v>0</v>
      </c>
      <c r="H1079" s="23">
        <f t="shared" si="189"/>
        <v>0</v>
      </c>
      <c r="I1079" s="23">
        <f t="shared" si="190"/>
        <v>0</v>
      </c>
      <c r="J1079" s="23">
        <f t="shared" si="191"/>
        <v>0</v>
      </c>
      <c r="K1079" s="23">
        <f t="shared" si="192"/>
        <v>0</v>
      </c>
      <c r="L1079" s="27"/>
      <c r="M1079" s="27"/>
      <c r="N1079" s="33"/>
      <c r="O1079" s="33"/>
      <c r="P1079" s="68" t="str">
        <f t="shared" si="193"/>
        <v/>
      </c>
      <c r="Q1079" s="49" t="str">
        <f t="shared" si="194"/>
        <v/>
      </c>
      <c r="R1079" s="33"/>
      <c r="S1079" s="33"/>
      <c r="T1079" s="33"/>
      <c r="U1079" s="33"/>
      <c r="V1079" s="27"/>
      <c r="W1079" s="45"/>
      <c r="X1079" s="42">
        <f>IF(V1079="ESU",P1079*PU!$B$3,0)</f>
        <v>0</v>
      </c>
      <c r="Y1079" s="23">
        <f>IF(V1079="ECF",P1079*PU!$B$5,0)</f>
        <v>0</v>
      </c>
      <c r="Z1079" s="23">
        <f>IF(V1079="Enrobé projeté",P1079*PU!$B$7,0)</f>
        <v>0</v>
      </c>
      <c r="AA1079" s="23">
        <f>IF(V1079="Enrobé à froid",P1079*PU!$B$9,0)</f>
        <v>0</v>
      </c>
      <c r="AB1079" s="23">
        <f>IF(V1079="Béton bitumineux",P1079*PU!$B$11,0)</f>
        <v>0</v>
      </c>
      <c r="AC1079" s="23">
        <f>IF(V1079="Grave émulsion",P1079*PU!$B$13,0)</f>
        <v>0</v>
      </c>
      <c r="AD1079" s="24">
        <f>(R1079*PU!B1084)+('Entretien des chaussées1'!T1079*PU!B1086)+'Entretien des chaussées1'!X1079+'Entretien des chaussées1'!Y1079+'Entretien des chaussées1'!Z1079+'Entretien des chaussées1'!AA1079+'Entretien des chaussées1'!AB1079+'Entretien des chaussées1'!AC1079</f>
        <v>0</v>
      </c>
      <c r="AE1079" s="34"/>
      <c r="AF1079" s="34"/>
      <c r="AG1079" s="19" t="str">
        <f t="shared" si="195"/>
        <v/>
      </c>
      <c r="AH1079" s="19" t="str">
        <f t="shared" si="196"/>
        <v/>
      </c>
      <c r="AI1079" s="19" t="str">
        <f t="shared" si="197"/>
        <v/>
      </c>
      <c r="AJ1079" s="31"/>
      <c r="AK1079" s="26"/>
    </row>
    <row r="1080" spans="1:37" x14ac:dyDescent="0.2">
      <c r="A1080" s="41"/>
      <c r="B1080" s="58" t="s">
        <v>1098</v>
      </c>
      <c r="C1080" s="41"/>
      <c r="D1080" s="44"/>
      <c r="E1080" s="40"/>
      <c r="F1080" s="38" t="str">
        <f t="shared" si="187"/>
        <v/>
      </c>
      <c r="G1080" s="23">
        <f t="shared" si="188"/>
        <v>0</v>
      </c>
      <c r="H1080" s="23">
        <f t="shared" si="189"/>
        <v>0</v>
      </c>
      <c r="I1080" s="23">
        <f t="shared" si="190"/>
        <v>0</v>
      </c>
      <c r="J1080" s="23">
        <f t="shared" si="191"/>
        <v>0</v>
      </c>
      <c r="K1080" s="23">
        <f t="shared" si="192"/>
        <v>0</v>
      </c>
      <c r="L1080" s="27"/>
      <c r="M1080" s="27"/>
      <c r="N1080" s="33"/>
      <c r="O1080" s="33"/>
      <c r="P1080" s="68" t="str">
        <f t="shared" si="193"/>
        <v/>
      </c>
      <c r="Q1080" s="49" t="str">
        <f t="shared" si="194"/>
        <v/>
      </c>
      <c r="R1080" s="33"/>
      <c r="S1080" s="33"/>
      <c r="T1080" s="33"/>
      <c r="U1080" s="33"/>
      <c r="V1080" s="27"/>
      <c r="W1080" s="45"/>
      <c r="X1080" s="42">
        <f>IF(V1080="ESU",P1080*PU!$B$3,0)</f>
        <v>0</v>
      </c>
      <c r="Y1080" s="23">
        <f>IF(V1080="ECF",P1080*PU!$B$5,0)</f>
        <v>0</v>
      </c>
      <c r="Z1080" s="23">
        <f>IF(V1080="Enrobé projeté",P1080*PU!$B$7,0)</f>
        <v>0</v>
      </c>
      <c r="AA1080" s="23">
        <f>IF(V1080="Enrobé à froid",P1080*PU!$B$9,0)</f>
        <v>0</v>
      </c>
      <c r="AB1080" s="23">
        <f>IF(V1080="Béton bitumineux",P1080*PU!$B$11,0)</f>
        <v>0</v>
      </c>
      <c r="AC1080" s="23">
        <f>IF(V1080="Grave émulsion",P1080*PU!$B$13,0)</f>
        <v>0</v>
      </c>
      <c r="AD1080" s="24">
        <f>(R1080*PU!B1085)+('Entretien des chaussées1'!T1080*PU!B1087)+'Entretien des chaussées1'!X1080+'Entretien des chaussées1'!Y1080+'Entretien des chaussées1'!Z1080+'Entretien des chaussées1'!AA1080+'Entretien des chaussées1'!AB1080+'Entretien des chaussées1'!AC1080</f>
        <v>0</v>
      </c>
      <c r="AE1080" s="34"/>
      <c r="AF1080" s="34"/>
      <c r="AG1080" s="19" t="str">
        <f t="shared" si="195"/>
        <v/>
      </c>
      <c r="AH1080" s="19" t="str">
        <f t="shared" si="196"/>
        <v/>
      </c>
      <c r="AI1080" s="19" t="str">
        <f t="shared" si="197"/>
        <v/>
      </c>
      <c r="AJ1080" s="31"/>
      <c r="AK1080" s="26"/>
    </row>
    <row r="1081" spans="1:37" x14ac:dyDescent="0.2">
      <c r="A1081" s="41"/>
      <c r="B1081" s="58" t="s">
        <v>1099</v>
      </c>
      <c r="C1081" s="41"/>
      <c r="D1081" s="44"/>
      <c r="E1081" s="40"/>
      <c r="F1081" s="38" t="str">
        <f t="shared" si="187"/>
        <v/>
      </c>
      <c r="G1081" s="23">
        <f t="shared" si="188"/>
        <v>0</v>
      </c>
      <c r="H1081" s="23">
        <f t="shared" si="189"/>
        <v>0</v>
      </c>
      <c r="I1081" s="23">
        <f t="shared" si="190"/>
        <v>0</v>
      </c>
      <c r="J1081" s="23">
        <f t="shared" si="191"/>
        <v>0</v>
      </c>
      <c r="K1081" s="23">
        <f t="shared" si="192"/>
        <v>0</v>
      </c>
      <c r="L1081" s="27"/>
      <c r="M1081" s="27"/>
      <c r="N1081" s="33"/>
      <c r="O1081" s="33"/>
      <c r="P1081" s="68" t="str">
        <f t="shared" si="193"/>
        <v/>
      </c>
      <c r="Q1081" s="49" t="str">
        <f t="shared" si="194"/>
        <v/>
      </c>
      <c r="R1081" s="33"/>
      <c r="S1081" s="33"/>
      <c r="T1081" s="33"/>
      <c r="U1081" s="33"/>
      <c r="V1081" s="27"/>
      <c r="W1081" s="45"/>
      <c r="X1081" s="42">
        <f>IF(V1081="ESU",P1081*PU!$B$3,0)</f>
        <v>0</v>
      </c>
      <c r="Y1081" s="23">
        <f>IF(V1081="ECF",P1081*PU!$B$5,0)</f>
        <v>0</v>
      </c>
      <c r="Z1081" s="23">
        <f>IF(V1081="Enrobé projeté",P1081*PU!$B$7,0)</f>
        <v>0</v>
      </c>
      <c r="AA1081" s="23">
        <f>IF(V1081="Enrobé à froid",P1081*PU!$B$9,0)</f>
        <v>0</v>
      </c>
      <c r="AB1081" s="23">
        <f>IF(V1081="Béton bitumineux",P1081*PU!$B$11,0)</f>
        <v>0</v>
      </c>
      <c r="AC1081" s="23">
        <f>IF(V1081="Grave émulsion",P1081*PU!$B$13,0)</f>
        <v>0</v>
      </c>
      <c r="AD1081" s="24">
        <f>(R1081*PU!B1086)+('Entretien des chaussées1'!T1081*PU!B1088)+'Entretien des chaussées1'!X1081+'Entretien des chaussées1'!Y1081+'Entretien des chaussées1'!Z1081+'Entretien des chaussées1'!AA1081+'Entretien des chaussées1'!AB1081+'Entretien des chaussées1'!AC1081</f>
        <v>0</v>
      </c>
      <c r="AE1081" s="34"/>
      <c r="AF1081" s="34"/>
      <c r="AG1081" s="19" t="str">
        <f t="shared" si="195"/>
        <v/>
      </c>
      <c r="AH1081" s="19" t="str">
        <f t="shared" si="196"/>
        <v/>
      </c>
      <c r="AI1081" s="19" t="str">
        <f t="shared" si="197"/>
        <v/>
      </c>
      <c r="AJ1081" s="31"/>
      <c r="AK1081" s="26"/>
    </row>
    <row r="1082" spans="1:37" x14ac:dyDescent="0.2">
      <c r="A1082" s="41"/>
      <c r="B1082" s="58" t="s">
        <v>1100</v>
      </c>
      <c r="C1082" s="41"/>
      <c r="D1082" s="44"/>
      <c r="E1082" s="40"/>
      <c r="F1082" s="38" t="str">
        <f t="shared" si="187"/>
        <v/>
      </c>
      <c r="G1082" s="23">
        <f t="shared" si="188"/>
        <v>0</v>
      </c>
      <c r="H1082" s="23">
        <f t="shared" si="189"/>
        <v>0</v>
      </c>
      <c r="I1082" s="23">
        <f t="shared" si="190"/>
        <v>0</v>
      </c>
      <c r="J1082" s="23">
        <f t="shared" si="191"/>
        <v>0</v>
      </c>
      <c r="K1082" s="23">
        <f t="shared" si="192"/>
        <v>0</v>
      </c>
      <c r="L1082" s="27"/>
      <c r="M1082" s="27"/>
      <c r="N1082" s="33"/>
      <c r="O1082" s="33"/>
      <c r="P1082" s="68" t="str">
        <f t="shared" si="193"/>
        <v/>
      </c>
      <c r="Q1082" s="49" t="str">
        <f t="shared" si="194"/>
        <v/>
      </c>
      <c r="R1082" s="33"/>
      <c r="S1082" s="33"/>
      <c r="T1082" s="33"/>
      <c r="U1082" s="33"/>
      <c r="V1082" s="27"/>
      <c r="W1082" s="45"/>
      <c r="X1082" s="42">
        <f>IF(V1082="ESU",P1082*PU!$B$3,0)</f>
        <v>0</v>
      </c>
      <c r="Y1082" s="23">
        <f>IF(V1082="ECF",P1082*PU!$B$5,0)</f>
        <v>0</v>
      </c>
      <c r="Z1082" s="23">
        <f>IF(V1082="Enrobé projeté",P1082*PU!$B$7,0)</f>
        <v>0</v>
      </c>
      <c r="AA1082" s="23">
        <f>IF(V1082="Enrobé à froid",P1082*PU!$B$9,0)</f>
        <v>0</v>
      </c>
      <c r="AB1082" s="23">
        <f>IF(V1082="Béton bitumineux",P1082*PU!$B$11,0)</f>
        <v>0</v>
      </c>
      <c r="AC1082" s="23">
        <f>IF(V1082="Grave émulsion",P1082*PU!$B$13,0)</f>
        <v>0</v>
      </c>
      <c r="AD1082" s="24">
        <f>(R1082*PU!B1087)+('Entretien des chaussées1'!T1082*PU!B1089)+'Entretien des chaussées1'!X1082+'Entretien des chaussées1'!Y1082+'Entretien des chaussées1'!Z1082+'Entretien des chaussées1'!AA1082+'Entretien des chaussées1'!AB1082+'Entretien des chaussées1'!AC1082</f>
        <v>0</v>
      </c>
      <c r="AE1082" s="34"/>
      <c r="AF1082" s="34"/>
      <c r="AG1082" s="19" t="str">
        <f t="shared" si="195"/>
        <v/>
      </c>
      <c r="AH1082" s="19" t="str">
        <f t="shared" si="196"/>
        <v/>
      </c>
      <c r="AI1082" s="19" t="str">
        <f t="shared" si="197"/>
        <v/>
      </c>
      <c r="AJ1082" s="31"/>
      <c r="AK1082" s="26"/>
    </row>
    <row r="1083" spans="1:37" x14ac:dyDescent="0.2">
      <c r="A1083" s="41"/>
      <c r="B1083" s="58" t="s">
        <v>1101</v>
      </c>
      <c r="C1083" s="41"/>
      <c r="D1083" s="44"/>
      <c r="E1083" s="40"/>
      <c r="F1083" s="38" t="str">
        <f t="shared" si="187"/>
        <v/>
      </c>
      <c r="G1083" s="23">
        <f t="shared" si="188"/>
        <v>0</v>
      </c>
      <c r="H1083" s="23">
        <f t="shared" si="189"/>
        <v>0</v>
      </c>
      <c r="I1083" s="23">
        <f t="shared" si="190"/>
        <v>0</v>
      </c>
      <c r="J1083" s="23">
        <f t="shared" si="191"/>
        <v>0</v>
      </c>
      <c r="K1083" s="23">
        <f t="shared" si="192"/>
        <v>0</v>
      </c>
      <c r="L1083" s="27"/>
      <c r="M1083" s="27"/>
      <c r="N1083" s="33"/>
      <c r="O1083" s="33"/>
      <c r="P1083" s="68" t="str">
        <f t="shared" si="193"/>
        <v/>
      </c>
      <c r="Q1083" s="49" t="str">
        <f t="shared" si="194"/>
        <v/>
      </c>
      <c r="R1083" s="33"/>
      <c r="S1083" s="33"/>
      <c r="T1083" s="33"/>
      <c r="U1083" s="33"/>
      <c r="V1083" s="27"/>
      <c r="W1083" s="45"/>
      <c r="X1083" s="42">
        <f>IF(V1083="ESU",P1083*PU!$B$3,0)</f>
        <v>0</v>
      </c>
      <c r="Y1083" s="23">
        <f>IF(V1083="ECF",P1083*PU!$B$5,0)</f>
        <v>0</v>
      </c>
      <c r="Z1083" s="23">
        <f>IF(V1083="Enrobé projeté",P1083*PU!$B$7,0)</f>
        <v>0</v>
      </c>
      <c r="AA1083" s="23">
        <f>IF(V1083="Enrobé à froid",P1083*PU!$B$9,0)</f>
        <v>0</v>
      </c>
      <c r="AB1083" s="23">
        <f>IF(V1083="Béton bitumineux",P1083*PU!$B$11,0)</f>
        <v>0</v>
      </c>
      <c r="AC1083" s="23">
        <f>IF(V1083="Grave émulsion",P1083*PU!$B$13,0)</f>
        <v>0</v>
      </c>
      <c r="AD1083" s="24">
        <f>(R1083*PU!B1088)+('Entretien des chaussées1'!T1083*PU!B1090)+'Entretien des chaussées1'!X1083+'Entretien des chaussées1'!Y1083+'Entretien des chaussées1'!Z1083+'Entretien des chaussées1'!AA1083+'Entretien des chaussées1'!AB1083+'Entretien des chaussées1'!AC1083</f>
        <v>0</v>
      </c>
      <c r="AE1083" s="34"/>
      <c r="AF1083" s="34"/>
      <c r="AG1083" s="19" t="str">
        <f t="shared" si="195"/>
        <v/>
      </c>
      <c r="AH1083" s="19" t="str">
        <f t="shared" si="196"/>
        <v/>
      </c>
      <c r="AI1083" s="19" t="str">
        <f t="shared" si="197"/>
        <v/>
      </c>
      <c r="AJ1083" s="31"/>
      <c r="AK1083" s="26"/>
    </row>
    <row r="1084" spans="1:37" x14ac:dyDescent="0.2">
      <c r="A1084" s="41"/>
      <c r="B1084" s="60" t="s">
        <v>1102</v>
      </c>
      <c r="C1084" s="41"/>
      <c r="D1084" s="44"/>
      <c r="E1084" s="40"/>
      <c r="F1084" s="38" t="str">
        <f t="shared" si="187"/>
        <v/>
      </c>
      <c r="G1084" s="23">
        <f t="shared" si="188"/>
        <v>0</v>
      </c>
      <c r="H1084" s="23">
        <f t="shared" si="189"/>
        <v>0</v>
      </c>
      <c r="I1084" s="23">
        <f t="shared" si="190"/>
        <v>0</v>
      </c>
      <c r="J1084" s="23">
        <f t="shared" si="191"/>
        <v>0</v>
      </c>
      <c r="K1084" s="23">
        <f t="shared" si="192"/>
        <v>0</v>
      </c>
      <c r="L1084" s="27"/>
      <c r="M1084" s="27"/>
      <c r="N1084" s="33"/>
      <c r="O1084" s="33"/>
      <c r="P1084" s="68" t="str">
        <f t="shared" si="193"/>
        <v/>
      </c>
      <c r="Q1084" s="49" t="str">
        <f t="shared" si="194"/>
        <v/>
      </c>
      <c r="R1084" s="33"/>
      <c r="S1084" s="33"/>
      <c r="T1084" s="33"/>
      <c r="U1084" s="33"/>
      <c r="V1084" s="27"/>
      <c r="W1084" s="45"/>
      <c r="X1084" s="42">
        <f>IF(V1084="ESU",P1084*PU!$B$3,0)</f>
        <v>0</v>
      </c>
      <c r="Y1084" s="23">
        <f>IF(V1084="ECF",P1084*PU!$B$5,0)</f>
        <v>0</v>
      </c>
      <c r="Z1084" s="23">
        <f>IF(V1084="Enrobé projeté",P1084*PU!$B$7,0)</f>
        <v>0</v>
      </c>
      <c r="AA1084" s="23">
        <f>IF(V1084="Enrobé à froid",P1084*PU!$B$9,0)</f>
        <v>0</v>
      </c>
      <c r="AB1084" s="23">
        <f>IF(V1084="Béton bitumineux",P1084*PU!$B$11,0)</f>
        <v>0</v>
      </c>
      <c r="AC1084" s="23">
        <f>IF(V1084="Grave émulsion",P1084*PU!$B$13,0)</f>
        <v>0</v>
      </c>
      <c r="AD1084" s="24">
        <f>(R1084*PU!B1089)+('Entretien des chaussées1'!T1084*PU!B1091)+'Entretien des chaussées1'!X1084+'Entretien des chaussées1'!Y1084+'Entretien des chaussées1'!Z1084+'Entretien des chaussées1'!AA1084+'Entretien des chaussées1'!AB1084+'Entretien des chaussées1'!AC1084</f>
        <v>0</v>
      </c>
      <c r="AE1084" s="34"/>
      <c r="AF1084" s="34"/>
      <c r="AG1084" s="19" t="str">
        <f t="shared" si="195"/>
        <v/>
      </c>
      <c r="AH1084" s="19" t="str">
        <f t="shared" si="196"/>
        <v/>
      </c>
      <c r="AI1084" s="19" t="str">
        <f t="shared" si="197"/>
        <v/>
      </c>
      <c r="AJ1084" s="31"/>
      <c r="AK1084" s="26"/>
    </row>
    <row r="1085" spans="1:37" x14ac:dyDescent="0.2">
      <c r="A1085" s="41"/>
      <c r="B1085" s="58" t="s">
        <v>1103</v>
      </c>
      <c r="C1085" s="41"/>
      <c r="D1085" s="44"/>
      <c r="E1085" s="40"/>
      <c r="F1085" s="38" t="str">
        <f t="shared" si="187"/>
        <v/>
      </c>
      <c r="G1085" s="23">
        <f t="shared" si="188"/>
        <v>0</v>
      </c>
      <c r="H1085" s="23">
        <f t="shared" si="189"/>
        <v>0</v>
      </c>
      <c r="I1085" s="23">
        <f t="shared" si="190"/>
        <v>0</v>
      </c>
      <c r="J1085" s="23">
        <f t="shared" si="191"/>
        <v>0</v>
      </c>
      <c r="K1085" s="23">
        <f t="shared" si="192"/>
        <v>0</v>
      </c>
      <c r="L1085" s="27"/>
      <c r="M1085" s="27"/>
      <c r="N1085" s="33"/>
      <c r="O1085" s="33"/>
      <c r="P1085" s="68" t="str">
        <f t="shared" si="193"/>
        <v/>
      </c>
      <c r="Q1085" s="49" t="str">
        <f t="shared" si="194"/>
        <v/>
      </c>
      <c r="R1085" s="33"/>
      <c r="S1085" s="33"/>
      <c r="T1085" s="33"/>
      <c r="U1085" s="33"/>
      <c r="V1085" s="27"/>
      <c r="W1085" s="45"/>
      <c r="X1085" s="42">
        <f>IF(V1085="ESU",P1085*PU!$B$3,0)</f>
        <v>0</v>
      </c>
      <c r="Y1085" s="23">
        <f>IF(V1085="ECF",P1085*PU!$B$5,0)</f>
        <v>0</v>
      </c>
      <c r="Z1085" s="23">
        <f>IF(V1085="Enrobé projeté",P1085*PU!$B$7,0)</f>
        <v>0</v>
      </c>
      <c r="AA1085" s="23">
        <f>IF(V1085="Enrobé à froid",P1085*PU!$B$9,0)</f>
        <v>0</v>
      </c>
      <c r="AB1085" s="23">
        <f>IF(V1085="Béton bitumineux",P1085*PU!$B$11,0)</f>
        <v>0</v>
      </c>
      <c r="AC1085" s="23">
        <f>IF(V1085="Grave émulsion",P1085*PU!$B$13,0)</f>
        <v>0</v>
      </c>
      <c r="AD1085" s="24">
        <f>(R1085*PU!B1090)+('Entretien des chaussées1'!T1085*PU!B1092)+'Entretien des chaussées1'!X1085+'Entretien des chaussées1'!Y1085+'Entretien des chaussées1'!Z1085+'Entretien des chaussées1'!AA1085+'Entretien des chaussées1'!AB1085+'Entretien des chaussées1'!AC1085</f>
        <v>0</v>
      </c>
      <c r="AE1085" s="34"/>
      <c r="AF1085" s="34"/>
      <c r="AG1085" s="19" t="str">
        <f t="shared" si="195"/>
        <v/>
      </c>
      <c r="AH1085" s="19" t="str">
        <f t="shared" si="196"/>
        <v/>
      </c>
      <c r="AI1085" s="19" t="str">
        <f t="shared" si="197"/>
        <v/>
      </c>
      <c r="AJ1085" s="31"/>
      <c r="AK1085" s="26"/>
    </row>
    <row r="1086" spans="1:37" x14ac:dyDescent="0.2">
      <c r="A1086" s="41"/>
      <c r="B1086" s="58" t="s">
        <v>1104</v>
      </c>
      <c r="C1086" s="41"/>
      <c r="D1086" s="44"/>
      <c r="E1086" s="40"/>
      <c r="F1086" s="38" t="str">
        <f t="shared" si="187"/>
        <v/>
      </c>
      <c r="G1086" s="23">
        <f t="shared" si="188"/>
        <v>0</v>
      </c>
      <c r="H1086" s="23">
        <f t="shared" si="189"/>
        <v>0</v>
      </c>
      <c r="I1086" s="23">
        <f t="shared" si="190"/>
        <v>0</v>
      </c>
      <c r="J1086" s="23">
        <f t="shared" si="191"/>
        <v>0</v>
      </c>
      <c r="K1086" s="23">
        <f t="shared" si="192"/>
        <v>0</v>
      </c>
      <c r="L1086" s="27"/>
      <c r="M1086" s="27"/>
      <c r="N1086" s="33"/>
      <c r="O1086" s="33"/>
      <c r="P1086" s="68" t="str">
        <f t="shared" si="193"/>
        <v/>
      </c>
      <c r="Q1086" s="49" t="str">
        <f t="shared" si="194"/>
        <v/>
      </c>
      <c r="R1086" s="33"/>
      <c r="S1086" s="33"/>
      <c r="T1086" s="33"/>
      <c r="U1086" s="33"/>
      <c r="V1086" s="27"/>
      <c r="W1086" s="45"/>
      <c r="X1086" s="42">
        <f>IF(V1086="ESU",P1086*PU!$B$3,0)</f>
        <v>0</v>
      </c>
      <c r="Y1086" s="23">
        <f>IF(V1086="ECF",P1086*PU!$B$5,0)</f>
        <v>0</v>
      </c>
      <c r="Z1086" s="23">
        <f>IF(V1086="Enrobé projeté",P1086*PU!$B$7,0)</f>
        <v>0</v>
      </c>
      <c r="AA1086" s="23">
        <f>IF(V1086="Enrobé à froid",P1086*PU!$B$9,0)</f>
        <v>0</v>
      </c>
      <c r="AB1086" s="23">
        <f>IF(V1086="Béton bitumineux",P1086*PU!$B$11,0)</f>
        <v>0</v>
      </c>
      <c r="AC1086" s="23">
        <f>IF(V1086="Grave émulsion",P1086*PU!$B$13,0)</f>
        <v>0</v>
      </c>
      <c r="AD1086" s="24">
        <f>(R1086*PU!B1091)+('Entretien des chaussées1'!T1086*PU!B1093)+'Entretien des chaussées1'!X1086+'Entretien des chaussées1'!Y1086+'Entretien des chaussées1'!Z1086+'Entretien des chaussées1'!AA1086+'Entretien des chaussées1'!AB1086+'Entretien des chaussées1'!AC1086</f>
        <v>0</v>
      </c>
      <c r="AE1086" s="34"/>
      <c r="AF1086" s="34"/>
      <c r="AG1086" s="19" t="str">
        <f t="shared" si="195"/>
        <v/>
      </c>
      <c r="AH1086" s="19" t="str">
        <f t="shared" si="196"/>
        <v/>
      </c>
      <c r="AI1086" s="19" t="str">
        <f t="shared" si="197"/>
        <v/>
      </c>
      <c r="AJ1086" s="31"/>
      <c r="AK1086" s="26"/>
    </row>
    <row r="1087" spans="1:37" x14ac:dyDescent="0.2">
      <c r="A1087" s="41"/>
      <c r="B1087" s="58" t="s">
        <v>1105</v>
      </c>
      <c r="C1087" s="41"/>
      <c r="D1087" s="44"/>
      <c r="E1087" s="40"/>
      <c r="F1087" s="38" t="str">
        <f t="shared" si="187"/>
        <v/>
      </c>
      <c r="G1087" s="23">
        <f t="shared" si="188"/>
        <v>0</v>
      </c>
      <c r="H1087" s="23">
        <f t="shared" si="189"/>
        <v>0</v>
      </c>
      <c r="I1087" s="23">
        <f t="shared" si="190"/>
        <v>0</v>
      </c>
      <c r="J1087" s="23">
        <f t="shared" si="191"/>
        <v>0</v>
      </c>
      <c r="K1087" s="23">
        <f t="shared" si="192"/>
        <v>0</v>
      </c>
      <c r="L1087" s="27"/>
      <c r="M1087" s="27"/>
      <c r="N1087" s="33"/>
      <c r="O1087" s="33"/>
      <c r="P1087" s="68" t="str">
        <f t="shared" si="193"/>
        <v/>
      </c>
      <c r="Q1087" s="49" t="str">
        <f t="shared" si="194"/>
        <v/>
      </c>
      <c r="R1087" s="33"/>
      <c r="S1087" s="33"/>
      <c r="T1087" s="33"/>
      <c r="U1087" s="33"/>
      <c r="V1087" s="27"/>
      <c r="W1087" s="45"/>
      <c r="X1087" s="42">
        <f>IF(V1087="ESU",P1087*PU!$B$3,0)</f>
        <v>0</v>
      </c>
      <c r="Y1087" s="23">
        <f>IF(V1087="ECF",P1087*PU!$B$5,0)</f>
        <v>0</v>
      </c>
      <c r="Z1087" s="23">
        <f>IF(V1087="Enrobé projeté",P1087*PU!$B$7,0)</f>
        <v>0</v>
      </c>
      <c r="AA1087" s="23">
        <f>IF(V1087="Enrobé à froid",P1087*PU!$B$9,0)</f>
        <v>0</v>
      </c>
      <c r="AB1087" s="23">
        <f>IF(V1087="Béton bitumineux",P1087*PU!$B$11,0)</f>
        <v>0</v>
      </c>
      <c r="AC1087" s="23">
        <f>IF(V1087="Grave émulsion",P1087*PU!$B$13,0)</f>
        <v>0</v>
      </c>
      <c r="AD1087" s="24">
        <f>(R1087*PU!B1092)+('Entretien des chaussées1'!T1087*PU!B1094)+'Entretien des chaussées1'!X1087+'Entretien des chaussées1'!Y1087+'Entretien des chaussées1'!Z1087+'Entretien des chaussées1'!AA1087+'Entretien des chaussées1'!AB1087+'Entretien des chaussées1'!AC1087</f>
        <v>0</v>
      </c>
      <c r="AE1087" s="34"/>
      <c r="AF1087" s="34"/>
      <c r="AG1087" s="19" t="str">
        <f t="shared" si="195"/>
        <v/>
      </c>
      <c r="AH1087" s="19" t="str">
        <f t="shared" si="196"/>
        <v/>
      </c>
      <c r="AI1087" s="19" t="str">
        <f t="shared" si="197"/>
        <v/>
      </c>
      <c r="AJ1087" s="31"/>
      <c r="AK1087" s="26"/>
    </row>
    <row r="1088" spans="1:37" x14ac:dyDescent="0.2">
      <c r="A1088" s="41"/>
      <c r="B1088" s="58" t="s">
        <v>1106</v>
      </c>
      <c r="C1088" s="41"/>
      <c r="D1088" s="44"/>
      <c r="E1088" s="40"/>
      <c r="F1088" s="38" t="str">
        <f t="shared" si="187"/>
        <v/>
      </c>
      <c r="G1088" s="23">
        <f t="shared" si="188"/>
        <v>0</v>
      </c>
      <c r="H1088" s="23">
        <f t="shared" si="189"/>
        <v>0</v>
      </c>
      <c r="I1088" s="23">
        <f t="shared" si="190"/>
        <v>0</v>
      </c>
      <c r="J1088" s="23">
        <f t="shared" si="191"/>
        <v>0</v>
      </c>
      <c r="K1088" s="23">
        <f t="shared" si="192"/>
        <v>0</v>
      </c>
      <c r="L1088" s="27"/>
      <c r="M1088" s="27"/>
      <c r="N1088" s="33"/>
      <c r="O1088" s="33"/>
      <c r="P1088" s="68" t="str">
        <f t="shared" si="193"/>
        <v/>
      </c>
      <c r="Q1088" s="49" t="str">
        <f t="shared" si="194"/>
        <v/>
      </c>
      <c r="R1088" s="33"/>
      <c r="S1088" s="33"/>
      <c r="T1088" s="33"/>
      <c r="U1088" s="33"/>
      <c r="V1088" s="27"/>
      <c r="W1088" s="45"/>
      <c r="X1088" s="42">
        <f>IF(V1088="ESU",P1088*PU!$B$3,0)</f>
        <v>0</v>
      </c>
      <c r="Y1088" s="23">
        <f>IF(V1088="ECF",P1088*PU!$B$5,0)</f>
        <v>0</v>
      </c>
      <c r="Z1088" s="23">
        <f>IF(V1088="Enrobé projeté",P1088*PU!$B$7,0)</f>
        <v>0</v>
      </c>
      <c r="AA1088" s="23">
        <f>IF(V1088="Enrobé à froid",P1088*PU!$B$9,0)</f>
        <v>0</v>
      </c>
      <c r="AB1088" s="23">
        <f>IF(V1088="Béton bitumineux",P1088*PU!$B$11,0)</f>
        <v>0</v>
      </c>
      <c r="AC1088" s="23">
        <f>IF(V1088="Grave émulsion",P1088*PU!$B$13,0)</f>
        <v>0</v>
      </c>
      <c r="AD1088" s="24">
        <f>(R1088*PU!B1093)+('Entretien des chaussées1'!T1088*PU!B1095)+'Entretien des chaussées1'!X1088+'Entretien des chaussées1'!Y1088+'Entretien des chaussées1'!Z1088+'Entretien des chaussées1'!AA1088+'Entretien des chaussées1'!AB1088+'Entretien des chaussées1'!AC1088</f>
        <v>0</v>
      </c>
      <c r="AE1088" s="34"/>
      <c r="AF1088" s="34"/>
      <c r="AG1088" s="19" t="str">
        <f t="shared" si="195"/>
        <v/>
      </c>
      <c r="AH1088" s="19" t="str">
        <f t="shared" si="196"/>
        <v/>
      </c>
      <c r="AI1088" s="19" t="str">
        <f t="shared" si="197"/>
        <v/>
      </c>
      <c r="AJ1088" s="31"/>
      <c r="AK1088" s="26"/>
    </row>
    <row r="1089" spans="1:37" x14ac:dyDescent="0.2">
      <c r="A1089" s="41"/>
      <c r="B1089" s="58" t="s">
        <v>1100</v>
      </c>
      <c r="C1089" s="41"/>
      <c r="D1089" s="44"/>
      <c r="E1089" s="40"/>
      <c r="F1089" s="38" t="str">
        <f t="shared" si="187"/>
        <v/>
      </c>
      <c r="G1089" s="23">
        <f t="shared" si="188"/>
        <v>0</v>
      </c>
      <c r="H1089" s="23">
        <f t="shared" si="189"/>
        <v>0</v>
      </c>
      <c r="I1089" s="23">
        <f t="shared" si="190"/>
        <v>0</v>
      </c>
      <c r="J1089" s="23">
        <f t="shared" si="191"/>
        <v>0</v>
      </c>
      <c r="K1089" s="23">
        <f t="shared" si="192"/>
        <v>0</v>
      </c>
      <c r="L1089" s="27"/>
      <c r="M1089" s="27"/>
      <c r="N1089" s="33"/>
      <c r="O1089" s="33"/>
      <c r="P1089" s="68" t="str">
        <f t="shared" si="193"/>
        <v/>
      </c>
      <c r="Q1089" s="49" t="str">
        <f t="shared" si="194"/>
        <v/>
      </c>
      <c r="R1089" s="33"/>
      <c r="S1089" s="33"/>
      <c r="T1089" s="33"/>
      <c r="U1089" s="33"/>
      <c r="V1089" s="27"/>
      <c r="W1089" s="45"/>
      <c r="X1089" s="42">
        <f>IF(V1089="ESU",P1089*PU!$B$3,0)</f>
        <v>0</v>
      </c>
      <c r="Y1089" s="23">
        <f>IF(V1089="ECF",P1089*PU!$B$5,0)</f>
        <v>0</v>
      </c>
      <c r="Z1089" s="23">
        <f>IF(V1089="Enrobé projeté",P1089*PU!$B$7,0)</f>
        <v>0</v>
      </c>
      <c r="AA1089" s="23">
        <f>IF(V1089="Enrobé à froid",P1089*PU!$B$9,0)</f>
        <v>0</v>
      </c>
      <c r="AB1089" s="23">
        <f>IF(V1089="Béton bitumineux",P1089*PU!$B$11,0)</f>
        <v>0</v>
      </c>
      <c r="AC1089" s="23">
        <f>IF(V1089="Grave émulsion",P1089*PU!$B$13,0)</f>
        <v>0</v>
      </c>
      <c r="AD1089" s="24">
        <f>(R1089*PU!B1094)+('Entretien des chaussées1'!T1089*PU!B1096)+'Entretien des chaussées1'!X1089+'Entretien des chaussées1'!Y1089+'Entretien des chaussées1'!Z1089+'Entretien des chaussées1'!AA1089+'Entretien des chaussées1'!AB1089+'Entretien des chaussées1'!AC1089</f>
        <v>0</v>
      </c>
      <c r="AE1089" s="34"/>
      <c r="AF1089" s="34"/>
      <c r="AG1089" s="19" t="str">
        <f t="shared" si="195"/>
        <v/>
      </c>
      <c r="AH1089" s="19" t="str">
        <f t="shared" si="196"/>
        <v/>
      </c>
      <c r="AI1089" s="19" t="str">
        <f t="shared" si="197"/>
        <v/>
      </c>
      <c r="AJ1089" s="31"/>
      <c r="AK1089" s="26"/>
    </row>
    <row r="1090" spans="1:37" x14ac:dyDescent="0.2">
      <c r="A1090" s="41"/>
      <c r="B1090" s="58" t="s">
        <v>1101</v>
      </c>
      <c r="C1090" s="41"/>
      <c r="D1090" s="44"/>
      <c r="E1090" s="40"/>
      <c r="F1090" s="38" t="str">
        <f t="shared" si="187"/>
        <v/>
      </c>
      <c r="G1090" s="23">
        <f t="shared" si="188"/>
        <v>0</v>
      </c>
      <c r="H1090" s="23">
        <f t="shared" si="189"/>
        <v>0</v>
      </c>
      <c r="I1090" s="23">
        <f t="shared" si="190"/>
        <v>0</v>
      </c>
      <c r="J1090" s="23">
        <f t="shared" si="191"/>
        <v>0</v>
      </c>
      <c r="K1090" s="23">
        <f t="shared" si="192"/>
        <v>0</v>
      </c>
      <c r="L1090" s="27"/>
      <c r="M1090" s="27"/>
      <c r="N1090" s="33"/>
      <c r="O1090" s="33"/>
      <c r="P1090" s="68" t="str">
        <f t="shared" si="193"/>
        <v/>
      </c>
      <c r="Q1090" s="49" t="str">
        <f t="shared" si="194"/>
        <v/>
      </c>
      <c r="R1090" s="33"/>
      <c r="S1090" s="33"/>
      <c r="T1090" s="33"/>
      <c r="U1090" s="33"/>
      <c r="V1090" s="27"/>
      <c r="W1090" s="45"/>
      <c r="X1090" s="42">
        <f>IF(V1090="ESU",P1090*PU!$B$3,0)</f>
        <v>0</v>
      </c>
      <c r="Y1090" s="23">
        <f>IF(V1090="ECF",P1090*PU!$B$5,0)</f>
        <v>0</v>
      </c>
      <c r="Z1090" s="23">
        <f>IF(V1090="Enrobé projeté",P1090*PU!$B$7,0)</f>
        <v>0</v>
      </c>
      <c r="AA1090" s="23">
        <f>IF(V1090="Enrobé à froid",P1090*PU!$B$9,0)</f>
        <v>0</v>
      </c>
      <c r="AB1090" s="23">
        <f>IF(V1090="Béton bitumineux",P1090*PU!$B$11,0)</f>
        <v>0</v>
      </c>
      <c r="AC1090" s="23">
        <f>IF(V1090="Grave émulsion",P1090*PU!$B$13,0)</f>
        <v>0</v>
      </c>
      <c r="AD1090" s="24">
        <f>(R1090*PU!B1095)+('Entretien des chaussées1'!T1090*PU!B1097)+'Entretien des chaussées1'!X1090+'Entretien des chaussées1'!Y1090+'Entretien des chaussées1'!Z1090+'Entretien des chaussées1'!AA1090+'Entretien des chaussées1'!AB1090+'Entretien des chaussées1'!AC1090</f>
        <v>0</v>
      </c>
      <c r="AE1090" s="34"/>
      <c r="AF1090" s="34"/>
      <c r="AG1090" s="19" t="str">
        <f t="shared" si="195"/>
        <v/>
      </c>
      <c r="AH1090" s="19" t="str">
        <f t="shared" si="196"/>
        <v/>
      </c>
      <c r="AI1090" s="19" t="str">
        <f t="shared" si="197"/>
        <v/>
      </c>
      <c r="AJ1090" s="31"/>
      <c r="AK1090" s="26"/>
    </row>
    <row r="1091" spans="1:37" x14ac:dyDescent="0.2">
      <c r="A1091" s="41"/>
      <c r="B1091" s="60" t="s">
        <v>1102</v>
      </c>
      <c r="C1091" s="41"/>
      <c r="D1091" s="44"/>
      <c r="E1091" s="40"/>
      <c r="F1091" s="38" t="str">
        <f t="shared" si="187"/>
        <v/>
      </c>
      <c r="G1091" s="23">
        <f t="shared" si="188"/>
        <v>0</v>
      </c>
      <c r="H1091" s="23">
        <f t="shared" si="189"/>
        <v>0</v>
      </c>
      <c r="I1091" s="23">
        <f t="shared" si="190"/>
        <v>0</v>
      </c>
      <c r="J1091" s="23">
        <f t="shared" si="191"/>
        <v>0</v>
      </c>
      <c r="K1091" s="23">
        <f t="shared" si="192"/>
        <v>0</v>
      </c>
      <c r="L1091" s="27"/>
      <c r="M1091" s="27"/>
      <c r="N1091" s="33"/>
      <c r="O1091" s="33"/>
      <c r="P1091" s="68" t="str">
        <f t="shared" si="193"/>
        <v/>
      </c>
      <c r="Q1091" s="49" t="str">
        <f t="shared" si="194"/>
        <v/>
      </c>
      <c r="R1091" s="33"/>
      <c r="S1091" s="33"/>
      <c r="T1091" s="33"/>
      <c r="U1091" s="33"/>
      <c r="V1091" s="27"/>
      <c r="W1091" s="45"/>
      <c r="X1091" s="42">
        <f>IF(V1091="ESU",P1091*PU!$B$3,0)</f>
        <v>0</v>
      </c>
      <c r="Y1091" s="23">
        <f>IF(V1091="ECF",P1091*PU!$B$5,0)</f>
        <v>0</v>
      </c>
      <c r="Z1091" s="23">
        <f>IF(V1091="Enrobé projeté",P1091*PU!$B$7,0)</f>
        <v>0</v>
      </c>
      <c r="AA1091" s="23">
        <f>IF(V1091="Enrobé à froid",P1091*PU!$B$9,0)</f>
        <v>0</v>
      </c>
      <c r="AB1091" s="23">
        <f>IF(V1091="Béton bitumineux",P1091*PU!$B$11,0)</f>
        <v>0</v>
      </c>
      <c r="AC1091" s="23">
        <f>IF(V1091="Grave émulsion",P1091*PU!$B$13,0)</f>
        <v>0</v>
      </c>
      <c r="AD1091" s="24">
        <f>(R1091*PU!B1096)+('Entretien des chaussées1'!T1091*PU!B1098)+'Entretien des chaussées1'!X1091+'Entretien des chaussées1'!Y1091+'Entretien des chaussées1'!Z1091+'Entretien des chaussées1'!AA1091+'Entretien des chaussées1'!AB1091+'Entretien des chaussées1'!AC1091</f>
        <v>0</v>
      </c>
      <c r="AE1091" s="34"/>
      <c r="AF1091" s="34"/>
      <c r="AG1091" s="19" t="str">
        <f t="shared" si="195"/>
        <v/>
      </c>
      <c r="AH1091" s="19" t="str">
        <f t="shared" si="196"/>
        <v/>
      </c>
      <c r="AI1091" s="19" t="str">
        <f t="shared" si="197"/>
        <v/>
      </c>
      <c r="AJ1091" s="31"/>
      <c r="AK1091" s="26"/>
    </row>
    <row r="1092" spans="1:37" x14ac:dyDescent="0.2">
      <c r="A1092" s="41"/>
      <c r="B1092" s="58" t="s">
        <v>1103</v>
      </c>
      <c r="C1092" s="41"/>
      <c r="D1092" s="44"/>
      <c r="E1092" s="40"/>
      <c r="F1092" s="38" t="str">
        <f t="shared" si="187"/>
        <v/>
      </c>
      <c r="G1092" s="23">
        <f t="shared" si="188"/>
        <v>0</v>
      </c>
      <c r="H1092" s="23">
        <f t="shared" si="189"/>
        <v>0</v>
      </c>
      <c r="I1092" s="23">
        <f t="shared" si="190"/>
        <v>0</v>
      </c>
      <c r="J1092" s="23">
        <f t="shared" si="191"/>
        <v>0</v>
      </c>
      <c r="K1092" s="23">
        <f t="shared" si="192"/>
        <v>0</v>
      </c>
      <c r="L1092" s="27"/>
      <c r="M1092" s="27"/>
      <c r="N1092" s="33"/>
      <c r="O1092" s="33"/>
      <c r="P1092" s="68" t="str">
        <f t="shared" si="193"/>
        <v/>
      </c>
      <c r="Q1092" s="49" t="str">
        <f t="shared" si="194"/>
        <v/>
      </c>
      <c r="R1092" s="33"/>
      <c r="S1092" s="33"/>
      <c r="T1092" s="33"/>
      <c r="U1092" s="33"/>
      <c r="V1092" s="27"/>
      <c r="W1092" s="45"/>
      <c r="X1092" s="42">
        <f>IF(V1092="ESU",P1092*PU!$B$3,0)</f>
        <v>0</v>
      </c>
      <c r="Y1092" s="23">
        <f>IF(V1092="ECF",P1092*PU!$B$5,0)</f>
        <v>0</v>
      </c>
      <c r="Z1092" s="23">
        <f>IF(V1092="Enrobé projeté",P1092*PU!$B$7,0)</f>
        <v>0</v>
      </c>
      <c r="AA1092" s="23">
        <f>IF(V1092="Enrobé à froid",P1092*PU!$B$9,0)</f>
        <v>0</v>
      </c>
      <c r="AB1092" s="23">
        <f>IF(V1092="Béton bitumineux",P1092*PU!$B$11,0)</f>
        <v>0</v>
      </c>
      <c r="AC1092" s="23">
        <f>IF(V1092="Grave émulsion",P1092*PU!$B$13,0)</f>
        <v>0</v>
      </c>
      <c r="AD1092" s="24">
        <f>(R1092*PU!B1097)+('Entretien des chaussées1'!T1092*PU!B1099)+'Entretien des chaussées1'!X1092+'Entretien des chaussées1'!Y1092+'Entretien des chaussées1'!Z1092+'Entretien des chaussées1'!AA1092+'Entretien des chaussées1'!AB1092+'Entretien des chaussées1'!AC1092</f>
        <v>0</v>
      </c>
      <c r="AE1092" s="34"/>
      <c r="AF1092" s="34"/>
      <c r="AG1092" s="19" t="str">
        <f t="shared" si="195"/>
        <v/>
      </c>
      <c r="AH1092" s="19" t="str">
        <f t="shared" si="196"/>
        <v/>
      </c>
      <c r="AI1092" s="19" t="str">
        <f t="shared" si="197"/>
        <v/>
      </c>
      <c r="AJ1092" s="31"/>
      <c r="AK1092" s="26"/>
    </row>
    <row r="1093" spans="1:37" x14ac:dyDescent="0.2">
      <c r="A1093" s="41"/>
      <c r="B1093" s="58" t="s">
        <v>1104</v>
      </c>
      <c r="C1093" s="41"/>
      <c r="D1093" s="44"/>
      <c r="E1093" s="40"/>
      <c r="F1093" s="38" t="str">
        <f t="shared" si="187"/>
        <v/>
      </c>
      <c r="G1093" s="23">
        <f t="shared" si="188"/>
        <v>0</v>
      </c>
      <c r="H1093" s="23">
        <f t="shared" si="189"/>
        <v>0</v>
      </c>
      <c r="I1093" s="23">
        <f t="shared" si="190"/>
        <v>0</v>
      </c>
      <c r="J1093" s="23">
        <f t="shared" si="191"/>
        <v>0</v>
      </c>
      <c r="K1093" s="23">
        <f t="shared" si="192"/>
        <v>0</v>
      </c>
      <c r="L1093" s="27"/>
      <c r="M1093" s="27"/>
      <c r="N1093" s="33"/>
      <c r="O1093" s="33"/>
      <c r="P1093" s="68" t="str">
        <f t="shared" si="193"/>
        <v/>
      </c>
      <c r="Q1093" s="49" t="str">
        <f t="shared" si="194"/>
        <v/>
      </c>
      <c r="R1093" s="33"/>
      <c r="S1093" s="33"/>
      <c r="T1093" s="33"/>
      <c r="U1093" s="33"/>
      <c r="V1093" s="27"/>
      <c r="W1093" s="45"/>
      <c r="X1093" s="42">
        <f>IF(V1093="ESU",P1093*PU!$B$3,0)</f>
        <v>0</v>
      </c>
      <c r="Y1093" s="23">
        <f>IF(V1093="ECF",P1093*PU!$B$5,0)</f>
        <v>0</v>
      </c>
      <c r="Z1093" s="23">
        <f>IF(V1093="Enrobé projeté",P1093*PU!$B$7,0)</f>
        <v>0</v>
      </c>
      <c r="AA1093" s="23">
        <f>IF(V1093="Enrobé à froid",P1093*PU!$B$9,0)</f>
        <v>0</v>
      </c>
      <c r="AB1093" s="23">
        <f>IF(V1093="Béton bitumineux",P1093*PU!$B$11,0)</f>
        <v>0</v>
      </c>
      <c r="AC1093" s="23">
        <f>IF(V1093="Grave émulsion",P1093*PU!$B$13,0)</f>
        <v>0</v>
      </c>
      <c r="AD1093" s="24">
        <f>(R1093*PU!B1098)+('Entretien des chaussées1'!T1093*PU!B1100)+'Entretien des chaussées1'!X1093+'Entretien des chaussées1'!Y1093+'Entretien des chaussées1'!Z1093+'Entretien des chaussées1'!AA1093+'Entretien des chaussées1'!AB1093+'Entretien des chaussées1'!AC1093</f>
        <v>0</v>
      </c>
      <c r="AE1093" s="34"/>
      <c r="AF1093" s="34"/>
      <c r="AG1093" s="19" t="str">
        <f t="shared" si="195"/>
        <v/>
      </c>
      <c r="AH1093" s="19" t="str">
        <f t="shared" si="196"/>
        <v/>
      </c>
      <c r="AI1093" s="19" t="str">
        <f t="shared" si="197"/>
        <v/>
      </c>
      <c r="AJ1093" s="31"/>
      <c r="AK1093" s="26"/>
    </row>
    <row r="1094" spans="1:37" x14ac:dyDescent="0.2">
      <c r="A1094" s="41"/>
      <c r="B1094" s="58" t="s">
        <v>1105</v>
      </c>
      <c r="C1094" s="41"/>
      <c r="D1094" s="44"/>
      <c r="E1094" s="40"/>
      <c r="F1094" s="38" t="str">
        <f t="shared" si="187"/>
        <v/>
      </c>
      <c r="G1094" s="23">
        <f t="shared" si="188"/>
        <v>0</v>
      </c>
      <c r="H1094" s="23">
        <f t="shared" si="189"/>
        <v>0</v>
      </c>
      <c r="I1094" s="23">
        <f t="shared" si="190"/>
        <v>0</v>
      </c>
      <c r="J1094" s="23">
        <f t="shared" si="191"/>
        <v>0</v>
      </c>
      <c r="K1094" s="23">
        <f t="shared" si="192"/>
        <v>0</v>
      </c>
      <c r="L1094" s="27"/>
      <c r="M1094" s="27"/>
      <c r="N1094" s="33"/>
      <c r="O1094" s="33"/>
      <c r="P1094" s="68" t="str">
        <f t="shared" si="193"/>
        <v/>
      </c>
      <c r="Q1094" s="49" t="str">
        <f t="shared" si="194"/>
        <v/>
      </c>
      <c r="R1094" s="33"/>
      <c r="S1094" s="33"/>
      <c r="T1094" s="33"/>
      <c r="U1094" s="33"/>
      <c r="V1094" s="27"/>
      <c r="W1094" s="45"/>
      <c r="X1094" s="42">
        <f>IF(V1094="ESU",P1094*PU!$B$3,0)</f>
        <v>0</v>
      </c>
      <c r="Y1094" s="23">
        <f>IF(V1094="ECF",P1094*PU!$B$5,0)</f>
        <v>0</v>
      </c>
      <c r="Z1094" s="23">
        <f>IF(V1094="Enrobé projeté",P1094*PU!$B$7,0)</f>
        <v>0</v>
      </c>
      <c r="AA1094" s="23">
        <f>IF(V1094="Enrobé à froid",P1094*PU!$B$9,0)</f>
        <v>0</v>
      </c>
      <c r="AB1094" s="23">
        <f>IF(V1094="Béton bitumineux",P1094*PU!$B$11,0)</f>
        <v>0</v>
      </c>
      <c r="AC1094" s="23">
        <f>IF(V1094="Grave émulsion",P1094*PU!$B$13,0)</f>
        <v>0</v>
      </c>
      <c r="AD1094" s="24">
        <f>(R1094*PU!B1099)+('Entretien des chaussées1'!T1094*PU!B1101)+'Entretien des chaussées1'!X1094+'Entretien des chaussées1'!Y1094+'Entretien des chaussées1'!Z1094+'Entretien des chaussées1'!AA1094+'Entretien des chaussées1'!AB1094+'Entretien des chaussées1'!AC1094</f>
        <v>0</v>
      </c>
      <c r="AE1094" s="34"/>
      <c r="AF1094" s="34"/>
      <c r="AG1094" s="19" t="str">
        <f t="shared" si="195"/>
        <v/>
      </c>
      <c r="AH1094" s="19" t="str">
        <f t="shared" si="196"/>
        <v/>
      </c>
      <c r="AI1094" s="19" t="str">
        <f t="shared" si="197"/>
        <v/>
      </c>
      <c r="AJ1094" s="31"/>
      <c r="AK1094" s="26"/>
    </row>
    <row r="1095" spans="1:37" x14ac:dyDescent="0.2">
      <c r="A1095" s="41"/>
      <c r="B1095" s="58" t="s">
        <v>1106</v>
      </c>
      <c r="C1095" s="41"/>
      <c r="D1095" s="44"/>
      <c r="E1095" s="40"/>
      <c r="F1095" s="38" t="str">
        <f t="shared" si="187"/>
        <v/>
      </c>
      <c r="G1095" s="23">
        <f t="shared" si="188"/>
        <v>0</v>
      </c>
      <c r="H1095" s="23">
        <f t="shared" si="189"/>
        <v>0</v>
      </c>
      <c r="I1095" s="23">
        <f t="shared" si="190"/>
        <v>0</v>
      </c>
      <c r="J1095" s="23">
        <f t="shared" si="191"/>
        <v>0</v>
      </c>
      <c r="K1095" s="23">
        <f t="shared" si="192"/>
        <v>0</v>
      </c>
      <c r="L1095" s="27"/>
      <c r="M1095" s="27"/>
      <c r="N1095" s="33"/>
      <c r="O1095" s="33"/>
      <c r="P1095" s="68" t="str">
        <f t="shared" si="193"/>
        <v/>
      </c>
      <c r="Q1095" s="49" t="str">
        <f t="shared" si="194"/>
        <v/>
      </c>
      <c r="R1095" s="33"/>
      <c r="S1095" s="33"/>
      <c r="T1095" s="33"/>
      <c r="U1095" s="33"/>
      <c r="V1095" s="27"/>
      <c r="W1095" s="45"/>
      <c r="X1095" s="42">
        <f>IF(V1095="ESU",P1095*PU!$B$3,0)</f>
        <v>0</v>
      </c>
      <c r="Y1095" s="23">
        <f>IF(V1095="ECF",P1095*PU!$B$5,0)</f>
        <v>0</v>
      </c>
      <c r="Z1095" s="23">
        <f>IF(V1095="Enrobé projeté",P1095*PU!$B$7,0)</f>
        <v>0</v>
      </c>
      <c r="AA1095" s="23">
        <f>IF(V1095="Enrobé à froid",P1095*PU!$B$9,0)</f>
        <v>0</v>
      </c>
      <c r="AB1095" s="23">
        <f>IF(V1095="Béton bitumineux",P1095*PU!$B$11,0)</f>
        <v>0</v>
      </c>
      <c r="AC1095" s="23">
        <f>IF(V1095="Grave émulsion",P1095*PU!$B$13,0)</f>
        <v>0</v>
      </c>
      <c r="AD1095" s="24">
        <f>(R1095*PU!B1100)+('Entretien des chaussées1'!T1095*PU!B1102)+'Entretien des chaussées1'!X1095+'Entretien des chaussées1'!Y1095+'Entretien des chaussées1'!Z1095+'Entretien des chaussées1'!AA1095+'Entretien des chaussées1'!AB1095+'Entretien des chaussées1'!AC1095</f>
        <v>0</v>
      </c>
      <c r="AE1095" s="34"/>
      <c r="AF1095" s="34"/>
      <c r="AG1095" s="19" t="str">
        <f t="shared" si="195"/>
        <v/>
      </c>
      <c r="AH1095" s="19" t="str">
        <f t="shared" si="196"/>
        <v/>
      </c>
      <c r="AI1095" s="19" t="str">
        <f t="shared" si="197"/>
        <v/>
      </c>
      <c r="AJ1095" s="31"/>
      <c r="AK1095" s="26"/>
    </row>
    <row r="1096" spans="1:37" x14ac:dyDescent="0.2">
      <c r="A1096" s="40"/>
      <c r="B1096" s="50"/>
      <c r="C1096" s="41"/>
      <c r="D1096" s="44"/>
      <c r="E1096" s="40"/>
      <c r="F1096" s="38" t="str">
        <f t="shared" si="187"/>
        <v/>
      </c>
      <c r="G1096" s="23">
        <f t="shared" si="188"/>
        <v>0</v>
      </c>
      <c r="H1096" s="23">
        <f t="shared" si="189"/>
        <v>0</v>
      </c>
      <c r="I1096" s="23">
        <f t="shared" si="190"/>
        <v>0</v>
      </c>
      <c r="J1096" s="23">
        <f t="shared" si="191"/>
        <v>0</v>
      </c>
      <c r="K1096" s="23">
        <f t="shared" si="192"/>
        <v>0</v>
      </c>
      <c r="L1096" s="27"/>
      <c r="M1096" s="27"/>
      <c r="N1096" s="33"/>
      <c r="O1096" s="33"/>
      <c r="P1096" s="68" t="str">
        <f t="shared" si="193"/>
        <v/>
      </c>
      <c r="Q1096" s="49" t="str">
        <f t="shared" si="194"/>
        <v/>
      </c>
      <c r="R1096" s="33"/>
      <c r="S1096" s="33"/>
      <c r="T1096" s="33"/>
      <c r="U1096" s="33"/>
      <c r="V1096" s="27"/>
      <c r="W1096" s="45"/>
      <c r="X1096" s="42">
        <f>IF(V1096="ESU",P1096*PU!$B$3,0)</f>
        <v>0</v>
      </c>
      <c r="Y1096" s="23">
        <f>IF(V1096="ECF",P1096*PU!$B$5,0)</f>
        <v>0</v>
      </c>
      <c r="Z1096" s="23">
        <f>IF(V1096="Enrobé projeté",P1096*PU!$B$7,0)</f>
        <v>0</v>
      </c>
      <c r="AA1096" s="23">
        <f>IF(V1096="Enrobé à froid",P1096*PU!$B$9,0)</f>
        <v>0</v>
      </c>
      <c r="AB1096" s="23">
        <f>IF(V1096="Béton bitumineux",P1096*PU!$B$11,0)</f>
        <v>0</v>
      </c>
      <c r="AC1096" s="23">
        <f>IF(V1096="Grave émulsion",P1096*PU!$B$13,0)</f>
        <v>0</v>
      </c>
      <c r="AD1096" s="24">
        <f>(R1096*PU!B1101)+('Entretien des chaussées1'!T1096*PU!B1103)+'Entretien des chaussées1'!X1096+'Entretien des chaussées1'!Y1096+'Entretien des chaussées1'!Z1096+'Entretien des chaussées1'!AA1096+'Entretien des chaussées1'!AB1096+'Entretien des chaussées1'!AC1096</f>
        <v>0</v>
      </c>
      <c r="AE1096" s="34"/>
      <c r="AF1096" s="34"/>
      <c r="AG1096" s="19" t="str">
        <f t="shared" si="195"/>
        <v/>
      </c>
      <c r="AH1096" s="19" t="str">
        <f t="shared" si="196"/>
        <v/>
      </c>
      <c r="AI1096" s="19" t="str">
        <f t="shared" si="197"/>
        <v/>
      </c>
      <c r="AJ1096" s="31"/>
      <c r="AK1096" s="26"/>
    </row>
    <row r="1097" spans="1:37" x14ac:dyDescent="0.2">
      <c r="A1097" s="40"/>
      <c r="B1097" s="50"/>
      <c r="C1097" s="41"/>
      <c r="D1097" s="44"/>
      <c r="E1097" s="40"/>
      <c r="F1097" s="38" t="str">
        <f t="shared" si="187"/>
        <v/>
      </c>
      <c r="G1097" s="23">
        <f t="shared" si="188"/>
        <v>0</v>
      </c>
      <c r="H1097" s="23">
        <f t="shared" si="189"/>
        <v>0</v>
      </c>
      <c r="I1097" s="23">
        <f t="shared" si="190"/>
        <v>0</v>
      </c>
      <c r="J1097" s="23">
        <f t="shared" si="191"/>
        <v>0</v>
      </c>
      <c r="K1097" s="23">
        <f t="shared" si="192"/>
        <v>0</v>
      </c>
      <c r="L1097" s="27"/>
      <c r="M1097" s="27"/>
      <c r="N1097" s="33"/>
      <c r="O1097" s="33"/>
      <c r="P1097" s="68" t="str">
        <f t="shared" si="193"/>
        <v/>
      </c>
      <c r="Q1097" s="49" t="str">
        <f t="shared" si="194"/>
        <v/>
      </c>
      <c r="R1097" s="33"/>
      <c r="S1097" s="33"/>
      <c r="T1097" s="33"/>
      <c r="U1097" s="33"/>
      <c r="V1097" s="27"/>
      <c r="W1097" s="45"/>
      <c r="X1097" s="42">
        <f>IF(V1097="ESU",P1097*PU!$B$3,0)</f>
        <v>0</v>
      </c>
      <c r="Y1097" s="23">
        <f>IF(V1097="ECF",P1097*PU!$B$5,0)</f>
        <v>0</v>
      </c>
      <c r="Z1097" s="23">
        <f>IF(V1097="Enrobé projeté",P1097*PU!$B$7,0)</f>
        <v>0</v>
      </c>
      <c r="AA1097" s="23">
        <f>IF(V1097="Enrobé à froid",P1097*PU!$B$9,0)</f>
        <v>0</v>
      </c>
      <c r="AB1097" s="23">
        <f>IF(V1097="Béton bitumineux",P1097*PU!$B$11,0)</f>
        <v>0</v>
      </c>
      <c r="AC1097" s="23">
        <f>IF(V1097="Grave émulsion",P1097*PU!$B$13,0)</f>
        <v>0</v>
      </c>
      <c r="AD1097" s="24">
        <f>(R1097*PU!B1102)+('Entretien des chaussées1'!T1097*PU!B1104)+'Entretien des chaussées1'!X1097+'Entretien des chaussées1'!Y1097+'Entretien des chaussées1'!Z1097+'Entretien des chaussées1'!AA1097+'Entretien des chaussées1'!AB1097+'Entretien des chaussées1'!AC1097</f>
        <v>0</v>
      </c>
      <c r="AE1097" s="34"/>
      <c r="AF1097" s="34"/>
      <c r="AG1097" s="19" t="str">
        <f t="shared" si="195"/>
        <v/>
      </c>
      <c r="AH1097" s="19" t="str">
        <f t="shared" si="196"/>
        <v/>
      </c>
      <c r="AI1097" s="19" t="str">
        <f t="shared" si="197"/>
        <v/>
      </c>
      <c r="AJ1097" s="31"/>
      <c r="AK1097" s="26"/>
    </row>
    <row r="1098" spans="1:37" x14ac:dyDescent="0.2">
      <c r="A1098" s="40"/>
      <c r="B1098" s="50"/>
      <c r="C1098" s="41"/>
      <c r="D1098" s="44"/>
      <c r="E1098" s="40"/>
      <c r="F1098" s="38" t="str">
        <f t="shared" si="187"/>
        <v/>
      </c>
      <c r="G1098" s="23">
        <f t="shared" si="188"/>
        <v>0</v>
      </c>
      <c r="H1098" s="23">
        <f t="shared" si="189"/>
        <v>0</v>
      </c>
      <c r="I1098" s="23">
        <f t="shared" si="190"/>
        <v>0</v>
      </c>
      <c r="J1098" s="23">
        <f t="shared" si="191"/>
        <v>0</v>
      </c>
      <c r="K1098" s="23">
        <f t="shared" si="192"/>
        <v>0</v>
      </c>
      <c r="L1098" s="27"/>
      <c r="M1098" s="27"/>
      <c r="N1098" s="33"/>
      <c r="O1098" s="33"/>
      <c r="P1098" s="68" t="str">
        <f t="shared" si="193"/>
        <v/>
      </c>
      <c r="Q1098" s="49" t="str">
        <f t="shared" si="194"/>
        <v/>
      </c>
      <c r="R1098" s="33"/>
      <c r="S1098" s="33"/>
      <c r="T1098" s="33"/>
      <c r="U1098" s="33"/>
      <c r="V1098" s="27"/>
      <c r="W1098" s="45"/>
      <c r="X1098" s="42">
        <f>IF(V1098="ESU",P1098*PU!$B$3,0)</f>
        <v>0</v>
      </c>
      <c r="Y1098" s="23">
        <f>IF(V1098="ECF",P1098*PU!$B$5,0)</f>
        <v>0</v>
      </c>
      <c r="Z1098" s="23">
        <f>IF(V1098="Enrobé projeté",P1098*PU!$B$7,0)</f>
        <v>0</v>
      </c>
      <c r="AA1098" s="23">
        <f>IF(V1098="Enrobé à froid",P1098*PU!$B$9,0)</f>
        <v>0</v>
      </c>
      <c r="AB1098" s="23">
        <f>IF(V1098="Béton bitumineux",P1098*PU!$B$11,0)</f>
        <v>0</v>
      </c>
      <c r="AC1098" s="23">
        <f>IF(V1098="Grave émulsion",P1098*PU!$B$13,0)</f>
        <v>0</v>
      </c>
      <c r="AD1098" s="24">
        <f>(R1098*PU!B1103)+('Entretien des chaussées1'!T1098*PU!B1105)+'Entretien des chaussées1'!X1098+'Entretien des chaussées1'!Y1098+'Entretien des chaussées1'!Z1098+'Entretien des chaussées1'!AA1098+'Entretien des chaussées1'!AB1098+'Entretien des chaussées1'!AC1098</f>
        <v>0</v>
      </c>
      <c r="AE1098" s="34"/>
      <c r="AF1098" s="34"/>
      <c r="AG1098" s="19" t="str">
        <f t="shared" si="195"/>
        <v/>
      </c>
      <c r="AH1098" s="19" t="str">
        <f t="shared" si="196"/>
        <v/>
      </c>
      <c r="AI1098" s="19" t="str">
        <f t="shared" si="197"/>
        <v/>
      </c>
      <c r="AJ1098" s="31"/>
      <c r="AK1098" s="26"/>
    </row>
    <row r="1099" spans="1:37" x14ac:dyDescent="0.2">
      <c r="A1099" s="40"/>
      <c r="B1099" s="50"/>
      <c r="C1099" s="41"/>
      <c r="D1099" s="44"/>
      <c r="E1099" s="40"/>
      <c r="F1099" s="38" t="str">
        <f t="shared" si="187"/>
        <v/>
      </c>
      <c r="G1099" s="23">
        <f t="shared" si="188"/>
        <v>0</v>
      </c>
      <c r="H1099" s="23">
        <f t="shared" si="189"/>
        <v>0</v>
      </c>
      <c r="I1099" s="23">
        <f t="shared" si="190"/>
        <v>0</v>
      </c>
      <c r="J1099" s="23">
        <f t="shared" si="191"/>
        <v>0</v>
      </c>
      <c r="K1099" s="23">
        <f t="shared" si="192"/>
        <v>0</v>
      </c>
      <c r="L1099" s="27"/>
      <c r="M1099" s="27"/>
      <c r="N1099" s="33"/>
      <c r="O1099" s="33"/>
      <c r="P1099" s="68" t="str">
        <f t="shared" si="193"/>
        <v/>
      </c>
      <c r="Q1099" s="49" t="str">
        <f t="shared" si="194"/>
        <v/>
      </c>
      <c r="R1099" s="33"/>
      <c r="S1099" s="33"/>
      <c r="T1099" s="33"/>
      <c r="U1099" s="33"/>
      <c r="V1099" s="27"/>
      <c r="W1099" s="45"/>
      <c r="X1099" s="42">
        <f>IF(V1099="ESU",P1099*PU!$B$3,0)</f>
        <v>0</v>
      </c>
      <c r="Y1099" s="23">
        <f>IF(V1099="ECF",P1099*PU!$B$5,0)</f>
        <v>0</v>
      </c>
      <c r="Z1099" s="23">
        <f>IF(V1099="Enrobé projeté",P1099*PU!$B$7,0)</f>
        <v>0</v>
      </c>
      <c r="AA1099" s="23">
        <f>IF(V1099="Enrobé à froid",P1099*PU!$B$9,0)</f>
        <v>0</v>
      </c>
      <c r="AB1099" s="23">
        <f>IF(V1099="Béton bitumineux",P1099*PU!$B$11,0)</f>
        <v>0</v>
      </c>
      <c r="AC1099" s="23">
        <f>IF(V1099="Grave émulsion",P1099*PU!$B$13,0)</f>
        <v>0</v>
      </c>
      <c r="AD1099" s="24">
        <f>(R1099*PU!B1104)+('Entretien des chaussées1'!T1099*PU!B1106)+'Entretien des chaussées1'!X1099+'Entretien des chaussées1'!Y1099+'Entretien des chaussées1'!Z1099+'Entretien des chaussées1'!AA1099+'Entretien des chaussées1'!AB1099+'Entretien des chaussées1'!AC1099</f>
        <v>0</v>
      </c>
      <c r="AE1099" s="34"/>
      <c r="AF1099" s="34"/>
      <c r="AG1099" s="19" t="str">
        <f t="shared" si="195"/>
        <v/>
      </c>
      <c r="AH1099" s="19" t="str">
        <f t="shared" si="196"/>
        <v/>
      </c>
      <c r="AI1099" s="19" t="str">
        <f t="shared" si="197"/>
        <v/>
      </c>
      <c r="AJ1099" s="31"/>
      <c r="AK1099" s="26"/>
    </row>
    <row r="1100" spans="1:37" x14ac:dyDescent="0.2">
      <c r="A1100" s="40"/>
      <c r="B1100" s="50"/>
      <c r="C1100" s="41"/>
      <c r="D1100" s="44"/>
      <c r="E1100" s="40"/>
      <c r="F1100" s="38" t="str">
        <f t="shared" si="187"/>
        <v/>
      </c>
      <c r="G1100" s="23">
        <f t="shared" si="188"/>
        <v>0</v>
      </c>
      <c r="H1100" s="23">
        <f t="shared" si="189"/>
        <v>0</v>
      </c>
      <c r="I1100" s="23">
        <f t="shared" si="190"/>
        <v>0</v>
      </c>
      <c r="J1100" s="23">
        <f t="shared" si="191"/>
        <v>0</v>
      </c>
      <c r="K1100" s="23">
        <f t="shared" si="192"/>
        <v>0</v>
      </c>
      <c r="L1100" s="27"/>
      <c r="M1100" s="27"/>
      <c r="N1100" s="33"/>
      <c r="O1100" s="33"/>
      <c r="P1100" s="68" t="str">
        <f t="shared" si="193"/>
        <v/>
      </c>
      <c r="Q1100" s="49" t="str">
        <f t="shared" si="194"/>
        <v/>
      </c>
      <c r="R1100" s="33"/>
      <c r="S1100" s="33"/>
      <c r="T1100" s="33"/>
      <c r="U1100" s="33"/>
      <c r="V1100" s="27"/>
      <c r="W1100" s="45"/>
      <c r="X1100" s="42">
        <f>IF(V1100="ESU",P1100*PU!$B$3,0)</f>
        <v>0</v>
      </c>
      <c r="Y1100" s="23">
        <f>IF(V1100="ECF",P1100*PU!$B$5,0)</f>
        <v>0</v>
      </c>
      <c r="Z1100" s="23">
        <f>IF(V1100="Enrobé projeté",P1100*PU!$B$7,0)</f>
        <v>0</v>
      </c>
      <c r="AA1100" s="23">
        <f>IF(V1100="Enrobé à froid",P1100*PU!$B$9,0)</f>
        <v>0</v>
      </c>
      <c r="AB1100" s="23">
        <f>IF(V1100="Béton bitumineux",P1100*PU!$B$11,0)</f>
        <v>0</v>
      </c>
      <c r="AC1100" s="23">
        <f>IF(V1100="Grave émulsion",P1100*PU!$B$13,0)</f>
        <v>0</v>
      </c>
      <c r="AD1100" s="24">
        <f>(R1100*PU!B1105)+('Entretien des chaussées1'!T1100*PU!B1107)+'Entretien des chaussées1'!X1100+'Entretien des chaussées1'!Y1100+'Entretien des chaussées1'!Z1100+'Entretien des chaussées1'!AA1100+'Entretien des chaussées1'!AB1100+'Entretien des chaussées1'!AC1100</f>
        <v>0</v>
      </c>
      <c r="AE1100" s="34"/>
      <c r="AF1100" s="34"/>
      <c r="AG1100" s="19" t="str">
        <f t="shared" si="195"/>
        <v/>
      </c>
      <c r="AH1100" s="19" t="str">
        <f t="shared" si="196"/>
        <v/>
      </c>
      <c r="AI1100" s="19" t="str">
        <f t="shared" si="197"/>
        <v/>
      </c>
      <c r="AJ1100" s="31"/>
      <c r="AK1100" s="26"/>
    </row>
    <row r="1101" spans="1:37" x14ac:dyDescent="0.2">
      <c r="A1101" s="40"/>
      <c r="B1101" s="50"/>
      <c r="C1101" s="41"/>
      <c r="D1101" s="44"/>
      <c r="E1101" s="40"/>
      <c r="F1101" s="38" t="str">
        <f t="shared" ref="F1101:F1164" si="198">IF(E1101="Chaussée neuve","Niveau 1",IF(E1101="Chaussée fissurée","Niveau 2",IF(E1101="Chaussée fortement fissurée et nids de poule","Niveau 3",IF(E1101="Chaussée orniérée et fissurée","Niveau 4",IF(E1101="Chaussée affaissée ou quasi détruite","Niveau 5","")))))</f>
        <v/>
      </c>
      <c r="G1101" s="23">
        <f t="shared" ref="G1101:G1164" si="199">IF(F1101="Niveau 1",1,0)</f>
        <v>0</v>
      </c>
      <c r="H1101" s="23">
        <f t="shared" ref="H1101:H1164" si="200">IF(F1101="Niveau 2",1,0)</f>
        <v>0</v>
      </c>
      <c r="I1101" s="23">
        <f t="shared" ref="I1101:I1164" si="201">IF(F1101="Niveau 3",1,0)</f>
        <v>0</v>
      </c>
      <c r="J1101" s="23">
        <f t="shared" ref="J1101:J1164" si="202">IF(F1101="Niveau 4",1,0)</f>
        <v>0</v>
      </c>
      <c r="K1101" s="23">
        <f t="shared" ref="K1101:K1164" si="203">IF(F1101="Niveau 5",1,0)</f>
        <v>0</v>
      </c>
      <c r="L1101" s="27"/>
      <c r="M1101" s="27"/>
      <c r="N1101" s="33"/>
      <c r="O1101" s="33"/>
      <c r="P1101" s="68" t="str">
        <f t="shared" ref="P1101:P1164" si="204">IF(O1101="","",N1101*O1101)</f>
        <v/>
      </c>
      <c r="Q1101" s="49" t="str">
        <f t="shared" ref="Q1101:Q1164" si="205">IF(P1101="","","m²")</f>
        <v/>
      </c>
      <c r="R1101" s="33"/>
      <c r="S1101" s="33"/>
      <c r="T1101" s="33"/>
      <c r="U1101" s="33"/>
      <c r="V1101" s="27"/>
      <c r="W1101" s="45"/>
      <c r="X1101" s="42">
        <f>IF(V1101="ESU",P1101*PU!$B$3,0)</f>
        <v>0</v>
      </c>
      <c r="Y1101" s="23">
        <f>IF(V1101="ECF",P1101*PU!$B$5,0)</f>
        <v>0</v>
      </c>
      <c r="Z1101" s="23">
        <f>IF(V1101="Enrobé projeté",P1101*PU!$B$7,0)</f>
        <v>0</v>
      </c>
      <c r="AA1101" s="23">
        <f>IF(V1101="Enrobé à froid",P1101*PU!$B$9,0)</f>
        <v>0</v>
      </c>
      <c r="AB1101" s="23">
        <f>IF(V1101="Béton bitumineux",P1101*PU!$B$11,0)</f>
        <v>0</v>
      </c>
      <c r="AC1101" s="23">
        <f>IF(V1101="Grave émulsion",P1101*PU!$B$13,0)</f>
        <v>0</v>
      </c>
      <c r="AD1101" s="24">
        <f>(R1101*PU!B1106)+('Entretien des chaussées1'!T1101*PU!B1108)+'Entretien des chaussées1'!X1101+'Entretien des chaussées1'!Y1101+'Entretien des chaussées1'!Z1101+'Entretien des chaussées1'!AA1101+'Entretien des chaussées1'!AB1101+'Entretien des chaussées1'!AC1101</f>
        <v>0</v>
      </c>
      <c r="AE1101" s="34"/>
      <c r="AF1101" s="34"/>
      <c r="AG1101" s="19" t="str">
        <f t="shared" ref="AG1101:AG1164" si="206">IF(W1101="Année N",AD1101+AE1101+AF1101,"")</f>
        <v/>
      </c>
      <c r="AH1101" s="19" t="str">
        <f t="shared" ref="AH1101:AH1164" si="207">IF(W1101="N+1",AD1101+AE1101+AF1101,"")</f>
        <v/>
      </c>
      <c r="AI1101" s="19" t="str">
        <f t="shared" ref="AI1101:AI1164" si="208">IF(W1101="&gt; N+1",AD1101+AE1101+AF1101,"")</f>
        <v/>
      </c>
      <c r="AJ1101" s="31"/>
      <c r="AK1101" s="26"/>
    </row>
    <row r="1102" spans="1:37" x14ac:dyDescent="0.2">
      <c r="A1102" s="40"/>
      <c r="B1102" s="50"/>
      <c r="C1102" s="41"/>
      <c r="D1102" s="44"/>
      <c r="E1102" s="40"/>
      <c r="F1102" s="38" t="str">
        <f t="shared" si="198"/>
        <v/>
      </c>
      <c r="G1102" s="23">
        <f t="shared" si="199"/>
        <v>0</v>
      </c>
      <c r="H1102" s="23">
        <f t="shared" si="200"/>
        <v>0</v>
      </c>
      <c r="I1102" s="23">
        <f t="shared" si="201"/>
        <v>0</v>
      </c>
      <c r="J1102" s="23">
        <f t="shared" si="202"/>
        <v>0</v>
      </c>
      <c r="K1102" s="23">
        <f t="shared" si="203"/>
        <v>0</v>
      </c>
      <c r="L1102" s="27"/>
      <c r="M1102" s="27"/>
      <c r="N1102" s="33"/>
      <c r="O1102" s="33"/>
      <c r="P1102" s="68" t="str">
        <f t="shared" si="204"/>
        <v/>
      </c>
      <c r="Q1102" s="49" t="str">
        <f t="shared" si="205"/>
        <v/>
      </c>
      <c r="R1102" s="33"/>
      <c r="S1102" s="33"/>
      <c r="T1102" s="33"/>
      <c r="U1102" s="33"/>
      <c r="V1102" s="27"/>
      <c r="W1102" s="45"/>
      <c r="X1102" s="42">
        <f>IF(V1102="ESU",P1102*PU!$B$3,0)</f>
        <v>0</v>
      </c>
      <c r="Y1102" s="23">
        <f>IF(V1102="ECF",P1102*PU!$B$5,0)</f>
        <v>0</v>
      </c>
      <c r="Z1102" s="23">
        <f>IF(V1102="Enrobé projeté",P1102*PU!$B$7,0)</f>
        <v>0</v>
      </c>
      <c r="AA1102" s="23">
        <f>IF(V1102="Enrobé à froid",P1102*PU!$B$9,0)</f>
        <v>0</v>
      </c>
      <c r="AB1102" s="23">
        <f>IF(V1102="Béton bitumineux",P1102*PU!$B$11,0)</f>
        <v>0</v>
      </c>
      <c r="AC1102" s="23">
        <f>IF(V1102="Grave émulsion",P1102*PU!$B$13,0)</f>
        <v>0</v>
      </c>
      <c r="AD1102" s="24">
        <f>(R1102*PU!B1107)+('Entretien des chaussées1'!T1102*PU!B1109)+'Entretien des chaussées1'!X1102+'Entretien des chaussées1'!Y1102+'Entretien des chaussées1'!Z1102+'Entretien des chaussées1'!AA1102+'Entretien des chaussées1'!AB1102+'Entretien des chaussées1'!AC1102</f>
        <v>0</v>
      </c>
      <c r="AE1102" s="34"/>
      <c r="AF1102" s="34"/>
      <c r="AG1102" s="19" t="str">
        <f t="shared" si="206"/>
        <v/>
      </c>
      <c r="AH1102" s="19" t="str">
        <f t="shared" si="207"/>
        <v/>
      </c>
      <c r="AI1102" s="19" t="str">
        <f t="shared" si="208"/>
        <v/>
      </c>
      <c r="AJ1102" s="31"/>
      <c r="AK1102" s="26"/>
    </row>
    <row r="1103" spans="1:37" x14ac:dyDescent="0.2">
      <c r="A1103" s="40"/>
      <c r="B1103" s="50"/>
      <c r="C1103" s="41"/>
      <c r="D1103" s="44"/>
      <c r="E1103" s="40"/>
      <c r="F1103" s="38" t="str">
        <f t="shared" si="198"/>
        <v/>
      </c>
      <c r="G1103" s="23">
        <f t="shared" si="199"/>
        <v>0</v>
      </c>
      <c r="H1103" s="23">
        <f t="shared" si="200"/>
        <v>0</v>
      </c>
      <c r="I1103" s="23">
        <f t="shared" si="201"/>
        <v>0</v>
      </c>
      <c r="J1103" s="23">
        <f t="shared" si="202"/>
        <v>0</v>
      </c>
      <c r="K1103" s="23">
        <f t="shared" si="203"/>
        <v>0</v>
      </c>
      <c r="L1103" s="27"/>
      <c r="M1103" s="27"/>
      <c r="N1103" s="33"/>
      <c r="O1103" s="33"/>
      <c r="P1103" s="68" t="str">
        <f t="shared" si="204"/>
        <v/>
      </c>
      <c r="Q1103" s="49" t="str">
        <f t="shared" si="205"/>
        <v/>
      </c>
      <c r="R1103" s="33"/>
      <c r="S1103" s="33"/>
      <c r="T1103" s="33"/>
      <c r="U1103" s="33"/>
      <c r="V1103" s="27"/>
      <c r="W1103" s="45"/>
      <c r="X1103" s="42">
        <f>IF(V1103="ESU",P1103*PU!$B$3,0)</f>
        <v>0</v>
      </c>
      <c r="Y1103" s="23">
        <f>IF(V1103="ECF",P1103*PU!$B$5,0)</f>
        <v>0</v>
      </c>
      <c r="Z1103" s="23">
        <f>IF(V1103="Enrobé projeté",P1103*PU!$B$7,0)</f>
        <v>0</v>
      </c>
      <c r="AA1103" s="23">
        <f>IF(V1103="Enrobé à froid",P1103*PU!$B$9,0)</f>
        <v>0</v>
      </c>
      <c r="AB1103" s="23">
        <f>IF(V1103="Béton bitumineux",P1103*PU!$B$11,0)</f>
        <v>0</v>
      </c>
      <c r="AC1103" s="23">
        <f>IF(V1103="Grave émulsion",P1103*PU!$B$13,0)</f>
        <v>0</v>
      </c>
      <c r="AD1103" s="24">
        <f>(R1103*PU!B1108)+('Entretien des chaussées1'!T1103*PU!B1110)+'Entretien des chaussées1'!X1103+'Entretien des chaussées1'!Y1103+'Entretien des chaussées1'!Z1103+'Entretien des chaussées1'!AA1103+'Entretien des chaussées1'!AB1103+'Entretien des chaussées1'!AC1103</f>
        <v>0</v>
      </c>
      <c r="AE1103" s="34"/>
      <c r="AF1103" s="34"/>
      <c r="AG1103" s="19" t="str">
        <f t="shared" si="206"/>
        <v/>
      </c>
      <c r="AH1103" s="19" t="str">
        <f t="shared" si="207"/>
        <v/>
      </c>
      <c r="AI1103" s="19" t="str">
        <f t="shared" si="208"/>
        <v/>
      </c>
      <c r="AJ1103" s="31"/>
      <c r="AK1103" s="26"/>
    </row>
    <row r="1104" spans="1:37" x14ac:dyDescent="0.2">
      <c r="A1104" s="40"/>
      <c r="B1104" s="50"/>
      <c r="C1104" s="41"/>
      <c r="D1104" s="44"/>
      <c r="E1104" s="40"/>
      <c r="F1104" s="38" t="str">
        <f t="shared" si="198"/>
        <v/>
      </c>
      <c r="G1104" s="23">
        <f t="shared" si="199"/>
        <v>0</v>
      </c>
      <c r="H1104" s="23">
        <f t="shared" si="200"/>
        <v>0</v>
      </c>
      <c r="I1104" s="23">
        <f t="shared" si="201"/>
        <v>0</v>
      </c>
      <c r="J1104" s="23">
        <f t="shared" si="202"/>
        <v>0</v>
      </c>
      <c r="K1104" s="23">
        <f t="shared" si="203"/>
        <v>0</v>
      </c>
      <c r="L1104" s="27"/>
      <c r="M1104" s="27"/>
      <c r="N1104" s="33"/>
      <c r="O1104" s="33"/>
      <c r="P1104" s="68" t="str">
        <f t="shared" si="204"/>
        <v/>
      </c>
      <c r="Q1104" s="49" t="str">
        <f t="shared" si="205"/>
        <v/>
      </c>
      <c r="R1104" s="33"/>
      <c r="S1104" s="33"/>
      <c r="T1104" s="33"/>
      <c r="U1104" s="33"/>
      <c r="V1104" s="27"/>
      <c r="W1104" s="45"/>
      <c r="X1104" s="42">
        <f>IF(V1104="ESU",P1104*PU!$B$3,0)</f>
        <v>0</v>
      </c>
      <c r="Y1104" s="23">
        <f>IF(V1104="ECF",P1104*PU!$B$5,0)</f>
        <v>0</v>
      </c>
      <c r="Z1104" s="23">
        <f>IF(V1104="Enrobé projeté",P1104*PU!$B$7,0)</f>
        <v>0</v>
      </c>
      <c r="AA1104" s="23">
        <f>IF(V1104="Enrobé à froid",P1104*PU!$B$9,0)</f>
        <v>0</v>
      </c>
      <c r="AB1104" s="23">
        <f>IF(V1104="Béton bitumineux",P1104*PU!$B$11,0)</f>
        <v>0</v>
      </c>
      <c r="AC1104" s="23">
        <f>IF(V1104="Grave émulsion",P1104*PU!$B$13,0)</f>
        <v>0</v>
      </c>
      <c r="AD1104" s="24">
        <f>(R1104*PU!B1109)+('Entretien des chaussées1'!T1104*PU!B1111)+'Entretien des chaussées1'!X1104+'Entretien des chaussées1'!Y1104+'Entretien des chaussées1'!Z1104+'Entretien des chaussées1'!AA1104+'Entretien des chaussées1'!AB1104+'Entretien des chaussées1'!AC1104</f>
        <v>0</v>
      </c>
      <c r="AE1104" s="34"/>
      <c r="AF1104" s="34"/>
      <c r="AG1104" s="19" t="str">
        <f t="shared" si="206"/>
        <v/>
      </c>
      <c r="AH1104" s="19" t="str">
        <f t="shared" si="207"/>
        <v/>
      </c>
      <c r="AI1104" s="19" t="str">
        <f t="shared" si="208"/>
        <v/>
      </c>
      <c r="AJ1104" s="31"/>
      <c r="AK1104" s="26"/>
    </row>
    <row r="1105" spans="1:37" x14ac:dyDescent="0.2">
      <c r="A1105" s="40"/>
      <c r="B1105" s="50"/>
      <c r="C1105" s="41"/>
      <c r="D1105" s="44"/>
      <c r="E1105" s="40"/>
      <c r="F1105" s="38" t="str">
        <f t="shared" si="198"/>
        <v/>
      </c>
      <c r="G1105" s="23">
        <f t="shared" si="199"/>
        <v>0</v>
      </c>
      <c r="H1105" s="23">
        <f t="shared" si="200"/>
        <v>0</v>
      </c>
      <c r="I1105" s="23">
        <f t="shared" si="201"/>
        <v>0</v>
      </c>
      <c r="J1105" s="23">
        <f t="shared" si="202"/>
        <v>0</v>
      </c>
      <c r="K1105" s="23">
        <f t="shared" si="203"/>
        <v>0</v>
      </c>
      <c r="L1105" s="27"/>
      <c r="M1105" s="27"/>
      <c r="N1105" s="33"/>
      <c r="O1105" s="33"/>
      <c r="P1105" s="68" t="str">
        <f t="shared" si="204"/>
        <v/>
      </c>
      <c r="Q1105" s="49" t="str">
        <f t="shared" si="205"/>
        <v/>
      </c>
      <c r="R1105" s="33"/>
      <c r="S1105" s="33"/>
      <c r="T1105" s="33"/>
      <c r="U1105" s="33"/>
      <c r="V1105" s="27"/>
      <c r="W1105" s="45"/>
      <c r="X1105" s="42">
        <f>IF(V1105="ESU",P1105*PU!$B$3,0)</f>
        <v>0</v>
      </c>
      <c r="Y1105" s="23">
        <f>IF(V1105="ECF",P1105*PU!$B$5,0)</f>
        <v>0</v>
      </c>
      <c r="Z1105" s="23">
        <f>IF(V1105="Enrobé projeté",P1105*PU!$B$7,0)</f>
        <v>0</v>
      </c>
      <c r="AA1105" s="23">
        <f>IF(V1105="Enrobé à froid",P1105*PU!$B$9,0)</f>
        <v>0</v>
      </c>
      <c r="AB1105" s="23">
        <f>IF(V1105="Béton bitumineux",P1105*PU!$B$11,0)</f>
        <v>0</v>
      </c>
      <c r="AC1105" s="23">
        <f>IF(V1105="Grave émulsion",P1105*PU!$B$13,0)</f>
        <v>0</v>
      </c>
      <c r="AD1105" s="24">
        <f>(R1105*PU!B1110)+('Entretien des chaussées1'!T1105*PU!B1112)+'Entretien des chaussées1'!X1105+'Entretien des chaussées1'!Y1105+'Entretien des chaussées1'!Z1105+'Entretien des chaussées1'!AA1105+'Entretien des chaussées1'!AB1105+'Entretien des chaussées1'!AC1105</f>
        <v>0</v>
      </c>
      <c r="AE1105" s="34"/>
      <c r="AF1105" s="34"/>
      <c r="AG1105" s="19" t="str">
        <f t="shared" si="206"/>
        <v/>
      </c>
      <c r="AH1105" s="19" t="str">
        <f t="shared" si="207"/>
        <v/>
      </c>
      <c r="AI1105" s="19" t="str">
        <f t="shared" si="208"/>
        <v/>
      </c>
      <c r="AJ1105" s="31"/>
      <c r="AK1105" s="26"/>
    </row>
    <row r="1106" spans="1:37" x14ac:dyDescent="0.2">
      <c r="A1106" s="40"/>
      <c r="B1106" s="50"/>
      <c r="C1106" s="41"/>
      <c r="D1106" s="44"/>
      <c r="E1106" s="40"/>
      <c r="F1106" s="38" t="str">
        <f t="shared" si="198"/>
        <v/>
      </c>
      <c r="G1106" s="23">
        <f t="shared" si="199"/>
        <v>0</v>
      </c>
      <c r="H1106" s="23">
        <f t="shared" si="200"/>
        <v>0</v>
      </c>
      <c r="I1106" s="23">
        <f t="shared" si="201"/>
        <v>0</v>
      </c>
      <c r="J1106" s="23">
        <f t="shared" si="202"/>
        <v>0</v>
      </c>
      <c r="K1106" s="23">
        <f t="shared" si="203"/>
        <v>0</v>
      </c>
      <c r="L1106" s="27"/>
      <c r="M1106" s="27"/>
      <c r="N1106" s="33"/>
      <c r="O1106" s="33"/>
      <c r="P1106" s="68" t="str">
        <f t="shared" si="204"/>
        <v/>
      </c>
      <c r="Q1106" s="49" t="str">
        <f t="shared" si="205"/>
        <v/>
      </c>
      <c r="R1106" s="33"/>
      <c r="S1106" s="33"/>
      <c r="T1106" s="33"/>
      <c r="U1106" s="33"/>
      <c r="V1106" s="27"/>
      <c r="W1106" s="45"/>
      <c r="X1106" s="42">
        <f>IF(V1106="ESU",P1106*PU!$B$3,0)</f>
        <v>0</v>
      </c>
      <c r="Y1106" s="23">
        <f>IF(V1106="ECF",P1106*PU!$B$5,0)</f>
        <v>0</v>
      </c>
      <c r="Z1106" s="23">
        <f>IF(V1106="Enrobé projeté",P1106*PU!$B$7,0)</f>
        <v>0</v>
      </c>
      <c r="AA1106" s="23">
        <f>IF(V1106="Enrobé à froid",P1106*PU!$B$9,0)</f>
        <v>0</v>
      </c>
      <c r="AB1106" s="23">
        <f>IF(V1106="Béton bitumineux",P1106*PU!$B$11,0)</f>
        <v>0</v>
      </c>
      <c r="AC1106" s="23">
        <f>IF(V1106="Grave émulsion",P1106*PU!$B$13,0)</f>
        <v>0</v>
      </c>
      <c r="AD1106" s="24">
        <f>(R1106*PU!B1111)+('Entretien des chaussées1'!T1106*PU!B1113)+'Entretien des chaussées1'!X1106+'Entretien des chaussées1'!Y1106+'Entretien des chaussées1'!Z1106+'Entretien des chaussées1'!AA1106+'Entretien des chaussées1'!AB1106+'Entretien des chaussées1'!AC1106</f>
        <v>0</v>
      </c>
      <c r="AE1106" s="34"/>
      <c r="AF1106" s="34"/>
      <c r="AG1106" s="19" t="str">
        <f t="shared" si="206"/>
        <v/>
      </c>
      <c r="AH1106" s="19" t="str">
        <f t="shared" si="207"/>
        <v/>
      </c>
      <c r="AI1106" s="19" t="str">
        <f t="shared" si="208"/>
        <v/>
      </c>
      <c r="AJ1106" s="31"/>
      <c r="AK1106" s="26"/>
    </row>
    <row r="1107" spans="1:37" x14ac:dyDescent="0.2">
      <c r="A1107" s="40"/>
      <c r="B1107" s="50"/>
      <c r="C1107" s="41"/>
      <c r="D1107" s="44"/>
      <c r="E1107" s="40"/>
      <c r="F1107" s="38" t="str">
        <f t="shared" si="198"/>
        <v/>
      </c>
      <c r="G1107" s="23">
        <f t="shared" si="199"/>
        <v>0</v>
      </c>
      <c r="H1107" s="23">
        <f t="shared" si="200"/>
        <v>0</v>
      </c>
      <c r="I1107" s="23">
        <f t="shared" si="201"/>
        <v>0</v>
      </c>
      <c r="J1107" s="23">
        <f t="shared" si="202"/>
        <v>0</v>
      </c>
      <c r="K1107" s="23">
        <f t="shared" si="203"/>
        <v>0</v>
      </c>
      <c r="L1107" s="27"/>
      <c r="M1107" s="27"/>
      <c r="N1107" s="33"/>
      <c r="O1107" s="33"/>
      <c r="P1107" s="68" t="str">
        <f t="shared" si="204"/>
        <v/>
      </c>
      <c r="Q1107" s="49" t="str">
        <f t="shared" si="205"/>
        <v/>
      </c>
      <c r="R1107" s="33"/>
      <c r="S1107" s="33"/>
      <c r="T1107" s="33"/>
      <c r="U1107" s="33"/>
      <c r="V1107" s="27"/>
      <c r="W1107" s="45"/>
      <c r="X1107" s="42">
        <f>IF(V1107="ESU",P1107*PU!$B$3,0)</f>
        <v>0</v>
      </c>
      <c r="Y1107" s="23">
        <f>IF(V1107="ECF",P1107*PU!$B$5,0)</f>
        <v>0</v>
      </c>
      <c r="Z1107" s="23">
        <f>IF(V1107="Enrobé projeté",P1107*PU!$B$7,0)</f>
        <v>0</v>
      </c>
      <c r="AA1107" s="23">
        <f>IF(V1107="Enrobé à froid",P1107*PU!$B$9,0)</f>
        <v>0</v>
      </c>
      <c r="AB1107" s="23">
        <f>IF(V1107="Béton bitumineux",P1107*PU!$B$11,0)</f>
        <v>0</v>
      </c>
      <c r="AC1107" s="23">
        <f>IF(V1107="Grave émulsion",P1107*PU!$B$13,0)</f>
        <v>0</v>
      </c>
      <c r="AD1107" s="24">
        <f>(R1107*PU!B1112)+('Entretien des chaussées1'!T1107*PU!B1114)+'Entretien des chaussées1'!X1107+'Entretien des chaussées1'!Y1107+'Entretien des chaussées1'!Z1107+'Entretien des chaussées1'!AA1107+'Entretien des chaussées1'!AB1107+'Entretien des chaussées1'!AC1107</f>
        <v>0</v>
      </c>
      <c r="AE1107" s="34"/>
      <c r="AF1107" s="34"/>
      <c r="AG1107" s="19" t="str">
        <f t="shared" si="206"/>
        <v/>
      </c>
      <c r="AH1107" s="19" t="str">
        <f t="shared" si="207"/>
        <v/>
      </c>
      <c r="AI1107" s="19" t="str">
        <f t="shared" si="208"/>
        <v/>
      </c>
      <c r="AJ1107" s="31"/>
      <c r="AK1107" s="26"/>
    </row>
    <row r="1108" spans="1:37" x14ac:dyDescent="0.2">
      <c r="A1108" s="40"/>
      <c r="B1108" s="50"/>
      <c r="C1108" s="41"/>
      <c r="D1108" s="44"/>
      <c r="E1108" s="40"/>
      <c r="F1108" s="38" t="str">
        <f t="shared" si="198"/>
        <v/>
      </c>
      <c r="G1108" s="23">
        <f t="shared" si="199"/>
        <v>0</v>
      </c>
      <c r="H1108" s="23">
        <f t="shared" si="200"/>
        <v>0</v>
      </c>
      <c r="I1108" s="23">
        <f t="shared" si="201"/>
        <v>0</v>
      </c>
      <c r="J1108" s="23">
        <f t="shared" si="202"/>
        <v>0</v>
      </c>
      <c r="K1108" s="23">
        <f t="shared" si="203"/>
        <v>0</v>
      </c>
      <c r="L1108" s="27"/>
      <c r="M1108" s="27"/>
      <c r="N1108" s="33"/>
      <c r="O1108" s="33"/>
      <c r="P1108" s="68" t="str">
        <f t="shared" si="204"/>
        <v/>
      </c>
      <c r="Q1108" s="49" t="str">
        <f t="shared" si="205"/>
        <v/>
      </c>
      <c r="R1108" s="33"/>
      <c r="S1108" s="33"/>
      <c r="T1108" s="33"/>
      <c r="U1108" s="33"/>
      <c r="V1108" s="27"/>
      <c r="W1108" s="45"/>
      <c r="X1108" s="42">
        <f>IF(V1108="ESU",P1108*PU!$B$3,0)</f>
        <v>0</v>
      </c>
      <c r="Y1108" s="23">
        <f>IF(V1108="ECF",P1108*PU!$B$5,0)</f>
        <v>0</v>
      </c>
      <c r="Z1108" s="23">
        <f>IF(V1108="Enrobé projeté",P1108*PU!$B$7,0)</f>
        <v>0</v>
      </c>
      <c r="AA1108" s="23">
        <f>IF(V1108="Enrobé à froid",P1108*PU!$B$9,0)</f>
        <v>0</v>
      </c>
      <c r="AB1108" s="23">
        <f>IF(V1108="Béton bitumineux",P1108*PU!$B$11,0)</f>
        <v>0</v>
      </c>
      <c r="AC1108" s="23">
        <f>IF(V1108="Grave émulsion",P1108*PU!$B$13,0)</f>
        <v>0</v>
      </c>
      <c r="AD1108" s="24">
        <f>(R1108*PU!B1113)+('Entretien des chaussées1'!T1108*PU!B1115)+'Entretien des chaussées1'!X1108+'Entretien des chaussées1'!Y1108+'Entretien des chaussées1'!Z1108+'Entretien des chaussées1'!AA1108+'Entretien des chaussées1'!AB1108+'Entretien des chaussées1'!AC1108</f>
        <v>0</v>
      </c>
      <c r="AE1108" s="34"/>
      <c r="AF1108" s="34"/>
      <c r="AG1108" s="19" t="str">
        <f t="shared" si="206"/>
        <v/>
      </c>
      <c r="AH1108" s="19" t="str">
        <f t="shared" si="207"/>
        <v/>
      </c>
      <c r="AI1108" s="19" t="str">
        <f t="shared" si="208"/>
        <v/>
      </c>
      <c r="AJ1108" s="31"/>
      <c r="AK1108" s="26"/>
    </row>
    <row r="1109" spans="1:37" x14ac:dyDescent="0.2">
      <c r="A1109" s="40"/>
      <c r="B1109" s="50"/>
      <c r="C1109" s="41"/>
      <c r="D1109" s="44"/>
      <c r="E1109" s="40"/>
      <c r="F1109" s="38" t="str">
        <f t="shared" si="198"/>
        <v/>
      </c>
      <c r="G1109" s="23">
        <f t="shared" si="199"/>
        <v>0</v>
      </c>
      <c r="H1109" s="23">
        <f t="shared" si="200"/>
        <v>0</v>
      </c>
      <c r="I1109" s="23">
        <f t="shared" si="201"/>
        <v>0</v>
      </c>
      <c r="J1109" s="23">
        <f t="shared" si="202"/>
        <v>0</v>
      </c>
      <c r="K1109" s="23">
        <f t="shared" si="203"/>
        <v>0</v>
      </c>
      <c r="L1109" s="27"/>
      <c r="M1109" s="27"/>
      <c r="N1109" s="33"/>
      <c r="O1109" s="33"/>
      <c r="P1109" s="68" t="str">
        <f t="shared" si="204"/>
        <v/>
      </c>
      <c r="Q1109" s="49" t="str">
        <f t="shared" si="205"/>
        <v/>
      </c>
      <c r="R1109" s="33"/>
      <c r="S1109" s="33"/>
      <c r="T1109" s="33"/>
      <c r="U1109" s="33"/>
      <c r="V1109" s="27"/>
      <c r="W1109" s="45"/>
      <c r="X1109" s="42">
        <f>IF(V1109="ESU",P1109*PU!$B$3,0)</f>
        <v>0</v>
      </c>
      <c r="Y1109" s="23">
        <f>IF(V1109="ECF",P1109*PU!$B$5,0)</f>
        <v>0</v>
      </c>
      <c r="Z1109" s="23">
        <f>IF(V1109="Enrobé projeté",P1109*PU!$B$7,0)</f>
        <v>0</v>
      </c>
      <c r="AA1109" s="23">
        <f>IF(V1109="Enrobé à froid",P1109*PU!$B$9,0)</f>
        <v>0</v>
      </c>
      <c r="AB1109" s="23">
        <f>IF(V1109="Béton bitumineux",P1109*PU!$B$11,0)</f>
        <v>0</v>
      </c>
      <c r="AC1109" s="23">
        <f>IF(V1109="Grave émulsion",P1109*PU!$B$13,0)</f>
        <v>0</v>
      </c>
      <c r="AD1109" s="24">
        <f>(R1109*PU!B1114)+('Entretien des chaussées1'!T1109*PU!B1116)+'Entretien des chaussées1'!X1109+'Entretien des chaussées1'!Y1109+'Entretien des chaussées1'!Z1109+'Entretien des chaussées1'!AA1109+'Entretien des chaussées1'!AB1109+'Entretien des chaussées1'!AC1109</f>
        <v>0</v>
      </c>
      <c r="AE1109" s="34"/>
      <c r="AF1109" s="34"/>
      <c r="AG1109" s="19" t="str">
        <f t="shared" si="206"/>
        <v/>
      </c>
      <c r="AH1109" s="19" t="str">
        <f t="shared" si="207"/>
        <v/>
      </c>
      <c r="AI1109" s="19" t="str">
        <f t="shared" si="208"/>
        <v/>
      </c>
      <c r="AJ1109" s="31"/>
      <c r="AK1109" s="26"/>
    </row>
    <row r="1110" spans="1:37" x14ac:dyDescent="0.2">
      <c r="A1110" s="40"/>
      <c r="B1110" s="50"/>
      <c r="C1110" s="41"/>
      <c r="D1110" s="44"/>
      <c r="E1110" s="40"/>
      <c r="F1110" s="38" t="str">
        <f t="shared" si="198"/>
        <v/>
      </c>
      <c r="G1110" s="23">
        <f t="shared" si="199"/>
        <v>0</v>
      </c>
      <c r="H1110" s="23">
        <f t="shared" si="200"/>
        <v>0</v>
      </c>
      <c r="I1110" s="23">
        <f t="shared" si="201"/>
        <v>0</v>
      </c>
      <c r="J1110" s="23">
        <f t="shared" si="202"/>
        <v>0</v>
      </c>
      <c r="K1110" s="23">
        <f t="shared" si="203"/>
        <v>0</v>
      </c>
      <c r="L1110" s="27"/>
      <c r="M1110" s="27"/>
      <c r="N1110" s="33"/>
      <c r="O1110" s="33"/>
      <c r="P1110" s="68" t="str">
        <f t="shared" si="204"/>
        <v/>
      </c>
      <c r="Q1110" s="49" t="str">
        <f t="shared" si="205"/>
        <v/>
      </c>
      <c r="R1110" s="33"/>
      <c r="S1110" s="33"/>
      <c r="T1110" s="33"/>
      <c r="U1110" s="33"/>
      <c r="V1110" s="27"/>
      <c r="W1110" s="45"/>
      <c r="X1110" s="42">
        <f>IF(V1110="ESU",P1110*PU!$B$3,0)</f>
        <v>0</v>
      </c>
      <c r="Y1110" s="23">
        <f>IF(V1110="ECF",P1110*PU!$B$5,0)</f>
        <v>0</v>
      </c>
      <c r="Z1110" s="23">
        <f>IF(V1110="Enrobé projeté",P1110*PU!$B$7,0)</f>
        <v>0</v>
      </c>
      <c r="AA1110" s="23">
        <f>IF(V1110="Enrobé à froid",P1110*PU!$B$9,0)</f>
        <v>0</v>
      </c>
      <c r="AB1110" s="23">
        <f>IF(V1110="Béton bitumineux",P1110*PU!$B$11,0)</f>
        <v>0</v>
      </c>
      <c r="AC1110" s="23">
        <f>IF(V1110="Grave émulsion",P1110*PU!$B$13,0)</f>
        <v>0</v>
      </c>
      <c r="AD1110" s="24">
        <f>(R1110*PU!B1115)+('Entretien des chaussées1'!T1110*PU!B1117)+'Entretien des chaussées1'!X1110+'Entretien des chaussées1'!Y1110+'Entretien des chaussées1'!Z1110+'Entretien des chaussées1'!AA1110+'Entretien des chaussées1'!AB1110+'Entretien des chaussées1'!AC1110</f>
        <v>0</v>
      </c>
      <c r="AE1110" s="34"/>
      <c r="AF1110" s="34"/>
      <c r="AG1110" s="19" t="str">
        <f t="shared" si="206"/>
        <v/>
      </c>
      <c r="AH1110" s="19" t="str">
        <f t="shared" si="207"/>
        <v/>
      </c>
      <c r="AI1110" s="19" t="str">
        <f t="shared" si="208"/>
        <v/>
      </c>
      <c r="AJ1110" s="31"/>
      <c r="AK1110" s="26"/>
    </row>
    <row r="1111" spans="1:37" x14ac:dyDescent="0.2">
      <c r="A1111" s="40"/>
      <c r="B1111" s="50"/>
      <c r="C1111" s="41"/>
      <c r="D1111" s="44"/>
      <c r="E1111" s="40"/>
      <c r="F1111" s="38" t="str">
        <f t="shared" si="198"/>
        <v/>
      </c>
      <c r="G1111" s="23">
        <f t="shared" si="199"/>
        <v>0</v>
      </c>
      <c r="H1111" s="23">
        <f t="shared" si="200"/>
        <v>0</v>
      </c>
      <c r="I1111" s="23">
        <f t="shared" si="201"/>
        <v>0</v>
      </c>
      <c r="J1111" s="23">
        <f t="shared" si="202"/>
        <v>0</v>
      </c>
      <c r="K1111" s="23">
        <f t="shared" si="203"/>
        <v>0</v>
      </c>
      <c r="L1111" s="27"/>
      <c r="M1111" s="27"/>
      <c r="N1111" s="33"/>
      <c r="O1111" s="33"/>
      <c r="P1111" s="68" t="str">
        <f t="shared" si="204"/>
        <v/>
      </c>
      <c r="Q1111" s="49" t="str">
        <f t="shared" si="205"/>
        <v/>
      </c>
      <c r="R1111" s="33"/>
      <c r="S1111" s="33"/>
      <c r="T1111" s="33"/>
      <c r="U1111" s="33"/>
      <c r="V1111" s="27"/>
      <c r="W1111" s="45"/>
      <c r="X1111" s="42">
        <f>IF(V1111="ESU",P1111*PU!$B$3,0)</f>
        <v>0</v>
      </c>
      <c r="Y1111" s="23">
        <f>IF(V1111="ECF",P1111*PU!$B$5,0)</f>
        <v>0</v>
      </c>
      <c r="Z1111" s="23">
        <f>IF(V1111="Enrobé projeté",P1111*PU!$B$7,0)</f>
        <v>0</v>
      </c>
      <c r="AA1111" s="23">
        <f>IF(V1111="Enrobé à froid",P1111*PU!$B$9,0)</f>
        <v>0</v>
      </c>
      <c r="AB1111" s="23">
        <f>IF(V1111="Béton bitumineux",P1111*PU!$B$11,0)</f>
        <v>0</v>
      </c>
      <c r="AC1111" s="23">
        <f>IF(V1111="Grave émulsion",P1111*PU!$B$13,0)</f>
        <v>0</v>
      </c>
      <c r="AD1111" s="24">
        <f>(R1111*PU!B1116)+('Entretien des chaussées1'!T1111*PU!B1118)+'Entretien des chaussées1'!X1111+'Entretien des chaussées1'!Y1111+'Entretien des chaussées1'!Z1111+'Entretien des chaussées1'!AA1111+'Entretien des chaussées1'!AB1111+'Entretien des chaussées1'!AC1111</f>
        <v>0</v>
      </c>
      <c r="AE1111" s="34"/>
      <c r="AF1111" s="34"/>
      <c r="AG1111" s="19" t="str">
        <f t="shared" si="206"/>
        <v/>
      </c>
      <c r="AH1111" s="19" t="str">
        <f t="shared" si="207"/>
        <v/>
      </c>
      <c r="AI1111" s="19" t="str">
        <f t="shared" si="208"/>
        <v/>
      </c>
      <c r="AJ1111" s="31"/>
      <c r="AK1111" s="26"/>
    </row>
    <row r="1112" spans="1:37" x14ac:dyDescent="0.2">
      <c r="A1112" s="40"/>
      <c r="B1112" s="50"/>
      <c r="C1112" s="41"/>
      <c r="D1112" s="44"/>
      <c r="E1112" s="40"/>
      <c r="F1112" s="38" t="str">
        <f t="shared" si="198"/>
        <v/>
      </c>
      <c r="G1112" s="23">
        <f t="shared" si="199"/>
        <v>0</v>
      </c>
      <c r="H1112" s="23">
        <f t="shared" si="200"/>
        <v>0</v>
      </c>
      <c r="I1112" s="23">
        <f t="shared" si="201"/>
        <v>0</v>
      </c>
      <c r="J1112" s="23">
        <f t="shared" si="202"/>
        <v>0</v>
      </c>
      <c r="K1112" s="23">
        <f t="shared" si="203"/>
        <v>0</v>
      </c>
      <c r="L1112" s="27"/>
      <c r="M1112" s="27"/>
      <c r="N1112" s="33"/>
      <c r="O1112" s="33"/>
      <c r="P1112" s="68" t="str">
        <f t="shared" si="204"/>
        <v/>
      </c>
      <c r="Q1112" s="49" t="str">
        <f t="shared" si="205"/>
        <v/>
      </c>
      <c r="R1112" s="33"/>
      <c r="S1112" s="33"/>
      <c r="T1112" s="33"/>
      <c r="U1112" s="33"/>
      <c r="V1112" s="27"/>
      <c r="W1112" s="45"/>
      <c r="X1112" s="42">
        <f>IF(V1112="ESU",P1112*PU!$B$3,0)</f>
        <v>0</v>
      </c>
      <c r="Y1112" s="23">
        <f>IF(V1112="ECF",P1112*PU!$B$5,0)</f>
        <v>0</v>
      </c>
      <c r="Z1112" s="23">
        <f>IF(V1112="Enrobé projeté",P1112*PU!$B$7,0)</f>
        <v>0</v>
      </c>
      <c r="AA1112" s="23">
        <f>IF(V1112="Enrobé à froid",P1112*PU!$B$9,0)</f>
        <v>0</v>
      </c>
      <c r="AB1112" s="23">
        <f>IF(V1112="Béton bitumineux",P1112*PU!$B$11,0)</f>
        <v>0</v>
      </c>
      <c r="AC1112" s="23">
        <f>IF(V1112="Grave émulsion",P1112*PU!$B$13,0)</f>
        <v>0</v>
      </c>
      <c r="AD1112" s="24">
        <f>(R1112*PU!B1117)+('Entretien des chaussées1'!T1112*PU!B1119)+'Entretien des chaussées1'!X1112+'Entretien des chaussées1'!Y1112+'Entretien des chaussées1'!Z1112+'Entretien des chaussées1'!AA1112+'Entretien des chaussées1'!AB1112+'Entretien des chaussées1'!AC1112</f>
        <v>0</v>
      </c>
      <c r="AE1112" s="34"/>
      <c r="AF1112" s="34"/>
      <c r="AG1112" s="19" t="str">
        <f t="shared" si="206"/>
        <v/>
      </c>
      <c r="AH1112" s="19" t="str">
        <f t="shared" si="207"/>
        <v/>
      </c>
      <c r="AI1112" s="19" t="str">
        <f t="shared" si="208"/>
        <v/>
      </c>
      <c r="AJ1112" s="31"/>
      <c r="AK1112" s="26"/>
    </row>
    <row r="1113" spans="1:37" x14ac:dyDescent="0.2">
      <c r="A1113" s="40"/>
      <c r="B1113" s="50"/>
      <c r="C1113" s="41"/>
      <c r="D1113" s="44"/>
      <c r="E1113" s="40"/>
      <c r="F1113" s="38" t="str">
        <f t="shared" si="198"/>
        <v/>
      </c>
      <c r="G1113" s="23">
        <f t="shared" si="199"/>
        <v>0</v>
      </c>
      <c r="H1113" s="23">
        <f t="shared" si="200"/>
        <v>0</v>
      </c>
      <c r="I1113" s="23">
        <f t="shared" si="201"/>
        <v>0</v>
      </c>
      <c r="J1113" s="23">
        <f t="shared" si="202"/>
        <v>0</v>
      </c>
      <c r="K1113" s="23">
        <f t="shared" si="203"/>
        <v>0</v>
      </c>
      <c r="L1113" s="27"/>
      <c r="M1113" s="27"/>
      <c r="N1113" s="33"/>
      <c r="O1113" s="33"/>
      <c r="P1113" s="68" t="str">
        <f t="shared" si="204"/>
        <v/>
      </c>
      <c r="Q1113" s="49" t="str">
        <f t="shared" si="205"/>
        <v/>
      </c>
      <c r="R1113" s="33"/>
      <c r="S1113" s="33"/>
      <c r="T1113" s="33"/>
      <c r="U1113" s="33"/>
      <c r="V1113" s="27"/>
      <c r="W1113" s="45"/>
      <c r="X1113" s="42">
        <f>IF(V1113="ESU",P1113*PU!$B$3,0)</f>
        <v>0</v>
      </c>
      <c r="Y1113" s="23">
        <f>IF(V1113="ECF",P1113*PU!$B$5,0)</f>
        <v>0</v>
      </c>
      <c r="Z1113" s="23">
        <f>IF(V1113="Enrobé projeté",P1113*PU!$B$7,0)</f>
        <v>0</v>
      </c>
      <c r="AA1113" s="23">
        <f>IF(V1113="Enrobé à froid",P1113*PU!$B$9,0)</f>
        <v>0</v>
      </c>
      <c r="AB1113" s="23">
        <f>IF(V1113="Béton bitumineux",P1113*PU!$B$11,0)</f>
        <v>0</v>
      </c>
      <c r="AC1113" s="23">
        <f>IF(V1113="Grave émulsion",P1113*PU!$B$13,0)</f>
        <v>0</v>
      </c>
      <c r="AD1113" s="24">
        <f>(R1113*PU!B1118)+('Entretien des chaussées1'!T1113*PU!B1120)+'Entretien des chaussées1'!X1113+'Entretien des chaussées1'!Y1113+'Entretien des chaussées1'!Z1113+'Entretien des chaussées1'!AA1113+'Entretien des chaussées1'!AB1113+'Entretien des chaussées1'!AC1113</f>
        <v>0</v>
      </c>
      <c r="AE1113" s="34"/>
      <c r="AF1113" s="34"/>
      <c r="AG1113" s="19" t="str">
        <f t="shared" si="206"/>
        <v/>
      </c>
      <c r="AH1113" s="19" t="str">
        <f t="shared" si="207"/>
        <v/>
      </c>
      <c r="AI1113" s="19" t="str">
        <f t="shared" si="208"/>
        <v/>
      </c>
      <c r="AJ1113" s="31"/>
      <c r="AK1113" s="26"/>
    </row>
    <row r="1114" spans="1:37" x14ac:dyDescent="0.2">
      <c r="A1114" s="40"/>
      <c r="B1114" s="50"/>
      <c r="C1114" s="41"/>
      <c r="D1114" s="44"/>
      <c r="E1114" s="40"/>
      <c r="F1114" s="38" t="str">
        <f t="shared" si="198"/>
        <v/>
      </c>
      <c r="G1114" s="23">
        <f t="shared" si="199"/>
        <v>0</v>
      </c>
      <c r="H1114" s="23">
        <f t="shared" si="200"/>
        <v>0</v>
      </c>
      <c r="I1114" s="23">
        <f t="shared" si="201"/>
        <v>0</v>
      </c>
      <c r="J1114" s="23">
        <f t="shared" si="202"/>
        <v>0</v>
      </c>
      <c r="K1114" s="23">
        <f t="shared" si="203"/>
        <v>0</v>
      </c>
      <c r="L1114" s="27"/>
      <c r="M1114" s="27"/>
      <c r="N1114" s="33"/>
      <c r="O1114" s="33"/>
      <c r="P1114" s="68" t="str">
        <f t="shared" si="204"/>
        <v/>
      </c>
      <c r="Q1114" s="49" t="str">
        <f t="shared" si="205"/>
        <v/>
      </c>
      <c r="R1114" s="33"/>
      <c r="S1114" s="33"/>
      <c r="T1114" s="33"/>
      <c r="U1114" s="33"/>
      <c r="V1114" s="27"/>
      <c r="W1114" s="45"/>
      <c r="X1114" s="42">
        <f>IF(V1114="ESU",P1114*PU!$B$3,0)</f>
        <v>0</v>
      </c>
      <c r="Y1114" s="23">
        <f>IF(V1114="ECF",P1114*PU!$B$5,0)</f>
        <v>0</v>
      </c>
      <c r="Z1114" s="23">
        <f>IF(V1114="Enrobé projeté",P1114*PU!$B$7,0)</f>
        <v>0</v>
      </c>
      <c r="AA1114" s="23">
        <f>IF(V1114="Enrobé à froid",P1114*PU!$B$9,0)</f>
        <v>0</v>
      </c>
      <c r="AB1114" s="23">
        <f>IF(V1114="Béton bitumineux",P1114*PU!$B$11,0)</f>
        <v>0</v>
      </c>
      <c r="AC1114" s="23">
        <f>IF(V1114="Grave émulsion",P1114*PU!$B$13,0)</f>
        <v>0</v>
      </c>
      <c r="AD1114" s="24">
        <f>(R1114*PU!B1119)+('Entretien des chaussées1'!T1114*PU!B1121)+'Entretien des chaussées1'!X1114+'Entretien des chaussées1'!Y1114+'Entretien des chaussées1'!Z1114+'Entretien des chaussées1'!AA1114+'Entretien des chaussées1'!AB1114+'Entretien des chaussées1'!AC1114</f>
        <v>0</v>
      </c>
      <c r="AE1114" s="34"/>
      <c r="AF1114" s="34"/>
      <c r="AG1114" s="19" t="str">
        <f t="shared" si="206"/>
        <v/>
      </c>
      <c r="AH1114" s="19" t="str">
        <f t="shared" si="207"/>
        <v/>
      </c>
      <c r="AI1114" s="19" t="str">
        <f t="shared" si="208"/>
        <v/>
      </c>
      <c r="AJ1114" s="31"/>
      <c r="AK1114" s="26"/>
    </row>
    <row r="1115" spans="1:37" x14ac:dyDescent="0.2">
      <c r="A1115" s="40"/>
      <c r="B1115" s="50"/>
      <c r="C1115" s="41"/>
      <c r="D1115" s="44"/>
      <c r="E1115" s="40"/>
      <c r="F1115" s="38" t="str">
        <f t="shared" si="198"/>
        <v/>
      </c>
      <c r="G1115" s="23">
        <f t="shared" si="199"/>
        <v>0</v>
      </c>
      <c r="H1115" s="23">
        <f t="shared" si="200"/>
        <v>0</v>
      </c>
      <c r="I1115" s="23">
        <f t="shared" si="201"/>
        <v>0</v>
      </c>
      <c r="J1115" s="23">
        <f t="shared" si="202"/>
        <v>0</v>
      </c>
      <c r="K1115" s="23">
        <f t="shared" si="203"/>
        <v>0</v>
      </c>
      <c r="L1115" s="27"/>
      <c r="M1115" s="27"/>
      <c r="N1115" s="33"/>
      <c r="O1115" s="33"/>
      <c r="P1115" s="68" t="str">
        <f t="shared" si="204"/>
        <v/>
      </c>
      <c r="Q1115" s="49" t="str">
        <f t="shared" si="205"/>
        <v/>
      </c>
      <c r="R1115" s="33"/>
      <c r="S1115" s="33"/>
      <c r="T1115" s="33"/>
      <c r="U1115" s="33"/>
      <c r="V1115" s="27"/>
      <c r="W1115" s="45"/>
      <c r="X1115" s="42">
        <f>IF(V1115="ESU",P1115*PU!$B$3,0)</f>
        <v>0</v>
      </c>
      <c r="Y1115" s="23">
        <f>IF(V1115="ECF",P1115*PU!$B$5,0)</f>
        <v>0</v>
      </c>
      <c r="Z1115" s="23">
        <f>IF(V1115="Enrobé projeté",P1115*PU!$B$7,0)</f>
        <v>0</v>
      </c>
      <c r="AA1115" s="23">
        <f>IF(V1115="Enrobé à froid",P1115*PU!$B$9,0)</f>
        <v>0</v>
      </c>
      <c r="AB1115" s="23">
        <f>IF(V1115="Béton bitumineux",P1115*PU!$B$11,0)</f>
        <v>0</v>
      </c>
      <c r="AC1115" s="23">
        <f>IF(V1115="Grave émulsion",P1115*PU!$B$13,0)</f>
        <v>0</v>
      </c>
      <c r="AD1115" s="24">
        <f>(R1115*PU!B1120)+('Entretien des chaussées1'!T1115*PU!B1122)+'Entretien des chaussées1'!X1115+'Entretien des chaussées1'!Y1115+'Entretien des chaussées1'!Z1115+'Entretien des chaussées1'!AA1115+'Entretien des chaussées1'!AB1115+'Entretien des chaussées1'!AC1115</f>
        <v>0</v>
      </c>
      <c r="AE1115" s="34"/>
      <c r="AF1115" s="34"/>
      <c r="AG1115" s="19" t="str">
        <f t="shared" si="206"/>
        <v/>
      </c>
      <c r="AH1115" s="19" t="str">
        <f t="shared" si="207"/>
        <v/>
      </c>
      <c r="AI1115" s="19" t="str">
        <f t="shared" si="208"/>
        <v/>
      </c>
      <c r="AJ1115" s="31"/>
      <c r="AK1115" s="26"/>
    </row>
    <row r="1116" spans="1:37" x14ac:dyDescent="0.2">
      <c r="A1116" s="40"/>
      <c r="B1116" s="50"/>
      <c r="C1116" s="41"/>
      <c r="D1116" s="44"/>
      <c r="E1116" s="40"/>
      <c r="F1116" s="38" t="str">
        <f t="shared" si="198"/>
        <v/>
      </c>
      <c r="G1116" s="23">
        <f t="shared" si="199"/>
        <v>0</v>
      </c>
      <c r="H1116" s="23">
        <f t="shared" si="200"/>
        <v>0</v>
      </c>
      <c r="I1116" s="23">
        <f t="shared" si="201"/>
        <v>0</v>
      </c>
      <c r="J1116" s="23">
        <f t="shared" si="202"/>
        <v>0</v>
      </c>
      <c r="K1116" s="23">
        <f t="shared" si="203"/>
        <v>0</v>
      </c>
      <c r="L1116" s="27"/>
      <c r="M1116" s="27"/>
      <c r="N1116" s="33"/>
      <c r="O1116" s="33"/>
      <c r="P1116" s="68" t="str">
        <f t="shared" si="204"/>
        <v/>
      </c>
      <c r="Q1116" s="49" t="str">
        <f t="shared" si="205"/>
        <v/>
      </c>
      <c r="R1116" s="33"/>
      <c r="S1116" s="33"/>
      <c r="T1116" s="33"/>
      <c r="U1116" s="33"/>
      <c r="V1116" s="27"/>
      <c r="W1116" s="45"/>
      <c r="X1116" s="42">
        <f>IF(V1116="ESU",P1116*PU!$B$3,0)</f>
        <v>0</v>
      </c>
      <c r="Y1116" s="23">
        <f>IF(V1116="ECF",P1116*PU!$B$5,0)</f>
        <v>0</v>
      </c>
      <c r="Z1116" s="23">
        <f>IF(V1116="Enrobé projeté",P1116*PU!$B$7,0)</f>
        <v>0</v>
      </c>
      <c r="AA1116" s="23">
        <f>IF(V1116="Enrobé à froid",P1116*PU!$B$9,0)</f>
        <v>0</v>
      </c>
      <c r="AB1116" s="23">
        <f>IF(V1116="Béton bitumineux",P1116*PU!$B$11,0)</f>
        <v>0</v>
      </c>
      <c r="AC1116" s="23">
        <f>IF(V1116="Grave émulsion",P1116*PU!$B$13,0)</f>
        <v>0</v>
      </c>
      <c r="AD1116" s="24">
        <f>(R1116*PU!B1121)+('Entretien des chaussées1'!T1116*PU!B1123)+'Entretien des chaussées1'!X1116+'Entretien des chaussées1'!Y1116+'Entretien des chaussées1'!Z1116+'Entretien des chaussées1'!AA1116+'Entretien des chaussées1'!AB1116+'Entretien des chaussées1'!AC1116</f>
        <v>0</v>
      </c>
      <c r="AE1116" s="34"/>
      <c r="AF1116" s="34"/>
      <c r="AG1116" s="19" t="str">
        <f t="shared" si="206"/>
        <v/>
      </c>
      <c r="AH1116" s="19" t="str">
        <f t="shared" si="207"/>
        <v/>
      </c>
      <c r="AI1116" s="19" t="str">
        <f t="shared" si="208"/>
        <v/>
      </c>
      <c r="AJ1116" s="31"/>
      <c r="AK1116" s="26"/>
    </row>
    <row r="1117" spans="1:37" x14ac:dyDescent="0.2">
      <c r="A1117" s="40"/>
      <c r="B1117" s="50"/>
      <c r="C1117" s="41"/>
      <c r="D1117" s="44"/>
      <c r="E1117" s="40"/>
      <c r="F1117" s="38" t="str">
        <f t="shared" si="198"/>
        <v/>
      </c>
      <c r="G1117" s="23">
        <f t="shared" si="199"/>
        <v>0</v>
      </c>
      <c r="H1117" s="23">
        <f t="shared" si="200"/>
        <v>0</v>
      </c>
      <c r="I1117" s="23">
        <f t="shared" si="201"/>
        <v>0</v>
      </c>
      <c r="J1117" s="23">
        <f t="shared" si="202"/>
        <v>0</v>
      </c>
      <c r="K1117" s="23">
        <f t="shared" si="203"/>
        <v>0</v>
      </c>
      <c r="L1117" s="27"/>
      <c r="M1117" s="27"/>
      <c r="N1117" s="33"/>
      <c r="O1117" s="33"/>
      <c r="P1117" s="68" t="str">
        <f t="shared" si="204"/>
        <v/>
      </c>
      <c r="Q1117" s="49" t="str">
        <f t="shared" si="205"/>
        <v/>
      </c>
      <c r="R1117" s="33"/>
      <c r="S1117" s="33"/>
      <c r="T1117" s="33"/>
      <c r="U1117" s="33"/>
      <c r="V1117" s="27"/>
      <c r="W1117" s="45"/>
      <c r="X1117" s="42">
        <f>IF(V1117="ESU",P1117*PU!$B$3,0)</f>
        <v>0</v>
      </c>
      <c r="Y1117" s="23">
        <f>IF(V1117="ECF",P1117*PU!$B$5,0)</f>
        <v>0</v>
      </c>
      <c r="Z1117" s="23">
        <f>IF(V1117="Enrobé projeté",P1117*PU!$B$7,0)</f>
        <v>0</v>
      </c>
      <c r="AA1117" s="23">
        <f>IF(V1117="Enrobé à froid",P1117*PU!$B$9,0)</f>
        <v>0</v>
      </c>
      <c r="AB1117" s="23">
        <f>IF(V1117="Béton bitumineux",P1117*PU!$B$11,0)</f>
        <v>0</v>
      </c>
      <c r="AC1117" s="23">
        <f>IF(V1117="Grave émulsion",P1117*PU!$B$13,0)</f>
        <v>0</v>
      </c>
      <c r="AD1117" s="24">
        <f>(R1117*PU!B1122)+('Entretien des chaussées1'!T1117*PU!B1124)+'Entretien des chaussées1'!X1117+'Entretien des chaussées1'!Y1117+'Entretien des chaussées1'!Z1117+'Entretien des chaussées1'!AA1117+'Entretien des chaussées1'!AB1117+'Entretien des chaussées1'!AC1117</f>
        <v>0</v>
      </c>
      <c r="AE1117" s="34"/>
      <c r="AF1117" s="34"/>
      <c r="AG1117" s="19" t="str">
        <f t="shared" si="206"/>
        <v/>
      </c>
      <c r="AH1117" s="19" t="str">
        <f t="shared" si="207"/>
        <v/>
      </c>
      <c r="AI1117" s="19" t="str">
        <f t="shared" si="208"/>
        <v/>
      </c>
      <c r="AJ1117" s="31"/>
      <c r="AK1117" s="26"/>
    </row>
    <row r="1118" spans="1:37" x14ac:dyDescent="0.2">
      <c r="A1118" s="40"/>
      <c r="B1118" s="50"/>
      <c r="C1118" s="41"/>
      <c r="D1118" s="44"/>
      <c r="E1118" s="40"/>
      <c r="F1118" s="38" t="str">
        <f t="shared" si="198"/>
        <v/>
      </c>
      <c r="G1118" s="23">
        <f t="shared" si="199"/>
        <v>0</v>
      </c>
      <c r="H1118" s="23">
        <f t="shared" si="200"/>
        <v>0</v>
      </c>
      <c r="I1118" s="23">
        <f t="shared" si="201"/>
        <v>0</v>
      </c>
      <c r="J1118" s="23">
        <f t="shared" si="202"/>
        <v>0</v>
      </c>
      <c r="K1118" s="23">
        <f t="shared" si="203"/>
        <v>0</v>
      </c>
      <c r="L1118" s="27"/>
      <c r="M1118" s="27"/>
      <c r="N1118" s="33"/>
      <c r="O1118" s="33"/>
      <c r="P1118" s="68" t="str">
        <f t="shared" si="204"/>
        <v/>
      </c>
      <c r="Q1118" s="49" t="str">
        <f t="shared" si="205"/>
        <v/>
      </c>
      <c r="R1118" s="33"/>
      <c r="S1118" s="33"/>
      <c r="T1118" s="33"/>
      <c r="U1118" s="33"/>
      <c r="V1118" s="27"/>
      <c r="W1118" s="45"/>
      <c r="X1118" s="42">
        <f>IF(V1118="ESU",P1118*PU!$B$3,0)</f>
        <v>0</v>
      </c>
      <c r="Y1118" s="23">
        <f>IF(V1118="ECF",P1118*PU!$B$5,0)</f>
        <v>0</v>
      </c>
      <c r="Z1118" s="23">
        <f>IF(V1118="Enrobé projeté",P1118*PU!$B$7,0)</f>
        <v>0</v>
      </c>
      <c r="AA1118" s="23">
        <f>IF(V1118="Enrobé à froid",P1118*PU!$B$9,0)</f>
        <v>0</v>
      </c>
      <c r="AB1118" s="23">
        <f>IF(V1118="Béton bitumineux",P1118*PU!$B$11,0)</f>
        <v>0</v>
      </c>
      <c r="AC1118" s="23">
        <f>IF(V1118="Grave émulsion",P1118*PU!$B$13,0)</f>
        <v>0</v>
      </c>
      <c r="AD1118" s="24">
        <f>(R1118*PU!B1123)+('Entretien des chaussées1'!T1118*PU!B1125)+'Entretien des chaussées1'!X1118+'Entretien des chaussées1'!Y1118+'Entretien des chaussées1'!Z1118+'Entretien des chaussées1'!AA1118+'Entretien des chaussées1'!AB1118+'Entretien des chaussées1'!AC1118</f>
        <v>0</v>
      </c>
      <c r="AE1118" s="34"/>
      <c r="AF1118" s="34"/>
      <c r="AG1118" s="19" t="str">
        <f t="shared" si="206"/>
        <v/>
      </c>
      <c r="AH1118" s="19" t="str">
        <f t="shared" si="207"/>
        <v/>
      </c>
      <c r="AI1118" s="19" t="str">
        <f t="shared" si="208"/>
        <v/>
      </c>
      <c r="AJ1118" s="31"/>
      <c r="AK1118" s="26"/>
    </row>
    <row r="1119" spans="1:37" x14ac:dyDescent="0.2">
      <c r="A1119" s="40"/>
      <c r="B1119" s="50"/>
      <c r="C1119" s="41"/>
      <c r="D1119" s="44"/>
      <c r="E1119" s="40"/>
      <c r="F1119" s="38" t="str">
        <f t="shared" si="198"/>
        <v/>
      </c>
      <c r="G1119" s="23">
        <f t="shared" si="199"/>
        <v>0</v>
      </c>
      <c r="H1119" s="23">
        <f t="shared" si="200"/>
        <v>0</v>
      </c>
      <c r="I1119" s="23">
        <f t="shared" si="201"/>
        <v>0</v>
      </c>
      <c r="J1119" s="23">
        <f t="shared" si="202"/>
        <v>0</v>
      </c>
      <c r="K1119" s="23">
        <f t="shared" si="203"/>
        <v>0</v>
      </c>
      <c r="L1119" s="27"/>
      <c r="M1119" s="27"/>
      <c r="N1119" s="33"/>
      <c r="O1119" s="33"/>
      <c r="P1119" s="68" t="str">
        <f t="shared" si="204"/>
        <v/>
      </c>
      <c r="Q1119" s="49" t="str">
        <f t="shared" si="205"/>
        <v/>
      </c>
      <c r="R1119" s="33"/>
      <c r="S1119" s="33"/>
      <c r="T1119" s="33"/>
      <c r="U1119" s="33"/>
      <c r="V1119" s="27"/>
      <c r="W1119" s="45"/>
      <c r="X1119" s="42">
        <f>IF(V1119="ESU",P1119*PU!$B$3,0)</f>
        <v>0</v>
      </c>
      <c r="Y1119" s="23">
        <f>IF(V1119="ECF",P1119*PU!$B$5,0)</f>
        <v>0</v>
      </c>
      <c r="Z1119" s="23">
        <f>IF(V1119="Enrobé projeté",P1119*PU!$B$7,0)</f>
        <v>0</v>
      </c>
      <c r="AA1119" s="23">
        <f>IF(V1119="Enrobé à froid",P1119*PU!$B$9,0)</f>
        <v>0</v>
      </c>
      <c r="AB1119" s="23">
        <f>IF(V1119="Béton bitumineux",P1119*PU!$B$11,0)</f>
        <v>0</v>
      </c>
      <c r="AC1119" s="23">
        <f>IF(V1119="Grave émulsion",P1119*PU!$B$13,0)</f>
        <v>0</v>
      </c>
      <c r="AD1119" s="24">
        <f>(R1119*PU!B1124)+('Entretien des chaussées1'!T1119*PU!B1126)+'Entretien des chaussées1'!X1119+'Entretien des chaussées1'!Y1119+'Entretien des chaussées1'!Z1119+'Entretien des chaussées1'!AA1119+'Entretien des chaussées1'!AB1119+'Entretien des chaussées1'!AC1119</f>
        <v>0</v>
      </c>
      <c r="AE1119" s="34"/>
      <c r="AF1119" s="34"/>
      <c r="AG1119" s="19" t="str">
        <f t="shared" si="206"/>
        <v/>
      </c>
      <c r="AH1119" s="19" t="str">
        <f t="shared" si="207"/>
        <v/>
      </c>
      <c r="AI1119" s="19" t="str">
        <f t="shared" si="208"/>
        <v/>
      </c>
      <c r="AJ1119" s="31"/>
      <c r="AK1119" s="26"/>
    </row>
    <row r="1120" spans="1:37" x14ac:dyDescent="0.2">
      <c r="A1120" s="40"/>
      <c r="B1120" s="50"/>
      <c r="C1120" s="41"/>
      <c r="D1120" s="44"/>
      <c r="E1120" s="40"/>
      <c r="F1120" s="38" t="str">
        <f t="shared" si="198"/>
        <v/>
      </c>
      <c r="G1120" s="23">
        <f t="shared" si="199"/>
        <v>0</v>
      </c>
      <c r="H1120" s="23">
        <f t="shared" si="200"/>
        <v>0</v>
      </c>
      <c r="I1120" s="23">
        <f t="shared" si="201"/>
        <v>0</v>
      </c>
      <c r="J1120" s="23">
        <f t="shared" si="202"/>
        <v>0</v>
      </c>
      <c r="K1120" s="23">
        <f t="shared" si="203"/>
        <v>0</v>
      </c>
      <c r="L1120" s="27"/>
      <c r="M1120" s="27"/>
      <c r="N1120" s="33"/>
      <c r="O1120" s="33"/>
      <c r="P1120" s="68" t="str">
        <f t="shared" si="204"/>
        <v/>
      </c>
      <c r="Q1120" s="49" t="str">
        <f t="shared" si="205"/>
        <v/>
      </c>
      <c r="R1120" s="33"/>
      <c r="S1120" s="33"/>
      <c r="T1120" s="33"/>
      <c r="U1120" s="33"/>
      <c r="V1120" s="27"/>
      <c r="W1120" s="45"/>
      <c r="X1120" s="42">
        <f>IF(V1120="ESU",P1120*PU!$B$3,0)</f>
        <v>0</v>
      </c>
      <c r="Y1120" s="23">
        <f>IF(V1120="ECF",P1120*PU!$B$5,0)</f>
        <v>0</v>
      </c>
      <c r="Z1120" s="23">
        <f>IF(V1120="Enrobé projeté",P1120*PU!$B$7,0)</f>
        <v>0</v>
      </c>
      <c r="AA1120" s="23">
        <f>IF(V1120="Enrobé à froid",P1120*PU!$B$9,0)</f>
        <v>0</v>
      </c>
      <c r="AB1120" s="23">
        <f>IF(V1120="Béton bitumineux",P1120*PU!$B$11,0)</f>
        <v>0</v>
      </c>
      <c r="AC1120" s="23">
        <f>IF(V1120="Grave émulsion",P1120*PU!$B$13,0)</f>
        <v>0</v>
      </c>
      <c r="AD1120" s="24">
        <f>(R1120*PU!B1125)+('Entretien des chaussées1'!T1120*PU!B1127)+'Entretien des chaussées1'!X1120+'Entretien des chaussées1'!Y1120+'Entretien des chaussées1'!Z1120+'Entretien des chaussées1'!AA1120+'Entretien des chaussées1'!AB1120+'Entretien des chaussées1'!AC1120</f>
        <v>0</v>
      </c>
      <c r="AE1120" s="34"/>
      <c r="AF1120" s="34"/>
      <c r="AG1120" s="19" t="str">
        <f t="shared" si="206"/>
        <v/>
      </c>
      <c r="AH1120" s="19" t="str">
        <f t="shared" si="207"/>
        <v/>
      </c>
      <c r="AI1120" s="19" t="str">
        <f t="shared" si="208"/>
        <v/>
      </c>
      <c r="AJ1120" s="31"/>
      <c r="AK1120" s="26"/>
    </row>
    <row r="1121" spans="1:37" x14ac:dyDescent="0.2">
      <c r="A1121" s="40"/>
      <c r="B1121" s="50"/>
      <c r="C1121" s="41"/>
      <c r="D1121" s="44"/>
      <c r="E1121" s="40"/>
      <c r="F1121" s="38" t="str">
        <f t="shared" si="198"/>
        <v/>
      </c>
      <c r="G1121" s="23">
        <f t="shared" si="199"/>
        <v>0</v>
      </c>
      <c r="H1121" s="23">
        <f t="shared" si="200"/>
        <v>0</v>
      </c>
      <c r="I1121" s="23">
        <f t="shared" si="201"/>
        <v>0</v>
      </c>
      <c r="J1121" s="23">
        <f t="shared" si="202"/>
        <v>0</v>
      </c>
      <c r="K1121" s="23">
        <f t="shared" si="203"/>
        <v>0</v>
      </c>
      <c r="L1121" s="27"/>
      <c r="M1121" s="27"/>
      <c r="N1121" s="33"/>
      <c r="O1121" s="33"/>
      <c r="P1121" s="68" t="str">
        <f t="shared" si="204"/>
        <v/>
      </c>
      <c r="Q1121" s="49" t="str">
        <f t="shared" si="205"/>
        <v/>
      </c>
      <c r="R1121" s="33"/>
      <c r="S1121" s="33"/>
      <c r="T1121" s="33"/>
      <c r="U1121" s="33"/>
      <c r="V1121" s="27"/>
      <c r="W1121" s="45"/>
      <c r="X1121" s="42">
        <f>IF(V1121="ESU",P1121*PU!$B$3,0)</f>
        <v>0</v>
      </c>
      <c r="Y1121" s="23">
        <f>IF(V1121="ECF",P1121*PU!$B$5,0)</f>
        <v>0</v>
      </c>
      <c r="Z1121" s="23">
        <f>IF(V1121="Enrobé projeté",P1121*PU!$B$7,0)</f>
        <v>0</v>
      </c>
      <c r="AA1121" s="23">
        <f>IF(V1121="Enrobé à froid",P1121*PU!$B$9,0)</f>
        <v>0</v>
      </c>
      <c r="AB1121" s="23">
        <f>IF(V1121="Béton bitumineux",P1121*PU!$B$11,0)</f>
        <v>0</v>
      </c>
      <c r="AC1121" s="23">
        <f>IF(V1121="Grave émulsion",P1121*PU!$B$13,0)</f>
        <v>0</v>
      </c>
      <c r="AD1121" s="24">
        <f>(R1121*PU!B1126)+('Entretien des chaussées1'!T1121*PU!B1128)+'Entretien des chaussées1'!X1121+'Entretien des chaussées1'!Y1121+'Entretien des chaussées1'!Z1121+'Entretien des chaussées1'!AA1121+'Entretien des chaussées1'!AB1121+'Entretien des chaussées1'!AC1121</f>
        <v>0</v>
      </c>
      <c r="AE1121" s="34"/>
      <c r="AF1121" s="34"/>
      <c r="AG1121" s="19" t="str">
        <f t="shared" si="206"/>
        <v/>
      </c>
      <c r="AH1121" s="19" t="str">
        <f t="shared" si="207"/>
        <v/>
      </c>
      <c r="AI1121" s="19" t="str">
        <f t="shared" si="208"/>
        <v/>
      </c>
      <c r="AJ1121" s="31"/>
      <c r="AK1121" s="26"/>
    </row>
    <row r="1122" spans="1:37" x14ac:dyDescent="0.2">
      <c r="A1122" s="40"/>
      <c r="B1122" s="50"/>
      <c r="C1122" s="41"/>
      <c r="D1122" s="44"/>
      <c r="E1122" s="40"/>
      <c r="F1122" s="38" t="str">
        <f t="shared" si="198"/>
        <v/>
      </c>
      <c r="G1122" s="23">
        <f t="shared" si="199"/>
        <v>0</v>
      </c>
      <c r="H1122" s="23">
        <f t="shared" si="200"/>
        <v>0</v>
      </c>
      <c r="I1122" s="23">
        <f t="shared" si="201"/>
        <v>0</v>
      </c>
      <c r="J1122" s="23">
        <f t="shared" si="202"/>
        <v>0</v>
      </c>
      <c r="K1122" s="23">
        <f t="shared" si="203"/>
        <v>0</v>
      </c>
      <c r="L1122" s="27"/>
      <c r="M1122" s="27"/>
      <c r="N1122" s="33"/>
      <c r="O1122" s="33"/>
      <c r="P1122" s="68" t="str">
        <f t="shared" si="204"/>
        <v/>
      </c>
      <c r="Q1122" s="49" t="str">
        <f t="shared" si="205"/>
        <v/>
      </c>
      <c r="R1122" s="33"/>
      <c r="S1122" s="33"/>
      <c r="T1122" s="33"/>
      <c r="U1122" s="33"/>
      <c r="V1122" s="27"/>
      <c r="W1122" s="45"/>
      <c r="X1122" s="42">
        <f>IF(V1122="ESU",P1122*PU!$B$3,0)</f>
        <v>0</v>
      </c>
      <c r="Y1122" s="23">
        <f>IF(V1122="ECF",P1122*PU!$B$5,0)</f>
        <v>0</v>
      </c>
      <c r="Z1122" s="23">
        <f>IF(V1122="Enrobé projeté",P1122*PU!$B$7,0)</f>
        <v>0</v>
      </c>
      <c r="AA1122" s="23">
        <f>IF(V1122="Enrobé à froid",P1122*PU!$B$9,0)</f>
        <v>0</v>
      </c>
      <c r="AB1122" s="23">
        <f>IF(V1122="Béton bitumineux",P1122*PU!$B$11,0)</f>
        <v>0</v>
      </c>
      <c r="AC1122" s="23">
        <f>IF(V1122="Grave émulsion",P1122*PU!$B$13,0)</f>
        <v>0</v>
      </c>
      <c r="AD1122" s="24">
        <f>(R1122*PU!B1127)+('Entretien des chaussées1'!T1122*PU!B1129)+'Entretien des chaussées1'!X1122+'Entretien des chaussées1'!Y1122+'Entretien des chaussées1'!Z1122+'Entretien des chaussées1'!AA1122+'Entretien des chaussées1'!AB1122+'Entretien des chaussées1'!AC1122</f>
        <v>0</v>
      </c>
      <c r="AE1122" s="34"/>
      <c r="AF1122" s="34"/>
      <c r="AG1122" s="19" t="str">
        <f t="shared" si="206"/>
        <v/>
      </c>
      <c r="AH1122" s="19" t="str">
        <f t="shared" si="207"/>
        <v/>
      </c>
      <c r="AI1122" s="19" t="str">
        <f t="shared" si="208"/>
        <v/>
      </c>
      <c r="AJ1122" s="31"/>
      <c r="AK1122" s="26"/>
    </row>
    <row r="1123" spans="1:37" x14ac:dyDescent="0.2">
      <c r="A1123" s="40"/>
      <c r="B1123" s="50"/>
      <c r="C1123" s="41"/>
      <c r="D1123" s="44"/>
      <c r="E1123" s="40"/>
      <c r="F1123" s="38" t="str">
        <f t="shared" si="198"/>
        <v/>
      </c>
      <c r="G1123" s="23">
        <f t="shared" si="199"/>
        <v>0</v>
      </c>
      <c r="H1123" s="23">
        <f t="shared" si="200"/>
        <v>0</v>
      </c>
      <c r="I1123" s="23">
        <f t="shared" si="201"/>
        <v>0</v>
      </c>
      <c r="J1123" s="23">
        <f t="shared" si="202"/>
        <v>0</v>
      </c>
      <c r="K1123" s="23">
        <f t="shared" si="203"/>
        <v>0</v>
      </c>
      <c r="L1123" s="27"/>
      <c r="M1123" s="27"/>
      <c r="N1123" s="33"/>
      <c r="O1123" s="33"/>
      <c r="P1123" s="68" t="str">
        <f t="shared" si="204"/>
        <v/>
      </c>
      <c r="Q1123" s="49" t="str">
        <f t="shared" si="205"/>
        <v/>
      </c>
      <c r="R1123" s="33"/>
      <c r="S1123" s="33"/>
      <c r="T1123" s="33"/>
      <c r="U1123" s="33"/>
      <c r="V1123" s="27"/>
      <c r="W1123" s="45"/>
      <c r="X1123" s="42">
        <f>IF(V1123="ESU",P1123*PU!$B$3,0)</f>
        <v>0</v>
      </c>
      <c r="Y1123" s="23">
        <f>IF(V1123="ECF",P1123*PU!$B$5,0)</f>
        <v>0</v>
      </c>
      <c r="Z1123" s="23">
        <f>IF(V1123="Enrobé projeté",P1123*PU!$B$7,0)</f>
        <v>0</v>
      </c>
      <c r="AA1123" s="23">
        <f>IF(V1123="Enrobé à froid",P1123*PU!$B$9,0)</f>
        <v>0</v>
      </c>
      <c r="AB1123" s="23">
        <f>IF(V1123="Béton bitumineux",P1123*PU!$B$11,0)</f>
        <v>0</v>
      </c>
      <c r="AC1123" s="23">
        <f>IF(V1123="Grave émulsion",P1123*PU!$B$13,0)</f>
        <v>0</v>
      </c>
      <c r="AD1123" s="24">
        <f>(R1123*PU!B1128)+('Entretien des chaussées1'!T1123*PU!B1130)+'Entretien des chaussées1'!X1123+'Entretien des chaussées1'!Y1123+'Entretien des chaussées1'!Z1123+'Entretien des chaussées1'!AA1123+'Entretien des chaussées1'!AB1123+'Entretien des chaussées1'!AC1123</f>
        <v>0</v>
      </c>
      <c r="AE1123" s="34"/>
      <c r="AF1123" s="34"/>
      <c r="AG1123" s="19" t="str">
        <f t="shared" si="206"/>
        <v/>
      </c>
      <c r="AH1123" s="19" t="str">
        <f t="shared" si="207"/>
        <v/>
      </c>
      <c r="AI1123" s="19" t="str">
        <f t="shared" si="208"/>
        <v/>
      </c>
      <c r="AJ1123" s="31"/>
      <c r="AK1123" s="26"/>
    </row>
    <row r="1124" spans="1:37" x14ac:dyDescent="0.2">
      <c r="A1124" s="40"/>
      <c r="B1124" s="50"/>
      <c r="C1124" s="41"/>
      <c r="D1124" s="44"/>
      <c r="E1124" s="40"/>
      <c r="F1124" s="38" t="str">
        <f t="shared" si="198"/>
        <v/>
      </c>
      <c r="G1124" s="23">
        <f t="shared" si="199"/>
        <v>0</v>
      </c>
      <c r="H1124" s="23">
        <f t="shared" si="200"/>
        <v>0</v>
      </c>
      <c r="I1124" s="23">
        <f t="shared" si="201"/>
        <v>0</v>
      </c>
      <c r="J1124" s="23">
        <f t="shared" si="202"/>
        <v>0</v>
      </c>
      <c r="K1124" s="23">
        <f t="shared" si="203"/>
        <v>0</v>
      </c>
      <c r="L1124" s="27"/>
      <c r="M1124" s="27"/>
      <c r="N1124" s="33"/>
      <c r="O1124" s="33"/>
      <c r="P1124" s="68" t="str">
        <f t="shared" si="204"/>
        <v/>
      </c>
      <c r="Q1124" s="49" t="str">
        <f t="shared" si="205"/>
        <v/>
      </c>
      <c r="R1124" s="33"/>
      <c r="S1124" s="33"/>
      <c r="T1124" s="33"/>
      <c r="U1124" s="33"/>
      <c r="V1124" s="27"/>
      <c r="W1124" s="45"/>
      <c r="X1124" s="42">
        <f>IF(V1124="ESU",P1124*PU!$B$3,0)</f>
        <v>0</v>
      </c>
      <c r="Y1124" s="23">
        <f>IF(V1124="ECF",P1124*PU!$B$5,0)</f>
        <v>0</v>
      </c>
      <c r="Z1124" s="23">
        <f>IF(V1124="Enrobé projeté",P1124*PU!$B$7,0)</f>
        <v>0</v>
      </c>
      <c r="AA1124" s="23">
        <f>IF(V1124="Enrobé à froid",P1124*PU!$B$9,0)</f>
        <v>0</v>
      </c>
      <c r="AB1124" s="23">
        <f>IF(V1124="Béton bitumineux",P1124*PU!$B$11,0)</f>
        <v>0</v>
      </c>
      <c r="AC1124" s="23">
        <f>IF(V1124="Grave émulsion",P1124*PU!$B$13,0)</f>
        <v>0</v>
      </c>
      <c r="AD1124" s="24">
        <f>(R1124*PU!B1129)+('Entretien des chaussées1'!T1124*PU!B1131)+'Entretien des chaussées1'!X1124+'Entretien des chaussées1'!Y1124+'Entretien des chaussées1'!Z1124+'Entretien des chaussées1'!AA1124+'Entretien des chaussées1'!AB1124+'Entretien des chaussées1'!AC1124</f>
        <v>0</v>
      </c>
      <c r="AE1124" s="34"/>
      <c r="AF1124" s="34"/>
      <c r="AG1124" s="19" t="str">
        <f t="shared" si="206"/>
        <v/>
      </c>
      <c r="AH1124" s="19" t="str">
        <f t="shared" si="207"/>
        <v/>
      </c>
      <c r="AI1124" s="19" t="str">
        <f t="shared" si="208"/>
        <v/>
      </c>
      <c r="AJ1124" s="31"/>
      <c r="AK1124" s="26"/>
    </row>
    <row r="1125" spans="1:37" x14ac:dyDescent="0.2">
      <c r="A1125" s="40"/>
      <c r="B1125" s="50"/>
      <c r="C1125" s="41"/>
      <c r="D1125" s="44"/>
      <c r="E1125" s="40"/>
      <c r="F1125" s="38" t="str">
        <f t="shared" si="198"/>
        <v/>
      </c>
      <c r="G1125" s="23">
        <f t="shared" si="199"/>
        <v>0</v>
      </c>
      <c r="H1125" s="23">
        <f t="shared" si="200"/>
        <v>0</v>
      </c>
      <c r="I1125" s="23">
        <f t="shared" si="201"/>
        <v>0</v>
      </c>
      <c r="J1125" s="23">
        <f t="shared" si="202"/>
        <v>0</v>
      </c>
      <c r="K1125" s="23">
        <f t="shared" si="203"/>
        <v>0</v>
      </c>
      <c r="L1125" s="27"/>
      <c r="M1125" s="27"/>
      <c r="N1125" s="33"/>
      <c r="O1125" s="33"/>
      <c r="P1125" s="68" t="str">
        <f t="shared" si="204"/>
        <v/>
      </c>
      <c r="Q1125" s="49" t="str">
        <f t="shared" si="205"/>
        <v/>
      </c>
      <c r="R1125" s="33"/>
      <c r="S1125" s="33"/>
      <c r="T1125" s="33"/>
      <c r="U1125" s="33"/>
      <c r="V1125" s="27"/>
      <c r="W1125" s="45"/>
      <c r="X1125" s="42">
        <f>IF(V1125="ESU",P1125*PU!$B$3,0)</f>
        <v>0</v>
      </c>
      <c r="Y1125" s="23">
        <f>IF(V1125="ECF",P1125*PU!$B$5,0)</f>
        <v>0</v>
      </c>
      <c r="Z1125" s="23">
        <f>IF(V1125="Enrobé projeté",P1125*PU!$B$7,0)</f>
        <v>0</v>
      </c>
      <c r="AA1125" s="23">
        <f>IF(V1125="Enrobé à froid",P1125*PU!$B$9,0)</f>
        <v>0</v>
      </c>
      <c r="AB1125" s="23">
        <f>IF(V1125="Béton bitumineux",P1125*PU!$B$11,0)</f>
        <v>0</v>
      </c>
      <c r="AC1125" s="23">
        <f>IF(V1125="Grave émulsion",P1125*PU!$B$13,0)</f>
        <v>0</v>
      </c>
      <c r="AD1125" s="24">
        <f>(R1125*PU!B1130)+('Entretien des chaussées1'!T1125*PU!B1132)+'Entretien des chaussées1'!X1125+'Entretien des chaussées1'!Y1125+'Entretien des chaussées1'!Z1125+'Entretien des chaussées1'!AA1125+'Entretien des chaussées1'!AB1125+'Entretien des chaussées1'!AC1125</f>
        <v>0</v>
      </c>
      <c r="AE1125" s="34"/>
      <c r="AF1125" s="34"/>
      <c r="AG1125" s="19" t="str">
        <f t="shared" si="206"/>
        <v/>
      </c>
      <c r="AH1125" s="19" t="str">
        <f t="shared" si="207"/>
        <v/>
      </c>
      <c r="AI1125" s="19" t="str">
        <f t="shared" si="208"/>
        <v/>
      </c>
      <c r="AJ1125" s="31"/>
      <c r="AK1125" s="26"/>
    </row>
    <row r="1126" spans="1:37" x14ac:dyDescent="0.2">
      <c r="A1126" s="40"/>
      <c r="B1126" s="50"/>
      <c r="C1126" s="41"/>
      <c r="D1126" s="44"/>
      <c r="E1126" s="40"/>
      <c r="F1126" s="38" t="str">
        <f t="shared" si="198"/>
        <v/>
      </c>
      <c r="G1126" s="23">
        <f t="shared" si="199"/>
        <v>0</v>
      </c>
      <c r="H1126" s="23">
        <f t="shared" si="200"/>
        <v>0</v>
      </c>
      <c r="I1126" s="23">
        <f t="shared" si="201"/>
        <v>0</v>
      </c>
      <c r="J1126" s="23">
        <f t="shared" si="202"/>
        <v>0</v>
      </c>
      <c r="K1126" s="23">
        <f t="shared" si="203"/>
        <v>0</v>
      </c>
      <c r="L1126" s="27"/>
      <c r="M1126" s="27"/>
      <c r="N1126" s="33"/>
      <c r="O1126" s="33"/>
      <c r="P1126" s="68" t="str">
        <f t="shared" si="204"/>
        <v/>
      </c>
      <c r="Q1126" s="49" t="str">
        <f t="shared" si="205"/>
        <v/>
      </c>
      <c r="R1126" s="33"/>
      <c r="S1126" s="33"/>
      <c r="T1126" s="33"/>
      <c r="U1126" s="33"/>
      <c r="V1126" s="27"/>
      <c r="W1126" s="45"/>
      <c r="X1126" s="42">
        <f>IF(V1126="ESU",P1126*PU!$B$3,0)</f>
        <v>0</v>
      </c>
      <c r="Y1126" s="23">
        <f>IF(V1126="ECF",P1126*PU!$B$5,0)</f>
        <v>0</v>
      </c>
      <c r="Z1126" s="23">
        <f>IF(V1126="Enrobé projeté",P1126*PU!$B$7,0)</f>
        <v>0</v>
      </c>
      <c r="AA1126" s="23">
        <f>IF(V1126="Enrobé à froid",P1126*PU!$B$9,0)</f>
        <v>0</v>
      </c>
      <c r="AB1126" s="23">
        <f>IF(V1126="Béton bitumineux",P1126*PU!$B$11,0)</f>
        <v>0</v>
      </c>
      <c r="AC1126" s="23">
        <f>IF(V1126="Grave émulsion",P1126*PU!$B$13,0)</f>
        <v>0</v>
      </c>
      <c r="AD1126" s="24">
        <f>(R1126*PU!B1131)+('Entretien des chaussées1'!T1126*PU!B1133)+'Entretien des chaussées1'!X1126+'Entretien des chaussées1'!Y1126+'Entretien des chaussées1'!Z1126+'Entretien des chaussées1'!AA1126+'Entretien des chaussées1'!AB1126+'Entretien des chaussées1'!AC1126</f>
        <v>0</v>
      </c>
      <c r="AE1126" s="34"/>
      <c r="AF1126" s="34"/>
      <c r="AG1126" s="19" t="str">
        <f t="shared" si="206"/>
        <v/>
      </c>
      <c r="AH1126" s="19" t="str">
        <f t="shared" si="207"/>
        <v/>
      </c>
      <c r="AI1126" s="19" t="str">
        <f t="shared" si="208"/>
        <v/>
      </c>
      <c r="AJ1126" s="31"/>
      <c r="AK1126" s="26"/>
    </row>
    <row r="1127" spans="1:37" x14ac:dyDescent="0.2">
      <c r="A1127" s="40"/>
      <c r="B1127" s="50"/>
      <c r="C1127" s="41"/>
      <c r="D1127" s="44"/>
      <c r="E1127" s="40"/>
      <c r="F1127" s="38" t="str">
        <f t="shared" si="198"/>
        <v/>
      </c>
      <c r="G1127" s="23">
        <f t="shared" si="199"/>
        <v>0</v>
      </c>
      <c r="H1127" s="23">
        <f t="shared" si="200"/>
        <v>0</v>
      </c>
      <c r="I1127" s="23">
        <f t="shared" si="201"/>
        <v>0</v>
      </c>
      <c r="J1127" s="23">
        <f t="shared" si="202"/>
        <v>0</v>
      </c>
      <c r="K1127" s="23">
        <f t="shared" si="203"/>
        <v>0</v>
      </c>
      <c r="L1127" s="27"/>
      <c r="M1127" s="27"/>
      <c r="N1127" s="33"/>
      <c r="O1127" s="33"/>
      <c r="P1127" s="68" t="str">
        <f t="shared" si="204"/>
        <v/>
      </c>
      <c r="Q1127" s="49" t="str">
        <f t="shared" si="205"/>
        <v/>
      </c>
      <c r="R1127" s="33"/>
      <c r="S1127" s="33"/>
      <c r="T1127" s="33"/>
      <c r="U1127" s="33"/>
      <c r="V1127" s="27"/>
      <c r="W1127" s="45"/>
      <c r="X1127" s="42">
        <f>IF(V1127="ESU",P1127*PU!$B$3,0)</f>
        <v>0</v>
      </c>
      <c r="Y1127" s="23">
        <f>IF(V1127="ECF",P1127*PU!$B$5,0)</f>
        <v>0</v>
      </c>
      <c r="Z1127" s="23">
        <f>IF(V1127="Enrobé projeté",P1127*PU!$B$7,0)</f>
        <v>0</v>
      </c>
      <c r="AA1127" s="23">
        <f>IF(V1127="Enrobé à froid",P1127*PU!$B$9,0)</f>
        <v>0</v>
      </c>
      <c r="AB1127" s="23">
        <f>IF(V1127="Béton bitumineux",P1127*PU!$B$11,0)</f>
        <v>0</v>
      </c>
      <c r="AC1127" s="23">
        <f>IF(V1127="Grave émulsion",P1127*PU!$B$13,0)</f>
        <v>0</v>
      </c>
      <c r="AD1127" s="24">
        <f>(R1127*PU!B1132)+('Entretien des chaussées1'!T1127*PU!B1134)+'Entretien des chaussées1'!X1127+'Entretien des chaussées1'!Y1127+'Entretien des chaussées1'!Z1127+'Entretien des chaussées1'!AA1127+'Entretien des chaussées1'!AB1127+'Entretien des chaussées1'!AC1127</f>
        <v>0</v>
      </c>
      <c r="AE1127" s="34"/>
      <c r="AF1127" s="34"/>
      <c r="AG1127" s="19" t="str">
        <f t="shared" si="206"/>
        <v/>
      </c>
      <c r="AH1127" s="19" t="str">
        <f t="shared" si="207"/>
        <v/>
      </c>
      <c r="AI1127" s="19" t="str">
        <f t="shared" si="208"/>
        <v/>
      </c>
      <c r="AJ1127" s="31"/>
      <c r="AK1127" s="26"/>
    </row>
    <row r="1128" spans="1:37" x14ac:dyDescent="0.2">
      <c r="A1128" s="40"/>
      <c r="B1128" s="50"/>
      <c r="C1128" s="41"/>
      <c r="D1128" s="44"/>
      <c r="E1128" s="40"/>
      <c r="F1128" s="38" t="str">
        <f t="shared" si="198"/>
        <v/>
      </c>
      <c r="G1128" s="23">
        <f t="shared" si="199"/>
        <v>0</v>
      </c>
      <c r="H1128" s="23">
        <f t="shared" si="200"/>
        <v>0</v>
      </c>
      <c r="I1128" s="23">
        <f t="shared" si="201"/>
        <v>0</v>
      </c>
      <c r="J1128" s="23">
        <f t="shared" si="202"/>
        <v>0</v>
      </c>
      <c r="K1128" s="23">
        <f t="shared" si="203"/>
        <v>0</v>
      </c>
      <c r="L1128" s="27"/>
      <c r="M1128" s="27"/>
      <c r="N1128" s="33"/>
      <c r="O1128" s="33"/>
      <c r="P1128" s="68" t="str">
        <f t="shared" si="204"/>
        <v/>
      </c>
      <c r="Q1128" s="49" t="str">
        <f t="shared" si="205"/>
        <v/>
      </c>
      <c r="R1128" s="33"/>
      <c r="S1128" s="33"/>
      <c r="T1128" s="33"/>
      <c r="U1128" s="33"/>
      <c r="V1128" s="27"/>
      <c r="W1128" s="45"/>
      <c r="X1128" s="42">
        <f>IF(V1128="ESU",P1128*PU!$B$3,0)</f>
        <v>0</v>
      </c>
      <c r="Y1128" s="23">
        <f>IF(V1128="ECF",P1128*PU!$B$5,0)</f>
        <v>0</v>
      </c>
      <c r="Z1128" s="23">
        <f>IF(V1128="Enrobé projeté",P1128*PU!$B$7,0)</f>
        <v>0</v>
      </c>
      <c r="AA1128" s="23">
        <f>IF(V1128="Enrobé à froid",P1128*PU!$B$9,0)</f>
        <v>0</v>
      </c>
      <c r="AB1128" s="23">
        <f>IF(V1128="Béton bitumineux",P1128*PU!$B$11,0)</f>
        <v>0</v>
      </c>
      <c r="AC1128" s="23">
        <f>IF(V1128="Grave émulsion",P1128*PU!$B$13,0)</f>
        <v>0</v>
      </c>
      <c r="AD1128" s="24">
        <f>(R1128*PU!B1133)+('Entretien des chaussées1'!T1128*PU!B1135)+'Entretien des chaussées1'!X1128+'Entretien des chaussées1'!Y1128+'Entretien des chaussées1'!Z1128+'Entretien des chaussées1'!AA1128+'Entretien des chaussées1'!AB1128+'Entretien des chaussées1'!AC1128</f>
        <v>0</v>
      </c>
      <c r="AE1128" s="34"/>
      <c r="AF1128" s="34"/>
      <c r="AG1128" s="19" t="str">
        <f t="shared" si="206"/>
        <v/>
      </c>
      <c r="AH1128" s="19" t="str">
        <f t="shared" si="207"/>
        <v/>
      </c>
      <c r="AI1128" s="19" t="str">
        <f t="shared" si="208"/>
        <v/>
      </c>
      <c r="AJ1128" s="31"/>
      <c r="AK1128" s="26"/>
    </row>
    <row r="1129" spans="1:37" x14ac:dyDescent="0.2">
      <c r="A1129" s="40"/>
      <c r="B1129" s="50"/>
      <c r="C1129" s="41"/>
      <c r="D1129" s="44"/>
      <c r="E1129" s="40"/>
      <c r="F1129" s="38" t="str">
        <f t="shared" si="198"/>
        <v/>
      </c>
      <c r="G1129" s="23">
        <f t="shared" si="199"/>
        <v>0</v>
      </c>
      <c r="H1129" s="23">
        <f t="shared" si="200"/>
        <v>0</v>
      </c>
      <c r="I1129" s="23">
        <f t="shared" si="201"/>
        <v>0</v>
      </c>
      <c r="J1129" s="23">
        <f t="shared" si="202"/>
        <v>0</v>
      </c>
      <c r="K1129" s="23">
        <f t="shared" si="203"/>
        <v>0</v>
      </c>
      <c r="L1129" s="27"/>
      <c r="M1129" s="27"/>
      <c r="N1129" s="33"/>
      <c r="O1129" s="33"/>
      <c r="P1129" s="68" t="str">
        <f t="shared" si="204"/>
        <v/>
      </c>
      <c r="Q1129" s="49" t="str">
        <f t="shared" si="205"/>
        <v/>
      </c>
      <c r="R1129" s="33"/>
      <c r="S1129" s="33"/>
      <c r="T1129" s="33"/>
      <c r="U1129" s="33"/>
      <c r="V1129" s="27"/>
      <c r="W1129" s="45"/>
      <c r="X1129" s="42">
        <f>IF(V1129="ESU",P1129*PU!$B$3,0)</f>
        <v>0</v>
      </c>
      <c r="Y1129" s="23">
        <f>IF(V1129="ECF",P1129*PU!$B$5,0)</f>
        <v>0</v>
      </c>
      <c r="Z1129" s="23">
        <f>IF(V1129="Enrobé projeté",P1129*PU!$B$7,0)</f>
        <v>0</v>
      </c>
      <c r="AA1129" s="23">
        <f>IF(V1129="Enrobé à froid",P1129*PU!$B$9,0)</f>
        <v>0</v>
      </c>
      <c r="AB1129" s="23">
        <f>IF(V1129="Béton bitumineux",P1129*PU!$B$11,0)</f>
        <v>0</v>
      </c>
      <c r="AC1129" s="23">
        <f>IF(V1129="Grave émulsion",P1129*PU!$B$13,0)</f>
        <v>0</v>
      </c>
      <c r="AD1129" s="24">
        <f>(R1129*PU!B1134)+('Entretien des chaussées1'!T1129*PU!B1136)+'Entretien des chaussées1'!X1129+'Entretien des chaussées1'!Y1129+'Entretien des chaussées1'!Z1129+'Entretien des chaussées1'!AA1129+'Entretien des chaussées1'!AB1129+'Entretien des chaussées1'!AC1129</f>
        <v>0</v>
      </c>
      <c r="AE1129" s="34"/>
      <c r="AF1129" s="34"/>
      <c r="AG1129" s="19" t="str">
        <f t="shared" si="206"/>
        <v/>
      </c>
      <c r="AH1129" s="19" t="str">
        <f t="shared" si="207"/>
        <v/>
      </c>
      <c r="AI1129" s="19" t="str">
        <f t="shared" si="208"/>
        <v/>
      </c>
      <c r="AJ1129" s="31"/>
      <c r="AK1129" s="26"/>
    </row>
    <row r="1130" spans="1:37" x14ac:dyDescent="0.2">
      <c r="A1130" s="40"/>
      <c r="B1130" s="50"/>
      <c r="C1130" s="41"/>
      <c r="D1130" s="44"/>
      <c r="E1130" s="40"/>
      <c r="F1130" s="38" t="str">
        <f t="shared" si="198"/>
        <v/>
      </c>
      <c r="G1130" s="23">
        <f t="shared" si="199"/>
        <v>0</v>
      </c>
      <c r="H1130" s="23">
        <f t="shared" si="200"/>
        <v>0</v>
      </c>
      <c r="I1130" s="23">
        <f t="shared" si="201"/>
        <v>0</v>
      </c>
      <c r="J1130" s="23">
        <f t="shared" si="202"/>
        <v>0</v>
      </c>
      <c r="K1130" s="23">
        <f t="shared" si="203"/>
        <v>0</v>
      </c>
      <c r="L1130" s="27"/>
      <c r="M1130" s="27"/>
      <c r="N1130" s="33"/>
      <c r="O1130" s="33"/>
      <c r="P1130" s="68" t="str">
        <f t="shared" si="204"/>
        <v/>
      </c>
      <c r="Q1130" s="49" t="str">
        <f t="shared" si="205"/>
        <v/>
      </c>
      <c r="R1130" s="33"/>
      <c r="S1130" s="33"/>
      <c r="T1130" s="33"/>
      <c r="U1130" s="33"/>
      <c r="V1130" s="27"/>
      <c r="W1130" s="45"/>
      <c r="X1130" s="42">
        <f>IF(V1130="ESU",P1130*PU!$B$3,0)</f>
        <v>0</v>
      </c>
      <c r="Y1130" s="23">
        <f>IF(V1130="ECF",P1130*PU!$B$5,0)</f>
        <v>0</v>
      </c>
      <c r="Z1130" s="23">
        <f>IF(V1130="Enrobé projeté",P1130*PU!$B$7,0)</f>
        <v>0</v>
      </c>
      <c r="AA1130" s="23">
        <f>IF(V1130="Enrobé à froid",P1130*PU!$B$9,0)</f>
        <v>0</v>
      </c>
      <c r="AB1130" s="23">
        <f>IF(V1130="Béton bitumineux",P1130*PU!$B$11,0)</f>
        <v>0</v>
      </c>
      <c r="AC1130" s="23">
        <f>IF(V1130="Grave émulsion",P1130*PU!$B$13,0)</f>
        <v>0</v>
      </c>
      <c r="AD1130" s="24">
        <f>(R1130*PU!B1135)+('Entretien des chaussées1'!T1130*PU!B1137)+'Entretien des chaussées1'!X1130+'Entretien des chaussées1'!Y1130+'Entretien des chaussées1'!Z1130+'Entretien des chaussées1'!AA1130+'Entretien des chaussées1'!AB1130+'Entretien des chaussées1'!AC1130</f>
        <v>0</v>
      </c>
      <c r="AE1130" s="34"/>
      <c r="AF1130" s="34"/>
      <c r="AG1130" s="19" t="str">
        <f t="shared" si="206"/>
        <v/>
      </c>
      <c r="AH1130" s="19" t="str">
        <f t="shared" si="207"/>
        <v/>
      </c>
      <c r="AI1130" s="19" t="str">
        <f t="shared" si="208"/>
        <v/>
      </c>
      <c r="AJ1130" s="31"/>
      <c r="AK1130" s="26"/>
    </row>
    <row r="1131" spans="1:37" x14ac:dyDescent="0.2">
      <c r="A1131" s="40"/>
      <c r="B1131" s="50"/>
      <c r="C1131" s="41"/>
      <c r="D1131" s="44"/>
      <c r="E1131" s="40"/>
      <c r="F1131" s="38" t="str">
        <f t="shared" si="198"/>
        <v/>
      </c>
      <c r="G1131" s="23">
        <f t="shared" si="199"/>
        <v>0</v>
      </c>
      <c r="H1131" s="23">
        <f t="shared" si="200"/>
        <v>0</v>
      </c>
      <c r="I1131" s="23">
        <f t="shared" si="201"/>
        <v>0</v>
      </c>
      <c r="J1131" s="23">
        <f t="shared" si="202"/>
        <v>0</v>
      </c>
      <c r="K1131" s="23">
        <f t="shared" si="203"/>
        <v>0</v>
      </c>
      <c r="L1131" s="27"/>
      <c r="M1131" s="27"/>
      <c r="N1131" s="33"/>
      <c r="O1131" s="33"/>
      <c r="P1131" s="68" t="str">
        <f t="shared" si="204"/>
        <v/>
      </c>
      <c r="Q1131" s="49" t="str">
        <f t="shared" si="205"/>
        <v/>
      </c>
      <c r="R1131" s="33"/>
      <c r="S1131" s="33"/>
      <c r="T1131" s="33"/>
      <c r="U1131" s="33"/>
      <c r="V1131" s="27"/>
      <c r="W1131" s="45"/>
      <c r="X1131" s="42">
        <f>IF(V1131="ESU",P1131*PU!$B$3,0)</f>
        <v>0</v>
      </c>
      <c r="Y1131" s="23">
        <f>IF(V1131="ECF",P1131*PU!$B$5,0)</f>
        <v>0</v>
      </c>
      <c r="Z1131" s="23">
        <f>IF(V1131="Enrobé projeté",P1131*PU!$B$7,0)</f>
        <v>0</v>
      </c>
      <c r="AA1131" s="23">
        <f>IF(V1131="Enrobé à froid",P1131*PU!$B$9,0)</f>
        <v>0</v>
      </c>
      <c r="AB1131" s="23">
        <f>IF(V1131="Béton bitumineux",P1131*PU!$B$11,0)</f>
        <v>0</v>
      </c>
      <c r="AC1131" s="23">
        <f>IF(V1131="Grave émulsion",P1131*PU!$B$13,0)</f>
        <v>0</v>
      </c>
      <c r="AD1131" s="24">
        <f>(R1131*PU!B1136)+('Entretien des chaussées1'!T1131*PU!B1138)+'Entretien des chaussées1'!X1131+'Entretien des chaussées1'!Y1131+'Entretien des chaussées1'!Z1131+'Entretien des chaussées1'!AA1131+'Entretien des chaussées1'!AB1131+'Entretien des chaussées1'!AC1131</f>
        <v>0</v>
      </c>
      <c r="AE1131" s="34"/>
      <c r="AF1131" s="34"/>
      <c r="AG1131" s="19" t="str">
        <f t="shared" si="206"/>
        <v/>
      </c>
      <c r="AH1131" s="19" t="str">
        <f t="shared" si="207"/>
        <v/>
      </c>
      <c r="AI1131" s="19" t="str">
        <f t="shared" si="208"/>
        <v/>
      </c>
      <c r="AJ1131" s="31"/>
      <c r="AK1131" s="26"/>
    </row>
    <row r="1132" spans="1:37" x14ac:dyDescent="0.2">
      <c r="A1132" s="40"/>
      <c r="B1132" s="50"/>
      <c r="C1132" s="41"/>
      <c r="D1132" s="44"/>
      <c r="E1132" s="40"/>
      <c r="F1132" s="38" t="str">
        <f t="shared" si="198"/>
        <v/>
      </c>
      <c r="G1132" s="23">
        <f t="shared" si="199"/>
        <v>0</v>
      </c>
      <c r="H1132" s="23">
        <f t="shared" si="200"/>
        <v>0</v>
      </c>
      <c r="I1132" s="23">
        <f t="shared" si="201"/>
        <v>0</v>
      </c>
      <c r="J1132" s="23">
        <f t="shared" si="202"/>
        <v>0</v>
      </c>
      <c r="K1132" s="23">
        <f t="shared" si="203"/>
        <v>0</v>
      </c>
      <c r="L1132" s="27"/>
      <c r="M1132" s="27"/>
      <c r="N1132" s="33"/>
      <c r="O1132" s="33"/>
      <c r="P1132" s="68" t="str">
        <f t="shared" si="204"/>
        <v/>
      </c>
      <c r="Q1132" s="49" t="str">
        <f t="shared" si="205"/>
        <v/>
      </c>
      <c r="R1132" s="33"/>
      <c r="S1132" s="33"/>
      <c r="T1132" s="33"/>
      <c r="U1132" s="33"/>
      <c r="V1132" s="27"/>
      <c r="W1132" s="45"/>
      <c r="X1132" s="42">
        <f>IF(V1132="ESU",P1132*PU!$B$3,0)</f>
        <v>0</v>
      </c>
      <c r="Y1132" s="23">
        <f>IF(V1132="ECF",P1132*PU!$B$5,0)</f>
        <v>0</v>
      </c>
      <c r="Z1132" s="23">
        <f>IF(V1132="Enrobé projeté",P1132*PU!$B$7,0)</f>
        <v>0</v>
      </c>
      <c r="AA1132" s="23">
        <f>IF(V1132="Enrobé à froid",P1132*PU!$B$9,0)</f>
        <v>0</v>
      </c>
      <c r="AB1132" s="23">
        <f>IF(V1132="Béton bitumineux",P1132*PU!$B$11,0)</f>
        <v>0</v>
      </c>
      <c r="AC1132" s="23">
        <f>IF(V1132="Grave émulsion",P1132*PU!$B$13,0)</f>
        <v>0</v>
      </c>
      <c r="AD1132" s="24">
        <f>(R1132*PU!B1137)+('Entretien des chaussées1'!T1132*PU!B1139)+'Entretien des chaussées1'!X1132+'Entretien des chaussées1'!Y1132+'Entretien des chaussées1'!Z1132+'Entretien des chaussées1'!AA1132+'Entretien des chaussées1'!AB1132+'Entretien des chaussées1'!AC1132</f>
        <v>0</v>
      </c>
      <c r="AE1132" s="34"/>
      <c r="AF1132" s="34"/>
      <c r="AG1132" s="19" t="str">
        <f t="shared" si="206"/>
        <v/>
      </c>
      <c r="AH1132" s="19" t="str">
        <f t="shared" si="207"/>
        <v/>
      </c>
      <c r="AI1132" s="19" t="str">
        <f t="shared" si="208"/>
        <v/>
      </c>
      <c r="AJ1132" s="31"/>
      <c r="AK1132" s="26"/>
    </row>
    <row r="1133" spans="1:37" x14ac:dyDescent="0.2">
      <c r="A1133" s="40"/>
      <c r="B1133" s="50"/>
      <c r="C1133" s="41"/>
      <c r="D1133" s="44"/>
      <c r="E1133" s="40"/>
      <c r="F1133" s="38" t="str">
        <f t="shared" si="198"/>
        <v/>
      </c>
      <c r="G1133" s="23">
        <f t="shared" si="199"/>
        <v>0</v>
      </c>
      <c r="H1133" s="23">
        <f t="shared" si="200"/>
        <v>0</v>
      </c>
      <c r="I1133" s="23">
        <f t="shared" si="201"/>
        <v>0</v>
      </c>
      <c r="J1133" s="23">
        <f t="shared" si="202"/>
        <v>0</v>
      </c>
      <c r="K1133" s="23">
        <f t="shared" si="203"/>
        <v>0</v>
      </c>
      <c r="L1133" s="27"/>
      <c r="M1133" s="27"/>
      <c r="N1133" s="33"/>
      <c r="O1133" s="33"/>
      <c r="P1133" s="68" t="str">
        <f t="shared" si="204"/>
        <v/>
      </c>
      <c r="Q1133" s="49" t="str">
        <f t="shared" si="205"/>
        <v/>
      </c>
      <c r="R1133" s="33"/>
      <c r="S1133" s="33"/>
      <c r="T1133" s="33"/>
      <c r="U1133" s="33"/>
      <c r="V1133" s="27"/>
      <c r="W1133" s="45"/>
      <c r="X1133" s="42">
        <f>IF(V1133="ESU",P1133*PU!$B$3,0)</f>
        <v>0</v>
      </c>
      <c r="Y1133" s="23">
        <f>IF(V1133="ECF",P1133*PU!$B$5,0)</f>
        <v>0</v>
      </c>
      <c r="Z1133" s="23">
        <f>IF(V1133="Enrobé projeté",P1133*PU!$B$7,0)</f>
        <v>0</v>
      </c>
      <c r="AA1133" s="23">
        <f>IF(V1133="Enrobé à froid",P1133*PU!$B$9,0)</f>
        <v>0</v>
      </c>
      <c r="AB1133" s="23">
        <f>IF(V1133="Béton bitumineux",P1133*PU!$B$11,0)</f>
        <v>0</v>
      </c>
      <c r="AC1133" s="23">
        <f>IF(V1133="Grave émulsion",P1133*PU!$B$13,0)</f>
        <v>0</v>
      </c>
      <c r="AD1133" s="24">
        <f>(R1133*PU!B1138)+('Entretien des chaussées1'!T1133*PU!B1140)+'Entretien des chaussées1'!X1133+'Entretien des chaussées1'!Y1133+'Entretien des chaussées1'!Z1133+'Entretien des chaussées1'!AA1133+'Entretien des chaussées1'!AB1133+'Entretien des chaussées1'!AC1133</f>
        <v>0</v>
      </c>
      <c r="AE1133" s="34"/>
      <c r="AF1133" s="34"/>
      <c r="AG1133" s="19" t="str">
        <f t="shared" si="206"/>
        <v/>
      </c>
      <c r="AH1133" s="19" t="str">
        <f t="shared" si="207"/>
        <v/>
      </c>
      <c r="AI1133" s="19" t="str">
        <f t="shared" si="208"/>
        <v/>
      </c>
      <c r="AJ1133" s="31"/>
      <c r="AK1133" s="26"/>
    </row>
    <row r="1134" spans="1:37" x14ac:dyDescent="0.2">
      <c r="A1134" s="40"/>
      <c r="B1134" s="50"/>
      <c r="C1134" s="41"/>
      <c r="D1134" s="44"/>
      <c r="E1134" s="40"/>
      <c r="F1134" s="38" t="str">
        <f t="shared" si="198"/>
        <v/>
      </c>
      <c r="G1134" s="23">
        <f t="shared" si="199"/>
        <v>0</v>
      </c>
      <c r="H1134" s="23">
        <f t="shared" si="200"/>
        <v>0</v>
      </c>
      <c r="I1134" s="23">
        <f t="shared" si="201"/>
        <v>0</v>
      </c>
      <c r="J1134" s="23">
        <f t="shared" si="202"/>
        <v>0</v>
      </c>
      <c r="K1134" s="23">
        <f t="shared" si="203"/>
        <v>0</v>
      </c>
      <c r="L1134" s="27"/>
      <c r="M1134" s="27"/>
      <c r="N1134" s="33"/>
      <c r="O1134" s="33"/>
      <c r="P1134" s="68" t="str">
        <f t="shared" si="204"/>
        <v/>
      </c>
      <c r="Q1134" s="49" t="str">
        <f t="shared" si="205"/>
        <v/>
      </c>
      <c r="R1134" s="33"/>
      <c r="S1134" s="33"/>
      <c r="T1134" s="33"/>
      <c r="U1134" s="33"/>
      <c r="V1134" s="27"/>
      <c r="W1134" s="45"/>
      <c r="X1134" s="42">
        <f>IF(V1134="ESU",P1134*PU!$B$3,0)</f>
        <v>0</v>
      </c>
      <c r="Y1134" s="23">
        <f>IF(V1134="ECF",P1134*PU!$B$5,0)</f>
        <v>0</v>
      </c>
      <c r="Z1134" s="23">
        <f>IF(V1134="Enrobé projeté",P1134*PU!$B$7,0)</f>
        <v>0</v>
      </c>
      <c r="AA1134" s="23">
        <f>IF(V1134="Enrobé à froid",P1134*PU!$B$9,0)</f>
        <v>0</v>
      </c>
      <c r="AB1134" s="23">
        <f>IF(V1134="Béton bitumineux",P1134*PU!$B$11,0)</f>
        <v>0</v>
      </c>
      <c r="AC1134" s="23">
        <f>IF(V1134="Grave émulsion",P1134*PU!$B$13,0)</f>
        <v>0</v>
      </c>
      <c r="AD1134" s="24">
        <f>(R1134*PU!B1139)+('Entretien des chaussées1'!T1134*PU!B1141)+'Entretien des chaussées1'!X1134+'Entretien des chaussées1'!Y1134+'Entretien des chaussées1'!Z1134+'Entretien des chaussées1'!AA1134+'Entretien des chaussées1'!AB1134+'Entretien des chaussées1'!AC1134</f>
        <v>0</v>
      </c>
      <c r="AE1134" s="34"/>
      <c r="AF1134" s="34"/>
      <c r="AG1134" s="19" t="str">
        <f t="shared" si="206"/>
        <v/>
      </c>
      <c r="AH1134" s="19" t="str">
        <f t="shared" si="207"/>
        <v/>
      </c>
      <c r="AI1134" s="19" t="str">
        <f t="shared" si="208"/>
        <v/>
      </c>
      <c r="AJ1134" s="31"/>
      <c r="AK1134" s="26"/>
    </row>
    <row r="1135" spans="1:37" x14ac:dyDescent="0.2">
      <c r="A1135" s="40"/>
      <c r="B1135" s="50"/>
      <c r="C1135" s="41"/>
      <c r="D1135" s="44"/>
      <c r="E1135" s="40"/>
      <c r="F1135" s="38" t="str">
        <f t="shared" si="198"/>
        <v/>
      </c>
      <c r="G1135" s="23">
        <f t="shared" si="199"/>
        <v>0</v>
      </c>
      <c r="H1135" s="23">
        <f t="shared" si="200"/>
        <v>0</v>
      </c>
      <c r="I1135" s="23">
        <f t="shared" si="201"/>
        <v>0</v>
      </c>
      <c r="J1135" s="23">
        <f t="shared" si="202"/>
        <v>0</v>
      </c>
      <c r="K1135" s="23">
        <f t="shared" si="203"/>
        <v>0</v>
      </c>
      <c r="L1135" s="27"/>
      <c r="M1135" s="27"/>
      <c r="N1135" s="33"/>
      <c r="O1135" s="33"/>
      <c r="P1135" s="68" t="str">
        <f t="shared" si="204"/>
        <v/>
      </c>
      <c r="Q1135" s="49" t="str">
        <f t="shared" si="205"/>
        <v/>
      </c>
      <c r="R1135" s="33"/>
      <c r="S1135" s="33"/>
      <c r="T1135" s="33"/>
      <c r="U1135" s="33"/>
      <c r="V1135" s="27"/>
      <c r="W1135" s="45"/>
      <c r="X1135" s="42">
        <f>IF(V1135="ESU",P1135*PU!$B$3,0)</f>
        <v>0</v>
      </c>
      <c r="Y1135" s="23">
        <f>IF(V1135="ECF",P1135*PU!$B$5,0)</f>
        <v>0</v>
      </c>
      <c r="Z1135" s="23">
        <f>IF(V1135="Enrobé projeté",P1135*PU!$B$7,0)</f>
        <v>0</v>
      </c>
      <c r="AA1135" s="23">
        <f>IF(V1135="Enrobé à froid",P1135*PU!$B$9,0)</f>
        <v>0</v>
      </c>
      <c r="AB1135" s="23">
        <f>IF(V1135="Béton bitumineux",P1135*PU!$B$11,0)</f>
        <v>0</v>
      </c>
      <c r="AC1135" s="23">
        <f>IF(V1135="Grave émulsion",P1135*PU!$B$13,0)</f>
        <v>0</v>
      </c>
      <c r="AD1135" s="24">
        <f>(R1135*PU!B1140)+('Entretien des chaussées1'!T1135*PU!B1142)+'Entretien des chaussées1'!X1135+'Entretien des chaussées1'!Y1135+'Entretien des chaussées1'!Z1135+'Entretien des chaussées1'!AA1135+'Entretien des chaussées1'!AB1135+'Entretien des chaussées1'!AC1135</f>
        <v>0</v>
      </c>
      <c r="AE1135" s="34"/>
      <c r="AF1135" s="34"/>
      <c r="AG1135" s="19" t="str">
        <f t="shared" si="206"/>
        <v/>
      </c>
      <c r="AH1135" s="19" t="str">
        <f t="shared" si="207"/>
        <v/>
      </c>
      <c r="AI1135" s="19" t="str">
        <f t="shared" si="208"/>
        <v/>
      </c>
      <c r="AJ1135" s="31"/>
      <c r="AK1135" s="26"/>
    </row>
    <row r="1136" spans="1:37" x14ac:dyDescent="0.2">
      <c r="A1136" s="40"/>
      <c r="B1136" s="50"/>
      <c r="C1136" s="41"/>
      <c r="D1136" s="44"/>
      <c r="E1136" s="40"/>
      <c r="F1136" s="38" t="str">
        <f t="shared" si="198"/>
        <v/>
      </c>
      <c r="G1136" s="23">
        <f t="shared" si="199"/>
        <v>0</v>
      </c>
      <c r="H1136" s="23">
        <f t="shared" si="200"/>
        <v>0</v>
      </c>
      <c r="I1136" s="23">
        <f t="shared" si="201"/>
        <v>0</v>
      </c>
      <c r="J1136" s="23">
        <f t="shared" si="202"/>
        <v>0</v>
      </c>
      <c r="K1136" s="23">
        <f t="shared" si="203"/>
        <v>0</v>
      </c>
      <c r="L1136" s="27"/>
      <c r="M1136" s="27"/>
      <c r="N1136" s="33"/>
      <c r="O1136" s="33"/>
      <c r="P1136" s="68" t="str">
        <f t="shared" si="204"/>
        <v/>
      </c>
      <c r="Q1136" s="49" t="str">
        <f t="shared" si="205"/>
        <v/>
      </c>
      <c r="R1136" s="33"/>
      <c r="S1136" s="33"/>
      <c r="T1136" s="33"/>
      <c r="U1136" s="33"/>
      <c r="V1136" s="27"/>
      <c r="W1136" s="45"/>
      <c r="X1136" s="42">
        <f>IF(V1136="ESU",P1136*PU!$B$3,0)</f>
        <v>0</v>
      </c>
      <c r="Y1136" s="23">
        <f>IF(V1136="ECF",P1136*PU!$B$5,0)</f>
        <v>0</v>
      </c>
      <c r="Z1136" s="23">
        <f>IF(V1136="Enrobé projeté",P1136*PU!$B$7,0)</f>
        <v>0</v>
      </c>
      <c r="AA1136" s="23">
        <f>IF(V1136="Enrobé à froid",P1136*PU!$B$9,0)</f>
        <v>0</v>
      </c>
      <c r="AB1136" s="23">
        <f>IF(V1136="Béton bitumineux",P1136*PU!$B$11,0)</f>
        <v>0</v>
      </c>
      <c r="AC1136" s="23">
        <f>IF(V1136="Grave émulsion",P1136*PU!$B$13,0)</f>
        <v>0</v>
      </c>
      <c r="AD1136" s="24">
        <f>(R1136*PU!B1141)+('Entretien des chaussées1'!T1136*PU!B1143)+'Entretien des chaussées1'!X1136+'Entretien des chaussées1'!Y1136+'Entretien des chaussées1'!Z1136+'Entretien des chaussées1'!AA1136+'Entretien des chaussées1'!AB1136+'Entretien des chaussées1'!AC1136</f>
        <v>0</v>
      </c>
      <c r="AE1136" s="34"/>
      <c r="AF1136" s="34"/>
      <c r="AG1136" s="19" t="str">
        <f t="shared" si="206"/>
        <v/>
      </c>
      <c r="AH1136" s="19" t="str">
        <f t="shared" si="207"/>
        <v/>
      </c>
      <c r="AI1136" s="19" t="str">
        <f t="shared" si="208"/>
        <v/>
      </c>
      <c r="AJ1136" s="31"/>
      <c r="AK1136" s="26"/>
    </row>
    <row r="1137" spans="1:37" x14ac:dyDescent="0.2">
      <c r="A1137" s="40"/>
      <c r="B1137" s="50"/>
      <c r="C1137" s="41"/>
      <c r="D1137" s="44"/>
      <c r="E1137" s="40"/>
      <c r="F1137" s="38" t="str">
        <f t="shared" si="198"/>
        <v/>
      </c>
      <c r="G1137" s="23">
        <f t="shared" si="199"/>
        <v>0</v>
      </c>
      <c r="H1137" s="23">
        <f t="shared" si="200"/>
        <v>0</v>
      </c>
      <c r="I1137" s="23">
        <f t="shared" si="201"/>
        <v>0</v>
      </c>
      <c r="J1137" s="23">
        <f t="shared" si="202"/>
        <v>0</v>
      </c>
      <c r="K1137" s="23">
        <f t="shared" si="203"/>
        <v>0</v>
      </c>
      <c r="L1137" s="27"/>
      <c r="M1137" s="27"/>
      <c r="N1137" s="33"/>
      <c r="O1137" s="33"/>
      <c r="P1137" s="68" t="str">
        <f t="shared" si="204"/>
        <v/>
      </c>
      <c r="Q1137" s="49" t="str">
        <f t="shared" si="205"/>
        <v/>
      </c>
      <c r="R1137" s="33"/>
      <c r="S1137" s="33"/>
      <c r="T1137" s="33"/>
      <c r="U1137" s="33"/>
      <c r="V1137" s="27"/>
      <c r="W1137" s="45"/>
      <c r="X1137" s="42">
        <f>IF(V1137="ESU",P1137*PU!$B$3,0)</f>
        <v>0</v>
      </c>
      <c r="Y1137" s="23">
        <f>IF(V1137="ECF",P1137*PU!$B$5,0)</f>
        <v>0</v>
      </c>
      <c r="Z1137" s="23">
        <f>IF(V1137="Enrobé projeté",P1137*PU!$B$7,0)</f>
        <v>0</v>
      </c>
      <c r="AA1137" s="23">
        <f>IF(V1137="Enrobé à froid",P1137*PU!$B$9,0)</f>
        <v>0</v>
      </c>
      <c r="AB1137" s="23">
        <f>IF(V1137="Béton bitumineux",P1137*PU!$B$11,0)</f>
        <v>0</v>
      </c>
      <c r="AC1137" s="23">
        <f>IF(V1137="Grave émulsion",P1137*PU!$B$13,0)</f>
        <v>0</v>
      </c>
      <c r="AD1137" s="24">
        <f>(R1137*PU!B1142)+('Entretien des chaussées1'!T1137*PU!B1144)+'Entretien des chaussées1'!X1137+'Entretien des chaussées1'!Y1137+'Entretien des chaussées1'!Z1137+'Entretien des chaussées1'!AA1137+'Entretien des chaussées1'!AB1137+'Entretien des chaussées1'!AC1137</f>
        <v>0</v>
      </c>
      <c r="AE1137" s="34"/>
      <c r="AF1137" s="34"/>
      <c r="AG1137" s="19" t="str">
        <f t="shared" si="206"/>
        <v/>
      </c>
      <c r="AH1137" s="19" t="str">
        <f t="shared" si="207"/>
        <v/>
      </c>
      <c r="AI1137" s="19" t="str">
        <f t="shared" si="208"/>
        <v/>
      </c>
      <c r="AJ1137" s="31"/>
      <c r="AK1137" s="26"/>
    </row>
    <row r="1138" spans="1:37" x14ac:dyDescent="0.2">
      <c r="A1138" s="40"/>
      <c r="B1138" s="50"/>
      <c r="C1138" s="41"/>
      <c r="D1138" s="44"/>
      <c r="E1138" s="40"/>
      <c r="F1138" s="38" t="str">
        <f t="shared" si="198"/>
        <v/>
      </c>
      <c r="G1138" s="23">
        <f t="shared" si="199"/>
        <v>0</v>
      </c>
      <c r="H1138" s="23">
        <f t="shared" si="200"/>
        <v>0</v>
      </c>
      <c r="I1138" s="23">
        <f t="shared" si="201"/>
        <v>0</v>
      </c>
      <c r="J1138" s="23">
        <f t="shared" si="202"/>
        <v>0</v>
      </c>
      <c r="K1138" s="23">
        <f t="shared" si="203"/>
        <v>0</v>
      </c>
      <c r="L1138" s="27"/>
      <c r="M1138" s="27"/>
      <c r="N1138" s="33"/>
      <c r="O1138" s="33"/>
      <c r="P1138" s="68" t="str">
        <f t="shared" si="204"/>
        <v/>
      </c>
      <c r="Q1138" s="49" t="str">
        <f t="shared" si="205"/>
        <v/>
      </c>
      <c r="R1138" s="33"/>
      <c r="S1138" s="33"/>
      <c r="T1138" s="33"/>
      <c r="U1138" s="33"/>
      <c r="V1138" s="27"/>
      <c r="W1138" s="45"/>
      <c r="X1138" s="42">
        <f>IF(V1138="ESU",P1138*PU!$B$3,0)</f>
        <v>0</v>
      </c>
      <c r="Y1138" s="23">
        <f>IF(V1138="ECF",P1138*PU!$B$5,0)</f>
        <v>0</v>
      </c>
      <c r="Z1138" s="23">
        <f>IF(V1138="Enrobé projeté",P1138*PU!$B$7,0)</f>
        <v>0</v>
      </c>
      <c r="AA1138" s="23">
        <f>IF(V1138="Enrobé à froid",P1138*PU!$B$9,0)</f>
        <v>0</v>
      </c>
      <c r="AB1138" s="23">
        <f>IF(V1138="Béton bitumineux",P1138*PU!$B$11,0)</f>
        <v>0</v>
      </c>
      <c r="AC1138" s="23">
        <f>IF(V1138="Grave émulsion",P1138*PU!$B$13,0)</f>
        <v>0</v>
      </c>
      <c r="AD1138" s="24">
        <f>(R1138*PU!B1143)+('Entretien des chaussées1'!T1138*PU!B1145)+'Entretien des chaussées1'!X1138+'Entretien des chaussées1'!Y1138+'Entretien des chaussées1'!Z1138+'Entretien des chaussées1'!AA1138+'Entretien des chaussées1'!AB1138+'Entretien des chaussées1'!AC1138</f>
        <v>0</v>
      </c>
      <c r="AE1138" s="34"/>
      <c r="AF1138" s="34"/>
      <c r="AG1138" s="19" t="str">
        <f t="shared" si="206"/>
        <v/>
      </c>
      <c r="AH1138" s="19" t="str">
        <f t="shared" si="207"/>
        <v/>
      </c>
      <c r="AI1138" s="19" t="str">
        <f t="shared" si="208"/>
        <v/>
      </c>
      <c r="AJ1138" s="31"/>
      <c r="AK1138" s="26"/>
    </row>
    <row r="1139" spans="1:37" x14ac:dyDescent="0.2">
      <c r="A1139" s="40"/>
      <c r="B1139" s="50"/>
      <c r="C1139" s="41"/>
      <c r="D1139" s="44"/>
      <c r="E1139" s="40"/>
      <c r="F1139" s="38" t="str">
        <f t="shared" si="198"/>
        <v/>
      </c>
      <c r="G1139" s="23">
        <f t="shared" si="199"/>
        <v>0</v>
      </c>
      <c r="H1139" s="23">
        <f t="shared" si="200"/>
        <v>0</v>
      </c>
      <c r="I1139" s="23">
        <f t="shared" si="201"/>
        <v>0</v>
      </c>
      <c r="J1139" s="23">
        <f t="shared" si="202"/>
        <v>0</v>
      </c>
      <c r="K1139" s="23">
        <f t="shared" si="203"/>
        <v>0</v>
      </c>
      <c r="L1139" s="27"/>
      <c r="M1139" s="27"/>
      <c r="N1139" s="33"/>
      <c r="O1139" s="33"/>
      <c r="P1139" s="68" t="str">
        <f t="shared" si="204"/>
        <v/>
      </c>
      <c r="Q1139" s="49" t="str">
        <f t="shared" si="205"/>
        <v/>
      </c>
      <c r="R1139" s="33"/>
      <c r="S1139" s="33"/>
      <c r="T1139" s="33"/>
      <c r="U1139" s="33"/>
      <c r="V1139" s="27"/>
      <c r="W1139" s="45"/>
      <c r="X1139" s="42">
        <f>IF(V1139="ESU",P1139*PU!$B$3,0)</f>
        <v>0</v>
      </c>
      <c r="Y1139" s="23">
        <f>IF(V1139="ECF",P1139*PU!$B$5,0)</f>
        <v>0</v>
      </c>
      <c r="Z1139" s="23">
        <f>IF(V1139="Enrobé projeté",P1139*PU!$B$7,0)</f>
        <v>0</v>
      </c>
      <c r="AA1139" s="23">
        <f>IF(V1139="Enrobé à froid",P1139*PU!$B$9,0)</f>
        <v>0</v>
      </c>
      <c r="AB1139" s="23">
        <f>IF(V1139="Béton bitumineux",P1139*PU!$B$11,0)</f>
        <v>0</v>
      </c>
      <c r="AC1139" s="23">
        <f>IF(V1139="Grave émulsion",P1139*PU!$B$13,0)</f>
        <v>0</v>
      </c>
      <c r="AD1139" s="24">
        <f>(R1139*PU!B1144)+('Entretien des chaussées1'!T1139*PU!B1146)+'Entretien des chaussées1'!X1139+'Entretien des chaussées1'!Y1139+'Entretien des chaussées1'!Z1139+'Entretien des chaussées1'!AA1139+'Entretien des chaussées1'!AB1139+'Entretien des chaussées1'!AC1139</f>
        <v>0</v>
      </c>
      <c r="AE1139" s="34"/>
      <c r="AF1139" s="34"/>
      <c r="AG1139" s="19" t="str">
        <f t="shared" si="206"/>
        <v/>
      </c>
      <c r="AH1139" s="19" t="str">
        <f t="shared" si="207"/>
        <v/>
      </c>
      <c r="AI1139" s="19" t="str">
        <f t="shared" si="208"/>
        <v/>
      </c>
      <c r="AJ1139" s="31"/>
      <c r="AK1139" s="26"/>
    </row>
    <row r="1140" spans="1:37" x14ac:dyDescent="0.2">
      <c r="A1140" s="40"/>
      <c r="B1140" s="50"/>
      <c r="C1140" s="41"/>
      <c r="D1140" s="44"/>
      <c r="E1140" s="40"/>
      <c r="F1140" s="38" t="str">
        <f t="shared" si="198"/>
        <v/>
      </c>
      <c r="G1140" s="23">
        <f t="shared" si="199"/>
        <v>0</v>
      </c>
      <c r="H1140" s="23">
        <f t="shared" si="200"/>
        <v>0</v>
      </c>
      <c r="I1140" s="23">
        <f t="shared" si="201"/>
        <v>0</v>
      </c>
      <c r="J1140" s="23">
        <f t="shared" si="202"/>
        <v>0</v>
      </c>
      <c r="K1140" s="23">
        <f t="shared" si="203"/>
        <v>0</v>
      </c>
      <c r="L1140" s="27"/>
      <c r="M1140" s="27"/>
      <c r="N1140" s="33"/>
      <c r="O1140" s="33"/>
      <c r="P1140" s="68" t="str">
        <f t="shared" si="204"/>
        <v/>
      </c>
      <c r="Q1140" s="49" t="str">
        <f t="shared" si="205"/>
        <v/>
      </c>
      <c r="R1140" s="33"/>
      <c r="S1140" s="33"/>
      <c r="T1140" s="33"/>
      <c r="U1140" s="33"/>
      <c r="V1140" s="27"/>
      <c r="W1140" s="45"/>
      <c r="X1140" s="42">
        <f>IF(V1140="ESU",P1140*PU!$B$3,0)</f>
        <v>0</v>
      </c>
      <c r="Y1140" s="23">
        <f>IF(V1140="ECF",P1140*PU!$B$5,0)</f>
        <v>0</v>
      </c>
      <c r="Z1140" s="23">
        <f>IF(V1140="Enrobé projeté",P1140*PU!$B$7,0)</f>
        <v>0</v>
      </c>
      <c r="AA1140" s="23">
        <f>IF(V1140="Enrobé à froid",P1140*PU!$B$9,0)</f>
        <v>0</v>
      </c>
      <c r="AB1140" s="23">
        <f>IF(V1140="Béton bitumineux",P1140*PU!$B$11,0)</f>
        <v>0</v>
      </c>
      <c r="AC1140" s="23">
        <f>IF(V1140="Grave émulsion",P1140*PU!$B$13,0)</f>
        <v>0</v>
      </c>
      <c r="AD1140" s="24">
        <f>(R1140*PU!B1145)+('Entretien des chaussées1'!T1140*PU!B1147)+'Entretien des chaussées1'!X1140+'Entretien des chaussées1'!Y1140+'Entretien des chaussées1'!Z1140+'Entretien des chaussées1'!AA1140+'Entretien des chaussées1'!AB1140+'Entretien des chaussées1'!AC1140</f>
        <v>0</v>
      </c>
      <c r="AE1140" s="34"/>
      <c r="AF1140" s="34"/>
      <c r="AG1140" s="19" t="str">
        <f t="shared" si="206"/>
        <v/>
      </c>
      <c r="AH1140" s="19" t="str">
        <f t="shared" si="207"/>
        <v/>
      </c>
      <c r="AI1140" s="19" t="str">
        <f t="shared" si="208"/>
        <v/>
      </c>
      <c r="AJ1140" s="31"/>
      <c r="AK1140" s="26"/>
    </row>
    <row r="1141" spans="1:37" x14ac:dyDescent="0.2">
      <c r="A1141" s="40"/>
      <c r="B1141" s="50"/>
      <c r="C1141" s="41"/>
      <c r="D1141" s="44"/>
      <c r="E1141" s="40"/>
      <c r="F1141" s="38" t="str">
        <f t="shared" si="198"/>
        <v/>
      </c>
      <c r="G1141" s="23">
        <f t="shared" si="199"/>
        <v>0</v>
      </c>
      <c r="H1141" s="23">
        <f t="shared" si="200"/>
        <v>0</v>
      </c>
      <c r="I1141" s="23">
        <f t="shared" si="201"/>
        <v>0</v>
      </c>
      <c r="J1141" s="23">
        <f t="shared" si="202"/>
        <v>0</v>
      </c>
      <c r="K1141" s="23">
        <f t="shared" si="203"/>
        <v>0</v>
      </c>
      <c r="L1141" s="27"/>
      <c r="M1141" s="27"/>
      <c r="N1141" s="33"/>
      <c r="O1141" s="33"/>
      <c r="P1141" s="68" t="str">
        <f t="shared" si="204"/>
        <v/>
      </c>
      <c r="Q1141" s="49" t="str">
        <f t="shared" si="205"/>
        <v/>
      </c>
      <c r="R1141" s="33"/>
      <c r="S1141" s="33"/>
      <c r="T1141" s="33"/>
      <c r="U1141" s="33"/>
      <c r="V1141" s="27"/>
      <c r="W1141" s="45"/>
      <c r="X1141" s="42">
        <f>IF(V1141="ESU",P1141*PU!$B$3,0)</f>
        <v>0</v>
      </c>
      <c r="Y1141" s="23">
        <f>IF(V1141="ECF",P1141*PU!$B$5,0)</f>
        <v>0</v>
      </c>
      <c r="Z1141" s="23">
        <f>IF(V1141="Enrobé projeté",P1141*PU!$B$7,0)</f>
        <v>0</v>
      </c>
      <c r="AA1141" s="23">
        <f>IF(V1141="Enrobé à froid",P1141*PU!$B$9,0)</f>
        <v>0</v>
      </c>
      <c r="AB1141" s="23">
        <f>IF(V1141="Béton bitumineux",P1141*PU!$B$11,0)</f>
        <v>0</v>
      </c>
      <c r="AC1141" s="23">
        <f>IF(V1141="Grave émulsion",P1141*PU!$B$13,0)</f>
        <v>0</v>
      </c>
      <c r="AD1141" s="24">
        <f>(R1141*PU!B1146)+('Entretien des chaussées1'!T1141*PU!B1148)+'Entretien des chaussées1'!X1141+'Entretien des chaussées1'!Y1141+'Entretien des chaussées1'!Z1141+'Entretien des chaussées1'!AA1141+'Entretien des chaussées1'!AB1141+'Entretien des chaussées1'!AC1141</f>
        <v>0</v>
      </c>
      <c r="AE1141" s="34"/>
      <c r="AF1141" s="34"/>
      <c r="AG1141" s="19" t="str">
        <f t="shared" si="206"/>
        <v/>
      </c>
      <c r="AH1141" s="19" t="str">
        <f t="shared" si="207"/>
        <v/>
      </c>
      <c r="AI1141" s="19" t="str">
        <f t="shared" si="208"/>
        <v/>
      </c>
      <c r="AJ1141" s="31"/>
      <c r="AK1141" s="26"/>
    </row>
    <row r="1142" spans="1:37" x14ac:dyDescent="0.2">
      <c r="A1142" s="40"/>
      <c r="B1142" s="50"/>
      <c r="C1142" s="41"/>
      <c r="D1142" s="44"/>
      <c r="E1142" s="40"/>
      <c r="F1142" s="38" t="str">
        <f t="shared" si="198"/>
        <v/>
      </c>
      <c r="G1142" s="23">
        <f t="shared" si="199"/>
        <v>0</v>
      </c>
      <c r="H1142" s="23">
        <f t="shared" si="200"/>
        <v>0</v>
      </c>
      <c r="I1142" s="23">
        <f t="shared" si="201"/>
        <v>0</v>
      </c>
      <c r="J1142" s="23">
        <f t="shared" si="202"/>
        <v>0</v>
      </c>
      <c r="K1142" s="23">
        <f t="shared" si="203"/>
        <v>0</v>
      </c>
      <c r="L1142" s="27"/>
      <c r="M1142" s="27"/>
      <c r="N1142" s="33"/>
      <c r="O1142" s="33"/>
      <c r="P1142" s="68" t="str">
        <f t="shared" si="204"/>
        <v/>
      </c>
      <c r="Q1142" s="49" t="str">
        <f t="shared" si="205"/>
        <v/>
      </c>
      <c r="R1142" s="33"/>
      <c r="S1142" s="33"/>
      <c r="T1142" s="33"/>
      <c r="U1142" s="33"/>
      <c r="V1142" s="27"/>
      <c r="W1142" s="45"/>
      <c r="X1142" s="42">
        <f>IF(V1142="ESU",P1142*PU!$B$3,0)</f>
        <v>0</v>
      </c>
      <c r="Y1142" s="23">
        <f>IF(V1142="ECF",P1142*PU!$B$5,0)</f>
        <v>0</v>
      </c>
      <c r="Z1142" s="23">
        <f>IF(V1142="Enrobé projeté",P1142*PU!$B$7,0)</f>
        <v>0</v>
      </c>
      <c r="AA1142" s="23">
        <f>IF(V1142="Enrobé à froid",P1142*PU!$B$9,0)</f>
        <v>0</v>
      </c>
      <c r="AB1142" s="23">
        <f>IF(V1142="Béton bitumineux",P1142*PU!$B$11,0)</f>
        <v>0</v>
      </c>
      <c r="AC1142" s="23">
        <f>IF(V1142="Grave émulsion",P1142*PU!$B$13,0)</f>
        <v>0</v>
      </c>
      <c r="AD1142" s="24">
        <f>(R1142*PU!B1147)+('Entretien des chaussées1'!T1142*PU!B1149)+'Entretien des chaussées1'!X1142+'Entretien des chaussées1'!Y1142+'Entretien des chaussées1'!Z1142+'Entretien des chaussées1'!AA1142+'Entretien des chaussées1'!AB1142+'Entretien des chaussées1'!AC1142</f>
        <v>0</v>
      </c>
      <c r="AE1142" s="34"/>
      <c r="AF1142" s="34"/>
      <c r="AG1142" s="19" t="str">
        <f t="shared" si="206"/>
        <v/>
      </c>
      <c r="AH1142" s="19" t="str">
        <f t="shared" si="207"/>
        <v/>
      </c>
      <c r="AI1142" s="19" t="str">
        <f t="shared" si="208"/>
        <v/>
      </c>
      <c r="AJ1142" s="31"/>
      <c r="AK1142" s="26"/>
    </row>
    <row r="1143" spans="1:37" x14ac:dyDescent="0.2">
      <c r="A1143" s="40"/>
      <c r="B1143" s="50"/>
      <c r="C1143" s="41"/>
      <c r="D1143" s="44"/>
      <c r="E1143" s="40"/>
      <c r="F1143" s="38" t="str">
        <f t="shared" si="198"/>
        <v/>
      </c>
      <c r="G1143" s="23">
        <f t="shared" si="199"/>
        <v>0</v>
      </c>
      <c r="H1143" s="23">
        <f t="shared" si="200"/>
        <v>0</v>
      </c>
      <c r="I1143" s="23">
        <f t="shared" si="201"/>
        <v>0</v>
      </c>
      <c r="J1143" s="23">
        <f t="shared" si="202"/>
        <v>0</v>
      </c>
      <c r="K1143" s="23">
        <f t="shared" si="203"/>
        <v>0</v>
      </c>
      <c r="L1143" s="27"/>
      <c r="M1143" s="27"/>
      <c r="N1143" s="33"/>
      <c r="O1143" s="33"/>
      <c r="P1143" s="68" t="str">
        <f t="shared" si="204"/>
        <v/>
      </c>
      <c r="Q1143" s="49" t="str">
        <f t="shared" si="205"/>
        <v/>
      </c>
      <c r="R1143" s="33"/>
      <c r="S1143" s="33"/>
      <c r="T1143" s="33"/>
      <c r="U1143" s="33"/>
      <c r="V1143" s="27"/>
      <c r="W1143" s="45"/>
      <c r="X1143" s="42">
        <f>IF(V1143="ESU",P1143*PU!$B$3,0)</f>
        <v>0</v>
      </c>
      <c r="Y1143" s="23">
        <f>IF(V1143="ECF",P1143*PU!$B$5,0)</f>
        <v>0</v>
      </c>
      <c r="Z1143" s="23">
        <f>IF(V1143="Enrobé projeté",P1143*PU!$B$7,0)</f>
        <v>0</v>
      </c>
      <c r="AA1143" s="23">
        <f>IF(V1143="Enrobé à froid",P1143*PU!$B$9,0)</f>
        <v>0</v>
      </c>
      <c r="AB1143" s="23">
        <f>IF(V1143="Béton bitumineux",P1143*PU!$B$11,0)</f>
        <v>0</v>
      </c>
      <c r="AC1143" s="23">
        <f>IF(V1143="Grave émulsion",P1143*PU!$B$13,0)</f>
        <v>0</v>
      </c>
      <c r="AD1143" s="24">
        <f>(R1143*PU!B1148)+('Entretien des chaussées1'!T1143*PU!B1150)+'Entretien des chaussées1'!X1143+'Entretien des chaussées1'!Y1143+'Entretien des chaussées1'!Z1143+'Entretien des chaussées1'!AA1143+'Entretien des chaussées1'!AB1143+'Entretien des chaussées1'!AC1143</f>
        <v>0</v>
      </c>
      <c r="AE1143" s="34"/>
      <c r="AF1143" s="34"/>
      <c r="AG1143" s="19" t="str">
        <f t="shared" si="206"/>
        <v/>
      </c>
      <c r="AH1143" s="19" t="str">
        <f t="shared" si="207"/>
        <v/>
      </c>
      <c r="AI1143" s="19" t="str">
        <f t="shared" si="208"/>
        <v/>
      </c>
      <c r="AJ1143" s="31"/>
      <c r="AK1143" s="26"/>
    </row>
    <row r="1144" spans="1:37" x14ac:dyDescent="0.2">
      <c r="A1144" s="40"/>
      <c r="B1144" s="50"/>
      <c r="C1144" s="41"/>
      <c r="D1144" s="44"/>
      <c r="E1144" s="40"/>
      <c r="F1144" s="38" t="str">
        <f t="shared" si="198"/>
        <v/>
      </c>
      <c r="G1144" s="23">
        <f t="shared" si="199"/>
        <v>0</v>
      </c>
      <c r="H1144" s="23">
        <f t="shared" si="200"/>
        <v>0</v>
      </c>
      <c r="I1144" s="23">
        <f t="shared" si="201"/>
        <v>0</v>
      </c>
      <c r="J1144" s="23">
        <f t="shared" si="202"/>
        <v>0</v>
      </c>
      <c r="K1144" s="23">
        <f t="shared" si="203"/>
        <v>0</v>
      </c>
      <c r="L1144" s="27"/>
      <c r="M1144" s="27"/>
      <c r="N1144" s="33"/>
      <c r="O1144" s="33"/>
      <c r="P1144" s="68" t="str">
        <f t="shared" si="204"/>
        <v/>
      </c>
      <c r="Q1144" s="49" t="str">
        <f t="shared" si="205"/>
        <v/>
      </c>
      <c r="R1144" s="33"/>
      <c r="S1144" s="33"/>
      <c r="T1144" s="33"/>
      <c r="U1144" s="33"/>
      <c r="V1144" s="27"/>
      <c r="W1144" s="45"/>
      <c r="X1144" s="42">
        <f>IF(V1144="ESU",P1144*PU!$B$3,0)</f>
        <v>0</v>
      </c>
      <c r="Y1144" s="23">
        <f>IF(V1144="ECF",P1144*PU!$B$5,0)</f>
        <v>0</v>
      </c>
      <c r="Z1144" s="23">
        <f>IF(V1144="Enrobé projeté",P1144*PU!$B$7,0)</f>
        <v>0</v>
      </c>
      <c r="AA1144" s="23">
        <f>IF(V1144="Enrobé à froid",P1144*PU!$B$9,0)</f>
        <v>0</v>
      </c>
      <c r="AB1144" s="23">
        <f>IF(V1144="Béton bitumineux",P1144*PU!$B$11,0)</f>
        <v>0</v>
      </c>
      <c r="AC1144" s="23">
        <f>IF(V1144="Grave émulsion",P1144*PU!$B$13,0)</f>
        <v>0</v>
      </c>
      <c r="AD1144" s="24">
        <f>(R1144*PU!B1149)+('Entretien des chaussées1'!T1144*PU!B1151)+'Entretien des chaussées1'!X1144+'Entretien des chaussées1'!Y1144+'Entretien des chaussées1'!Z1144+'Entretien des chaussées1'!AA1144+'Entretien des chaussées1'!AB1144+'Entretien des chaussées1'!AC1144</f>
        <v>0</v>
      </c>
      <c r="AE1144" s="34"/>
      <c r="AF1144" s="34"/>
      <c r="AG1144" s="19" t="str">
        <f t="shared" si="206"/>
        <v/>
      </c>
      <c r="AH1144" s="19" t="str">
        <f t="shared" si="207"/>
        <v/>
      </c>
      <c r="AI1144" s="19" t="str">
        <f t="shared" si="208"/>
        <v/>
      </c>
      <c r="AJ1144" s="31"/>
      <c r="AK1144" s="26"/>
    </row>
    <row r="1145" spans="1:37" x14ac:dyDescent="0.2">
      <c r="A1145" s="40"/>
      <c r="B1145" s="50"/>
      <c r="C1145" s="41"/>
      <c r="D1145" s="44"/>
      <c r="E1145" s="40"/>
      <c r="F1145" s="38" t="str">
        <f t="shared" si="198"/>
        <v/>
      </c>
      <c r="G1145" s="23">
        <f t="shared" si="199"/>
        <v>0</v>
      </c>
      <c r="H1145" s="23">
        <f t="shared" si="200"/>
        <v>0</v>
      </c>
      <c r="I1145" s="23">
        <f t="shared" si="201"/>
        <v>0</v>
      </c>
      <c r="J1145" s="23">
        <f t="shared" si="202"/>
        <v>0</v>
      </c>
      <c r="K1145" s="23">
        <f t="shared" si="203"/>
        <v>0</v>
      </c>
      <c r="L1145" s="27"/>
      <c r="M1145" s="27"/>
      <c r="N1145" s="33"/>
      <c r="O1145" s="33"/>
      <c r="P1145" s="68" t="str">
        <f t="shared" si="204"/>
        <v/>
      </c>
      <c r="Q1145" s="49" t="str">
        <f t="shared" si="205"/>
        <v/>
      </c>
      <c r="R1145" s="33"/>
      <c r="S1145" s="33"/>
      <c r="T1145" s="33"/>
      <c r="U1145" s="33"/>
      <c r="V1145" s="27"/>
      <c r="W1145" s="45"/>
      <c r="X1145" s="42">
        <f>IF(V1145="ESU",P1145*PU!$B$3,0)</f>
        <v>0</v>
      </c>
      <c r="Y1145" s="23">
        <f>IF(V1145="ECF",P1145*PU!$B$5,0)</f>
        <v>0</v>
      </c>
      <c r="Z1145" s="23">
        <f>IF(V1145="Enrobé projeté",P1145*PU!$B$7,0)</f>
        <v>0</v>
      </c>
      <c r="AA1145" s="23">
        <f>IF(V1145="Enrobé à froid",P1145*PU!$B$9,0)</f>
        <v>0</v>
      </c>
      <c r="AB1145" s="23">
        <f>IF(V1145="Béton bitumineux",P1145*PU!$B$11,0)</f>
        <v>0</v>
      </c>
      <c r="AC1145" s="23">
        <f>IF(V1145="Grave émulsion",P1145*PU!$B$13,0)</f>
        <v>0</v>
      </c>
      <c r="AD1145" s="24">
        <f>(R1145*PU!B1150)+('Entretien des chaussées1'!T1145*PU!B1152)+'Entretien des chaussées1'!X1145+'Entretien des chaussées1'!Y1145+'Entretien des chaussées1'!Z1145+'Entretien des chaussées1'!AA1145+'Entretien des chaussées1'!AB1145+'Entretien des chaussées1'!AC1145</f>
        <v>0</v>
      </c>
      <c r="AE1145" s="34"/>
      <c r="AF1145" s="34"/>
      <c r="AG1145" s="19" t="str">
        <f t="shared" si="206"/>
        <v/>
      </c>
      <c r="AH1145" s="19" t="str">
        <f t="shared" si="207"/>
        <v/>
      </c>
      <c r="AI1145" s="19" t="str">
        <f t="shared" si="208"/>
        <v/>
      </c>
      <c r="AJ1145" s="31"/>
      <c r="AK1145" s="26"/>
    </row>
    <row r="1146" spans="1:37" x14ac:dyDescent="0.2">
      <c r="A1146" s="40"/>
      <c r="B1146" s="50"/>
      <c r="C1146" s="41"/>
      <c r="D1146" s="44"/>
      <c r="E1146" s="40"/>
      <c r="F1146" s="38" t="str">
        <f t="shared" si="198"/>
        <v/>
      </c>
      <c r="G1146" s="23">
        <f t="shared" si="199"/>
        <v>0</v>
      </c>
      <c r="H1146" s="23">
        <f t="shared" si="200"/>
        <v>0</v>
      </c>
      <c r="I1146" s="23">
        <f t="shared" si="201"/>
        <v>0</v>
      </c>
      <c r="J1146" s="23">
        <f t="shared" si="202"/>
        <v>0</v>
      </c>
      <c r="K1146" s="23">
        <f t="shared" si="203"/>
        <v>0</v>
      </c>
      <c r="L1146" s="27"/>
      <c r="M1146" s="27"/>
      <c r="N1146" s="33"/>
      <c r="O1146" s="33"/>
      <c r="P1146" s="68" t="str">
        <f t="shared" si="204"/>
        <v/>
      </c>
      <c r="Q1146" s="49" t="str">
        <f t="shared" si="205"/>
        <v/>
      </c>
      <c r="R1146" s="33"/>
      <c r="S1146" s="33"/>
      <c r="T1146" s="33"/>
      <c r="U1146" s="33"/>
      <c r="V1146" s="27"/>
      <c r="W1146" s="45"/>
      <c r="X1146" s="42">
        <f>IF(V1146="ESU",P1146*PU!$B$3,0)</f>
        <v>0</v>
      </c>
      <c r="Y1146" s="23">
        <f>IF(V1146="ECF",P1146*PU!$B$5,0)</f>
        <v>0</v>
      </c>
      <c r="Z1146" s="23">
        <f>IF(V1146="Enrobé projeté",P1146*PU!$B$7,0)</f>
        <v>0</v>
      </c>
      <c r="AA1146" s="23">
        <f>IF(V1146="Enrobé à froid",P1146*PU!$B$9,0)</f>
        <v>0</v>
      </c>
      <c r="AB1146" s="23">
        <f>IF(V1146="Béton bitumineux",P1146*PU!$B$11,0)</f>
        <v>0</v>
      </c>
      <c r="AC1146" s="23">
        <f>IF(V1146="Grave émulsion",P1146*PU!$B$13,0)</f>
        <v>0</v>
      </c>
      <c r="AD1146" s="24">
        <f>(R1146*PU!B1151)+('Entretien des chaussées1'!T1146*PU!B1153)+'Entretien des chaussées1'!X1146+'Entretien des chaussées1'!Y1146+'Entretien des chaussées1'!Z1146+'Entretien des chaussées1'!AA1146+'Entretien des chaussées1'!AB1146+'Entretien des chaussées1'!AC1146</f>
        <v>0</v>
      </c>
      <c r="AE1146" s="34"/>
      <c r="AF1146" s="34"/>
      <c r="AG1146" s="19" t="str">
        <f t="shared" si="206"/>
        <v/>
      </c>
      <c r="AH1146" s="19" t="str">
        <f t="shared" si="207"/>
        <v/>
      </c>
      <c r="AI1146" s="19" t="str">
        <f t="shared" si="208"/>
        <v/>
      </c>
      <c r="AJ1146" s="31"/>
      <c r="AK1146" s="26"/>
    </row>
    <row r="1147" spans="1:37" x14ac:dyDescent="0.2">
      <c r="A1147" s="40"/>
      <c r="B1147" s="50"/>
      <c r="C1147" s="41"/>
      <c r="D1147" s="44"/>
      <c r="E1147" s="40"/>
      <c r="F1147" s="38" t="str">
        <f t="shared" si="198"/>
        <v/>
      </c>
      <c r="G1147" s="23">
        <f t="shared" si="199"/>
        <v>0</v>
      </c>
      <c r="H1147" s="23">
        <f t="shared" si="200"/>
        <v>0</v>
      </c>
      <c r="I1147" s="23">
        <f t="shared" si="201"/>
        <v>0</v>
      </c>
      <c r="J1147" s="23">
        <f t="shared" si="202"/>
        <v>0</v>
      </c>
      <c r="K1147" s="23">
        <f t="shared" si="203"/>
        <v>0</v>
      </c>
      <c r="L1147" s="27"/>
      <c r="M1147" s="27"/>
      <c r="N1147" s="33"/>
      <c r="O1147" s="33"/>
      <c r="P1147" s="68" t="str">
        <f t="shared" si="204"/>
        <v/>
      </c>
      <c r="Q1147" s="49" t="str">
        <f t="shared" si="205"/>
        <v/>
      </c>
      <c r="R1147" s="33"/>
      <c r="S1147" s="33"/>
      <c r="T1147" s="33"/>
      <c r="U1147" s="33"/>
      <c r="V1147" s="27"/>
      <c r="W1147" s="45"/>
      <c r="X1147" s="42">
        <f>IF(V1147="ESU",P1147*PU!$B$3,0)</f>
        <v>0</v>
      </c>
      <c r="Y1147" s="23">
        <f>IF(V1147="ECF",P1147*PU!$B$5,0)</f>
        <v>0</v>
      </c>
      <c r="Z1147" s="23">
        <f>IF(V1147="Enrobé projeté",P1147*PU!$B$7,0)</f>
        <v>0</v>
      </c>
      <c r="AA1147" s="23">
        <f>IF(V1147="Enrobé à froid",P1147*PU!$B$9,0)</f>
        <v>0</v>
      </c>
      <c r="AB1147" s="23">
        <f>IF(V1147="Béton bitumineux",P1147*PU!$B$11,0)</f>
        <v>0</v>
      </c>
      <c r="AC1147" s="23">
        <f>IF(V1147="Grave émulsion",P1147*PU!$B$13,0)</f>
        <v>0</v>
      </c>
      <c r="AD1147" s="24">
        <f>(R1147*PU!B1152)+('Entretien des chaussées1'!T1147*PU!B1154)+'Entretien des chaussées1'!X1147+'Entretien des chaussées1'!Y1147+'Entretien des chaussées1'!Z1147+'Entretien des chaussées1'!AA1147+'Entretien des chaussées1'!AB1147+'Entretien des chaussées1'!AC1147</f>
        <v>0</v>
      </c>
      <c r="AE1147" s="34"/>
      <c r="AF1147" s="34"/>
      <c r="AG1147" s="19" t="str">
        <f t="shared" si="206"/>
        <v/>
      </c>
      <c r="AH1147" s="19" t="str">
        <f t="shared" si="207"/>
        <v/>
      </c>
      <c r="AI1147" s="19" t="str">
        <f t="shared" si="208"/>
        <v/>
      </c>
      <c r="AJ1147" s="31"/>
      <c r="AK1147" s="26"/>
    </row>
    <row r="1148" spans="1:37" x14ac:dyDescent="0.2">
      <c r="A1148" s="40"/>
      <c r="B1148" s="50"/>
      <c r="C1148" s="41"/>
      <c r="D1148" s="44"/>
      <c r="E1148" s="40"/>
      <c r="F1148" s="38" t="str">
        <f t="shared" si="198"/>
        <v/>
      </c>
      <c r="G1148" s="23">
        <f t="shared" si="199"/>
        <v>0</v>
      </c>
      <c r="H1148" s="23">
        <f t="shared" si="200"/>
        <v>0</v>
      </c>
      <c r="I1148" s="23">
        <f t="shared" si="201"/>
        <v>0</v>
      </c>
      <c r="J1148" s="23">
        <f t="shared" si="202"/>
        <v>0</v>
      </c>
      <c r="K1148" s="23">
        <f t="shared" si="203"/>
        <v>0</v>
      </c>
      <c r="L1148" s="27"/>
      <c r="M1148" s="27"/>
      <c r="N1148" s="33"/>
      <c r="O1148" s="33"/>
      <c r="P1148" s="68" t="str">
        <f t="shared" si="204"/>
        <v/>
      </c>
      <c r="Q1148" s="49" t="str">
        <f t="shared" si="205"/>
        <v/>
      </c>
      <c r="R1148" s="33"/>
      <c r="S1148" s="33"/>
      <c r="T1148" s="33"/>
      <c r="U1148" s="33"/>
      <c r="V1148" s="27"/>
      <c r="W1148" s="45"/>
      <c r="X1148" s="42">
        <f>IF(V1148="ESU",P1148*PU!$B$3,0)</f>
        <v>0</v>
      </c>
      <c r="Y1148" s="23">
        <f>IF(V1148="ECF",P1148*PU!$B$5,0)</f>
        <v>0</v>
      </c>
      <c r="Z1148" s="23">
        <f>IF(V1148="Enrobé projeté",P1148*PU!$B$7,0)</f>
        <v>0</v>
      </c>
      <c r="AA1148" s="23">
        <f>IF(V1148="Enrobé à froid",P1148*PU!$B$9,0)</f>
        <v>0</v>
      </c>
      <c r="AB1148" s="23">
        <f>IF(V1148="Béton bitumineux",P1148*PU!$B$11,0)</f>
        <v>0</v>
      </c>
      <c r="AC1148" s="23">
        <f>IF(V1148="Grave émulsion",P1148*PU!$B$13,0)</f>
        <v>0</v>
      </c>
      <c r="AD1148" s="24">
        <f>(R1148*PU!B1153)+('Entretien des chaussées1'!T1148*PU!B1155)+'Entretien des chaussées1'!X1148+'Entretien des chaussées1'!Y1148+'Entretien des chaussées1'!Z1148+'Entretien des chaussées1'!AA1148+'Entretien des chaussées1'!AB1148+'Entretien des chaussées1'!AC1148</f>
        <v>0</v>
      </c>
      <c r="AE1148" s="34"/>
      <c r="AF1148" s="34"/>
      <c r="AG1148" s="19" t="str">
        <f t="shared" si="206"/>
        <v/>
      </c>
      <c r="AH1148" s="19" t="str">
        <f t="shared" si="207"/>
        <v/>
      </c>
      <c r="AI1148" s="19" t="str">
        <f t="shared" si="208"/>
        <v/>
      </c>
      <c r="AJ1148" s="31"/>
      <c r="AK1148" s="26"/>
    </row>
    <row r="1149" spans="1:37" x14ac:dyDescent="0.2">
      <c r="A1149" s="40"/>
      <c r="B1149" s="50"/>
      <c r="C1149" s="41"/>
      <c r="D1149" s="44"/>
      <c r="E1149" s="40"/>
      <c r="F1149" s="38" t="str">
        <f t="shared" si="198"/>
        <v/>
      </c>
      <c r="G1149" s="23">
        <f t="shared" si="199"/>
        <v>0</v>
      </c>
      <c r="H1149" s="23">
        <f t="shared" si="200"/>
        <v>0</v>
      </c>
      <c r="I1149" s="23">
        <f t="shared" si="201"/>
        <v>0</v>
      </c>
      <c r="J1149" s="23">
        <f t="shared" si="202"/>
        <v>0</v>
      </c>
      <c r="K1149" s="23">
        <f t="shared" si="203"/>
        <v>0</v>
      </c>
      <c r="L1149" s="27"/>
      <c r="M1149" s="27"/>
      <c r="N1149" s="33"/>
      <c r="O1149" s="33"/>
      <c r="P1149" s="68" t="str">
        <f t="shared" si="204"/>
        <v/>
      </c>
      <c r="Q1149" s="49" t="str">
        <f t="shared" si="205"/>
        <v/>
      </c>
      <c r="R1149" s="33"/>
      <c r="S1149" s="33"/>
      <c r="T1149" s="33"/>
      <c r="U1149" s="33"/>
      <c r="V1149" s="27"/>
      <c r="W1149" s="45"/>
      <c r="X1149" s="42">
        <f>IF(V1149="ESU",P1149*PU!$B$3,0)</f>
        <v>0</v>
      </c>
      <c r="Y1149" s="23">
        <f>IF(V1149="ECF",P1149*PU!$B$5,0)</f>
        <v>0</v>
      </c>
      <c r="Z1149" s="23">
        <f>IF(V1149="Enrobé projeté",P1149*PU!$B$7,0)</f>
        <v>0</v>
      </c>
      <c r="AA1149" s="23">
        <f>IF(V1149="Enrobé à froid",P1149*PU!$B$9,0)</f>
        <v>0</v>
      </c>
      <c r="AB1149" s="23">
        <f>IF(V1149="Béton bitumineux",P1149*PU!$B$11,0)</f>
        <v>0</v>
      </c>
      <c r="AC1149" s="23">
        <f>IF(V1149="Grave émulsion",P1149*PU!$B$13,0)</f>
        <v>0</v>
      </c>
      <c r="AD1149" s="24">
        <f>(R1149*PU!B1154)+('Entretien des chaussées1'!T1149*PU!B1156)+'Entretien des chaussées1'!X1149+'Entretien des chaussées1'!Y1149+'Entretien des chaussées1'!Z1149+'Entretien des chaussées1'!AA1149+'Entretien des chaussées1'!AB1149+'Entretien des chaussées1'!AC1149</f>
        <v>0</v>
      </c>
      <c r="AE1149" s="34"/>
      <c r="AF1149" s="34"/>
      <c r="AG1149" s="19" t="str">
        <f t="shared" si="206"/>
        <v/>
      </c>
      <c r="AH1149" s="19" t="str">
        <f t="shared" si="207"/>
        <v/>
      </c>
      <c r="AI1149" s="19" t="str">
        <f t="shared" si="208"/>
        <v/>
      </c>
      <c r="AJ1149" s="31"/>
      <c r="AK1149" s="26"/>
    </row>
    <row r="1150" spans="1:37" x14ac:dyDescent="0.2">
      <c r="A1150" s="40"/>
      <c r="B1150" s="50"/>
      <c r="C1150" s="41"/>
      <c r="D1150" s="44"/>
      <c r="E1150" s="40"/>
      <c r="F1150" s="38" t="str">
        <f t="shared" si="198"/>
        <v/>
      </c>
      <c r="G1150" s="23">
        <f t="shared" si="199"/>
        <v>0</v>
      </c>
      <c r="H1150" s="23">
        <f t="shared" si="200"/>
        <v>0</v>
      </c>
      <c r="I1150" s="23">
        <f t="shared" si="201"/>
        <v>0</v>
      </c>
      <c r="J1150" s="23">
        <f t="shared" si="202"/>
        <v>0</v>
      </c>
      <c r="K1150" s="23">
        <f t="shared" si="203"/>
        <v>0</v>
      </c>
      <c r="L1150" s="27"/>
      <c r="M1150" s="27"/>
      <c r="N1150" s="33"/>
      <c r="O1150" s="33"/>
      <c r="P1150" s="68" t="str">
        <f t="shared" si="204"/>
        <v/>
      </c>
      <c r="Q1150" s="49" t="str">
        <f t="shared" si="205"/>
        <v/>
      </c>
      <c r="R1150" s="33"/>
      <c r="S1150" s="33"/>
      <c r="T1150" s="33"/>
      <c r="U1150" s="33"/>
      <c r="V1150" s="27"/>
      <c r="W1150" s="45"/>
      <c r="X1150" s="42">
        <f>IF(V1150="ESU",P1150*PU!$B$3,0)</f>
        <v>0</v>
      </c>
      <c r="Y1150" s="23">
        <f>IF(V1150="ECF",P1150*PU!$B$5,0)</f>
        <v>0</v>
      </c>
      <c r="Z1150" s="23">
        <f>IF(V1150="Enrobé projeté",P1150*PU!$B$7,0)</f>
        <v>0</v>
      </c>
      <c r="AA1150" s="23">
        <f>IF(V1150="Enrobé à froid",P1150*PU!$B$9,0)</f>
        <v>0</v>
      </c>
      <c r="AB1150" s="23">
        <f>IF(V1150="Béton bitumineux",P1150*PU!$B$11,0)</f>
        <v>0</v>
      </c>
      <c r="AC1150" s="23">
        <f>IF(V1150="Grave émulsion",P1150*PU!$B$13,0)</f>
        <v>0</v>
      </c>
      <c r="AD1150" s="24">
        <f>(R1150*PU!B1155)+('Entretien des chaussées1'!T1150*PU!B1157)+'Entretien des chaussées1'!X1150+'Entretien des chaussées1'!Y1150+'Entretien des chaussées1'!Z1150+'Entretien des chaussées1'!AA1150+'Entretien des chaussées1'!AB1150+'Entretien des chaussées1'!AC1150</f>
        <v>0</v>
      </c>
      <c r="AE1150" s="34"/>
      <c r="AF1150" s="34"/>
      <c r="AG1150" s="19" t="str">
        <f t="shared" si="206"/>
        <v/>
      </c>
      <c r="AH1150" s="19" t="str">
        <f t="shared" si="207"/>
        <v/>
      </c>
      <c r="AI1150" s="19" t="str">
        <f t="shared" si="208"/>
        <v/>
      </c>
      <c r="AJ1150" s="31"/>
      <c r="AK1150" s="26"/>
    </row>
    <row r="1151" spans="1:37" x14ac:dyDescent="0.2">
      <c r="A1151" s="40"/>
      <c r="B1151" s="50"/>
      <c r="C1151" s="41"/>
      <c r="D1151" s="44"/>
      <c r="E1151" s="40"/>
      <c r="F1151" s="38" t="str">
        <f t="shared" si="198"/>
        <v/>
      </c>
      <c r="G1151" s="23">
        <f t="shared" si="199"/>
        <v>0</v>
      </c>
      <c r="H1151" s="23">
        <f t="shared" si="200"/>
        <v>0</v>
      </c>
      <c r="I1151" s="23">
        <f t="shared" si="201"/>
        <v>0</v>
      </c>
      <c r="J1151" s="23">
        <f t="shared" si="202"/>
        <v>0</v>
      </c>
      <c r="K1151" s="23">
        <f t="shared" si="203"/>
        <v>0</v>
      </c>
      <c r="L1151" s="27"/>
      <c r="M1151" s="27"/>
      <c r="N1151" s="33"/>
      <c r="O1151" s="33"/>
      <c r="P1151" s="68" t="str">
        <f t="shared" si="204"/>
        <v/>
      </c>
      <c r="Q1151" s="49" t="str">
        <f t="shared" si="205"/>
        <v/>
      </c>
      <c r="R1151" s="33"/>
      <c r="S1151" s="33"/>
      <c r="T1151" s="33"/>
      <c r="U1151" s="33"/>
      <c r="V1151" s="27"/>
      <c r="W1151" s="45"/>
      <c r="X1151" s="42">
        <f>IF(V1151="ESU",P1151*PU!$B$3,0)</f>
        <v>0</v>
      </c>
      <c r="Y1151" s="23">
        <f>IF(V1151="ECF",P1151*PU!$B$5,0)</f>
        <v>0</v>
      </c>
      <c r="Z1151" s="23">
        <f>IF(V1151="Enrobé projeté",P1151*PU!$B$7,0)</f>
        <v>0</v>
      </c>
      <c r="AA1151" s="23">
        <f>IF(V1151="Enrobé à froid",P1151*PU!$B$9,0)</f>
        <v>0</v>
      </c>
      <c r="AB1151" s="23">
        <f>IF(V1151="Béton bitumineux",P1151*PU!$B$11,0)</f>
        <v>0</v>
      </c>
      <c r="AC1151" s="23">
        <f>IF(V1151="Grave émulsion",P1151*PU!$B$13,0)</f>
        <v>0</v>
      </c>
      <c r="AD1151" s="24">
        <f>(R1151*PU!B1156)+('Entretien des chaussées1'!T1151*PU!B1158)+'Entretien des chaussées1'!X1151+'Entretien des chaussées1'!Y1151+'Entretien des chaussées1'!Z1151+'Entretien des chaussées1'!AA1151+'Entretien des chaussées1'!AB1151+'Entretien des chaussées1'!AC1151</f>
        <v>0</v>
      </c>
      <c r="AE1151" s="34"/>
      <c r="AF1151" s="34"/>
      <c r="AG1151" s="19" t="str">
        <f t="shared" si="206"/>
        <v/>
      </c>
      <c r="AH1151" s="19" t="str">
        <f t="shared" si="207"/>
        <v/>
      </c>
      <c r="AI1151" s="19" t="str">
        <f t="shared" si="208"/>
        <v/>
      </c>
      <c r="AJ1151" s="31"/>
      <c r="AK1151" s="26"/>
    </row>
    <row r="1152" spans="1:37" x14ac:dyDescent="0.2">
      <c r="A1152" s="40"/>
      <c r="B1152" s="50"/>
      <c r="C1152" s="41"/>
      <c r="D1152" s="44"/>
      <c r="E1152" s="40"/>
      <c r="F1152" s="38" t="str">
        <f t="shared" si="198"/>
        <v/>
      </c>
      <c r="G1152" s="23">
        <f t="shared" si="199"/>
        <v>0</v>
      </c>
      <c r="H1152" s="23">
        <f t="shared" si="200"/>
        <v>0</v>
      </c>
      <c r="I1152" s="23">
        <f t="shared" si="201"/>
        <v>0</v>
      </c>
      <c r="J1152" s="23">
        <f t="shared" si="202"/>
        <v>0</v>
      </c>
      <c r="K1152" s="23">
        <f t="shared" si="203"/>
        <v>0</v>
      </c>
      <c r="L1152" s="27"/>
      <c r="M1152" s="27"/>
      <c r="N1152" s="33"/>
      <c r="O1152" s="33"/>
      <c r="P1152" s="68" t="str">
        <f t="shared" si="204"/>
        <v/>
      </c>
      <c r="Q1152" s="49" t="str">
        <f t="shared" si="205"/>
        <v/>
      </c>
      <c r="R1152" s="33"/>
      <c r="S1152" s="33"/>
      <c r="T1152" s="33"/>
      <c r="U1152" s="33"/>
      <c r="V1152" s="27"/>
      <c r="W1152" s="45"/>
      <c r="X1152" s="42">
        <f>IF(V1152="ESU",P1152*PU!$B$3,0)</f>
        <v>0</v>
      </c>
      <c r="Y1152" s="23">
        <f>IF(V1152="ECF",P1152*PU!$B$5,0)</f>
        <v>0</v>
      </c>
      <c r="Z1152" s="23">
        <f>IF(V1152="Enrobé projeté",P1152*PU!$B$7,0)</f>
        <v>0</v>
      </c>
      <c r="AA1152" s="23">
        <f>IF(V1152="Enrobé à froid",P1152*PU!$B$9,0)</f>
        <v>0</v>
      </c>
      <c r="AB1152" s="23">
        <f>IF(V1152="Béton bitumineux",P1152*PU!$B$11,0)</f>
        <v>0</v>
      </c>
      <c r="AC1152" s="23">
        <f>IF(V1152="Grave émulsion",P1152*PU!$B$13,0)</f>
        <v>0</v>
      </c>
      <c r="AD1152" s="24">
        <f>(R1152*PU!B1157)+('Entretien des chaussées1'!T1152*PU!B1159)+'Entretien des chaussées1'!X1152+'Entretien des chaussées1'!Y1152+'Entretien des chaussées1'!Z1152+'Entretien des chaussées1'!AA1152+'Entretien des chaussées1'!AB1152+'Entretien des chaussées1'!AC1152</f>
        <v>0</v>
      </c>
      <c r="AE1152" s="34"/>
      <c r="AF1152" s="34"/>
      <c r="AG1152" s="19" t="str">
        <f t="shared" si="206"/>
        <v/>
      </c>
      <c r="AH1152" s="19" t="str">
        <f t="shared" si="207"/>
        <v/>
      </c>
      <c r="AI1152" s="19" t="str">
        <f t="shared" si="208"/>
        <v/>
      </c>
      <c r="AJ1152" s="31"/>
      <c r="AK1152" s="26"/>
    </row>
    <row r="1153" spans="1:37" x14ac:dyDescent="0.2">
      <c r="A1153" s="40"/>
      <c r="B1153" s="50"/>
      <c r="C1153" s="41"/>
      <c r="D1153" s="44"/>
      <c r="E1153" s="40"/>
      <c r="F1153" s="38" t="str">
        <f t="shared" si="198"/>
        <v/>
      </c>
      <c r="G1153" s="23">
        <f t="shared" si="199"/>
        <v>0</v>
      </c>
      <c r="H1153" s="23">
        <f t="shared" si="200"/>
        <v>0</v>
      </c>
      <c r="I1153" s="23">
        <f t="shared" si="201"/>
        <v>0</v>
      </c>
      <c r="J1153" s="23">
        <f t="shared" si="202"/>
        <v>0</v>
      </c>
      <c r="K1153" s="23">
        <f t="shared" si="203"/>
        <v>0</v>
      </c>
      <c r="L1153" s="27"/>
      <c r="M1153" s="27"/>
      <c r="N1153" s="33"/>
      <c r="O1153" s="33"/>
      <c r="P1153" s="68" t="str">
        <f t="shared" si="204"/>
        <v/>
      </c>
      <c r="Q1153" s="49" t="str">
        <f t="shared" si="205"/>
        <v/>
      </c>
      <c r="R1153" s="33"/>
      <c r="S1153" s="33"/>
      <c r="T1153" s="33"/>
      <c r="U1153" s="33"/>
      <c r="V1153" s="27"/>
      <c r="W1153" s="45"/>
      <c r="X1153" s="42">
        <f>IF(V1153="ESU",P1153*PU!$B$3,0)</f>
        <v>0</v>
      </c>
      <c r="Y1153" s="23">
        <f>IF(V1153="ECF",P1153*PU!$B$5,0)</f>
        <v>0</v>
      </c>
      <c r="Z1153" s="23">
        <f>IF(V1153="Enrobé projeté",P1153*PU!$B$7,0)</f>
        <v>0</v>
      </c>
      <c r="AA1153" s="23">
        <f>IF(V1153="Enrobé à froid",P1153*PU!$B$9,0)</f>
        <v>0</v>
      </c>
      <c r="AB1153" s="23">
        <f>IF(V1153="Béton bitumineux",P1153*PU!$B$11,0)</f>
        <v>0</v>
      </c>
      <c r="AC1153" s="23">
        <f>IF(V1153="Grave émulsion",P1153*PU!$B$13,0)</f>
        <v>0</v>
      </c>
      <c r="AD1153" s="24">
        <f>(R1153*PU!B1158)+('Entretien des chaussées1'!T1153*PU!B1160)+'Entretien des chaussées1'!X1153+'Entretien des chaussées1'!Y1153+'Entretien des chaussées1'!Z1153+'Entretien des chaussées1'!AA1153+'Entretien des chaussées1'!AB1153+'Entretien des chaussées1'!AC1153</f>
        <v>0</v>
      </c>
      <c r="AE1153" s="34"/>
      <c r="AF1153" s="34"/>
      <c r="AG1153" s="19" t="str">
        <f t="shared" si="206"/>
        <v/>
      </c>
      <c r="AH1153" s="19" t="str">
        <f t="shared" si="207"/>
        <v/>
      </c>
      <c r="AI1153" s="19" t="str">
        <f t="shared" si="208"/>
        <v/>
      </c>
      <c r="AJ1153" s="31"/>
      <c r="AK1153" s="26"/>
    </row>
    <row r="1154" spans="1:37" x14ac:dyDescent="0.2">
      <c r="A1154" s="40"/>
      <c r="B1154" s="50"/>
      <c r="C1154" s="41"/>
      <c r="D1154" s="44"/>
      <c r="E1154" s="40"/>
      <c r="F1154" s="38" t="str">
        <f t="shared" si="198"/>
        <v/>
      </c>
      <c r="G1154" s="23">
        <f t="shared" si="199"/>
        <v>0</v>
      </c>
      <c r="H1154" s="23">
        <f t="shared" si="200"/>
        <v>0</v>
      </c>
      <c r="I1154" s="23">
        <f t="shared" si="201"/>
        <v>0</v>
      </c>
      <c r="J1154" s="23">
        <f t="shared" si="202"/>
        <v>0</v>
      </c>
      <c r="K1154" s="23">
        <f t="shared" si="203"/>
        <v>0</v>
      </c>
      <c r="L1154" s="27"/>
      <c r="M1154" s="27"/>
      <c r="N1154" s="33"/>
      <c r="O1154" s="33"/>
      <c r="P1154" s="68" t="str">
        <f t="shared" si="204"/>
        <v/>
      </c>
      <c r="Q1154" s="49" t="str">
        <f t="shared" si="205"/>
        <v/>
      </c>
      <c r="R1154" s="33"/>
      <c r="S1154" s="33"/>
      <c r="T1154" s="33"/>
      <c r="U1154" s="33"/>
      <c r="V1154" s="27"/>
      <c r="W1154" s="45"/>
      <c r="X1154" s="42">
        <f>IF(V1154="ESU",P1154*PU!$B$3,0)</f>
        <v>0</v>
      </c>
      <c r="Y1154" s="23">
        <f>IF(V1154="ECF",P1154*PU!$B$5,0)</f>
        <v>0</v>
      </c>
      <c r="Z1154" s="23">
        <f>IF(V1154="Enrobé projeté",P1154*PU!$B$7,0)</f>
        <v>0</v>
      </c>
      <c r="AA1154" s="23">
        <f>IF(V1154="Enrobé à froid",P1154*PU!$B$9,0)</f>
        <v>0</v>
      </c>
      <c r="AB1154" s="23">
        <f>IF(V1154="Béton bitumineux",P1154*PU!$B$11,0)</f>
        <v>0</v>
      </c>
      <c r="AC1154" s="23">
        <f>IF(V1154="Grave émulsion",P1154*PU!$B$13,0)</f>
        <v>0</v>
      </c>
      <c r="AD1154" s="24">
        <f>(R1154*PU!B1159)+('Entretien des chaussées1'!T1154*PU!B1161)+'Entretien des chaussées1'!X1154+'Entretien des chaussées1'!Y1154+'Entretien des chaussées1'!Z1154+'Entretien des chaussées1'!AA1154+'Entretien des chaussées1'!AB1154+'Entretien des chaussées1'!AC1154</f>
        <v>0</v>
      </c>
      <c r="AE1154" s="34"/>
      <c r="AF1154" s="34"/>
      <c r="AG1154" s="19" t="str">
        <f t="shared" si="206"/>
        <v/>
      </c>
      <c r="AH1154" s="19" t="str">
        <f t="shared" si="207"/>
        <v/>
      </c>
      <c r="AI1154" s="19" t="str">
        <f t="shared" si="208"/>
        <v/>
      </c>
      <c r="AJ1154" s="31"/>
      <c r="AK1154" s="26"/>
    </row>
    <row r="1155" spans="1:37" x14ac:dyDescent="0.2">
      <c r="A1155" s="40"/>
      <c r="B1155" s="50"/>
      <c r="C1155" s="41"/>
      <c r="D1155" s="44"/>
      <c r="E1155" s="40"/>
      <c r="F1155" s="38" t="str">
        <f t="shared" si="198"/>
        <v/>
      </c>
      <c r="G1155" s="23">
        <f t="shared" si="199"/>
        <v>0</v>
      </c>
      <c r="H1155" s="23">
        <f t="shared" si="200"/>
        <v>0</v>
      </c>
      <c r="I1155" s="23">
        <f t="shared" si="201"/>
        <v>0</v>
      </c>
      <c r="J1155" s="23">
        <f t="shared" si="202"/>
        <v>0</v>
      </c>
      <c r="K1155" s="23">
        <f t="shared" si="203"/>
        <v>0</v>
      </c>
      <c r="L1155" s="27"/>
      <c r="M1155" s="27"/>
      <c r="N1155" s="33"/>
      <c r="O1155" s="33"/>
      <c r="P1155" s="68" t="str">
        <f t="shared" si="204"/>
        <v/>
      </c>
      <c r="Q1155" s="49" t="str">
        <f t="shared" si="205"/>
        <v/>
      </c>
      <c r="R1155" s="33"/>
      <c r="S1155" s="33"/>
      <c r="T1155" s="33"/>
      <c r="U1155" s="33"/>
      <c r="V1155" s="27"/>
      <c r="W1155" s="45"/>
      <c r="X1155" s="42">
        <f>IF(V1155="ESU",P1155*PU!$B$3,0)</f>
        <v>0</v>
      </c>
      <c r="Y1155" s="23">
        <f>IF(V1155="ECF",P1155*PU!$B$5,0)</f>
        <v>0</v>
      </c>
      <c r="Z1155" s="23">
        <f>IF(V1155="Enrobé projeté",P1155*PU!$B$7,0)</f>
        <v>0</v>
      </c>
      <c r="AA1155" s="23">
        <f>IF(V1155="Enrobé à froid",P1155*PU!$B$9,0)</f>
        <v>0</v>
      </c>
      <c r="AB1155" s="23">
        <f>IF(V1155="Béton bitumineux",P1155*PU!$B$11,0)</f>
        <v>0</v>
      </c>
      <c r="AC1155" s="23">
        <f>IF(V1155="Grave émulsion",P1155*PU!$B$13,0)</f>
        <v>0</v>
      </c>
      <c r="AD1155" s="24">
        <f>(R1155*PU!B1160)+('Entretien des chaussées1'!T1155*PU!B1162)+'Entretien des chaussées1'!X1155+'Entretien des chaussées1'!Y1155+'Entretien des chaussées1'!Z1155+'Entretien des chaussées1'!AA1155+'Entretien des chaussées1'!AB1155+'Entretien des chaussées1'!AC1155</f>
        <v>0</v>
      </c>
      <c r="AE1155" s="34"/>
      <c r="AF1155" s="34"/>
      <c r="AG1155" s="19" t="str">
        <f t="shared" si="206"/>
        <v/>
      </c>
      <c r="AH1155" s="19" t="str">
        <f t="shared" si="207"/>
        <v/>
      </c>
      <c r="AI1155" s="19" t="str">
        <f t="shared" si="208"/>
        <v/>
      </c>
      <c r="AJ1155" s="31"/>
      <c r="AK1155" s="26"/>
    </row>
    <row r="1156" spans="1:37" x14ac:dyDescent="0.2">
      <c r="A1156" s="40"/>
      <c r="B1156" s="50"/>
      <c r="C1156" s="41"/>
      <c r="D1156" s="44"/>
      <c r="E1156" s="40"/>
      <c r="F1156" s="38" t="str">
        <f t="shared" si="198"/>
        <v/>
      </c>
      <c r="G1156" s="23">
        <f t="shared" si="199"/>
        <v>0</v>
      </c>
      <c r="H1156" s="23">
        <f t="shared" si="200"/>
        <v>0</v>
      </c>
      <c r="I1156" s="23">
        <f t="shared" si="201"/>
        <v>0</v>
      </c>
      <c r="J1156" s="23">
        <f t="shared" si="202"/>
        <v>0</v>
      </c>
      <c r="K1156" s="23">
        <f t="shared" si="203"/>
        <v>0</v>
      </c>
      <c r="L1156" s="27"/>
      <c r="M1156" s="27"/>
      <c r="N1156" s="33"/>
      <c r="O1156" s="33"/>
      <c r="P1156" s="68" t="str">
        <f t="shared" si="204"/>
        <v/>
      </c>
      <c r="Q1156" s="49" t="str">
        <f t="shared" si="205"/>
        <v/>
      </c>
      <c r="R1156" s="33"/>
      <c r="S1156" s="33"/>
      <c r="T1156" s="33"/>
      <c r="U1156" s="33"/>
      <c r="V1156" s="27"/>
      <c r="W1156" s="45"/>
      <c r="X1156" s="42">
        <f>IF(V1156="ESU",P1156*PU!$B$3,0)</f>
        <v>0</v>
      </c>
      <c r="Y1156" s="23">
        <f>IF(V1156="ECF",P1156*PU!$B$5,0)</f>
        <v>0</v>
      </c>
      <c r="Z1156" s="23">
        <f>IF(V1156="Enrobé projeté",P1156*PU!$B$7,0)</f>
        <v>0</v>
      </c>
      <c r="AA1156" s="23">
        <f>IF(V1156="Enrobé à froid",P1156*PU!$B$9,0)</f>
        <v>0</v>
      </c>
      <c r="AB1156" s="23">
        <f>IF(V1156="Béton bitumineux",P1156*PU!$B$11,0)</f>
        <v>0</v>
      </c>
      <c r="AC1156" s="23">
        <f>IF(V1156="Grave émulsion",P1156*PU!$B$13,0)</f>
        <v>0</v>
      </c>
      <c r="AD1156" s="24">
        <f>(R1156*PU!B1161)+('Entretien des chaussées1'!T1156*PU!B1163)+'Entretien des chaussées1'!X1156+'Entretien des chaussées1'!Y1156+'Entretien des chaussées1'!Z1156+'Entretien des chaussées1'!AA1156+'Entretien des chaussées1'!AB1156+'Entretien des chaussées1'!AC1156</f>
        <v>0</v>
      </c>
      <c r="AE1156" s="34"/>
      <c r="AF1156" s="34"/>
      <c r="AG1156" s="19" t="str">
        <f t="shared" si="206"/>
        <v/>
      </c>
      <c r="AH1156" s="19" t="str">
        <f t="shared" si="207"/>
        <v/>
      </c>
      <c r="AI1156" s="19" t="str">
        <f t="shared" si="208"/>
        <v/>
      </c>
      <c r="AJ1156" s="31"/>
      <c r="AK1156" s="26"/>
    </row>
    <row r="1157" spans="1:37" x14ac:dyDescent="0.2">
      <c r="A1157" s="40"/>
      <c r="B1157" s="50"/>
      <c r="C1157" s="41"/>
      <c r="D1157" s="44"/>
      <c r="E1157" s="40"/>
      <c r="F1157" s="38" t="str">
        <f t="shared" si="198"/>
        <v/>
      </c>
      <c r="G1157" s="23">
        <f t="shared" si="199"/>
        <v>0</v>
      </c>
      <c r="H1157" s="23">
        <f t="shared" si="200"/>
        <v>0</v>
      </c>
      <c r="I1157" s="23">
        <f t="shared" si="201"/>
        <v>0</v>
      </c>
      <c r="J1157" s="23">
        <f t="shared" si="202"/>
        <v>0</v>
      </c>
      <c r="K1157" s="23">
        <f t="shared" si="203"/>
        <v>0</v>
      </c>
      <c r="L1157" s="27"/>
      <c r="M1157" s="27"/>
      <c r="N1157" s="33"/>
      <c r="O1157" s="33"/>
      <c r="P1157" s="68" t="str">
        <f t="shared" si="204"/>
        <v/>
      </c>
      <c r="Q1157" s="49" t="str">
        <f t="shared" si="205"/>
        <v/>
      </c>
      <c r="R1157" s="33"/>
      <c r="S1157" s="33"/>
      <c r="T1157" s="33"/>
      <c r="U1157" s="33"/>
      <c r="V1157" s="27"/>
      <c r="W1157" s="45"/>
      <c r="X1157" s="42">
        <f>IF(V1157="ESU",P1157*PU!$B$3,0)</f>
        <v>0</v>
      </c>
      <c r="Y1157" s="23">
        <f>IF(V1157="ECF",P1157*PU!$B$5,0)</f>
        <v>0</v>
      </c>
      <c r="Z1157" s="23">
        <f>IF(V1157="Enrobé projeté",P1157*PU!$B$7,0)</f>
        <v>0</v>
      </c>
      <c r="AA1157" s="23">
        <f>IF(V1157="Enrobé à froid",P1157*PU!$B$9,0)</f>
        <v>0</v>
      </c>
      <c r="AB1157" s="23">
        <f>IF(V1157="Béton bitumineux",P1157*PU!$B$11,0)</f>
        <v>0</v>
      </c>
      <c r="AC1157" s="23">
        <f>IF(V1157="Grave émulsion",P1157*PU!$B$13,0)</f>
        <v>0</v>
      </c>
      <c r="AD1157" s="24">
        <f>(R1157*PU!B1162)+('Entretien des chaussées1'!T1157*PU!B1164)+'Entretien des chaussées1'!X1157+'Entretien des chaussées1'!Y1157+'Entretien des chaussées1'!Z1157+'Entretien des chaussées1'!AA1157+'Entretien des chaussées1'!AB1157+'Entretien des chaussées1'!AC1157</f>
        <v>0</v>
      </c>
      <c r="AE1157" s="34"/>
      <c r="AF1157" s="34"/>
      <c r="AG1157" s="19" t="str">
        <f t="shared" si="206"/>
        <v/>
      </c>
      <c r="AH1157" s="19" t="str">
        <f t="shared" si="207"/>
        <v/>
      </c>
      <c r="AI1157" s="19" t="str">
        <f t="shared" si="208"/>
        <v/>
      </c>
      <c r="AJ1157" s="31"/>
      <c r="AK1157" s="26"/>
    </row>
    <row r="1158" spans="1:37" x14ac:dyDescent="0.2">
      <c r="A1158" s="40"/>
      <c r="B1158" s="50"/>
      <c r="C1158" s="41"/>
      <c r="D1158" s="44"/>
      <c r="E1158" s="40"/>
      <c r="F1158" s="38" t="str">
        <f t="shared" si="198"/>
        <v/>
      </c>
      <c r="G1158" s="23">
        <f t="shared" si="199"/>
        <v>0</v>
      </c>
      <c r="H1158" s="23">
        <f t="shared" si="200"/>
        <v>0</v>
      </c>
      <c r="I1158" s="23">
        <f t="shared" si="201"/>
        <v>0</v>
      </c>
      <c r="J1158" s="23">
        <f t="shared" si="202"/>
        <v>0</v>
      </c>
      <c r="K1158" s="23">
        <f t="shared" si="203"/>
        <v>0</v>
      </c>
      <c r="L1158" s="27"/>
      <c r="M1158" s="27"/>
      <c r="N1158" s="33"/>
      <c r="O1158" s="33"/>
      <c r="P1158" s="68" t="str">
        <f t="shared" si="204"/>
        <v/>
      </c>
      <c r="Q1158" s="49" t="str">
        <f t="shared" si="205"/>
        <v/>
      </c>
      <c r="R1158" s="33"/>
      <c r="S1158" s="33"/>
      <c r="T1158" s="33"/>
      <c r="U1158" s="33"/>
      <c r="V1158" s="27"/>
      <c r="W1158" s="45"/>
      <c r="X1158" s="42">
        <f>IF(V1158="ESU",P1158*PU!$B$3,0)</f>
        <v>0</v>
      </c>
      <c r="Y1158" s="23">
        <f>IF(V1158="ECF",P1158*PU!$B$5,0)</f>
        <v>0</v>
      </c>
      <c r="Z1158" s="23">
        <f>IF(V1158="Enrobé projeté",P1158*PU!$B$7,0)</f>
        <v>0</v>
      </c>
      <c r="AA1158" s="23">
        <f>IF(V1158="Enrobé à froid",P1158*PU!$B$9,0)</f>
        <v>0</v>
      </c>
      <c r="AB1158" s="23">
        <f>IF(V1158="Béton bitumineux",P1158*PU!$B$11,0)</f>
        <v>0</v>
      </c>
      <c r="AC1158" s="23">
        <f>IF(V1158="Grave émulsion",P1158*PU!$B$13,0)</f>
        <v>0</v>
      </c>
      <c r="AD1158" s="24">
        <f>(R1158*PU!B1163)+('Entretien des chaussées1'!T1158*PU!B1165)+'Entretien des chaussées1'!X1158+'Entretien des chaussées1'!Y1158+'Entretien des chaussées1'!Z1158+'Entretien des chaussées1'!AA1158+'Entretien des chaussées1'!AB1158+'Entretien des chaussées1'!AC1158</f>
        <v>0</v>
      </c>
      <c r="AE1158" s="34"/>
      <c r="AF1158" s="34"/>
      <c r="AG1158" s="19" t="str">
        <f t="shared" si="206"/>
        <v/>
      </c>
      <c r="AH1158" s="19" t="str">
        <f t="shared" si="207"/>
        <v/>
      </c>
      <c r="AI1158" s="19" t="str">
        <f t="shared" si="208"/>
        <v/>
      </c>
      <c r="AJ1158" s="31"/>
      <c r="AK1158" s="26"/>
    </row>
    <row r="1159" spans="1:37" x14ac:dyDescent="0.2">
      <c r="A1159" s="40"/>
      <c r="B1159" s="50"/>
      <c r="C1159" s="41"/>
      <c r="D1159" s="44"/>
      <c r="E1159" s="40"/>
      <c r="F1159" s="38" t="str">
        <f t="shared" si="198"/>
        <v/>
      </c>
      <c r="G1159" s="23">
        <f t="shared" si="199"/>
        <v>0</v>
      </c>
      <c r="H1159" s="23">
        <f t="shared" si="200"/>
        <v>0</v>
      </c>
      <c r="I1159" s="23">
        <f t="shared" si="201"/>
        <v>0</v>
      </c>
      <c r="J1159" s="23">
        <f t="shared" si="202"/>
        <v>0</v>
      </c>
      <c r="K1159" s="23">
        <f t="shared" si="203"/>
        <v>0</v>
      </c>
      <c r="L1159" s="27"/>
      <c r="M1159" s="27"/>
      <c r="N1159" s="33"/>
      <c r="O1159" s="33"/>
      <c r="P1159" s="68" t="str">
        <f t="shared" si="204"/>
        <v/>
      </c>
      <c r="Q1159" s="49" t="str">
        <f t="shared" si="205"/>
        <v/>
      </c>
      <c r="R1159" s="33"/>
      <c r="S1159" s="33"/>
      <c r="T1159" s="33"/>
      <c r="U1159" s="33"/>
      <c r="V1159" s="27"/>
      <c r="W1159" s="45"/>
      <c r="X1159" s="42">
        <f>IF(V1159="ESU",P1159*PU!$B$3,0)</f>
        <v>0</v>
      </c>
      <c r="Y1159" s="23">
        <f>IF(V1159="ECF",P1159*PU!$B$5,0)</f>
        <v>0</v>
      </c>
      <c r="Z1159" s="23">
        <f>IF(V1159="Enrobé projeté",P1159*PU!$B$7,0)</f>
        <v>0</v>
      </c>
      <c r="AA1159" s="23">
        <f>IF(V1159="Enrobé à froid",P1159*PU!$B$9,0)</f>
        <v>0</v>
      </c>
      <c r="AB1159" s="23">
        <f>IF(V1159="Béton bitumineux",P1159*PU!$B$11,0)</f>
        <v>0</v>
      </c>
      <c r="AC1159" s="23">
        <f>IF(V1159="Grave émulsion",P1159*PU!$B$13,0)</f>
        <v>0</v>
      </c>
      <c r="AD1159" s="24">
        <f>(R1159*PU!B1164)+('Entretien des chaussées1'!T1159*PU!B1166)+'Entretien des chaussées1'!X1159+'Entretien des chaussées1'!Y1159+'Entretien des chaussées1'!Z1159+'Entretien des chaussées1'!AA1159+'Entretien des chaussées1'!AB1159+'Entretien des chaussées1'!AC1159</f>
        <v>0</v>
      </c>
      <c r="AE1159" s="34"/>
      <c r="AF1159" s="34"/>
      <c r="AG1159" s="19" t="str">
        <f t="shared" si="206"/>
        <v/>
      </c>
      <c r="AH1159" s="19" t="str">
        <f t="shared" si="207"/>
        <v/>
      </c>
      <c r="AI1159" s="19" t="str">
        <f t="shared" si="208"/>
        <v/>
      </c>
      <c r="AJ1159" s="31"/>
      <c r="AK1159" s="26"/>
    </row>
    <row r="1160" spans="1:37" x14ac:dyDescent="0.2">
      <c r="A1160" s="40"/>
      <c r="B1160" s="50"/>
      <c r="C1160" s="41"/>
      <c r="D1160" s="44"/>
      <c r="E1160" s="40"/>
      <c r="F1160" s="38" t="str">
        <f t="shared" si="198"/>
        <v/>
      </c>
      <c r="G1160" s="23">
        <f t="shared" si="199"/>
        <v>0</v>
      </c>
      <c r="H1160" s="23">
        <f t="shared" si="200"/>
        <v>0</v>
      </c>
      <c r="I1160" s="23">
        <f t="shared" si="201"/>
        <v>0</v>
      </c>
      <c r="J1160" s="23">
        <f t="shared" si="202"/>
        <v>0</v>
      </c>
      <c r="K1160" s="23">
        <f t="shared" si="203"/>
        <v>0</v>
      </c>
      <c r="L1160" s="27"/>
      <c r="M1160" s="27"/>
      <c r="N1160" s="33"/>
      <c r="O1160" s="33"/>
      <c r="P1160" s="68" t="str">
        <f t="shared" si="204"/>
        <v/>
      </c>
      <c r="Q1160" s="49" t="str">
        <f t="shared" si="205"/>
        <v/>
      </c>
      <c r="R1160" s="33"/>
      <c r="S1160" s="33"/>
      <c r="T1160" s="33"/>
      <c r="U1160" s="33"/>
      <c r="V1160" s="27"/>
      <c r="W1160" s="45"/>
      <c r="X1160" s="42">
        <f>IF(V1160="ESU",P1160*PU!$B$3,0)</f>
        <v>0</v>
      </c>
      <c r="Y1160" s="23">
        <f>IF(V1160="ECF",P1160*PU!$B$5,0)</f>
        <v>0</v>
      </c>
      <c r="Z1160" s="23">
        <f>IF(V1160="Enrobé projeté",P1160*PU!$B$7,0)</f>
        <v>0</v>
      </c>
      <c r="AA1160" s="23">
        <f>IF(V1160="Enrobé à froid",P1160*PU!$B$9,0)</f>
        <v>0</v>
      </c>
      <c r="AB1160" s="23">
        <f>IF(V1160="Béton bitumineux",P1160*PU!$B$11,0)</f>
        <v>0</v>
      </c>
      <c r="AC1160" s="23">
        <f>IF(V1160="Grave émulsion",P1160*PU!$B$13,0)</f>
        <v>0</v>
      </c>
      <c r="AD1160" s="24">
        <f>(R1160*PU!B1165)+('Entretien des chaussées1'!T1160*PU!B1167)+'Entretien des chaussées1'!X1160+'Entretien des chaussées1'!Y1160+'Entretien des chaussées1'!Z1160+'Entretien des chaussées1'!AA1160+'Entretien des chaussées1'!AB1160+'Entretien des chaussées1'!AC1160</f>
        <v>0</v>
      </c>
      <c r="AE1160" s="34"/>
      <c r="AF1160" s="34"/>
      <c r="AG1160" s="19" t="str">
        <f t="shared" si="206"/>
        <v/>
      </c>
      <c r="AH1160" s="19" t="str">
        <f t="shared" si="207"/>
        <v/>
      </c>
      <c r="AI1160" s="19" t="str">
        <f t="shared" si="208"/>
        <v/>
      </c>
      <c r="AJ1160" s="31"/>
      <c r="AK1160" s="26"/>
    </row>
    <row r="1161" spans="1:37" x14ac:dyDescent="0.2">
      <c r="A1161" s="40"/>
      <c r="B1161" s="50"/>
      <c r="C1161" s="41"/>
      <c r="D1161" s="44"/>
      <c r="E1161" s="40"/>
      <c r="F1161" s="38" t="str">
        <f t="shared" si="198"/>
        <v/>
      </c>
      <c r="G1161" s="23">
        <f t="shared" si="199"/>
        <v>0</v>
      </c>
      <c r="H1161" s="23">
        <f t="shared" si="200"/>
        <v>0</v>
      </c>
      <c r="I1161" s="23">
        <f t="shared" si="201"/>
        <v>0</v>
      </c>
      <c r="J1161" s="23">
        <f t="shared" si="202"/>
        <v>0</v>
      </c>
      <c r="K1161" s="23">
        <f t="shared" si="203"/>
        <v>0</v>
      </c>
      <c r="L1161" s="27"/>
      <c r="M1161" s="27"/>
      <c r="N1161" s="33"/>
      <c r="O1161" s="33"/>
      <c r="P1161" s="68" t="str">
        <f t="shared" si="204"/>
        <v/>
      </c>
      <c r="Q1161" s="49" t="str">
        <f t="shared" si="205"/>
        <v/>
      </c>
      <c r="R1161" s="33"/>
      <c r="S1161" s="33"/>
      <c r="T1161" s="33"/>
      <c r="U1161" s="33"/>
      <c r="V1161" s="27"/>
      <c r="W1161" s="45"/>
      <c r="X1161" s="42">
        <f>IF(V1161="ESU",P1161*PU!$B$3,0)</f>
        <v>0</v>
      </c>
      <c r="Y1161" s="23">
        <f>IF(V1161="ECF",P1161*PU!$B$5,0)</f>
        <v>0</v>
      </c>
      <c r="Z1161" s="23">
        <f>IF(V1161="Enrobé projeté",P1161*PU!$B$7,0)</f>
        <v>0</v>
      </c>
      <c r="AA1161" s="23">
        <f>IF(V1161="Enrobé à froid",P1161*PU!$B$9,0)</f>
        <v>0</v>
      </c>
      <c r="AB1161" s="23">
        <f>IF(V1161="Béton bitumineux",P1161*PU!$B$11,0)</f>
        <v>0</v>
      </c>
      <c r="AC1161" s="23">
        <f>IF(V1161="Grave émulsion",P1161*PU!$B$13,0)</f>
        <v>0</v>
      </c>
      <c r="AD1161" s="24">
        <f>(R1161*PU!B1166)+('Entretien des chaussées1'!T1161*PU!B1168)+'Entretien des chaussées1'!X1161+'Entretien des chaussées1'!Y1161+'Entretien des chaussées1'!Z1161+'Entretien des chaussées1'!AA1161+'Entretien des chaussées1'!AB1161+'Entretien des chaussées1'!AC1161</f>
        <v>0</v>
      </c>
      <c r="AE1161" s="34"/>
      <c r="AF1161" s="34"/>
      <c r="AG1161" s="19" t="str">
        <f t="shared" si="206"/>
        <v/>
      </c>
      <c r="AH1161" s="19" t="str">
        <f t="shared" si="207"/>
        <v/>
      </c>
      <c r="AI1161" s="19" t="str">
        <f t="shared" si="208"/>
        <v/>
      </c>
      <c r="AJ1161" s="31"/>
      <c r="AK1161" s="26"/>
    </row>
    <row r="1162" spans="1:37" x14ac:dyDescent="0.2">
      <c r="A1162" s="40"/>
      <c r="B1162" s="50"/>
      <c r="C1162" s="41"/>
      <c r="D1162" s="44"/>
      <c r="E1162" s="40"/>
      <c r="F1162" s="38" t="str">
        <f t="shared" si="198"/>
        <v/>
      </c>
      <c r="G1162" s="23">
        <f t="shared" si="199"/>
        <v>0</v>
      </c>
      <c r="H1162" s="23">
        <f t="shared" si="200"/>
        <v>0</v>
      </c>
      <c r="I1162" s="23">
        <f t="shared" si="201"/>
        <v>0</v>
      </c>
      <c r="J1162" s="23">
        <f t="shared" si="202"/>
        <v>0</v>
      </c>
      <c r="K1162" s="23">
        <f t="shared" si="203"/>
        <v>0</v>
      </c>
      <c r="L1162" s="27"/>
      <c r="M1162" s="27"/>
      <c r="N1162" s="33"/>
      <c r="O1162" s="33"/>
      <c r="P1162" s="68" t="str">
        <f t="shared" si="204"/>
        <v/>
      </c>
      <c r="Q1162" s="49" t="str">
        <f t="shared" si="205"/>
        <v/>
      </c>
      <c r="R1162" s="33"/>
      <c r="S1162" s="33"/>
      <c r="T1162" s="33"/>
      <c r="U1162" s="33"/>
      <c r="V1162" s="27"/>
      <c r="W1162" s="45"/>
      <c r="X1162" s="42">
        <f>IF(V1162="ESU",P1162*PU!$B$3,0)</f>
        <v>0</v>
      </c>
      <c r="Y1162" s="23">
        <f>IF(V1162="ECF",P1162*PU!$B$5,0)</f>
        <v>0</v>
      </c>
      <c r="Z1162" s="23">
        <f>IF(V1162="Enrobé projeté",P1162*PU!$B$7,0)</f>
        <v>0</v>
      </c>
      <c r="AA1162" s="23">
        <f>IF(V1162="Enrobé à froid",P1162*PU!$B$9,0)</f>
        <v>0</v>
      </c>
      <c r="AB1162" s="23">
        <f>IF(V1162="Béton bitumineux",P1162*PU!$B$11,0)</f>
        <v>0</v>
      </c>
      <c r="AC1162" s="23">
        <f>IF(V1162="Grave émulsion",P1162*PU!$B$13,0)</f>
        <v>0</v>
      </c>
      <c r="AD1162" s="24">
        <f>(R1162*PU!B1167)+('Entretien des chaussées1'!T1162*PU!B1169)+'Entretien des chaussées1'!X1162+'Entretien des chaussées1'!Y1162+'Entretien des chaussées1'!Z1162+'Entretien des chaussées1'!AA1162+'Entretien des chaussées1'!AB1162+'Entretien des chaussées1'!AC1162</f>
        <v>0</v>
      </c>
      <c r="AE1162" s="34"/>
      <c r="AF1162" s="34"/>
      <c r="AG1162" s="19" t="str">
        <f t="shared" si="206"/>
        <v/>
      </c>
      <c r="AH1162" s="19" t="str">
        <f t="shared" si="207"/>
        <v/>
      </c>
      <c r="AI1162" s="19" t="str">
        <f t="shared" si="208"/>
        <v/>
      </c>
      <c r="AJ1162" s="31"/>
      <c r="AK1162" s="26"/>
    </row>
    <row r="1163" spans="1:37" x14ac:dyDescent="0.2">
      <c r="A1163" s="40"/>
      <c r="B1163" s="50"/>
      <c r="C1163" s="41"/>
      <c r="D1163" s="44"/>
      <c r="E1163" s="40"/>
      <c r="F1163" s="38" t="str">
        <f t="shared" si="198"/>
        <v/>
      </c>
      <c r="G1163" s="23">
        <f t="shared" si="199"/>
        <v>0</v>
      </c>
      <c r="H1163" s="23">
        <f t="shared" si="200"/>
        <v>0</v>
      </c>
      <c r="I1163" s="23">
        <f t="shared" si="201"/>
        <v>0</v>
      </c>
      <c r="J1163" s="23">
        <f t="shared" si="202"/>
        <v>0</v>
      </c>
      <c r="K1163" s="23">
        <f t="shared" si="203"/>
        <v>0</v>
      </c>
      <c r="L1163" s="27"/>
      <c r="M1163" s="27"/>
      <c r="N1163" s="33"/>
      <c r="O1163" s="33"/>
      <c r="P1163" s="68" t="str">
        <f t="shared" si="204"/>
        <v/>
      </c>
      <c r="Q1163" s="49" t="str">
        <f t="shared" si="205"/>
        <v/>
      </c>
      <c r="R1163" s="33"/>
      <c r="S1163" s="33"/>
      <c r="T1163" s="33"/>
      <c r="U1163" s="33"/>
      <c r="V1163" s="27"/>
      <c r="W1163" s="45"/>
      <c r="X1163" s="42">
        <f>IF(V1163="ESU",P1163*PU!$B$3,0)</f>
        <v>0</v>
      </c>
      <c r="Y1163" s="23">
        <f>IF(V1163="ECF",P1163*PU!$B$5,0)</f>
        <v>0</v>
      </c>
      <c r="Z1163" s="23">
        <f>IF(V1163="Enrobé projeté",P1163*PU!$B$7,0)</f>
        <v>0</v>
      </c>
      <c r="AA1163" s="23">
        <f>IF(V1163="Enrobé à froid",P1163*PU!$B$9,0)</f>
        <v>0</v>
      </c>
      <c r="AB1163" s="23">
        <f>IF(V1163="Béton bitumineux",P1163*PU!$B$11,0)</f>
        <v>0</v>
      </c>
      <c r="AC1163" s="23">
        <f>IF(V1163="Grave émulsion",P1163*PU!$B$13,0)</f>
        <v>0</v>
      </c>
      <c r="AD1163" s="24">
        <f>(R1163*PU!B1168)+('Entretien des chaussées1'!T1163*PU!B1170)+'Entretien des chaussées1'!X1163+'Entretien des chaussées1'!Y1163+'Entretien des chaussées1'!Z1163+'Entretien des chaussées1'!AA1163+'Entretien des chaussées1'!AB1163+'Entretien des chaussées1'!AC1163</f>
        <v>0</v>
      </c>
      <c r="AE1163" s="34"/>
      <c r="AF1163" s="34"/>
      <c r="AG1163" s="19" t="str">
        <f t="shared" si="206"/>
        <v/>
      </c>
      <c r="AH1163" s="19" t="str">
        <f t="shared" si="207"/>
        <v/>
      </c>
      <c r="AI1163" s="19" t="str">
        <f t="shared" si="208"/>
        <v/>
      </c>
      <c r="AJ1163" s="31"/>
      <c r="AK1163" s="26"/>
    </row>
    <row r="1164" spans="1:37" x14ac:dyDescent="0.2">
      <c r="A1164" s="40"/>
      <c r="B1164" s="50"/>
      <c r="C1164" s="41"/>
      <c r="D1164" s="44"/>
      <c r="E1164" s="40"/>
      <c r="F1164" s="38" t="str">
        <f t="shared" si="198"/>
        <v/>
      </c>
      <c r="G1164" s="23">
        <f t="shared" si="199"/>
        <v>0</v>
      </c>
      <c r="H1164" s="23">
        <f t="shared" si="200"/>
        <v>0</v>
      </c>
      <c r="I1164" s="23">
        <f t="shared" si="201"/>
        <v>0</v>
      </c>
      <c r="J1164" s="23">
        <f t="shared" si="202"/>
        <v>0</v>
      </c>
      <c r="K1164" s="23">
        <f t="shared" si="203"/>
        <v>0</v>
      </c>
      <c r="L1164" s="27"/>
      <c r="M1164" s="27"/>
      <c r="N1164" s="33"/>
      <c r="O1164" s="33"/>
      <c r="P1164" s="68" t="str">
        <f t="shared" si="204"/>
        <v/>
      </c>
      <c r="Q1164" s="49" t="str">
        <f t="shared" si="205"/>
        <v/>
      </c>
      <c r="R1164" s="33"/>
      <c r="S1164" s="33"/>
      <c r="T1164" s="33"/>
      <c r="U1164" s="33"/>
      <c r="V1164" s="27"/>
      <c r="W1164" s="45"/>
      <c r="X1164" s="42">
        <f>IF(V1164="ESU",P1164*PU!$B$3,0)</f>
        <v>0</v>
      </c>
      <c r="Y1164" s="23">
        <f>IF(V1164="ECF",P1164*PU!$B$5,0)</f>
        <v>0</v>
      </c>
      <c r="Z1164" s="23">
        <f>IF(V1164="Enrobé projeté",P1164*PU!$B$7,0)</f>
        <v>0</v>
      </c>
      <c r="AA1164" s="23">
        <f>IF(V1164="Enrobé à froid",P1164*PU!$B$9,0)</f>
        <v>0</v>
      </c>
      <c r="AB1164" s="23">
        <f>IF(V1164="Béton bitumineux",P1164*PU!$B$11,0)</f>
        <v>0</v>
      </c>
      <c r="AC1164" s="23">
        <f>IF(V1164="Grave émulsion",P1164*PU!$B$13,0)</f>
        <v>0</v>
      </c>
      <c r="AD1164" s="24">
        <f>(R1164*PU!B1169)+('Entretien des chaussées1'!T1164*PU!B1171)+'Entretien des chaussées1'!X1164+'Entretien des chaussées1'!Y1164+'Entretien des chaussées1'!Z1164+'Entretien des chaussées1'!AA1164+'Entretien des chaussées1'!AB1164+'Entretien des chaussées1'!AC1164</f>
        <v>0</v>
      </c>
      <c r="AE1164" s="34"/>
      <c r="AF1164" s="34"/>
      <c r="AG1164" s="19" t="str">
        <f t="shared" si="206"/>
        <v/>
      </c>
      <c r="AH1164" s="19" t="str">
        <f t="shared" si="207"/>
        <v/>
      </c>
      <c r="AI1164" s="19" t="str">
        <f t="shared" si="208"/>
        <v/>
      </c>
      <c r="AJ1164" s="31"/>
      <c r="AK1164" s="26"/>
    </row>
    <row r="1165" spans="1:37" x14ac:dyDescent="0.2">
      <c r="A1165" s="40"/>
      <c r="B1165" s="50"/>
      <c r="C1165" s="41"/>
      <c r="D1165" s="44"/>
      <c r="E1165" s="40"/>
      <c r="F1165" s="38" t="str">
        <f t="shared" ref="F1165:F1228" si="209">IF(E1165="Chaussée neuve","Niveau 1",IF(E1165="Chaussée fissurée","Niveau 2",IF(E1165="Chaussée fortement fissurée et nids de poule","Niveau 3",IF(E1165="Chaussée orniérée et fissurée","Niveau 4",IF(E1165="Chaussée affaissée ou quasi détruite","Niveau 5","")))))</f>
        <v/>
      </c>
      <c r="G1165" s="23">
        <f t="shared" ref="G1165:G1228" si="210">IF(F1165="Niveau 1",1,0)</f>
        <v>0</v>
      </c>
      <c r="H1165" s="23">
        <f t="shared" ref="H1165:H1228" si="211">IF(F1165="Niveau 2",1,0)</f>
        <v>0</v>
      </c>
      <c r="I1165" s="23">
        <f t="shared" ref="I1165:I1228" si="212">IF(F1165="Niveau 3",1,0)</f>
        <v>0</v>
      </c>
      <c r="J1165" s="23">
        <f t="shared" ref="J1165:J1228" si="213">IF(F1165="Niveau 4",1,0)</f>
        <v>0</v>
      </c>
      <c r="K1165" s="23">
        <f t="shared" ref="K1165:K1228" si="214">IF(F1165="Niveau 5",1,0)</f>
        <v>0</v>
      </c>
      <c r="L1165" s="27"/>
      <c r="M1165" s="27"/>
      <c r="N1165" s="33"/>
      <c r="O1165" s="33"/>
      <c r="P1165" s="68" t="str">
        <f t="shared" ref="P1165:P1228" si="215">IF(O1165="","",N1165*O1165)</f>
        <v/>
      </c>
      <c r="Q1165" s="49" t="str">
        <f t="shared" ref="Q1165:Q1228" si="216">IF(P1165="","","m²")</f>
        <v/>
      </c>
      <c r="R1165" s="33"/>
      <c r="S1165" s="33"/>
      <c r="T1165" s="33"/>
      <c r="U1165" s="33"/>
      <c r="V1165" s="27"/>
      <c r="W1165" s="45"/>
      <c r="X1165" s="42">
        <f>IF(V1165="ESU",P1165*PU!$B$3,0)</f>
        <v>0</v>
      </c>
      <c r="Y1165" s="23">
        <f>IF(V1165="ECF",P1165*PU!$B$5,0)</f>
        <v>0</v>
      </c>
      <c r="Z1165" s="23">
        <f>IF(V1165="Enrobé projeté",P1165*PU!$B$7,0)</f>
        <v>0</v>
      </c>
      <c r="AA1165" s="23">
        <f>IF(V1165="Enrobé à froid",P1165*PU!$B$9,0)</f>
        <v>0</v>
      </c>
      <c r="AB1165" s="23">
        <f>IF(V1165="Béton bitumineux",P1165*PU!$B$11,0)</f>
        <v>0</v>
      </c>
      <c r="AC1165" s="23">
        <f>IF(V1165="Grave émulsion",P1165*PU!$B$13,0)</f>
        <v>0</v>
      </c>
      <c r="AD1165" s="24">
        <f>(R1165*PU!B1170)+('Entretien des chaussées1'!T1165*PU!B1172)+'Entretien des chaussées1'!X1165+'Entretien des chaussées1'!Y1165+'Entretien des chaussées1'!Z1165+'Entretien des chaussées1'!AA1165+'Entretien des chaussées1'!AB1165+'Entretien des chaussées1'!AC1165</f>
        <v>0</v>
      </c>
      <c r="AE1165" s="34"/>
      <c r="AF1165" s="34"/>
      <c r="AG1165" s="19" t="str">
        <f t="shared" ref="AG1165:AG1228" si="217">IF(W1165="Année N",AD1165+AE1165+AF1165,"")</f>
        <v/>
      </c>
      <c r="AH1165" s="19" t="str">
        <f t="shared" ref="AH1165:AH1228" si="218">IF(W1165="N+1",AD1165+AE1165+AF1165,"")</f>
        <v/>
      </c>
      <c r="AI1165" s="19" t="str">
        <f t="shared" ref="AI1165:AI1228" si="219">IF(W1165="&gt; N+1",AD1165+AE1165+AF1165,"")</f>
        <v/>
      </c>
      <c r="AJ1165" s="31"/>
      <c r="AK1165" s="26"/>
    </row>
    <row r="1166" spans="1:37" x14ac:dyDescent="0.2">
      <c r="A1166" s="40"/>
      <c r="B1166" s="50"/>
      <c r="C1166" s="41"/>
      <c r="D1166" s="44"/>
      <c r="E1166" s="40"/>
      <c r="F1166" s="38" t="str">
        <f t="shared" si="209"/>
        <v/>
      </c>
      <c r="G1166" s="23">
        <f t="shared" si="210"/>
        <v>0</v>
      </c>
      <c r="H1166" s="23">
        <f t="shared" si="211"/>
        <v>0</v>
      </c>
      <c r="I1166" s="23">
        <f t="shared" si="212"/>
        <v>0</v>
      </c>
      <c r="J1166" s="23">
        <f t="shared" si="213"/>
        <v>0</v>
      </c>
      <c r="K1166" s="23">
        <f t="shared" si="214"/>
        <v>0</v>
      </c>
      <c r="L1166" s="27"/>
      <c r="M1166" s="27"/>
      <c r="N1166" s="33"/>
      <c r="O1166" s="33"/>
      <c r="P1166" s="68" t="str">
        <f t="shared" si="215"/>
        <v/>
      </c>
      <c r="Q1166" s="49" t="str">
        <f t="shared" si="216"/>
        <v/>
      </c>
      <c r="R1166" s="33"/>
      <c r="S1166" s="33"/>
      <c r="T1166" s="33"/>
      <c r="U1166" s="33"/>
      <c r="V1166" s="27"/>
      <c r="W1166" s="45"/>
      <c r="X1166" s="42">
        <f>IF(V1166="ESU",P1166*PU!$B$3,0)</f>
        <v>0</v>
      </c>
      <c r="Y1166" s="23">
        <f>IF(V1166="ECF",P1166*PU!$B$5,0)</f>
        <v>0</v>
      </c>
      <c r="Z1166" s="23">
        <f>IF(V1166="Enrobé projeté",P1166*PU!$B$7,0)</f>
        <v>0</v>
      </c>
      <c r="AA1166" s="23">
        <f>IF(V1166="Enrobé à froid",P1166*PU!$B$9,0)</f>
        <v>0</v>
      </c>
      <c r="AB1166" s="23">
        <f>IF(V1166="Béton bitumineux",P1166*PU!$B$11,0)</f>
        <v>0</v>
      </c>
      <c r="AC1166" s="23">
        <f>IF(V1166="Grave émulsion",P1166*PU!$B$13,0)</f>
        <v>0</v>
      </c>
      <c r="AD1166" s="24">
        <f>(R1166*PU!B1171)+('Entretien des chaussées1'!T1166*PU!B1173)+'Entretien des chaussées1'!X1166+'Entretien des chaussées1'!Y1166+'Entretien des chaussées1'!Z1166+'Entretien des chaussées1'!AA1166+'Entretien des chaussées1'!AB1166+'Entretien des chaussées1'!AC1166</f>
        <v>0</v>
      </c>
      <c r="AE1166" s="34"/>
      <c r="AF1166" s="34"/>
      <c r="AG1166" s="19" t="str">
        <f t="shared" si="217"/>
        <v/>
      </c>
      <c r="AH1166" s="19" t="str">
        <f t="shared" si="218"/>
        <v/>
      </c>
      <c r="AI1166" s="19" t="str">
        <f t="shared" si="219"/>
        <v/>
      </c>
      <c r="AJ1166" s="31"/>
      <c r="AK1166" s="26"/>
    </row>
    <row r="1167" spans="1:37" x14ac:dyDescent="0.2">
      <c r="A1167" s="40"/>
      <c r="B1167" s="50"/>
      <c r="C1167" s="41"/>
      <c r="D1167" s="44"/>
      <c r="E1167" s="40"/>
      <c r="F1167" s="38" t="str">
        <f t="shared" si="209"/>
        <v/>
      </c>
      <c r="G1167" s="23">
        <f t="shared" si="210"/>
        <v>0</v>
      </c>
      <c r="H1167" s="23">
        <f t="shared" si="211"/>
        <v>0</v>
      </c>
      <c r="I1167" s="23">
        <f t="shared" si="212"/>
        <v>0</v>
      </c>
      <c r="J1167" s="23">
        <f t="shared" si="213"/>
        <v>0</v>
      </c>
      <c r="K1167" s="23">
        <f t="shared" si="214"/>
        <v>0</v>
      </c>
      <c r="L1167" s="27"/>
      <c r="M1167" s="27"/>
      <c r="N1167" s="33"/>
      <c r="O1167" s="33"/>
      <c r="P1167" s="68" t="str">
        <f t="shared" si="215"/>
        <v/>
      </c>
      <c r="Q1167" s="49" t="str">
        <f t="shared" si="216"/>
        <v/>
      </c>
      <c r="R1167" s="33"/>
      <c r="S1167" s="33"/>
      <c r="T1167" s="33"/>
      <c r="U1167" s="33"/>
      <c r="V1167" s="27"/>
      <c r="W1167" s="45"/>
      <c r="X1167" s="42">
        <f>IF(V1167="ESU",P1167*PU!$B$3,0)</f>
        <v>0</v>
      </c>
      <c r="Y1167" s="23">
        <f>IF(V1167="ECF",P1167*PU!$B$5,0)</f>
        <v>0</v>
      </c>
      <c r="Z1167" s="23">
        <f>IF(V1167="Enrobé projeté",P1167*PU!$B$7,0)</f>
        <v>0</v>
      </c>
      <c r="AA1167" s="23">
        <f>IF(V1167="Enrobé à froid",P1167*PU!$B$9,0)</f>
        <v>0</v>
      </c>
      <c r="AB1167" s="23">
        <f>IF(V1167="Béton bitumineux",P1167*PU!$B$11,0)</f>
        <v>0</v>
      </c>
      <c r="AC1167" s="23">
        <f>IF(V1167="Grave émulsion",P1167*PU!$B$13,0)</f>
        <v>0</v>
      </c>
      <c r="AD1167" s="24">
        <f>(R1167*PU!B1172)+('Entretien des chaussées1'!T1167*PU!B1174)+'Entretien des chaussées1'!X1167+'Entretien des chaussées1'!Y1167+'Entretien des chaussées1'!Z1167+'Entretien des chaussées1'!AA1167+'Entretien des chaussées1'!AB1167+'Entretien des chaussées1'!AC1167</f>
        <v>0</v>
      </c>
      <c r="AE1167" s="34"/>
      <c r="AF1167" s="34"/>
      <c r="AG1167" s="19" t="str">
        <f t="shared" si="217"/>
        <v/>
      </c>
      <c r="AH1167" s="19" t="str">
        <f t="shared" si="218"/>
        <v/>
      </c>
      <c r="AI1167" s="19" t="str">
        <f t="shared" si="219"/>
        <v/>
      </c>
      <c r="AJ1167" s="31"/>
      <c r="AK1167" s="26"/>
    </row>
    <row r="1168" spans="1:37" x14ac:dyDescent="0.2">
      <c r="A1168" s="40"/>
      <c r="B1168" s="50"/>
      <c r="C1168" s="41"/>
      <c r="D1168" s="44"/>
      <c r="E1168" s="40"/>
      <c r="F1168" s="38" t="str">
        <f t="shared" si="209"/>
        <v/>
      </c>
      <c r="G1168" s="23">
        <f t="shared" si="210"/>
        <v>0</v>
      </c>
      <c r="H1168" s="23">
        <f t="shared" si="211"/>
        <v>0</v>
      </c>
      <c r="I1168" s="23">
        <f t="shared" si="212"/>
        <v>0</v>
      </c>
      <c r="J1168" s="23">
        <f t="shared" si="213"/>
        <v>0</v>
      </c>
      <c r="K1168" s="23">
        <f t="shared" si="214"/>
        <v>0</v>
      </c>
      <c r="L1168" s="27"/>
      <c r="M1168" s="27"/>
      <c r="N1168" s="33"/>
      <c r="O1168" s="33"/>
      <c r="P1168" s="68" t="str">
        <f t="shared" si="215"/>
        <v/>
      </c>
      <c r="Q1168" s="49" t="str">
        <f t="shared" si="216"/>
        <v/>
      </c>
      <c r="R1168" s="33"/>
      <c r="S1168" s="33"/>
      <c r="T1168" s="33"/>
      <c r="U1168" s="33"/>
      <c r="V1168" s="27"/>
      <c r="W1168" s="45"/>
      <c r="X1168" s="42">
        <f>IF(V1168="ESU",P1168*PU!$B$3,0)</f>
        <v>0</v>
      </c>
      <c r="Y1168" s="23">
        <f>IF(V1168="ECF",P1168*PU!$B$5,0)</f>
        <v>0</v>
      </c>
      <c r="Z1168" s="23">
        <f>IF(V1168="Enrobé projeté",P1168*PU!$B$7,0)</f>
        <v>0</v>
      </c>
      <c r="AA1168" s="23">
        <f>IF(V1168="Enrobé à froid",P1168*PU!$B$9,0)</f>
        <v>0</v>
      </c>
      <c r="AB1168" s="23">
        <f>IF(V1168="Béton bitumineux",P1168*PU!$B$11,0)</f>
        <v>0</v>
      </c>
      <c r="AC1168" s="23">
        <f>IF(V1168="Grave émulsion",P1168*PU!$B$13,0)</f>
        <v>0</v>
      </c>
      <c r="AD1168" s="24">
        <f>(R1168*PU!B1173)+('Entretien des chaussées1'!T1168*PU!B1175)+'Entretien des chaussées1'!X1168+'Entretien des chaussées1'!Y1168+'Entretien des chaussées1'!Z1168+'Entretien des chaussées1'!AA1168+'Entretien des chaussées1'!AB1168+'Entretien des chaussées1'!AC1168</f>
        <v>0</v>
      </c>
      <c r="AE1168" s="34"/>
      <c r="AF1168" s="34"/>
      <c r="AG1168" s="19" t="str">
        <f t="shared" si="217"/>
        <v/>
      </c>
      <c r="AH1168" s="19" t="str">
        <f t="shared" si="218"/>
        <v/>
      </c>
      <c r="AI1168" s="19" t="str">
        <f t="shared" si="219"/>
        <v/>
      </c>
      <c r="AJ1168" s="31"/>
      <c r="AK1168" s="26"/>
    </row>
    <row r="1169" spans="1:37" x14ac:dyDescent="0.2">
      <c r="A1169" s="40"/>
      <c r="B1169" s="50"/>
      <c r="C1169" s="41"/>
      <c r="D1169" s="44"/>
      <c r="E1169" s="40"/>
      <c r="F1169" s="38" t="str">
        <f t="shared" si="209"/>
        <v/>
      </c>
      <c r="G1169" s="23">
        <f t="shared" si="210"/>
        <v>0</v>
      </c>
      <c r="H1169" s="23">
        <f t="shared" si="211"/>
        <v>0</v>
      </c>
      <c r="I1169" s="23">
        <f t="shared" si="212"/>
        <v>0</v>
      </c>
      <c r="J1169" s="23">
        <f t="shared" si="213"/>
        <v>0</v>
      </c>
      <c r="K1169" s="23">
        <f t="shared" si="214"/>
        <v>0</v>
      </c>
      <c r="L1169" s="27"/>
      <c r="M1169" s="27"/>
      <c r="N1169" s="33"/>
      <c r="O1169" s="33"/>
      <c r="P1169" s="68" t="str">
        <f t="shared" si="215"/>
        <v/>
      </c>
      <c r="Q1169" s="49" t="str">
        <f t="shared" si="216"/>
        <v/>
      </c>
      <c r="R1169" s="33"/>
      <c r="S1169" s="33"/>
      <c r="T1169" s="33"/>
      <c r="U1169" s="33"/>
      <c r="V1169" s="27"/>
      <c r="W1169" s="45"/>
      <c r="X1169" s="42">
        <f>IF(V1169="ESU",P1169*PU!$B$3,0)</f>
        <v>0</v>
      </c>
      <c r="Y1169" s="23">
        <f>IF(V1169="ECF",P1169*PU!$B$5,0)</f>
        <v>0</v>
      </c>
      <c r="Z1169" s="23">
        <f>IF(V1169="Enrobé projeté",P1169*PU!$B$7,0)</f>
        <v>0</v>
      </c>
      <c r="AA1169" s="23">
        <f>IF(V1169="Enrobé à froid",P1169*PU!$B$9,0)</f>
        <v>0</v>
      </c>
      <c r="AB1169" s="23">
        <f>IF(V1169="Béton bitumineux",P1169*PU!$B$11,0)</f>
        <v>0</v>
      </c>
      <c r="AC1169" s="23">
        <f>IF(V1169="Grave émulsion",P1169*PU!$B$13,0)</f>
        <v>0</v>
      </c>
      <c r="AD1169" s="24">
        <f>(R1169*PU!B1174)+('Entretien des chaussées1'!T1169*PU!B1176)+'Entretien des chaussées1'!X1169+'Entretien des chaussées1'!Y1169+'Entretien des chaussées1'!Z1169+'Entretien des chaussées1'!AA1169+'Entretien des chaussées1'!AB1169+'Entretien des chaussées1'!AC1169</f>
        <v>0</v>
      </c>
      <c r="AE1169" s="34"/>
      <c r="AF1169" s="34"/>
      <c r="AG1169" s="19" t="str">
        <f t="shared" si="217"/>
        <v/>
      </c>
      <c r="AH1169" s="19" t="str">
        <f t="shared" si="218"/>
        <v/>
      </c>
      <c r="AI1169" s="19" t="str">
        <f t="shared" si="219"/>
        <v/>
      </c>
      <c r="AJ1169" s="31"/>
      <c r="AK1169" s="26"/>
    </row>
    <row r="1170" spans="1:37" x14ac:dyDescent="0.2">
      <c r="A1170" s="40"/>
      <c r="B1170" s="50"/>
      <c r="C1170" s="41"/>
      <c r="D1170" s="44"/>
      <c r="E1170" s="40"/>
      <c r="F1170" s="38" t="str">
        <f t="shared" si="209"/>
        <v/>
      </c>
      <c r="G1170" s="23">
        <f t="shared" si="210"/>
        <v>0</v>
      </c>
      <c r="H1170" s="23">
        <f t="shared" si="211"/>
        <v>0</v>
      </c>
      <c r="I1170" s="23">
        <f t="shared" si="212"/>
        <v>0</v>
      </c>
      <c r="J1170" s="23">
        <f t="shared" si="213"/>
        <v>0</v>
      </c>
      <c r="K1170" s="23">
        <f t="shared" si="214"/>
        <v>0</v>
      </c>
      <c r="L1170" s="27"/>
      <c r="M1170" s="27"/>
      <c r="N1170" s="33"/>
      <c r="O1170" s="33"/>
      <c r="P1170" s="68" t="str">
        <f t="shared" si="215"/>
        <v/>
      </c>
      <c r="Q1170" s="49" t="str">
        <f t="shared" si="216"/>
        <v/>
      </c>
      <c r="R1170" s="33"/>
      <c r="S1170" s="33"/>
      <c r="T1170" s="33"/>
      <c r="U1170" s="33"/>
      <c r="V1170" s="27"/>
      <c r="W1170" s="45"/>
      <c r="X1170" s="42">
        <f>IF(V1170="ESU",P1170*PU!$B$3,0)</f>
        <v>0</v>
      </c>
      <c r="Y1170" s="23">
        <f>IF(V1170="ECF",P1170*PU!$B$5,0)</f>
        <v>0</v>
      </c>
      <c r="Z1170" s="23">
        <f>IF(V1170="Enrobé projeté",P1170*PU!$B$7,0)</f>
        <v>0</v>
      </c>
      <c r="AA1170" s="23">
        <f>IF(V1170="Enrobé à froid",P1170*PU!$B$9,0)</f>
        <v>0</v>
      </c>
      <c r="AB1170" s="23">
        <f>IF(V1170="Béton bitumineux",P1170*PU!$B$11,0)</f>
        <v>0</v>
      </c>
      <c r="AC1170" s="23">
        <f>IF(V1170="Grave émulsion",P1170*PU!$B$13,0)</f>
        <v>0</v>
      </c>
      <c r="AD1170" s="24">
        <f>(R1170*PU!B1175)+('Entretien des chaussées1'!T1170*PU!B1177)+'Entretien des chaussées1'!X1170+'Entretien des chaussées1'!Y1170+'Entretien des chaussées1'!Z1170+'Entretien des chaussées1'!AA1170+'Entretien des chaussées1'!AB1170+'Entretien des chaussées1'!AC1170</f>
        <v>0</v>
      </c>
      <c r="AE1170" s="34"/>
      <c r="AF1170" s="34"/>
      <c r="AG1170" s="19" t="str">
        <f t="shared" si="217"/>
        <v/>
      </c>
      <c r="AH1170" s="19" t="str">
        <f t="shared" si="218"/>
        <v/>
      </c>
      <c r="AI1170" s="19" t="str">
        <f t="shared" si="219"/>
        <v/>
      </c>
      <c r="AJ1170" s="31"/>
      <c r="AK1170" s="26"/>
    </row>
    <row r="1171" spans="1:37" x14ac:dyDescent="0.2">
      <c r="A1171" s="40"/>
      <c r="B1171" s="50"/>
      <c r="C1171" s="41"/>
      <c r="D1171" s="44"/>
      <c r="E1171" s="40"/>
      <c r="F1171" s="38" t="str">
        <f t="shared" si="209"/>
        <v/>
      </c>
      <c r="G1171" s="23">
        <f t="shared" si="210"/>
        <v>0</v>
      </c>
      <c r="H1171" s="23">
        <f t="shared" si="211"/>
        <v>0</v>
      </c>
      <c r="I1171" s="23">
        <f t="shared" si="212"/>
        <v>0</v>
      </c>
      <c r="J1171" s="23">
        <f t="shared" si="213"/>
        <v>0</v>
      </c>
      <c r="K1171" s="23">
        <f t="shared" si="214"/>
        <v>0</v>
      </c>
      <c r="L1171" s="27"/>
      <c r="M1171" s="27"/>
      <c r="N1171" s="33"/>
      <c r="O1171" s="33"/>
      <c r="P1171" s="68" t="str">
        <f t="shared" si="215"/>
        <v/>
      </c>
      <c r="Q1171" s="49" t="str">
        <f t="shared" si="216"/>
        <v/>
      </c>
      <c r="R1171" s="33"/>
      <c r="S1171" s="33"/>
      <c r="T1171" s="33"/>
      <c r="U1171" s="33"/>
      <c r="V1171" s="27"/>
      <c r="W1171" s="45"/>
      <c r="X1171" s="42">
        <f>IF(V1171="ESU",P1171*PU!$B$3,0)</f>
        <v>0</v>
      </c>
      <c r="Y1171" s="23">
        <f>IF(V1171="ECF",P1171*PU!$B$5,0)</f>
        <v>0</v>
      </c>
      <c r="Z1171" s="23">
        <f>IF(V1171="Enrobé projeté",P1171*PU!$B$7,0)</f>
        <v>0</v>
      </c>
      <c r="AA1171" s="23">
        <f>IF(V1171="Enrobé à froid",P1171*PU!$B$9,0)</f>
        <v>0</v>
      </c>
      <c r="AB1171" s="23">
        <f>IF(V1171="Béton bitumineux",P1171*PU!$B$11,0)</f>
        <v>0</v>
      </c>
      <c r="AC1171" s="23">
        <f>IF(V1171="Grave émulsion",P1171*PU!$B$13,0)</f>
        <v>0</v>
      </c>
      <c r="AD1171" s="24">
        <f>(R1171*PU!B1176)+('Entretien des chaussées1'!T1171*PU!B1178)+'Entretien des chaussées1'!X1171+'Entretien des chaussées1'!Y1171+'Entretien des chaussées1'!Z1171+'Entretien des chaussées1'!AA1171+'Entretien des chaussées1'!AB1171+'Entretien des chaussées1'!AC1171</f>
        <v>0</v>
      </c>
      <c r="AE1171" s="34"/>
      <c r="AF1171" s="34"/>
      <c r="AG1171" s="19" t="str">
        <f t="shared" si="217"/>
        <v/>
      </c>
      <c r="AH1171" s="19" t="str">
        <f t="shared" si="218"/>
        <v/>
      </c>
      <c r="AI1171" s="19" t="str">
        <f t="shared" si="219"/>
        <v/>
      </c>
      <c r="AJ1171" s="31"/>
      <c r="AK1171" s="26"/>
    </row>
    <row r="1172" spans="1:37" x14ac:dyDescent="0.2">
      <c r="A1172" s="40"/>
      <c r="B1172" s="50"/>
      <c r="C1172" s="41"/>
      <c r="D1172" s="44"/>
      <c r="E1172" s="40"/>
      <c r="F1172" s="38" t="str">
        <f t="shared" si="209"/>
        <v/>
      </c>
      <c r="G1172" s="23">
        <f t="shared" si="210"/>
        <v>0</v>
      </c>
      <c r="H1172" s="23">
        <f t="shared" si="211"/>
        <v>0</v>
      </c>
      <c r="I1172" s="23">
        <f t="shared" si="212"/>
        <v>0</v>
      </c>
      <c r="J1172" s="23">
        <f t="shared" si="213"/>
        <v>0</v>
      </c>
      <c r="K1172" s="23">
        <f t="shared" si="214"/>
        <v>0</v>
      </c>
      <c r="L1172" s="27"/>
      <c r="M1172" s="27"/>
      <c r="N1172" s="33"/>
      <c r="O1172" s="33"/>
      <c r="P1172" s="68" t="str">
        <f t="shared" si="215"/>
        <v/>
      </c>
      <c r="Q1172" s="49" t="str">
        <f t="shared" si="216"/>
        <v/>
      </c>
      <c r="R1172" s="33"/>
      <c r="S1172" s="33"/>
      <c r="T1172" s="33"/>
      <c r="U1172" s="33"/>
      <c r="V1172" s="27"/>
      <c r="W1172" s="45"/>
      <c r="X1172" s="42">
        <f>IF(V1172="ESU",P1172*PU!$B$3,0)</f>
        <v>0</v>
      </c>
      <c r="Y1172" s="23">
        <f>IF(V1172="ECF",P1172*PU!$B$5,0)</f>
        <v>0</v>
      </c>
      <c r="Z1172" s="23">
        <f>IF(V1172="Enrobé projeté",P1172*PU!$B$7,0)</f>
        <v>0</v>
      </c>
      <c r="AA1172" s="23">
        <f>IF(V1172="Enrobé à froid",P1172*PU!$B$9,0)</f>
        <v>0</v>
      </c>
      <c r="AB1172" s="23">
        <f>IF(V1172="Béton bitumineux",P1172*PU!$B$11,0)</f>
        <v>0</v>
      </c>
      <c r="AC1172" s="23">
        <f>IF(V1172="Grave émulsion",P1172*PU!$B$13,0)</f>
        <v>0</v>
      </c>
      <c r="AD1172" s="24">
        <f>(R1172*PU!B1177)+('Entretien des chaussées1'!T1172*PU!B1179)+'Entretien des chaussées1'!X1172+'Entretien des chaussées1'!Y1172+'Entretien des chaussées1'!Z1172+'Entretien des chaussées1'!AA1172+'Entretien des chaussées1'!AB1172+'Entretien des chaussées1'!AC1172</f>
        <v>0</v>
      </c>
      <c r="AE1172" s="34"/>
      <c r="AF1172" s="34"/>
      <c r="AG1172" s="19" t="str">
        <f t="shared" si="217"/>
        <v/>
      </c>
      <c r="AH1172" s="19" t="str">
        <f t="shared" si="218"/>
        <v/>
      </c>
      <c r="AI1172" s="19" t="str">
        <f t="shared" si="219"/>
        <v/>
      </c>
      <c r="AJ1172" s="31"/>
      <c r="AK1172" s="26"/>
    </row>
    <row r="1173" spans="1:37" x14ac:dyDescent="0.2">
      <c r="A1173" s="40"/>
      <c r="B1173" s="50"/>
      <c r="C1173" s="41"/>
      <c r="D1173" s="44"/>
      <c r="E1173" s="40"/>
      <c r="F1173" s="38" t="str">
        <f t="shared" si="209"/>
        <v/>
      </c>
      <c r="G1173" s="23">
        <f t="shared" si="210"/>
        <v>0</v>
      </c>
      <c r="H1173" s="23">
        <f t="shared" si="211"/>
        <v>0</v>
      </c>
      <c r="I1173" s="23">
        <f t="shared" si="212"/>
        <v>0</v>
      </c>
      <c r="J1173" s="23">
        <f t="shared" si="213"/>
        <v>0</v>
      </c>
      <c r="K1173" s="23">
        <f t="shared" si="214"/>
        <v>0</v>
      </c>
      <c r="L1173" s="27"/>
      <c r="M1173" s="27"/>
      <c r="N1173" s="33"/>
      <c r="O1173" s="33"/>
      <c r="P1173" s="68" t="str">
        <f t="shared" si="215"/>
        <v/>
      </c>
      <c r="Q1173" s="49" t="str">
        <f t="shared" si="216"/>
        <v/>
      </c>
      <c r="R1173" s="33"/>
      <c r="S1173" s="33"/>
      <c r="T1173" s="33"/>
      <c r="U1173" s="33"/>
      <c r="V1173" s="27"/>
      <c r="W1173" s="45"/>
      <c r="X1173" s="42">
        <f>IF(V1173="ESU",P1173*PU!$B$3,0)</f>
        <v>0</v>
      </c>
      <c r="Y1173" s="23">
        <f>IF(V1173="ECF",P1173*PU!$B$5,0)</f>
        <v>0</v>
      </c>
      <c r="Z1173" s="23">
        <f>IF(V1173="Enrobé projeté",P1173*PU!$B$7,0)</f>
        <v>0</v>
      </c>
      <c r="AA1173" s="23">
        <f>IF(V1173="Enrobé à froid",P1173*PU!$B$9,0)</f>
        <v>0</v>
      </c>
      <c r="AB1173" s="23">
        <f>IF(V1173="Béton bitumineux",P1173*PU!$B$11,0)</f>
        <v>0</v>
      </c>
      <c r="AC1173" s="23">
        <f>IF(V1173="Grave émulsion",P1173*PU!$B$13,0)</f>
        <v>0</v>
      </c>
      <c r="AD1173" s="24">
        <f>(R1173*PU!B1178)+('Entretien des chaussées1'!T1173*PU!B1180)+'Entretien des chaussées1'!X1173+'Entretien des chaussées1'!Y1173+'Entretien des chaussées1'!Z1173+'Entretien des chaussées1'!AA1173+'Entretien des chaussées1'!AB1173+'Entretien des chaussées1'!AC1173</f>
        <v>0</v>
      </c>
      <c r="AE1173" s="34"/>
      <c r="AF1173" s="34"/>
      <c r="AG1173" s="19" t="str">
        <f t="shared" si="217"/>
        <v/>
      </c>
      <c r="AH1173" s="19" t="str">
        <f t="shared" si="218"/>
        <v/>
      </c>
      <c r="AI1173" s="19" t="str">
        <f t="shared" si="219"/>
        <v/>
      </c>
      <c r="AJ1173" s="31"/>
      <c r="AK1173" s="26"/>
    </row>
    <row r="1174" spans="1:37" x14ac:dyDescent="0.2">
      <c r="A1174" s="40"/>
      <c r="B1174" s="50"/>
      <c r="C1174" s="41"/>
      <c r="D1174" s="44"/>
      <c r="E1174" s="40"/>
      <c r="F1174" s="38" t="str">
        <f t="shared" si="209"/>
        <v/>
      </c>
      <c r="G1174" s="23">
        <f t="shared" si="210"/>
        <v>0</v>
      </c>
      <c r="H1174" s="23">
        <f t="shared" si="211"/>
        <v>0</v>
      </c>
      <c r="I1174" s="23">
        <f t="shared" si="212"/>
        <v>0</v>
      </c>
      <c r="J1174" s="23">
        <f t="shared" si="213"/>
        <v>0</v>
      </c>
      <c r="K1174" s="23">
        <f t="shared" si="214"/>
        <v>0</v>
      </c>
      <c r="L1174" s="27"/>
      <c r="M1174" s="27"/>
      <c r="N1174" s="33"/>
      <c r="O1174" s="33"/>
      <c r="P1174" s="68" t="str">
        <f t="shared" si="215"/>
        <v/>
      </c>
      <c r="Q1174" s="49" t="str">
        <f t="shared" si="216"/>
        <v/>
      </c>
      <c r="R1174" s="33"/>
      <c r="S1174" s="33"/>
      <c r="T1174" s="33"/>
      <c r="U1174" s="33"/>
      <c r="V1174" s="27"/>
      <c r="W1174" s="45"/>
      <c r="X1174" s="42">
        <f>IF(V1174="ESU",P1174*PU!$B$3,0)</f>
        <v>0</v>
      </c>
      <c r="Y1174" s="23">
        <f>IF(V1174="ECF",P1174*PU!$B$5,0)</f>
        <v>0</v>
      </c>
      <c r="Z1174" s="23">
        <f>IF(V1174="Enrobé projeté",P1174*PU!$B$7,0)</f>
        <v>0</v>
      </c>
      <c r="AA1174" s="23">
        <f>IF(V1174="Enrobé à froid",P1174*PU!$B$9,0)</f>
        <v>0</v>
      </c>
      <c r="AB1174" s="23">
        <f>IF(V1174="Béton bitumineux",P1174*PU!$B$11,0)</f>
        <v>0</v>
      </c>
      <c r="AC1174" s="23">
        <f>IF(V1174="Grave émulsion",P1174*PU!$B$13,0)</f>
        <v>0</v>
      </c>
      <c r="AD1174" s="24">
        <f>(R1174*PU!B1179)+('Entretien des chaussées1'!T1174*PU!B1181)+'Entretien des chaussées1'!X1174+'Entretien des chaussées1'!Y1174+'Entretien des chaussées1'!Z1174+'Entretien des chaussées1'!AA1174+'Entretien des chaussées1'!AB1174+'Entretien des chaussées1'!AC1174</f>
        <v>0</v>
      </c>
      <c r="AE1174" s="34"/>
      <c r="AF1174" s="34"/>
      <c r="AG1174" s="19" t="str">
        <f t="shared" si="217"/>
        <v/>
      </c>
      <c r="AH1174" s="19" t="str">
        <f t="shared" si="218"/>
        <v/>
      </c>
      <c r="AI1174" s="19" t="str">
        <f t="shared" si="219"/>
        <v/>
      </c>
      <c r="AJ1174" s="31"/>
      <c r="AK1174" s="26"/>
    </row>
    <row r="1175" spans="1:37" x14ac:dyDescent="0.2">
      <c r="A1175" s="40"/>
      <c r="B1175" s="50"/>
      <c r="C1175" s="41"/>
      <c r="D1175" s="44"/>
      <c r="E1175" s="40"/>
      <c r="F1175" s="38" t="str">
        <f t="shared" si="209"/>
        <v/>
      </c>
      <c r="G1175" s="23">
        <f t="shared" si="210"/>
        <v>0</v>
      </c>
      <c r="H1175" s="23">
        <f t="shared" si="211"/>
        <v>0</v>
      </c>
      <c r="I1175" s="23">
        <f t="shared" si="212"/>
        <v>0</v>
      </c>
      <c r="J1175" s="23">
        <f t="shared" si="213"/>
        <v>0</v>
      </c>
      <c r="K1175" s="23">
        <f t="shared" si="214"/>
        <v>0</v>
      </c>
      <c r="L1175" s="27"/>
      <c r="M1175" s="27"/>
      <c r="N1175" s="33"/>
      <c r="O1175" s="33"/>
      <c r="P1175" s="68" t="str">
        <f t="shared" si="215"/>
        <v/>
      </c>
      <c r="Q1175" s="49" t="str">
        <f t="shared" si="216"/>
        <v/>
      </c>
      <c r="R1175" s="33"/>
      <c r="S1175" s="33"/>
      <c r="T1175" s="33"/>
      <c r="U1175" s="33"/>
      <c r="V1175" s="27"/>
      <c r="W1175" s="45"/>
      <c r="X1175" s="42">
        <f>IF(V1175="ESU",P1175*PU!$B$3,0)</f>
        <v>0</v>
      </c>
      <c r="Y1175" s="23">
        <f>IF(V1175="ECF",P1175*PU!$B$5,0)</f>
        <v>0</v>
      </c>
      <c r="Z1175" s="23">
        <f>IF(V1175="Enrobé projeté",P1175*PU!$B$7,0)</f>
        <v>0</v>
      </c>
      <c r="AA1175" s="23">
        <f>IF(V1175="Enrobé à froid",P1175*PU!$B$9,0)</f>
        <v>0</v>
      </c>
      <c r="AB1175" s="23">
        <f>IF(V1175="Béton bitumineux",P1175*PU!$B$11,0)</f>
        <v>0</v>
      </c>
      <c r="AC1175" s="23">
        <f>IF(V1175="Grave émulsion",P1175*PU!$B$13,0)</f>
        <v>0</v>
      </c>
      <c r="AD1175" s="24">
        <f>(R1175*PU!B1180)+('Entretien des chaussées1'!T1175*PU!B1182)+'Entretien des chaussées1'!X1175+'Entretien des chaussées1'!Y1175+'Entretien des chaussées1'!Z1175+'Entretien des chaussées1'!AA1175+'Entretien des chaussées1'!AB1175+'Entretien des chaussées1'!AC1175</f>
        <v>0</v>
      </c>
      <c r="AE1175" s="34"/>
      <c r="AF1175" s="34"/>
      <c r="AG1175" s="19" t="str">
        <f t="shared" si="217"/>
        <v/>
      </c>
      <c r="AH1175" s="19" t="str">
        <f t="shared" si="218"/>
        <v/>
      </c>
      <c r="AI1175" s="19" t="str">
        <f t="shared" si="219"/>
        <v/>
      </c>
      <c r="AJ1175" s="31"/>
      <c r="AK1175" s="26"/>
    </row>
    <row r="1176" spans="1:37" x14ac:dyDescent="0.2">
      <c r="A1176" s="40"/>
      <c r="B1176" s="50"/>
      <c r="C1176" s="41"/>
      <c r="D1176" s="44"/>
      <c r="E1176" s="40"/>
      <c r="F1176" s="38" t="str">
        <f t="shared" si="209"/>
        <v/>
      </c>
      <c r="G1176" s="23">
        <f t="shared" si="210"/>
        <v>0</v>
      </c>
      <c r="H1176" s="23">
        <f t="shared" si="211"/>
        <v>0</v>
      </c>
      <c r="I1176" s="23">
        <f t="shared" si="212"/>
        <v>0</v>
      </c>
      <c r="J1176" s="23">
        <f t="shared" si="213"/>
        <v>0</v>
      </c>
      <c r="K1176" s="23">
        <f t="shared" si="214"/>
        <v>0</v>
      </c>
      <c r="L1176" s="27"/>
      <c r="M1176" s="27"/>
      <c r="N1176" s="33"/>
      <c r="O1176" s="33"/>
      <c r="P1176" s="68" t="str">
        <f t="shared" si="215"/>
        <v/>
      </c>
      <c r="Q1176" s="49" t="str">
        <f t="shared" si="216"/>
        <v/>
      </c>
      <c r="R1176" s="33"/>
      <c r="S1176" s="33"/>
      <c r="T1176" s="33"/>
      <c r="U1176" s="33"/>
      <c r="V1176" s="27"/>
      <c r="W1176" s="45"/>
      <c r="X1176" s="42">
        <f>IF(V1176="ESU",P1176*PU!$B$3,0)</f>
        <v>0</v>
      </c>
      <c r="Y1176" s="23">
        <f>IF(V1176="ECF",P1176*PU!$B$5,0)</f>
        <v>0</v>
      </c>
      <c r="Z1176" s="23">
        <f>IF(V1176="Enrobé projeté",P1176*PU!$B$7,0)</f>
        <v>0</v>
      </c>
      <c r="AA1176" s="23">
        <f>IF(V1176="Enrobé à froid",P1176*PU!$B$9,0)</f>
        <v>0</v>
      </c>
      <c r="AB1176" s="23">
        <f>IF(V1176="Béton bitumineux",P1176*PU!$B$11,0)</f>
        <v>0</v>
      </c>
      <c r="AC1176" s="23">
        <f>IF(V1176="Grave émulsion",P1176*PU!$B$13,0)</f>
        <v>0</v>
      </c>
      <c r="AD1176" s="24">
        <f>(R1176*PU!B1181)+('Entretien des chaussées1'!T1176*PU!B1183)+'Entretien des chaussées1'!X1176+'Entretien des chaussées1'!Y1176+'Entretien des chaussées1'!Z1176+'Entretien des chaussées1'!AA1176+'Entretien des chaussées1'!AB1176+'Entretien des chaussées1'!AC1176</f>
        <v>0</v>
      </c>
      <c r="AE1176" s="34"/>
      <c r="AF1176" s="34"/>
      <c r="AG1176" s="19" t="str">
        <f t="shared" si="217"/>
        <v/>
      </c>
      <c r="AH1176" s="19" t="str">
        <f t="shared" si="218"/>
        <v/>
      </c>
      <c r="AI1176" s="19" t="str">
        <f t="shared" si="219"/>
        <v/>
      </c>
      <c r="AJ1176" s="31"/>
      <c r="AK1176" s="26"/>
    </row>
    <row r="1177" spans="1:37" x14ac:dyDescent="0.2">
      <c r="A1177" s="40"/>
      <c r="B1177" s="50"/>
      <c r="C1177" s="41"/>
      <c r="D1177" s="44"/>
      <c r="E1177" s="40"/>
      <c r="F1177" s="38" t="str">
        <f t="shared" si="209"/>
        <v/>
      </c>
      <c r="G1177" s="23">
        <f t="shared" si="210"/>
        <v>0</v>
      </c>
      <c r="H1177" s="23">
        <f t="shared" si="211"/>
        <v>0</v>
      </c>
      <c r="I1177" s="23">
        <f t="shared" si="212"/>
        <v>0</v>
      </c>
      <c r="J1177" s="23">
        <f t="shared" si="213"/>
        <v>0</v>
      </c>
      <c r="K1177" s="23">
        <f t="shared" si="214"/>
        <v>0</v>
      </c>
      <c r="L1177" s="27"/>
      <c r="M1177" s="27"/>
      <c r="N1177" s="33"/>
      <c r="O1177" s="33"/>
      <c r="P1177" s="68" t="str">
        <f t="shared" si="215"/>
        <v/>
      </c>
      <c r="Q1177" s="49" t="str">
        <f t="shared" si="216"/>
        <v/>
      </c>
      <c r="R1177" s="33"/>
      <c r="S1177" s="33"/>
      <c r="T1177" s="33"/>
      <c r="U1177" s="33"/>
      <c r="V1177" s="27"/>
      <c r="W1177" s="45"/>
      <c r="X1177" s="42">
        <f>IF(V1177="ESU",P1177*PU!$B$3,0)</f>
        <v>0</v>
      </c>
      <c r="Y1177" s="23">
        <f>IF(V1177="ECF",P1177*PU!$B$5,0)</f>
        <v>0</v>
      </c>
      <c r="Z1177" s="23">
        <f>IF(V1177="Enrobé projeté",P1177*PU!$B$7,0)</f>
        <v>0</v>
      </c>
      <c r="AA1177" s="23">
        <f>IF(V1177="Enrobé à froid",P1177*PU!$B$9,0)</f>
        <v>0</v>
      </c>
      <c r="AB1177" s="23">
        <f>IF(V1177="Béton bitumineux",P1177*PU!$B$11,0)</f>
        <v>0</v>
      </c>
      <c r="AC1177" s="23">
        <f>IF(V1177="Grave émulsion",P1177*PU!$B$13,0)</f>
        <v>0</v>
      </c>
      <c r="AD1177" s="24">
        <f>(R1177*PU!B1182)+('Entretien des chaussées1'!T1177*PU!B1184)+'Entretien des chaussées1'!X1177+'Entretien des chaussées1'!Y1177+'Entretien des chaussées1'!Z1177+'Entretien des chaussées1'!AA1177+'Entretien des chaussées1'!AB1177+'Entretien des chaussées1'!AC1177</f>
        <v>0</v>
      </c>
      <c r="AE1177" s="34"/>
      <c r="AF1177" s="34"/>
      <c r="AG1177" s="19" t="str">
        <f t="shared" si="217"/>
        <v/>
      </c>
      <c r="AH1177" s="19" t="str">
        <f t="shared" si="218"/>
        <v/>
      </c>
      <c r="AI1177" s="19" t="str">
        <f t="shared" si="219"/>
        <v/>
      </c>
      <c r="AJ1177" s="31"/>
      <c r="AK1177" s="26"/>
    </row>
    <row r="1178" spans="1:37" x14ac:dyDescent="0.2">
      <c r="A1178" s="40"/>
      <c r="B1178" s="50"/>
      <c r="C1178" s="41"/>
      <c r="D1178" s="44"/>
      <c r="E1178" s="40"/>
      <c r="F1178" s="38" t="str">
        <f t="shared" si="209"/>
        <v/>
      </c>
      <c r="G1178" s="23">
        <f t="shared" si="210"/>
        <v>0</v>
      </c>
      <c r="H1178" s="23">
        <f t="shared" si="211"/>
        <v>0</v>
      </c>
      <c r="I1178" s="23">
        <f t="shared" si="212"/>
        <v>0</v>
      </c>
      <c r="J1178" s="23">
        <f t="shared" si="213"/>
        <v>0</v>
      </c>
      <c r="K1178" s="23">
        <f t="shared" si="214"/>
        <v>0</v>
      </c>
      <c r="L1178" s="27"/>
      <c r="M1178" s="27"/>
      <c r="N1178" s="33"/>
      <c r="O1178" s="33"/>
      <c r="P1178" s="68" t="str">
        <f t="shared" si="215"/>
        <v/>
      </c>
      <c r="Q1178" s="49" t="str">
        <f t="shared" si="216"/>
        <v/>
      </c>
      <c r="R1178" s="33"/>
      <c r="S1178" s="33"/>
      <c r="T1178" s="33"/>
      <c r="U1178" s="33"/>
      <c r="V1178" s="27"/>
      <c r="W1178" s="45"/>
      <c r="X1178" s="42">
        <f>IF(V1178="ESU",P1178*PU!$B$3,0)</f>
        <v>0</v>
      </c>
      <c r="Y1178" s="23">
        <f>IF(V1178="ECF",P1178*PU!$B$5,0)</f>
        <v>0</v>
      </c>
      <c r="Z1178" s="23">
        <f>IF(V1178="Enrobé projeté",P1178*PU!$B$7,0)</f>
        <v>0</v>
      </c>
      <c r="AA1178" s="23">
        <f>IF(V1178="Enrobé à froid",P1178*PU!$B$9,0)</f>
        <v>0</v>
      </c>
      <c r="AB1178" s="23">
        <f>IF(V1178="Béton bitumineux",P1178*PU!$B$11,0)</f>
        <v>0</v>
      </c>
      <c r="AC1178" s="23">
        <f>IF(V1178="Grave émulsion",P1178*PU!$B$13,0)</f>
        <v>0</v>
      </c>
      <c r="AD1178" s="24">
        <f>(R1178*PU!B1183)+('Entretien des chaussées1'!T1178*PU!B1185)+'Entretien des chaussées1'!X1178+'Entretien des chaussées1'!Y1178+'Entretien des chaussées1'!Z1178+'Entretien des chaussées1'!AA1178+'Entretien des chaussées1'!AB1178+'Entretien des chaussées1'!AC1178</f>
        <v>0</v>
      </c>
      <c r="AE1178" s="34"/>
      <c r="AF1178" s="34"/>
      <c r="AG1178" s="19" t="str">
        <f t="shared" si="217"/>
        <v/>
      </c>
      <c r="AH1178" s="19" t="str">
        <f t="shared" si="218"/>
        <v/>
      </c>
      <c r="AI1178" s="19" t="str">
        <f t="shared" si="219"/>
        <v/>
      </c>
      <c r="AJ1178" s="31"/>
      <c r="AK1178" s="26"/>
    </row>
    <row r="1179" spans="1:37" x14ac:dyDescent="0.2">
      <c r="A1179" s="40"/>
      <c r="B1179" s="50"/>
      <c r="C1179" s="41"/>
      <c r="D1179" s="44"/>
      <c r="E1179" s="40"/>
      <c r="F1179" s="38" t="str">
        <f t="shared" si="209"/>
        <v/>
      </c>
      <c r="G1179" s="23">
        <f t="shared" si="210"/>
        <v>0</v>
      </c>
      <c r="H1179" s="23">
        <f t="shared" si="211"/>
        <v>0</v>
      </c>
      <c r="I1179" s="23">
        <f t="shared" si="212"/>
        <v>0</v>
      </c>
      <c r="J1179" s="23">
        <f t="shared" si="213"/>
        <v>0</v>
      </c>
      <c r="K1179" s="23">
        <f t="shared" si="214"/>
        <v>0</v>
      </c>
      <c r="L1179" s="27"/>
      <c r="M1179" s="27"/>
      <c r="N1179" s="33"/>
      <c r="O1179" s="33"/>
      <c r="P1179" s="68" t="str">
        <f t="shared" si="215"/>
        <v/>
      </c>
      <c r="Q1179" s="49" t="str">
        <f t="shared" si="216"/>
        <v/>
      </c>
      <c r="R1179" s="33"/>
      <c r="S1179" s="33"/>
      <c r="T1179" s="33"/>
      <c r="U1179" s="33"/>
      <c r="V1179" s="27"/>
      <c r="W1179" s="45"/>
      <c r="X1179" s="42">
        <f>IF(V1179="ESU",P1179*PU!$B$3,0)</f>
        <v>0</v>
      </c>
      <c r="Y1179" s="23">
        <f>IF(V1179="ECF",P1179*PU!$B$5,0)</f>
        <v>0</v>
      </c>
      <c r="Z1179" s="23">
        <f>IF(V1179="Enrobé projeté",P1179*PU!$B$7,0)</f>
        <v>0</v>
      </c>
      <c r="AA1179" s="23">
        <f>IF(V1179="Enrobé à froid",P1179*PU!$B$9,0)</f>
        <v>0</v>
      </c>
      <c r="AB1179" s="23">
        <f>IF(V1179="Béton bitumineux",P1179*PU!$B$11,0)</f>
        <v>0</v>
      </c>
      <c r="AC1179" s="23">
        <f>IF(V1179="Grave émulsion",P1179*PU!$B$13,0)</f>
        <v>0</v>
      </c>
      <c r="AD1179" s="24">
        <f>(R1179*PU!B1184)+('Entretien des chaussées1'!T1179*PU!B1186)+'Entretien des chaussées1'!X1179+'Entretien des chaussées1'!Y1179+'Entretien des chaussées1'!Z1179+'Entretien des chaussées1'!AA1179+'Entretien des chaussées1'!AB1179+'Entretien des chaussées1'!AC1179</f>
        <v>0</v>
      </c>
      <c r="AE1179" s="34"/>
      <c r="AF1179" s="34"/>
      <c r="AG1179" s="19" t="str">
        <f t="shared" si="217"/>
        <v/>
      </c>
      <c r="AH1179" s="19" t="str">
        <f t="shared" si="218"/>
        <v/>
      </c>
      <c r="AI1179" s="19" t="str">
        <f t="shared" si="219"/>
        <v/>
      </c>
      <c r="AJ1179" s="31"/>
      <c r="AK1179" s="26"/>
    </row>
    <row r="1180" spans="1:37" x14ac:dyDescent="0.2">
      <c r="A1180" s="40"/>
      <c r="B1180" s="50"/>
      <c r="C1180" s="41"/>
      <c r="D1180" s="44"/>
      <c r="E1180" s="40"/>
      <c r="F1180" s="38" t="str">
        <f t="shared" si="209"/>
        <v/>
      </c>
      <c r="G1180" s="23">
        <f t="shared" si="210"/>
        <v>0</v>
      </c>
      <c r="H1180" s="23">
        <f t="shared" si="211"/>
        <v>0</v>
      </c>
      <c r="I1180" s="23">
        <f t="shared" si="212"/>
        <v>0</v>
      </c>
      <c r="J1180" s="23">
        <f t="shared" si="213"/>
        <v>0</v>
      </c>
      <c r="K1180" s="23">
        <f t="shared" si="214"/>
        <v>0</v>
      </c>
      <c r="L1180" s="27"/>
      <c r="M1180" s="27"/>
      <c r="N1180" s="33"/>
      <c r="O1180" s="33"/>
      <c r="P1180" s="68" t="str">
        <f t="shared" si="215"/>
        <v/>
      </c>
      <c r="Q1180" s="49" t="str">
        <f t="shared" si="216"/>
        <v/>
      </c>
      <c r="R1180" s="33"/>
      <c r="S1180" s="33"/>
      <c r="T1180" s="33"/>
      <c r="U1180" s="33"/>
      <c r="V1180" s="27"/>
      <c r="W1180" s="45"/>
      <c r="X1180" s="42">
        <f>IF(V1180="ESU",P1180*PU!$B$3,0)</f>
        <v>0</v>
      </c>
      <c r="Y1180" s="23">
        <f>IF(V1180="ECF",P1180*PU!$B$5,0)</f>
        <v>0</v>
      </c>
      <c r="Z1180" s="23">
        <f>IF(V1180="Enrobé projeté",P1180*PU!$B$7,0)</f>
        <v>0</v>
      </c>
      <c r="AA1180" s="23">
        <f>IF(V1180="Enrobé à froid",P1180*PU!$B$9,0)</f>
        <v>0</v>
      </c>
      <c r="AB1180" s="23">
        <f>IF(V1180="Béton bitumineux",P1180*PU!$B$11,0)</f>
        <v>0</v>
      </c>
      <c r="AC1180" s="23">
        <f>IF(V1180="Grave émulsion",P1180*PU!$B$13,0)</f>
        <v>0</v>
      </c>
      <c r="AD1180" s="24">
        <f>(R1180*PU!B1185)+('Entretien des chaussées1'!T1180*PU!B1187)+'Entretien des chaussées1'!X1180+'Entretien des chaussées1'!Y1180+'Entretien des chaussées1'!Z1180+'Entretien des chaussées1'!AA1180+'Entretien des chaussées1'!AB1180+'Entretien des chaussées1'!AC1180</f>
        <v>0</v>
      </c>
      <c r="AE1180" s="34"/>
      <c r="AF1180" s="34"/>
      <c r="AG1180" s="19" t="str">
        <f t="shared" si="217"/>
        <v/>
      </c>
      <c r="AH1180" s="19" t="str">
        <f t="shared" si="218"/>
        <v/>
      </c>
      <c r="AI1180" s="19" t="str">
        <f t="shared" si="219"/>
        <v/>
      </c>
      <c r="AJ1180" s="31"/>
      <c r="AK1180" s="26"/>
    </row>
    <row r="1181" spans="1:37" x14ac:dyDescent="0.2">
      <c r="A1181" s="40"/>
      <c r="B1181" s="50"/>
      <c r="C1181" s="41"/>
      <c r="D1181" s="44"/>
      <c r="E1181" s="40"/>
      <c r="F1181" s="38" t="str">
        <f t="shared" si="209"/>
        <v/>
      </c>
      <c r="G1181" s="23">
        <f t="shared" si="210"/>
        <v>0</v>
      </c>
      <c r="H1181" s="23">
        <f t="shared" si="211"/>
        <v>0</v>
      </c>
      <c r="I1181" s="23">
        <f t="shared" si="212"/>
        <v>0</v>
      </c>
      <c r="J1181" s="23">
        <f t="shared" si="213"/>
        <v>0</v>
      </c>
      <c r="K1181" s="23">
        <f t="shared" si="214"/>
        <v>0</v>
      </c>
      <c r="L1181" s="27"/>
      <c r="M1181" s="27"/>
      <c r="N1181" s="33"/>
      <c r="O1181" s="33"/>
      <c r="P1181" s="68" t="str">
        <f t="shared" si="215"/>
        <v/>
      </c>
      <c r="Q1181" s="49" t="str">
        <f t="shared" si="216"/>
        <v/>
      </c>
      <c r="R1181" s="33"/>
      <c r="S1181" s="33"/>
      <c r="T1181" s="33"/>
      <c r="U1181" s="33"/>
      <c r="V1181" s="27"/>
      <c r="W1181" s="45"/>
      <c r="X1181" s="42">
        <f>IF(V1181="ESU",P1181*PU!$B$3,0)</f>
        <v>0</v>
      </c>
      <c r="Y1181" s="23">
        <f>IF(V1181="ECF",P1181*PU!$B$5,0)</f>
        <v>0</v>
      </c>
      <c r="Z1181" s="23">
        <f>IF(V1181="Enrobé projeté",P1181*PU!$B$7,0)</f>
        <v>0</v>
      </c>
      <c r="AA1181" s="23">
        <f>IF(V1181="Enrobé à froid",P1181*PU!$B$9,0)</f>
        <v>0</v>
      </c>
      <c r="AB1181" s="23">
        <f>IF(V1181="Béton bitumineux",P1181*PU!$B$11,0)</f>
        <v>0</v>
      </c>
      <c r="AC1181" s="23">
        <f>IF(V1181="Grave émulsion",P1181*PU!$B$13,0)</f>
        <v>0</v>
      </c>
      <c r="AD1181" s="24">
        <f>(R1181*PU!B1186)+('Entretien des chaussées1'!T1181*PU!B1188)+'Entretien des chaussées1'!X1181+'Entretien des chaussées1'!Y1181+'Entretien des chaussées1'!Z1181+'Entretien des chaussées1'!AA1181+'Entretien des chaussées1'!AB1181+'Entretien des chaussées1'!AC1181</f>
        <v>0</v>
      </c>
      <c r="AE1181" s="34"/>
      <c r="AF1181" s="34"/>
      <c r="AG1181" s="19" t="str">
        <f t="shared" si="217"/>
        <v/>
      </c>
      <c r="AH1181" s="19" t="str">
        <f t="shared" si="218"/>
        <v/>
      </c>
      <c r="AI1181" s="19" t="str">
        <f t="shared" si="219"/>
        <v/>
      </c>
      <c r="AJ1181" s="31"/>
      <c r="AK1181" s="26"/>
    </row>
    <row r="1182" spans="1:37" x14ac:dyDescent="0.2">
      <c r="A1182" s="40"/>
      <c r="B1182" s="50"/>
      <c r="C1182" s="41"/>
      <c r="D1182" s="44"/>
      <c r="E1182" s="40"/>
      <c r="F1182" s="38" t="str">
        <f t="shared" si="209"/>
        <v/>
      </c>
      <c r="G1182" s="23">
        <f t="shared" si="210"/>
        <v>0</v>
      </c>
      <c r="H1182" s="23">
        <f t="shared" si="211"/>
        <v>0</v>
      </c>
      <c r="I1182" s="23">
        <f t="shared" si="212"/>
        <v>0</v>
      </c>
      <c r="J1182" s="23">
        <f t="shared" si="213"/>
        <v>0</v>
      </c>
      <c r="K1182" s="23">
        <f t="shared" si="214"/>
        <v>0</v>
      </c>
      <c r="L1182" s="27"/>
      <c r="M1182" s="27"/>
      <c r="N1182" s="33"/>
      <c r="O1182" s="33"/>
      <c r="P1182" s="68" t="str">
        <f t="shared" si="215"/>
        <v/>
      </c>
      <c r="Q1182" s="49" t="str">
        <f t="shared" si="216"/>
        <v/>
      </c>
      <c r="R1182" s="33"/>
      <c r="S1182" s="33"/>
      <c r="T1182" s="33"/>
      <c r="U1182" s="33"/>
      <c r="V1182" s="27"/>
      <c r="W1182" s="45"/>
      <c r="X1182" s="42">
        <f>IF(V1182="ESU",P1182*PU!$B$3,0)</f>
        <v>0</v>
      </c>
      <c r="Y1182" s="23">
        <f>IF(V1182="ECF",P1182*PU!$B$5,0)</f>
        <v>0</v>
      </c>
      <c r="Z1182" s="23">
        <f>IF(V1182="Enrobé projeté",P1182*PU!$B$7,0)</f>
        <v>0</v>
      </c>
      <c r="AA1182" s="23">
        <f>IF(V1182="Enrobé à froid",P1182*PU!$B$9,0)</f>
        <v>0</v>
      </c>
      <c r="AB1182" s="23">
        <f>IF(V1182="Béton bitumineux",P1182*PU!$B$11,0)</f>
        <v>0</v>
      </c>
      <c r="AC1182" s="23">
        <f>IF(V1182="Grave émulsion",P1182*PU!$B$13,0)</f>
        <v>0</v>
      </c>
      <c r="AD1182" s="24">
        <f>(R1182*PU!B1187)+('Entretien des chaussées1'!T1182*PU!B1189)+'Entretien des chaussées1'!X1182+'Entretien des chaussées1'!Y1182+'Entretien des chaussées1'!Z1182+'Entretien des chaussées1'!AA1182+'Entretien des chaussées1'!AB1182+'Entretien des chaussées1'!AC1182</f>
        <v>0</v>
      </c>
      <c r="AE1182" s="34"/>
      <c r="AF1182" s="34"/>
      <c r="AG1182" s="19" t="str">
        <f t="shared" si="217"/>
        <v/>
      </c>
      <c r="AH1182" s="19" t="str">
        <f t="shared" si="218"/>
        <v/>
      </c>
      <c r="AI1182" s="19" t="str">
        <f t="shared" si="219"/>
        <v/>
      </c>
      <c r="AJ1182" s="31"/>
      <c r="AK1182" s="26"/>
    </row>
    <row r="1183" spans="1:37" x14ac:dyDescent="0.2">
      <c r="A1183" s="40"/>
      <c r="B1183" s="50"/>
      <c r="C1183" s="41"/>
      <c r="D1183" s="44"/>
      <c r="E1183" s="40"/>
      <c r="F1183" s="38" t="str">
        <f t="shared" si="209"/>
        <v/>
      </c>
      <c r="G1183" s="23">
        <f t="shared" si="210"/>
        <v>0</v>
      </c>
      <c r="H1183" s="23">
        <f t="shared" si="211"/>
        <v>0</v>
      </c>
      <c r="I1183" s="23">
        <f t="shared" si="212"/>
        <v>0</v>
      </c>
      <c r="J1183" s="23">
        <f t="shared" si="213"/>
        <v>0</v>
      </c>
      <c r="K1183" s="23">
        <f t="shared" si="214"/>
        <v>0</v>
      </c>
      <c r="L1183" s="27"/>
      <c r="M1183" s="27"/>
      <c r="N1183" s="33"/>
      <c r="O1183" s="33"/>
      <c r="P1183" s="68" t="str">
        <f t="shared" si="215"/>
        <v/>
      </c>
      <c r="Q1183" s="49" t="str">
        <f t="shared" si="216"/>
        <v/>
      </c>
      <c r="R1183" s="33"/>
      <c r="S1183" s="33"/>
      <c r="T1183" s="33"/>
      <c r="U1183" s="33"/>
      <c r="V1183" s="27"/>
      <c r="W1183" s="45"/>
      <c r="X1183" s="42">
        <f>IF(V1183="ESU",P1183*PU!$B$3,0)</f>
        <v>0</v>
      </c>
      <c r="Y1183" s="23">
        <f>IF(V1183="ECF",P1183*PU!$B$5,0)</f>
        <v>0</v>
      </c>
      <c r="Z1183" s="23">
        <f>IF(V1183="Enrobé projeté",P1183*PU!$B$7,0)</f>
        <v>0</v>
      </c>
      <c r="AA1183" s="23">
        <f>IF(V1183="Enrobé à froid",P1183*PU!$B$9,0)</f>
        <v>0</v>
      </c>
      <c r="AB1183" s="23">
        <f>IF(V1183="Béton bitumineux",P1183*PU!$B$11,0)</f>
        <v>0</v>
      </c>
      <c r="AC1183" s="23">
        <f>IF(V1183="Grave émulsion",P1183*PU!$B$13,0)</f>
        <v>0</v>
      </c>
      <c r="AD1183" s="24">
        <f>(R1183*PU!B1188)+('Entretien des chaussées1'!T1183*PU!B1190)+'Entretien des chaussées1'!X1183+'Entretien des chaussées1'!Y1183+'Entretien des chaussées1'!Z1183+'Entretien des chaussées1'!AA1183+'Entretien des chaussées1'!AB1183+'Entretien des chaussées1'!AC1183</f>
        <v>0</v>
      </c>
      <c r="AE1183" s="34"/>
      <c r="AF1183" s="34"/>
      <c r="AG1183" s="19" t="str">
        <f t="shared" si="217"/>
        <v/>
      </c>
      <c r="AH1183" s="19" t="str">
        <f t="shared" si="218"/>
        <v/>
      </c>
      <c r="AI1183" s="19" t="str">
        <f t="shared" si="219"/>
        <v/>
      </c>
      <c r="AJ1183" s="31"/>
      <c r="AK1183" s="26"/>
    </row>
    <row r="1184" spans="1:37" x14ac:dyDescent="0.2">
      <c r="A1184" s="40"/>
      <c r="B1184" s="50"/>
      <c r="C1184" s="41"/>
      <c r="D1184" s="44"/>
      <c r="E1184" s="40"/>
      <c r="F1184" s="38" t="str">
        <f t="shared" si="209"/>
        <v/>
      </c>
      <c r="G1184" s="23">
        <f t="shared" si="210"/>
        <v>0</v>
      </c>
      <c r="H1184" s="23">
        <f t="shared" si="211"/>
        <v>0</v>
      </c>
      <c r="I1184" s="23">
        <f t="shared" si="212"/>
        <v>0</v>
      </c>
      <c r="J1184" s="23">
        <f t="shared" si="213"/>
        <v>0</v>
      </c>
      <c r="K1184" s="23">
        <f t="shared" si="214"/>
        <v>0</v>
      </c>
      <c r="L1184" s="27"/>
      <c r="M1184" s="27"/>
      <c r="N1184" s="33"/>
      <c r="O1184" s="33"/>
      <c r="P1184" s="68" t="str">
        <f t="shared" si="215"/>
        <v/>
      </c>
      <c r="Q1184" s="49" t="str">
        <f t="shared" si="216"/>
        <v/>
      </c>
      <c r="R1184" s="33"/>
      <c r="S1184" s="33"/>
      <c r="T1184" s="33"/>
      <c r="U1184" s="33"/>
      <c r="V1184" s="27"/>
      <c r="W1184" s="45"/>
      <c r="X1184" s="42">
        <f>IF(V1184="ESU",P1184*PU!$B$3,0)</f>
        <v>0</v>
      </c>
      <c r="Y1184" s="23">
        <f>IF(V1184="ECF",P1184*PU!$B$5,0)</f>
        <v>0</v>
      </c>
      <c r="Z1184" s="23">
        <f>IF(V1184="Enrobé projeté",P1184*PU!$B$7,0)</f>
        <v>0</v>
      </c>
      <c r="AA1184" s="23">
        <f>IF(V1184="Enrobé à froid",P1184*PU!$B$9,0)</f>
        <v>0</v>
      </c>
      <c r="AB1184" s="23">
        <f>IF(V1184="Béton bitumineux",P1184*PU!$B$11,0)</f>
        <v>0</v>
      </c>
      <c r="AC1184" s="23">
        <f>IF(V1184="Grave émulsion",P1184*PU!$B$13,0)</f>
        <v>0</v>
      </c>
      <c r="AD1184" s="24">
        <f>(R1184*PU!B1189)+('Entretien des chaussées1'!T1184*PU!B1191)+'Entretien des chaussées1'!X1184+'Entretien des chaussées1'!Y1184+'Entretien des chaussées1'!Z1184+'Entretien des chaussées1'!AA1184+'Entretien des chaussées1'!AB1184+'Entretien des chaussées1'!AC1184</f>
        <v>0</v>
      </c>
      <c r="AE1184" s="34"/>
      <c r="AF1184" s="34"/>
      <c r="AG1184" s="19" t="str">
        <f t="shared" si="217"/>
        <v/>
      </c>
      <c r="AH1184" s="19" t="str">
        <f t="shared" si="218"/>
        <v/>
      </c>
      <c r="AI1184" s="19" t="str">
        <f t="shared" si="219"/>
        <v/>
      </c>
      <c r="AJ1184" s="31"/>
      <c r="AK1184" s="26"/>
    </row>
    <row r="1185" spans="1:37" x14ac:dyDescent="0.2">
      <c r="A1185" s="40"/>
      <c r="B1185" s="50"/>
      <c r="C1185" s="41"/>
      <c r="D1185" s="44"/>
      <c r="E1185" s="40"/>
      <c r="F1185" s="38" t="str">
        <f t="shared" si="209"/>
        <v/>
      </c>
      <c r="G1185" s="23">
        <f t="shared" si="210"/>
        <v>0</v>
      </c>
      <c r="H1185" s="23">
        <f t="shared" si="211"/>
        <v>0</v>
      </c>
      <c r="I1185" s="23">
        <f t="shared" si="212"/>
        <v>0</v>
      </c>
      <c r="J1185" s="23">
        <f t="shared" si="213"/>
        <v>0</v>
      </c>
      <c r="K1185" s="23">
        <f t="shared" si="214"/>
        <v>0</v>
      </c>
      <c r="L1185" s="27"/>
      <c r="M1185" s="27"/>
      <c r="N1185" s="33"/>
      <c r="O1185" s="33"/>
      <c r="P1185" s="68" t="str">
        <f t="shared" si="215"/>
        <v/>
      </c>
      <c r="Q1185" s="49" t="str">
        <f t="shared" si="216"/>
        <v/>
      </c>
      <c r="R1185" s="33"/>
      <c r="S1185" s="33"/>
      <c r="T1185" s="33"/>
      <c r="U1185" s="33"/>
      <c r="V1185" s="27"/>
      <c r="W1185" s="45"/>
      <c r="X1185" s="42">
        <f>IF(V1185="ESU",P1185*PU!$B$3,0)</f>
        <v>0</v>
      </c>
      <c r="Y1185" s="23">
        <f>IF(V1185="ECF",P1185*PU!$B$5,0)</f>
        <v>0</v>
      </c>
      <c r="Z1185" s="23">
        <f>IF(V1185="Enrobé projeté",P1185*PU!$B$7,0)</f>
        <v>0</v>
      </c>
      <c r="AA1185" s="23">
        <f>IF(V1185="Enrobé à froid",P1185*PU!$B$9,0)</f>
        <v>0</v>
      </c>
      <c r="AB1185" s="23">
        <f>IF(V1185="Béton bitumineux",P1185*PU!$B$11,0)</f>
        <v>0</v>
      </c>
      <c r="AC1185" s="23">
        <f>IF(V1185="Grave émulsion",P1185*PU!$B$13,0)</f>
        <v>0</v>
      </c>
      <c r="AD1185" s="24">
        <f>(R1185*PU!B1190)+('Entretien des chaussées1'!T1185*PU!B1192)+'Entretien des chaussées1'!X1185+'Entretien des chaussées1'!Y1185+'Entretien des chaussées1'!Z1185+'Entretien des chaussées1'!AA1185+'Entretien des chaussées1'!AB1185+'Entretien des chaussées1'!AC1185</f>
        <v>0</v>
      </c>
      <c r="AE1185" s="34"/>
      <c r="AF1185" s="34"/>
      <c r="AG1185" s="19" t="str">
        <f t="shared" si="217"/>
        <v/>
      </c>
      <c r="AH1185" s="19" t="str">
        <f t="shared" si="218"/>
        <v/>
      </c>
      <c r="AI1185" s="19" t="str">
        <f t="shared" si="219"/>
        <v/>
      </c>
      <c r="AJ1185" s="31"/>
      <c r="AK1185" s="26"/>
    </row>
    <row r="1186" spans="1:37" x14ac:dyDescent="0.2">
      <c r="A1186" s="40"/>
      <c r="B1186" s="50"/>
      <c r="C1186" s="41"/>
      <c r="D1186" s="44"/>
      <c r="E1186" s="40"/>
      <c r="F1186" s="38" t="str">
        <f t="shared" si="209"/>
        <v/>
      </c>
      <c r="G1186" s="23">
        <f t="shared" si="210"/>
        <v>0</v>
      </c>
      <c r="H1186" s="23">
        <f t="shared" si="211"/>
        <v>0</v>
      </c>
      <c r="I1186" s="23">
        <f t="shared" si="212"/>
        <v>0</v>
      </c>
      <c r="J1186" s="23">
        <f t="shared" si="213"/>
        <v>0</v>
      </c>
      <c r="K1186" s="23">
        <f t="shared" si="214"/>
        <v>0</v>
      </c>
      <c r="L1186" s="27"/>
      <c r="M1186" s="27"/>
      <c r="N1186" s="33"/>
      <c r="O1186" s="33"/>
      <c r="P1186" s="68" t="str">
        <f t="shared" si="215"/>
        <v/>
      </c>
      <c r="Q1186" s="49" t="str">
        <f t="shared" si="216"/>
        <v/>
      </c>
      <c r="R1186" s="33"/>
      <c r="S1186" s="33"/>
      <c r="T1186" s="33"/>
      <c r="U1186" s="33"/>
      <c r="V1186" s="27"/>
      <c r="W1186" s="45"/>
      <c r="X1186" s="42">
        <f>IF(V1186="ESU",P1186*PU!$B$3,0)</f>
        <v>0</v>
      </c>
      <c r="Y1186" s="23">
        <f>IF(V1186="ECF",P1186*PU!$B$5,0)</f>
        <v>0</v>
      </c>
      <c r="Z1186" s="23">
        <f>IF(V1186="Enrobé projeté",P1186*PU!$B$7,0)</f>
        <v>0</v>
      </c>
      <c r="AA1186" s="23">
        <f>IF(V1186="Enrobé à froid",P1186*PU!$B$9,0)</f>
        <v>0</v>
      </c>
      <c r="AB1186" s="23">
        <f>IF(V1186="Béton bitumineux",P1186*PU!$B$11,0)</f>
        <v>0</v>
      </c>
      <c r="AC1186" s="23">
        <f>IF(V1186="Grave émulsion",P1186*PU!$B$13,0)</f>
        <v>0</v>
      </c>
      <c r="AD1186" s="24">
        <f>(R1186*PU!B1191)+('Entretien des chaussées1'!T1186*PU!B1193)+'Entretien des chaussées1'!X1186+'Entretien des chaussées1'!Y1186+'Entretien des chaussées1'!Z1186+'Entretien des chaussées1'!AA1186+'Entretien des chaussées1'!AB1186+'Entretien des chaussées1'!AC1186</f>
        <v>0</v>
      </c>
      <c r="AE1186" s="34"/>
      <c r="AF1186" s="34"/>
      <c r="AG1186" s="19" t="str">
        <f t="shared" si="217"/>
        <v/>
      </c>
      <c r="AH1186" s="19" t="str">
        <f t="shared" si="218"/>
        <v/>
      </c>
      <c r="AI1186" s="19" t="str">
        <f t="shared" si="219"/>
        <v/>
      </c>
      <c r="AJ1186" s="31"/>
      <c r="AK1186" s="26"/>
    </row>
    <row r="1187" spans="1:37" x14ac:dyDescent="0.2">
      <c r="A1187" s="40"/>
      <c r="B1187" s="50"/>
      <c r="C1187" s="41"/>
      <c r="D1187" s="44"/>
      <c r="E1187" s="40"/>
      <c r="F1187" s="38" t="str">
        <f t="shared" si="209"/>
        <v/>
      </c>
      <c r="G1187" s="23">
        <f t="shared" si="210"/>
        <v>0</v>
      </c>
      <c r="H1187" s="23">
        <f t="shared" si="211"/>
        <v>0</v>
      </c>
      <c r="I1187" s="23">
        <f t="shared" si="212"/>
        <v>0</v>
      </c>
      <c r="J1187" s="23">
        <f t="shared" si="213"/>
        <v>0</v>
      </c>
      <c r="K1187" s="23">
        <f t="shared" si="214"/>
        <v>0</v>
      </c>
      <c r="L1187" s="27"/>
      <c r="M1187" s="27"/>
      <c r="N1187" s="33"/>
      <c r="O1187" s="33"/>
      <c r="P1187" s="68" t="str">
        <f t="shared" si="215"/>
        <v/>
      </c>
      <c r="Q1187" s="49" t="str">
        <f t="shared" si="216"/>
        <v/>
      </c>
      <c r="R1187" s="33"/>
      <c r="S1187" s="33"/>
      <c r="T1187" s="33"/>
      <c r="U1187" s="33"/>
      <c r="V1187" s="27"/>
      <c r="W1187" s="45"/>
      <c r="X1187" s="42">
        <f>IF(V1187="ESU",P1187*PU!$B$3,0)</f>
        <v>0</v>
      </c>
      <c r="Y1187" s="23">
        <f>IF(V1187="ECF",P1187*PU!$B$5,0)</f>
        <v>0</v>
      </c>
      <c r="Z1187" s="23">
        <f>IF(V1187="Enrobé projeté",P1187*PU!$B$7,0)</f>
        <v>0</v>
      </c>
      <c r="AA1187" s="23">
        <f>IF(V1187="Enrobé à froid",P1187*PU!$B$9,0)</f>
        <v>0</v>
      </c>
      <c r="AB1187" s="23">
        <f>IF(V1187="Béton bitumineux",P1187*PU!$B$11,0)</f>
        <v>0</v>
      </c>
      <c r="AC1187" s="23">
        <f>IF(V1187="Grave émulsion",P1187*PU!$B$13,0)</f>
        <v>0</v>
      </c>
      <c r="AD1187" s="24">
        <f>(R1187*PU!B1192)+('Entretien des chaussées1'!T1187*PU!B1194)+'Entretien des chaussées1'!X1187+'Entretien des chaussées1'!Y1187+'Entretien des chaussées1'!Z1187+'Entretien des chaussées1'!AA1187+'Entretien des chaussées1'!AB1187+'Entretien des chaussées1'!AC1187</f>
        <v>0</v>
      </c>
      <c r="AE1187" s="34"/>
      <c r="AF1187" s="34"/>
      <c r="AG1187" s="19" t="str">
        <f t="shared" si="217"/>
        <v/>
      </c>
      <c r="AH1187" s="19" t="str">
        <f t="shared" si="218"/>
        <v/>
      </c>
      <c r="AI1187" s="19" t="str">
        <f t="shared" si="219"/>
        <v/>
      </c>
      <c r="AJ1187" s="31"/>
      <c r="AK1187" s="26"/>
    </row>
    <row r="1188" spans="1:37" x14ac:dyDescent="0.2">
      <c r="A1188" s="40"/>
      <c r="B1188" s="50"/>
      <c r="C1188" s="41"/>
      <c r="D1188" s="44"/>
      <c r="E1188" s="40"/>
      <c r="F1188" s="38" t="str">
        <f t="shared" si="209"/>
        <v/>
      </c>
      <c r="G1188" s="23">
        <f t="shared" si="210"/>
        <v>0</v>
      </c>
      <c r="H1188" s="23">
        <f t="shared" si="211"/>
        <v>0</v>
      </c>
      <c r="I1188" s="23">
        <f t="shared" si="212"/>
        <v>0</v>
      </c>
      <c r="J1188" s="23">
        <f t="shared" si="213"/>
        <v>0</v>
      </c>
      <c r="K1188" s="23">
        <f t="shared" si="214"/>
        <v>0</v>
      </c>
      <c r="L1188" s="27"/>
      <c r="M1188" s="27"/>
      <c r="N1188" s="33"/>
      <c r="O1188" s="33"/>
      <c r="P1188" s="68" t="str">
        <f t="shared" si="215"/>
        <v/>
      </c>
      <c r="Q1188" s="49" t="str">
        <f t="shared" si="216"/>
        <v/>
      </c>
      <c r="R1188" s="33"/>
      <c r="S1188" s="33"/>
      <c r="T1188" s="33"/>
      <c r="U1188" s="33"/>
      <c r="V1188" s="27"/>
      <c r="W1188" s="45"/>
      <c r="X1188" s="42">
        <f>IF(V1188="ESU",P1188*PU!$B$3,0)</f>
        <v>0</v>
      </c>
      <c r="Y1188" s="23">
        <f>IF(V1188="ECF",P1188*PU!$B$5,0)</f>
        <v>0</v>
      </c>
      <c r="Z1188" s="23">
        <f>IF(V1188="Enrobé projeté",P1188*PU!$B$7,0)</f>
        <v>0</v>
      </c>
      <c r="AA1188" s="23">
        <f>IF(V1188="Enrobé à froid",P1188*PU!$B$9,0)</f>
        <v>0</v>
      </c>
      <c r="AB1188" s="23">
        <f>IF(V1188="Béton bitumineux",P1188*PU!$B$11,0)</f>
        <v>0</v>
      </c>
      <c r="AC1188" s="23">
        <f>IF(V1188="Grave émulsion",P1188*PU!$B$13,0)</f>
        <v>0</v>
      </c>
      <c r="AD1188" s="24">
        <f>(R1188*PU!B1193)+('Entretien des chaussées1'!T1188*PU!B1195)+'Entretien des chaussées1'!X1188+'Entretien des chaussées1'!Y1188+'Entretien des chaussées1'!Z1188+'Entretien des chaussées1'!AA1188+'Entretien des chaussées1'!AB1188+'Entretien des chaussées1'!AC1188</f>
        <v>0</v>
      </c>
      <c r="AE1188" s="34"/>
      <c r="AF1188" s="34"/>
      <c r="AG1188" s="19" t="str">
        <f t="shared" si="217"/>
        <v/>
      </c>
      <c r="AH1188" s="19" t="str">
        <f t="shared" si="218"/>
        <v/>
      </c>
      <c r="AI1188" s="19" t="str">
        <f t="shared" si="219"/>
        <v/>
      </c>
      <c r="AJ1188" s="31"/>
      <c r="AK1188" s="26"/>
    </row>
    <row r="1189" spans="1:37" x14ac:dyDescent="0.2">
      <c r="A1189" s="40"/>
      <c r="B1189" s="50"/>
      <c r="C1189" s="41"/>
      <c r="D1189" s="44"/>
      <c r="E1189" s="40"/>
      <c r="F1189" s="38" t="str">
        <f t="shared" si="209"/>
        <v/>
      </c>
      <c r="G1189" s="23">
        <f t="shared" si="210"/>
        <v>0</v>
      </c>
      <c r="H1189" s="23">
        <f t="shared" si="211"/>
        <v>0</v>
      </c>
      <c r="I1189" s="23">
        <f t="shared" si="212"/>
        <v>0</v>
      </c>
      <c r="J1189" s="23">
        <f t="shared" si="213"/>
        <v>0</v>
      </c>
      <c r="K1189" s="23">
        <f t="shared" si="214"/>
        <v>0</v>
      </c>
      <c r="L1189" s="27"/>
      <c r="M1189" s="27"/>
      <c r="N1189" s="33"/>
      <c r="O1189" s="33"/>
      <c r="P1189" s="68" t="str">
        <f t="shared" si="215"/>
        <v/>
      </c>
      <c r="Q1189" s="49" t="str">
        <f t="shared" si="216"/>
        <v/>
      </c>
      <c r="R1189" s="33"/>
      <c r="S1189" s="33"/>
      <c r="T1189" s="33"/>
      <c r="U1189" s="33"/>
      <c r="V1189" s="27"/>
      <c r="W1189" s="45"/>
      <c r="X1189" s="42">
        <f>IF(V1189="ESU",P1189*PU!$B$3,0)</f>
        <v>0</v>
      </c>
      <c r="Y1189" s="23">
        <f>IF(V1189="ECF",P1189*PU!$B$5,0)</f>
        <v>0</v>
      </c>
      <c r="Z1189" s="23">
        <f>IF(V1189="Enrobé projeté",P1189*PU!$B$7,0)</f>
        <v>0</v>
      </c>
      <c r="AA1189" s="23">
        <f>IF(V1189="Enrobé à froid",P1189*PU!$B$9,0)</f>
        <v>0</v>
      </c>
      <c r="AB1189" s="23">
        <f>IF(V1189="Béton bitumineux",P1189*PU!$B$11,0)</f>
        <v>0</v>
      </c>
      <c r="AC1189" s="23">
        <f>IF(V1189="Grave émulsion",P1189*PU!$B$13,0)</f>
        <v>0</v>
      </c>
      <c r="AD1189" s="24">
        <f>(R1189*PU!B1194)+('Entretien des chaussées1'!T1189*PU!B1196)+'Entretien des chaussées1'!X1189+'Entretien des chaussées1'!Y1189+'Entretien des chaussées1'!Z1189+'Entretien des chaussées1'!AA1189+'Entretien des chaussées1'!AB1189+'Entretien des chaussées1'!AC1189</f>
        <v>0</v>
      </c>
      <c r="AE1189" s="34"/>
      <c r="AF1189" s="34"/>
      <c r="AG1189" s="19" t="str">
        <f t="shared" si="217"/>
        <v/>
      </c>
      <c r="AH1189" s="19" t="str">
        <f t="shared" si="218"/>
        <v/>
      </c>
      <c r="AI1189" s="19" t="str">
        <f t="shared" si="219"/>
        <v/>
      </c>
      <c r="AJ1189" s="31"/>
      <c r="AK1189" s="26"/>
    </row>
    <row r="1190" spans="1:37" x14ac:dyDescent="0.2">
      <c r="A1190" s="40"/>
      <c r="B1190" s="50"/>
      <c r="C1190" s="41"/>
      <c r="D1190" s="44"/>
      <c r="E1190" s="40"/>
      <c r="F1190" s="38" t="str">
        <f t="shared" si="209"/>
        <v/>
      </c>
      <c r="G1190" s="23">
        <f t="shared" si="210"/>
        <v>0</v>
      </c>
      <c r="H1190" s="23">
        <f t="shared" si="211"/>
        <v>0</v>
      </c>
      <c r="I1190" s="23">
        <f t="shared" si="212"/>
        <v>0</v>
      </c>
      <c r="J1190" s="23">
        <f t="shared" si="213"/>
        <v>0</v>
      </c>
      <c r="K1190" s="23">
        <f t="shared" si="214"/>
        <v>0</v>
      </c>
      <c r="L1190" s="27"/>
      <c r="M1190" s="27"/>
      <c r="N1190" s="33"/>
      <c r="O1190" s="33"/>
      <c r="P1190" s="68" t="str">
        <f t="shared" si="215"/>
        <v/>
      </c>
      <c r="Q1190" s="49" t="str">
        <f t="shared" si="216"/>
        <v/>
      </c>
      <c r="R1190" s="33"/>
      <c r="S1190" s="33"/>
      <c r="T1190" s="33"/>
      <c r="U1190" s="33"/>
      <c r="V1190" s="27"/>
      <c r="W1190" s="45"/>
      <c r="X1190" s="42">
        <f>IF(V1190="ESU",P1190*PU!$B$3,0)</f>
        <v>0</v>
      </c>
      <c r="Y1190" s="23">
        <f>IF(V1190="ECF",P1190*PU!$B$5,0)</f>
        <v>0</v>
      </c>
      <c r="Z1190" s="23">
        <f>IF(V1190="Enrobé projeté",P1190*PU!$B$7,0)</f>
        <v>0</v>
      </c>
      <c r="AA1190" s="23">
        <f>IF(V1190="Enrobé à froid",P1190*PU!$B$9,0)</f>
        <v>0</v>
      </c>
      <c r="AB1190" s="23">
        <f>IF(V1190="Béton bitumineux",P1190*PU!$B$11,0)</f>
        <v>0</v>
      </c>
      <c r="AC1190" s="23">
        <f>IF(V1190="Grave émulsion",P1190*PU!$B$13,0)</f>
        <v>0</v>
      </c>
      <c r="AD1190" s="24">
        <f>(R1190*PU!B1195)+('Entretien des chaussées1'!T1190*PU!B1197)+'Entretien des chaussées1'!X1190+'Entretien des chaussées1'!Y1190+'Entretien des chaussées1'!Z1190+'Entretien des chaussées1'!AA1190+'Entretien des chaussées1'!AB1190+'Entretien des chaussées1'!AC1190</f>
        <v>0</v>
      </c>
      <c r="AE1190" s="34"/>
      <c r="AF1190" s="34"/>
      <c r="AG1190" s="19" t="str">
        <f t="shared" si="217"/>
        <v/>
      </c>
      <c r="AH1190" s="19" t="str">
        <f t="shared" si="218"/>
        <v/>
      </c>
      <c r="AI1190" s="19" t="str">
        <f t="shared" si="219"/>
        <v/>
      </c>
      <c r="AJ1190" s="31"/>
      <c r="AK1190" s="26"/>
    </row>
    <row r="1191" spans="1:37" x14ac:dyDescent="0.2">
      <c r="A1191" s="40"/>
      <c r="B1191" s="50"/>
      <c r="C1191" s="41"/>
      <c r="D1191" s="44"/>
      <c r="E1191" s="40"/>
      <c r="F1191" s="38" t="str">
        <f t="shared" si="209"/>
        <v/>
      </c>
      <c r="G1191" s="23">
        <f t="shared" si="210"/>
        <v>0</v>
      </c>
      <c r="H1191" s="23">
        <f t="shared" si="211"/>
        <v>0</v>
      </c>
      <c r="I1191" s="23">
        <f t="shared" si="212"/>
        <v>0</v>
      </c>
      <c r="J1191" s="23">
        <f t="shared" si="213"/>
        <v>0</v>
      </c>
      <c r="K1191" s="23">
        <f t="shared" si="214"/>
        <v>0</v>
      </c>
      <c r="L1191" s="27"/>
      <c r="M1191" s="27"/>
      <c r="N1191" s="33"/>
      <c r="O1191" s="33"/>
      <c r="P1191" s="68" t="str">
        <f t="shared" si="215"/>
        <v/>
      </c>
      <c r="Q1191" s="49" t="str">
        <f t="shared" si="216"/>
        <v/>
      </c>
      <c r="R1191" s="33"/>
      <c r="S1191" s="33"/>
      <c r="T1191" s="33"/>
      <c r="U1191" s="33"/>
      <c r="V1191" s="27"/>
      <c r="W1191" s="45"/>
      <c r="X1191" s="42">
        <f>IF(V1191="ESU",P1191*PU!$B$3,0)</f>
        <v>0</v>
      </c>
      <c r="Y1191" s="23">
        <f>IF(V1191="ECF",P1191*PU!$B$5,0)</f>
        <v>0</v>
      </c>
      <c r="Z1191" s="23">
        <f>IF(V1191="Enrobé projeté",P1191*PU!$B$7,0)</f>
        <v>0</v>
      </c>
      <c r="AA1191" s="23">
        <f>IF(V1191="Enrobé à froid",P1191*PU!$B$9,0)</f>
        <v>0</v>
      </c>
      <c r="AB1191" s="23">
        <f>IF(V1191="Béton bitumineux",P1191*PU!$B$11,0)</f>
        <v>0</v>
      </c>
      <c r="AC1191" s="23">
        <f>IF(V1191="Grave émulsion",P1191*PU!$B$13,0)</f>
        <v>0</v>
      </c>
      <c r="AD1191" s="24">
        <f>(R1191*PU!B1196)+('Entretien des chaussées1'!T1191*PU!B1198)+'Entretien des chaussées1'!X1191+'Entretien des chaussées1'!Y1191+'Entretien des chaussées1'!Z1191+'Entretien des chaussées1'!AA1191+'Entretien des chaussées1'!AB1191+'Entretien des chaussées1'!AC1191</f>
        <v>0</v>
      </c>
      <c r="AE1191" s="34"/>
      <c r="AF1191" s="34"/>
      <c r="AG1191" s="19" t="str">
        <f t="shared" si="217"/>
        <v/>
      </c>
      <c r="AH1191" s="19" t="str">
        <f t="shared" si="218"/>
        <v/>
      </c>
      <c r="AI1191" s="19" t="str">
        <f t="shared" si="219"/>
        <v/>
      </c>
      <c r="AJ1191" s="31"/>
      <c r="AK1191" s="26"/>
    </row>
    <row r="1192" spans="1:37" x14ac:dyDescent="0.2">
      <c r="A1192" s="40"/>
      <c r="B1192" s="50"/>
      <c r="C1192" s="41"/>
      <c r="D1192" s="44"/>
      <c r="E1192" s="40"/>
      <c r="F1192" s="38" t="str">
        <f t="shared" si="209"/>
        <v/>
      </c>
      <c r="G1192" s="23">
        <f t="shared" si="210"/>
        <v>0</v>
      </c>
      <c r="H1192" s="23">
        <f t="shared" si="211"/>
        <v>0</v>
      </c>
      <c r="I1192" s="23">
        <f t="shared" si="212"/>
        <v>0</v>
      </c>
      <c r="J1192" s="23">
        <f t="shared" si="213"/>
        <v>0</v>
      </c>
      <c r="K1192" s="23">
        <f t="shared" si="214"/>
        <v>0</v>
      </c>
      <c r="L1192" s="27"/>
      <c r="M1192" s="27"/>
      <c r="N1192" s="33"/>
      <c r="O1192" s="33"/>
      <c r="P1192" s="68" t="str">
        <f t="shared" si="215"/>
        <v/>
      </c>
      <c r="Q1192" s="49" t="str">
        <f t="shared" si="216"/>
        <v/>
      </c>
      <c r="R1192" s="33"/>
      <c r="S1192" s="33"/>
      <c r="T1192" s="33"/>
      <c r="U1192" s="33"/>
      <c r="V1192" s="27"/>
      <c r="W1192" s="45"/>
      <c r="X1192" s="42">
        <f>IF(V1192="ESU",P1192*PU!$B$3,0)</f>
        <v>0</v>
      </c>
      <c r="Y1192" s="23">
        <f>IF(V1192="ECF",P1192*PU!$B$5,0)</f>
        <v>0</v>
      </c>
      <c r="Z1192" s="23">
        <f>IF(V1192="Enrobé projeté",P1192*PU!$B$7,0)</f>
        <v>0</v>
      </c>
      <c r="AA1192" s="23">
        <f>IF(V1192="Enrobé à froid",P1192*PU!$B$9,0)</f>
        <v>0</v>
      </c>
      <c r="AB1192" s="23">
        <f>IF(V1192="Béton bitumineux",P1192*PU!$B$11,0)</f>
        <v>0</v>
      </c>
      <c r="AC1192" s="23">
        <f>IF(V1192="Grave émulsion",P1192*PU!$B$13,0)</f>
        <v>0</v>
      </c>
      <c r="AD1192" s="24">
        <f>(R1192*PU!B1197)+('Entretien des chaussées1'!T1192*PU!B1199)+'Entretien des chaussées1'!X1192+'Entretien des chaussées1'!Y1192+'Entretien des chaussées1'!Z1192+'Entretien des chaussées1'!AA1192+'Entretien des chaussées1'!AB1192+'Entretien des chaussées1'!AC1192</f>
        <v>0</v>
      </c>
      <c r="AE1192" s="34"/>
      <c r="AF1192" s="34"/>
      <c r="AG1192" s="19" t="str">
        <f t="shared" si="217"/>
        <v/>
      </c>
      <c r="AH1192" s="19" t="str">
        <f t="shared" si="218"/>
        <v/>
      </c>
      <c r="AI1192" s="19" t="str">
        <f t="shared" si="219"/>
        <v/>
      </c>
      <c r="AJ1192" s="31"/>
      <c r="AK1192" s="26"/>
    </row>
    <row r="1193" spans="1:37" x14ac:dyDescent="0.2">
      <c r="A1193" s="40"/>
      <c r="B1193" s="50"/>
      <c r="C1193" s="41"/>
      <c r="D1193" s="44"/>
      <c r="E1193" s="40"/>
      <c r="F1193" s="38" t="str">
        <f t="shared" si="209"/>
        <v/>
      </c>
      <c r="G1193" s="23">
        <f t="shared" si="210"/>
        <v>0</v>
      </c>
      <c r="H1193" s="23">
        <f t="shared" si="211"/>
        <v>0</v>
      </c>
      <c r="I1193" s="23">
        <f t="shared" si="212"/>
        <v>0</v>
      </c>
      <c r="J1193" s="23">
        <f t="shared" si="213"/>
        <v>0</v>
      </c>
      <c r="K1193" s="23">
        <f t="shared" si="214"/>
        <v>0</v>
      </c>
      <c r="L1193" s="27"/>
      <c r="M1193" s="27"/>
      <c r="N1193" s="33"/>
      <c r="O1193" s="33"/>
      <c r="P1193" s="68" t="str">
        <f t="shared" si="215"/>
        <v/>
      </c>
      <c r="Q1193" s="49" t="str">
        <f t="shared" si="216"/>
        <v/>
      </c>
      <c r="R1193" s="33"/>
      <c r="S1193" s="33"/>
      <c r="T1193" s="33"/>
      <c r="U1193" s="33"/>
      <c r="V1193" s="27"/>
      <c r="W1193" s="45"/>
      <c r="X1193" s="42">
        <f>IF(V1193="ESU",P1193*PU!$B$3,0)</f>
        <v>0</v>
      </c>
      <c r="Y1193" s="23">
        <f>IF(V1193="ECF",P1193*PU!$B$5,0)</f>
        <v>0</v>
      </c>
      <c r="Z1193" s="23">
        <f>IF(V1193="Enrobé projeté",P1193*PU!$B$7,0)</f>
        <v>0</v>
      </c>
      <c r="AA1193" s="23">
        <f>IF(V1193="Enrobé à froid",P1193*PU!$B$9,0)</f>
        <v>0</v>
      </c>
      <c r="AB1193" s="23">
        <f>IF(V1193="Béton bitumineux",P1193*PU!$B$11,0)</f>
        <v>0</v>
      </c>
      <c r="AC1193" s="23">
        <f>IF(V1193="Grave émulsion",P1193*PU!$B$13,0)</f>
        <v>0</v>
      </c>
      <c r="AD1193" s="24">
        <f>(R1193*PU!B1198)+('Entretien des chaussées1'!T1193*PU!B1200)+'Entretien des chaussées1'!X1193+'Entretien des chaussées1'!Y1193+'Entretien des chaussées1'!Z1193+'Entretien des chaussées1'!AA1193+'Entretien des chaussées1'!AB1193+'Entretien des chaussées1'!AC1193</f>
        <v>0</v>
      </c>
      <c r="AE1193" s="34"/>
      <c r="AF1193" s="34"/>
      <c r="AG1193" s="19" t="str">
        <f t="shared" si="217"/>
        <v/>
      </c>
      <c r="AH1193" s="19" t="str">
        <f t="shared" si="218"/>
        <v/>
      </c>
      <c r="AI1193" s="19" t="str">
        <f t="shared" si="219"/>
        <v/>
      </c>
      <c r="AJ1193" s="31"/>
      <c r="AK1193" s="26"/>
    </row>
    <row r="1194" spans="1:37" x14ac:dyDescent="0.2">
      <c r="A1194" s="40"/>
      <c r="B1194" s="50"/>
      <c r="C1194" s="41"/>
      <c r="D1194" s="44"/>
      <c r="E1194" s="40"/>
      <c r="F1194" s="38" t="str">
        <f t="shared" si="209"/>
        <v/>
      </c>
      <c r="G1194" s="23">
        <f t="shared" si="210"/>
        <v>0</v>
      </c>
      <c r="H1194" s="23">
        <f t="shared" si="211"/>
        <v>0</v>
      </c>
      <c r="I1194" s="23">
        <f t="shared" si="212"/>
        <v>0</v>
      </c>
      <c r="J1194" s="23">
        <f t="shared" si="213"/>
        <v>0</v>
      </c>
      <c r="K1194" s="23">
        <f t="shared" si="214"/>
        <v>0</v>
      </c>
      <c r="L1194" s="27"/>
      <c r="M1194" s="27"/>
      <c r="N1194" s="33"/>
      <c r="O1194" s="33"/>
      <c r="P1194" s="68" t="str">
        <f t="shared" si="215"/>
        <v/>
      </c>
      <c r="Q1194" s="49" t="str">
        <f t="shared" si="216"/>
        <v/>
      </c>
      <c r="R1194" s="33"/>
      <c r="S1194" s="33"/>
      <c r="T1194" s="33"/>
      <c r="U1194" s="33"/>
      <c r="V1194" s="27"/>
      <c r="W1194" s="45"/>
      <c r="X1194" s="42">
        <f>IF(V1194="ESU",P1194*PU!$B$3,0)</f>
        <v>0</v>
      </c>
      <c r="Y1194" s="23">
        <f>IF(V1194="ECF",P1194*PU!$B$5,0)</f>
        <v>0</v>
      </c>
      <c r="Z1194" s="23">
        <f>IF(V1194="Enrobé projeté",P1194*PU!$B$7,0)</f>
        <v>0</v>
      </c>
      <c r="AA1194" s="23">
        <f>IF(V1194="Enrobé à froid",P1194*PU!$B$9,0)</f>
        <v>0</v>
      </c>
      <c r="AB1194" s="23">
        <f>IF(V1194="Béton bitumineux",P1194*PU!$B$11,0)</f>
        <v>0</v>
      </c>
      <c r="AC1194" s="23">
        <f>IF(V1194="Grave émulsion",P1194*PU!$B$13,0)</f>
        <v>0</v>
      </c>
      <c r="AD1194" s="24">
        <f>(R1194*PU!B1199)+('Entretien des chaussées1'!T1194*PU!B1201)+'Entretien des chaussées1'!X1194+'Entretien des chaussées1'!Y1194+'Entretien des chaussées1'!Z1194+'Entretien des chaussées1'!AA1194+'Entretien des chaussées1'!AB1194+'Entretien des chaussées1'!AC1194</f>
        <v>0</v>
      </c>
      <c r="AE1194" s="34"/>
      <c r="AF1194" s="34"/>
      <c r="AG1194" s="19" t="str">
        <f t="shared" si="217"/>
        <v/>
      </c>
      <c r="AH1194" s="19" t="str">
        <f t="shared" si="218"/>
        <v/>
      </c>
      <c r="AI1194" s="19" t="str">
        <f t="shared" si="219"/>
        <v/>
      </c>
      <c r="AJ1194" s="31"/>
      <c r="AK1194" s="26"/>
    </row>
    <row r="1195" spans="1:37" x14ac:dyDescent="0.2">
      <c r="A1195" s="40"/>
      <c r="B1195" s="50"/>
      <c r="C1195" s="41"/>
      <c r="D1195" s="44"/>
      <c r="E1195" s="40"/>
      <c r="F1195" s="38" t="str">
        <f t="shared" si="209"/>
        <v/>
      </c>
      <c r="G1195" s="23">
        <f t="shared" si="210"/>
        <v>0</v>
      </c>
      <c r="H1195" s="23">
        <f t="shared" si="211"/>
        <v>0</v>
      </c>
      <c r="I1195" s="23">
        <f t="shared" si="212"/>
        <v>0</v>
      </c>
      <c r="J1195" s="23">
        <f t="shared" si="213"/>
        <v>0</v>
      </c>
      <c r="K1195" s="23">
        <f t="shared" si="214"/>
        <v>0</v>
      </c>
      <c r="L1195" s="27"/>
      <c r="M1195" s="27"/>
      <c r="N1195" s="33"/>
      <c r="O1195" s="33"/>
      <c r="P1195" s="68" t="str">
        <f t="shared" si="215"/>
        <v/>
      </c>
      <c r="Q1195" s="49" t="str">
        <f t="shared" si="216"/>
        <v/>
      </c>
      <c r="R1195" s="33"/>
      <c r="S1195" s="33"/>
      <c r="T1195" s="33"/>
      <c r="U1195" s="33"/>
      <c r="V1195" s="27"/>
      <c r="W1195" s="45"/>
      <c r="X1195" s="42">
        <f>IF(V1195="ESU",P1195*PU!$B$3,0)</f>
        <v>0</v>
      </c>
      <c r="Y1195" s="23">
        <f>IF(V1195="ECF",P1195*PU!$B$5,0)</f>
        <v>0</v>
      </c>
      <c r="Z1195" s="23">
        <f>IF(V1195="Enrobé projeté",P1195*PU!$B$7,0)</f>
        <v>0</v>
      </c>
      <c r="AA1195" s="23">
        <f>IF(V1195="Enrobé à froid",P1195*PU!$B$9,0)</f>
        <v>0</v>
      </c>
      <c r="AB1195" s="23">
        <f>IF(V1195="Béton bitumineux",P1195*PU!$B$11,0)</f>
        <v>0</v>
      </c>
      <c r="AC1195" s="23">
        <f>IF(V1195="Grave émulsion",P1195*PU!$B$13,0)</f>
        <v>0</v>
      </c>
      <c r="AD1195" s="24">
        <f>(R1195*PU!B1200)+('Entretien des chaussées1'!T1195*PU!B1202)+'Entretien des chaussées1'!X1195+'Entretien des chaussées1'!Y1195+'Entretien des chaussées1'!Z1195+'Entretien des chaussées1'!AA1195+'Entretien des chaussées1'!AB1195+'Entretien des chaussées1'!AC1195</f>
        <v>0</v>
      </c>
      <c r="AE1195" s="34"/>
      <c r="AF1195" s="34"/>
      <c r="AG1195" s="19" t="str">
        <f t="shared" si="217"/>
        <v/>
      </c>
      <c r="AH1195" s="19" t="str">
        <f t="shared" si="218"/>
        <v/>
      </c>
      <c r="AI1195" s="19" t="str">
        <f t="shared" si="219"/>
        <v/>
      </c>
      <c r="AJ1195" s="31"/>
      <c r="AK1195" s="26"/>
    </row>
    <row r="1196" spans="1:37" x14ac:dyDescent="0.2">
      <c r="A1196" s="40"/>
      <c r="B1196" s="50"/>
      <c r="C1196" s="41"/>
      <c r="D1196" s="44"/>
      <c r="E1196" s="40"/>
      <c r="F1196" s="38" t="str">
        <f t="shared" si="209"/>
        <v/>
      </c>
      <c r="G1196" s="23">
        <f t="shared" si="210"/>
        <v>0</v>
      </c>
      <c r="H1196" s="23">
        <f t="shared" si="211"/>
        <v>0</v>
      </c>
      <c r="I1196" s="23">
        <f t="shared" si="212"/>
        <v>0</v>
      </c>
      <c r="J1196" s="23">
        <f t="shared" si="213"/>
        <v>0</v>
      </c>
      <c r="K1196" s="23">
        <f t="shared" si="214"/>
        <v>0</v>
      </c>
      <c r="L1196" s="27"/>
      <c r="M1196" s="27"/>
      <c r="N1196" s="33"/>
      <c r="O1196" s="33"/>
      <c r="P1196" s="68" t="str">
        <f t="shared" si="215"/>
        <v/>
      </c>
      <c r="Q1196" s="49" t="str">
        <f t="shared" si="216"/>
        <v/>
      </c>
      <c r="R1196" s="33"/>
      <c r="S1196" s="33"/>
      <c r="T1196" s="33"/>
      <c r="U1196" s="33"/>
      <c r="V1196" s="27"/>
      <c r="W1196" s="45"/>
      <c r="X1196" s="42">
        <f>IF(V1196="ESU",P1196*PU!$B$3,0)</f>
        <v>0</v>
      </c>
      <c r="Y1196" s="23">
        <f>IF(V1196="ECF",P1196*PU!$B$5,0)</f>
        <v>0</v>
      </c>
      <c r="Z1196" s="23">
        <f>IF(V1196="Enrobé projeté",P1196*PU!$B$7,0)</f>
        <v>0</v>
      </c>
      <c r="AA1196" s="23">
        <f>IF(V1196="Enrobé à froid",P1196*PU!$B$9,0)</f>
        <v>0</v>
      </c>
      <c r="AB1196" s="23">
        <f>IF(V1196="Béton bitumineux",P1196*PU!$B$11,0)</f>
        <v>0</v>
      </c>
      <c r="AC1196" s="23">
        <f>IF(V1196="Grave émulsion",P1196*PU!$B$13,0)</f>
        <v>0</v>
      </c>
      <c r="AD1196" s="24">
        <f>(R1196*PU!B1201)+('Entretien des chaussées1'!T1196*PU!B1203)+'Entretien des chaussées1'!X1196+'Entretien des chaussées1'!Y1196+'Entretien des chaussées1'!Z1196+'Entretien des chaussées1'!AA1196+'Entretien des chaussées1'!AB1196+'Entretien des chaussées1'!AC1196</f>
        <v>0</v>
      </c>
      <c r="AE1196" s="34"/>
      <c r="AF1196" s="34"/>
      <c r="AG1196" s="19" t="str">
        <f t="shared" si="217"/>
        <v/>
      </c>
      <c r="AH1196" s="19" t="str">
        <f t="shared" si="218"/>
        <v/>
      </c>
      <c r="AI1196" s="19" t="str">
        <f t="shared" si="219"/>
        <v/>
      </c>
      <c r="AJ1196" s="31"/>
      <c r="AK1196" s="26"/>
    </row>
    <row r="1197" spans="1:37" x14ac:dyDescent="0.2">
      <c r="A1197" s="40"/>
      <c r="B1197" s="50"/>
      <c r="C1197" s="41"/>
      <c r="D1197" s="44"/>
      <c r="E1197" s="40"/>
      <c r="F1197" s="38" t="str">
        <f t="shared" si="209"/>
        <v/>
      </c>
      <c r="G1197" s="23">
        <f t="shared" si="210"/>
        <v>0</v>
      </c>
      <c r="H1197" s="23">
        <f t="shared" si="211"/>
        <v>0</v>
      </c>
      <c r="I1197" s="23">
        <f t="shared" si="212"/>
        <v>0</v>
      </c>
      <c r="J1197" s="23">
        <f t="shared" si="213"/>
        <v>0</v>
      </c>
      <c r="K1197" s="23">
        <f t="shared" si="214"/>
        <v>0</v>
      </c>
      <c r="L1197" s="27"/>
      <c r="M1197" s="27"/>
      <c r="N1197" s="33"/>
      <c r="O1197" s="33"/>
      <c r="P1197" s="68" t="str">
        <f t="shared" si="215"/>
        <v/>
      </c>
      <c r="Q1197" s="49" t="str">
        <f t="shared" si="216"/>
        <v/>
      </c>
      <c r="R1197" s="33"/>
      <c r="S1197" s="33"/>
      <c r="T1197" s="33"/>
      <c r="U1197" s="33"/>
      <c r="V1197" s="27"/>
      <c r="W1197" s="45"/>
      <c r="X1197" s="42">
        <f>IF(V1197="ESU",P1197*PU!$B$3,0)</f>
        <v>0</v>
      </c>
      <c r="Y1197" s="23">
        <f>IF(V1197="ECF",P1197*PU!$B$5,0)</f>
        <v>0</v>
      </c>
      <c r="Z1197" s="23">
        <f>IF(V1197="Enrobé projeté",P1197*PU!$B$7,0)</f>
        <v>0</v>
      </c>
      <c r="AA1197" s="23">
        <f>IF(V1197="Enrobé à froid",P1197*PU!$B$9,0)</f>
        <v>0</v>
      </c>
      <c r="AB1197" s="23">
        <f>IF(V1197="Béton bitumineux",P1197*PU!$B$11,0)</f>
        <v>0</v>
      </c>
      <c r="AC1197" s="23">
        <f>IF(V1197="Grave émulsion",P1197*PU!$B$13,0)</f>
        <v>0</v>
      </c>
      <c r="AD1197" s="24">
        <f>(R1197*PU!B1202)+('Entretien des chaussées1'!T1197*PU!B1204)+'Entretien des chaussées1'!X1197+'Entretien des chaussées1'!Y1197+'Entretien des chaussées1'!Z1197+'Entretien des chaussées1'!AA1197+'Entretien des chaussées1'!AB1197+'Entretien des chaussées1'!AC1197</f>
        <v>0</v>
      </c>
      <c r="AE1197" s="34"/>
      <c r="AF1197" s="34"/>
      <c r="AG1197" s="19" t="str">
        <f t="shared" si="217"/>
        <v/>
      </c>
      <c r="AH1197" s="19" t="str">
        <f t="shared" si="218"/>
        <v/>
      </c>
      <c r="AI1197" s="19" t="str">
        <f t="shared" si="219"/>
        <v/>
      </c>
      <c r="AJ1197" s="31"/>
      <c r="AK1197" s="26"/>
    </row>
    <row r="1198" spans="1:37" x14ac:dyDescent="0.2">
      <c r="A1198" s="40"/>
      <c r="B1198" s="50"/>
      <c r="C1198" s="41"/>
      <c r="D1198" s="44"/>
      <c r="E1198" s="40"/>
      <c r="F1198" s="38" t="str">
        <f t="shared" si="209"/>
        <v/>
      </c>
      <c r="G1198" s="23">
        <f t="shared" si="210"/>
        <v>0</v>
      </c>
      <c r="H1198" s="23">
        <f t="shared" si="211"/>
        <v>0</v>
      </c>
      <c r="I1198" s="23">
        <f t="shared" si="212"/>
        <v>0</v>
      </c>
      <c r="J1198" s="23">
        <f t="shared" si="213"/>
        <v>0</v>
      </c>
      <c r="K1198" s="23">
        <f t="shared" si="214"/>
        <v>0</v>
      </c>
      <c r="L1198" s="27"/>
      <c r="M1198" s="27"/>
      <c r="N1198" s="33"/>
      <c r="O1198" s="33"/>
      <c r="P1198" s="68" t="str">
        <f t="shared" si="215"/>
        <v/>
      </c>
      <c r="Q1198" s="49" t="str">
        <f t="shared" si="216"/>
        <v/>
      </c>
      <c r="R1198" s="33"/>
      <c r="S1198" s="33"/>
      <c r="T1198" s="33"/>
      <c r="U1198" s="33"/>
      <c r="V1198" s="27"/>
      <c r="W1198" s="45"/>
      <c r="X1198" s="42">
        <f>IF(V1198="ESU",P1198*PU!$B$3,0)</f>
        <v>0</v>
      </c>
      <c r="Y1198" s="23">
        <f>IF(V1198="ECF",P1198*PU!$B$5,0)</f>
        <v>0</v>
      </c>
      <c r="Z1198" s="23">
        <f>IF(V1198="Enrobé projeté",P1198*PU!$B$7,0)</f>
        <v>0</v>
      </c>
      <c r="AA1198" s="23">
        <f>IF(V1198="Enrobé à froid",P1198*PU!$B$9,0)</f>
        <v>0</v>
      </c>
      <c r="AB1198" s="23">
        <f>IF(V1198="Béton bitumineux",P1198*PU!$B$11,0)</f>
        <v>0</v>
      </c>
      <c r="AC1198" s="23">
        <f>IF(V1198="Grave émulsion",P1198*PU!$B$13,0)</f>
        <v>0</v>
      </c>
      <c r="AD1198" s="24">
        <f>(R1198*PU!B1203)+('Entretien des chaussées1'!T1198*PU!B1205)+'Entretien des chaussées1'!X1198+'Entretien des chaussées1'!Y1198+'Entretien des chaussées1'!Z1198+'Entretien des chaussées1'!AA1198+'Entretien des chaussées1'!AB1198+'Entretien des chaussées1'!AC1198</f>
        <v>0</v>
      </c>
      <c r="AE1198" s="34"/>
      <c r="AF1198" s="34"/>
      <c r="AG1198" s="19" t="str">
        <f t="shared" si="217"/>
        <v/>
      </c>
      <c r="AH1198" s="19" t="str">
        <f t="shared" si="218"/>
        <v/>
      </c>
      <c r="AI1198" s="19" t="str">
        <f t="shared" si="219"/>
        <v/>
      </c>
      <c r="AJ1198" s="31"/>
      <c r="AK1198" s="26"/>
    </row>
    <row r="1199" spans="1:37" x14ac:dyDescent="0.2">
      <c r="A1199" s="40"/>
      <c r="B1199" s="50"/>
      <c r="C1199" s="41"/>
      <c r="D1199" s="44"/>
      <c r="E1199" s="40"/>
      <c r="F1199" s="38" t="str">
        <f t="shared" si="209"/>
        <v/>
      </c>
      <c r="G1199" s="23">
        <f t="shared" si="210"/>
        <v>0</v>
      </c>
      <c r="H1199" s="23">
        <f t="shared" si="211"/>
        <v>0</v>
      </c>
      <c r="I1199" s="23">
        <f t="shared" si="212"/>
        <v>0</v>
      </c>
      <c r="J1199" s="23">
        <f t="shared" si="213"/>
        <v>0</v>
      </c>
      <c r="K1199" s="23">
        <f t="shared" si="214"/>
        <v>0</v>
      </c>
      <c r="L1199" s="27"/>
      <c r="M1199" s="27"/>
      <c r="N1199" s="33"/>
      <c r="O1199" s="33"/>
      <c r="P1199" s="68" t="str">
        <f t="shared" si="215"/>
        <v/>
      </c>
      <c r="Q1199" s="49" t="str">
        <f t="shared" si="216"/>
        <v/>
      </c>
      <c r="R1199" s="33"/>
      <c r="S1199" s="33"/>
      <c r="T1199" s="33"/>
      <c r="U1199" s="33"/>
      <c r="V1199" s="27"/>
      <c r="W1199" s="45"/>
      <c r="X1199" s="42">
        <f>IF(V1199="ESU",P1199*PU!$B$3,0)</f>
        <v>0</v>
      </c>
      <c r="Y1199" s="23">
        <f>IF(V1199="ECF",P1199*PU!$B$5,0)</f>
        <v>0</v>
      </c>
      <c r="Z1199" s="23">
        <f>IF(V1199="Enrobé projeté",P1199*PU!$B$7,0)</f>
        <v>0</v>
      </c>
      <c r="AA1199" s="23">
        <f>IF(V1199="Enrobé à froid",P1199*PU!$B$9,0)</f>
        <v>0</v>
      </c>
      <c r="AB1199" s="23">
        <f>IF(V1199="Béton bitumineux",P1199*PU!$B$11,0)</f>
        <v>0</v>
      </c>
      <c r="AC1199" s="23">
        <f>IF(V1199="Grave émulsion",P1199*PU!$B$13,0)</f>
        <v>0</v>
      </c>
      <c r="AD1199" s="24">
        <f>(R1199*PU!B1204)+('Entretien des chaussées1'!T1199*PU!B1206)+'Entretien des chaussées1'!X1199+'Entretien des chaussées1'!Y1199+'Entretien des chaussées1'!Z1199+'Entretien des chaussées1'!AA1199+'Entretien des chaussées1'!AB1199+'Entretien des chaussées1'!AC1199</f>
        <v>0</v>
      </c>
      <c r="AE1199" s="34"/>
      <c r="AF1199" s="34"/>
      <c r="AG1199" s="19" t="str">
        <f t="shared" si="217"/>
        <v/>
      </c>
      <c r="AH1199" s="19" t="str">
        <f t="shared" si="218"/>
        <v/>
      </c>
      <c r="AI1199" s="19" t="str">
        <f t="shared" si="219"/>
        <v/>
      </c>
      <c r="AJ1199" s="31"/>
      <c r="AK1199" s="26"/>
    </row>
    <row r="1200" spans="1:37" x14ac:dyDescent="0.2">
      <c r="A1200" s="40"/>
      <c r="B1200" s="50"/>
      <c r="C1200" s="41"/>
      <c r="D1200" s="44"/>
      <c r="E1200" s="40"/>
      <c r="F1200" s="38" t="str">
        <f t="shared" si="209"/>
        <v/>
      </c>
      <c r="G1200" s="23">
        <f t="shared" si="210"/>
        <v>0</v>
      </c>
      <c r="H1200" s="23">
        <f t="shared" si="211"/>
        <v>0</v>
      </c>
      <c r="I1200" s="23">
        <f t="shared" si="212"/>
        <v>0</v>
      </c>
      <c r="J1200" s="23">
        <f t="shared" si="213"/>
        <v>0</v>
      </c>
      <c r="K1200" s="23">
        <f t="shared" si="214"/>
        <v>0</v>
      </c>
      <c r="L1200" s="27"/>
      <c r="M1200" s="27"/>
      <c r="N1200" s="33"/>
      <c r="O1200" s="33"/>
      <c r="P1200" s="68" t="str">
        <f t="shared" si="215"/>
        <v/>
      </c>
      <c r="Q1200" s="49" t="str">
        <f t="shared" si="216"/>
        <v/>
      </c>
      <c r="R1200" s="33"/>
      <c r="S1200" s="33"/>
      <c r="T1200" s="33"/>
      <c r="U1200" s="33"/>
      <c r="V1200" s="27"/>
      <c r="W1200" s="45"/>
      <c r="X1200" s="42">
        <f>IF(V1200="ESU",P1200*PU!$B$3,0)</f>
        <v>0</v>
      </c>
      <c r="Y1200" s="23">
        <f>IF(V1200="ECF",P1200*PU!$B$5,0)</f>
        <v>0</v>
      </c>
      <c r="Z1200" s="23">
        <f>IF(V1200="Enrobé projeté",P1200*PU!$B$7,0)</f>
        <v>0</v>
      </c>
      <c r="AA1200" s="23">
        <f>IF(V1200="Enrobé à froid",P1200*PU!$B$9,0)</f>
        <v>0</v>
      </c>
      <c r="AB1200" s="23">
        <f>IF(V1200="Béton bitumineux",P1200*PU!$B$11,0)</f>
        <v>0</v>
      </c>
      <c r="AC1200" s="23">
        <f>IF(V1200="Grave émulsion",P1200*PU!$B$13,0)</f>
        <v>0</v>
      </c>
      <c r="AD1200" s="24">
        <f>(R1200*PU!B1205)+('Entretien des chaussées1'!T1200*PU!B1207)+'Entretien des chaussées1'!X1200+'Entretien des chaussées1'!Y1200+'Entretien des chaussées1'!Z1200+'Entretien des chaussées1'!AA1200+'Entretien des chaussées1'!AB1200+'Entretien des chaussées1'!AC1200</f>
        <v>0</v>
      </c>
      <c r="AE1200" s="34"/>
      <c r="AF1200" s="34"/>
      <c r="AG1200" s="19" t="str">
        <f t="shared" si="217"/>
        <v/>
      </c>
      <c r="AH1200" s="19" t="str">
        <f t="shared" si="218"/>
        <v/>
      </c>
      <c r="AI1200" s="19" t="str">
        <f t="shared" si="219"/>
        <v/>
      </c>
      <c r="AJ1200" s="31"/>
      <c r="AK1200" s="26"/>
    </row>
    <row r="1201" spans="1:37" x14ac:dyDescent="0.2">
      <c r="A1201" s="40"/>
      <c r="B1201" s="50"/>
      <c r="C1201" s="41"/>
      <c r="D1201" s="44"/>
      <c r="E1201" s="40"/>
      <c r="F1201" s="38" t="str">
        <f t="shared" si="209"/>
        <v/>
      </c>
      <c r="G1201" s="23">
        <f t="shared" si="210"/>
        <v>0</v>
      </c>
      <c r="H1201" s="23">
        <f t="shared" si="211"/>
        <v>0</v>
      </c>
      <c r="I1201" s="23">
        <f t="shared" si="212"/>
        <v>0</v>
      </c>
      <c r="J1201" s="23">
        <f t="shared" si="213"/>
        <v>0</v>
      </c>
      <c r="K1201" s="23">
        <f t="shared" si="214"/>
        <v>0</v>
      </c>
      <c r="L1201" s="27"/>
      <c r="M1201" s="27"/>
      <c r="N1201" s="33"/>
      <c r="O1201" s="33"/>
      <c r="P1201" s="68" t="str">
        <f t="shared" si="215"/>
        <v/>
      </c>
      <c r="Q1201" s="49" t="str">
        <f t="shared" si="216"/>
        <v/>
      </c>
      <c r="R1201" s="33"/>
      <c r="S1201" s="33"/>
      <c r="T1201" s="33"/>
      <c r="U1201" s="33"/>
      <c r="V1201" s="27"/>
      <c r="W1201" s="45"/>
      <c r="X1201" s="42">
        <f>IF(V1201="ESU",P1201*PU!$B$3,0)</f>
        <v>0</v>
      </c>
      <c r="Y1201" s="23">
        <f>IF(V1201="ECF",P1201*PU!$B$5,0)</f>
        <v>0</v>
      </c>
      <c r="Z1201" s="23">
        <f>IF(V1201="Enrobé projeté",P1201*PU!$B$7,0)</f>
        <v>0</v>
      </c>
      <c r="AA1201" s="23">
        <f>IF(V1201="Enrobé à froid",P1201*PU!$B$9,0)</f>
        <v>0</v>
      </c>
      <c r="AB1201" s="23">
        <f>IF(V1201="Béton bitumineux",P1201*PU!$B$11,0)</f>
        <v>0</v>
      </c>
      <c r="AC1201" s="23">
        <f>IF(V1201="Grave émulsion",P1201*PU!$B$13,0)</f>
        <v>0</v>
      </c>
      <c r="AD1201" s="24">
        <f>(R1201*PU!B1206)+('Entretien des chaussées1'!T1201*PU!B1208)+'Entretien des chaussées1'!X1201+'Entretien des chaussées1'!Y1201+'Entretien des chaussées1'!Z1201+'Entretien des chaussées1'!AA1201+'Entretien des chaussées1'!AB1201+'Entretien des chaussées1'!AC1201</f>
        <v>0</v>
      </c>
      <c r="AE1201" s="34"/>
      <c r="AF1201" s="34"/>
      <c r="AG1201" s="19" t="str">
        <f t="shared" si="217"/>
        <v/>
      </c>
      <c r="AH1201" s="19" t="str">
        <f t="shared" si="218"/>
        <v/>
      </c>
      <c r="AI1201" s="19" t="str">
        <f t="shared" si="219"/>
        <v/>
      </c>
      <c r="AJ1201" s="31"/>
      <c r="AK1201" s="26"/>
    </row>
    <row r="1202" spans="1:37" x14ac:dyDescent="0.2">
      <c r="A1202" s="40"/>
      <c r="B1202" s="50"/>
      <c r="C1202" s="41"/>
      <c r="D1202" s="44"/>
      <c r="E1202" s="40"/>
      <c r="F1202" s="38" t="str">
        <f t="shared" si="209"/>
        <v/>
      </c>
      <c r="G1202" s="23">
        <f t="shared" si="210"/>
        <v>0</v>
      </c>
      <c r="H1202" s="23">
        <f t="shared" si="211"/>
        <v>0</v>
      </c>
      <c r="I1202" s="23">
        <f t="shared" si="212"/>
        <v>0</v>
      </c>
      <c r="J1202" s="23">
        <f t="shared" si="213"/>
        <v>0</v>
      </c>
      <c r="K1202" s="23">
        <f t="shared" si="214"/>
        <v>0</v>
      </c>
      <c r="L1202" s="27"/>
      <c r="M1202" s="27"/>
      <c r="N1202" s="33"/>
      <c r="O1202" s="33"/>
      <c r="P1202" s="68" t="str">
        <f t="shared" si="215"/>
        <v/>
      </c>
      <c r="Q1202" s="49" t="str">
        <f t="shared" si="216"/>
        <v/>
      </c>
      <c r="R1202" s="33"/>
      <c r="S1202" s="33"/>
      <c r="T1202" s="33"/>
      <c r="U1202" s="33"/>
      <c r="V1202" s="27"/>
      <c r="W1202" s="45"/>
      <c r="X1202" s="42">
        <f>IF(V1202="ESU",P1202*PU!$B$3,0)</f>
        <v>0</v>
      </c>
      <c r="Y1202" s="23">
        <f>IF(V1202="ECF",P1202*PU!$B$5,0)</f>
        <v>0</v>
      </c>
      <c r="Z1202" s="23">
        <f>IF(V1202="Enrobé projeté",P1202*PU!$B$7,0)</f>
        <v>0</v>
      </c>
      <c r="AA1202" s="23">
        <f>IF(V1202="Enrobé à froid",P1202*PU!$B$9,0)</f>
        <v>0</v>
      </c>
      <c r="AB1202" s="23">
        <f>IF(V1202="Béton bitumineux",P1202*PU!$B$11,0)</f>
        <v>0</v>
      </c>
      <c r="AC1202" s="23">
        <f>IF(V1202="Grave émulsion",P1202*PU!$B$13,0)</f>
        <v>0</v>
      </c>
      <c r="AD1202" s="24">
        <f>(R1202*PU!B1207)+('Entretien des chaussées1'!T1202*PU!B1209)+'Entretien des chaussées1'!X1202+'Entretien des chaussées1'!Y1202+'Entretien des chaussées1'!Z1202+'Entretien des chaussées1'!AA1202+'Entretien des chaussées1'!AB1202+'Entretien des chaussées1'!AC1202</f>
        <v>0</v>
      </c>
      <c r="AE1202" s="34"/>
      <c r="AF1202" s="34"/>
      <c r="AG1202" s="19" t="str">
        <f t="shared" si="217"/>
        <v/>
      </c>
      <c r="AH1202" s="19" t="str">
        <f t="shared" si="218"/>
        <v/>
      </c>
      <c r="AI1202" s="19" t="str">
        <f t="shared" si="219"/>
        <v/>
      </c>
      <c r="AJ1202" s="31"/>
      <c r="AK1202" s="26"/>
    </row>
    <row r="1203" spans="1:37" x14ac:dyDescent="0.2">
      <c r="A1203" s="40"/>
      <c r="B1203" s="50"/>
      <c r="C1203" s="41"/>
      <c r="D1203" s="44"/>
      <c r="E1203" s="40"/>
      <c r="F1203" s="38" t="str">
        <f t="shared" si="209"/>
        <v/>
      </c>
      <c r="G1203" s="23">
        <f t="shared" si="210"/>
        <v>0</v>
      </c>
      <c r="H1203" s="23">
        <f t="shared" si="211"/>
        <v>0</v>
      </c>
      <c r="I1203" s="23">
        <f t="shared" si="212"/>
        <v>0</v>
      </c>
      <c r="J1203" s="23">
        <f t="shared" si="213"/>
        <v>0</v>
      </c>
      <c r="K1203" s="23">
        <f t="shared" si="214"/>
        <v>0</v>
      </c>
      <c r="L1203" s="27"/>
      <c r="M1203" s="27"/>
      <c r="N1203" s="33"/>
      <c r="O1203" s="33"/>
      <c r="P1203" s="68" t="str">
        <f t="shared" si="215"/>
        <v/>
      </c>
      <c r="Q1203" s="49" t="str">
        <f t="shared" si="216"/>
        <v/>
      </c>
      <c r="R1203" s="33"/>
      <c r="S1203" s="33"/>
      <c r="T1203" s="33"/>
      <c r="U1203" s="33"/>
      <c r="V1203" s="27"/>
      <c r="W1203" s="45"/>
      <c r="X1203" s="42">
        <f>IF(V1203="ESU",P1203*PU!$B$3,0)</f>
        <v>0</v>
      </c>
      <c r="Y1203" s="23">
        <f>IF(V1203="ECF",P1203*PU!$B$5,0)</f>
        <v>0</v>
      </c>
      <c r="Z1203" s="23">
        <f>IF(V1203="Enrobé projeté",P1203*PU!$B$7,0)</f>
        <v>0</v>
      </c>
      <c r="AA1203" s="23">
        <f>IF(V1203="Enrobé à froid",P1203*PU!$B$9,0)</f>
        <v>0</v>
      </c>
      <c r="AB1203" s="23">
        <f>IF(V1203="Béton bitumineux",P1203*PU!$B$11,0)</f>
        <v>0</v>
      </c>
      <c r="AC1203" s="23">
        <f>IF(V1203="Grave émulsion",P1203*PU!$B$13,0)</f>
        <v>0</v>
      </c>
      <c r="AD1203" s="24">
        <f>(R1203*PU!B1208)+('Entretien des chaussées1'!T1203*PU!B1210)+'Entretien des chaussées1'!X1203+'Entretien des chaussées1'!Y1203+'Entretien des chaussées1'!Z1203+'Entretien des chaussées1'!AA1203+'Entretien des chaussées1'!AB1203+'Entretien des chaussées1'!AC1203</f>
        <v>0</v>
      </c>
      <c r="AE1203" s="34"/>
      <c r="AF1203" s="34"/>
      <c r="AG1203" s="19" t="str">
        <f t="shared" si="217"/>
        <v/>
      </c>
      <c r="AH1203" s="19" t="str">
        <f t="shared" si="218"/>
        <v/>
      </c>
      <c r="AI1203" s="19" t="str">
        <f t="shared" si="219"/>
        <v/>
      </c>
      <c r="AJ1203" s="31"/>
      <c r="AK1203" s="26"/>
    </row>
    <row r="1204" spans="1:37" x14ac:dyDescent="0.2">
      <c r="A1204" s="40"/>
      <c r="B1204" s="50"/>
      <c r="C1204" s="41"/>
      <c r="D1204" s="44"/>
      <c r="E1204" s="40"/>
      <c r="F1204" s="38" t="str">
        <f t="shared" si="209"/>
        <v/>
      </c>
      <c r="G1204" s="23">
        <f t="shared" si="210"/>
        <v>0</v>
      </c>
      <c r="H1204" s="23">
        <f t="shared" si="211"/>
        <v>0</v>
      </c>
      <c r="I1204" s="23">
        <f t="shared" si="212"/>
        <v>0</v>
      </c>
      <c r="J1204" s="23">
        <f t="shared" si="213"/>
        <v>0</v>
      </c>
      <c r="K1204" s="23">
        <f t="shared" si="214"/>
        <v>0</v>
      </c>
      <c r="L1204" s="27"/>
      <c r="M1204" s="27"/>
      <c r="N1204" s="33"/>
      <c r="O1204" s="33"/>
      <c r="P1204" s="68" t="str">
        <f t="shared" si="215"/>
        <v/>
      </c>
      <c r="Q1204" s="49" t="str">
        <f t="shared" si="216"/>
        <v/>
      </c>
      <c r="R1204" s="33"/>
      <c r="S1204" s="33"/>
      <c r="T1204" s="33"/>
      <c r="U1204" s="33"/>
      <c r="V1204" s="27"/>
      <c r="W1204" s="45"/>
      <c r="X1204" s="42">
        <f>IF(V1204="ESU",P1204*PU!$B$3,0)</f>
        <v>0</v>
      </c>
      <c r="Y1204" s="23">
        <f>IF(V1204="ECF",P1204*PU!$B$5,0)</f>
        <v>0</v>
      </c>
      <c r="Z1204" s="23">
        <f>IF(V1204="Enrobé projeté",P1204*PU!$B$7,0)</f>
        <v>0</v>
      </c>
      <c r="AA1204" s="23">
        <f>IF(V1204="Enrobé à froid",P1204*PU!$B$9,0)</f>
        <v>0</v>
      </c>
      <c r="AB1204" s="23">
        <f>IF(V1204="Béton bitumineux",P1204*PU!$B$11,0)</f>
        <v>0</v>
      </c>
      <c r="AC1204" s="23">
        <f>IF(V1204="Grave émulsion",P1204*PU!$B$13,0)</f>
        <v>0</v>
      </c>
      <c r="AD1204" s="24">
        <f>(R1204*PU!B1209)+('Entretien des chaussées1'!T1204*PU!B1211)+'Entretien des chaussées1'!X1204+'Entretien des chaussées1'!Y1204+'Entretien des chaussées1'!Z1204+'Entretien des chaussées1'!AA1204+'Entretien des chaussées1'!AB1204+'Entretien des chaussées1'!AC1204</f>
        <v>0</v>
      </c>
      <c r="AE1204" s="34"/>
      <c r="AF1204" s="34"/>
      <c r="AG1204" s="19" t="str">
        <f t="shared" si="217"/>
        <v/>
      </c>
      <c r="AH1204" s="19" t="str">
        <f t="shared" si="218"/>
        <v/>
      </c>
      <c r="AI1204" s="19" t="str">
        <f t="shared" si="219"/>
        <v/>
      </c>
      <c r="AJ1204" s="31"/>
      <c r="AK1204" s="26"/>
    </row>
    <row r="1205" spans="1:37" x14ac:dyDescent="0.2">
      <c r="A1205" s="40"/>
      <c r="B1205" s="50"/>
      <c r="C1205" s="41"/>
      <c r="D1205" s="44"/>
      <c r="E1205" s="40"/>
      <c r="F1205" s="38" t="str">
        <f t="shared" si="209"/>
        <v/>
      </c>
      <c r="G1205" s="23">
        <f t="shared" si="210"/>
        <v>0</v>
      </c>
      <c r="H1205" s="23">
        <f t="shared" si="211"/>
        <v>0</v>
      </c>
      <c r="I1205" s="23">
        <f t="shared" si="212"/>
        <v>0</v>
      </c>
      <c r="J1205" s="23">
        <f t="shared" si="213"/>
        <v>0</v>
      </c>
      <c r="K1205" s="23">
        <f t="shared" si="214"/>
        <v>0</v>
      </c>
      <c r="L1205" s="27"/>
      <c r="M1205" s="27"/>
      <c r="N1205" s="33"/>
      <c r="O1205" s="33"/>
      <c r="P1205" s="68" t="str">
        <f t="shared" si="215"/>
        <v/>
      </c>
      <c r="Q1205" s="49" t="str">
        <f t="shared" si="216"/>
        <v/>
      </c>
      <c r="R1205" s="33"/>
      <c r="S1205" s="33"/>
      <c r="T1205" s="33"/>
      <c r="U1205" s="33"/>
      <c r="V1205" s="27"/>
      <c r="W1205" s="45"/>
      <c r="X1205" s="42">
        <f>IF(V1205="ESU",P1205*PU!$B$3,0)</f>
        <v>0</v>
      </c>
      <c r="Y1205" s="23">
        <f>IF(V1205="ECF",P1205*PU!$B$5,0)</f>
        <v>0</v>
      </c>
      <c r="Z1205" s="23">
        <f>IF(V1205="Enrobé projeté",P1205*PU!$B$7,0)</f>
        <v>0</v>
      </c>
      <c r="AA1205" s="23">
        <f>IF(V1205="Enrobé à froid",P1205*PU!$B$9,0)</f>
        <v>0</v>
      </c>
      <c r="AB1205" s="23">
        <f>IF(V1205="Béton bitumineux",P1205*PU!$B$11,0)</f>
        <v>0</v>
      </c>
      <c r="AC1205" s="23">
        <f>IF(V1205="Grave émulsion",P1205*PU!$B$13,0)</f>
        <v>0</v>
      </c>
      <c r="AD1205" s="24">
        <f>(R1205*PU!B1210)+('Entretien des chaussées1'!T1205*PU!B1212)+'Entretien des chaussées1'!X1205+'Entretien des chaussées1'!Y1205+'Entretien des chaussées1'!Z1205+'Entretien des chaussées1'!AA1205+'Entretien des chaussées1'!AB1205+'Entretien des chaussées1'!AC1205</f>
        <v>0</v>
      </c>
      <c r="AE1205" s="34"/>
      <c r="AF1205" s="34"/>
      <c r="AG1205" s="19" t="str">
        <f t="shared" si="217"/>
        <v/>
      </c>
      <c r="AH1205" s="19" t="str">
        <f t="shared" si="218"/>
        <v/>
      </c>
      <c r="AI1205" s="19" t="str">
        <f t="shared" si="219"/>
        <v/>
      </c>
      <c r="AJ1205" s="31"/>
      <c r="AK1205" s="26"/>
    </row>
    <row r="1206" spans="1:37" x14ac:dyDescent="0.2">
      <c r="A1206" s="40"/>
      <c r="B1206" s="50"/>
      <c r="C1206" s="41"/>
      <c r="D1206" s="44"/>
      <c r="E1206" s="40"/>
      <c r="F1206" s="38" t="str">
        <f t="shared" si="209"/>
        <v/>
      </c>
      <c r="G1206" s="23">
        <f t="shared" si="210"/>
        <v>0</v>
      </c>
      <c r="H1206" s="23">
        <f t="shared" si="211"/>
        <v>0</v>
      </c>
      <c r="I1206" s="23">
        <f t="shared" si="212"/>
        <v>0</v>
      </c>
      <c r="J1206" s="23">
        <f t="shared" si="213"/>
        <v>0</v>
      </c>
      <c r="K1206" s="23">
        <f t="shared" si="214"/>
        <v>0</v>
      </c>
      <c r="L1206" s="27"/>
      <c r="M1206" s="27"/>
      <c r="N1206" s="33"/>
      <c r="O1206" s="33"/>
      <c r="P1206" s="68" t="str">
        <f t="shared" si="215"/>
        <v/>
      </c>
      <c r="Q1206" s="49" t="str">
        <f t="shared" si="216"/>
        <v/>
      </c>
      <c r="R1206" s="33"/>
      <c r="S1206" s="33"/>
      <c r="T1206" s="33"/>
      <c r="U1206" s="33"/>
      <c r="V1206" s="27"/>
      <c r="W1206" s="45"/>
      <c r="X1206" s="42">
        <f>IF(V1206="ESU",P1206*PU!$B$3,0)</f>
        <v>0</v>
      </c>
      <c r="Y1206" s="23">
        <f>IF(V1206="ECF",P1206*PU!$B$5,0)</f>
        <v>0</v>
      </c>
      <c r="Z1206" s="23">
        <f>IF(V1206="Enrobé projeté",P1206*PU!$B$7,0)</f>
        <v>0</v>
      </c>
      <c r="AA1206" s="23">
        <f>IF(V1206="Enrobé à froid",P1206*PU!$B$9,0)</f>
        <v>0</v>
      </c>
      <c r="AB1206" s="23">
        <f>IF(V1206="Béton bitumineux",P1206*PU!$B$11,0)</f>
        <v>0</v>
      </c>
      <c r="AC1206" s="23">
        <f>IF(V1206="Grave émulsion",P1206*PU!$B$13,0)</f>
        <v>0</v>
      </c>
      <c r="AD1206" s="24">
        <f>(R1206*PU!B1211)+('Entretien des chaussées1'!T1206*PU!B1213)+'Entretien des chaussées1'!X1206+'Entretien des chaussées1'!Y1206+'Entretien des chaussées1'!Z1206+'Entretien des chaussées1'!AA1206+'Entretien des chaussées1'!AB1206+'Entretien des chaussées1'!AC1206</f>
        <v>0</v>
      </c>
      <c r="AE1206" s="34"/>
      <c r="AF1206" s="34"/>
      <c r="AG1206" s="19" t="str">
        <f t="shared" si="217"/>
        <v/>
      </c>
      <c r="AH1206" s="19" t="str">
        <f t="shared" si="218"/>
        <v/>
      </c>
      <c r="AI1206" s="19" t="str">
        <f t="shared" si="219"/>
        <v/>
      </c>
      <c r="AJ1206" s="31"/>
      <c r="AK1206" s="26"/>
    </row>
    <row r="1207" spans="1:37" x14ac:dyDescent="0.2">
      <c r="A1207" s="40"/>
      <c r="B1207" s="50"/>
      <c r="C1207" s="41"/>
      <c r="D1207" s="44"/>
      <c r="E1207" s="40"/>
      <c r="F1207" s="38" t="str">
        <f t="shared" si="209"/>
        <v/>
      </c>
      <c r="G1207" s="23">
        <f t="shared" si="210"/>
        <v>0</v>
      </c>
      <c r="H1207" s="23">
        <f t="shared" si="211"/>
        <v>0</v>
      </c>
      <c r="I1207" s="23">
        <f t="shared" si="212"/>
        <v>0</v>
      </c>
      <c r="J1207" s="23">
        <f t="shared" si="213"/>
        <v>0</v>
      </c>
      <c r="K1207" s="23">
        <f t="shared" si="214"/>
        <v>0</v>
      </c>
      <c r="L1207" s="27"/>
      <c r="M1207" s="27"/>
      <c r="N1207" s="33"/>
      <c r="O1207" s="33"/>
      <c r="P1207" s="68" t="str">
        <f t="shared" si="215"/>
        <v/>
      </c>
      <c r="Q1207" s="49" t="str">
        <f t="shared" si="216"/>
        <v/>
      </c>
      <c r="R1207" s="33"/>
      <c r="S1207" s="33"/>
      <c r="T1207" s="33"/>
      <c r="U1207" s="33"/>
      <c r="V1207" s="27"/>
      <c r="W1207" s="45"/>
      <c r="X1207" s="42">
        <f>IF(V1207="ESU",P1207*PU!$B$3,0)</f>
        <v>0</v>
      </c>
      <c r="Y1207" s="23">
        <f>IF(V1207="ECF",P1207*PU!$B$5,0)</f>
        <v>0</v>
      </c>
      <c r="Z1207" s="23">
        <f>IF(V1207="Enrobé projeté",P1207*PU!$B$7,0)</f>
        <v>0</v>
      </c>
      <c r="AA1207" s="23">
        <f>IF(V1207="Enrobé à froid",P1207*PU!$B$9,0)</f>
        <v>0</v>
      </c>
      <c r="AB1207" s="23">
        <f>IF(V1207="Béton bitumineux",P1207*PU!$B$11,0)</f>
        <v>0</v>
      </c>
      <c r="AC1207" s="23">
        <f>IF(V1207="Grave émulsion",P1207*PU!$B$13,0)</f>
        <v>0</v>
      </c>
      <c r="AD1207" s="24">
        <f>(R1207*PU!B1212)+('Entretien des chaussées1'!T1207*PU!B1214)+'Entretien des chaussées1'!X1207+'Entretien des chaussées1'!Y1207+'Entretien des chaussées1'!Z1207+'Entretien des chaussées1'!AA1207+'Entretien des chaussées1'!AB1207+'Entretien des chaussées1'!AC1207</f>
        <v>0</v>
      </c>
      <c r="AE1207" s="34"/>
      <c r="AF1207" s="34"/>
      <c r="AG1207" s="19" t="str">
        <f t="shared" si="217"/>
        <v/>
      </c>
      <c r="AH1207" s="19" t="str">
        <f t="shared" si="218"/>
        <v/>
      </c>
      <c r="AI1207" s="19" t="str">
        <f t="shared" si="219"/>
        <v/>
      </c>
      <c r="AJ1207" s="31"/>
      <c r="AK1207" s="26"/>
    </row>
    <row r="1208" spans="1:37" x14ac:dyDescent="0.2">
      <c r="A1208" s="40"/>
      <c r="B1208" s="50"/>
      <c r="C1208" s="41"/>
      <c r="D1208" s="44"/>
      <c r="E1208" s="40"/>
      <c r="F1208" s="38" t="str">
        <f t="shared" si="209"/>
        <v/>
      </c>
      <c r="G1208" s="23">
        <f t="shared" si="210"/>
        <v>0</v>
      </c>
      <c r="H1208" s="23">
        <f t="shared" si="211"/>
        <v>0</v>
      </c>
      <c r="I1208" s="23">
        <f t="shared" si="212"/>
        <v>0</v>
      </c>
      <c r="J1208" s="23">
        <f t="shared" si="213"/>
        <v>0</v>
      </c>
      <c r="K1208" s="23">
        <f t="shared" si="214"/>
        <v>0</v>
      </c>
      <c r="L1208" s="27"/>
      <c r="M1208" s="27"/>
      <c r="N1208" s="33"/>
      <c r="O1208" s="33"/>
      <c r="P1208" s="68" t="str">
        <f t="shared" si="215"/>
        <v/>
      </c>
      <c r="Q1208" s="49" t="str">
        <f t="shared" si="216"/>
        <v/>
      </c>
      <c r="R1208" s="33"/>
      <c r="S1208" s="33"/>
      <c r="T1208" s="33"/>
      <c r="U1208" s="33"/>
      <c r="V1208" s="27"/>
      <c r="W1208" s="45"/>
      <c r="X1208" s="42">
        <f>IF(V1208="ESU",P1208*PU!$B$3,0)</f>
        <v>0</v>
      </c>
      <c r="Y1208" s="23">
        <f>IF(V1208="ECF",P1208*PU!$B$5,0)</f>
        <v>0</v>
      </c>
      <c r="Z1208" s="23">
        <f>IF(V1208="Enrobé projeté",P1208*PU!$B$7,0)</f>
        <v>0</v>
      </c>
      <c r="AA1208" s="23">
        <f>IF(V1208="Enrobé à froid",P1208*PU!$B$9,0)</f>
        <v>0</v>
      </c>
      <c r="AB1208" s="23">
        <f>IF(V1208="Béton bitumineux",P1208*PU!$B$11,0)</f>
        <v>0</v>
      </c>
      <c r="AC1208" s="23">
        <f>IF(V1208="Grave émulsion",P1208*PU!$B$13,0)</f>
        <v>0</v>
      </c>
      <c r="AD1208" s="24">
        <f>(R1208*PU!B1213)+('Entretien des chaussées1'!T1208*PU!B1215)+'Entretien des chaussées1'!X1208+'Entretien des chaussées1'!Y1208+'Entretien des chaussées1'!Z1208+'Entretien des chaussées1'!AA1208+'Entretien des chaussées1'!AB1208+'Entretien des chaussées1'!AC1208</f>
        <v>0</v>
      </c>
      <c r="AE1208" s="34"/>
      <c r="AF1208" s="34"/>
      <c r="AG1208" s="19" t="str">
        <f t="shared" si="217"/>
        <v/>
      </c>
      <c r="AH1208" s="19" t="str">
        <f t="shared" si="218"/>
        <v/>
      </c>
      <c r="AI1208" s="19" t="str">
        <f t="shared" si="219"/>
        <v/>
      </c>
      <c r="AJ1208" s="31"/>
      <c r="AK1208" s="26"/>
    </row>
    <row r="1209" spans="1:37" x14ac:dyDescent="0.2">
      <c r="A1209" s="40"/>
      <c r="B1209" s="50"/>
      <c r="C1209" s="41"/>
      <c r="D1209" s="44"/>
      <c r="E1209" s="40"/>
      <c r="F1209" s="38" t="str">
        <f t="shared" si="209"/>
        <v/>
      </c>
      <c r="G1209" s="23">
        <f t="shared" si="210"/>
        <v>0</v>
      </c>
      <c r="H1209" s="23">
        <f t="shared" si="211"/>
        <v>0</v>
      </c>
      <c r="I1209" s="23">
        <f t="shared" si="212"/>
        <v>0</v>
      </c>
      <c r="J1209" s="23">
        <f t="shared" si="213"/>
        <v>0</v>
      </c>
      <c r="K1209" s="23">
        <f t="shared" si="214"/>
        <v>0</v>
      </c>
      <c r="L1209" s="27"/>
      <c r="M1209" s="27"/>
      <c r="N1209" s="33"/>
      <c r="O1209" s="33"/>
      <c r="P1209" s="68" t="str">
        <f t="shared" si="215"/>
        <v/>
      </c>
      <c r="Q1209" s="49" t="str">
        <f t="shared" si="216"/>
        <v/>
      </c>
      <c r="R1209" s="33"/>
      <c r="S1209" s="33"/>
      <c r="T1209" s="33"/>
      <c r="U1209" s="33"/>
      <c r="V1209" s="27"/>
      <c r="W1209" s="45"/>
      <c r="X1209" s="42">
        <f>IF(V1209="ESU",P1209*PU!$B$3,0)</f>
        <v>0</v>
      </c>
      <c r="Y1209" s="23">
        <f>IF(V1209="ECF",P1209*PU!$B$5,0)</f>
        <v>0</v>
      </c>
      <c r="Z1209" s="23">
        <f>IF(V1209="Enrobé projeté",P1209*PU!$B$7,0)</f>
        <v>0</v>
      </c>
      <c r="AA1209" s="23">
        <f>IF(V1209="Enrobé à froid",P1209*PU!$B$9,0)</f>
        <v>0</v>
      </c>
      <c r="AB1209" s="23">
        <f>IF(V1209="Béton bitumineux",P1209*PU!$B$11,0)</f>
        <v>0</v>
      </c>
      <c r="AC1209" s="23">
        <f>IF(V1209="Grave émulsion",P1209*PU!$B$13,0)</f>
        <v>0</v>
      </c>
      <c r="AD1209" s="24">
        <f>(R1209*PU!B1214)+('Entretien des chaussées1'!T1209*PU!B1216)+'Entretien des chaussées1'!X1209+'Entretien des chaussées1'!Y1209+'Entretien des chaussées1'!Z1209+'Entretien des chaussées1'!AA1209+'Entretien des chaussées1'!AB1209+'Entretien des chaussées1'!AC1209</f>
        <v>0</v>
      </c>
      <c r="AE1209" s="34"/>
      <c r="AF1209" s="34"/>
      <c r="AG1209" s="19" t="str">
        <f t="shared" si="217"/>
        <v/>
      </c>
      <c r="AH1209" s="19" t="str">
        <f t="shared" si="218"/>
        <v/>
      </c>
      <c r="AI1209" s="19" t="str">
        <f t="shared" si="219"/>
        <v/>
      </c>
      <c r="AJ1209" s="31"/>
      <c r="AK1209" s="26"/>
    </row>
    <row r="1210" spans="1:37" x14ac:dyDescent="0.2">
      <c r="A1210" s="40"/>
      <c r="B1210" s="50"/>
      <c r="C1210" s="41"/>
      <c r="D1210" s="44"/>
      <c r="E1210" s="40"/>
      <c r="F1210" s="38" t="str">
        <f t="shared" si="209"/>
        <v/>
      </c>
      <c r="G1210" s="23">
        <f t="shared" si="210"/>
        <v>0</v>
      </c>
      <c r="H1210" s="23">
        <f t="shared" si="211"/>
        <v>0</v>
      </c>
      <c r="I1210" s="23">
        <f t="shared" si="212"/>
        <v>0</v>
      </c>
      <c r="J1210" s="23">
        <f t="shared" si="213"/>
        <v>0</v>
      </c>
      <c r="K1210" s="23">
        <f t="shared" si="214"/>
        <v>0</v>
      </c>
      <c r="L1210" s="27"/>
      <c r="M1210" s="27"/>
      <c r="N1210" s="33"/>
      <c r="O1210" s="33"/>
      <c r="P1210" s="68" t="str">
        <f t="shared" si="215"/>
        <v/>
      </c>
      <c r="Q1210" s="49" t="str">
        <f t="shared" si="216"/>
        <v/>
      </c>
      <c r="R1210" s="33"/>
      <c r="S1210" s="33"/>
      <c r="T1210" s="33"/>
      <c r="U1210" s="33"/>
      <c r="V1210" s="27"/>
      <c r="W1210" s="45"/>
      <c r="X1210" s="42">
        <f>IF(V1210="ESU",P1210*PU!$B$3,0)</f>
        <v>0</v>
      </c>
      <c r="Y1210" s="23">
        <f>IF(V1210="ECF",P1210*PU!$B$5,0)</f>
        <v>0</v>
      </c>
      <c r="Z1210" s="23">
        <f>IF(V1210="Enrobé projeté",P1210*PU!$B$7,0)</f>
        <v>0</v>
      </c>
      <c r="AA1210" s="23">
        <f>IF(V1210="Enrobé à froid",P1210*PU!$B$9,0)</f>
        <v>0</v>
      </c>
      <c r="AB1210" s="23">
        <f>IF(V1210="Béton bitumineux",P1210*PU!$B$11,0)</f>
        <v>0</v>
      </c>
      <c r="AC1210" s="23">
        <f>IF(V1210="Grave émulsion",P1210*PU!$B$13,0)</f>
        <v>0</v>
      </c>
      <c r="AD1210" s="24">
        <f>(R1210*PU!B1215)+('Entretien des chaussées1'!T1210*PU!B1217)+'Entretien des chaussées1'!X1210+'Entretien des chaussées1'!Y1210+'Entretien des chaussées1'!Z1210+'Entretien des chaussées1'!AA1210+'Entretien des chaussées1'!AB1210+'Entretien des chaussées1'!AC1210</f>
        <v>0</v>
      </c>
      <c r="AE1210" s="34"/>
      <c r="AF1210" s="34"/>
      <c r="AG1210" s="19" t="str">
        <f t="shared" si="217"/>
        <v/>
      </c>
      <c r="AH1210" s="19" t="str">
        <f t="shared" si="218"/>
        <v/>
      </c>
      <c r="AI1210" s="19" t="str">
        <f t="shared" si="219"/>
        <v/>
      </c>
      <c r="AJ1210" s="31"/>
      <c r="AK1210" s="26"/>
    </row>
    <row r="1211" spans="1:37" x14ac:dyDescent="0.2">
      <c r="A1211" s="40"/>
      <c r="B1211" s="50"/>
      <c r="C1211" s="41"/>
      <c r="D1211" s="44"/>
      <c r="E1211" s="40"/>
      <c r="F1211" s="38" t="str">
        <f t="shared" si="209"/>
        <v/>
      </c>
      <c r="G1211" s="23">
        <f t="shared" si="210"/>
        <v>0</v>
      </c>
      <c r="H1211" s="23">
        <f t="shared" si="211"/>
        <v>0</v>
      </c>
      <c r="I1211" s="23">
        <f t="shared" si="212"/>
        <v>0</v>
      </c>
      <c r="J1211" s="23">
        <f t="shared" si="213"/>
        <v>0</v>
      </c>
      <c r="K1211" s="23">
        <f t="shared" si="214"/>
        <v>0</v>
      </c>
      <c r="L1211" s="27"/>
      <c r="M1211" s="27"/>
      <c r="N1211" s="33"/>
      <c r="O1211" s="33"/>
      <c r="P1211" s="68" t="str">
        <f t="shared" si="215"/>
        <v/>
      </c>
      <c r="Q1211" s="49" t="str">
        <f t="shared" si="216"/>
        <v/>
      </c>
      <c r="R1211" s="33"/>
      <c r="S1211" s="33"/>
      <c r="T1211" s="33"/>
      <c r="U1211" s="33"/>
      <c r="V1211" s="27"/>
      <c r="W1211" s="45"/>
      <c r="X1211" s="42">
        <f>IF(V1211="ESU",P1211*PU!$B$3,0)</f>
        <v>0</v>
      </c>
      <c r="Y1211" s="23">
        <f>IF(V1211="ECF",P1211*PU!$B$5,0)</f>
        <v>0</v>
      </c>
      <c r="Z1211" s="23">
        <f>IF(V1211="Enrobé projeté",P1211*PU!$B$7,0)</f>
        <v>0</v>
      </c>
      <c r="AA1211" s="23">
        <f>IF(V1211="Enrobé à froid",P1211*PU!$B$9,0)</f>
        <v>0</v>
      </c>
      <c r="AB1211" s="23">
        <f>IF(V1211="Béton bitumineux",P1211*PU!$B$11,0)</f>
        <v>0</v>
      </c>
      <c r="AC1211" s="23">
        <f>IF(V1211="Grave émulsion",P1211*PU!$B$13,0)</f>
        <v>0</v>
      </c>
      <c r="AD1211" s="24">
        <f>(R1211*PU!B1216)+('Entretien des chaussées1'!T1211*PU!B1218)+'Entretien des chaussées1'!X1211+'Entretien des chaussées1'!Y1211+'Entretien des chaussées1'!Z1211+'Entretien des chaussées1'!AA1211+'Entretien des chaussées1'!AB1211+'Entretien des chaussées1'!AC1211</f>
        <v>0</v>
      </c>
      <c r="AE1211" s="34"/>
      <c r="AF1211" s="34"/>
      <c r="AG1211" s="19" t="str">
        <f t="shared" si="217"/>
        <v/>
      </c>
      <c r="AH1211" s="19" t="str">
        <f t="shared" si="218"/>
        <v/>
      </c>
      <c r="AI1211" s="19" t="str">
        <f t="shared" si="219"/>
        <v/>
      </c>
      <c r="AJ1211" s="31"/>
      <c r="AK1211" s="26"/>
    </row>
    <row r="1212" spans="1:37" x14ac:dyDescent="0.2">
      <c r="A1212" s="40"/>
      <c r="B1212" s="50"/>
      <c r="C1212" s="41"/>
      <c r="D1212" s="44"/>
      <c r="E1212" s="40"/>
      <c r="F1212" s="38" t="str">
        <f t="shared" si="209"/>
        <v/>
      </c>
      <c r="G1212" s="23">
        <f t="shared" si="210"/>
        <v>0</v>
      </c>
      <c r="H1212" s="23">
        <f t="shared" si="211"/>
        <v>0</v>
      </c>
      <c r="I1212" s="23">
        <f t="shared" si="212"/>
        <v>0</v>
      </c>
      <c r="J1212" s="23">
        <f t="shared" si="213"/>
        <v>0</v>
      </c>
      <c r="K1212" s="23">
        <f t="shared" si="214"/>
        <v>0</v>
      </c>
      <c r="L1212" s="27"/>
      <c r="M1212" s="27"/>
      <c r="N1212" s="33"/>
      <c r="O1212" s="33"/>
      <c r="P1212" s="68" t="str">
        <f t="shared" si="215"/>
        <v/>
      </c>
      <c r="Q1212" s="49" t="str">
        <f t="shared" si="216"/>
        <v/>
      </c>
      <c r="R1212" s="33"/>
      <c r="S1212" s="33"/>
      <c r="T1212" s="33"/>
      <c r="U1212" s="33"/>
      <c r="V1212" s="27"/>
      <c r="W1212" s="45"/>
      <c r="X1212" s="42">
        <f>IF(V1212="ESU",P1212*PU!$B$3,0)</f>
        <v>0</v>
      </c>
      <c r="Y1212" s="23">
        <f>IF(V1212="ECF",P1212*PU!$B$5,0)</f>
        <v>0</v>
      </c>
      <c r="Z1212" s="23">
        <f>IF(V1212="Enrobé projeté",P1212*PU!$B$7,0)</f>
        <v>0</v>
      </c>
      <c r="AA1212" s="23">
        <f>IF(V1212="Enrobé à froid",P1212*PU!$B$9,0)</f>
        <v>0</v>
      </c>
      <c r="AB1212" s="23">
        <f>IF(V1212="Béton bitumineux",P1212*PU!$B$11,0)</f>
        <v>0</v>
      </c>
      <c r="AC1212" s="23">
        <f>IF(V1212="Grave émulsion",P1212*PU!$B$13,0)</f>
        <v>0</v>
      </c>
      <c r="AD1212" s="24">
        <f>(R1212*PU!B1217)+('Entretien des chaussées1'!T1212*PU!B1219)+'Entretien des chaussées1'!X1212+'Entretien des chaussées1'!Y1212+'Entretien des chaussées1'!Z1212+'Entretien des chaussées1'!AA1212+'Entretien des chaussées1'!AB1212+'Entretien des chaussées1'!AC1212</f>
        <v>0</v>
      </c>
      <c r="AE1212" s="34"/>
      <c r="AF1212" s="34"/>
      <c r="AG1212" s="19" t="str">
        <f t="shared" si="217"/>
        <v/>
      </c>
      <c r="AH1212" s="19" t="str">
        <f t="shared" si="218"/>
        <v/>
      </c>
      <c r="AI1212" s="19" t="str">
        <f t="shared" si="219"/>
        <v/>
      </c>
      <c r="AJ1212" s="31"/>
      <c r="AK1212" s="26"/>
    </row>
    <row r="1213" spans="1:37" x14ac:dyDescent="0.2">
      <c r="A1213" s="40"/>
      <c r="B1213" s="50"/>
      <c r="C1213" s="41"/>
      <c r="D1213" s="44"/>
      <c r="E1213" s="40"/>
      <c r="F1213" s="38" t="str">
        <f t="shared" si="209"/>
        <v/>
      </c>
      <c r="G1213" s="23">
        <f t="shared" si="210"/>
        <v>0</v>
      </c>
      <c r="H1213" s="23">
        <f t="shared" si="211"/>
        <v>0</v>
      </c>
      <c r="I1213" s="23">
        <f t="shared" si="212"/>
        <v>0</v>
      </c>
      <c r="J1213" s="23">
        <f t="shared" si="213"/>
        <v>0</v>
      </c>
      <c r="K1213" s="23">
        <f t="shared" si="214"/>
        <v>0</v>
      </c>
      <c r="L1213" s="27"/>
      <c r="M1213" s="27"/>
      <c r="N1213" s="33"/>
      <c r="O1213" s="33"/>
      <c r="P1213" s="68" t="str">
        <f t="shared" si="215"/>
        <v/>
      </c>
      <c r="Q1213" s="49" t="str">
        <f t="shared" si="216"/>
        <v/>
      </c>
      <c r="R1213" s="33"/>
      <c r="S1213" s="33"/>
      <c r="T1213" s="33"/>
      <c r="U1213" s="33"/>
      <c r="V1213" s="27"/>
      <c r="W1213" s="45"/>
      <c r="X1213" s="42">
        <f>IF(V1213="ESU",P1213*PU!$B$3,0)</f>
        <v>0</v>
      </c>
      <c r="Y1213" s="23">
        <f>IF(V1213="ECF",P1213*PU!$B$5,0)</f>
        <v>0</v>
      </c>
      <c r="Z1213" s="23">
        <f>IF(V1213="Enrobé projeté",P1213*PU!$B$7,0)</f>
        <v>0</v>
      </c>
      <c r="AA1213" s="23">
        <f>IF(V1213="Enrobé à froid",P1213*PU!$B$9,0)</f>
        <v>0</v>
      </c>
      <c r="AB1213" s="23">
        <f>IF(V1213="Béton bitumineux",P1213*PU!$B$11,0)</f>
        <v>0</v>
      </c>
      <c r="AC1213" s="23">
        <f>IF(V1213="Grave émulsion",P1213*PU!$B$13,0)</f>
        <v>0</v>
      </c>
      <c r="AD1213" s="24">
        <f>(R1213*PU!B1218)+('Entretien des chaussées1'!T1213*PU!B1220)+'Entretien des chaussées1'!X1213+'Entretien des chaussées1'!Y1213+'Entretien des chaussées1'!Z1213+'Entretien des chaussées1'!AA1213+'Entretien des chaussées1'!AB1213+'Entretien des chaussées1'!AC1213</f>
        <v>0</v>
      </c>
      <c r="AE1213" s="34"/>
      <c r="AF1213" s="34"/>
      <c r="AG1213" s="19" t="str">
        <f t="shared" si="217"/>
        <v/>
      </c>
      <c r="AH1213" s="19" t="str">
        <f t="shared" si="218"/>
        <v/>
      </c>
      <c r="AI1213" s="19" t="str">
        <f t="shared" si="219"/>
        <v/>
      </c>
      <c r="AJ1213" s="31"/>
      <c r="AK1213" s="26"/>
    </row>
    <row r="1214" spans="1:37" x14ac:dyDescent="0.2">
      <c r="A1214" s="40"/>
      <c r="B1214" s="50"/>
      <c r="C1214" s="41"/>
      <c r="D1214" s="44"/>
      <c r="E1214" s="40"/>
      <c r="F1214" s="38" t="str">
        <f t="shared" si="209"/>
        <v/>
      </c>
      <c r="G1214" s="23">
        <f t="shared" si="210"/>
        <v>0</v>
      </c>
      <c r="H1214" s="23">
        <f t="shared" si="211"/>
        <v>0</v>
      </c>
      <c r="I1214" s="23">
        <f t="shared" si="212"/>
        <v>0</v>
      </c>
      <c r="J1214" s="23">
        <f t="shared" si="213"/>
        <v>0</v>
      </c>
      <c r="K1214" s="23">
        <f t="shared" si="214"/>
        <v>0</v>
      </c>
      <c r="L1214" s="27"/>
      <c r="M1214" s="27"/>
      <c r="N1214" s="33"/>
      <c r="O1214" s="33"/>
      <c r="P1214" s="68" t="str">
        <f t="shared" si="215"/>
        <v/>
      </c>
      <c r="Q1214" s="49" t="str">
        <f t="shared" si="216"/>
        <v/>
      </c>
      <c r="R1214" s="33"/>
      <c r="S1214" s="33"/>
      <c r="T1214" s="33"/>
      <c r="U1214" s="33"/>
      <c r="V1214" s="27"/>
      <c r="W1214" s="45"/>
      <c r="X1214" s="42">
        <f>IF(V1214="ESU",P1214*PU!$B$3,0)</f>
        <v>0</v>
      </c>
      <c r="Y1214" s="23">
        <f>IF(V1214="ECF",P1214*PU!$B$5,0)</f>
        <v>0</v>
      </c>
      <c r="Z1214" s="23">
        <f>IF(V1214="Enrobé projeté",P1214*PU!$B$7,0)</f>
        <v>0</v>
      </c>
      <c r="AA1214" s="23">
        <f>IF(V1214="Enrobé à froid",P1214*PU!$B$9,0)</f>
        <v>0</v>
      </c>
      <c r="AB1214" s="23">
        <f>IF(V1214="Béton bitumineux",P1214*PU!$B$11,0)</f>
        <v>0</v>
      </c>
      <c r="AC1214" s="23">
        <f>IF(V1214="Grave émulsion",P1214*PU!$B$13,0)</f>
        <v>0</v>
      </c>
      <c r="AD1214" s="24">
        <f>(R1214*PU!B1219)+('Entretien des chaussées1'!T1214*PU!B1221)+'Entretien des chaussées1'!X1214+'Entretien des chaussées1'!Y1214+'Entretien des chaussées1'!Z1214+'Entretien des chaussées1'!AA1214+'Entretien des chaussées1'!AB1214+'Entretien des chaussées1'!AC1214</f>
        <v>0</v>
      </c>
      <c r="AE1214" s="34"/>
      <c r="AF1214" s="34"/>
      <c r="AG1214" s="19" t="str">
        <f t="shared" si="217"/>
        <v/>
      </c>
      <c r="AH1214" s="19" t="str">
        <f t="shared" si="218"/>
        <v/>
      </c>
      <c r="AI1214" s="19" t="str">
        <f t="shared" si="219"/>
        <v/>
      </c>
      <c r="AJ1214" s="31"/>
      <c r="AK1214" s="26"/>
    </row>
    <row r="1215" spans="1:37" x14ac:dyDescent="0.2">
      <c r="A1215" s="40"/>
      <c r="B1215" s="50"/>
      <c r="C1215" s="41"/>
      <c r="D1215" s="44"/>
      <c r="E1215" s="40"/>
      <c r="F1215" s="38" t="str">
        <f t="shared" si="209"/>
        <v/>
      </c>
      <c r="G1215" s="23">
        <f t="shared" si="210"/>
        <v>0</v>
      </c>
      <c r="H1215" s="23">
        <f t="shared" si="211"/>
        <v>0</v>
      </c>
      <c r="I1215" s="23">
        <f t="shared" si="212"/>
        <v>0</v>
      </c>
      <c r="J1215" s="23">
        <f t="shared" si="213"/>
        <v>0</v>
      </c>
      <c r="K1215" s="23">
        <f t="shared" si="214"/>
        <v>0</v>
      </c>
      <c r="L1215" s="27"/>
      <c r="M1215" s="27"/>
      <c r="N1215" s="33"/>
      <c r="O1215" s="33"/>
      <c r="P1215" s="68" t="str">
        <f t="shared" si="215"/>
        <v/>
      </c>
      <c r="Q1215" s="49" t="str">
        <f t="shared" si="216"/>
        <v/>
      </c>
      <c r="R1215" s="33"/>
      <c r="S1215" s="33"/>
      <c r="T1215" s="33"/>
      <c r="U1215" s="33"/>
      <c r="V1215" s="27"/>
      <c r="W1215" s="45"/>
      <c r="X1215" s="42">
        <f>IF(V1215="ESU",P1215*PU!$B$3,0)</f>
        <v>0</v>
      </c>
      <c r="Y1215" s="23">
        <f>IF(V1215="ECF",P1215*PU!$B$5,0)</f>
        <v>0</v>
      </c>
      <c r="Z1215" s="23">
        <f>IF(V1215="Enrobé projeté",P1215*PU!$B$7,0)</f>
        <v>0</v>
      </c>
      <c r="AA1215" s="23">
        <f>IF(V1215="Enrobé à froid",P1215*PU!$B$9,0)</f>
        <v>0</v>
      </c>
      <c r="AB1215" s="23">
        <f>IF(V1215="Béton bitumineux",P1215*PU!$B$11,0)</f>
        <v>0</v>
      </c>
      <c r="AC1215" s="23">
        <f>IF(V1215="Grave émulsion",P1215*PU!$B$13,0)</f>
        <v>0</v>
      </c>
      <c r="AD1215" s="24">
        <f>(R1215*PU!B1220)+('Entretien des chaussées1'!T1215*PU!B1222)+'Entretien des chaussées1'!X1215+'Entretien des chaussées1'!Y1215+'Entretien des chaussées1'!Z1215+'Entretien des chaussées1'!AA1215+'Entretien des chaussées1'!AB1215+'Entretien des chaussées1'!AC1215</f>
        <v>0</v>
      </c>
      <c r="AE1215" s="34"/>
      <c r="AF1215" s="34"/>
      <c r="AG1215" s="19" t="str">
        <f t="shared" si="217"/>
        <v/>
      </c>
      <c r="AH1215" s="19" t="str">
        <f t="shared" si="218"/>
        <v/>
      </c>
      <c r="AI1215" s="19" t="str">
        <f t="shared" si="219"/>
        <v/>
      </c>
      <c r="AJ1215" s="31"/>
      <c r="AK1215" s="26"/>
    </row>
    <row r="1216" spans="1:37" x14ac:dyDescent="0.2">
      <c r="A1216" s="40"/>
      <c r="B1216" s="50"/>
      <c r="C1216" s="41"/>
      <c r="D1216" s="44"/>
      <c r="E1216" s="40"/>
      <c r="F1216" s="38" t="str">
        <f t="shared" si="209"/>
        <v/>
      </c>
      <c r="G1216" s="23">
        <f t="shared" si="210"/>
        <v>0</v>
      </c>
      <c r="H1216" s="23">
        <f t="shared" si="211"/>
        <v>0</v>
      </c>
      <c r="I1216" s="23">
        <f t="shared" si="212"/>
        <v>0</v>
      </c>
      <c r="J1216" s="23">
        <f t="shared" si="213"/>
        <v>0</v>
      </c>
      <c r="K1216" s="23">
        <f t="shared" si="214"/>
        <v>0</v>
      </c>
      <c r="L1216" s="27"/>
      <c r="M1216" s="27"/>
      <c r="N1216" s="33"/>
      <c r="O1216" s="33"/>
      <c r="P1216" s="68" t="str">
        <f t="shared" si="215"/>
        <v/>
      </c>
      <c r="Q1216" s="49" t="str">
        <f t="shared" si="216"/>
        <v/>
      </c>
      <c r="R1216" s="33"/>
      <c r="S1216" s="33"/>
      <c r="T1216" s="33"/>
      <c r="U1216" s="33"/>
      <c r="V1216" s="27"/>
      <c r="W1216" s="45"/>
      <c r="X1216" s="42">
        <f>IF(V1216="ESU",P1216*PU!$B$3,0)</f>
        <v>0</v>
      </c>
      <c r="Y1216" s="23">
        <f>IF(V1216="ECF",P1216*PU!$B$5,0)</f>
        <v>0</v>
      </c>
      <c r="Z1216" s="23">
        <f>IF(V1216="Enrobé projeté",P1216*PU!$B$7,0)</f>
        <v>0</v>
      </c>
      <c r="AA1216" s="23">
        <f>IF(V1216="Enrobé à froid",P1216*PU!$B$9,0)</f>
        <v>0</v>
      </c>
      <c r="AB1216" s="23">
        <f>IF(V1216="Béton bitumineux",P1216*PU!$B$11,0)</f>
        <v>0</v>
      </c>
      <c r="AC1216" s="23">
        <f>IF(V1216="Grave émulsion",P1216*PU!$B$13,0)</f>
        <v>0</v>
      </c>
      <c r="AD1216" s="24">
        <f>(R1216*PU!B1221)+('Entretien des chaussées1'!T1216*PU!B1223)+'Entretien des chaussées1'!X1216+'Entretien des chaussées1'!Y1216+'Entretien des chaussées1'!Z1216+'Entretien des chaussées1'!AA1216+'Entretien des chaussées1'!AB1216+'Entretien des chaussées1'!AC1216</f>
        <v>0</v>
      </c>
      <c r="AE1216" s="34"/>
      <c r="AF1216" s="34"/>
      <c r="AG1216" s="19" t="str">
        <f t="shared" si="217"/>
        <v/>
      </c>
      <c r="AH1216" s="19" t="str">
        <f t="shared" si="218"/>
        <v/>
      </c>
      <c r="AI1216" s="19" t="str">
        <f t="shared" si="219"/>
        <v/>
      </c>
      <c r="AJ1216" s="31"/>
      <c r="AK1216" s="26"/>
    </row>
    <row r="1217" spans="1:37" x14ac:dyDescent="0.2">
      <c r="A1217" s="40"/>
      <c r="B1217" s="50"/>
      <c r="C1217" s="41"/>
      <c r="D1217" s="44"/>
      <c r="E1217" s="40"/>
      <c r="F1217" s="38" t="str">
        <f t="shared" si="209"/>
        <v/>
      </c>
      <c r="G1217" s="23">
        <f t="shared" si="210"/>
        <v>0</v>
      </c>
      <c r="H1217" s="23">
        <f t="shared" si="211"/>
        <v>0</v>
      </c>
      <c r="I1217" s="23">
        <f t="shared" si="212"/>
        <v>0</v>
      </c>
      <c r="J1217" s="23">
        <f t="shared" si="213"/>
        <v>0</v>
      </c>
      <c r="K1217" s="23">
        <f t="shared" si="214"/>
        <v>0</v>
      </c>
      <c r="L1217" s="27"/>
      <c r="M1217" s="27"/>
      <c r="N1217" s="33"/>
      <c r="O1217" s="33"/>
      <c r="P1217" s="68" t="str">
        <f t="shared" si="215"/>
        <v/>
      </c>
      <c r="Q1217" s="49" t="str">
        <f t="shared" si="216"/>
        <v/>
      </c>
      <c r="R1217" s="33"/>
      <c r="S1217" s="33"/>
      <c r="T1217" s="33"/>
      <c r="U1217" s="33"/>
      <c r="V1217" s="27"/>
      <c r="W1217" s="45"/>
      <c r="X1217" s="42">
        <f>IF(V1217="ESU",P1217*PU!$B$3,0)</f>
        <v>0</v>
      </c>
      <c r="Y1217" s="23">
        <f>IF(V1217="ECF",P1217*PU!$B$5,0)</f>
        <v>0</v>
      </c>
      <c r="Z1217" s="23">
        <f>IF(V1217="Enrobé projeté",P1217*PU!$B$7,0)</f>
        <v>0</v>
      </c>
      <c r="AA1217" s="23">
        <f>IF(V1217="Enrobé à froid",P1217*PU!$B$9,0)</f>
        <v>0</v>
      </c>
      <c r="AB1217" s="23">
        <f>IF(V1217="Béton bitumineux",P1217*PU!$B$11,0)</f>
        <v>0</v>
      </c>
      <c r="AC1217" s="23">
        <f>IF(V1217="Grave émulsion",P1217*PU!$B$13,0)</f>
        <v>0</v>
      </c>
      <c r="AD1217" s="24">
        <f>(R1217*PU!B1222)+('Entretien des chaussées1'!T1217*PU!B1224)+'Entretien des chaussées1'!X1217+'Entretien des chaussées1'!Y1217+'Entretien des chaussées1'!Z1217+'Entretien des chaussées1'!AA1217+'Entretien des chaussées1'!AB1217+'Entretien des chaussées1'!AC1217</f>
        <v>0</v>
      </c>
      <c r="AE1217" s="34"/>
      <c r="AF1217" s="34"/>
      <c r="AG1217" s="19" t="str">
        <f t="shared" si="217"/>
        <v/>
      </c>
      <c r="AH1217" s="19" t="str">
        <f t="shared" si="218"/>
        <v/>
      </c>
      <c r="AI1217" s="19" t="str">
        <f t="shared" si="219"/>
        <v/>
      </c>
      <c r="AJ1217" s="31"/>
      <c r="AK1217" s="26"/>
    </row>
    <row r="1218" spans="1:37" x14ac:dyDescent="0.2">
      <c r="A1218" s="40"/>
      <c r="B1218" s="50"/>
      <c r="C1218" s="41"/>
      <c r="D1218" s="44"/>
      <c r="E1218" s="40"/>
      <c r="F1218" s="38" t="str">
        <f t="shared" si="209"/>
        <v/>
      </c>
      <c r="G1218" s="23">
        <f t="shared" si="210"/>
        <v>0</v>
      </c>
      <c r="H1218" s="23">
        <f t="shared" si="211"/>
        <v>0</v>
      </c>
      <c r="I1218" s="23">
        <f t="shared" si="212"/>
        <v>0</v>
      </c>
      <c r="J1218" s="23">
        <f t="shared" si="213"/>
        <v>0</v>
      </c>
      <c r="K1218" s="23">
        <f t="shared" si="214"/>
        <v>0</v>
      </c>
      <c r="L1218" s="27"/>
      <c r="M1218" s="27"/>
      <c r="N1218" s="33"/>
      <c r="O1218" s="33"/>
      <c r="P1218" s="68" t="str">
        <f t="shared" si="215"/>
        <v/>
      </c>
      <c r="Q1218" s="49" t="str">
        <f t="shared" si="216"/>
        <v/>
      </c>
      <c r="R1218" s="33"/>
      <c r="S1218" s="33"/>
      <c r="T1218" s="33"/>
      <c r="U1218" s="33"/>
      <c r="V1218" s="27"/>
      <c r="W1218" s="45"/>
      <c r="X1218" s="42">
        <f>IF(V1218="ESU",P1218*PU!$B$3,0)</f>
        <v>0</v>
      </c>
      <c r="Y1218" s="23">
        <f>IF(V1218="ECF",P1218*PU!$B$5,0)</f>
        <v>0</v>
      </c>
      <c r="Z1218" s="23">
        <f>IF(V1218="Enrobé projeté",P1218*PU!$B$7,0)</f>
        <v>0</v>
      </c>
      <c r="AA1218" s="23">
        <f>IF(V1218="Enrobé à froid",P1218*PU!$B$9,0)</f>
        <v>0</v>
      </c>
      <c r="AB1218" s="23">
        <f>IF(V1218="Béton bitumineux",P1218*PU!$B$11,0)</f>
        <v>0</v>
      </c>
      <c r="AC1218" s="23">
        <f>IF(V1218="Grave émulsion",P1218*PU!$B$13,0)</f>
        <v>0</v>
      </c>
      <c r="AD1218" s="24">
        <f>(R1218*PU!B1223)+('Entretien des chaussées1'!T1218*PU!B1225)+'Entretien des chaussées1'!X1218+'Entretien des chaussées1'!Y1218+'Entretien des chaussées1'!Z1218+'Entretien des chaussées1'!AA1218+'Entretien des chaussées1'!AB1218+'Entretien des chaussées1'!AC1218</f>
        <v>0</v>
      </c>
      <c r="AE1218" s="34"/>
      <c r="AF1218" s="34"/>
      <c r="AG1218" s="19" t="str">
        <f t="shared" si="217"/>
        <v/>
      </c>
      <c r="AH1218" s="19" t="str">
        <f t="shared" si="218"/>
        <v/>
      </c>
      <c r="AI1218" s="19" t="str">
        <f t="shared" si="219"/>
        <v/>
      </c>
      <c r="AJ1218" s="31"/>
      <c r="AK1218" s="26"/>
    </row>
    <row r="1219" spans="1:37" x14ac:dyDescent="0.2">
      <c r="A1219" s="40"/>
      <c r="B1219" s="50"/>
      <c r="C1219" s="41"/>
      <c r="D1219" s="44"/>
      <c r="E1219" s="40"/>
      <c r="F1219" s="38" t="str">
        <f t="shared" si="209"/>
        <v/>
      </c>
      <c r="G1219" s="23">
        <f t="shared" si="210"/>
        <v>0</v>
      </c>
      <c r="H1219" s="23">
        <f t="shared" si="211"/>
        <v>0</v>
      </c>
      <c r="I1219" s="23">
        <f t="shared" si="212"/>
        <v>0</v>
      </c>
      <c r="J1219" s="23">
        <f t="shared" si="213"/>
        <v>0</v>
      </c>
      <c r="K1219" s="23">
        <f t="shared" si="214"/>
        <v>0</v>
      </c>
      <c r="L1219" s="27"/>
      <c r="M1219" s="27"/>
      <c r="N1219" s="33"/>
      <c r="O1219" s="33"/>
      <c r="P1219" s="68" t="str">
        <f t="shared" si="215"/>
        <v/>
      </c>
      <c r="Q1219" s="49" t="str">
        <f t="shared" si="216"/>
        <v/>
      </c>
      <c r="R1219" s="33"/>
      <c r="S1219" s="33"/>
      <c r="T1219" s="33"/>
      <c r="U1219" s="33"/>
      <c r="V1219" s="27"/>
      <c r="W1219" s="45"/>
      <c r="X1219" s="42">
        <f>IF(V1219="ESU",P1219*PU!$B$3,0)</f>
        <v>0</v>
      </c>
      <c r="Y1219" s="23">
        <f>IF(V1219="ECF",P1219*PU!$B$5,0)</f>
        <v>0</v>
      </c>
      <c r="Z1219" s="23">
        <f>IF(V1219="Enrobé projeté",P1219*PU!$B$7,0)</f>
        <v>0</v>
      </c>
      <c r="AA1219" s="23">
        <f>IF(V1219="Enrobé à froid",P1219*PU!$B$9,0)</f>
        <v>0</v>
      </c>
      <c r="AB1219" s="23">
        <f>IF(V1219="Béton bitumineux",P1219*PU!$B$11,0)</f>
        <v>0</v>
      </c>
      <c r="AC1219" s="23">
        <f>IF(V1219="Grave émulsion",P1219*PU!$B$13,0)</f>
        <v>0</v>
      </c>
      <c r="AD1219" s="24">
        <f>(R1219*PU!B1224)+('Entretien des chaussées1'!T1219*PU!B1226)+'Entretien des chaussées1'!X1219+'Entretien des chaussées1'!Y1219+'Entretien des chaussées1'!Z1219+'Entretien des chaussées1'!AA1219+'Entretien des chaussées1'!AB1219+'Entretien des chaussées1'!AC1219</f>
        <v>0</v>
      </c>
      <c r="AE1219" s="34"/>
      <c r="AF1219" s="34"/>
      <c r="AG1219" s="19" t="str">
        <f t="shared" si="217"/>
        <v/>
      </c>
      <c r="AH1219" s="19" t="str">
        <f t="shared" si="218"/>
        <v/>
      </c>
      <c r="AI1219" s="19" t="str">
        <f t="shared" si="219"/>
        <v/>
      </c>
      <c r="AJ1219" s="31"/>
      <c r="AK1219" s="26"/>
    </row>
    <row r="1220" spans="1:37" x14ac:dyDescent="0.2">
      <c r="A1220" s="40"/>
      <c r="B1220" s="50"/>
      <c r="C1220" s="41"/>
      <c r="D1220" s="44"/>
      <c r="E1220" s="40"/>
      <c r="F1220" s="38" t="str">
        <f t="shared" si="209"/>
        <v/>
      </c>
      <c r="G1220" s="23">
        <f t="shared" si="210"/>
        <v>0</v>
      </c>
      <c r="H1220" s="23">
        <f t="shared" si="211"/>
        <v>0</v>
      </c>
      <c r="I1220" s="23">
        <f t="shared" si="212"/>
        <v>0</v>
      </c>
      <c r="J1220" s="23">
        <f t="shared" si="213"/>
        <v>0</v>
      </c>
      <c r="K1220" s="23">
        <f t="shared" si="214"/>
        <v>0</v>
      </c>
      <c r="L1220" s="27"/>
      <c r="M1220" s="27"/>
      <c r="N1220" s="33"/>
      <c r="O1220" s="33"/>
      <c r="P1220" s="68" t="str">
        <f t="shared" si="215"/>
        <v/>
      </c>
      <c r="Q1220" s="49" t="str">
        <f t="shared" si="216"/>
        <v/>
      </c>
      <c r="R1220" s="33"/>
      <c r="S1220" s="33"/>
      <c r="T1220" s="33"/>
      <c r="U1220" s="33"/>
      <c r="V1220" s="27"/>
      <c r="W1220" s="45"/>
      <c r="X1220" s="42">
        <f>IF(V1220="ESU",P1220*PU!$B$3,0)</f>
        <v>0</v>
      </c>
      <c r="Y1220" s="23">
        <f>IF(V1220="ECF",P1220*PU!$B$5,0)</f>
        <v>0</v>
      </c>
      <c r="Z1220" s="23">
        <f>IF(V1220="Enrobé projeté",P1220*PU!$B$7,0)</f>
        <v>0</v>
      </c>
      <c r="AA1220" s="23">
        <f>IF(V1220="Enrobé à froid",P1220*PU!$B$9,0)</f>
        <v>0</v>
      </c>
      <c r="AB1220" s="23">
        <f>IF(V1220="Béton bitumineux",P1220*PU!$B$11,0)</f>
        <v>0</v>
      </c>
      <c r="AC1220" s="23">
        <f>IF(V1220="Grave émulsion",P1220*PU!$B$13,0)</f>
        <v>0</v>
      </c>
      <c r="AD1220" s="24">
        <f>(R1220*PU!B1225)+('Entretien des chaussées1'!T1220*PU!B1227)+'Entretien des chaussées1'!X1220+'Entretien des chaussées1'!Y1220+'Entretien des chaussées1'!Z1220+'Entretien des chaussées1'!AA1220+'Entretien des chaussées1'!AB1220+'Entretien des chaussées1'!AC1220</f>
        <v>0</v>
      </c>
      <c r="AE1220" s="34"/>
      <c r="AF1220" s="34"/>
      <c r="AG1220" s="19" t="str">
        <f t="shared" si="217"/>
        <v/>
      </c>
      <c r="AH1220" s="19" t="str">
        <f t="shared" si="218"/>
        <v/>
      </c>
      <c r="AI1220" s="19" t="str">
        <f t="shared" si="219"/>
        <v/>
      </c>
      <c r="AJ1220" s="31"/>
      <c r="AK1220" s="26"/>
    </row>
    <row r="1221" spans="1:37" x14ac:dyDescent="0.2">
      <c r="A1221" s="40"/>
      <c r="B1221" s="50"/>
      <c r="C1221" s="41"/>
      <c r="D1221" s="44"/>
      <c r="E1221" s="40"/>
      <c r="F1221" s="38" t="str">
        <f t="shared" si="209"/>
        <v/>
      </c>
      <c r="G1221" s="23">
        <f t="shared" si="210"/>
        <v>0</v>
      </c>
      <c r="H1221" s="23">
        <f t="shared" si="211"/>
        <v>0</v>
      </c>
      <c r="I1221" s="23">
        <f t="shared" si="212"/>
        <v>0</v>
      </c>
      <c r="J1221" s="23">
        <f t="shared" si="213"/>
        <v>0</v>
      </c>
      <c r="K1221" s="23">
        <f t="shared" si="214"/>
        <v>0</v>
      </c>
      <c r="L1221" s="27"/>
      <c r="M1221" s="27"/>
      <c r="N1221" s="33"/>
      <c r="O1221" s="33"/>
      <c r="P1221" s="68" t="str">
        <f t="shared" si="215"/>
        <v/>
      </c>
      <c r="Q1221" s="49" t="str">
        <f t="shared" si="216"/>
        <v/>
      </c>
      <c r="R1221" s="33"/>
      <c r="S1221" s="33"/>
      <c r="T1221" s="33"/>
      <c r="U1221" s="33"/>
      <c r="V1221" s="27"/>
      <c r="W1221" s="45"/>
      <c r="X1221" s="42">
        <f>IF(V1221="ESU",P1221*PU!$B$3,0)</f>
        <v>0</v>
      </c>
      <c r="Y1221" s="23">
        <f>IF(V1221="ECF",P1221*PU!$B$5,0)</f>
        <v>0</v>
      </c>
      <c r="Z1221" s="23">
        <f>IF(V1221="Enrobé projeté",P1221*PU!$B$7,0)</f>
        <v>0</v>
      </c>
      <c r="AA1221" s="23">
        <f>IF(V1221="Enrobé à froid",P1221*PU!$B$9,0)</f>
        <v>0</v>
      </c>
      <c r="AB1221" s="23">
        <f>IF(V1221="Béton bitumineux",P1221*PU!$B$11,0)</f>
        <v>0</v>
      </c>
      <c r="AC1221" s="23">
        <f>IF(V1221="Grave émulsion",P1221*PU!$B$13,0)</f>
        <v>0</v>
      </c>
      <c r="AD1221" s="24">
        <f>(R1221*PU!B1226)+('Entretien des chaussées1'!T1221*PU!B1228)+'Entretien des chaussées1'!X1221+'Entretien des chaussées1'!Y1221+'Entretien des chaussées1'!Z1221+'Entretien des chaussées1'!AA1221+'Entretien des chaussées1'!AB1221+'Entretien des chaussées1'!AC1221</f>
        <v>0</v>
      </c>
      <c r="AE1221" s="34"/>
      <c r="AF1221" s="34"/>
      <c r="AG1221" s="19" t="str">
        <f t="shared" si="217"/>
        <v/>
      </c>
      <c r="AH1221" s="19" t="str">
        <f t="shared" si="218"/>
        <v/>
      </c>
      <c r="AI1221" s="19" t="str">
        <f t="shared" si="219"/>
        <v/>
      </c>
      <c r="AJ1221" s="31"/>
      <c r="AK1221" s="26"/>
    </row>
    <row r="1222" spans="1:37" x14ac:dyDescent="0.2">
      <c r="A1222" s="40"/>
      <c r="B1222" s="50"/>
      <c r="C1222" s="41"/>
      <c r="D1222" s="44"/>
      <c r="E1222" s="40"/>
      <c r="F1222" s="38" t="str">
        <f t="shared" si="209"/>
        <v/>
      </c>
      <c r="G1222" s="23">
        <f t="shared" si="210"/>
        <v>0</v>
      </c>
      <c r="H1222" s="23">
        <f t="shared" si="211"/>
        <v>0</v>
      </c>
      <c r="I1222" s="23">
        <f t="shared" si="212"/>
        <v>0</v>
      </c>
      <c r="J1222" s="23">
        <f t="shared" si="213"/>
        <v>0</v>
      </c>
      <c r="K1222" s="23">
        <f t="shared" si="214"/>
        <v>0</v>
      </c>
      <c r="L1222" s="27"/>
      <c r="M1222" s="27"/>
      <c r="N1222" s="33"/>
      <c r="O1222" s="33"/>
      <c r="P1222" s="68" t="str">
        <f t="shared" si="215"/>
        <v/>
      </c>
      <c r="Q1222" s="49" t="str">
        <f t="shared" si="216"/>
        <v/>
      </c>
      <c r="R1222" s="33"/>
      <c r="S1222" s="33"/>
      <c r="T1222" s="33"/>
      <c r="U1222" s="33"/>
      <c r="V1222" s="27"/>
      <c r="W1222" s="45"/>
      <c r="X1222" s="42">
        <f>IF(V1222="ESU",P1222*PU!$B$3,0)</f>
        <v>0</v>
      </c>
      <c r="Y1222" s="23">
        <f>IF(V1222="ECF",P1222*PU!$B$5,0)</f>
        <v>0</v>
      </c>
      <c r="Z1222" s="23">
        <f>IF(V1222="Enrobé projeté",P1222*PU!$B$7,0)</f>
        <v>0</v>
      </c>
      <c r="AA1222" s="23">
        <f>IF(V1222="Enrobé à froid",P1222*PU!$B$9,0)</f>
        <v>0</v>
      </c>
      <c r="AB1222" s="23">
        <f>IF(V1222="Béton bitumineux",P1222*PU!$B$11,0)</f>
        <v>0</v>
      </c>
      <c r="AC1222" s="23">
        <f>IF(V1222="Grave émulsion",P1222*PU!$B$13,0)</f>
        <v>0</v>
      </c>
      <c r="AD1222" s="24">
        <f>(R1222*PU!B1227)+('Entretien des chaussées1'!T1222*PU!B1229)+'Entretien des chaussées1'!X1222+'Entretien des chaussées1'!Y1222+'Entretien des chaussées1'!Z1222+'Entretien des chaussées1'!AA1222+'Entretien des chaussées1'!AB1222+'Entretien des chaussées1'!AC1222</f>
        <v>0</v>
      </c>
      <c r="AE1222" s="34"/>
      <c r="AF1222" s="34"/>
      <c r="AG1222" s="19" t="str">
        <f t="shared" si="217"/>
        <v/>
      </c>
      <c r="AH1222" s="19" t="str">
        <f t="shared" si="218"/>
        <v/>
      </c>
      <c r="AI1222" s="19" t="str">
        <f t="shared" si="219"/>
        <v/>
      </c>
      <c r="AJ1222" s="31"/>
      <c r="AK1222" s="26"/>
    </row>
    <row r="1223" spans="1:37" x14ac:dyDescent="0.2">
      <c r="A1223" s="40"/>
      <c r="B1223" s="50"/>
      <c r="C1223" s="41"/>
      <c r="D1223" s="44"/>
      <c r="E1223" s="40"/>
      <c r="F1223" s="38" t="str">
        <f t="shared" si="209"/>
        <v/>
      </c>
      <c r="G1223" s="23">
        <f t="shared" si="210"/>
        <v>0</v>
      </c>
      <c r="H1223" s="23">
        <f t="shared" si="211"/>
        <v>0</v>
      </c>
      <c r="I1223" s="23">
        <f t="shared" si="212"/>
        <v>0</v>
      </c>
      <c r="J1223" s="23">
        <f t="shared" si="213"/>
        <v>0</v>
      </c>
      <c r="K1223" s="23">
        <f t="shared" si="214"/>
        <v>0</v>
      </c>
      <c r="L1223" s="27"/>
      <c r="M1223" s="27"/>
      <c r="N1223" s="33"/>
      <c r="O1223" s="33"/>
      <c r="P1223" s="68" t="str">
        <f t="shared" si="215"/>
        <v/>
      </c>
      <c r="Q1223" s="49" t="str">
        <f t="shared" si="216"/>
        <v/>
      </c>
      <c r="R1223" s="33"/>
      <c r="S1223" s="33"/>
      <c r="T1223" s="33"/>
      <c r="U1223" s="33"/>
      <c r="V1223" s="27"/>
      <c r="W1223" s="45"/>
      <c r="X1223" s="42">
        <f>IF(V1223="ESU",P1223*PU!$B$3,0)</f>
        <v>0</v>
      </c>
      <c r="Y1223" s="23">
        <f>IF(V1223="ECF",P1223*PU!$B$5,0)</f>
        <v>0</v>
      </c>
      <c r="Z1223" s="23">
        <f>IF(V1223="Enrobé projeté",P1223*PU!$B$7,0)</f>
        <v>0</v>
      </c>
      <c r="AA1223" s="23">
        <f>IF(V1223="Enrobé à froid",P1223*PU!$B$9,0)</f>
        <v>0</v>
      </c>
      <c r="AB1223" s="23">
        <f>IF(V1223="Béton bitumineux",P1223*PU!$B$11,0)</f>
        <v>0</v>
      </c>
      <c r="AC1223" s="23">
        <f>IF(V1223="Grave émulsion",P1223*PU!$B$13,0)</f>
        <v>0</v>
      </c>
      <c r="AD1223" s="24">
        <f>(R1223*PU!B1228)+('Entretien des chaussées1'!T1223*PU!B1230)+'Entretien des chaussées1'!X1223+'Entretien des chaussées1'!Y1223+'Entretien des chaussées1'!Z1223+'Entretien des chaussées1'!AA1223+'Entretien des chaussées1'!AB1223+'Entretien des chaussées1'!AC1223</f>
        <v>0</v>
      </c>
      <c r="AE1223" s="34"/>
      <c r="AF1223" s="34"/>
      <c r="AG1223" s="19" t="str">
        <f t="shared" si="217"/>
        <v/>
      </c>
      <c r="AH1223" s="19" t="str">
        <f t="shared" si="218"/>
        <v/>
      </c>
      <c r="AI1223" s="19" t="str">
        <f t="shared" si="219"/>
        <v/>
      </c>
      <c r="AJ1223" s="31"/>
      <c r="AK1223" s="26"/>
    </row>
    <row r="1224" spans="1:37" x14ac:dyDescent="0.2">
      <c r="A1224" s="40"/>
      <c r="B1224" s="50"/>
      <c r="C1224" s="41"/>
      <c r="D1224" s="44"/>
      <c r="E1224" s="40"/>
      <c r="F1224" s="38" t="str">
        <f t="shared" si="209"/>
        <v/>
      </c>
      <c r="G1224" s="23">
        <f t="shared" si="210"/>
        <v>0</v>
      </c>
      <c r="H1224" s="23">
        <f t="shared" si="211"/>
        <v>0</v>
      </c>
      <c r="I1224" s="23">
        <f t="shared" si="212"/>
        <v>0</v>
      </c>
      <c r="J1224" s="23">
        <f t="shared" si="213"/>
        <v>0</v>
      </c>
      <c r="K1224" s="23">
        <f t="shared" si="214"/>
        <v>0</v>
      </c>
      <c r="L1224" s="27"/>
      <c r="M1224" s="27"/>
      <c r="N1224" s="33"/>
      <c r="O1224" s="33"/>
      <c r="P1224" s="68" t="str">
        <f t="shared" si="215"/>
        <v/>
      </c>
      <c r="Q1224" s="49" t="str">
        <f t="shared" si="216"/>
        <v/>
      </c>
      <c r="R1224" s="33"/>
      <c r="S1224" s="33"/>
      <c r="T1224" s="33"/>
      <c r="U1224" s="33"/>
      <c r="V1224" s="27"/>
      <c r="W1224" s="45"/>
      <c r="X1224" s="42">
        <f>IF(V1224="ESU",P1224*PU!$B$3,0)</f>
        <v>0</v>
      </c>
      <c r="Y1224" s="23">
        <f>IF(V1224="ECF",P1224*PU!$B$5,0)</f>
        <v>0</v>
      </c>
      <c r="Z1224" s="23">
        <f>IF(V1224="Enrobé projeté",P1224*PU!$B$7,0)</f>
        <v>0</v>
      </c>
      <c r="AA1224" s="23">
        <f>IF(V1224="Enrobé à froid",P1224*PU!$B$9,0)</f>
        <v>0</v>
      </c>
      <c r="AB1224" s="23">
        <f>IF(V1224="Béton bitumineux",P1224*PU!$B$11,0)</f>
        <v>0</v>
      </c>
      <c r="AC1224" s="23">
        <f>IF(V1224="Grave émulsion",P1224*PU!$B$13,0)</f>
        <v>0</v>
      </c>
      <c r="AD1224" s="24">
        <f>(R1224*PU!B1229)+('Entretien des chaussées1'!T1224*PU!B1231)+'Entretien des chaussées1'!X1224+'Entretien des chaussées1'!Y1224+'Entretien des chaussées1'!Z1224+'Entretien des chaussées1'!AA1224+'Entretien des chaussées1'!AB1224+'Entretien des chaussées1'!AC1224</f>
        <v>0</v>
      </c>
      <c r="AE1224" s="34"/>
      <c r="AF1224" s="34"/>
      <c r="AG1224" s="19" t="str">
        <f t="shared" si="217"/>
        <v/>
      </c>
      <c r="AH1224" s="19" t="str">
        <f t="shared" si="218"/>
        <v/>
      </c>
      <c r="AI1224" s="19" t="str">
        <f t="shared" si="219"/>
        <v/>
      </c>
      <c r="AJ1224" s="31"/>
      <c r="AK1224" s="26"/>
    </row>
    <row r="1225" spans="1:37" x14ac:dyDescent="0.2">
      <c r="A1225" s="40"/>
      <c r="B1225" s="50"/>
      <c r="C1225" s="41"/>
      <c r="D1225" s="44"/>
      <c r="E1225" s="40"/>
      <c r="F1225" s="38" t="str">
        <f t="shared" si="209"/>
        <v/>
      </c>
      <c r="G1225" s="23">
        <f t="shared" si="210"/>
        <v>0</v>
      </c>
      <c r="H1225" s="23">
        <f t="shared" si="211"/>
        <v>0</v>
      </c>
      <c r="I1225" s="23">
        <f t="shared" si="212"/>
        <v>0</v>
      </c>
      <c r="J1225" s="23">
        <f t="shared" si="213"/>
        <v>0</v>
      </c>
      <c r="K1225" s="23">
        <f t="shared" si="214"/>
        <v>0</v>
      </c>
      <c r="L1225" s="27"/>
      <c r="M1225" s="27"/>
      <c r="N1225" s="33"/>
      <c r="O1225" s="33"/>
      <c r="P1225" s="68" t="str">
        <f t="shared" si="215"/>
        <v/>
      </c>
      <c r="Q1225" s="49" t="str">
        <f t="shared" si="216"/>
        <v/>
      </c>
      <c r="R1225" s="33"/>
      <c r="S1225" s="33"/>
      <c r="T1225" s="33"/>
      <c r="U1225" s="33"/>
      <c r="V1225" s="27"/>
      <c r="W1225" s="45"/>
      <c r="X1225" s="42">
        <f>IF(V1225="ESU",P1225*PU!$B$3,0)</f>
        <v>0</v>
      </c>
      <c r="Y1225" s="23">
        <f>IF(V1225="ECF",P1225*PU!$B$5,0)</f>
        <v>0</v>
      </c>
      <c r="Z1225" s="23">
        <f>IF(V1225="Enrobé projeté",P1225*PU!$B$7,0)</f>
        <v>0</v>
      </c>
      <c r="AA1225" s="23">
        <f>IF(V1225="Enrobé à froid",P1225*PU!$B$9,0)</f>
        <v>0</v>
      </c>
      <c r="AB1225" s="23">
        <f>IF(V1225="Béton bitumineux",P1225*PU!$B$11,0)</f>
        <v>0</v>
      </c>
      <c r="AC1225" s="23">
        <f>IF(V1225="Grave émulsion",P1225*PU!$B$13,0)</f>
        <v>0</v>
      </c>
      <c r="AD1225" s="24">
        <f>(R1225*PU!B1230)+('Entretien des chaussées1'!T1225*PU!B1232)+'Entretien des chaussées1'!X1225+'Entretien des chaussées1'!Y1225+'Entretien des chaussées1'!Z1225+'Entretien des chaussées1'!AA1225+'Entretien des chaussées1'!AB1225+'Entretien des chaussées1'!AC1225</f>
        <v>0</v>
      </c>
      <c r="AE1225" s="34"/>
      <c r="AF1225" s="34"/>
      <c r="AG1225" s="19" t="str">
        <f t="shared" si="217"/>
        <v/>
      </c>
      <c r="AH1225" s="19" t="str">
        <f t="shared" si="218"/>
        <v/>
      </c>
      <c r="AI1225" s="19" t="str">
        <f t="shared" si="219"/>
        <v/>
      </c>
      <c r="AJ1225" s="31"/>
      <c r="AK1225" s="26"/>
    </row>
    <row r="1226" spans="1:37" x14ac:dyDescent="0.2">
      <c r="A1226" s="40"/>
      <c r="B1226" s="50"/>
      <c r="C1226" s="41"/>
      <c r="D1226" s="44"/>
      <c r="E1226" s="40"/>
      <c r="F1226" s="38" t="str">
        <f t="shared" si="209"/>
        <v/>
      </c>
      <c r="G1226" s="23">
        <f t="shared" si="210"/>
        <v>0</v>
      </c>
      <c r="H1226" s="23">
        <f t="shared" si="211"/>
        <v>0</v>
      </c>
      <c r="I1226" s="23">
        <f t="shared" si="212"/>
        <v>0</v>
      </c>
      <c r="J1226" s="23">
        <f t="shared" si="213"/>
        <v>0</v>
      </c>
      <c r="K1226" s="23">
        <f t="shared" si="214"/>
        <v>0</v>
      </c>
      <c r="L1226" s="27"/>
      <c r="M1226" s="27"/>
      <c r="N1226" s="33"/>
      <c r="O1226" s="33"/>
      <c r="P1226" s="68" t="str">
        <f t="shared" si="215"/>
        <v/>
      </c>
      <c r="Q1226" s="49" t="str">
        <f t="shared" si="216"/>
        <v/>
      </c>
      <c r="R1226" s="33"/>
      <c r="S1226" s="33"/>
      <c r="T1226" s="33"/>
      <c r="U1226" s="33"/>
      <c r="V1226" s="27"/>
      <c r="W1226" s="45"/>
      <c r="X1226" s="42">
        <f>IF(V1226="ESU",P1226*PU!$B$3,0)</f>
        <v>0</v>
      </c>
      <c r="Y1226" s="23">
        <f>IF(V1226="ECF",P1226*PU!$B$5,0)</f>
        <v>0</v>
      </c>
      <c r="Z1226" s="23">
        <f>IF(V1226="Enrobé projeté",P1226*PU!$B$7,0)</f>
        <v>0</v>
      </c>
      <c r="AA1226" s="23">
        <f>IF(V1226="Enrobé à froid",P1226*PU!$B$9,0)</f>
        <v>0</v>
      </c>
      <c r="AB1226" s="23">
        <f>IF(V1226="Béton bitumineux",P1226*PU!$B$11,0)</f>
        <v>0</v>
      </c>
      <c r="AC1226" s="23">
        <f>IF(V1226="Grave émulsion",P1226*PU!$B$13,0)</f>
        <v>0</v>
      </c>
      <c r="AD1226" s="24">
        <f>(R1226*PU!B1231)+('Entretien des chaussées1'!T1226*PU!B1233)+'Entretien des chaussées1'!X1226+'Entretien des chaussées1'!Y1226+'Entretien des chaussées1'!Z1226+'Entretien des chaussées1'!AA1226+'Entretien des chaussées1'!AB1226+'Entretien des chaussées1'!AC1226</f>
        <v>0</v>
      </c>
      <c r="AE1226" s="34"/>
      <c r="AF1226" s="34"/>
      <c r="AG1226" s="19" t="str">
        <f t="shared" si="217"/>
        <v/>
      </c>
      <c r="AH1226" s="19" t="str">
        <f t="shared" si="218"/>
        <v/>
      </c>
      <c r="AI1226" s="19" t="str">
        <f t="shared" si="219"/>
        <v/>
      </c>
      <c r="AJ1226" s="31"/>
      <c r="AK1226" s="26"/>
    </row>
    <row r="1227" spans="1:37" x14ac:dyDescent="0.2">
      <c r="A1227" s="40"/>
      <c r="B1227" s="50"/>
      <c r="C1227" s="41"/>
      <c r="D1227" s="44"/>
      <c r="E1227" s="40"/>
      <c r="F1227" s="38" t="str">
        <f t="shared" si="209"/>
        <v/>
      </c>
      <c r="G1227" s="23">
        <f t="shared" si="210"/>
        <v>0</v>
      </c>
      <c r="H1227" s="23">
        <f t="shared" si="211"/>
        <v>0</v>
      </c>
      <c r="I1227" s="23">
        <f t="shared" si="212"/>
        <v>0</v>
      </c>
      <c r="J1227" s="23">
        <f t="shared" si="213"/>
        <v>0</v>
      </c>
      <c r="K1227" s="23">
        <f t="shared" si="214"/>
        <v>0</v>
      </c>
      <c r="L1227" s="27"/>
      <c r="M1227" s="27"/>
      <c r="N1227" s="33"/>
      <c r="O1227" s="33"/>
      <c r="P1227" s="68" t="str">
        <f t="shared" si="215"/>
        <v/>
      </c>
      <c r="Q1227" s="49" t="str">
        <f t="shared" si="216"/>
        <v/>
      </c>
      <c r="R1227" s="33"/>
      <c r="S1227" s="33"/>
      <c r="T1227" s="33"/>
      <c r="U1227" s="33"/>
      <c r="V1227" s="27"/>
      <c r="W1227" s="45"/>
      <c r="X1227" s="42">
        <f>IF(V1227="ESU",P1227*PU!$B$3,0)</f>
        <v>0</v>
      </c>
      <c r="Y1227" s="23">
        <f>IF(V1227="ECF",P1227*PU!$B$5,0)</f>
        <v>0</v>
      </c>
      <c r="Z1227" s="23">
        <f>IF(V1227="Enrobé projeté",P1227*PU!$B$7,0)</f>
        <v>0</v>
      </c>
      <c r="AA1227" s="23">
        <f>IF(V1227="Enrobé à froid",P1227*PU!$B$9,0)</f>
        <v>0</v>
      </c>
      <c r="AB1227" s="23">
        <f>IF(V1227="Béton bitumineux",P1227*PU!$B$11,0)</f>
        <v>0</v>
      </c>
      <c r="AC1227" s="23">
        <f>IF(V1227="Grave émulsion",P1227*PU!$B$13,0)</f>
        <v>0</v>
      </c>
      <c r="AD1227" s="24">
        <f>(R1227*PU!B1232)+('Entretien des chaussées1'!T1227*PU!B1234)+'Entretien des chaussées1'!X1227+'Entretien des chaussées1'!Y1227+'Entretien des chaussées1'!Z1227+'Entretien des chaussées1'!AA1227+'Entretien des chaussées1'!AB1227+'Entretien des chaussées1'!AC1227</f>
        <v>0</v>
      </c>
      <c r="AE1227" s="34"/>
      <c r="AF1227" s="34"/>
      <c r="AG1227" s="19" t="str">
        <f t="shared" si="217"/>
        <v/>
      </c>
      <c r="AH1227" s="19" t="str">
        <f t="shared" si="218"/>
        <v/>
      </c>
      <c r="AI1227" s="19" t="str">
        <f t="shared" si="219"/>
        <v/>
      </c>
      <c r="AJ1227" s="31"/>
      <c r="AK1227" s="26"/>
    </row>
    <row r="1228" spans="1:37" x14ac:dyDescent="0.2">
      <c r="A1228" s="40"/>
      <c r="B1228" s="50"/>
      <c r="C1228" s="41"/>
      <c r="D1228" s="44"/>
      <c r="E1228" s="40"/>
      <c r="F1228" s="38" t="str">
        <f t="shared" si="209"/>
        <v/>
      </c>
      <c r="G1228" s="23">
        <f t="shared" si="210"/>
        <v>0</v>
      </c>
      <c r="H1228" s="23">
        <f t="shared" si="211"/>
        <v>0</v>
      </c>
      <c r="I1228" s="23">
        <f t="shared" si="212"/>
        <v>0</v>
      </c>
      <c r="J1228" s="23">
        <f t="shared" si="213"/>
        <v>0</v>
      </c>
      <c r="K1228" s="23">
        <f t="shared" si="214"/>
        <v>0</v>
      </c>
      <c r="L1228" s="27"/>
      <c r="M1228" s="27"/>
      <c r="N1228" s="33"/>
      <c r="O1228" s="33"/>
      <c r="P1228" s="68" t="str">
        <f t="shared" si="215"/>
        <v/>
      </c>
      <c r="Q1228" s="49" t="str">
        <f t="shared" si="216"/>
        <v/>
      </c>
      <c r="R1228" s="33"/>
      <c r="S1228" s="33"/>
      <c r="T1228" s="33"/>
      <c r="U1228" s="33"/>
      <c r="V1228" s="27"/>
      <c r="W1228" s="45"/>
      <c r="X1228" s="42">
        <f>IF(V1228="ESU",P1228*PU!$B$3,0)</f>
        <v>0</v>
      </c>
      <c r="Y1228" s="23">
        <f>IF(V1228="ECF",P1228*PU!$B$5,0)</f>
        <v>0</v>
      </c>
      <c r="Z1228" s="23">
        <f>IF(V1228="Enrobé projeté",P1228*PU!$B$7,0)</f>
        <v>0</v>
      </c>
      <c r="AA1228" s="23">
        <f>IF(V1228="Enrobé à froid",P1228*PU!$B$9,0)</f>
        <v>0</v>
      </c>
      <c r="AB1228" s="23">
        <f>IF(V1228="Béton bitumineux",P1228*PU!$B$11,0)</f>
        <v>0</v>
      </c>
      <c r="AC1228" s="23">
        <f>IF(V1228="Grave émulsion",P1228*PU!$B$13,0)</f>
        <v>0</v>
      </c>
      <c r="AD1228" s="24">
        <f>(R1228*PU!B1233)+('Entretien des chaussées1'!T1228*PU!B1235)+'Entretien des chaussées1'!X1228+'Entretien des chaussées1'!Y1228+'Entretien des chaussées1'!Z1228+'Entretien des chaussées1'!AA1228+'Entretien des chaussées1'!AB1228+'Entretien des chaussées1'!AC1228</f>
        <v>0</v>
      </c>
      <c r="AE1228" s="34"/>
      <c r="AF1228" s="34"/>
      <c r="AG1228" s="19" t="str">
        <f t="shared" si="217"/>
        <v/>
      </c>
      <c r="AH1228" s="19" t="str">
        <f t="shared" si="218"/>
        <v/>
      </c>
      <c r="AI1228" s="19" t="str">
        <f t="shared" si="219"/>
        <v/>
      </c>
      <c r="AJ1228" s="31"/>
      <c r="AK1228" s="26"/>
    </row>
    <row r="1229" spans="1:37" x14ac:dyDescent="0.2">
      <c r="A1229" s="40"/>
      <c r="B1229" s="50"/>
      <c r="C1229" s="41"/>
      <c r="D1229" s="44"/>
      <c r="E1229" s="40"/>
      <c r="F1229" s="38" t="str">
        <f t="shared" ref="F1229:F1292" si="220">IF(E1229="Chaussée neuve","Niveau 1",IF(E1229="Chaussée fissurée","Niveau 2",IF(E1229="Chaussée fortement fissurée et nids de poule","Niveau 3",IF(E1229="Chaussée orniérée et fissurée","Niveau 4",IF(E1229="Chaussée affaissée ou quasi détruite","Niveau 5","")))))</f>
        <v/>
      </c>
      <c r="G1229" s="23">
        <f t="shared" ref="G1229:G1292" si="221">IF(F1229="Niveau 1",1,0)</f>
        <v>0</v>
      </c>
      <c r="H1229" s="23">
        <f t="shared" ref="H1229:H1292" si="222">IF(F1229="Niveau 2",1,0)</f>
        <v>0</v>
      </c>
      <c r="I1229" s="23">
        <f t="shared" ref="I1229:I1292" si="223">IF(F1229="Niveau 3",1,0)</f>
        <v>0</v>
      </c>
      <c r="J1229" s="23">
        <f t="shared" ref="J1229:J1292" si="224">IF(F1229="Niveau 4",1,0)</f>
        <v>0</v>
      </c>
      <c r="K1229" s="23">
        <f t="shared" ref="K1229:K1292" si="225">IF(F1229="Niveau 5",1,0)</f>
        <v>0</v>
      </c>
      <c r="L1229" s="27"/>
      <c r="M1229" s="27"/>
      <c r="N1229" s="33"/>
      <c r="O1229" s="33"/>
      <c r="P1229" s="68" t="str">
        <f t="shared" ref="P1229:P1292" si="226">IF(O1229="","",N1229*O1229)</f>
        <v/>
      </c>
      <c r="Q1229" s="49" t="str">
        <f t="shared" ref="Q1229:Q1292" si="227">IF(P1229="","","m²")</f>
        <v/>
      </c>
      <c r="R1229" s="33"/>
      <c r="S1229" s="33"/>
      <c r="T1229" s="33"/>
      <c r="U1229" s="33"/>
      <c r="V1229" s="27"/>
      <c r="W1229" s="45"/>
      <c r="X1229" s="42">
        <f>IF(V1229="ESU",P1229*PU!$B$3,0)</f>
        <v>0</v>
      </c>
      <c r="Y1229" s="23">
        <f>IF(V1229="ECF",P1229*PU!$B$5,0)</f>
        <v>0</v>
      </c>
      <c r="Z1229" s="23">
        <f>IF(V1229="Enrobé projeté",P1229*PU!$B$7,0)</f>
        <v>0</v>
      </c>
      <c r="AA1229" s="23">
        <f>IF(V1229="Enrobé à froid",P1229*PU!$B$9,0)</f>
        <v>0</v>
      </c>
      <c r="AB1229" s="23">
        <f>IF(V1229="Béton bitumineux",P1229*PU!$B$11,0)</f>
        <v>0</v>
      </c>
      <c r="AC1229" s="23">
        <f>IF(V1229="Grave émulsion",P1229*PU!$B$13,0)</f>
        <v>0</v>
      </c>
      <c r="AD1229" s="24">
        <f>(R1229*PU!B1234)+('Entretien des chaussées1'!T1229*PU!B1236)+'Entretien des chaussées1'!X1229+'Entretien des chaussées1'!Y1229+'Entretien des chaussées1'!Z1229+'Entretien des chaussées1'!AA1229+'Entretien des chaussées1'!AB1229+'Entretien des chaussées1'!AC1229</f>
        <v>0</v>
      </c>
      <c r="AE1229" s="34"/>
      <c r="AF1229" s="34"/>
      <c r="AG1229" s="19" t="str">
        <f t="shared" ref="AG1229:AG1292" si="228">IF(W1229="Année N",AD1229+AE1229+AF1229,"")</f>
        <v/>
      </c>
      <c r="AH1229" s="19" t="str">
        <f t="shared" ref="AH1229:AH1292" si="229">IF(W1229="N+1",AD1229+AE1229+AF1229,"")</f>
        <v/>
      </c>
      <c r="AI1229" s="19" t="str">
        <f t="shared" ref="AI1229:AI1292" si="230">IF(W1229="&gt; N+1",AD1229+AE1229+AF1229,"")</f>
        <v/>
      </c>
      <c r="AJ1229" s="31"/>
      <c r="AK1229" s="26"/>
    </row>
    <row r="1230" spans="1:37" x14ac:dyDescent="0.2">
      <c r="A1230" s="40"/>
      <c r="B1230" s="50"/>
      <c r="C1230" s="41"/>
      <c r="D1230" s="44"/>
      <c r="E1230" s="40"/>
      <c r="F1230" s="38" t="str">
        <f t="shared" si="220"/>
        <v/>
      </c>
      <c r="G1230" s="23">
        <f t="shared" si="221"/>
        <v>0</v>
      </c>
      <c r="H1230" s="23">
        <f t="shared" si="222"/>
        <v>0</v>
      </c>
      <c r="I1230" s="23">
        <f t="shared" si="223"/>
        <v>0</v>
      </c>
      <c r="J1230" s="23">
        <f t="shared" si="224"/>
        <v>0</v>
      </c>
      <c r="K1230" s="23">
        <f t="shared" si="225"/>
        <v>0</v>
      </c>
      <c r="L1230" s="27"/>
      <c r="M1230" s="27"/>
      <c r="N1230" s="33"/>
      <c r="O1230" s="33"/>
      <c r="P1230" s="68" t="str">
        <f t="shared" si="226"/>
        <v/>
      </c>
      <c r="Q1230" s="49" t="str">
        <f t="shared" si="227"/>
        <v/>
      </c>
      <c r="R1230" s="33"/>
      <c r="S1230" s="33"/>
      <c r="T1230" s="33"/>
      <c r="U1230" s="33"/>
      <c r="V1230" s="27"/>
      <c r="W1230" s="45"/>
      <c r="X1230" s="42">
        <f>IF(V1230="ESU",P1230*PU!$B$3,0)</f>
        <v>0</v>
      </c>
      <c r="Y1230" s="23">
        <f>IF(V1230="ECF",P1230*PU!$B$5,0)</f>
        <v>0</v>
      </c>
      <c r="Z1230" s="23">
        <f>IF(V1230="Enrobé projeté",P1230*PU!$B$7,0)</f>
        <v>0</v>
      </c>
      <c r="AA1230" s="23">
        <f>IF(V1230="Enrobé à froid",P1230*PU!$B$9,0)</f>
        <v>0</v>
      </c>
      <c r="AB1230" s="23">
        <f>IF(V1230="Béton bitumineux",P1230*PU!$B$11,0)</f>
        <v>0</v>
      </c>
      <c r="AC1230" s="23">
        <f>IF(V1230="Grave émulsion",P1230*PU!$B$13,0)</f>
        <v>0</v>
      </c>
      <c r="AD1230" s="24">
        <f>(R1230*PU!B1235)+('Entretien des chaussées1'!T1230*PU!B1237)+'Entretien des chaussées1'!X1230+'Entretien des chaussées1'!Y1230+'Entretien des chaussées1'!Z1230+'Entretien des chaussées1'!AA1230+'Entretien des chaussées1'!AB1230+'Entretien des chaussées1'!AC1230</f>
        <v>0</v>
      </c>
      <c r="AE1230" s="34"/>
      <c r="AF1230" s="34"/>
      <c r="AG1230" s="19" t="str">
        <f t="shared" si="228"/>
        <v/>
      </c>
      <c r="AH1230" s="19" t="str">
        <f t="shared" si="229"/>
        <v/>
      </c>
      <c r="AI1230" s="19" t="str">
        <f t="shared" si="230"/>
        <v/>
      </c>
      <c r="AJ1230" s="31"/>
      <c r="AK1230" s="26"/>
    </row>
    <row r="1231" spans="1:37" x14ac:dyDescent="0.2">
      <c r="A1231" s="40"/>
      <c r="B1231" s="50"/>
      <c r="C1231" s="41"/>
      <c r="D1231" s="44"/>
      <c r="E1231" s="40"/>
      <c r="F1231" s="38" t="str">
        <f t="shared" si="220"/>
        <v/>
      </c>
      <c r="G1231" s="23">
        <f t="shared" si="221"/>
        <v>0</v>
      </c>
      <c r="H1231" s="23">
        <f t="shared" si="222"/>
        <v>0</v>
      </c>
      <c r="I1231" s="23">
        <f t="shared" si="223"/>
        <v>0</v>
      </c>
      <c r="J1231" s="23">
        <f t="shared" si="224"/>
        <v>0</v>
      </c>
      <c r="K1231" s="23">
        <f t="shared" si="225"/>
        <v>0</v>
      </c>
      <c r="L1231" s="27"/>
      <c r="M1231" s="27"/>
      <c r="N1231" s="33"/>
      <c r="O1231" s="33"/>
      <c r="P1231" s="68" t="str">
        <f t="shared" si="226"/>
        <v/>
      </c>
      <c r="Q1231" s="49" t="str">
        <f t="shared" si="227"/>
        <v/>
      </c>
      <c r="R1231" s="33"/>
      <c r="S1231" s="33"/>
      <c r="T1231" s="33"/>
      <c r="U1231" s="33"/>
      <c r="V1231" s="27"/>
      <c r="W1231" s="45"/>
      <c r="X1231" s="42">
        <f>IF(V1231="ESU",P1231*PU!$B$3,0)</f>
        <v>0</v>
      </c>
      <c r="Y1231" s="23">
        <f>IF(V1231="ECF",P1231*PU!$B$5,0)</f>
        <v>0</v>
      </c>
      <c r="Z1231" s="23">
        <f>IF(V1231="Enrobé projeté",P1231*PU!$B$7,0)</f>
        <v>0</v>
      </c>
      <c r="AA1231" s="23">
        <f>IF(V1231="Enrobé à froid",P1231*PU!$B$9,0)</f>
        <v>0</v>
      </c>
      <c r="AB1231" s="23">
        <f>IF(V1231="Béton bitumineux",P1231*PU!$B$11,0)</f>
        <v>0</v>
      </c>
      <c r="AC1231" s="23">
        <f>IF(V1231="Grave émulsion",P1231*PU!$B$13,0)</f>
        <v>0</v>
      </c>
      <c r="AD1231" s="24">
        <f>(R1231*PU!B1236)+('Entretien des chaussées1'!T1231*PU!B1238)+'Entretien des chaussées1'!X1231+'Entretien des chaussées1'!Y1231+'Entretien des chaussées1'!Z1231+'Entretien des chaussées1'!AA1231+'Entretien des chaussées1'!AB1231+'Entretien des chaussées1'!AC1231</f>
        <v>0</v>
      </c>
      <c r="AE1231" s="34"/>
      <c r="AF1231" s="34"/>
      <c r="AG1231" s="19" t="str">
        <f t="shared" si="228"/>
        <v/>
      </c>
      <c r="AH1231" s="19" t="str">
        <f t="shared" si="229"/>
        <v/>
      </c>
      <c r="AI1231" s="19" t="str">
        <f t="shared" si="230"/>
        <v/>
      </c>
      <c r="AJ1231" s="31"/>
      <c r="AK1231" s="26"/>
    </row>
    <row r="1232" spans="1:37" x14ac:dyDescent="0.2">
      <c r="A1232" s="40"/>
      <c r="B1232" s="50"/>
      <c r="C1232" s="41"/>
      <c r="D1232" s="44"/>
      <c r="E1232" s="40"/>
      <c r="F1232" s="38" t="str">
        <f t="shared" si="220"/>
        <v/>
      </c>
      <c r="G1232" s="23">
        <f t="shared" si="221"/>
        <v>0</v>
      </c>
      <c r="H1232" s="23">
        <f t="shared" si="222"/>
        <v>0</v>
      </c>
      <c r="I1232" s="23">
        <f t="shared" si="223"/>
        <v>0</v>
      </c>
      <c r="J1232" s="23">
        <f t="shared" si="224"/>
        <v>0</v>
      </c>
      <c r="K1232" s="23">
        <f t="shared" si="225"/>
        <v>0</v>
      </c>
      <c r="L1232" s="27"/>
      <c r="M1232" s="27"/>
      <c r="N1232" s="33"/>
      <c r="O1232" s="33"/>
      <c r="P1232" s="68" t="str">
        <f t="shared" si="226"/>
        <v/>
      </c>
      <c r="Q1232" s="49" t="str">
        <f t="shared" si="227"/>
        <v/>
      </c>
      <c r="R1232" s="33"/>
      <c r="S1232" s="33"/>
      <c r="T1232" s="33"/>
      <c r="U1232" s="33"/>
      <c r="V1232" s="27"/>
      <c r="W1232" s="45"/>
      <c r="X1232" s="42">
        <f>IF(V1232="ESU",P1232*PU!$B$3,0)</f>
        <v>0</v>
      </c>
      <c r="Y1232" s="23">
        <f>IF(V1232="ECF",P1232*PU!$B$5,0)</f>
        <v>0</v>
      </c>
      <c r="Z1232" s="23">
        <f>IF(V1232="Enrobé projeté",P1232*PU!$B$7,0)</f>
        <v>0</v>
      </c>
      <c r="AA1232" s="23">
        <f>IF(V1232="Enrobé à froid",P1232*PU!$B$9,0)</f>
        <v>0</v>
      </c>
      <c r="AB1232" s="23">
        <f>IF(V1232="Béton bitumineux",P1232*PU!$B$11,0)</f>
        <v>0</v>
      </c>
      <c r="AC1232" s="23">
        <f>IF(V1232="Grave émulsion",P1232*PU!$B$13,0)</f>
        <v>0</v>
      </c>
      <c r="AD1232" s="24">
        <f>(R1232*PU!B1237)+('Entretien des chaussées1'!T1232*PU!B1239)+'Entretien des chaussées1'!X1232+'Entretien des chaussées1'!Y1232+'Entretien des chaussées1'!Z1232+'Entretien des chaussées1'!AA1232+'Entretien des chaussées1'!AB1232+'Entretien des chaussées1'!AC1232</f>
        <v>0</v>
      </c>
      <c r="AE1232" s="34"/>
      <c r="AF1232" s="34"/>
      <c r="AG1232" s="19" t="str">
        <f t="shared" si="228"/>
        <v/>
      </c>
      <c r="AH1232" s="19" t="str">
        <f t="shared" si="229"/>
        <v/>
      </c>
      <c r="AI1232" s="19" t="str">
        <f t="shared" si="230"/>
        <v/>
      </c>
      <c r="AJ1232" s="31"/>
      <c r="AK1232" s="26"/>
    </row>
    <row r="1233" spans="1:37" x14ac:dyDescent="0.2">
      <c r="A1233" s="40"/>
      <c r="B1233" s="50"/>
      <c r="C1233" s="41"/>
      <c r="D1233" s="44"/>
      <c r="E1233" s="40"/>
      <c r="F1233" s="38" t="str">
        <f t="shared" si="220"/>
        <v/>
      </c>
      <c r="G1233" s="23">
        <f t="shared" si="221"/>
        <v>0</v>
      </c>
      <c r="H1233" s="23">
        <f t="shared" si="222"/>
        <v>0</v>
      </c>
      <c r="I1233" s="23">
        <f t="shared" si="223"/>
        <v>0</v>
      </c>
      <c r="J1233" s="23">
        <f t="shared" si="224"/>
        <v>0</v>
      </c>
      <c r="K1233" s="23">
        <f t="shared" si="225"/>
        <v>0</v>
      </c>
      <c r="L1233" s="27"/>
      <c r="M1233" s="27"/>
      <c r="N1233" s="33"/>
      <c r="O1233" s="33"/>
      <c r="P1233" s="68" t="str">
        <f t="shared" si="226"/>
        <v/>
      </c>
      <c r="Q1233" s="49" t="str">
        <f t="shared" si="227"/>
        <v/>
      </c>
      <c r="R1233" s="33"/>
      <c r="S1233" s="33"/>
      <c r="T1233" s="33"/>
      <c r="U1233" s="33"/>
      <c r="V1233" s="27"/>
      <c r="W1233" s="45"/>
      <c r="X1233" s="42">
        <f>IF(V1233="ESU",P1233*PU!$B$3,0)</f>
        <v>0</v>
      </c>
      <c r="Y1233" s="23">
        <f>IF(V1233="ECF",P1233*PU!$B$5,0)</f>
        <v>0</v>
      </c>
      <c r="Z1233" s="23">
        <f>IF(V1233="Enrobé projeté",P1233*PU!$B$7,0)</f>
        <v>0</v>
      </c>
      <c r="AA1233" s="23">
        <f>IF(V1233="Enrobé à froid",P1233*PU!$B$9,0)</f>
        <v>0</v>
      </c>
      <c r="AB1233" s="23">
        <f>IF(V1233="Béton bitumineux",P1233*PU!$B$11,0)</f>
        <v>0</v>
      </c>
      <c r="AC1233" s="23">
        <f>IF(V1233="Grave émulsion",P1233*PU!$B$13,0)</f>
        <v>0</v>
      </c>
      <c r="AD1233" s="24">
        <f>(R1233*PU!B1238)+('Entretien des chaussées1'!T1233*PU!B1240)+'Entretien des chaussées1'!X1233+'Entretien des chaussées1'!Y1233+'Entretien des chaussées1'!Z1233+'Entretien des chaussées1'!AA1233+'Entretien des chaussées1'!AB1233+'Entretien des chaussées1'!AC1233</f>
        <v>0</v>
      </c>
      <c r="AE1233" s="34"/>
      <c r="AF1233" s="34"/>
      <c r="AG1233" s="19" t="str">
        <f t="shared" si="228"/>
        <v/>
      </c>
      <c r="AH1233" s="19" t="str">
        <f t="shared" si="229"/>
        <v/>
      </c>
      <c r="AI1233" s="19" t="str">
        <f t="shared" si="230"/>
        <v/>
      </c>
      <c r="AJ1233" s="31"/>
      <c r="AK1233" s="26"/>
    </row>
    <row r="1234" spans="1:37" x14ac:dyDescent="0.2">
      <c r="A1234" s="40"/>
      <c r="B1234" s="50"/>
      <c r="C1234" s="41"/>
      <c r="D1234" s="44"/>
      <c r="E1234" s="40"/>
      <c r="F1234" s="38" t="str">
        <f t="shared" si="220"/>
        <v/>
      </c>
      <c r="G1234" s="23">
        <f t="shared" si="221"/>
        <v>0</v>
      </c>
      <c r="H1234" s="23">
        <f t="shared" si="222"/>
        <v>0</v>
      </c>
      <c r="I1234" s="23">
        <f t="shared" si="223"/>
        <v>0</v>
      </c>
      <c r="J1234" s="23">
        <f t="shared" si="224"/>
        <v>0</v>
      </c>
      <c r="K1234" s="23">
        <f t="shared" si="225"/>
        <v>0</v>
      </c>
      <c r="L1234" s="27"/>
      <c r="M1234" s="27"/>
      <c r="N1234" s="33"/>
      <c r="O1234" s="33"/>
      <c r="P1234" s="68" t="str">
        <f t="shared" si="226"/>
        <v/>
      </c>
      <c r="Q1234" s="49" t="str">
        <f t="shared" si="227"/>
        <v/>
      </c>
      <c r="R1234" s="33"/>
      <c r="S1234" s="33"/>
      <c r="T1234" s="33"/>
      <c r="U1234" s="33"/>
      <c r="V1234" s="27"/>
      <c r="W1234" s="45"/>
      <c r="X1234" s="42">
        <f>IF(V1234="ESU",P1234*PU!$B$3,0)</f>
        <v>0</v>
      </c>
      <c r="Y1234" s="23">
        <f>IF(V1234="ECF",P1234*PU!$B$5,0)</f>
        <v>0</v>
      </c>
      <c r="Z1234" s="23">
        <f>IF(V1234="Enrobé projeté",P1234*PU!$B$7,0)</f>
        <v>0</v>
      </c>
      <c r="AA1234" s="23">
        <f>IF(V1234="Enrobé à froid",P1234*PU!$B$9,0)</f>
        <v>0</v>
      </c>
      <c r="AB1234" s="23">
        <f>IF(V1234="Béton bitumineux",P1234*PU!$B$11,0)</f>
        <v>0</v>
      </c>
      <c r="AC1234" s="23">
        <f>IF(V1234="Grave émulsion",P1234*PU!$B$13,0)</f>
        <v>0</v>
      </c>
      <c r="AD1234" s="24">
        <f>(R1234*PU!B1239)+('Entretien des chaussées1'!T1234*PU!B1241)+'Entretien des chaussées1'!X1234+'Entretien des chaussées1'!Y1234+'Entretien des chaussées1'!Z1234+'Entretien des chaussées1'!AA1234+'Entretien des chaussées1'!AB1234+'Entretien des chaussées1'!AC1234</f>
        <v>0</v>
      </c>
      <c r="AE1234" s="34"/>
      <c r="AF1234" s="34"/>
      <c r="AG1234" s="19" t="str">
        <f t="shared" si="228"/>
        <v/>
      </c>
      <c r="AH1234" s="19" t="str">
        <f t="shared" si="229"/>
        <v/>
      </c>
      <c r="AI1234" s="19" t="str">
        <f t="shared" si="230"/>
        <v/>
      </c>
      <c r="AJ1234" s="31"/>
      <c r="AK1234" s="26"/>
    </row>
    <row r="1235" spans="1:37" x14ac:dyDescent="0.2">
      <c r="A1235" s="40"/>
      <c r="B1235" s="50"/>
      <c r="C1235" s="41"/>
      <c r="D1235" s="44"/>
      <c r="E1235" s="40"/>
      <c r="F1235" s="38" t="str">
        <f t="shared" si="220"/>
        <v/>
      </c>
      <c r="G1235" s="23">
        <f t="shared" si="221"/>
        <v>0</v>
      </c>
      <c r="H1235" s="23">
        <f t="shared" si="222"/>
        <v>0</v>
      </c>
      <c r="I1235" s="23">
        <f t="shared" si="223"/>
        <v>0</v>
      </c>
      <c r="J1235" s="23">
        <f t="shared" si="224"/>
        <v>0</v>
      </c>
      <c r="K1235" s="23">
        <f t="shared" si="225"/>
        <v>0</v>
      </c>
      <c r="L1235" s="27"/>
      <c r="M1235" s="27"/>
      <c r="N1235" s="33"/>
      <c r="O1235" s="33"/>
      <c r="P1235" s="68" t="str">
        <f t="shared" si="226"/>
        <v/>
      </c>
      <c r="Q1235" s="49" t="str">
        <f t="shared" si="227"/>
        <v/>
      </c>
      <c r="R1235" s="33"/>
      <c r="S1235" s="33"/>
      <c r="T1235" s="33"/>
      <c r="U1235" s="33"/>
      <c r="V1235" s="27"/>
      <c r="W1235" s="45"/>
      <c r="X1235" s="42">
        <f>IF(V1235="ESU",P1235*PU!$B$3,0)</f>
        <v>0</v>
      </c>
      <c r="Y1235" s="23">
        <f>IF(V1235="ECF",P1235*PU!$B$5,0)</f>
        <v>0</v>
      </c>
      <c r="Z1235" s="23">
        <f>IF(V1235="Enrobé projeté",P1235*PU!$B$7,0)</f>
        <v>0</v>
      </c>
      <c r="AA1235" s="23">
        <f>IF(V1235="Enrobé à froid",P1235*PU!$B$9,0)</f>
        <v>0</v>
      </c>
      <c r="AB1235" s="23">
        <f>IF(V1235="Béton bitumineux",P1235*PU!$B$11,0)</f>
        <v>0</v>
      </c>
      <c r="AC1235" s="23">
        <f>IF(V1235="Grave émulsion",P1235*PU!$B$13,0)</f>
        <v>0</v>
      </c>
      <c r="AD1235" s="24">
        <f>(R1235*PU!B1240)+('Entretien des chaussées1'!T1235*PU!B1242)+'Entretien des chaussées1'!X1235+'Entretien des chaussées1'!Y1235+'Entretien des chaussées1'!Z1235+'Entretien des chaussées1'!AA1235+'Entretien des chaussées1'!AB1235+'Entretien des chaussées1'!AC1235</f>
        <v>0</v>
      </c>
      <c r="AE1235" s="34"/>
      <c r="AF1235" s="34"/>
      <c r="AG1235" s="19" t="str">
        <f t="shared" si="228"/>
        <v/>
      </c>
      <c r="AH1235" s="19" t="str">
        <f t="shared" si="229"/>
        <v/>
      </c>
      <c r="AI1235" s="19" t="str">
        <f t="shared" si="230"/>
        <v/>
      </c>
      <c r="AJ1235" s="31"/>
      <c r="AK1235" s="26"/>
    </row>
    <row r="1236" spans="1:37" x14ac:dyDescent="0.2">
      <c r="A1236" s="40"/>
      <c r="B1236" s="50"/>
      <c r="C1236" s="41"/>
      <c r="D1236" s="44"/>
      <c r="E1236" s="40"/>
      <c r="F1236" s="38" t="str">
        <f t="shared" si="220"/>
        <v/>
      </c>
      <c r="G1236" s="23">
        <f t="shared" si="221"/>
        <v>0</v>
      </c>
      <c r="H1236" s="23">
        <f t="shared" si="222"/>
        <v>0</v>
      </c>
      <c r="I1236" s="23">
        <f t="shared" si="223"/>
        <v>0</v>
      </c>
      <c r="J1236" s="23">
        <f t="shared" si="224"/>
        <v>0</v>
      </c>
      <c r="K1236" s="23">
        <f t="shared" si="225"/>
        <v>0</v>
      </c>
      <c r="L1236" s="27"/>
      <c r="M1236" s="27"/>
      <c r="N1236" s="33"/>
      <c r="O1236" s="33"/>
      <c r="P1236" s="68" t="str">
        <f t="shared" si="226"/>
        <v/>
      </c>
      <c r="Q1236" s="49" t="str">
        <f t="shared" si="227"/>
        <v/>
      </c>
      <c r="R1236" s="33"/>
      <c r="S1236" s="33"/>
      <c r="T1236" s="33"/>
      <c r="U1236" s="33"/>
      <c r="V1236" s="27"/>
      <c r="W1236" s="45"/>
      <c r="X1236" s="42">
        <f>IF(V1236="ESU",P1236*PU!$B$3,0)</f>
        <v>0</v>
      </c>
      <c r="Y1236" s="23">
        <f>IF(V1236="ECF",P1236*PU!$B$5,0)</f>
        <v>0</v>
      </c>
      <c r="Z1236" s="23">
        <f>IF(V1236="Enrobé projeté",P1236*PU!$B$7,0)</f>
        <v>0</v>
      </c>
      <c r="AA1236" s="23">
        <f>IF(V1236="Enrobé à froid",P1236*PU!$B$9,0)</f>
        <v>0</v>
      </c>
      <c r="AB1236" s="23">
        <f>IF(V1236="Béton bitumineux",P1236*PU!$B$11,0)</f>
        <v>0</v>
      </c>
      <c r="AC1236" s="23">
        <f>IF(V1236="Grave émulsion",P1236*PU!$B$13,0)</f>
        <v>0</v>
      </c>
      <c r="AD1236" s="24">
        <f>(R1236*PU!B1241)+('Entretien des chaussées1'!T1236*PU!B1243)+'Entretien des chaussées1'!X1236+'Entretien des chaussées1'!Y1236+'Entretien des chaussées1'!Z1236+'Entretien des chaussées1'!AA1236+'Entretien des chaussées1'!AB1236+'Entretien des chaussées1'!AC1236</f>
        <v>0</v>
      </c>
      <c r="AE1236" s="34"/>
      <c r="AF1236" s="34"/>
      <c r="AG1236" s="19" t="str">
        <f t="shared" si="228"/>
        <v/>
      </c>
      <c r="AH1236" s="19" t="str">
        <f t="shared" si="229"/>
        <v/>
      </c>
      <c r="AI1236" s="19" t="str">
        <f t="shared" si="230"/>
        <v/>
      </c>
      <c r="AJ1236" s="31"/>
      <c r="AK1236" s="26"/>
    </row>
    <row r="1237" spans="1:37" x14ac:dyDescent="0.2">
      <c r="A1237" s="40"/>
      <c r="B1237" s="50"/>
      <c r="C1237" s="41"/>
      <c r="D1237" s="44"/>
      <c r="E1237" s="40"/>
      <c r="F1237" s="38" t="str">
        <f t="shared" si="220"/>
        <v/>
      </c>
      <c r="G1237" s="23">
        <f t="shared" si="221"/>
        <v>0</v>
      </c>
      <c r="H1237" s="23">
        <f t="shared" si="222"/>
        <v>0</v>
      </c>
      <c r="I1237" s="23">
        <f t="shared" si="223"/>
        <v>0</v>
      </c>
      <c r="J1237" s="23">
        <f t="shared" si="224"/>
        <v>0</v>
      </c>
      <c r="K1237" s="23">
        <f t="shared" si="225"/>
        <v>0</v>
      </c>
      <c r="L1237" s="27"/>
      <c r="M1237" s="27"/>
      <c r="N1237" s="33"/>
      <c r="O1237" s="33"/>
      <c r="P1237" s="68" t="str">
        <f t="shared" si="226"/>
        <v/>
      </c>
      <c r="Q1237" s="49" t="str">
        <f t="shared" si="227"/>
        <v/>
      </c>
      <c r="R1237" s="33"/>
      <c r="S1237" s="33"/>
      <c r="T1237" s="33"/>
      <c r="U1237" s="33"/>
      <c r="V1237" s="27"/>
      <c r="W1237" s="45"/>
      <c r="X1237" s="42">
        <f>IF(V1237="ESU",P1237*PU!$B$3,0)</f>
        <v>0</v>
      </c>
      <c r="Y1237" s="23">
        <f>IF(V1237="ECF",P1237*PU!$B$5,0)</f>
        <v>0</v>
      </c>
      <c r="Z1237" s="23">
        <f>IF(V1237="Enrobé projeté",P1237*PU!$B$7,0)</f>
        <v>0</v>
      </c>
      <c r="AA1237" s="23">
        <f>IF(V1237="Enrobé à froid",P1237*PU!$B$9,0)</f>
        <v>0</v>
      </c>
      <c r="AB1237" s="23">
        <f>IF(V1237="Béton bitumineux",P1237*PU!$B$11,0)</f>
        <v>0</v>
      </c>
      <c r="AC1237" s="23">
        <f>IF(V1237="Grave émulsion",P1237*PU!$B$13,0)</f>
        <v>0</v>
      </c>
      <c r="AD1237" s="24">
        <f>(R1237*PU!B1242)+('Entretien des chaussées1'!T1237*PU!B1244)+'Entretien des chaussées1'!X1237+'Entretien des chaussées1'!Y1237+'Entretien des chaussées1'!Z1237+'Entretien des chaussées1'!AA1237+'Entretien des chaussées1'!AB1237+'Entretien des chaussées1'!AC1237</f>
        <v>0</v>
      </c>
      <c r="AE1237" s="34"/>
      <c r="AF1237" s="34"/>
      <c r="AG1237" s="19" t="str">
        <f t="shared" si="228"/>
        <v/>
      </c>
      <c r="AH1237" s="19" t="str">
        <f t="shared" si="229"/>
        <v/>
      </c>
      <c r="AI1237" s="19" t="str">
        <f t="shared" si="230"/>
        <v/>
      </c>
      <c r="AJ1237" s="31"/>
      <c r="AK1237" s="26"/>
    </row>
    <row r="1238" spans="1:37" x14ac:dyDescent="0.2">
      <c r="A1238" s="40"/>
      <c r="B1238" s="50"/>
      <c r="C1238" s="41"/>
      <c r="D1238" s="44"/>
      <c r="E1238" s="40"/>
      <c r="F1238" s="38" t="str">
        <f t="shared" si="220"/>
        <v/>
      </c>
      <c r="G1238" s="23">
        <f t="shared" si="221"/>
        <v>0</v>
      </c>
      <c r="H1238" s="23">
        <f t="shared" si="222"/>
        <v>0</v>
      </c>
      <c r="I1238" s="23">
        <f t="shared" si="223"/>
        <v>0</v>
      </c>
      <c r="J1238" s="23">
        <f t="shared" si="224"/>
        <v>0</v>
      </c>
      <c r="K1238" s="23">
        <f t="shared" si="225"/>
        <v>0</v>
      </c>
      <c r="L1238" s="27"/>
      <c r="M1238" s="27"/>
      <c r="N1238" s="33"/>
      <c r="O1238" s="33"/>
      <c r="P1238" s="68" t="str">
        <f t="shared" si="226"/>
        <v/>
      </c>
      <c r="Q1238" s="49" t="str">
        <f t="shared" si="227"/>
        <v/>
      </c>
      <c r="R1238" s="33"/>
      <c r="S1238" s="33"/>
      <c r="T1238" s="33"/>
      <c r="U1238" s="33"/>
      <c r="V1238" s="27"/>
      <c r="W1238" s="45"/>
      <c r="X1238" s="42">
        <f>IF(V1238="ESU",P1238*PU!$B$3,0)</f>
        <v>0</v>
      </c>
      <c r="Y1238" s="23">
        <f>IF(V1238="ECF",P1238*PU!$B$5,0)</f>
        <v>0</v>
      </c>
      <c r="Z1238" s="23">
        <f>IF(V1238="Enrobé projeté",P1238*PU!$B$7,0)</f>
        <v>0</v>
      </c>
      <c r="AA1238" s="23">
        <f>IF(V1238="Enrobé à froid",P1238*PU!$B$9,0)</f>
        <v>0</v>
      </c>
      <c r="AB1238" s="23">
        <f>IF(V1238="Béton bitumineux",P1238*PU!$B$11,0)</f>
        <v>0</v>
      </c>
      <c r="AC1238" s="23">
        <f>IF(V1238="Grave émulsion",P1238*PU!$B$13,0)</f>
        <v>0</v>
      </c>
      <c r="AD1238" s="24">
        <f>(R1238*PU!B1243)+('Entretien des chaussées1'!T1238*PU!B1245)+'Entretien des chaussées1'!X1238+'Entretien des chaussées1'!Y1238+'Entretien des chaussées1'!Z1238+'Entretien des chaussées1'!AA1238+'Entretien des chaussées1'!AB1238+'Entretien des chaussées1'!AC1238</f>
        <v>0</v>
      </c>
      <c r="AE1238" s="34"/>
      <c r="AF1238" s="34"/>
      <c r="AG1238" s="19" t="str">
        <f t="shared" si="228"/>
        <v/>
      </c>
      <c r="AH1238" s="19" t="str">
        <f t="shared" si="229"/>
        <v/>
      </c>
      <c r="AI1238" s="19" t="str">
        <f t="shared" si="230"/>
        <v/>
      </c>
      <c r="AJ1238" s="31"/>
      <c r="AK1238" s="26"/>
    </row>
    <row r="1239" spans="1:37" x14ac:dyDescent="0.2">
      <c r="A1239" s="40"/>
      <c r="B1239" s="50"/>
      <c r="C1239" s="41"/>
      <c r="D1239" s="44"/>
      <c r="E1239" s="40"/>
      <c r="F1239" s="38" t="str">
        <f t="shared" si="220"/>
        <v/>
      </c>
      <c r="G1239" s="23">
        <f t="shared" si="221"/>
        <v>0</v>
      </c>
      <c r="H1239" s="23">
        <f t="shared" si="222"/>
        <v>0</v>
      </c>
      <c r="I1239" s="23">
        <f t="shared" si="223"/>
        <v>0</v>
      </c>
      <c r="J1239" s="23">
        <f t="shared" si="224"/>
        <v>0</v>
      </c>
      <c r="K1239" s="23">
        <f t="shared" si="225"/>
        <v>0</v>
      </c>
      <c r="L1239" s="27"/>
      <c r="M1239" s="27"/>
      <c r="N1239" s="33"/>
      <c r="O1239" s="33"/>
      <c r="P1239" s="68" t="str">
        <f t="shared" si="226"/>
        <v/>
      </c>
      <c r="Q1239" s="49" t="str">
        <f t="shared" si="227"/>
        <v/>
      </c>
      <c r="R1239" s="33"/>
      <c r="S1239" s="33"/>
      <c r="T1239" s="33"/>
      <c r="U1239" s="33"/>
      <c r="V1239" s="27"/>
      <c r="W1239" s="45"/>
      <c r="X1239" s="42">
        <f>IF(V1239="ESU",P1239*PU!$B$3,0)</f>
        <v>0</v>
      </c>
      <c r="Y1239" s="23">
        <f>IF(V1239="ECF",P1239*PU!$B$5,0)</f>
        <v>0</v>
      </c>
      <c r="Z1239" s="23">
        <f>IF(V1239="Enrobé projeté",P1239*PU!$B$7,0)</f>
        <v>0</v>
      </c>
      <c r="AA1239" s="23">
        <f>IF(V1239="Enrobé à froid",P1239*PU!$B$9,0)</f>
        <v>0</v>
      </c>
      <c r="AB1239" s="23">
        <f>IF(V1239="Béton bitumineux",P1239*PU!$B$11,0)</f>
        <v>0</v>
      </c>
      <c r="AC1239" s="23">
        <f>IF(V1239="Grave émulsion",P1239*PU!$B$13,0)</f>
        <v>0</v>
      </c>
      <c r="AD1239" s="24">
        <f>(R1239*PU!B1244)+('Entretien des chaussées1'!T1239*PU!B1246)+'Entretien des chaussées1'!X1239+'Entretien des chaussées1'!Y1239+'Entretien des chaussées1'!Z1239+'Entretien des chaussées1'!AA1239+'Entretien des chaussées1'!AB1239+'Entretien des chaussées1'!AC1239</f>
        <v>0</v>
      </c>
      <c r="AE1239" s="34"/>
      <c r="AF1239" s="34"/>
      <c r="AG1239" s="19" t="str">
        <f t="shared" si="228"/>
        <v/>
      </c>
      <c r="AH1239" s="19" t="str">
        <f t="shared" si="229"/>
        <v/>
      </c>
      <c r="AI1239" s="19" t="str">
        <f t="shared" si="230"/>
        <v/>
      </c>
      <c r="AJ1239" s="31"/>
      <c r="AK1239" s="26"/>
    </row>
    <row r="1240" spans="1:37" x14ac:dyDescent="0.2">
      <c r="A1240" s="40"/>
      <c r="B1240" s="50"/>
      <c r="C1240" s="41"/>
      <c r="D1240" s="44"/>
      <c r="E1240" s="40"/>
      <c r="F1240" s="38" t="str">
        <f t="shared" si="220"/>
        <v/>
      </c>
      <c r="G1240" s="23">
        <f t="shared" si="221"/>
        <v>0</v>
      </c>
      <c r="H1240" s="23">
        <f t="shared" si="222"/>
        <v>0</v>
      </c>
      <c r="I1240" s="23">
        <f t="shared" si="223"/>
        <v>0</v>
      </c>
      <c r="J1240" s="23">
        <f t="shared" si="224"/>
        <v>0</v>
      </c>
      <c r="K1240" s="23">
        <f t="shared" si="225"/>
        <v>0</v>
      </c>
      <c r="L1240" s="27"/>
      <c r="M1240" s="27"/>
      <c r="N1240" s="33"/>
      <c r="O1240" s="33"/>
      <c r="P1240" s="68" t="str">
        <f t="shared" si="226"/>
        <v/>
      </c>
      <c r="Q1240" s="49" t="str">
        <f t="shared" si="227"/>
        <v/>
      </c>
      <c r="R1240" s="33"/>
      <c r="S1240" s="33"/>
      <c r="T1240" s="33"/>
      <c r="U1240" s="33"/>
      <c r="V1240" s="27"/>
      <c r="W1240" s="45"/>
      <c r="X1240" s="42">
        <f>IF(V1240="ESU",P1240*PU!$B$3,0)</f>
        <v>0</v>
      </c>
      <c r="Y1240" s="23">
        <f>IF(V1240="ECF",P1240*PU!$B$5,0)</f>
        <v>0</v>
      </c>
      <c r="Z1240" s="23">
        <f>IF(V1240="Enrobé projeté",P1240*PU!$B$7,0)</f>
        <v>0</v>
      </c>
      <c r="AA1240" s="23">
        <f>IF(V1240="Enrobé à froid",P1240*PU!$B$9,0)</f>
        <v>0</v>
      </c>
      <c r="AB1240" s="23">
        <f>IF(V1240="Béton bitumineux",P1240*PU!$B$11,0)</f>
        <v>0</v>
      </c>
      <c r="AC1240" s="23">
        <f>IF(V1240="Grave émulsion",P1240*PU!$B$13,0)</f>
        <v>0</v>
      </c>
      <c r="AD1240" s="24">
        <f>(R1240*PU!B1245)+('Entretien des chaussées1'!T1240*PU!B1247)+'Entretien des chaussées1'!X1240+'Entretien des chaussées1'!Y1240+'Entretien des chaussées1'!Z1240+'Entretien des chaussées1'!AA1240+'Entretien des chaussées1'!AB1240+'Entretien des chaussées1'!AC1240</f>
        <v>0</v>
      </c>
      <c r="AE1240" s="34"/>
      <c r="AF1240" s="34"/>
      <c r="AG1240" s="19" t="str">
        <f t="shared" si="228"/>
        <v/>
      </c>
      <c r="AH1240" s="19" t="str">
        <f t="shared" si="229"/>
        <v/>
      </c>
      <c r="AI1240" s="19" t="str">
        <f t="shared" si="230"/>
        <v/>
      </c>
      <c r="AJ1240" s="31"/>
      <c r="AK1240" s="26"/>
    </row>
    <row r="1241" spans="1:37" x14ac:dyDescent="0.2">
      <c r="A1241" s="40"/>
      <c r="B1241" s="50"/>
      <c r="C1241" s="41"/>
      <c r="D1241" s="44"/>
      <c r="E1241" s="40"/>
      <c r="F1241" s="38" t="str">
        <f t="shared" si="220"/>
        <v/>
      </c>
      <c r="G1241" s="23">
        <f t="shared" si="221"/>
        <v>0</v>
      </c>
      <c r="H1241" s="23">
        <f t="shared" si="222"/>
        <v>0</v>
      </c>
      <c r="I1241" s="23">
        <f t="shared" si="223"/>
        <v>0</v>
      </c>
      <c r="J1241" s="23">
        <f t="shared" si="224"/>
        <v>0</v>
      </c>
      <c r="K1241" s="23">
        <f t="shared" si="225"/>
        <v>0</v>
      </c>
      <c r="L1241" s="27"/>
      <c r="M1241" s="27"/>
      <c r="N1241" s="33"/>
      <c r="O1241" s="33"/>
      <c r="P1241" s="68" t="str">
        <f t="shared" si="226"/>
        <v/>
      </c>
      <c r="Q1241" s="49" t="str">
        <f t="shared" si="227"/>
        <v/>
      </c>
      <c r="R1241" s="33"/>
      <c r="S1241" s="33"/>
      <c r="T1241" s="33"/>
      <c r="U1241" s="33"/>
      <c r="V1241" s="27"/>
      <c r="W1241" s="45"/>
      <c r="X1241" s="42">
        <f>IF(V1241="ESU",P1241*PU!$B$3,0)</f>
        <v>0</v>
      </c>
      <c r="Y1241" s="23">
        <f>IF(V1241="ECF",P1241*PU!$B$5,0)</f>
        <v>0</v>
      </c>
      <c r="Z1241" s="23">
        <f>IF(V1241="Enrobé projeté",P1241*PU!$B$7,0)</f>
        <v>0</v>
      </c>
      <c r="AA1241" s="23">
        <f>IF(V1241="Enrobé à froid",P1241*PU!$B$9,0)</f>
        <v>0</v>
      </c>
      <c r="AB1241" s="23">
        <f>IF(V1241="Béton bitumineux",P1241*PU!$B$11,0)</f>
        <v>0</v>
      </c>
      <c r="AC1241" s="23">
        <f>IF(V1241="Grave émulsion",P1241*PU!$B$13,0)</f>
        <v>0</v>
      </c>
      <c r="AD1241" s="24">
        <f>(R1241*PU!B1246)+('Entretien des chaussées1'!T1241*PU!B1248)+'Entretien des chaussées1'!X1241+'Entretien des chaussées1'!Y1241+'Entretien des chaussées1'!Z1241+'Entretien des chaussées1'!AA1241+'Entretien des chaussées1'!AB1241+'Entretien des chaussées1'!AC1241</f>
        <v>0</v>
      </c>
      <c r="AE1241" s="34"/>
      <c r="AF1241" s="34"/>
      <c r="AG1241" s="19" t="str">
        <f t="shared" si="228"/>
        <v/>
      </c>
      <c r="AH1241" s="19" t="str">
        <f t="shared" si="229"/>
        <v/>
      </c>
      <c r="AI1241" s="19" t="str">
        <f t="shared" si="230"/>
        <v/>
      </c>
      <c r="AJ1241" s="31"/>
      <c r="AK1241" s="26"/>
    </row>
    <row r="1242" spans="1:37" x14ac:dyDescent="0.2">
      <c r="A1242" s="40"/>
      <c r="B1242" s="50"/>
      <c r="C1242" s="41"/>
      <c r="D1242" s="44"/>
      <c r="E1242" s="40"/>
      <c r="F1242" s="38" t="str">
        <f t="shared" si="220"/>
        <v/>
      </c>
      <c r="G1242" s="23">
        <f t="shared" si="221"/>
        <v>0</v>
      </c>
      <c r="H1242" s="23">
        <f t="shared" si="222"/>
        <v>0</v>
      </c>
      <c r="I1242" s="23">
        <f t="shared" si="223"/>
        <v>0</v>
      </c>
      <c r="J1242" s="23">
        <f t="shared" si="224"/>
        <v>0</v>
      </c>
      <c r="K1242" s="23">
        <f t="shared" si="225"/>
        <v>0</v>
      </c>
      <c r="L1242" s="27"/>
      <c r="M1242" s="27"/>
      <c r="N1242" s="33"/>
      <c r="O1242" s="33"/>
      <c r="P1242" s="68" t="str">
        <f t="shared" si="226"/>
        <v/>
      </c>
      <c r="Q1242" s="49" t="str">
        <f t="shared" si="227"/>
        <v/>
      </c>
      <c r="R1242" s="33"/>
      <c r="S1242" s="33"/>
      <c r="T1242" s="33"/>
      <c r="U1242" s="33"/>
      <c r="V1242" s="27"/>
      <c r="W1242" s="45"/>
      <c r="X1242" s="42">
        <f>IF(V1242="ESU",P1242*PU!$B$3,0)</f>
        <v>0</v>
      </c>
      <c r="Y1242" s="23">
        <f>IF(V1242="ECF",P1242*PU!$B$5,0)</f>
        <v>0</v>
      </c>
      <c r="Z1242" s="23">
        <f>IF(V1242="Enrobé projeté",P1242*PU!$B$7,0)</f>
        <v>0</v>
      </c>
      <c r="AA1242" s="23">
        <f>IF(V1242="Enrobé à froid",P1242*PU!$B$9,0)</f>
        <v>0</v>
      </c>
      <c r="AB1242" s="23">
        <f>IF(V1242="Béton bitumineux",P1242*PU!$B$11,0)</f>
        <v>0</v>
      </c>
      <c r="AC1242" s="23">
        <f>IF(V1242="Grave émulsion",P1242*PU!$B$13,0)</f>
        <v>0</v>
      </c>
      <c r="AD1242" s="24">
        <f>(R1242*PU!B1247)+('Entretien des chaussées1'!T1242*PU!B1249)+'Entretien des chaussées1'!X1242+'Entretien des chaussées1'!Y1242+'Entretien des chaussées1'!Z1242+'Entretien des chaussées1'!AA1242+'Entretien des chaussées1'!AB1242+'Entretien des chaussées1'!AC1242</f>
        <v>0</v>
      </c>
      <c r="AE1242" s="34"/>
      <c r="AF1242" s="34"/>
      <c r="AG1242" s="19" t="str">
        <f t="shared" si="228"/>
        <v/>
      </c>
      <c r="AH1242" s="19" t="str">
        <f t="shared" si="229"/>
        <v/>
      </c>
      <c r="AI1242" s="19" t="str">
        <f t="shared" si="230"/>
        <v/>
      </c>
      <c r="AJ1242" s="31"/>
      <c r="AK1242" s="26"/>
    </row>
    <row r="1243" spans="1:37" x14ac:dyDescent="0.2">
      <c r="A1243" s="40"/>
      <c r="B1243" s="50"/>
      <c r="C1243" s="41"/>
      <c r="D1243" s="44"/>
      <c r="E1243" s="40"/>
      <c r="F1243" s="38" t="str">
        <f t="shared" si="220"/>
        <v/>
      </c>
      <c r="G1243" s="23">
        <f t="shared" si="221"/>
        <v>0</v>
      </c>
      <c r="H1243" s="23">
        <f t="shared" si="222"/>
        <v>0</v>
      </c>
      <c r="I1243" s="23">
        <f t="shared" si="223"/>
        <v>0</v>
      </c>
      <c r="J1243" s="23">
        <f t="shared" si="224"/>
        <v>0</v>
      </c>
      <c r="K1243" s="23">
        <f t="shared" si="225"/>
        <v>0</v>
      </c>
      <c r="L1243" s="27"/>
      <c r="M1243" s="27"/>
      <c r="N1243" s="33"/>
      <c r="O1243" s="33"/>
      <c r="P1243" s="68" t="str">
        <f t="shared" si="226"/>
        <v/>
      </c>
      <c r="Q1243" s="49" t="str">
        <f t="shared" si="227"/>
        <v/>
      </c>
      <c r="R1243" s="33"/>
      <c r="S1243" s="33"/>
      <c r="T1243" s="33"/>
      <c r="U1243" s="33"/>
      <c r="V1243" s="27"/>
      <c r="W1243" s="45"/>
      <c r="X1243" s="42">
        <f>IF(V1243="ESU",P1243*PU!$B$3,0)</f>
        <v>0</v>
      </c>
      <c r="Y1243" s="23">
        <f>IF(V1243="ECF",P1243*PU!$B$5,0)</f>
        <v>0</v>
      </c>
      <c r="Z1243" s="23">
        <f>IF(V1243="Enrobé projeté",P1243*PU!$B$7,0)</f>
        <v>0</v>
      </c>
      <c r="AA1243" s="23">
        <f>IF(V1243="Enrobé à froid",P1243*PU!$B$9,0)</f>
        <v>0</v>
      </c>
      <c r="AB1243" s="23">
        <f>IF(V1243="Béton bitumineux",P1243*PU!$B$11,0)</f>
        <v>0</v>
      </c>
      <c r="AC1243" s="23">
        <f>IF(V1243="Grave émulsion",P1243*PU!$B$13,0)</f>
        <v>0</v>
      </c>
      <c r="AD1243" s="24">
        <f>(R1243*PU!B1248)+('Entretien des chaussées1'!T1243*PU!B1250)+'Entretien des chaussées1'!X1243+'Entretien des chaussées1'!Y1243+'Entretien des chaussées1'!Z1243+'Entretien des chaussées1'!AA1243+'Entretien des chaussées1'!AB1243+'Entretien des chaussées1'!AC1243</f>
        <v>0</v>
      </c>
      <c r="AE1243" s="34"/>
      <c r="AF1243" s="34"/>
      <c r="AG1243" s="19" t="str">
        <f t="shared" si="228"/>
        <v/>
      </c>
      <c r="AH1243" s="19" t="str">
        <f t="shared" si="229"/>
        <v/>
      </c>
      <c r="AI1243" s="19" t="str">
        <f t="shared" si="230"/>
        <v/>
      </c>
      <c r="AJ1243" s="31"/>
      <c r="AK1243" s="26"/>
    </row>
    <row r="1244" spans="1:37" x14ac:dyDescent="0.2">
      <c r="A1244" s="40"/>
      <c r="B1244" s="50"/>
      <c r="C1244" s="41"/>
      <c r="D1244" s="44"/>
      <c r="E1244" s="40"/>
      <c r="F1244" s="38" t="str">
        <f t="shared" si="220"/>
        <v/>
      </c>
      <c r="G1244" s="23">
        <f t="shared" si="221"/>
        <v>0</v>
      </c>
      <c r="H1244" s="23">
        <f t="shared" si="222"/>
        <v>0</v>
      </c>
      <c r="I1244" s="23">
        <f t="shared" si="223"/>
        <v>0</v>
      </c>
      <c r="J1244" s="23">
        <f t="shared" si="224"/>
        <v>0</v>
      </c>
      <c r="K1244" s="23">
        <f t="shared" si="225"/>
        <v>0</v>
      </c>
      <c r="L1244" s="27"/>
      <c r="M1244" s="27"/>
      <c r="N1244" s="33"/>
      <c r="O1244" s="33"/>
      <c r="P1244" s="68" t="str">
        <f t="shared" si="226"/>
        <v/>
      </c>
      <c r="Q1244" s="49" t="str">
        <f t="shared" si="227"/>
        <v/>
      </c>
      <c r="R1244" s="33"/>
      <c r="S1244" s="33"/>
      <c r="T1244" s="33"/>
      <c r="U1244" s="33"/>
      <c r="V1244" s="27"/>
      <c r="W1244" s="45"/>
      <c r="X1244" s="42">
        <f>IF(V1244="ESU",P1244*PU!$B$3,0)</f>
        <v>0</v>
      </c>
      <c r="Y1244" s="23">
        <f>IF(V1244="ECF",P1244*PU!$B$5,0)</f>
        <v>0</v>
      </c>
      <c r="Z1244" s="23">
        <f>IF(V1244="Enrobé projeté",P1244*PU!$B$7,0)</f>
        <v>0</v>
      </c>
      <c r="AA1244" s="23">
        <f>IF(V1244="Enrobé à froid",P1244*PU!$B$9,0)</f>
        <v>0</v>
      </c>
      <c r="AB1244" s="23">
        <f>IF(V1244="Béton bitumineux",P1244*PU!$B$11,0)</f>
        <v>0</v>
      </c>
      <c r="AC1244" s="23">
        <f>IF(V1244="Grave émulsion",P1244*PU!$B$13,0)</f>
        <v>0</v>
      </c>
      <c r="AD1244" s="24">
        <f>(R1244*PU!B1249)+('Entretien des chaussées1'!T1244*PU!B1251)+'Entretien des chaussées1'!X1244+'Entretien des chaussées1'!Y1244+'Entretien des chaussées1'!Z1244+'Entretien des chaussées1'!AA1244+'Entretien des chaussées1'!AB1244+'Entretien des chaussées1'!AC1244</f>
        <v>0</v>
      </c>
      <c r="AE1244" s="34"/>
      <c r="AF1244" s="34"/>
      <c r="AG1244" s="19" t="str">
        <f t="shared" si="228"/>
        <v/>
      </c>
      <c r="AH1244" s="19" t="str">
        <f t="shared" si="229"/>
        <v/>
      </c>
      <c r="AI1244" s="19" t="str">
        <f t="shared" si="230"/>
        <v/>
      </c>
      <c r="AJ1244" s="31"/>
      <c r="AK1244" s="26"/>
    </row>
    <row r="1245" spans="1:37" x14ac:dyDescent="0.2">
      <c r="A1245" s="40"/>
      <c r="B1245" s="50"/>
      <c r="C1245" s="41"/>
      <c r="D1245" s="44"/>
      <c r="E1245" s="40"/>
      <c r="F1245" s="38" t="str">
        <f t="shared" si="220"/>
        <v/>
      </c>
      <c r="G1245" s="23">
        <f t="shared" si="221"/>
        <v>0</v>
      </c>
      <c r="H1245" s="23">
        <f t="shared" si="222"/>
        <v>0</v>
      </c>
      <c r="I1245" s="23">
        <f t="shared" si="223"/>
        <v>0</v>
      </c>
      <c r="J1245" s="23">
        <f t="shared" si="224"/>
        <v>0</v>
      </c>
      <c r="K1245" s="23">
        <f t="shared" si="225"/>
        <v>0</v>
      </c>
      <c r="L1245" s="27"/>
      <c r="M1245" s="27"/>
      <c r="N1245" s="33"/>
      <c r="O1245" s="33"/>
      <c r="P1245" s="68" t="str">
        <f t="shared" si="226"/>
        <v/>
      </c>
      <c r="Q1245" s="49" t="str">
        <f t="shared" si="227"/>
        <v/>
      </c>
      <c r="R1245" s="33"/>
      <c r="S1245" s="33"/>
      <c r="T1245" s="33"/>
      <c r="U1245" s="33"/>
      <c r="V1245" s="27"/>
      <c r="W1245" s="45"/>
      <c r="X1245" s="42">
        <f>IF(V1245="ESU",P1245*PU!$B$3,0)</f>
        <v>0</v>
      </c>
      <c r="Y1245" s="23">
        <f>IF(V1245="ECF",P1245*PU!$B$5,0)</f>
        <v>0</v>
      </c>
      <c r="Z1245" s="23">
        <f>IF(V1245="Enrobé projeté",P1245*PU!$B$7,0)</f>
        <v>0</v>
      </c>
      <c r="AA1245" s="23">
        <f>IF(V1245="Enrobé à froid",P1245*PU!$B$9,0)</f>
        <v>0</v>
      </c>
      <c r="AB1245" s="23">
        <f>IF(V1245="Béton bitumineux",P1245*PU!$B$11,0)</f>
        <v>0</v>
      </c>
      <c r="AC1245" s="23">
        <f>IF(V1245="Grave émulsion",P1245*PU!$B$13,0)</f>
        <v>0</v>
      </c>
      <c r="AD1245" s="24">
        <f>(R1245*PU!B1250)+('Entretien des chaussées1'!T1245*PU!B1252)+'Entretien des chaussées1'!X1245+'Entretien des chaussées1'!Y1245+'Entretien des chaussées1'!Z1245+'Entretien des chaussées1'!AA1245+'Entretien des chaussées1'!AB1245+'Entretien des chaussées1'!AC1245</f>
        <v>0</v>
      </c>
      <c r="AE1245" s="34"/>
      <c r="AF1245" s="34"/>
      <c r="AG1245" s="19" t="str">
        <f t="shared" si="228"/>
        <v/>
      </c>
      <c r="AH1245" s="19" t="str">
        <f t="shared" si="229"/>
        <v/>
      </c>
      <c r="AI1245" s="19" t="str">
        <f t="shared" si="230"/>
        <v/>
      </c>
      <c r="AJ1245" s="31"/>
      <c r="AK1245" s="26"/>
    </row>
    <row r="1246" spans="1:37" x14ac:dyDescent="0.2">
      <c r="A1246" s="40"/>
      <c r="B1246" s="50"/>
      <c r="C1246" s="41"/>
      <c r="D1246" s="44"/>
      <c r="E1246" s="40"/>
      <c r="F1246" s="38" t="str">
        <f t="shared" si="220"/>
        <v/>
      </c>
      <c r="G1246" s="23">
        <f t="shared" si="221"/>
        <v>0</v>
      </c>
      <c r="H1246" s="23">
        <f t="shared" si="222"/>
        <v>0</v>
      </c>
      <c r="I1246" s="23">
        <f t="shared" si="223"/>
        <v>0</v>
      </c>
      <c r="J1246" s="23">
        <f t="shared" si="224"/>
        <v>0</v>
      </c>
      <c r="K1246" s="23">
        <f t="shared" si="225"/>
        <v>0</v>
      </c>
      <c r="L1246" s="27"/>
      <c r="M1246" s="27"/>
      <c r="N1246" s="33"/>
      <c r="O1246" s="33"/>
      <c r="P1246" s="68" t="str">
        <f t="shared" si="226"/>
        <v/>
      </c>
      <c r="Q1246" s="49" t="str">
        <f t="shared" si="227"/>
        <v/>
      </c>
      <c r="R1246" s="33"/>
      <c r="S1246" s="33"/>
      <c r="T1246" s="33"/>
      <c r="U1246" s="33"/>
      <c r="V1246" s="27"/>
      <c r="W1246" s="45"/>
      <c r="X1246" s="42">
        <f>IF(V1246="ESU",P1246*PU!$B$3,0)</f>
        <v>0</v>
      </c>
      <c r="Y1246" s="23">
        <f>IF(V1246="ECF",P1246*PU!$B$5,0)</f>
        <v>0</v>
      </c>
      <c r="Z1246" s="23">
        <f>IF(V1246="Enrobé projeté",P1246*PU!$B$7,0)</f>
        <v>0</v>
      </c>
      <c r="AA1246" s="23">
        <f>IF(V1246="Enrobé à froid",P1246*PU!$B$9,0)</f>
        <v>0</v>
      </c>
      <c r="AB1246" s="23">
        <f>IF(V1246="Béton bitumineux",P1246*PU!$B$11,0)</f>
        <v>0</v>
      </c>
      <c r="AC1246" s="23">
        <f>IF(V1246="Grave émulsion",P1246*PU!$B$13,0)</f>
        <v>0</v>
      </c>
      <c r="AD1246" s="24">
        <f>(R1246*PU!B1251)+('Entretien des chaussées1'!T1246*PU!B1253)+'Entretien des chaussées1'!X1246+'Entretien des chaussées1'!Y1246+'Entretien des chaussées1'!Z1246+'Entretien des chaussées1'!AA1246+'Entretien des chaussées1'!AB1246+'Entretien des chaussées1'!AC1246</f>
        <v>0</v>
      </c>
      <c r="AE1246" s="34"/>
      <c r="AF1246" s="34"/>
      <c r="AG1246" s="19" t="str">
        <f t="shared" si="228"/>
        <v/>
      </c>
      <c r="AH1246" s="19" t="str">
        <f t="shared" si="229"/>
        <v/>
      </c>
      <c r="AI1246" s="19" t="str">
        <f t="shared" si="230"/>
        <v/>
      </c>
      <c r="AJ1246" s="31"/>
      <c r="AK1246" s="26"/>
    </row>
    <row r="1247" spans="1:37" x14ac:dyDescent="0.2">
      <c r="A1247" s="40"/>
      <c r="B1247" s="50"/>
      <c r="C1247" s="41"/>
      <c r="D1247" s="44"/>
      <c r="E1247" s="40"/>
      <c r="F1247" s="38" t="str">
        <f t="shared" si="220"/>
        <v/>
      </c>
      <c r="G1247" s="23">
        <f t="shared" si="221"/>
        <v>0</v>
      </c>
      <c r="H1247" s="23">
        <f t="shared" si="222"/>
        <v>0</v>
      </c>
      <c r="I1247" s="23">
        <f t="shared" si="223"/>
        <v>0</v>
      </c>
      <c r="J1247" s="23">
        <f t="shared" si="224"/>
        <v>0</v>
      </c>
      <c r="K1247" s="23">
        <f t="shared" si="225"/>
        <v>0</v>
      </c>
      <c r="L1247" s="27"/>
      <c r="M1247" s="27"/>
      <c r="N1247" s="33"/>
      <c r="O1247" s="33"/>
      <c r="P1247" s="68" t="str">
        <f t="shared" si="226"/>
        <v/>
      </c>
      <c r="Q1247" s="49" t="str">
        <f t="shared" si="227"/>
        <v/>
      </c>
      <c r="R1247" s="33"/>
      <c r="S1247" s="33"/>
      <c r="T1247" s="33"/>
      <c r="U1247" s="33"/>
      <c r="V1247" s="27"/>
      <c r="W1247" s="45"/>
      <c r="X1247" s="42">
        <f>IF(V1247="ESU",P1247*PU!$B$3,0)</f>
        <v>0</v>
      </c>
      <c r="Y1247" s="23">
        <f>IF(V1247="ECF",P1247*PU!$B$5,0)</f>
        <v>0</v>
      </c>
      <c r="Z1247" s="23">
        <f>IF(V1247="Enrobé projeté",P1247*PU!$B$7,0)</f>
        <v>0</v>
      </c>
      <c r="AA1247" s="23">
        <f>IF(V1247="Enrobé à froid",P1247*PU!$B$9,0)</f>
        <v>0</v>
      </c>
      <c r="AB1247" s="23">
        <f>IF(V1247="Béton bitumineux",P1247*PU!$B$11,0)</f>
        <v>0</v>
      </c>
      <c r="AC1247" s="23">
        <f>IF(V1247="Grave émulsion",P1247*PU!$B$13,0)</f>
        <v>0</v>
      </c>
      <c r="AD1247" s="24">
        <f>(R1247*PU!B1252)+('Entretien des chaussées1'!T1247*PU!B1254)+'Entretien des chaussées1'!X1247+'Entretien des chaussées1'!Y1247+'Entretien des chaussées1'!Z1247+'Entretien des chaussées1'!AA1247+'Entretien des chaussées1'!AB1247+'Entretien des chaussées1'!AC1247</f>
        <v>0</v>
      </c>
      <c r="AE1247" s="34"/>
      <c r="AF1247" s="34"/>
      <c r="AG1247" s="19" t="str">
        <f t="shared" si="228"/>
        <v/>
      </c>
      <c r="AH1247" s="19" t="str">
        <f t="shared" si="229"/>
        <v/>
      </c>
      <c r="AI1247" s="19" t="str">
        <f t="shared" si="230"/>
        <v/>
      </c>
      <c r="AJ1247" s="31"/>
      <c r="AK1247" s="26"/>
    </row>
    <row r="1248" spans="1:37" x14ac:dyDescent="0.2">
      <c r="A1248" s="40"/>
      <c r="B1248" s="50"/>
      <c r="C1248" s="41"/>
      <c r="D1248" s="44"/>
      <c r="E1248" s="40"/>
      <c r="F1248" s="38" t="str">
        <f t="shared" si="220"/>
        <v/>
      </c>
      <c r="G1248" s="23">
        <f t="shared" si="221"/>
        <v>0</v>
      </c>
      <c r="H1248" s="23">
        <f t="shared" si="222"/>
        <v>0</v>
      </c>
      <c r="I1248" s="23">
        <f t="shared" si="223"/>
        <v>0</v>
      </c>
      <c r="J1248" s="23">
        <f t="shared" si="224"/>
        <v>0</v>
      </c>
      <c r="K1248" s="23">
        <f t="shared" si="225"/>
        <v>0</v>
      </c>
      <c r="L1248" s="27"/>
      <c r="M1248" s="27"/>
      <c r="N1248" s="33"/>
      <c r="O1248" s="33"/>
      <c r="P1248" s="68" t="str">
        <f t="shared" si="226"/>
        <v/>
      </c>
      <c r="Q1248" s="49" t="str">
        <f t="shared" si="227"/>
        <v/>
      </c>
      <c r="R1248" s="33"/>
      <c r="S1248" s="33"/>
      <c r="T1248" s="33"/>
      <c r="U1248" s="33"/>
      <c r="V1248" s="27"/>
      <c r="W1248" s="45"/>
      <c r="X1248" s="42">
        <f>IF(V1248="ESU",P1248*PU!$B$3,0)</f>
        <v>0</v>
      </c>
      <c r="Y1248" s="23">
        <f>IF(V1248="ECF",P1248*PU!$B$5,0)</f>
        <v>0</v>
      </c>
      <c r="Z1248" s="23">
        <f>IF(V1248="Enrobé projeté",P1248*PU!$B$7,0)</f>
        <v>0</v>
      </c>
      <c r="AA1248" s="23">
        <f>IF(V1248="Enrobé à froid",P1248*PU!$B$9,0)</f>
        <v>0</v>
      </c>
      <c r="AB1248" s="23">
        <f>IF(V1248="Béton bitumineux",P1248*PU!$B$11,0)</f>
        <v>0</v>
      </c>
      <c r="AC1248" s="23">
        <f>IF(V1248="Grave émulsion",P1248*PU!$B$13,0)</f>
        <v>0</v>
      </c>
      <c r="AD1248" s="24">
        <f>(R1248*PU!B1253)+('Entretien des chaussées1'!T1248*PU!B1255)+'Entretien des chaussées1'!X1248+'Entretien des chaussées1'!Y1248+'Entretien des chaussées1'!Z1248+'Entretien des chaussées1'!AA1248+'Entretien des chaussées1'!AB1248+'Entretien des chaussées1'!AC1248</f>
        <v>0</v>
      </c>
      <c r="AE1248" s="34"/>
      <c r="AF1248" s="34"/>
      <c r="AG1248" s="19" t="str">
        <f t="shared" si="228"/>
        <v/>
      </c>
      <c r="AH1248" s="19" t="str">
        <f t="shared" si="229"/>
        <v/>
      </c>
      <c r="AI1248" s="19" t="str">
        <f t="shared" si="230"/>
        <v/>
      </c>
      <c r="AJ1248" s="31"/>
      <c r="AK1248" s="26"/>
    </row>
    <row r="1249" spans="1:37" x14ac:dyDescent="0.2">
      <c r="A1249" s="40"/>
      <c r="B1249" s="50"/>
      <c r="C1249" s="41"/>
      <c r="D1249" s="44"/>
      <c r="E1249" s="40"/>
      <c r="F1249" s="38" t="str">
        <f t="shared" si="220"/>
        <v/>
      </c>
      <c r="G1249" s="23">
        <f t="shared" si="221"/>
        <v>0</v>
      </c>
      <c r="H1249" s="23">
        <f t="shared" si="222"/>
        <v>0</v>
      </c>
      <c r="I1249" s="23">
        <f t="shared" si="223"/>
        <v>0</v>
      </c>
      <c r="J1249" s="23">
        <f t="shared" si="224"/>
        <v>0</v>
      </c>
      <c r="K1249" s="23">
        <f t="shared" si="225"/>
        <v>0</v>
      </c>
      <c r="L1249" s="27"/>
      <c r="M1249" s="27"/>
      <c r="N1249" s="33"/>
      <c r="O1249" s="33"/>
      <c r="P1249" s="68" t="str">
        <f t="shared" si="226"/>
        <v/>
      </c>
      <c r="Q1249" s="49" t="str">
        <f t="shared" si="227"/>
        <v/>
      </c>
      <c r="R1249" s="33"/>
      <c r="S1249" s="33"/>
      <c r="T1249" s="33"/>
      <c r="U1249" s="33"/>
      <c r="V1249" s="27"/>
      <c r="W1249" s="45"/>
      <c r="X1249" s="42">
        <f>IF(V1249="ESU",P1249*PU!$B$3,0)</f>
        <v>0</v>
      </c>
      <c r="Y1249" s="23">
        <f>IF(V1249="ECF",P1249*PU!$B$5,0)</f>
        <v>0</v>
      </c>
      <c r="Z1249" s="23">
        <f>IF(V1249="Enrobé projeté",P1249*PU!$B$7,0)</f>
        <v>0</v>
      </c>
      <c r="AA1249" s="23">
        <f>IF(V1249="Enrobé à froid",P1249*PU!$B$9,0)</f>
        <v>0</v>
      </c>
      <c r="AB1249" s="23">
        <f>IF(V1249="Béton bitumineux",P1249*PU!$B$11,0)</f>
        <v>0</v>
      </c>
      <c r="AC1249" s="23">
        <f>IF(V1249="Grave émulsion",P1249*PU!$B$13,0)</f>
        <v>0</v>
      </c>
      <c r="AD1249" s="24">
        <f>(R1249*PU!B1254)+('Entretien des chaussées1'!T1249*PU!B1256)+'Entretien des chaussées1'!X1249+'Entretien des chaussées1'!Y1249+'Entretien des chaussées1'!Z1249+'Entretien des chaussées1'!AA1249+'Entretien des chaussées1'!AB1249+'Entretien des chaussées1'!AC1249</f>
        <v>0</v>
      </c>
      <c r="AE1249" s="34"/>
      <c r="AF1249" s="34"/>
      <c r="AG1249" s="19" t="str">
        <f t="shared" si="228"/>
        <v/>
      </c>
      <c r="AH1249" s="19" t="str">
        <f t="shared" si="229"/>
        <v/>
      </c>
      <c r="AI1249" s="19" t="str">
        <f t="shared" si="230"/>
        <v/>
      </c>
      <c r="AJ1249" s="31"/>
      <c r="AK1249" s="26"/>
    </row>
    <row r="1250" spans="1:37" x14ac:dyDescent="0.2">
      <c r="A1250" s="40"/>
      <c r="B1250" s="50"/>
      <c r="C1250" s="41"/>
      <c r="D1250" s="44"/>
      <c r="E1250" s="40"/>
      <c r="F1250" s="38" t="str">
        <f t="shared" si="220"/>
        <v/>
      </c>
      <c r="G1250" s="23">
        <f t="shared" si="221"/>
        <v>0</v>
      </c>
      <c r="H1250" s="23">
        <f t="shared" si="222"/>
        <v>0</v>
      </c>
      <c r="I1250" s="23">
        <f t="shared" si="223"/>
        <v>0</v>
      </c>
      <c r="J1250" s="23">
        <f t="shared" si="224"/>
        <v>0</v>
      </c>
      <c r="K1250" s="23">
        <f t="shared" si="225"/>
        <v>0</v>
      </c>
      <c r="L1250" s="27"/>
      <c r="M1250" s="27"/>
      <c r="N1250" s="33"/>
      <c r="O1250" s="33"/>
      <c r="P1250" s="68" t="str">
        <f t="shared" si="226"/>
        <v/>
      </c>
      <c r="Q1250" s="49" t="str">
        <f t="shared" si="227"/>
        <v/>
      </c>
      <c r="R1250" s="33"/>
      <c r="S1250" s="33"/>
      <c r="T1250" s="33"/>
      <c r="U1250" s="33"/>
      <c r="V1250" s="27"/>
      <c r="W1250" s="45"/>
      <c r="X1250" s="42">
        <f>IF(V1250="ESU",P1250*PU!$B$3,0)</f>
        <v>0</v>
      </c>
      <c r="Y1250" s="23">
        <f>IF(V1250="ECF",P1250*PU!$B$5,0)</f>
        <v>0</v>
      </c>
      <c r="Z1250" s="23">
        <f>IF(V1250="Enrobé projeté",P1250*PU!$B$7,0)</f>
        <v>0</v>
      </c>
      <c r="AA1250" s="23">
        <f>IF(V1250="Enrobé à froid",P1250*PU!$B$9,0)</f>
        <v>0</v>
      </c>
      <c r="AB1250" s="23">
        <f>IF(V1250="Béton bitumineux",P1250*PU!$B$11,0)</f>
        <v>0</v>
      </c>
      <c r="AC1250" s="23">
        <f>IF(V1250="Grave émulsion",P1250*PU!$B$13,0)</f>
        <v>0</v>
      </c>
      <c r="AD1250" s="24">
        <f>(R1250*PU!B1255)+('Entretien des chaussées1'!T1250*PU!B1257)+'Entretien des chaussées1'!X1250+'Entretien des chaussées1'!Y1250+'Entretien des chaussées1'!Z1250+'Entretien des chaussées1'!AA1250+'Entretien des chaussées1'!AB1250+'Entretien des chaussées1'!AC1250</f>
        <v>0</v>
      </c>
      <c r="AE1250" s="34"/>
      <c r="AF1250" s="34"/>
      <c r="AG1250" s="19" t="str">
        <f t="shared" si="228"/>
        <v/>
      </c>
      <c r="AH1250" s="19" t="str">
        <f t="shared" si="229"/>
        <v/>
      </c>
      <c r="AI1250" s="19" t="str">
        <f t="shared" si="230"/>
        <v/>
      </c>
      <c r="AJ1250" s="31"/>
      <c r="AK1250" s="26"/>
    </row>
    <row r="1251" spans="1:37" x14ac:dyDescent="0.2">
      <c r="A1251" s="40"/>
      <c r="B1251" s="50"/>
      <c r="C1251" s="41"/>
      <c r="D1251" s="44"/>
      <c r="E1251" s="40"/>
      <c r="F1251" s="38" t="str">
        <f t="shared" si="220"/>
        <v/>
      </c>
      <c r="G1251" s="23">
        <f t="shared" si="221"/>
        <v>0</v>
      </c>
      <c r="H1251" s="23">
        <f t="shared" si="222"/>
        <v>0</v>
      </c>
      <c r="I1251" s="23">
        <f t="shared" si="223"/>
        <v>0</v>
      </c>
      <c r="J1251" s="23">
        <f t="shared" si="224"/>
        <v>0</v>
      </c>
      <c r="K1251" s="23">
        <f t="shared" si="225"/>
        <v>0</v>
      </c>
      <c r="L1251" s="27"/>
      <c r="M1251" s="27"/>
      <c r="N1251" s="33"/>
      <c r="O1251" s="33"/>
      <c r="P1251" s="68" t="str">
        <f t="shared" si="226"/>
        <v/>
      </c>
      <c r="Q1251" s="49" t="str">
        <f t="shared" si="227"/>
        <v/>
      </c>
      <c r="R1251" s="33"/>
      <c r="S1251" s="33"/>
      <c r="T1251" s="33"/>
      <c r="U1251" s="33"/>
      <c r="V1251" s="27"/>
      <c r="W1251" s="45"/>
      <c r="X1251" s="42">
        <f>IF(V1251="ESU",P1251*PU!$B$3,0)</f>
        <v>0</v>
      </c>
      <c r="Y1251" s="23">
        <f>IF(V1251="ECF",P1251*PU!$B$5,0)</f>
        <v>0</v>
      </c>
      <c r="Z1251" s="23">
        <f>IF(V1251="Enrobé projeté",P1251*PU!$B$7,0)</f>
        <v>0</v>
      </c>
      <c r="AA1251" s="23">
        <f>IF(V1251="Enrobé à froid",P1251*PU!$B$9,0)</f>
        <v>0</v>
      </c>
      <c r="AB1251" s="23">
        <f>IF(V1251="Béton bitumineux",P1251*PU!$B$11,0)</f>
        <v>0</v>
      </c>
      <c r="AC1251" s="23">
        <f>IF(V1251="Grave émulsion",P1251*PU!$B$13,0)</f>
        <v>0</v>
      </c>
      <c r="AD1251" s="24">
        <f>(R1251*PU!B1256)+('Entretien des chaussées1'!T1251*PU!B1258)+'Entretien des chaussées1'!X1251+'Entretien des chaussées1'!Y1251+'Entretien des chaussées1'!Z1251+'Entretien des chaussées1'!AA1251+'Entretien des chaussées1'!AB1251+'Entretien des chaussées1'!AC1251</f>
        <v>0</v>
      </c>
      <c r="AE1251" s="34"/>
      <c r="AF1251" s="34"/>
      <c r="AG1251" s="19" t="str">
        <f t="shared" si="228"/>
        <v/>
      </c>
      <c r="AH1251" s="19" t="str">
        <f t="shared" si="229"/>
        <v/>
      </c>
      <c r="AI1251" s="19" t="str">
        <f t="shared" si="230"/>
        <v/>
      </c>
      <c r="AJ1251" s="31"/>
      <c r="AK1251" s="26"/>
    </row>
    <row r="1252" spans="1:37" x14ac:dyDescent="0.2">
      <c r="A1252" s="40"/>
      <c r="B1252" s="50"/>
      <c r="C1252" s="41"/>
      <c r="D1252" s="44"/>
      <c r="E1252" s="40"/>
      <c r="F1252" s="38" t="str">
        <f t="shared" si="220"/>
        <v/>
      </c>
      <c r="G1252" s="23">
        <f t="shared" si="221"/>
        <v>0</v>
      </c>
      <c r="H1252" s="23">
        <f t="shared" si="222"/>
        <v>0</v>
      </c>
      <c r="I1252" s="23">
        <f t="shared" si="223"/>
        <v>0</v>
      </c>
      <c r="J1252" s="23">
        <f t="shared" si="224"/>
        <v>0</v>
      </c>
      <c r="K1252" s="23">
        <f t="shared" si="225"/>
        <v>0</v>
      </c>
      <c r="L1252" s="27"/>
      <c r="M1252" s="27"/>
      <c r="N1252" s="33"/>
      <c r="O1252" s="33"/>
      <c r="P1252" s="68" t="str">
        <f t="shared" si="226"/>
        <v/>
      </c>
      <c r="Q1252" s="49" t="str">
        <f t="shared" si="227"/>
        <v/>
      </c>
      <c r="R1252" s="33"/>
      <c r="S1252" s="33"/>
      <c r="T1252" s="33"/>
      <c r="U1252" s="33"/>
      <c r="V1252" s="27"/>
      <c r="W1252" s="45"/>
      <c r="X1252" s="42">
        <f>IF(V1252="ESU",P1252*PU!$B$3,0)</f>
        <v>0</v>
      </c>
      <c r="Y1252" s="23">
        <f>IF(V1252="ECF",P1252*PU!$B$5,0)</f>
        <v>0</v>
      </c>
      <c r="Z1252" s="23">
        <f>IF(V1252="Enrobé projeté",P1252*PU!$B$7,0)</f>
        <v>0</v>
      </c>
      <c r="AA1252" s="23">
        <f>IF(V1252="Enrobé à froid",P1252*PU!$B$9,0)</f>
        <v>0</v>
      </c>
      <c r="AB1252" s="23">
        <f>IF(V1252="Béton bitumineux",P1252*PU!$B$11,0)</f>
        <v>0</v>
      </c>
      <c r="AC1252" s="23">
        <f>IF(V1252="Grave émulsion",P1252*PU!$B$13,0)</f>
        <v>0</v>
      </c>
      <c r="AD1252" s="24">
        <f>(R1252*PU!B1257)+('Entretien des chaussées1'!T1252*PU!B1259)+'Entretien des chaussées1'!X1252+'Entretien des chaussées1'!Y1252+'Entretien des chaussées1'!Z1252+'Entretien des chaussées1'!AA1252+'Entretien des chaussées1'!AB1252+'Entretien des chaussées1'!AC1252</f>
        <v>0</v>
      </c>
      <c r="AE1252" s="34"/>
      <c r="AF1252" s="34"/>
      <c r="AG1252" s="19" t="str">
        <f t="shared" si="228"/>
        <v/>
      </c>
      <c r="AH1252" s="19" t="str">
        <f t="shared" si="229"/>
        <v/>
      </c>
      <c r="AI1252" s="19" t="str">
        <f t="shared" si="230"/>
        <v/>
      </c>
      <c r="AJ1252" s="31"/>
      <c r="AK1252" s="26"/>
    </row>
    <row r="1253" spans="1:37" x14ac:dyDescent="0.2">
      <c r="A1253" s="40"/>
      <c r="B1253" s="50"/>
      <c r="C1253" s="41"/>
      <c r="D1253" s="44"/>
      <c r="E1253" s="40"/>
      <c r="F1253" s="38" t="str">
        <f t="shared" si="220"/>
        <v/>
      </c>
      <c r="G1253" s="23">
        <f t="shared" si="221"/>
        <v>0</v>
      </c>
      <c r="H1253" s="23">
        <f t="shared" si="222"/>
        <v>0</v>
      </c>
      <c r="I1253" s="23">
        <f t="shared" si="223"/>
        <v>0</v>
      </c>
      <c r="J1253" s="23">
        <f t="shared" si="224"/>
        <v>0</v>
      </c>
      <c r="K1253" s="23">
        <f t="shared" si="225"/>
        <v>0</v>
      </c>
      <c r="L1253" s="27"/>
      <c r="M1253" s="27"/>
      <c r="N1253" s="33"/>
      <c r="O1253" s="33"/>
      <c r="P1253" s="68" t="str">
        <f t="shared" si="226"/>
        <v/>
      </c>
      <c r="Q1253" s="49" t="str">
        <f t="shared" si="227"/>
        <v/>
      </c>
      <c r="R1253" s="33"/>
      <c r="S1253" s="33"/>
      <c r="T1253" s="33"/>
      <c r="U1253" s="33"/>
      <c r="V1253" s="27"/>
      <c r="W1253" s="45"/>
      <c r="X1253" s="42">
        <f>IF(V1253="ESU",P1253*PU!$B$3,0)</f>
        <v>0</v>
      </c>
      <c r="Y1253" s="23">
        <f>IF(V1253="ECF",P1253*PU!$B$5,0)</f>
        <v>0</v>
      </c>
      <c r="Z1253" s="23">
        <f>IF(V1253="Enrobé projeté",P1253*PU!$B$7,0)</f>
        <v>0</v>
      </c>
      <c r="AA1253" s="23">
        <f>IF(V1253="Enrobé à froid",P1253*PU!$B$9,0)</f>
        <v>0</v>
      </c>
      <c r="AB1253" s="23">
        <f>IF(V1253="Béton bitumineux",P1253*PU!$B$11,0)</f>
        <v>0</v>
      </c>
      <c r="AC1253" s="23">
        <f>IF(V1253="Grave émulsion",P1253*PU!$B$13,0)</f>
        <v>0</v>
      </c>
      <c r="AD1253" s="24">
        <f>(R1253*PU!B1258)+('Entretien des chaussées1'!T1253*PU!B1260)+'Entretien des chaussées1'!X1253+'Entretien des chaussées1'!Y1253+'Entretien des chaussées1'!Z1253+'Entretien des chaussées1'!AA1253+'Entretien des chaussées1'!AB1253+'Entretien des chaussées1'!AC1253</f>
        <v>0</v>
      </c>
      <c r="AE1253" s="34"/>
      <c r="AF1253" s="34"/>
      <c r="AG1253" s="19" t="str">
        <f t="shared" si="228"/>
        <v/>
      </c>
      <c r="AH1253" s="19" t="str">
        <f t="shared" si="229"/>
        <v/>
      </c>
      <c r="AI1253" s="19" t="str">
        <f t="shared" si="230"/>
        <v/>
      </c>
      <c r="AJ1253" s="31"/>
      <c r="AK1253" s="26"/>
    </row>
    <row r="1254" spans="1:37" x14ac:dyDescent="0.2">
      <c r="A1254" s="40"/>
      <c r="B1254" s="50"/>
      <c r="C1254" s="41"/>
      <c r="D1254" s="44"/>
      <c r="E1254" s="40"/>
      <c r="F1254" s="38" t="str">
        <f t="shared" si="220"/>
        <v/>
      </c>
      <c r="G1254" s="23">
        <f t="shared" si="221"/>
        <v>0</v>
      </c>
      <c r="H1254" s="23">
        <f t="shared" si="222"/>
        <v>0</v>
      </c>
      <c r="I1254" s="23">
        <f t="shared" si="223"/>
        <v>0</v>
      </c>
      <c r="J1254" s="23">
        <f t="shared" si="224"/>
        <v>0</v>
      </c>
      <c r="K1254" s="23">
        <f t="shared" si="225"/>
        <v>0</v>
      </c>
      <c r="L1254" s="27"/>
      <c r="M1254" s="27"/>
      <c r="N1254" s="33"/>
      <c r="O1254" s="33"/>
      <c r="P1254" s="68" t="str">
        <f t="shared" si="226"/>
        <v/>
      </c>
      <c r="Q1254" s="49" t="str">
        <f t="shared" si="227"/>
        <v/>
      </c>
      <c r="R1254" s="33"/>
      <c r="S1254" s="33"/>
      <c r="T1254" s="33"/>
      <c r="U1254" s="33"/>
      <c r="V1254" s="27"/>
      <c r="W1254" s="45"/>
      <c r="X1254" s="42">
        <f>IF(V1254="ESU",P1254*PU!$B$3,0)</f>
        <v>0</v>
      </c>
      <c r="Y1254" s="23">
        <f>IF(V1254="ECF",P1254*PU!$B$5,0)</f>
        <v>0</v>
      </c>
      <c r="Z1254" s="23">
        <f>IF(V1254="Enrobé projeté",P1254*PU!$B$7,0)</f>
        <v>0</v>
      </c>
      <c r="AA1254" s="23">
        <f>IF(V1254="Enrobé à froid",P1254*PU!$B$9,0)</f>
        <v>0</v>
      </c>
      <c r="AB1254" s="23">
        <f>IF(V1254="Béton bitumineux",P1254*PU!$B$11,0)</f>
        <v>0</v>
      </c>
      <c r="AC1254" s="23">
        <f>IF(V1254="Grave émulsion",P1254*PU!$B$13,0)</f>
        <v>0</v>
      </c>
      <c r="AD1254" s="24">
        <f>(R1254*PU!B1259)+('Entretien des chaussées1'!T1254*PU!B1261)+'Entretien des chaussées1'!X1254+'Entretien des chaussées1'!Y1254+'Entretien des chaussées1'!Z1254+'Entretien des chaussées1'!AA1254+'Entretien des chaussées1'!AB1254+'Entretien des chaussées1'!AC1254</f>
        <v>0</v>
      </c>
      <c r="AE1254" s="34"/>
      <c r="AF1254" s="34"/>
      <c r="AG1254" s="19" t="str">
        <f t="shared" si="228"/>
        <v/>
      </c>
      <c r="AH1254" s="19" t="str">
        <f t="shared" si="229"/>
        <v/>
      </c>
      <c r="AI1254" s="19" t="str">
        <f t="shared" si="230"/>
        <v/>
      </c>
      <c r="AJ1254" s="31"/>
      <c r="AK1254" s="26"/>
    </row>
    <row r="1255" spans="1:37" x14ac:dyDescent="0.2">
      <c r="A1255" s="40"/>
      <c r="B1255" s="50"/>
      <c r="C1255" s="41"/>
      <c r="D1255" s="44"/>
      <c r="E1255" s="40"/>
      <c r="F1255" s="38" t="str">
        <f t="shared" si="220"/>
        <v/>
      </c>
      <c r="G1255" s="23">
        <f t="shared" si="221"/>
        <v>0</v>
      </c>
      <c r="H1255" s="23">
        <f t="shared" si="222"/>
        <v>0</v>
      </c>
      <c r="I1255" s="23">
        <f t="shared" si="223"/>
        <v>0</v>
      </c>
      <c r="J1255" s="23">
        <f t="shared" si="224"/>
        <v>0</v>
      </c>
      <c r="K1255" s="23">
        <f t="shared" si="225"/>
        <v>0</v>
      </c>
      <c r="L1255" s="27"/>
      <c r="M1255" s="27"/>
      <c r="N1255" s="33"/>
      <c r="O1255" s="33"/>
      <c r="P1255" s="68" t="str">
        <f t="shared" si="226"/>
        <v/>
      </c>
      <c r="Q1255" s="49" t="str">
        <f t="shared" si="227"/>
        <v/>
      </c>
      <c r="R1255" s="33"/>
      <c r="S1255" s="33"/>
      <c r="T1255" s="33"/>
      <c r="U1255" s="33"/>
      <c r="V1255" s="27"/>
      <c r="W1255" s="45"/>
      <c r="X1255" s="42">
        <f>IF(V1255="ESU",P1255*PU!$B$3,0)</f>
        <v>0</v>
      </c>
      <c r="Y1255" s="23">
        <f>IF(V1255="ECF",P1255*PU!$B$5,0)</f>
        <v>0</v>
      </c>
      <c r="Z1255" s="23">
        <f>IF(V1255="Enrobé projeté",P1255*PU!$B$7,0)</f>
        <v>0</v>
      </c>
      <c r="AA1255" s="23">
        <f>IF(V1255="Enrobé à froid",P1255*PU!$B$9,0)</f>
        <v>0</v>
      </c>
      <c r="AB1255" s="23">
        <f>IF(V1255="Béton bitumineux",P1255*PU!$B$11,0)</f>
        <v>0</v>
      </c>
      <c r="AC1255" s="23">
        <f>IF(V1255="Grave émulsion",P1255*PU!$B$13,0)</f>
        <v>0</v>
      </c>
      <c r="AD1255" s="24">
        <f>(R1255*PU!B1260)+('Entretien des chaussées1'!T1255*PU!B1262)+'Entretien des chaussées1'!X1255+'Entretien des chaussées1'!Y1255+'Entretien des chaussées1'!Z1255+'Entretien des chaussées1'!AA1255+'Entretien des chaussées1'!AB1255+'Entretien des chaussées1'!AC1255</f>
        <v>0</v>
      </c>
      <c r="AE1255" s="34"/>
      <c r="AF1255" s="34"/>
      <c r="AG1255" s="19" t="str">
        <f t="shared" si="228"/>
        <v/>
      </c>
      <c r="AH1255" s="19" t="str">
        <f t="shared" si="229"/>
        <v/>
      </c>
      <c r="AI1255" s="19" t="str">
        <f t="shared" si="230"/>
        <v/>
      </c>
      <c r="AJ1255" s="31"/>
      <c r="AK1255" s="26"/>
    </row>
    <row r="1256" spans="1:37" x14ac:dyDescent="0.2">
      <c r="A1256" s="40"/>
      <c r="B1256" s="50"/>
      <c r="C1256" s="41"/>
      <c r="D1256" s="44"/>
      <c r="E1256" s="40"/>
      <c r="F1256" s="38" t="str">
        <f t="shared" si="220"/>
        <v/>
      </c>
      <c r="G1256" s="23">
        <f t="shared" si="221"/>
        <v>0</v>
      </c>
      <c r="H1256" s="23">
        <f t="shared" si="222"/>
        <v>0</v>
      </c>
      <c r="I1256" s="23">
        <f t="shared" si="223"/>
        <v>0</v>
      </c>
      <c r="J1256" s="23">
        <f t="shared" si="224"/>
        <v>0</v>
      </c>
      <c r="K1256" s="23">
        <f t="shared" si="225"/>
        <v>0</v>
      </c>
      <c r="L1256" s="27"/>
      <c r="M1256" s="27"/>
      <c r="N1256" s="33"/>
      <c r="O1256" s="33"/>
      <c r="P1256" s="68" t="str">
        <f t="shared" si="226"/>
        <v/>
      </c>
      <c r="Q1256" s="49" t="str">
        <f t="shared" si="227"/>
        <v/>
      </c>
      <c r="R1256" s="33"/>
      <c r="S1256" s="33"/>
      <c r="T1256" s="33"/>
      <c r="U1256" s="33"/>
      <c r="V1256" s="27"/>
      <c r="W1256" s="45"/>
      <c r="X1256" s="42">
        <f>IF(V1256="ESU",P1256*PU!$B$3,0)</f>
        <v>0</v>
      </c>
      <c r="Y1256" s="23">
        <f>IF(V1256="ECF",P1256*PU!$B$5,0)</f>
        <v>0</v>
      </c>
      <c r="Z1256" s="23">
        <f>IF(V1256="Enrobé projeté",P1256*PU!$B$7,0)</f>
        <v>0</v>
      </c>
      <c r="AA1256" s="23">
        <f>IF(V1256="Enrobé à froid",P1256*PU!$B$9,0)</f>
        <v>0</v>
      </c>
      <c r="AB1256" s="23">
        <f>IF(V1256="Béton bitumineux",P1256*PU!$B$11,0)</f>
        <v>0</v>
      </c>
      <c r="AC1256" s="23">
        <f>IF(V1256="Grave émulsion",P1256*PU!$B$13,0)</f>
        <v>0</v>
      </c>
      <c r="AD1256" s="24">
        <f>(R1256*PU!B1261)+('Entretien des chaussées1'!T1256*PU!B1263)+'Entretien des chaussées1'!X1256+'Entretien des chaussées1'!Y1256+'Entretien des chaussées1'!Z1256+'Entretien des chaussées1'!AA1256+'Entretien des chaussées1'!AB1256+'Entretien des chaussées1'!AC1256</f>
        <v>0</v>
      </c>
      <c r="AE1256" s="34"/>
      <c r="AF1256" s="34"/>
      <c r="AG1256" s="19" t="str">
        <f t="shared" si="228"/>
        <v/>
      </c>
      <c r="AH1256" s="19" t="str">
        <f t="shared" si="229"/>
        <v/>
      </c>
      <c r="AI1256" s="19" t="str">
        <f t="shared" si="230"/>
        <v/>
      </c>
      <c r="AJ1256" s="31"/>
      <c r="AK1256" s="26"/>
    </row>
    <row r="1257" spans="1:37" x14ac:dyDescent="0.2">
      <c r="A1257" s="40"/>
      <c r="B1257" s="50"/>
      <c r="C1257" s="41"/>
      <c r="D1257" s="44"/>
      <c r="E1257" s="40"/>
      <c r="F1257" s="38" t="str">
        <f t="shared" si="220"/>
        <v/>
      </c>
      <c r="G1257" s="23">
        <f t="shared" si="221"/>
        <v>0</v>
      </c>
      <c r="H1257" s="23">
        <f t="shared" si="222"/>
        <v>0</v>
      </c>
      <c r="I1257" s="23">
        <f t="shared" si="223"/>
        <v>0</v>
      </c>
      <c r="J1257" s="23">
        <f t="shared" si="224"/>
        <v>0</v>
      </c>
      <c r="K1257" s="23">
        <f t="shared" si="225"/>
        <v>0</v>
      </c>
      <c r="L1257" s="27"/>
      <c r="M1257" s="27"/>
      <c r="N1257" s="33"/>
      <c r="O1257" s="33"/>
      <c r="P1257" s="68" t="str">
        <f t="shared" si="226"/>
        <v/>
      </c>
      <c r="Q1257" s="49" t="str">
        <f t="shared" si="227"/>
        <v/>
      </c>
      <c r="R1257" s="33"/>
      <c r="S1257" s="33"/>
      <c r="T1257" s="33"/>
      <c r="U1257" s="33"/>
      <c r="V1257" s="27"/>
      <c r="W1257" s="45"/>
      <c r="X1257" s="42">
        <f>IF(V1257="ESU",P1257*PU!$B$3,0)</f>
        <v>0</v>
      </c>
      <c r="Y1257" s="23">
        <f>IF(V1257="ECF",P1257*PU!$B$5,0)</f>
        <v>0</v>
      </c>
      <c r="Z1257" s="23">
        <f>IF(V1257="Enrobé projeté",P1257*PU!$B$7,0)</f>
        <v>0</v>
      </c>
      <c r="AA1257" s="23">
        <f>IF(V1257="Enrobé à froid",P1257*PU!$B$9,0)</f>
        <v>0</v>
      </c>
      <c r="AB1257" s="23">
        <f>IF(V1257="Béton bitumineux",P1257*PU!$B$11,0)</f>
        <v>0</v>
      </c>
      <c r="AC1257" s="23">
        <f>IF(V1257="Grave émulsion",P1257*PU!$B$13,0)</f>
        <v>0</v>
      </c>
      <c r="AD1257" s="24">
        <f>(R1257*PU!B1262)+('Entretien des chaussées1'!T1257*PU!B1264)+'Entretien des chaussées1'!X1257+'Entretien des chaussées1'!Y1257+'Entretien des chaussées1'!Z1257+'Entretien des chaussées1'!AA1257+'Entretien des chaussées1'!AB1257+'Entretien des chaussées1'!AC1257</f>
        <v>0</v>
      </c>
      <c r="AE1257" s="34"/>
      <c r="AF1257" s="34"/>
      <c r="AG1257" s="19" t="str">
        <f t="shared" si="228"/>
        <v/>
      </c>
      <c r="AH1257" s="19" t="str">
        <f t="shared" si="229"/>
        <v/>
      </c>
      <c r="AI1257" s="19" t="str">
        <f t="shared" si="230"/>
        <v/>
      </c>
      <c r="AJ1257" s="31"/>
      <c r="AK1257" s="26"/>
    </row>
    <row r="1258" spans="1:37" x14ac:dyDescent="0.2">
      <c r="A1258" s="40"/>
      <c r="B1258" s="50"/>
      <c r="C1258" s="41"/>
      <c r="D1258" s="44"/>
      <c r="E1258" s="40"/>
      <c r="F1258" s="38" t="str">
        <f t="shared" si="220"/>
        <v/>
      </c>
      <c r="G1258" s="23">
        <f t="shared" si="221"/>
        <v>0</v>
      </c>
      <c r="H1258" s="23">
        <f t="shared" si="222"/>
        <v>0</v>
      </c>
      <c r="I1258" s="23">
        <f t="shared" si="223"/>
        <v>0</v>
      </c>
      <c r="J1258" s="23">
        <f t="shared" si="224"/>
        <v>0</v>
      </c>
      <c r="K1258" s="23">
        <f t="shared" si="225"/>
        <v>0</v>
      </c>
      <c r="L1258" s="27"/>
      <c r="M1258" s="27"/>
      <c r="N1258" s="33"/>
      <c r="O1258" s="33"/>
      <c r="P1258" s="68" t="str">
        <f t="shared" si="226"/>
        <v/>
      </c>
      <c r="Q1258" s="49" t="str">
        <f t="shared" si="227"/>
        <v/>
      </c>
      <c r="R1258" s="33"/>
      <c r="S1258" s="33"/>
      <c r="T1258" s="33"/>
      <c r="U1258" s="33"/>
      <c r="V1258" s="27"/>
      <c r="W1258" s="45"/>
      <c r="X1258" s="42">
        <f>IF(V1258="ESU",P1258*PU!$B$3,0)</f>
        <v>0</v>
      </c>
      <c r="Y1258" s="23">
        <f>IF(V1258="ECF",P1258*PU!$B$5,0)</f>
        <v>0</v>
      </c>
      <c r="Z1258" s="23">
        <f>IF(V1258="Enrobé projeté",P1258*PU!$B$7,0)</f>
        <v>0</v>
      </c>
      <c r="AA1258" s="23">
        <f>IF(V1258="Enrobé à froid",P1258*PU!$B$9,0)</f>
        <v>0</v>
      </c>
      <c r="AB1258" s="23">
        <f>IF(V1258="Béton bitumineux",P1258*PU!$B$11,0)</f>
        <v>0</v>
      </c>
      <c r="AC1258" s="23">
        <f>IF(V1258="Grave émulsion",P1258*PU!$B$13,0)</f>
        <v>0</v>
      </c>
      <c r="AD1258" s="24">
        <f>(R1258*PU!B1263)+('Entretien des chaussées1'!T1258*PU!B1265)+'Entretien des chaussées1'!X1258+'Entretien des chaussées1'!Y1258+'Entretien des chaussées1'!Z1258+'Entretien des chaussées1'!AA1258+'Entretien des chaussées1'!AB1258+'Entretien des chaussées1'!AC1258</f>
        <v>0</v>
      </c>
      <c r="AE1258" s="34"/>
      <c r="AF1258" s="34"/>
      <c r="AG1258" s="19" t="str">
        <f t="shared" si="228"/>
        <v/>
      </c>
      <c r="AH1258" s="19" t="str">
        <f t="shared" si="229"/>
        <v/>
      </c>
      <c r="AI1258" s="19" t="str">
        <f t="shared" si="230"/>
        <v/>
      </c>
      <c r="AJ1258" s="31"/>
      <c r="AK1258" s="26"/>
    </row>
    <row r="1259" spans="1:37" x14ac:dyDescent="0.2">
      <c r="A1259" s="40"/>
      <c r="B1259" s="50"/>
      <c r="C1259" s="41"/>
      <c r="D1259" s="44"/>
      <c r="E1259" s="40"/>
      <c r="F1259" s="38" t="str">
        <f t="shared" si="220"/>
        <v/>
      </c>
      <c r="G1259" s="23">
        <f t="shared" si="221"/>
        <v>0</v>
      </c>
      <c r="H1259" s="23">
        <f t="shared" si="222"/>
        <v>0</v>
      </c>
      <c r="I1259" s="23">
        <f t="shared" si="223"/>
        <v>0</v>
      </c>
      <c r="J1259" s="23">
        <f t="shared" si="224"/>
        <v>0</v>
      </c>
      <c r="K1259" s="23">
        <f t="shared" si="225"/>
        <v>0</v>
      </c>
      <c r="L1259" s="27"/>
      <c r="M1259" s="27"/>
      <c r="N1259" s="33"/>
      <c r="O1259" s="33"/>
      <c r="P1259" s="68" t="str">
        <f t="shared" si="226"/>
        <v/>
      </c>
      <c r="Q1259" s="49" t="str">
        <f t="shared" si="227"/>
        <v/>
      </c>
      <c r="R1259" s="33"/>
      <c r="S1259" s="33"/>
      <c r="T1259" s="33"/>
      <c r="U1259" s="33"/>
      <c r="V1259" s="27"/>
      <c r="W1259" s="45"/>
      <c r="X1259" s="42">
        <f>IF(V1259="ESU",P1259*PU!$B$3,0)</f>
        <v>0</v>
      </c>
      <c r="Y1259" s="23">
        <f>IF(V1259="ECF",P1259*PU!$B$5,0)</f>
        <v>0</v>
      </c>
      <c r="Z1259" s="23">
        <f>IF(V1259="Enrobé projeté",P1259*PU!$B$7,0)</f>
        <v>0</v>
      </c>
      <c r="AA1259" s="23">
        <f>IF(V1259="Enrobé à froid",P1259*PU!$B$9,0)</f>
        <v>0</v>
      </c>
      <c r="AB1259" s="23">
        <f>IF(V1259="Béton bitumineux",P1259*PU!$B$11,0)</f>
        <v>0</v>
      </c>
      <c r="AC1259" s="23">
        <f>IF(V1259="Grave émulsion",P1259*PU!$B$13,0)</f>
        <v>0</v>
      </c>
      <c r="AD1259" s="24">
        <f>(R1259*PU!B1264)+('Entretien des chaussées1'!T1259*PU!B1266)+'Entretien des chaussées1'!X1259+'Entretien des chaussées1'!Y1259+'Entretien des chaussées1'!Z1259+'Entretien des chaussées1'!AA1259+'Entretien des chaussées1'!AB1259+'Entretien des chaussées1'!AC1259</f>
        <v>0</v>
      </c>
      <c r="AE1259" s="34"/>
      <c r="AF1259" s="34"/>
      <c r="AG1259" s="19" t="str">
        <f t="shared" si="228"/>
        <v/>
      </c>
      <c r="AH1259" s="19" t="str">
        <f t="shared" si="229"/>
        <v/>
      </c>
      <c r="AI1259" s="19" t="str">
        <f t="shared" si="230"/>
        <v/>
      </c>
      <c r="AJ1259" s="31"/>
      <c r="AK1259" s="26"/>
    </row>
    <row r="1260" spans="1:37" x14ac:dyDescent="0.2">
      <c r="A1260" s="40"/>
      <c r="B1260" s="50"/>
      <c r="C1260" s="41"/>
      <c r="D1260" s="44"/>
      <c r="E1260" s="40"/>
      <c r="F1260" s="38" t="str">
        <f t="shared" si="220"/>
        <v/>
      </c>
      <c r="G1260" s="23">
        <f t="shared" si="221"/>
        <v>0</v>
      </c>
      <c r="H1260" s="23">
        <f t="shared" si="222"/>
        <v>0</v>
      </c>
      <c r="I1260" s="23">
        <f t="shared" si="223"/>
        <v>0</v>
      </c>
      <c r="J1260" s="23">
        <f t="shared" si="224"/>
        <v>0</v>
      </c>
      <c r="K1260" s="23">
        <f t="shared" si="225"/>
        <v>0</v>
      </c>
      <c r="L1260" s="27"/>
      <c r="M1260" s="27"/>
      <c r="N1260" s="33"/>
      <c r="O1260" s="33"/>
      <c r="P1260" s="68" t="str">
        <f t="shared" si="226"/>
        <v/>
      </c>
      <c r="Q1260" s="49" t="str">
        <f t="shared" si="227"/>
        <v/>
      </c>
      <c r="R1260" s="33"/>
      <c r="S1260" s="33"/>
      <c r="T1260" s="33"/>
      <c r="U1260" s="33"/>
      <c r="V1260" s="27"/>
      <c r="W1260" s="45"/>
      <c r="X1260" s="42">
        <f>IF(V1260="ESU",P1260*PU!$B$3,0)</f>
        <v>0</v>
      </c>
      <c r="Y1260" s="23">
        <f>IF(V1260="ECF",P1260*PU!$B$5,0)</f>
        <v>0</v>
      </c>
      <c r="Z1260" s="23">
        <f>IF(V1260="Enrobé projeté",P1260*PU!$B$7,0)</f>
        <v>0</v>
      </c>
      <c r="AA1260" s="23">
        <f>IF(V1260="Enrobé à froid",P1260*PU!$B$9,0)</f>
        <v>0</v>
      </c>
      <c r="AB1260" s="23">
        <f>IF(V1260="Béton bitumineux",P1260*PU!$B$11,0)</f>
        <v>0</v>
      </c>
      <c r="AC1260" s="23">
        <f>IF(V1260="Grave émulsion",P1260*PU!$B$13,0)</f>
        <v>0</v>
      </c>
      <c r="AD1260" s="24">
        <f>(R1260*PU!B1265)+('Entretien des chaussées1'!T1260*PU!B1267)+'Entretien des chaussées1'!X1260+'Entretien des chaussées1'!Y1260+'Entretien des chaussées1'!Z1260+'Entretien des chaussées1'!AA1260+'Entretien des chaussées1'!AB1260+'Entretien des chaussées1'!AC1260</f>
        <v>0</v>
      </c>
      <c r="AE1260" s="34"/>
      <c r="AF1260" s="34"/>
      <c r="AG1260" s="19" t="str">
        <f t="shared" si="228"/>
        <v/>
      </c>
      <c r="AH1260" s="19" t="str">
        <f t="shared" si="229"/>
        <v/>
      </c>
      <c r="AI1260" s="19" t="str">
        <f t="shared" si="230"/>
        <v/>
      </c>
      <c r="AJ1260" s="31"/>
      <c r="AK1260" s="26"/>
    </row>
    <row r="1261" spans="1:37" x14ac:dyDescent="0.2">
      <c r="A1261" s="40"/>
      <c r="B1261" s="50"/>
      <c r="C1261" s="41"/>
      <c r="D1261" s="44"/>
      <c r="E1261" s="40"/>
      <c r="F1261" s="38" t="str">
        <f t="shared" si="220"/>
        <v/>
      </c>
      <c r="G1261" s="23">
        <f t="shared" si="221"/>
        <v>0</v>
      </c>
      <c r="H1261" s="23">
        <f t="shared" si="222"/>
        <v>0</v>
      </c>
      <c r="I1261" s="23">
        <f t="shared" si="223"/>
        <v>0</v>
      </c>
      <c r="J1261" s="23">
        <f t="shared" si="224"/>
        <v>0</v>
      </c>
      <c r="K1261" s="23">
        <f t="shared" si="225"/>
        <v>0</v>
      </c>
      <c r="L1261" s="27"/>
      <c r="M1261" s="27"/>
      <c r="N1261" s="33"/>
      <c r="O1261" s="33"/>
      <c r="P1261" s="68" t="str">
        <f t="shared" si="226"/>
        <v/>
      </c>
      <c r="Q1261" s="49" t="str">
        <f t="shared" si="227"/>
        <v/>
      </c>
      <c r="R1261" s="33"/>
      <c r="S1261" s="33"/>
      <c r="T1261" s="33"/>
      <c r="U1261" s="33"/>
      <c r="V1261" s="27"/>
      <c r="W1261" s="45"/>
      <c r="X1261" s="42">
        <f>IF(V1261="ESU",P1261*PU!$B$3,0)</f>
        <v>0</v>
      </c>
      <c r="Y1261" s="23">
        <f>IF(V1261="ECF",P1261*PU!$B$5,0)</f>
        <v>0</v>
      </c>
      <c r="Z1261" s="23">
        <f>IF(V1261="Enrobé projeté",P1261*PU!$B$7,0)</f>
        <v>0</v>
      </c>
      <c r="AA1261" s="23">
        <f>IF(V1261="Enrobé à froid",P1261*PU!$B$9,0)</f>
        <v>0</v>
      </c>
      <c r="AB1261" s="23">
        <f>IF(V1261="Béton bitumineux",P1261*PU!$B$11,0)</f>
        <v>0</v>
      </c>
      <c r="AC1261" s="23">
        <f>IF(V1261="Grave émulsion",P1261*PU!$B$13,0)</f>
        <v>0</v>
      </c>
      <c r="AD1261" s="24">
        <f>(R1261*PU!B1266)+('Entretien des chaussées1'!T1261*PU!B1268)+'Entretien des chaussées1'!X1261+'Entretien des chaussées1'!Y1261+'Entretien des chaussées1'!Z1261+'Entretien des chaussées1'!AA1261+'Entretien des chaussées1'!AB1261+'Entretien des chaussées1'!AC1261</f>
        <v>0</v>
      </c>
      <c r="AE1261" s="34"/>
      <c r="AF1261" s="34"/>
      <c r="AG1261" s="19" t="str">
        <f t="shared" si="228"/>
        <v/>
      </c>
      <c r="AH1261" s="19" t="str">
        <f t="shared" si="229"/>
        <v/>
      </c>
      <c r="AI1261" s="19" t="str">
        <f t="shared" si="230"/>
        <v/>
      </c>
      <c r="AJ1261" s="31"/>
      <c r="AK1261" s="26"/>
    </row>
    <row r="1262" spans="1:37" x14ac:dyDescent="0.2">
      <c r="A1262" s="40"/>
      <c r="B1262" s="50"/>
      <c r="C1262" s="41"/>
      <c r="D1262" s="44"/>
      <c r="E1262" s="40"/>
      <c r="F1262" s="38" t="str">
        <f t="shared" si="220"/>
        <v/>
      </c>
      <c r="G1262" s="23">
        <f t="shared" si="221"/>
        <v>0</v>
      </c>
      <c r="H1262" s="23">
        <f t="shared" si="222"/>
        <v>0</v>
      </c>
      <c r="I1262" s="23">
        <f t="shared" si="223"/>
        <v>0</v>
      </c>
      <c r="J1262" s="23">
        <f t="shared" si="224"/>
        <v>0</v>
      </c>
      <c r="K1262" s="23">
        <f t="shared" si="225"/>
        <v>0</v>
      </c>
      <c r="L1262" s="27"/>
      <c r="M1262" s="27"/>
      <c r="N1262" s="33"/>
      <c r="O1262" s="33"/>
      <c r="P1262" s="68" t="str">
        <f t="shared" si="226"/>
        <v/>
      </c>
      <c r="Q1262" s="49" t="str">
        <f t="shared" si="227"/>
        <v/>
      </c>
      <c r="R1262" s="33"/>
      <c r="S1262" s="33"/>
      <c r="T1262" s="33"/>
      <c r="U1262" s="33"/>
      <c r="V1262" s="27"/>
      <c r="W1262" s="45"/>
      <c r="X1262" s="42">
        <f>IF(V1262="ESU",P1262*PU!$B$3,0)</f>
        <v>0</v>
      </c>
      <c r="Y1262" s="23">
        <f>IF(V1262="ECF",P1262*PU!$B$5,0)</f>
        <v>0</v>
      </c>
      <c r="Z1262" s="23">
        <f>IF(V1262="Enrobé projeté",P1262*PU!$B$7,0)</f>
        <v>0</v>
      </c>
      <c r="AA1262" s="23">
        <f>IF(V1262="Enrobé à froid",P1262*PU!$B$9,0)</f>
        <v>0</v>
      </c>
      <c r="AB1262" s="23">
        <f>IF(V1262="Béton bitumineux",P1262*PU!$B$11,0)</f>
        <v>0</v>
      </c>
      <c r="AC1262" s="23">
        <f>IF(V1262="Grave émulsion",P1262*PU!$B$13,0)</f>
        <v>0</v>
      </c>
      <c r="AD1262" s="24">
        <f>(R1262*PU!B1267)+('Entretien des chaussées1'!T1262*PU!B1269)+'Entretien des chaussées1'!X1262+'Entretien des chaussées1'!Y1262+'Entretien des chaussées1'!Z1262+'Entretien des chaussées1'!AA1262+'Entretien des chaussées1'!AB1262+'Entretien des chaussées1'!AC1262</f>
        <v>0</v>
      </c>
      <c r="AE1262" s="34"/>
      <c r="AF1262" s="34"/>
      <c r="AG1262" s="19" t="str">
        <f t="shared" si="228"/>
        <v/>
      </c>
      <c r="AH1262" s="19" t="str">
        <f t="shared" si="229"/>
        <v/>
      </c>
      <c r="AI1262" s="19" t="str">
        <f t="shared" si="230"/>
        <v/>
      </c>
      <c r="AJ1262" s="31"/>
      <c r="AK1262" s="26"/>
    </row>
    <row r="1263" spans="1:37" x14ac:dyDescent="0.2">
      <c r="A1263" s="40"/>
      <c r="B1263" s="50"/>
      <c r="C1263" s="41"/>
      <c r="D1263" s="44"/>
      <c r="E1263" s="40"/>
      <c r="F1263" s="38" t="str">
        <f t="shared" si="220"/>
        <v/>
      </c>
      <c r="G1263" s="23">
        <f t="shared" si="221"/>
        <v>0</v>
      </c>
      <c r="H1263" s="23">
        <f t="shared" si="222"/>
        <v>0</v>
      </c>
      <c r="I1263" s="23">
        <f t="shared" si="223"/>
        <v>0</v>
      </c>
      <c r="J1263" s="23">
        <f t="shared" si="224"/>
        <v>0</v>
      </c>
      <c r="K1263" s="23">
        <f t="shared" si="225"/>
        <v>0</v>
      </c>
      <c r="L1263" s="27"/>
      <c r="M1263" s="27"/>
      <c r="N1263" s="33"/>
      <c r="O1263" s="33"/>
      <c r="P1263" s="68" t="str">
        <f t="shared" si="226"/>
        <v/>
      </c>
      <c r="Q1263" s="49" t="str">
        <f t="shared" si="227"/>
        <v/>
      </c>
      <c r="R1263" s="33"/>
      <c r="S1263" s="33"/>
      <c r="T1263" s="33"/>
      <c r="U1263" s="33"/>
      <c r="V1263" s="27"/>
      <c r="W1263" s="45"/>
      <c r="X1263" s="42">
        <f>IF(V1263="ESU",P1263*PU!$B$3,0)</f>
        <v>0</v>
      </c>
      <c r="Y1263" s="23">
        <f>IF(V1263="ECF",P1263*PU!$B$5,0)</f>
        <v>0</v>
      </c>
      <c r="Z1263" s="23">
        <f>IF(V1263="Enrobé projeté",P1263*PU!$B$7,0)</f>
        <v>0</v>
      </c>
      <c r="AA1263" s="23">
        <f>IF(V1263="Enrobé à froid",P1263*PU!$B$9,0)</f>
        <v>0</v>
      </c>
      <c r="AB1263" s="23">
        <f>IF(V1263="Béton bitumineux",P1263*PU!$B$11,0)</f>
        <v>0</v>
      </c>
      <c r="AC1263" s="23">
        <f>IF(V1263="Grave émulsion",P1263*PU!$B$13,0)</f>
        <v>0</v>
      </c>
      <c r="AD1263" s="24">
        <f>(R1263*PU!B1268)+('Entretien des chaussées1'!T1263*PU!B1270)+'Entretien des chaussées1'!X1263+'Entretien des chaussées1'!Y1263+'Entretien des chaussées1'!Z1263+'Entretien des chaussées1'!AA1263+'Entretien des chaussées1'!AB1263+'Entretien des chaussées1'!AC1263</f>
        <v>0</v>
      </c>
      <c r="AE1263" s="34"/>
      <c r="AF1263" s="34"/>
      <c r="AG1263" s="19" t="str">
        <f t="shared" si="228"/>
        <v/>
      </c>
      <c r="AH1263" s="19" t="str">
        <f t="shared" si="229"/>
        <v/>
      </c>
      <c r="AI1263" s="19" t="str">
        <f t="shared" si="230"/>
        <v/>
      </c>
      <c r="AJ1263" s="31"/>
      <c r="AK1263" s="26"/>
    </row>
    <row r="1264" spans="1:37" x14ac:dyDescent="0.2">
      <c r="A1264" s="40"/>
      <c r="B1264" s="50"/>
      <c r="C1264" s="41"/>
      <c r="D1264" s="44"/>
      <c r="E1264" s="40"/>
      <c r="F1264" s="38" t="str">
        <f t="shared" si="220"/>
        <v/>
      </c>
      <c r="G1264" s="23">
        <f t="shared" si="221"/>
        <v>0</v>
      </c>
      <c r="H1264" s="23">
        <f t="shared" si="222"/>
        <v>0</v>
      </c>
      <c r="I1264" s="23">
        <f t="shared" si="223"/>
        <v>0</v>
      </c>
      <c r="J1264" s="23">
        <f t="shared" si="224"/>
        <v>0</v>
      </c>
      <c r="K1264" s="23">
        <f t="shared" si="225"/>
        <v>0</v>
      </c>
      <c r="L1264" s="27"/>
      <c r="M1264" s="27"/>
      <c r="N1264" s="33"/>
      <c r="O1264" s="33"/>
      <c r="P1264" s="68" t="str">
        <f t="shared" si="226"/>
        <v/>
      </c>
      <c r="Q1264" s="49" t="str">
        <f t="shared" si="227"/>
        <v/>
      </c>
      <c r="R1264" s="33"/>
      <c r="S1264" s="33"/>
      <c r="T1264" s="33"/>
      <c r="U1264" s="33"/>
      <c r="V1264" s="27"/>
      <c r="W1264" s="45"/>
      <c r="X1264" s="42">
        <f>IF(V1264="ESU",P1264*PU!$B$3,0)</f>
        <v>0</v>
      </c>
      <c r="Y1264" s="23">
        <f>IF(V1264="ECF",P1264*PU!$B$5,0)</f>
        <v>0</v>
      </c>
      <c r="Z1264" s="23">
        <f>IF(V1264="Enrobé projeté",P1264*PU!$B$7,0)</f>
        <v>0</v>
      </c>
      <c r="AA1264" s="23">
        <f>IF(V1264="Enrobé à froid",P1264*PU!$B$9,0)</f>
        <v>0</v>
      </c>
      <c r="AB1264" s="23">
        <f>IF(V1264="Béton bitumineux",P1264*PU!$B$11,0)</f>
        <v>0</v>
      </c>
      <c r="AC1264" s="23">
        <f>IF(V1264="Grave émulsion",P1264*PU!$B$13,0)</f>
        <v>0</v>
      </c>
      <c r="AD1264" s="24">
        <f>(R1264*PU!B1269)+('Entretien des chaussées1'!T1264*PU!B1271)+'Entretien des chaussées1'!X1264+'Entretien des chaussées1'!Y1264+'Entretien des chaussées1'!Z1264+'Entretien des chaussées1'!AA1264+'Entretien des chaussées1'!AB1264+'Entretien des chaussées1'!AC1264</f>
        <v>0</v>
      </c>
      <c r="AE1264" s="34"/>
      <c r="AF1264" s="34"/>
      <c r="AG1264" s="19" t="str">
        <f t="shared" si="228"/>
        <v/>
      </c>
      <c r="AH1264" s="19" t="str">
        <f t="shared" si="229"/>
        <v/>
      </c>
      <c r="AI1264" s="19" t="str">
        <f t="shared" si="230"/>
        <v/>
      </c>
      <c r="AJ1264" s="31"/>
      <c r="AK1264" s="26"/>
    </row>
    <row r="1265" spans="1:37" x14ac:dyDescent="0.2">
      <c r="A1265" s="40"/>
      <c r="B1265" s="50"/>
      <c r="C1265" s="41"/>
      <c r="D1265" s="44"/>
      <c r="E1265" s="40"/>
      <c r="F1265" s="38" t="str">
        <f t="shared" si="220"/>
        <v/>
      </c>
      <c r="G1265" s="23">
        <f t="shared" si="221"/>
        <v>0</v>
      </c>
      <c r="H1265" s="23">
        <f t="shared" si="222"/>
        <v>0</v>
      </c>
      <c r="I1265" s="23">
        <f t="shared" si="223"/>
        <v>0</v>
      </c>
      <c r="J1265" s="23">
        <f t="shared" si="224"/>
        <v>0</v>
      </c>
      <c r="K1265" s="23">
        <f t="shared" si="225"/>
        <v>0</v>
      </c>
      <c r="L1265" s="27"/>
      <c r="M1265" s="27"/>
      <c r="N1265" s="33"/>
      <c r="O1265" s="33"/>
      <c r="P1265" s="68" t="str">
        <f t="shared" si="226"/>
        <v/>
      </c>
      <c r="Q1265" s="49" t="str">
        <f t="shared" si="227"/>
        <v/>
      </c>
      <c r="R1265" s="33"/>
      <c r="S1265" s="33"/>
      <c r="T1265" s="33"/>
      <c r="U1265" s="33"/>
      <c r="V1265" s="27"/>
      <c r="W1265" s="45"/>
      <c r="X1265" s="42">
        <f>IF(V1265="ESU",P1265*PU!$B$3,0)</f>
        <v>0</v>
      </c>
      <c r="Y1265" s="23">
        <f>IF(V1265="ECF",P1265*PU!$B$5,0)</f>
        <v>0</v>
      </c>
      <c r="Z1265" s="23">
        <f>IF(V1265="Enrobé projeté",P1265*PU!$B$7,0)</f>
        <v>0</v>
      </c>
      <c r="AA1265" s="23">
        <f>IF(V1265="Enrobé à froid",P1265*PU!$B$9,0)</f>
        <v>0</v>
      </c>
      <c r="AB1265" s="23">
        <f>IF(V1265="Béton bitumineux",P1265*PU!$B$11,0)</f>
        <v>0</v>
      </c>
      <c r="AC1265" s="23">
        <f>IF(V1265="Grave émulsion",P1265*PU!$B$13,0)</f>
        <v>0</v>
      </c>
      <c r="AD1265" s="24">
        <f>(R1265*PU!B1270)+('Entretien des chaussées1'!T1265*PU!B1272)+'Entretien des chaussées1'!X1265+'Entretien des chaussées1'!Y1265+'Entretien des chaussées1'!Z1265+'Entretien des chaussées1'!AA1265+'Entretien des chaussées1'!AB1265+'Entretien des chaussées1'!AC1265</f>
        <v>0</v>
      </c>
      <c r="AE1265" s="34"/>
      <c r="AF1265" s="34"/>
      <c r="AG1265" s="19" t="str">
        <f t="shared" si="228"/>
        <v/>
      </c>
      <c r="AH1265" s="19" t="str">
        <f t="shared" si="229"/>
        <v/>
      </c>
      <c r="AI1265" s="19" t="str">
        <f t="shared" si="230"/>
        <v/>
      </c>
      <c r="AJ1265" s="31"/>
      <c r="AK1265" s="26"/>
    </row>
    <row r="1266" spans="1:37" x14ac:dyDescent="0.2">
      <c r="A1266" s="40"/>
      <c r="B1266" s="50"/>
      <c r="C1266" s="41"/>
      <c r="D1266" s="44"/>
      <c r="E1266" s="40"/>
      <c r="F1266" s="38" t="str">
        <f t="shared" si="220"/>
        <v/>
      </c>
      <c r="G1266" s="23">
        <f t="shared" si="221"/>
        <v>0</v>
      </c>
      <c r="H1266" s="23">
        <f t="shared" si="222"/>
        <v>0</v>
      </c>
      <c r="I1266" s="23">
        <f t="shared" si="223"/>
        <v>0</v>
      </c>
      <c r="J1266" s="23">
        <f t="shared" si="224"/>
        <v>0</v>
      </c>
      <c r="K1266" s="23">
        <f t="shared" si="225"/>
        <v>0</v>
      </c>
      <c r="L1266" s="27"/>
      <c r="M1266" s="27"/>
      <c r="N1266" s="33"/>
      <c r="O1266" s="33"/>
      <c r="P1266" s="68" t="str">
        <f t="shared" si="226"/>
        <v/>
      </c>
      <c r="Q1266" s="49" t="str">
        <f t="shared" si="227"/>
        <v/>
      </c>
      <c r="R1266" s="33"/>
      <c r="S1266" s="33"/>
      <c r="T1266" s="33"/>
      <c r="U1266" s="33"/>
      <c r="V1266" s="27"/>
      <c r="W1266" s="45"/>
      <c r="X1266" s="42">
        <f>IF(V1266="ESU",P1266*PU!$B$3,0)</f>
        <v>0</v>
      </c>
      <c r="Y1266" s="23">
        <f>IF(V1266="ECF",P1266*PU!$B$5,0)</f>
        <v>0</v>
      </c>
      <c r="Z1266" s="23">
        <f>IF(V1266="Enrobé projeté",P1266*PU!$B$7,0)</f>
        <v>0</v>
      </c>
      <c r="AA1266" s="23">
        <f>IF(V1266="Enrobé à froid",P1266*PU!$B$9,0)</f>
        <v>0</v>
      </c>
      <c r="AB1266" s="23">
        <f>IF(V1266="Béton bitumineux",P1266*PU!$B$11,0)</f>
        <v>0</v>
      </c>
      <c r="AC1266" s="23">
        <f>IF(V1266="Grave émulsion",P1266*PU!$B$13,0)</f>
        <v>0</v>
      </c>
      <c r="AD1266" s="24">
        <f>(R1266*PU!B1271)+('Entretien des chaussées1'!T1266*PU!B1273)+'Entretien des chaussées1'!X1266+'Entretien des chaussées1'!Y1266+'Entretien des chaussées1'!Z1266+'Entretien des chaussées1'!AA1266+'Entretien des chaussées1'!AB1266+'Entretien des chaussées1'!AC1266</f>
        <v>0</v>
      </c>
      <c r="AE1266" s="34"/>
      <c r="AF1266" s="34"/>
      <c r="AG1266" s="19" t="str">
        <f t="shared" si="228"/>
        <v/>
      </c>
      <c r="AH1266" s="19" t="str">
        <f t="shared" si="229"/>
        <v/>
      </c>
      <c r="AI1266" s="19" t="str">
        <f t="shared" si="230"/>
        <v/>
      </c>
      <c r="AJ1266" s="31"/>
      <c r="AK1266" s="26"/>
    </row>
    <row r="1267" spans="1:37" x14ac:dyDescent="0.2">
      <c r="A1267" s="40"/>
      <c r="B1267" s="50"/>
      <c r="C1267" s="41"/>
      <c r="D1267" s="44"/>
      <c r="E1267" s="40"/>
      <c r="F1267" s="38" t="str">
        <f t="shared" si="220"/>
        <v/>
      </c>
      <c r="G1267" s="23">
        <f t="shared" si="221"/>
        <v>0</v>
      </c>
      <c r="H1267" s="23">
        <f t="shared" si="222"/>
        <v>0</v>
      </c>
      <c r="I1267" s="23">
        <f t="shared" si="223"/>
        <v>0</v>
      </c>
      <c r="J1267" s="23">
        <f t="shared" si="224"/>
        <v>0</v>
      </c>
      <c r="K1267" s="23">
        <f t="shared" si="225"/>
        <v>0</v>
      </c>
      <c r="L1267" s="27"/>
      <c r="M1267" s="27"/>
      <c r="N1267" s="33"/>
      <c r="O1267" s="33"/>
      <c r="P1267" s="68" t="str">
        <f t="shared" si="226"/>
        <v/>
      </c>
      <c r="Q1267" s="49" t="str">
        <f t="shared" si="227"/>
        <v/>
      </c>
      <c r="R1267" s="33"/>
      <c r="S1267" s="33"/>
      <c r="T1267" s="33"/>
      <c r="U1267" s="33"/>
      <c r="V1267" s="27"/>
      <c r="W1267" s="45"/>
      <c r="X1267" s="42">
        <f>IF(V1267="ESU",P1267*PU!$B$3,0)</f>
        <v>0</v>
      </c>
      <c r="Y1267" s="23">
        <f>IF(V1267="ECF",P1267*PU!$B$5,0)</f>
        <v>0</v>
      </c>
      <c r="Z1267" s="23">
        <f>IF(V1267="Enrobé projeté",P1267*PU!$B$7,0)</f>
        <v>0</v>
      </c>
      <c r="AA1267" s="23">
        <f>IF(V1267="Enrobé à froid",P1267*PU!$B$9,0)</f>
        <v>0</v>
      </c>
      <c r="AB1267" s="23">
        <f>IF(V1267="Béton bitumineux",P1267*PU!$B$11,0)</f>
        <v>0</v>
      </c>
      <c r="AC1267" s="23">
        <f>IF(V1267="Grave émulsion",P1267*PU!$B$13,0)</f>
        <v>0</v>
      </c>
      <c r="AD1267" s="24">
        <f>(R1267*PU!B1272)+('Entretien des chaussées1'!T1267*PU!B1274)+'Entretien des chaussées1'!X1267+'Entretien des chaussées1'!Y1267+'Entretien des chaussées1'!Z1267+'Entretien des chaussées1'!AA1267+'Entretien des chaussées1'!AB1267+'Entretien des chaussées1'!AC1267</f>
        <v>0</v>
      </c>
      <c r="AE1267" s="34"/>
      <c r="AF1267" s="34"/>
      <c r="AG1267" s="19" t="str">
        <f t="shared" si="228"/>
        <v/>
      </c>
      <c r="AH1267" s="19" t="str">
        <f t="shared" si="229"/>
        <v/>
      </c>
      <c r="AI1267" s="19" t="str">
        <f t="shared" si="230"/>
        <v/>
      </c>
      <c r="AJ1267" s="31"/>
      <c r="AK1267" s="26"/>
    </row>
    <row r="1268" spans="1:37" x14ac:dyDescent="0.2">
      <c r="A1268" s="40"/>
      <c r="B1268" s="50"/>
      <c r="C1268" s="41"/>
      <c r="D1268" s="44"/>
      <c r="E1268" s="40"/>
      <c r="F1268" s="38" t="str">
        <f t="shared" si="220"/>
        <v/>
      </c>
      <c r="G1268" s="23">
        <f t="shared" si="221"/>
        <v>0</v>
      </c>
      <c r="H1268" s="23">
        <f t="shared" si="222"/>
        <v>0</v>
      </c>
      <c r="I1268" s="23">
        <f t="shared" si="223"/>
        <v>0</v>
      </c>
      <c r="J1268" s="23">
        <f t="shared" si="224"/>
        <v>0</v>
      </c>
      <c r="K1268" s="23">
        <f t="shared" si="225"/>
        <v>0</v>
      </c>
      <c r="L1268" s="27"/>
      <c r="M1268" s="27"/>
      <c r="N1268" s="33"/>
      <c r="O1268" s="33"/>
      <c r="P1268" s="68" t="str">
        <f t="shared" si="226"/>
        <v/>
      </c>
      <c r="Q1268" s="49" t="str">
        <f t="shared" si="227"/>
        <v/>
      </c>
      <c r="R1268" s="33"/>
      <c r="S1268" s="33"/>
      <c r="T1268" s="33"/>
      <c r="U1268" s="33"/>
      <c r="V1268" s="27"/>
      <c r="W1268" s="45"/>
      <c r="X1268" s="42">
        <f>IF(V1268="ESU",P1268*PU!$B$3,0)</f>
        <v>0</v>
      </c>
      <c r="Y1268" s="23">
        <f>IF(V1268="ECF",P1268*PU!$B$5,0)</f>
        <v>0</v>
      </c>
      <c r="Z1268" s="23">
        <f>IF(V1268="Enrobé projeté",P1268*PU!$B$7,0)</f>
        <v>0</v>
      </c>
      <c r="AA1268" s="23">
        <f>IF(V1268="Enrobé à froid",P1268*PU!$B$9,0)</f>
        <v>0</v>
      </c>
      <c r="AB1268" s="23">
        <f>IF(V1268="Béton bitumineux",P1268*PU!$B$11,0)</f>
        <v>0</v>
      </c>
      <c r="AC1268" s="23">
        <f>IF(V1268="Grave émulsion",P1268*PU!$B$13,0)</f>
        <v>0</v>
      </c>
      <c r="AD1268" s="24">
        <f>(R1268*PU!B1273)+('Entretien des chaussées1'!T1268*PU!B1275)+'Entretien des chaussées1'!X1268+'Entretien des chaussées1'!Y1268+'Entretien des chaussées1'!Z1268+'Entretien des chaussées1'!AA1268+'Entretien des chaussées1'!AB1268+'Entretien des chaussées1'!AC1268</f>
        <v>0</v>
      </c>
      <c r="AE1268" s="34"/>
      <c r="AF1268" s="34"/>
      <c r="AG1268" s="19" t="str">
        <f t="shared" si="228"/>
        <v/>
      </c>
      <c r="AH1268" s="19" t="str">
        <f t="shared" si="229"/>
        <v/>
      </c>
      <c r="AI1268" s="19" t="str">
        <f t="shared" si="230"/>
        <v/>
      </c>
      <c r="AJ1268" s="31"/>
      <c r="AK1268" s="26"/>
    </row>
    <row r="1269" spans="1:37" x14ac:dyDescent="0.2">
      <c r="A1269" s="40"/>
      <c r="B1269" s="50"/>
      <c r="C1269" s="41"/>
      <c r="D1269" s="44"/>
      <c r="E1269" s="40"/>
      <c r="F1269" s="38" t="str">
        <f t="shared" si="220"/>
        <v/>
      </c>
      <c r="G1269" s="23">
        <f t="shared" si="221"/>
        <v>0</v>
      </c>
      <c r="H1269" s="23">
        <f t="shared" si="222"/>
        <v>0</v>
      </c>
      <c r="I1269" s="23">
        <f t="shared" si="223"/>
        <v>0</v>
      </c>
      <c r="J1269" s="23">
        <f t="shared" si="224"/>
        <v>0</v>
      </c>
      <c r="K1269" s="23">
        <f t="shared" si="225"/>
        <v>0</v>
      </c>
      <c r="L1269" s="27"/>
      <c r="M1269" s="27"/>
      <c r="N1269" s="33"/>
      <c r="O1269" s="33"/>
      <c r="P1269" s="68" t="str">
        <f t="shared" si="226"/>
        <v/>
      </c>
      <c r="Q1269" s="49" t="str">
        <f t="shared" si="227"/>
        <v/>
      </c>
      <c r="R1269" s="33"/>
      <c r="S1269" s="33"/>
      <c r="T1269" s="33"/>
      <c r="U1269" s="33"/>
      <c r="V1269" s="27"/>
      <c r="W1269" s="45"/>
      <c r="X1269" s="42">
        <f>IF(V1269="ESU",P1269*PU!$B$3,0)</f>
        <v>0</v>
      </c>
      <c r="Y1269" s="23">
        <f>IF(V1269="ECF",P1269*PU!$B$5,0)</f>
        <v>0</v>
      </c>
      <c r="Z1269" s="23">
        <f>IF(V1269="Enrobé projeté",P1269*PU!$B$7,0)</f>
        <v>0</v>
      </c>
      <c r="AA1269" s="23">
        <f>IF(V1269="Enrobé à froid",P1269*PU!$B$9,0)</f>
        <v>0</v>
      </c>
      <c r="AB1269" s="23">
        <f>IF(V1269="Béton bitumineux",P1269*PU!$B$11,0)</f>
        <v>0</v>
      </c>
      <c r="AC1269" s="23">
        <f>IF(V1269="Grave émulsion",P1269*PU!$B$13,0)</f>
        <v>0</v>
      </c>
      <c r="AD1269" s="24">
        <f>(R1269*PU!B1274)+('Entretien des chaussées1'!T1269*PU!B1276)+'Entretien des chaussées1'!X1269+'Entretien des chaussées1'!Y1269+'Entretien des chaussées1'!Z1269+'Entretien des chaussées1'!AA1269+'Entretien des chaussées1'!AB1269+'Entretien des chaussées1'!AC1269</f>
        <v>0</v>
      </c>
      <c r="AE1269" s="34"/>
      <c r="AF1269" s="34"/>
      <c r="AG1269" s="19" t="str">
        <f t="shared" si="228"/>
        <v/>
      </c>
      <c r="AH1269" s="19" t="str">
        <f t="shared" si="229"/>
        <v/>
      </c>
      <c r="AI1269" s="19" t="str">
        <f t="shared" si="230"/>
        <v/>
      </c>
      <c r="AJ1269" s="31"/>
      <c r="AK1269" s="26"/>
    </row>
    <row r="1270" spans="1:37" x14ac:dyDescent="0.2">
      <c r="A1270" s="40"/>
      <c r="B1270" s="50"/>
      <c r="C1270" s="41"/>
      <c r="D1270" s="44"/>
      <c r="E1270" s="40"/>
      <c r="F1270" s="38" t="str">
        <f t="shared" si="220"/>
        <v/>
      </c>
      <c r="G1270" s="23">
        <f t="shared" si="221"/>
        <v>0</v>
      </c>
      <c r="H1270" s="23">
        <f t="shared" si="222"/>
        <v>0</v>
      </c>
      <c r="I1270" s="23">
        <f t="shared" si="223"/>
        <v>0</v>
      </c>
      <c r="J1270" s="23">
        <f t="shared" si="224"/>
        <v>0</v>
      </c>
      <c r="K1270" s="23">
        <f t="shared" si="225"/>
        <v>0</v>
      </c>
      <c r="L1270" s="27"/>
      <c r="M1270" s="27"/>
      <c r="N1270" s="33"/>
      <c r="O1270" s="33"/>
      <c r="P1270" s="68" t="str">
        <f t="shared" si="226"/>
        <v/>
      </c>
      <c r="Q1270" s="49" t="str">
        <f t="shared" si="227"/>
        <v/>
      </c>
      <c r="R1270" s="33"/>
      <c r="S1270" s="33"/>
      <c r="T1270" s="33"/>
      <c r="U1270" s="33"/>
      <c r="V1270" s="27"/>
      <c r="W1270" s="45"/>
      <c r="X1270" s="42">
        <f>IF(V1270="ESU",P1270*PU!$B$3,0)</f>
        <v>0</v>
      </c>
      <c r="Y1270" s="23">
        <f>IF(V1270="ECF",P1270*PU!$B$5,0)</f>
        <v>0</v>
      </c>
      <c r="Z1270" s="23">
        <f>IF(V1270="Enrobé projeté",P1270*PU!$B$7,0)</f>
        <v>0</v>
      </c>
      <c r="AA1270" s="23">
        <f>IF(V1270="Enrobé à froid",P1270*PU!$B$9,0)</f>
        <v>0</v>
      </c>
      <c r="AB1270" s="23">
        <f>IF(V1270="Béton bitumineux",P1270*PU!$B$11,0)</f>
        <v>0</v>
      </c>
      <c r="AC1270" s="23">
        <f>IF(V1270="Grave émulsion",P1270*PU!$B$13,0)</f>
        <v>0</v>
      </c>
      <c r="AD1270" s="24">
        <f>(R1270*PU!B1275)+('Entretien des chaussées1'!T1270*PU!B1277)+'Entretien des chaussées1'!X1270+'Entretien des chaussées1'!Y1270+'Entretien des chaussées1'!Z1270+'Entretien des chaussées1'!AA1270+'Entretien des chaussées1'!AB1270+'Entretien des chaussées1'!AC1270</f>
        <v>0</v>
      </c>
      <c r="AE1270" s="34"/>
      <c r="AF1270" s="34"/>
      <c r="AG1270" s="19" t="str">
        <f t="shared" si="228"/>
        <v/>
      </c>
      <c r="AH1270" s="19" t="str">
        <f t="shared" si="229"/>
        <v/>
      </c>
      <c r="AI1270" s="19" t="str">
        <f t="shared" si="230"/>
        <v/>
      </c>
      <c r="AJ1270" s="31"/>
      <c r="AK1270" s="26"/>
    </row>
    <row r="1271" spans="1:37" x14ac:dyDescent="0.2">
      <c r="A1271" s="40"/>
      <c r="B1271" s="50"/>
      <c r="C1271" s="41"/>
      <c r="D1271" s="44"/>
      <c r="E1271" s="40"/>
      <c r="F1271" s="38" t="str">
        <f t="shared" si="220"/>
        <v/>
      </c>
      <c r="G1271" s="23">
        <f t="shared" si="221"/>
        <v>0</v>
      </c>
      <c r="H1271" s="23">
        <f t="shared" si="222"/>
        <v>0</v>
      </c>
      <c r="I1271" s="23">
        <f t="shared" si="223"/>
        <v>0</v>
      </c>
      <c r="J1271" s="23">
        <f t="shared" si="224"/>
        <v>0</v>
      </c>
      <c r="K1271" s="23">
        <f t="shared" si="225"/>
        <v>0</v>
      </c>
      <c r="L1271" s="27"/>
      <c r="M1271" s="27"/>
      <c r="N1271" s="33"/>
      <c r="O1271" s="33"/>
      <c r="P1271" s="68" t="str">
        <f t="shared" si="226"/>
        <v/>
      </c>
      <c r="Q1271" s="49" t="str">
        <f t="shared" si="227"/>
        <v/>
      </c>
      <c r="R1271" s="33"/>
      <c r="S1271" s="33"/>
      <c r="T1271" s="33"/>
      <c r="U1271" s="33"/>
      <c r="V1271" s="27"/>
      <c r="W1271" s="45"/>
      <c r="X1271" s="42">
        <f>IF(V1271="ESU",P1271*PU!$B$3,0)</f>
        <v>0</v>
      </c>
      <c r="Y1271" s="23">
        <f>IF(V1271="ECF",P1271*PU!$B$5,0)</f>
        <v>0</v>
      </c>
      <c r="Z1271" s="23">
        <f>IF(V1271="Enrobé projeté",P1271*PU!$B$7,0)</f>
        <v>0</v>
      </c>
      <c r="AA1271" s="23">
        <f>IF(V1271="Enrobé à froid",P1271*PU!$B$9,0)</f>
        <v>0</v>
      </c>
      <c r="AB1271" s="23">
        <f>IF(V1271="Béton bitumineux",P1271*PU!$B$11,0)</f>
        <v>0</v>
      </c>
      <c r="AC1271" s="23">
        <f>IF(V1271="Grave émulsion",P1271*PU!$B$13,0)</f>
        <v>0</v>
      </c>
      <c r="AD1271" s="24">
        <f>(R1271*PU!B1276)+('Entretien des chaussées1'!T1271*PU!B1278)+'Entretien des chaussées1'!X1271+'Entretien des chaussées1'!Y1271+'Entretien des chaussées1'!Z1271+'Entretien des chaussées1'!AA1271+'Entretien des chaussées1'!AB1271+'Entretien des chaussées1'!AC1271</f>
        <v>0</v>
      </c>
      <c r="AE1271" s="34"/>
      <c r="AF1271" s="34"/>
      <c r="AG1271" s="19" t="str">
        <f t="shared" si="228"/>
        <v/>
      </c>
      <c r="AH1271" s="19" t="str">
        <f t="shared" si="229"/>
        <v/>
      </c>
      <c r="AI1271" s="19" t="str">
        <f t="shared" si="230"/>
        <v/>
      </c>
      <c r="AJ1271" s="31"/>
      <c r="AK1271" s="26"/>
    </row>
    <row r="1272" spans="1:37" x14ac:dyDescent="0.2">
      <c r="A1272" s="40"/>
      <c r="B1272" s="50"/>
      <c r="C1272" s="41"/>
      <c r="D1272" s="44"/>
      <c r="E1272" s="40"/>
      <c r="F1272" s="38" t="str">
        <f t="shared" si="220"/>
        <v/>
      </c>
      <c r="G1272" s="23">
        <f t="shared" si="221"/>
        <v>0</v>
      </c>
      <c r="H1272" s="23">
        <f t="shared" si="222"/>
        <v>0</v>
      </c>
      <c r="I1272" s="23">
        <f t="shared" si="223"/>
        <v>0</v>
      </c>
      <c r="J1272" s="23">
        <f t="shared" si="224"/>
        <v>0</v>
      </c>
      <c r="K1272" s="23">
        <f t="shared" si="225"/>
        <v>0</v>
      </c>
      <c r="L1272" s="27"/>
      <c r="M1272" s="27"/>
      <c r="N1272" s="33"/>
      <c r="O1272" s="33"/>
      <c r="P1272" s="68" t="str">
        <f t="shared" si="226"/>
        <v/>
      </c>
      <c r="Q1272" s="49" t="str">
        <f t="shared" si="227"/>
        <v/>
      </c>
      <c r="R1272" s="33"/>
      <c r="S1272" s="33"/>
      <c r="T1272" s="33"/>
      <c r="U1272" s="33"/>
      <c r="V1272" s="27"/>
      <c r="W1272" s="45"/>
      <c r="X1272" s="42">
        <f>IF(V1272="ESU",P1272*PU!$B$3,0)</f>
        <v>0</v>
      </c>
      <c r="Y1272" s="23">
        <f>IF(V1272="ECF",P1272*PU!$B$5,0)</f>
        <v>0</v>
      </c>
      <c r="Z1272" s="23">
        <f>IF(V1272="Enrobé projeté",P1272*PU!$B$7,0)</f>
        <v>0</v>
      </c>
      <c r="AA1272" s="23">
        <f>IF(V1272="Enrobé à froid",P1272*PU!$B$9,0)</f>
        <v>0</v>
      </c>
      <c r="AB1272" s="23">
        <f>IF(V1272="Béton bitumineux",P1272*PU!$B$11,0)</f>
        <v>0</v>
      </c>
      <c r="AC1272" s="23">
        <f>IF(V1272="Grave émulsion",P1272*PU!$B$13,0)</f>
        <v>0</v>
      </c>
      <c r="AD1272" s="24">
        <f>(R1272*PU!B1277)+('Entretien des chaussées1'!T1272*PU!B1279)+'Entretien des chaussées1'!X1272+'Entretien des chaussées1'!Y1272+'Entretien des chaussées1'!Z1272+'Entretien des chaussées1'!AA1272+'Entretien des chaussées1'!AB1272+'Entretien des chaussées1'!AC1272</f>
        <v>0</v>
      </c>
      <c r="AE1272" s="34"/>
      <c r="AF1272" s="34"/>
      <c r="AG1272" s="19" t="str">
        <f t="shared" si="228"/>
        <v/>
      </c>
      <c r="AH1272" s="19" t="str">
        <f t="shared" si="229"/>
        <v/>
      </c>
      <c r="AI1272" s="19" t="str">
        <f t="shared" si="230"/>
        <v/>
      </c>
      <c r="AJ1272" s="31"/>
      <c r="AK1272" s="26"/>
    </row>
    <row r="1273" spans="1:37" x14ac:dyDescent="0.2">
      <c r="A1273" s="40"/>
      <c r="B1273" s="50"/>
      <c r="C1273" s="41"/>
      <c r="D1273" s="44"/>
      <c r="E1273" s="40"/>
      <c r="F1273" s="38" t="str">
        <f t="shared" si="220"/>
        <v/>
      </c>
      <c r="G1273" s="23">
        <f t="shared" si="221"/>
        <v>0</v>
      </c>
      <c r="H1273" s="23">
        <f t="shared" si="222"/>
        <v>0</v>
      </c>
      <c r="I1273" s="23">
        <f t="shared" si="223"/>
        <v>0</v>
      </c>
      <c r="J1273" s="23">
        <f t="shared" si="224"/>
        <v>0</v>
      </c>
      <c r="K1273" s="23">
        <f t="shared" si="225"/>
        <v>0</v>
      </c>
      <c r="L1273" s="27"/>
      <c r="M1273" s="27"/>
      <c r="N1273" s="33"/>
      <c r="O1273" s="33"/>
      <c r="P1273" s="68" t="str">
        <f t="shared" si="226"/>
        <v/>
      </c>
      <c r="Q1273" s="49" t="str">
        <f t="shared" si="227"/>
        <v/>
      </c>
      <c r="R1273" s="33"/>
      <c r="S1273" s="33"/>
      <c r="T1273" s="33"/>
      <c r="U1273" s="33"/>
      <c r="V1273" s="27"/>
      <c r="W1273" s="45"/>
      <c r="X1273" s="42">
        <f>IF(V1273="ESU",P1273*PU!$B$3,0)</f>
        <v>0</v>
      </c>
      <c r="Y1273" s="23">
        <f>IF(V1273="ECF",P1273*PU!$B$5,0)</f>
        <v>0</v>
      </c>
      <c r="Z1273" s="23">
        <f>IF(V1273="Enrobé projeté",P1273*PU!$B$7,0)</f>
        <v>0</v>
      </c>
      <c r="AA1273" s="23">
        <f>IF(V1273="Enrobé à froid",P1273*PU!$B$9,0)</f>
        <v>0</v>
      </c>
      <c r="AB1273" s="23">
        <f>IF(V1273="Béton bitumineux",P1273*PU!$B$11,0)</f>
        <v>0</v>
      </c>
      <c r="AC1273" s="23">
        <f>IF(V1273="Grave émulsion",P1273*PU!$B$13,0)</f>
        <v>0</v>
      </c>
      <c r="AD1273" s="24">
        <f>(R1273*PU!B1278)+('Entretien des chaussées1'!T1273*PU!B1280)+'Entretien des chaussées1'!X1273+'Entretien des chaussées1'!Y1273+'Entretien des chaussées1'!Z1273+'Entretien des chaussées1'!AA1273+'Entretien des chaussées1'!AB1273+'Entretien des chaussées1'!AC1273</f>
        <v>0</v>
      </c>
      <c r="AE1273" s="34"/>
      <c r="AF1273" s="34"/>
      <c r="AG1273" s="19" t="str">
        <f t="shared" si="228"/>
        <v/>
      </c>
      <c r="AH1273" s="19" t="str">
        <f t="shared" si="229"/>
        <v/>
      </c>
      <c r="AI1273" s="19" t="str">
        <f t="shared" si="230"/>
        <v/>
      </c>
      <c r="AJ1273" s="31"/>
      <c r="AK1273" s="26"/>
    </row>
    <row r="1274" spans="1:37" x14ac:dyDescent="0.2">
      <c r="A1274" s="40"/>
      <c r="B1274" s="50"/>
      <c r="C1274" s="41"/>
      <c r="D1274" s="44"/>
      <c r="E1274" s="40"/>
      <c r="F1274" s="38" t="str">
        <f t="shared" si="220"/>
        <v/>
      </c>
      <c r="G1274" s="23">
        <f t="shared" si="221"/>
        <v>0</v>
      </c>
      <c r="H1274" s="23">
        <f t="shared" si="222"/>
        <v>0</v>
      </c>
      <c r="I1274" s="23">
        <f t="shared" si="223"/>
        <v>0</v>
      </c>
      <c r="J1274" s="23">
        <f t="shared" si="224"/>
        <v>0</v>
      </c>
      <c r="K1274" s="23">
        <f t="shared" si="225"/>
        <v>0</v>
      </c>
      <c r="L1274" s="27"/>
      <c r="M1274" s="27"/>
      <c r="N1274" s="33"/>
      <c r="O1274" s="33"/>
      <c r="P1274" s="68" t="str">
        <f t="shared" si="226"/>
        <v/>
      </c>
      <c r="Q1274" s="49" t="str">
        <f t="shared" si="227"/>
        <v/>
      </c>
      <c r="R1274" s="33"/>
      <c r="S1274" s="33"/>
      <c r="T1274" s="33"/>
      <c r="U1274" s="33"/>
      <c r="V1274" s="27"/>
      <c r="W1274" s="45"/>
      <c r="X1274" s="42">
        <f>IF(V1274="ESU",P1274*PU!$B$3,0)</f>
        <v>0</v>
      </c>
      <c r="Y1274" s="23">
        <f>IF(V1274="ECF",P1274*PU!$B$5,0)</f>
        <v>0</v>
      </c>
      <c r="Z1274" s="23">
        <f>IF(V1274="Enrobé projeté",P1274*PU!$B$7,0)</f>
        <v>0</v>
      </c>
      <c r="AA1274" s="23">
        <f>IF(V1274="Enrobé à froid",P1274*PU!$B$9,0)</f>
        <v>0</v>
      </c>
      <c r="AB1274" s="23">
        <f>IF(V1274="Béton bitumineux",P1274*PU!$B$11,0)</f>
        <v>0</v>
      </c>
      <c r="AC1274" s="23">
        <f>IF(V1274="Grave émulsion",P1274*PU!$B$13,0)</f>
        <v>0</v>
      </c>
      <c r="AD1274" s="24">
        <f>(R1274*PU!B1279)+('Entretien des chaussées1'!T1274*PU!B1281)+'Entretien des chaussées1'!X1274+'Entretien des chaussées1'!Y1274+'Entretien des chaussées1'!Z1274+'Entretien des chaussées1'!AA1274+'Entretien des chaussées1'!AB1274+'Entretien des chaussées1'!AC1274</f>
        <v>0</v>
      </c>
      <c r="AE1274" s="34"/>
      <c r="AF1274" s="34"/>
      <c r="AG1274" s="19" t="str">
        <f t="shared" si="228"/>
        <v/>
      </c>
      <c r="AH1274" s="19" t="str">
        <f t="shared" si="229"/>
        <v/>
      </c>
      <c r="AI1274" s="19" t="str">
        <f t="shared" si="230"/>
        <v/>
      </c>
      <c r="AJ1274" s="31"/>
      <c r="AK1274" s="26"/>
    </row>
    <row r="1275" spans="1:37" x14ac:dyDescent="0.2">
      <c r="A1275" s="40"/>
      <c r="B1275" s="50"/>
      <c r="C1275" s="41"/>
      <c r="D1275" s="44"/>
      <c r="E1275" s="40"/>
      <c r="F1275" s="38" t="str">
        <f t="shared" si="220"/>
        <v/>
      </c>
      <c r="G1275" s="23">
        <f t="shared" si="221"/>
        <v>0</v>
      </c>
      <c r="H1275" s="23">
        <f t="shared" si="222"/>
        <v>0</v>
      </c>
      <c r="I1275" s="23">
        <f t="shared" si="223"/>
        <v>0</v>
      </c>
      <c r="J1275" s="23">
        <f t="shared" si="224"/>
        <v>0</v>
      </c>
      <c r="K1275" s="23">
        <f t="shared" si="225"/>
        <v>0</v>
      </c>
      <c r="L1275" s="27"/>
      <c r="M1275" s="27"/>
      <c r="N1275" s="33"/>
      <c r="O1275" s="33"/>
      <c r="P1275" s="68" t="str">
        <f t="shared" si="226"/>
        <v/>
      </c>
      <c r="Q1275" s="49" t="str">
        <f t="shared" si="227"/>
        <v/>
      </c>
      <c r="R1275" s="33"/>
      <c r="S1275" s="33"/>
      <c r="T1275" s="33"/>
      <c r="U1275" s="33"/>
      <c r="V1275" s="27"/>
      <c r="W1275" s="45"/>
      <c r="X1275" s="42">
        <f>IF(V1275="ESU",P1275*PU!$B$3,0)</f>
        <v>0</v>
      </c>
      <c r="Y1275" s="23">
        <f>IF(V1275="ECF",P1275*PU!$B$5,0)</f>
        <v>0</v>
      </c>
      <c r="Z1275" s="23">
        <f>IF(V1275="Enrobé projeté",P1275*PU!$B$7,0)</f>
        <v>0</v>
      </c>
      <c r="AA1275" s="23">
        <f>IF(V1275="Enrobé à froid",P1275*PU!$B$9,0)</f>
        <v>0</v>
      </c>
      <c r="AB1275" s="23">
        <f>IF(V1275="Béton bitumineux",P1275*PU!$B$11,0)</f>
        <v>0</v>
      </c>
      <c r="AC1275" s="23">
        <f>IF(V1275="Grave émulsion",P1275*PU!$B$13,0)</f>
        <v>0</v>
      </c>
      <c r="AD1275" s="24">
        <f>(R1275*PU!B1280)+('Entretien des chaussées1'!T1275*PU!B1282)+'Entretien des chaussées1'!X1275+'Entretien des chaussées1'!Y1275+'Entretien des chaussées1'!Z1275+'Entretien des chaussées1'!AA1275+'Entretien des chaussées1'!AB1275+'Entretien des chaussées1'!AC1275</f>
        <v>0</v>
      </c>
      <c r="AE1275" s="34"/>
      <c r="AF1275" s="34"/>
      <c r="AG1275" s="19" t="str">
        <f t="shared" si="228"/>
        <v/>
      </c>
      <c r="AH1275" s="19" t="str">
        <f t="shared" si="229"/>
        <v/>
      </c>
      <c r="AI1275" s="19" t="str">
        <f t="shared" si="230"/>
        <v/>
      </c>
      <c r="AJ1275" s="31"/>
      <c r="AK1275" s="26"/>
    </row>
    <row r="1276" spans="1:37" x14ac:dyDescent="0.2">
      <c r="A1276" s="40"/>
      <c r="B1276" s="50"/>
      <c r="C1276" s="41"/>
      <c r="D1276" s="44"/>
      <c r="E1276" s="40"/>
      <c r="F1276" s="38" t="str">
        <f t="shared" si="220"/>
        <v/>
      </c>
      <c r="G1276" s="23">
        <f t="shared" si="221"/>
        <v>0</v>
      </c>
      <c r="H1276" s="23">
        <f t="shared" si="222"/>
        <v>0</v>
      </c>
      <c r="I1276" s="23">
        <f t="shared" si="223"/>
        <v>0</v>
      </c>
      <c r="J1276" s="23">
        <f t="shared" si="224"/>
        <v>0</v>
      </c>
      <c r="K1276" s="23">
        <f t="shared" si="225"/>
        <v>0</v>
      </c>
      <c r="L1276" s="27"/>
      <c r="M1276" s="27"/>
      <c r="N1276" s="33"/>
      <c r="O1276" s="33"/>
      <c r="P1276" s="68" t="str">
        <f t="shared" si="226"/>
        <v/>
      </c>
      <c r="Q1276" s="49" t="str">
        <f t="shared" si="227"/>
        <v/>
      </c>
      <c r="R1276" s="33"/>
      <c r="S1276" s="33"/>
      <c r="T1276" s="33"/>
      <c r="U1276" s="33"/>
      <c r="V1276" s="27"/>
      <c r="W1276" s="45"/>
      <c r="X1276" s="42">
        <f>IF(V1276="ESU",P1276*PU!$B$3,0)</f>
        <v>0</v>
      </c>
      <c r="Y1276" s="23">
        <f>IF(V1276="ECF",P1276*PU!$B$5,0)</f>
        <v>0</v>
      </c>
      <c r="Z1276" s="23">
        <f>IF(V1276="Enrobé projeté",P1276*PU!$B$7,0)</f>
        <v>0</v>
      </c>
      <c r="AA1276" s="23">
        <f>IF(V1276="Enrobé à froid",P1276*PU!$B$9,0)</f>
        <v>0</v>
      </c>
      <c r="AB1276" s="23">
        <f>IF(V1276="Béton bitumineux",P1276*PU!$B$11,0)</f>
        <v>0</v>
      </c>
      <c r="AC1276" s="23">
        <f>IF(V1276="Grave émulsion",P1276*PU!$B$13,0)</f>
        <v>0</v>
      </c>
      <c r="AD1276" s="24">
        <f>(R1276*PU!B1281)+('Entretien des chaussées1'!T1276*PU!B1283)+'Entretien des chaussées1'!X1276+'Entretien des chaussées1'!Y1276+'Entretien des chaussées1'!Z1276+'Entretien des chaussées1'!AA1276+'Entretien des chaussées1'!AB1276+'Entretien des chaussées1'!AC1276</f>
        <v>0</v>
      </c>
      <c r="AE1276" s="34"/>
      <c r="AF1276" s="34"/>
      <c r="AG1276" s="19" t="str">
        <f t="shared" si="228"/>
        <v/>
      </c>
      <c r="AH1276" s="19" t="str">
        <f t="shared" si="229"/>
        <v/>
      </c>
      <c r="AI1276" s="19" t="str">
        <f t="shared" si="230"/>
        <v/>
      </c>
      <c r="AJ1276" s="31"/>
      <c r="AK1276" s="26"/>
    </row>
    <row r="1277" spans="1:37" x14ac:dyDescent="0.2">
      <c r="A1277" s="40"/>
      <c r="B1277" s="50"/>
      <c r="C1277" s="41"/>
      <c r="D1277" s="44"/>
      <c r="E1277" s="40"/>
      <c r="F1277" s="38" t="str">
        <f t="shared" si="220"/>
        <v/>
      </c>
      <c r="G1277" s="23">
        <f t="shared" si="221"/>
        <v>0</v>
      </c>
      <c r="H1277" s="23">
        <f t="shared" si="222"/>
        <v>0</v>
      </c>
      <c r="I1277" s="23">
        <f t="shared" si="223"/>
        <v>0</v>
      </c>
      <c r="J1277" s="23">
        <f t="shared" si="224"/>
        <v>0</v>
      </c>
      <c r="K1277" s="23">
        <f t="shared" si="225"/>
        <v>0</v>
      </c>
      <c r="L1277" s="27"/>
      <c r="M1277" s="27"/>
      <c r="N1277" s="33"/>
      <c r="O1277" s="33"/>
      <c r="P1277" s="68" t="str">
        <f t="shared" si="226"/>
        <v/>
      </c>
      <c r="Q1277" s="49" t="str">
        <f t="shared" si="227"/>
        <v/>
      </c>
      <c r="R1277" s="33"/>
      <c r="S1277" s="33"/>
      <c r="T1277" s="33"/>
      <c r="U1277" s="33"/>
      <c r="V1277" s="27"/>
      <c r="W1277" s="45"/>
      <c r="X1277" s="42">
        <f>IF(V1277="ESU",P1277*PU!$B$3,0)</f>
        <v>0</v>
      </c>
      <c r="Y1277" s="23">
        <f>IF(V1277="ECF",P1277*PU!$B$5,0)</f>
        <v>0</v>
      </c>
      <c r="Z1277" s="23">
        <f>IF(V1277="Enrobé projeté",P1277*PU!$B$7,0)</f>
        <v>0</v>
      </c>
      <c r="AA1277" s="23">
        <f>IF(V1277="Enrobé à froid",P1277*PU!$B$9,0)</f>
        <v>0</v>
      </c>
      <c r="AB1277" s="23">
        <f>IF(V1277="Béton bitumineux",P1277*PU!$B$11,0)</f>
        <v>0</v>
      </c>
      <c r="AC1277" s="23">
        <f>IF(V1277="Grave émulsion",P1277*PU!$B$13,0)</f>
        <v>0</v>
      </c>
      <c r="AD1277" s="24">
        <f>(R1277*PU!B1282)+('Entretien des chaussées1'!T1277*PU!B1284)+'Entretien des chaussées1'!X1277+'Entretien des chaussées1'!Y1277+'Entretien des chaussées1'!Z1277+'Entretien des chaussées1'!AA1277+'Entretien des chaussées1'!AB1277+'Entretien des chaussées1'!AC1277</f>
        <v>0</v>
      </c>
      <c r="AE1277" s="34"/>
      <c r="AF1277" s="34"/>
      <c r="AG1277" s="19" t="str">
        <f t="shared" si="228"/>
        <v/>
      </c>
      <c r="AH1277" s="19" t="str">
        <f t="shared" si="229"/>
        <v/>
      </c>
      <c r="AI1277" s="19" t="str">
        <f t="shared" si="230"/>
        <v/>
      </c>
      <c r="AJ1277" s="31"/>
      <c r="AK1277" s="26"/>
    </row>
    <row r="1278" spans="1:37" x14ac:dyDescent="0.2">
      <c r="A1278" s="40"/>
      <c r="B1278" s="50"/>
      <c r="C1278" s="41"/>
      <c r="D1278" s="44"/>
      <c r="E1278" s="40"/>
      <c r="F1278" s="38" t="str">
        <f t="shared" si="220"/>
        <v/>
      </c>
      <c r="G1278" s="23">
        <f t="shared" si="221"/>
        <v>0</v>
      </c>
      <c r="H1278" s="23">
        <f t="shared" si="222"/>
        <v>0</v>
      </c>
      <c r="I1278" s="23">
        <f t="shared" si="223"/>
        <v>0</v>
      </c>
      <c r="J1278" s="23">
        <f t="shared" si="224"/>
        <v>0</v>
      </c>
      <c r="K1278" s="23">
        <f t="shared" si="225"/>
        <v>0</v>
      </c>
      <c r="L1278" s="27"/>
      <c r="M1278" s="27"/>
      <c r="N1278" s="33"/>
      <c r="O1278" s="33"/>
      <c r="P1278" s="68" t="str">
        <f t="shared" si="226"/>
        <v/>
      </c>
      <c r="Q1278" s="49" t="str">
        <f t="shared" si="227"/>
        <v/>
      </c>
      <c r="R1278" s="33"/>
      <c r="S1278" s="33"/>
      <c r="T1278" s="33"/>
      <c r="U1278" s="33"/>
      <c r="V1278" s="27"/>
      <c r="W1278" s="45"/>
      <c r="X1278" s="42">
        <f>IF(V1278="ESU",P1278*PU!$B$3,0)</f>
        <v>0</v>
      </c>
      <c r="Y1278" s="23">
        <f>IF(V1278="ECF",P1278*PU!$B$5,0)</f>
        <v>0</v>
      </c>
      <c r="Z1278" s="23">
        <f>IF(V1278="Enrobé projeté",P1278*PU!$B$7,0)</f>
        <v>0</v>
      </c>
      <c r="AA1278" s="23">
        <f>IF(V1278="Enrobé à froid",P1278*PU!$B$9,0)</f>
        <v>0</v>
      </c>
      <c r="AB1278" s="23">
        <f>IF(V1278="Béton bitumineux",P1278*PU!$B$11,0)</f>
        <v>0</v>
      </c>
      <c r="AC1278" s="23">
        <f>IF(V1278="Grave émulsion",P1278*PU!$B$13,0)</f>
        <v>0</v>
      </c>
      <c r="AD1278" s="24">
        <f>(R1278*PU!B1283)+('Entretien des chaussées1'!T1278*PU!B1285)+'Entretien des chaussées1'!X1278+'Entretien des chaussées1'!Y1278+'Entretien des chaussées1'!Z1278+'Entretien des chaussées1'!AA1278+'Entretien des chaussées1'!AB1278+'Entretien des chaussées1'!AC1278</f>
        <v>0</v>
      </c>
      <c r="AE1278" s="34"/>
      <c r="AF1278" s="34"/>
      <c r="AG1278" s="19" t="str">
        <f t="shared" si="228"/>
        <v/>
      </c>
      <c r="AH1278" s="19" t="str">
        <f t="shared" si="229"/>
        <v/>
      </c>
      <c r="AI1278" s="19" t="str">
        <f t="shared" si="230"/>
        <v/>
      </c>
      <c r="AJ1278" s="31"/>
      <c r="AK1278" s="26"/>
    </row>
    <row r="1279" spans="1:37" x14ac:dyDescent="0.2">
      <c r="A1279" s="40"/>
      <c r="B1279" s="50"/>
      <c r="C1279" s="41"/>
      <c r="D1279" s="44"/>
      <c r="E1279" s="40"/>
      <c r="F1279" s="38" t="str">
        <f t="shared" si="220"/>
        <v/>
      </c>
      <c r="G1279" s="23">
        <f t="shared" si="221"/>
        <v>0</v>
      </c>
      <c r="H1279" s="23">
        <f t="shared" si="222"/>
        <v>0</v>
      </c>
      <c r="I1279" s="23">
        <f t="shared" si="223"/>
        <v>0</v>
      </c>
      <c r="J1279" s="23">
        <f t="shared" si="224"/>
        <v>0</v>
      </c>
      <c r="K1279" s="23">
        <f t="shared" si="225"/>
        <v>0</v>
      </c>
      <c r="L1279" s="27"/>
      <c r="M1279" s="27"/>
      <c r="N1279" s="33"/>
      <c r="O1279" s="33"/>
      <c r="P1279" s="68" t="str">
        <f t="shared" si="226"/>
        <v/>
      </c>
      <c r="Q1279" s="49" t="str">
        <f t="shared" si="227"/>
        <v/>
      </c>
      <c r="R1279" s="33"/>
      <c r="S1279" s="33"/>
      <c r="T1279" s="33"/>
      <c r="U1279" s="33"/>
      <c r="V1279" s="27"/>
      <c r="W1279" s="45"/>
      <c r="X1279" s="42">
        <f>IF(V1279="ESU",P1279*PU!$B$3,0)</f>
        <v>0</v>
      </c>
      <c r="Y1279" s="23">
        <f>IF(V1279="ECF",P1279*PU!$B$5,0)</f>
        <v>0</v>
      </c>
      <c r="Z1279" s="23">
        <f>IF(V1279="Enrobé projeté",P1279*PU!$B$7,0)</f>
        <v>0</v>
      </c>
      <c r="AA1279" s="23">
        <f>IF(V1279="Enrobé à froid",P1279*PU!$B$9,0)</f>
        <v>0</v>
      </c>
      <c r="AB1279" s="23">
        <f>IF(V1279="Béton bitumineux",P1279*PU!$B$11,0)</f>
        <v>0</v>
      </c>
      <c r="AC1279" s="23">
        <f>IF(V1279="Grave émulsion",P1279*PU!$B$13,0)</f>
        <v>0</v>
      </c>
      <c r="AD1279" s="24">
        <f>(R1279*PU!B1284)+('Entretien des chaussées1'!T1279*PU!B1286)+'Entretien des chaussées1'!X1279+'Entretien des chaussées1'!Y1279+'Entretien des chaussées1'!Z1279+'Entretien des chaussées1'!AA1279+'Entretien des chaussées1'!AB1279+'Entretien des chaussées1'!AC1279</f>
        <v>0</v>
      </c>
      <c r="AE1279" s="34"/>
      <c r="AF1279" s="34"/>
      <c r="AG1279" s="19" t="str">
        <f t="shared" si="228"/>
        <v/>
      </c>
      <c r="AH1279" s="19" t="str">
        <f t="shared" si="229"/>
        <v/>
      </c>
      <c r="AI1279" s="19" t="str">
        <f t="shared" si="230"/>
        <v/>
      </c>
      <c r="AJ1279" s="31"/>
      <c r="AK1279" s="26"/>
    </row>
    <row r="1280" spans="1:37" x14ac:dyDescent="0.2">
      <c r="A1280" s="40"/>
      <c r="B1280" s="50"/>
      <c r="C1280" s="41"/>
      <c r="D1280" s="44"/>
      <c r="E1280" s="40"/>
      <c r="F1280" s="38" t="str">
        <f t="shared" si="220"/>
        <v/>
      </c>
      <c r="G1280" s="23">
        <f t="shared" si="221"/>
        <v>0</v>
      </c>
      <c r="H1280" s="23">
        <f t="shared" si="222"/>
        <v>0</v>
      </c>
      <c r="I1280" s="23">
        <f t="shared" si="223"/>
        <v>0</v>
      </c>
      <c r="J1280" s="23">
        <f t="shared" si="224"/>
        <v>0</v>
      </c>
      <c r="K1280" s="23">
        <f t="shared" si="225"/>
        <v>0</v>
      </c>
      <c r="L1280" s="27"/>
      <c r="M1280" s="27"/>
      <c r="N1280" s="33"/>
      <c r="O1280" s="33"/>
      <c r="P1280" s="68" t="str">
        <f t="shared" si="226"/>
        <v/>
      </c>
      <c r="Q1280" s="49" t="str">
        <f t="shared" si="227"/>
        <v/>
      </c>
      <c r="R1280" s="33"/>
      <c r="S1280" s="33"/>
      <c r="T1280" s="33"/>
      <c r="U1280" s="33"/>
      <c r="V1280" s="27"/>
      <c r="W1280" s="45"/>
      <c r="X1280" s="42">
        <f>IF(V1280="ESU",P1280*PU!$B$3,0)</f>
        <v>0</v>
      </c>
      <c r="Y1280" s="23">
        <f>IF(V1280="ECF",P1280*PU!$B$5,0)</f>
        <v>0</v>
      </c>
      <c r="Z1280" s="23">
        <f>IF(V1280="Enrobé projeté",P1280*PU!$B$7,0)</f>
        <v>0</v>
      </c>
      <c r="AA1280" s="23">
        <f>IF(V1280="Enrobé à froid",P1280*PU!$B$9,0)</f>
        <v>0</v>
      </c>
      <c r="AB1280" s="23">
        <f>IF(V1280="Béton bitumineux",P1280*PU!$B$11,0)</f>
        <v>0</v>
      </c>
      <c r="AC1280" s="23">
        <f>IF(V1280="Grave émulsion",P1280*PU!$B$13,0)</f>
        <v>0</v>
      </c>
      <c r="AD1280" s="24">
        <f>(R1280*PU!B1285)+('Entretien des chaussées1'!T1280*PU!B1287)+'Entretien des chaussées1'!X1280+'Entretien des chaussées1'!Y1280+'Entretien des chaussées1'!Z1280+'Entretien des chaussées1'!AA1280+'Entretien des chaussées1'!AB1280+'Entretien des chaussées1'!AC1280</f>
        <v>0</v>
      </c>
      <c r="AE1280" s="34"/>
      <c r="AF1280" s="34"/>
      <c r="AG1280" s="19" t="str">
        <f t="shared" si="228"/>
        <v/>
      </c>
      <c r="AH1280" s="19" t="str">
        <f t="shared" si="229"/>
        <v/>
      </c>
      <c r="AI1280" s="19" t="str">
        <f t="shared" si="230"/>
        <v/>
      </c>
      <c r="AJ1280" s="31"/>
      <c r="AK1280" s="26"/>
    </row>
    <row r="1281" spans="1:37" x14ac:dyDescent="0.2">
      <c r="A1281" s="40"/>
      <c r="B1281" s="50"/>
      <c r="C1281" s="41"/>
      <c r="D1281" s="44"/>
      <c r="E1281" s="40"/>
      <c r="F1281" s="38" t="str">
        <f t="shared" si="220"/>
        <v/>
      </c>
      <c r="G1281" s="23">
        <f t="shared" si="221"/>
        <v>0</v>
      </c>
      <c r="H1281" s="23">
        <f t="shared" si="222"/>
        <v>0</v>
      </c>
      <c r="I1281" s="23">
        <f t="shared" si="223"/>
        <v>0</v>
      </c>
      <c r="J1281" s="23">
        <f t="shared" si="224"/>
        <v>0</v>
      </c>
      <c r="K1281" s="23">
        <f t="shared" si="225"/>
        <v>0</v>
      </c>
      <c r="L1281" s="27"/>
      <c r="M1281" s="27"/>
      <c r="N1281" s="33"/>
      <c r="O1281" s="33"/>
      <c r="P1281" s="68" t="str">
        <f t="shared" si="226"/>
        <v/>
      </c>
      <c r="Q1281" s="49" t="str">
        <f t="shared" si="227"/>
        <v/>
      </c>
      <c r="R1281" s="33"/>
      <c r="S1281" s="33"/>
      <c r="T1281" s="33"/>
      <c r="U1281" s="33"/>
      <c r="V1281" s="27"/>
      <c r="W1281" s="45"/>
      <c r="X1281" s="42">
        <f>IF(V1281="ESU",P1281*PU!$B$3,0)</f>
        <v>0</v>
      </c>
      <c r="Y1281" s="23">
        <f>IF(V1281="ECF",P1281*PU!$B$5,0)</f>
        <v>0</v>
      </c>
      <c r="Z1281" s="23">
        <f>IF(V1281="Enrobé projeté",P1281*PU!$B$7,0)</f>
        <v>0</v>
      </c>
      <c r="AA1281" s="23">
        <f>IF(V1281="Enrobé à froid",P1281*PU!$B$9,0)</f>
        <v>0</v>
      </c>
      <c r="AB1281" s="23">
        <f>IF(V1281="Béton bitumineux",P1281*PU!$B$11,0)</f>
        <v>0</v>
      </c>
      <c r="AC1281" s="23">
        <f>IF(V1281="Grave émulsion",P1281*PU!$B$13,0)</f>
        <v>0</v>
      </c>
      <c r="AD1281" s="24">
        <f>(R1281*PU!B1286)+('Entretien des chaussées1'!T1281*PU!B1288)+'Entretien des chaussées1'!X1281+'Entretien des chaussées1'!Y1281+'Entretien des chaussées1'!Z1281+'Entretien des chaussées1'!AA1281+'Entretien des chaussées1'!AB1281+'Entretien des chaussées1'!AC1281</f>
        <v>0</v>
      </c>
      <c r="AE1281" s="34"/>
      <c r="AF1281" s="34"/>
      <c r="AG1281" s="19" t="str">
        <f t="shared" si="228"/>
        <v/>
      </c>
      <c r="AH1281" s="19" t="str">
        <f t="shared" si="229"/>
        <v/>
      </c>
      <c r="AI1281" s="19" t="str">
        <f t="shared" si="230"/>
        <v/>
      </c>
      <c r="AJ1281" s="31"/>
      <c r="AK1281" s="26"/>
    </row>
    <row r="1282" spans="1:37" x14ac:dyDescent="0.2">
      <c r="A1282" s="40"/>
      <c r="B1282" s="50"/>
      <c r="C1282" s="41"/>
      <c r="D1282" s="44"/>
      <c r="E1282" s="40"/>
      <c r="F1282" s="38" t="str">
        <f t="shared" si="220"/>
        <v/>
      </c>
      <c r="G1282" s="23">
        <f t="shared" si="221"/>
        <v>0</v>
      </c>
      <c r="H1282" s="23">
        <f t="shared" si="222"/>
        <v>0</v>
      </c>
      <c r="I1282" s="23">
        <f t="shared" si="223"/>
        <v>0</v>
      </c>
      <c r="J1282" s="23">
        <f t="shared" si="224"/>
        <v>0</v>
      </c>
      <c r="K1282" s="23">
        <f t="shared" si="225"/>
        <v>0</v>
      </c>
      <c r="L1282" s="27"/>
      <c r="M1282" s="27"/>
      <c r="N1282" s="33"/>
      <c r="O1282" s="33"/>
      <c r="P1282" s="68" t="str">
        <f t="shared" si="226"/>
        <v/>
      </c>
      <c r="Q1282" s="49" t="str">
        <f t="shared" si="227"/>
        <v/>
      </c>
      <c r="R1282" s="33"/>
      <c r="S1282" s="33"/>
      <c r="T1282" s="33"/>
      <c r="U1282" s="33"/>
      <c r="V1282" s="27"/>
      <c r="W1282" s="45"/>
      <c r="X1282" s="42">
        <f>IF(V1282="ESU",P1282*PU!$B$3,0)</f>
        <v>0</v>
      </c>
      <c r="Y1282" s="23">
        <f>IF(V1282="ECF",P1282*PU!$B$5,0)</f>
        <v>0</v>
      </c>
      <c r="Z1282" s="23">
        <f>IF(V1282="Enrobé projeté",P1282*PU!$B$7,0)</f>
        <v>0</v>
      </c>
      <c r="AA1282" s="23">
        <f>IF(V1282="Enrobé à froid",P1282*PU!$B$9,0)</f>
        <v>0</v>
      </c>
      <c r="AB1282" s="23">
        <f>IF(V1282="Béton bitumineux",P1282*PU!$B$11,0)</f>
        <v>0</v>
      </c>
      <c r="AC1282" s="23">
        <f>IF(V1282="Grave émulsion",P1282*PU!$B$13,0)</f>
        <v>0</v>
      </c>
      <c r="AD1282" s="24">
        <f>(R1282*PU!B1287)+('Entretien des chaussées1'!T1282*PU!B1289)+'Entretien des chaussées1'!X1282+'Entretien des chaussées1'!Y1282+'Entretien des chaussées1'!Z1282+'Entretien des chaussées1'!AA1282+'Entretien des chaussées1'!AB1282+'Entretien des chaussées1'!AC1282</f>
        <v>0</v>
      </c>
      <c r="AE1282" s="34"/>
      <c r="AF1282" s="34"/>
      <c r="AG1282" s="19" t="str">
        <f t="shared" si="228"/>
        <v/>
      </c>
      <c r="AH1282" s="19" t="str">
        <f t="shared" si="229"/>
        <v/>
      </c>
      <c r="AI1282" s="19" t="str">
        <f t="shared" si="230"/>
        <v/>
      </c>
      <c r="AJ1282" s="31"/>
      <c r="AK1282" s="26"/>
    </row>
    <row r="1283" spans="1:37" x14ac:dyDescent="0.2">
      <c r="A1283" s="40"/>
      <c r="B1283" s="50"/>
      <c r="C1283" s="41"/>
      <c r="D1283" s="44"/>
      <c r="E1283" s="40"/>
      <c r="F1283" s="38" t="str">
        <f t="shared" si="220"/>
        <v/>
      </c>
      <c r="G1283" s="23">
        <f t="shared" si="221"/>
        <v>0</v>
      </c>
      <c r="H1283" s="23">
        <f t="shared" si="222"/>
        <v>0</v>
      </c>
      <c r="I1283" s="23">
        <f t="shared" si="223"/>
        <v>0</v>
      </c>
      <c r="J1283" s="23">
        <f t="shared" si="224"/>
        <v>0</v>
      </c>
      <c r="K1283" s="23">
        <f t="shared" si="225"/>
        <v>0</v>
      </c>
      <c r="L1283" s="27"/>
      <c r="M1283" s="27"/>
      <c r="N1283" s="33"/>
      <c r="O1283" s="33"/>
      <c r="P1283" s="68" t="str">
        <f t="shared" si="226"/>
        <v/>
      </c>
      <c r="Q1283" s="49" t="str">
        <f t="shared" si="227"/>
        <v/>
      </c>
      <c r="R1283" s="33"/>
      <c r="S1283" s="33"/>
      <c r="T1283" s="33"/>
      <c r="U1283" s="33"/>
      <c r="V1283" s="27"/>
      <c r="W1283" s="45"/>
      <c r="X1283" s="42">
        <f>IF(V1283="ESU",P1283*PU!$B$3,0)</f>
        <v>0</v>
      </c>
      <c r="Y1283" s="23">
        <f>IF(V1283="ECF",P1283*PU!$B$5,0)</f>
        <v>0</v>
      </c>
      <c r="Z1283" s="23">
        <f>IF(V1283="Enrobé projeté",P1283*PU!$B$7,0)</f>
        <v>0</v>
      </c>
      <c r="AA1283" s="23">
        <f>IF(V1283="Enrobé à froid",P1283*PU!$B$9,0)</f>
        <v>0</v>
      </c>
      <c r="AB1283" s="23">
        <f>IF(V1283="Béton bitumineux",P1283*PU!$B$11,0)</f>
        <v>0</v>
      </c>
      <c r="AC1283" s="23">
        <f>IF(V1283="Grave émulsion",P1283*PU!$B$13,0)</f>
        <v>0</v>
      </c>
      <c r="AD1283" s="24">
        <f>(R1283*PU!B1288)+('Entretien des chaussées1'!T1283*PU!B1290)+'Entretien des chaussées1'!X1283+'Entretien des chaussées1'!Y1283+'Entretien des chaussées1'!Z1283+'Entretien des chaussées1'!AA1283+'Entretien des chaussées1'!AB1283+'Entretien des chaussées1'!AC1283</f>
        <v>0</v>
      </c>
      <c r="AE1283" s="34"/>
      <c r="AF1283" s="34"/>
      <c r="AG1283" s="19" t="str">
        <f t="shared" si="228"/>
        <v/>
      </c>
      <c r="AH1283" s="19" t="str">
        <f t="shared" si="229"/>
        <v/>
      </c>
      <c r="AI1283" s="19" t="str">
        <f t="shared" si="230"/>
        <v/>
      </c>
      <c r="AJ1283" s="31"/>
      <c r="AK1283" s="26"/>
    </row>
    <row r="1284" spans="1:37" x14ac:dyDescent="0.2">
      <c r="A1284" s="40"/>
      <c r="B1284" s="50"/>
      <c r="C1284" s="41"/>
      <c r="D1284" s="44"/>
      <c r="E1284" s="40"/>
      <c r="F1284" s="38" t="str">
        <f t="shared" si="220"/>
        <v/>
      </c>
      <c r="G1284" s="23">
        <f t="shared" si="221"/>
        <v>0</v>
      </c>
      <c r="H1284" s="23">
        <f t="shared" si="222"/>
        <v>0</v>
      </c>
      <c r="I1284" s="23">
        <f t="shared" si="223"/>
        <v>0</v>
      </c>
      <c r="J1284" s="23">
        <f t="shared" si="224"/>
        <v>0</v>
      </c>
      <c r="K1284" s="23">
        <f t="shared" si="225"/>
        <v>0</v>
      </c>
      <c r="L1284" s="27"/>
      <c r="M1284" s="27"/>
      <c r="N1284" s="33"/>
      <c r="O1284" s="33"/>
      <c r="P1284" s="68" t="str">
        <f t="shared" si="226"/>
        <v/>
      </c>
      <c r="Q1284" s="49" t="str">
        <f t="shared" si="227"/>
        <v/>
      </c>
      <c r="R1284" s="33"/>
      <c r="S1284" s="33"/>
      <c r="T1284" s="33"/>
      <c r="U1284" s="33"/>
      <c r="V1284" s="27"/>
      <c r="W1284" s="45"/>
      <c r="X1284" s="42">
        <f>IF(V1284="ESU",P1284*PU!$B$3,0)</f>
        <v>0</v>
      </c>
      <c r="Y1284" s="23">
        <f>IF(V1284="ECF",P1284*PU!$B$5,0)</f>
        <v>0</v>
      </c>
      <c r="Z1284" s="23">
        <f>IF(V1284="Enrobé projeté",P1284*PU!$B$7,0)</f>
        <v>0</v>
      </c>
      <c r="AA1284" s="23">
        <f>IF(V1284="Enrobé à froid",P1284*PU!$B$9,0)</f>
        <v>0</v>
      </c>
      <c r="AB1284" s="23">
        <f>IF(V1284="Béton bitumineux",P1284*PU!$B$11,0)</f>
        <v>0</v>
      </c>
      <c r="AC1284" s="23">
        <f>IF(V1284="Grave émulsion",P1284*PU!$B$13,0)</f>
        <v>0</v>
      </c>
      <c r="AD1284" s="24">
        <f>(R1284*PU!B1289)+('Entretien des chaussées1'!T1284*PU!B1291)+'Entretien des chaussées1'!X1284+'Entretien des chaussées1'!Y1284+'Entretien des chaussées1'!Z1284+'Entretien des chaussées1'!AA1284+'Entretien des chaussées1'!AB1284+'Entretien des chaussées1'!AC1284</f>
        <v>0</v>
      </c>
      <c r="AE1284" s="34"/>
      <c r="AF1284" s="34"/>
      <c r="AG1284" s="19" t="str">
        <f t="shared" si="228"/>
        <v/>
      </c>
      <c r="AH1284" s="19" t="str">
        <f t="shared" si="229"/>
        <v/>
      </c>
      <c r="AI1284" s="19" t="str">
        <f t="shared" si="230"/>
        <v/>
      </c>
      <c r="AJ1284" s="31"/>
      <c r="AK1284" s="26"/>
    </row>
    <row r="1285" spans="1:37" x14ac:dyDescent="0.2">
      <c r="A1285" s="40"/>
      <c r="B1285" s="50"/>
      <c r="C1285" s="41"/>
      <c r="D1285" s="44"/>
      <c r="E1285" s="40"/>
      <c r="F1285" s="38" t="str">
        <f t="shared" si="220"/>
        <v/>
      </c>
      <c r="G1285" s="23">
        <f t="shared" si="221"/>
        <v>0</v>
      </c>
      <c r="H1285" s="23">
        <f t="shared" si="222"/>
        <v>0</v>
      </c>
      <c r="I1285" s="23">
        <f t="shared" si="223"/>
        <v>0</v>
      </c>
      <c r="J1285" s="23">
        <f t="shared" si="224"/>
        <v>0</v>
      </c>
      <c r="K1285" s="23">
        <f t="shared" si="225"/>
        <v>0</v>
      </c>
      <c r="L1285" s="27"/>
      <c r="M1285" s="27"/>
      <c r="N1285" s="33"/>
      <c r="O1285" s="33"/>
      <c r="P1285" s="68" t="str">
        <f t="shared" si="226"/>
        <v/>
      </c>
      <c r="Q1285" s="49" t="str">
        <f t="shared" si="227"/>
        <v/>
      </c>
      <c r="R1285" s="33"/>
      <c r="S1285" s="33"/>
      <c r="T1285" s="33"/>
      <c r="U1285" s="33"/>
      <c r="V1285" s="27"/>
      <c r="W1285" s="45"/>
      <c r="X1285" s="42">
        <f>IF(V1285="ESU",P1285*PU!$B$3,0)</f>
        <v>0</v>
      </c>
      <c r="Y1285" s="23">
        <f>IF(V1285="ECF",P1285*PU!$B$5,0)</f>
        <v>0</v>
      </c>
      <c r="Z1285" s="23">
        <f>IF(V1285="Enrobé projeté",P1285*PU!$B$7,0)</f>
        <v>0</v>
      </c>
      <c r="AA1285" s="23">
        <f>IF(V1285="Enrobé à froid",P1285*PU!$B$9,0)</f>
        <v>0</v>
      </c>
      <c r="AB1285" s="23">
        <f>IF(V1285="Béton bitumineux",P1285*PU!$B$11,0)</f>
        <v>0</v>
      </c>
      <c r="AC1285" s="23">
        <f>IF(V1285="Grave émulsion",P1285*PU!$B$13,0)</f>
        <v>0</v>
      </c>
      <c r="AD1285" s="24">
        <f>(R1285*PU!B1290)+('Entretien des chaussées1'!T1285*PU!B1292)+'Entretien des chaussées1'!X1285+'Entretien des chaussées1'!Y1285+'Entretien des chaussées1'!Z1285+'Entretien des chaussées1'!AA1285+'Entretien des chaussées1'!AB1285+'Entretien des chaussées1'!AC1285</f>
        <v>0</v>
      </c>
      <c r="AE1285" s="34"/>
      <c r="AF1285" s="34"/>
      <c r="AG1285" s="19" t="str">
        <f t="shared" si="228"/>
        <v/>
      </c>
      <c r="AH1285" s="19" t="str">
        <f t="shared" si="229"/>
        <v/>
      </c>
      <c r="AI1285" s="19" t="str">
        <f t="shared" si="230"/>
        <v/>
      </c>
      <c r="AJ1285" s="31"/>
      <c r="AK1285" s="26"/>
    </row>
    <row r="1286" spans="1:37" x14ac:dyDescent="0.2">
      <c r="A1286" s="40"/>
      <c r="B1286" s="50"/>
      <c r="C1286" s="41"/>
      <c r="D1286" s="44"/>
      <c r="E1286" s="40"/>
      <c r="F1286" s="38" t="str">
        <f t="shared" si="220"/>
        <v/>
      </c>
      <c r="G1286" s="23">
        <f t="shared" si="221"/>
        <v>0</v>
      </c>
      <c r="H1286" s="23">
        <f t="shared" si="222"/>
        <v>0</v>
      </c>
      <c r="I1286" s="23">
        <f t="shared" si="223"/>
        <v>0</v>
      </c>
      <c r="J1286" s="23">
        <f t="shared" si="224"/>
        <v>0</v>
      </c>
      <c r="K1286" s="23">
        <f t="shared" si="225"/>
        <v>0</v>
      </c>
      <c r="L1286" s="27"/>
      <c r="M1286" s="27"/>
      <c r="N1286" s="33"/>
      <c r="O1286" s="33"/>
      <c r="P1286" s="68" t="str">
        <f t="shared" si="226"/>
        <v/>
      </c>
      <c r="Q1286" s="49" t="str">
        <f t="shared" si="227"/>
        <v/>
      </c>
      <c r="R1286" s="33"/>
      <c r="S1286" s="33"/>
      <c r="T1286" s="33"/>
      <c r="U1286" s="33"/>
      <c r="V1286" s="27"/>
      <c r="W1286" s="45"/>
      <c r="X1286" s="42">
        <f>IF(V1286="ESU",P1286*PU!$B$3,0)</f>
        <v>0</v>
      </c>
      <c r="Y1286" s="23">
        <f>IF(V1286="ECF",P1286*PU!$B$5,0)</f>
        <v>0</v>
      </c>
      <c r="Z1286" s="23">
        <f>IF(V1286="Enrobé projeté",P1286*PU!$B$7,0)</f>
        <v>0</v>
      </c>
      <c r="AA1286" s="23">
        <f>IF(V1286="Enrobé à froid",P1286*PU!$B$9,0)</f>
        <v>0</v>
      </c>
      <c r="AB1286" s="23">
        <f>IF(V1286="Béton bitumineux",P1286*PU!$B$11,0)</f>
        <v>0</v>
      </c>
      <c r="AC1286" s="23">
        <f>IF(V1286="Grave émulsion",P1286*PU!$B$13,0)</f>
        <v>0</v>
      </c>
      <c r="AD1286" s="24">
        <f>(R1286*PU!B1291)+('Entretien des chaussées1'!T1286*PU!B1293)+'Entretien des chaussées1'!X1286+'Entretien des chaussées1'!Y1286+'Entretien des chaussées1'!Z1286+'Entretien des chaussées1'!AA1286+'Entretien des chaussées1'!AB1286+'Entretien des chaussées1'!AC1286</f>
        <v>0</v>
      </c>
      <c r="AE1286" s="34"/>
      <c r="AF1286" s="34"/>
      <c r="AG1286" s="19" t="str">
        <f t="shared" si="228"/>
        <v/>
      </c>
      <c r="AH1286" s="19" t="str">
        <f t="shared" si="229"/>
        <v/>
      </c>
      <c r="AI1286" s="19" t="str">
        <f t="shared" si="230"/>
        <v/>
      </c>
      <c r="AJ1286" s="31"/>
      <c r="AK1286" s="26"/>
    </row>
    <row r="1287" spans="1:37" x14ac:dyDescent="0.2">
      <c r="A1287" s="40"/>
      <c r="B1287" s="50"/>
      <c r="C1287" s="41"/>
      <c r="D1287" s="44"/>
      <c r="E1287" s="40"/>
      <c r="F1287" s="38" t="str">
        <f t="shared" si="220"/>
        <v/>
      </c>
      <c r="G1287" s="23">
        <f t="shared" si="221"/>
        <v>0</v>
      </c>
      <c r="H1287" s="23">
        <f t="shared" si="222"/>
        <v>0</v>
      </c>
      <c r="I1287" s="23">
        <f t="shared" si="223"/>
        <v>0</v>
      </c>
      <c r="J1287" s="23">
        <f t="shared" si="224"/>
        <v>0</v>
      </c>
      <c r="K1287" s="23">
        <f t="shared" si="225"/>
        <v>0</v>
      </c>
      <c r="L1287" s="27"/>
      <c r="M1287" s="27"/>
      <c r="N1287" s="33"/>
      <c r="O1287" s="33"/>
      <c r="P1287" s="68" t="str">
        <f t="shared" si="226"/>
        <v/>
      </c>
      <c r="Q1287" s="49" t="str">
        <f t="shared" si="227"/>
        <v/>
      </c>
      <c r="R1287" s="33"/>
      <c r="S1287" s="33"/>
      <c r="T1287" s="33"/>
      <c r="U1287" s="33"/>
      <c r="V1287" s="27"/>
      <c r="W1287" s="45"/>
      <c r="X1287" s="42">
        <f>IF(V1287="ESU",P1287*PU!$B$3,0)</f>
        <v>0</v>
      </c>
      <c r="Y1287" s="23">
        <f>IF(V1287="ECF",P1287*PU!$B$5,0)</f>
        <v>0</v>
      </c>
      <c r="Z1287" s="23">
        <f>IF(V1287="Enrobé projeté",P1287*PU!$B$7,0)</f>
        <v>0</v>
      </c>
      <c r="AA1287" s="23">
        <f>IF(V1287="Enrobé à froid",P1287*PU!$B$9,0)</f>
        <v>0</v>
      </c>
      <c r="AB1287" s="23">
        <f>IF(V1287="Béton bitumineux",P1287*PU!$B$11,0)</f>
        <v>0</v>
      </c>
      <c r="AC1287" s="23">
        <f>IF(V1287="Grave émulsion",P1287*PU!$B$13,0)</f>
        <v>0</v>
      </c>
      <c r="AD1287" s="24">
        <f>(R1287*PU!B1292)+('Entretien des chaussées1'!T1287*PU!B1294)+'Entretien des chaussées1'!X1287+'Entretien des chaussées1'!Y1287+'Entretien des chaussées1'!Z1287+'Entretien des chaussées1'!AA1287+'Entretien des chaussées1'!AB1287+'Entretien des chaussées1'!AC1287</f>
        <v>0</v>
      </c>
      <c r="AE1287" s="34"/>
      <c r="AF1287" s="34"/>
      <c r="AG1287" s="19" t="str">
        <f t="shared" si="228"/>
        <v/>
      </c>
      <c r="AH1287" s="19" t="str">
        <f t="shared" si="229"/>
        <v/>
      </c>
      <c r="AI1287" s="19" t="str">
        <f t="shared" si="230"/>
        <v/>
      </c>
      <c r="AJ1287" s="31"/>
      <c r="AK1287" s="26"/>
    </row>
    <row r="1288" spans="1:37" x14ac:dyDescent="0.2">
      <c r="A1288" s="40"/>
      <c r="B1288" s="50"/>
      <c r="C1288" s="41"/>
      <c r="D1288" s="44"/>
      <c r="E1288" s="40"/>
      <c r="F1288" s="38" t="str">
        <f t="shared" si="220"/>
        <v/>
      </c>
      <c r="G1288" s="23">
        <f t="shared" si="221"/>
        <v>0</v>
      </c>
      <c r="H1288" s="23">
        <f t="shared" si="222"/>
        <v>0</v>
      </c>
      <c r="I1288" s="23">
        <f t="shared" si="223"/>
        <v>0</v>
      </c>
      <c r="J1288" s="23">
        <f t="shared" si="224"/>
        <v>0</v>
      </c>
      <c r="K1288" s="23">
        <f t="shared" si="225"/>
        <v>0</v>
      </c>
      <c r="L1288" s="27"/>
      <c r="M1288" s="27"/>
      <c r="N1288" s="33"/>
      <c r="O1288" s="33"/>
      <c r="P1288" s="68" t="str">
        <f t="shared" si="226"/>
        <v/>
      </c>
      <c r="Q1288" s="49" t="str">
        <f t="shared" si="227"/>
        <v/>
      </c>
      <c r="R1288" s="33"/>
      <c r="S1288" s="33"/>
      <c r="T1288" s="33"/>
      <c r="U1288" s="33"/>
      <c r="V1288" s="27"/>
      <c r="W1288" s="45"/>
      <c r="X1288" s="42">
        <f>IF(V1288="ESU",P1288*PU!$B$3,0)</f>
        <v>0</v>
      </c>
      <c r="Y1288" s="23">
        <f>IF(V1288="ECF",P1288*PU!$B$5,0)</f>
        <v>0</v>
      </c>
      <c r="Z1288" s="23">
        <f>IF(V1288="Enrobé projeté",P1288*PU!$B$7,0)</f>
        <v>0</v>
      </c>
      <c r="AA1288" s="23">
        <f>IF(V1288="Enrobé à froid",P1288*PU!$B$9,0)</f>
        <v>0</v>
      </c>
      <c r="AB1288" s="23">
        <f>IF(V1288="Béton bitumineux",P1288*PU!$B$11,0)</f>
        <v>0</v>
      </c>
      <c r="AC1288" s="23">
        <f>IF(V1288="Grave émulsion",P1288*PU!$B$13,0)</f>
        <v>0</v>
      </c>
      <c r="AD1288" s="24">
        <f>(R1288*PU!B1293)+('Entretien des chaussées1'!T1288*PU!B1295)+'Entretien des chaussées1'!X1288+'Entretien des chaussées1'!Y1288+'Entretien des chaussées1'!Z1288+'Entretien des chaussées1'!AA1288+'Entretien des chaussées1'!AB1288+'Entretien des chaussées1'!AC1288</f>
        <v>0</v>
      </c>
      <c r="AE1288" s="34"/>
      <c r="AF1288" s="34"/>
      <c r="AG1288" s="19" t="str">
        <f t="shared" si="228"/>
        <v/>
      </c>
      <c r="AH1288" s="19" t="str">
        <f t="shared" si="229"/>
        <v/>
      </c>
      <c r="AI1288" s="19" t="str">
        <f t="shared" si="230"/>
        <v/>
      </c>
      <c r="AJ1288" s="31"/>
      <c r="AK1288" s="26"/>
    </row>
    <row r="1289" spans="1:37" x14ac:dyDescent="0.2">
      <c r="A1289" s="40"/>
      <c r="B1289" s="50"/>
      <c r="C1289" s="41"/>
      <c r="D1289" s="44"/>
      <c r="E1289" s="40"/>
      <c r="F1289" s="38" t="str">
        <f t="shared" si="220"/>
        <v/>
      </c>
      <c r="G1289" s="23">
        <f t="shared" si="221"/>
        <v>0</v>
      </c>
      <c r="H1289" s="23">
        <f t="shared" si="222"/>
        <v>0</v>
      </c>
      <c r="I1289" s="23">
        <f t="shared" si="223"/>
        <v>0</v>
      </c>
      <c r="J1289" s="23">
        <f t="shared" si="224"/>
        <v>0</v>
      </c>
      <c r="K1289" s="23">
        <f t="shared" si="225"/>
        <v>0</v>
      </c>
      <c r="L1289" s="27"/>
      <c r="M1289" s="27"/>
      <c r="N1289" s="33"/>
      <c r="O1289" s="33"/>
      <c r="P1289" s="68" t="str">
        <f t="shared" si="226"/>
        <v/>
      </c>
      <c r="Q1289" s="49" t="str">
        <f t="shared" si="227"/>
        <v/>
      </c>
      <c r="R1289" s="33"/>
      <c r="S1289" s="33"/>
      <c r="T1289" s="33"/>
      <c r="U1289" s="33"/>
      <c r="V1289" s="27"/>
      <c r="W1289" s="45"/>
      <c r="X1289" s="42">
        <f>IF(V1289="ESU",P1289*PU!$B$3,0)</f>
        <v>0</v>
      </c>
      <c r="Y1289" s="23">
        <f>IF(V1289="ECF",P1289*PU!$B$5,0)</f>
        <v>0</v>
      </c>
      <c r="Z1289" s="23">
        <f>IF(V1289="Enrobé projeté",P1289*PU!$B$7,0)</f>
        <v>0</v>
      </c>
      <c r="AA1289" s="23">
        <f>IF(V1289="Enrobé à froid",P1289*PU!$B$9,0)</f>
        <v>0</v>
      </c>
      <c r="AB1289" s="23">
        <f>IF(V1289="Béton bitumineux",P1289*PU!$B$11,0)</f>
        <v>0</v>
      </c>
      <c r="AC1289" s="23">
        <f>IF(V1289="Grave émulsion",P1289*PU!$B$13,0)</f>
        <v>0</v>
      </c>
      <c r="AD1289" s="24">
        <f>(R1289*PU!B1294)+('Entretien des chaussées1'!T1289*PU!B1296)+'Entretien des chaussées1'!X1289+'Entretien des chaussées1'!Y1289+'Entretien des chaussées1'!Z1289+'Entretien des chaussées1'!AA1289+'Entretien des chaussées1'!AB1289+'Entretien des chaussées1'!AC1289</f>
        <v>0</v>
      </c>
      <c r="AE1289" s="34"/>
      <c r="AF1289" s="34"/>
      <c r="AG1289" s="19" t="str">
        <f t="shared" si="228"/>
        <v/>
      </c>
      <c r="AH1289" s="19" t="str">
        <f t="shared" si="229"/>
        <v/>
      </c>
      <c r="AI1289" s="19" t="str">
        <f t="shared" si="230"/>
        <v/>
      </c>
      <c r="AJ1289" s="31"/>
      <c r="AK1289" s="26"/>
    </row>
    <row r="1290" spans="1:37" x14ac:dyDescent="0.2">
      <c r="A1290" s="40"/>
      <c r="B1290" s="50"/>
      <c r="C1290" s="41"/>
      <c r="D1290" s="44"/>
      <c r="E1290" s="40"/>
      <c r="F1290" s="38" t="str">
        <f t="shared" si="220"/>
        <v/>
      </c>
      <c r="G1290" s="23">
        <f t="shared" si="221"/>
        <v>0</v>
      </c>
      <c r="H1290" s="23">
        <f t="shared" si="222"/>
        <v>0</v>
      </c>
      <c r="I1290" s="23">
        <f t="shared" si="223"/>
        <v>0</v>
      </c>
      <c r="J1290" s="23">
        <f t="shared" si="224"/>
        <v>0</v>
      </c>
      <c r="K1290" s="23">
        <f t="shared" si="225"/>
        <v>0</v>
      </c>
      <c r="L1290" s="27"/>
      <c r="M1290" s="27"/>
      <c r="N1290" s="33"/>
      <c r="O1290" s="33"/>
      <c r="P1290" s="68" t="str">
        <f t="shared" si="226"/>
        <v/>
      </c>
      <c r="Q1290" s="49" t="str">
        <f t="shared" si="227"/>
        <v/>
      </c>
      <c r="R1290" s="33"/>
      <c r="S1290" s="33"/>
      <c r="T1290" s="33"/>
      <c r="U1290" s="33"/>
      <c r="V1290" s="27"/>
      <c r="W1290" s="45"/>
      <c r="X1290" s="42">
        <f>IF(V1290="ESU",P1290*PU!$B$3,0)</f>
        <v>0</v>
      </c>
      <c r="Y1290" s="23">
        <f>IF(V1290="ECF",P1290*PU!$B$5,0)</f>
        <v>0</v>
      </c>
      <c r="Z1290" s="23">
        <f>IF(V1290="Enrobé projeté",P1290*PU!$B$7,0)</f>
        <v>0</v>
      </c>
      <c r="AA1290" s="23">
        <f>IF(V1290="Enrobé à froid",P1290*PU!$B$9,0)</f>
        <v>0</v>
      </c>
      <c r="AB1290" s="23">
        <f>IF(V1290="Béton bitumineux",P1290*PU!$B$11,0)</f>
        <v>0</v>
      </c>
      <c r="AC1290" s="23">
        <f>IF(V1290="Grave émulsion",P1290*PU!$B$13,0)</f>
        <v>0</v>
      </c>
      <c r="AD1290" s="24">
        <f>(R1290*PU!B1295)+('Entretien des chaussées1'!T1290*PU!B1297)+'Entretien des chaussées1'!X1290+'Entretien des chaussées1'!Y1290+'Entretien des chaussées1'!Z1290+'Entretien des chaussées1'!AA1290+'Entretien des chaussées1'!AB1290+'Entretien des chaussées1'!AC1290</f>
        <v>0</v>
      </c>
      <c r="AE1290" s="34"/>
      <c r="AF1290" s="34"/>
      <c r="AG1290" s="19" t="str">
        <f t="shared" si="228"/>
        <v/>
      </c>
      <c r="AH1290" s="19" t="str">
        <f t="shared" si="229"/>
        <v/>
      </c>
      <c r="AI1290" s="19" t="str">
        <f t="shared" si="230"/>
        <v/>
      </c>
      <c r="AJ1290" s="31"/>
      <c r="AK1290" s="26"/>
    </row>
    <row r="1291" spans="1:37" x14ac:dyDescent="0.2">
      <c r="A1291" s="40"/>
      <c r="B1291" s="50"/>
      <c r="C1291" s="41"/>
      <c r="D1291" s="44"/>
      <c r="E1291" s="40"/>
      <c r="F1291" s="38" t="str">
        <f t="shared" si="220"/>
        <v/>
      </c>
      <c r="G1291" s="23">
        <f t="shared" si="221"/>
        <v>0</v>
      </c>
      <c r="H1291" s="23">
        <f t="shared" si="222"/>
        <v>0</v>
      </c>
      <c r="I1291" s="23">
        <f t="shared" si="223"/>
        <v>0</v>
      </c>
      <c r="J1291" s="23">
        <f t="shared" si="224"/>
        <v>0</v>
      </c>
      <c r="K1291" s="23">
        <f t="shared" si="225"/>
        <v>0</v>
      </c>
      <c r="L1291" s="27"/>
      <c r="M1291" s="27"/>
      <c r="N1291" s="33"/>
      <c r="O1291" s="33"/>
      <c r="P1291" s="68" t="str">
        <f t="shared" si="226"/>
        <v/>
      </c>
      <c r="Q1291" s="49" t="str">
        <f t="shared" si="227"/>
        <v/>
      </c>
      <c r="R1291" s="33"/>
      <c r="S1291" s="33"/>
      <c r="T1291" s="33"/>
      <c r="U1291" s="33"/>
      <c r="V1291" s="27"/>
      <c r="W1291" s="45"/>
      <c r="X1291" s="42">
        <f>IF(V1291="ESU",P1291*PU!$B$3,0)</f>
        <v>0</v>
      </c>
      <c r="Y1291" s="23">
        <f>IF(V1291="ECF",P1291*PU!$B$5,0)</f>
        <v>0</v>
      </c>
      <c r="Z1291" s="23">
        <f>IF(V1291="Enrobé projeté",P1291*PU!$B$7,0)</f>
        <v>0</v>
      </c>
      <c r="AA1291" s="23">
        <f>IF(V1291="Enrobé à froid",P1291*PU!$B$9,0)</f>
        <v>0</v>
      </c>
      <c r="AB1291" s="23">
        <f>IF(V1291="Béton bitumineux",P1291*PU!$B$11,0)</f>
        <v>0</v>
      </c>
      <c r="AC1291" s="23">
        <f>IF(V1291="Grave émulsion",P1291*PU!$B$13,0)</f>
        <v>0</v>
      </c>
      <c r="AD1291" s="24">
        <f>(R1291*PU!B1296)+('Entretien des chaussées1'!T1291*PU!B1298)+'Entretien des chaussées1'!X1291+'Entretien des chaussées1'!Y1291+'Entretien des chaussées1'!Z1291+'Entretien des chaussées1'!AA1291+'Entretien des chaussées1'!AB1291+'Entretien des chaussées1'!AC1291</f>
        <v>0</v>
      </c>
      <c r="AE1291" s="34"/>
      <c r="AF1291" s="34"/>
      <c r="AG1291" s="19" t="str">
        <f t="shared" si="228"/>
        <v/>
      </c>
      <c r="AH1291" s="19" t="str">
        <f t="shared" si="229"/>
        <v/>
      </c>
      <c r="AI1291" s="19" t="str">
        <f t="shared" si="230"/>
        <v/>
      </c>
      <c r="AJ1291" s="31"/>
      <c r="AK1291" s="26"/>
    </row>
    <row r="1292" spans="1:37" x14ac:dyDescent="0.2">
      <c r="A1292" s="40"/>
      <c r="B1292" s="50"/>
      <c r="C1292" s="41"/>
      <c r="D1292" s="44"/>
      <c r="E1292" s="40"/>
      <c r="F1292" s="38" t="str">
        <f t="shared" si="220"/>
        <v/>
      </c>
      <c r="G1292" s="23">
        <f t="shared" si="221"/>
        <v>0</v>
      </c>
      <c r="H1292" s="23">
        <f t="shared" si="222"/>
        <v>0</v>
      </c>
      <c r="I1292" s="23">
        <f t="shared" si="223"/>
        <v>0</v>
      </c>
      <c r="J1292" s="23">
        <f t="shared" si="224"/>
        <v>0</v>
      </c>
      <c r="K1292" s="23">
        <f t="shared" si="225"/>
        <v>0</v>
      </c>
      <c r="L1292" s="27"/>
      <c r="M1292" s="27"/>
      <c r="N1292" s="33"/>
      <c r="O1292" s="33"/>
      <c r="P1292" s="68" t="str">
        <f t="shared" si="226"/>
        <v/>
      </c>
      <c r="Q1292" s="49" t="str">
        <f t="shared" si="227"/>
        <v/>
      </c>
      <c r="R1292" s="33"/>
      <c r="S1292" s="33"/>
      <c r="T1292" s="33"/>
      <c r="U1292" s="33"/>
      <c r="V1292" s="27"/>
      <c r="W1292" s="45"/>
      <c r="X1292" s="42">
        <f>IF(V1292="ESU",P1292*PU!$B$3,0)</f>
        <v>0</v>
      </c>
      <c r="Y1292" s="23">
        <f>IF(V1292="ECF",P1292*PU!$B$5,0)</f>
        <v>0</v>
      </c>
      <c r="Z1292" s="23">
        <f>IF(V1292="Enrobé projeté",P1292*PU!$B$7,0)</f>
        <v>0</v>
      </c>
      <c r="AA1292" s="23">
        <f>IF(V1292="Enrobé à froid",P1292*PU!$B$9,0)</f>
        <v>0</v>
      </c>
      <c r="AB1292" s="23">
        <f>IF(V1292="Béton bitumineux",P1292*PU!$B$11,0)</f>
        <v>0</v>
      </c>
      <c r="AC1292" s="23">
        <f>IF(V1292="Grave émulsion",P1292*PU!$B$13,0)</f>
        <v>0</v>
      </c>
      <c r="AD1292" s="24">
        <f>(R1292*PU!B1297)+('Entretien des chaussées1'!T1292*PU!B1299)+'Entretien des chaussées1'!X1292+'Entretien des chaussées1'!Y1292+'Entretien des chaussées1'!Z1292+'Entretien des chaussées1'!AA1292+'Entretien des chaussées1'!AB1292+'Entretien des chaussées1'!AC1292</f>
        <v>0</v>
      </c>
      <c r="AE1292" s="34"/>
      <c r="AF1292" s="34"/>
      <c r="AG1292" s="19" t="str">
        <f t="shared" si="228"/>
        <v/>
      </c>
      <c r="AH1292" s="19" t="str">
        <f t="shared" si="229"/>
        <v/>
      </c>
      <c r="AI1292" s="19" t="str">
        <f t="shared" si="230"/>
        <v/>
      </c>
      <c r="AJ1292" s="31"/>
      <c r="AK1292" s="26"/>
    </row>
    <row r="1293" spans="1:37" x14ac:dyDescent="0.2">
      <c r="A1293" s="40"/>
      <c r="B1293" s="50"/>
      <c r="C1293" s="41"/>
      <c r="D1293" s="44"/>
      <c r="E1293" s="40"/>
      <c r="F1293" s="38" t="str">
        <f t="shared" ref="F1293:F1356" si="231">IF(E1293="Chaussée neuve","Niveau 1",IF(E1293="Chaussée fissurée","Niveau 2",IF(E1293="Chaussée fortement fissurée et nids de poule","Niveau 3",IF(E1293="Chaussée orniérée et fissurée","Niveau 4",IF(E1293="Chaussée affaissée ou quasi détruite","Niveau 5","")))))</f>
        <v/>
      </c>
      <c r="G1293" s="23">
        <f t="shared" ref="G1293:G1356" si="232">IF(F1293="Niveau 1",1,0)</f>
        <v>0</v>
      </c>
      <c r="H1293" s="23">
        <f t="shared" ref="H1293:H1356" si="233">IF(F1293="Niveau 2",1,0)</f>
        <v>0</v>
      </c>
      <c r="I1293" s="23">
        <f t="shared" ref="I1293:I1356" si="234">IF(F1293="Niveau 3",1,0)</f>
        <v>0</v>
      </c>
      <c r="J1293" s="23">
        <f t="shared" ref="J1293:J1356" si="235">IF(F1293="Niveau 4",1,0)</f>
        <v>0</v>
      </c>
      <c r="K1293" s="23">
        <f t="shared" ref="K1293:K1356" si="236">IF(F1293="Niveau 5",1,0)</f>
        <v>0</v>
      </c>
      <c r="L1293" s="27"/>
      <c r="M1293" s="27"/>
      <c r="N1293" s="33"/>
      <c r="O1293" s="33"/>
      <c r="P1293" s="68" t="str">
        <f t="shared" ref="P1293:P1356" si="237">IF(O1293="","",N1293*O1293)</f>
        <v/>
      </c>
      <c r="Q1293" s="49" t="str">
        <f t="shared" ref="Q1293:Q1356" si="238">IF(P1293="","","m²")</f>
        <v/>
      </c>
      <c r="R1293" s="33"/>
      <c r="S1293" s="33"/>
      <c r="T1293" s="33"/>
      <c r="U1293" s="33"/>
      <c r="V1293" s="27"/>
      <c r="W1293" s="45"/>
      <c r="X1293" s="42">
        <f>IF(V1293="ESU",P1293*PU!$B$3,0)</f>
        <v>0</v>
      </c>
      <c r="Y1293" s="23">
        <f>IF(V1293="ECF",P1293*PU!$B$5,0)</f>
        <v>0</v>
      </c>
      <c r="Z1293" s="23">
        <f>IF(V1293="Enrobé projeté",P1293*PU!$B$7,0)</f>
        <v>0</v>
      </c>
      <c r="AA1293" s="23">
        <f>IF(V1293="Enrobé à froid",P1293*PU!$B$9,0)</f>
        <v>0</v>
      </c>
      <c r="AB1293" s="23">
        <f>IF(V1293="Béton bitumineux",P1293*PU!$B$11,0)</f>
        <v>0</v>
      </c>
      <c r="AC1293" s="23">
        <f>IF(V1293="Grave émulsion",P1293*PU!$B$13,0)</f>
        <v>0</v>
      </c>
      <c r="AD1293" s="24">
        <f>(R1293*PU!B1298)+('Entretien des chaussées1'!T1293*PU!B1300)+'Entretien des chaussées1'!X1293+'Entretien des chaussées1'!Y1293+'Entretien des chaussées1'!Z1293+'Entretien des chaussées1'!AA1293+'Entretien des chaussées1'!AB1293+'Entretien des chaussées1'!AC1293</f>
        <v>0</v>
      </c>
      <c r="AE1293" s="34"/>
      <c r="AF1293" s="34"/>
      <c r="AG1293" s="19" t="str">
        <f t="shared" ref="AG1293:AG1356" si="239">IF(W1293="Année N",AD1293+AE1293+AF1293,"")</f>
        <v/>
      </c>
      <c r="AH1293" s="19" t="str">
        <f t="shared" ref="AH1293:AH1356" si="240">IF(W1293="N+1",AD1293+AE1293+AF1293,"")</f>
        <v/>
      </c>
      <c r="AI1293" s="19" t="str">
        <f t="shared" ref="AI1293:AI1356" si="241">IF(W1293="&gt; N+1",AD1293+AE1293+AF1293,"")</f>
        <v/>
      </c>
      <c r="AJ1293" s="31"/>
      <c r="AK1293" s="26"/>
    </row>
    <row r="1294" spans="1:37" x14ac:dyDescent="0.2">
      <c r="A1294" s="40"/>
      <c r="B1294" s="50"/>
      <c r="C1294" s="41"/>
      <c r="D1294" s="44"/>
      <c r="E1294" s="40"/>
      <c r="F1294" s="38" t="str">
        <f t="shared" si="231"/>
        <v/>
      </c>
      <c r="G1294" s="23">
        <f t="shared" si="232"/>
        <v>0</v>
      </c>
      <c r="H1294" s="23">
        <f t="shared" si="233"/>
        <v>0</v>
      </c>
      <c r="I1294" s="23">
        <f t="shared" si="234"/>
        <v>0</v>
      </c>
      <c r="J1294" s="23">
        <f t="shared" si="235"/>
        <v>0</v>
      </c>
      <c r="K1294" s="23">
        <f t="shared" si="236"/>
        <v>0</v>
      </c>
      <c r="L1294" s="27"/>
      <c r="M1294" s="27"/>
      <c r="N1294" s="33"/>
      <c r="O1294" s="33"/>
      <c r="P1294" s="68" t="str">
        <f t="shared" si="237"/>
        <v/>
      </c>
      <c r="Q1294" s="49" t="str">
        <f t="shared" si="238"/>
        <v/>
      </c>
      <c r="R1294" s="33"/>
      <c r="S1294" s="33"/>
      <c r="T1294" s="33"/>
      <c r="U1294" s="33"/>
      <c r="V1294" s="27"/>
      <c r="W1294" s="45"/>
      <c r="X1294" s="42">
        <f>IF(V1294="ESU",P1294*PU!$B$3,0)</f>
        <v>0</v>
      </c>
      <c r="Y1294" s="23">
        <f>IF(V1294="ECF",P1294*PU!$B$5,0)</f>
        <v>0</v>
      </c>
      <c r="Z1294" s="23">
        <f>IF(V1294="Enrobé projeté",P1294*PU!$B$7,0)</f>
        <v>0</v>
      </c>
      <c r="AA1294" s="23">
        <f>IF(V1294="Enrobé à froid",P1294*PU!$B$9,0)</f>
        <v>0</v>
      </c>
      <c r="AB1294" s="23">
        <f>IF(V1294="Béton bitumineux",P1294*PU!$B$11,0)</f>
        <v>0</v>
      </c>
      <c r="AC1294" s="23">
        <f>IF(V1294="Grave émulsion",P1294*PU!$B$13,0)</f>
        <v>0</v>
      </c>
      <c r="AD1294" s="24">
        <f>(R1294*PU!B1299)+('Entretien des chaussées1'!T1294*PU!B1301)+'Entretien des chaussées1'!X1294+'Entretien des chaussées1'!Y1294+'Entretien des chaussées1'!Z1294+'Entretien des chaussées1'!AA1294+'Entretien des chaussées1'!AB1294+'Entretien des chaussées1'!AC1294</f>
        <v>0</v>
      </c>
      <c r="AE1294" s="34"/>
      <c r="AF1294" s="34"/>
      <c r="AG1294" s="19" t="str">
        <f t="shared" si="239"/>
        <v/>
      </c>
      <c r="AH1294" s="19" t="str">
        <f t="shared" si="240"/>
        <v/>
      </c>
      <c r="AI1294" s="19" t="str">
        <f t="shared" si="241"/>
        <v/>
      </c>
      <c r="AJ1294" s="31"/>
      <c r="AK1294" s="26"/>
    </row>
    <row r="1295" spans="1:37" x14ac:dyDescent="0.2">
      <c r="A1295" s="40"/>
      <c r="B1295" s="50"/>
      <c r="C1295" s="41"/>
      <c r="D1295" s="44"/>
      <c r="E1295" s="40"/>
      <c r="F1295" s="38" t="str">
        <f t="shared" si="231"/>
        <v/>
      </c>
      <c r="G1295" s="23">
        <f t="shared" si="232"/>
        <v>0</v>
      </c>
      <c r="H1295" s="23">
        <f t="shared" si="233"/>
        <v>0</v>
      </c>
      <c r="I1295" s="23">
        <f t="shared" si="234"/>
        <v>0</v>
      </c>
      <c r="J1295" s="23">
        <f t="shared" si="235"/>
        <v>0</v>
      </c>
      <c r="K1295" s="23">
        <f t="shared" si="236"/>
        <v>0</v>
      </c>
      <c r="L1295" s="27"/>
      <c r="M1295" s="27"/>
      <c r="N1295" s="33"/>
      <c r="O1295" s="33"/>
      <c r="P1295" s="68" t="str">
        <f t="shared" si="237"/>
        <v/>
      </c>
      <c r="Q1295" s="49" t="str">
        <f t="shared" si="238"/>
        <v/>
      </c>
      <c r="R1295" s="33"/>
      <c r="S1295" s="33"/>
      <c r="T1295" s="33"/>
      <c r="U1295" s="33"/>
      <c r="V1295" s="27"/>
      <c r="W1295" s="45"/>
      <c r="X1295" s="42">
        <f>IF(V1295="ESU",P1295*PU!$B$3,0)</f>
        <v>0</v>
      </c>
      <c r="Y1295" s="23">
        <f>IF(V1295="ECF",P1295*PU!$B$5,0)</f>
        <v>0</v>
      </c>
      <c r="Z1295" s="23">
        <f>IF(V1295="Enrobé projeté",P1295*PU!$B$7,0)</f>
        <v>0</v>
      </c>
      <c r="AA1295" s="23">
        <f>IF(V1295="Enrobé à froid",P1295*PU!$B$9,0)</f>
        <v>0</v>
      </c>
      <c r="AB1295" s="23">
        <f>IF(V1295="Béton bitumineux",P1295*PU!$B$11,0)</f>
        <v>0</v>
      </c>
      <c r="AC1295" s="23">
        <f>IF(V1295="Grave émulsion",P1295*PU!$B$13,0)</f>
        <v>0</v>
      </c>
      <c r="AD1295" s="24">
        <f>(R1295*PU!B1300)+('Entretien des chaussées1'!T1295*PU!B1302)+'Entretien des chaussées1'!X1295+'Entretien des chaussées1'!Y1295+'Entretien des chaussées1'!Z1295+'Entretien des chaussées1'!AA1295+'Entretien des chaussées1'!AB1295+'Entretien des chaussées1'!AC1295</f>
        <v>0</v>
      </c>
      <c r="AE1295" s="34"/>
      <c r="AF1295" s="34"/>
      <c r="AG1295" s="19" t="str">
        <f t="shared" si="239"/>
        <v/>
      </c>
      <c r="AH1295" s="19" t="str">
        <f t="shared" si="240"/>
        <v/>
      </c>
      <c r="AI1295" s="19" t="str">
        <f t="shared" si="241"/>
        <v/>
      </c>
      <c r="AJ1295" s="31"/>
      <c r="AK1295" s="26"/>
    </row>
    <row r="1296" spans="1:37" x14ac:dyDescent="0.2">
      <c r="A1296" s="40"/>
      <c r="B1296" s="50"/>
      <c r="C1296" s="41"/>
      <c r="D1296" s="44"/>
      <c r="E1296" s="40"/>
      <c r="F1296" s="38" t="str">
        <f t="shared" si="231"/>
        <v/>
      </c>
      <c r="G1296" s="23">
        <f t="shared" si="232"/>
        <v>0</v>
      </c>
      <c r="H1296" s="23">
        <f t="shared" si="233"/>
        <v>0</v>
      </c>
      <c r="I1296" s="23">
        <f t="shared" si="234"/>
        <v>0</v>
      </c>
      <c r="J1296" s="23">
        <f t="shared" si="235"/>
        <v>0</v>
      </c>
      <c r="K1296" s="23">
        <f t="shared" si="236"/>
        <v>0</v>
      </c>
      <c r="L1296" s="27"/>
      <c r="M1296" s="27"/>
      <c r="N1296" s="33"/>
      <c r="O1296" s="33"/>
      <c r="P1296" s="68" t="str">
        <f t="shared" si="237"/>
        <v/>
      </c>
      <c r="Q1296" s="49" t="str">
        <f t="shared" si="238"/>
        <v/>
      </c>
      <c r="R1296" s="33"/>
      <c r="S1296" s="33"/>
      <c r="T1296" s="33"/>
      <c r="U1296" s="33"/>
      <c r="V1296" s="27"/>
      <c r="W1296" s="45"/>
      <c r="X1296" s="42">
        <f>IF(V1296="ESU",P1296*PU!$B$3,0)</f>
        <v>0</v>
      </c>
      <c r="Y1296" s="23">
        <f>IF(V1296="ECF",P1296*PU!$B$5,0)</f>
        <v>0</v>
      </c>
      <c r="Z1296" s="23">
        <f>IF(V1296="Enrobé projeté",P1296*PU!$B$7,0)</f>
        <v>0</v>
      </c>
      <c r="AA1296" s="23">
        <f>IF(V1296="Enrobé à froid",P1296*PU!$B$9,0)</f>
        <v>0</v>
      </c>
      <c r="AB1296" s="23">
        <f>IF(V1296="Béton bitumineux",P1296*PU!$B$11,0)</f>
        <v>0</v>
      </c>
      <c r="AC1296" s="23">
        <f>IF(V1296="Grave émulsion",P1296*PU!$B$13,0)</f>
        <v>0</v>
      </c>
      <c r="AD1296" s="24">
        <f>(R1296*PU!B1301)+('Entretien des chaussées1'!T1296*PU!B1303)+'Entretien des chaussées1'!X1296+'Entretien des chaussées1'!Y1296+'Entretien des chaussées1'!Z1296+'Entretien des chaussées1'!AA1296+'Entretien des chaussées1'!AB1296+'Entretien des chaussées1'!AC1296</f>
        <v>0</v>
      </c>
      <c r="AE1296" s="34"/>
      <c r="AF1296" s="34"/>
      <c r="AG1296" s="19" t="str">
        <f t="shared" si="239"/>
        <v/>
      </c>
      <c r="AH1296" s="19" t="str">
        <f t="shared" si="240"/>
        <v/>
      </c>
      <c r="AI1296" s="19" t="str">
        <f t="shared" si="241"/>
        <v/>
      </c>
      <c r="AJ1296" s="31"/>
      <c r="AK1296" s="26"/>
    </row>
    <row r="1297" spans="1:37" x14ac:dyDescent="0.2">
      <c r="A1297" s="40"/>
      <c r="B1297" s="50"/>
      <c r="C1297" s="41"/>
      <c r="D1297" s="44"/>
      <c r="E1297" s="40"/>
      <c r="F1297" s="38" t="str">
        <f t="shared" si="231"/>
        <v/>
      </c>
      <c r="G1297" s="23">
        <f t="shared" si="232"/>
        <v>0</v>
      </c>
      <c r="H1297" s="23">
        <f t="shared" si="233"/>
        <v>0</v>
      </c>
      <c r="I1297" s="23">
        <f t="shared" si="234"/>
        <v>0</v>
      </c>
      <c r="J1297" s="23">
        <f t="shared" si="235"/>
        <v>0</v>
      </c>
      <c r="K1297" s="23">
        <f t="shared" si="236"/>
        <v>0</v>
      </c>
      <c r="L1297" s="27"/>
      <c r="M1297" s="27"/>
      <c r="N1297" s="33"/>
      <c r="O1297" s="33"/>
      <c r="P1297" s="68" t="str">
        <f t="shared" si="237"/>
        <v/>
      </c>
      <c r="Q1297" s="49" t="str">
        <f t="shared" si="238"/>
        <v/>
      </c>
      <c r="R1297" s="33"/>
      <c r="S1297" s="33"/>
      <c r="T1297" s="33"/>
      <c r="U1297" s="33"/>
      <c r="V1297" s="27"/>
      <c r="W1297" s="45"/>
      <c r="X1297" s="42">
        <f>IF(V1297="ESU",P1297*PU!$B$3,0)</f>
        <v>0</v>
      </c>
      <c r="Y1297" s="23">
        <f>IF(V1297="ECF",P1297*PU!$B$5,0)</f>
        <v>0</v>
      </c>
      <c r="Z1297" s="23">
        <f>IF(V1297="Enrobé projeté",P1297*PU!$B$7,0)</f>
        <v>0</v>
      </c>
      <c r="AA1297" s="23">
        <f>IF(V1297="Enrobé à froid",P1297*PU!$B$9,0)</f>
        <v>0</v>
      </c>
      <c r="AB1297" s="23">
        <f>IF(V1297="Béton bitumineux",P1297*PU!$B$11,0)</f>
        <v>0</v>
      </c>
      <c r="AC1297" s="23">
        <f>IF(V1297="Grave émulsion",P1297*PU!$B$13,0)</f>
        <v>0</v>
      </c>
      <c r="AD1297" s="24">
        <f>(R1297*PU!B1302)+('Entretien des chaussées1'!T1297*PU!B1304)+'Entretien des chaussées1'!X1297+'Entretien des chaussées1'!Y1297+'Entretien des chaussées1'!Z1297+'Entretien des chaussées1'!AA1297+'Entretien des chaussées1'!AB1297+'Entretien des chaussées1'!AC1297</f>
        <v>0</v>
      </c>
      <c r="AE1297" s="34"/>
      <c r="AF1297" s="34"/>
      <c r="AG1297" s="19" t="str">
        <f t="shared" si="239"/>
        <v/>
      </c>
      <c r="AH1297" s="19" t="str">
        <f t="shared" si="240"/>
        <v/>
      </c>
      <c r="AI1297" s="19" t="str">
        <f t="shared" si="241"/>
        <v/>
      </c>
      <c r="AJ1297" s="31"/>
      <c r="AK1297" s="26"/>
    </row>
    <row r="1298" spans="1:37" x14ac:dyDescent="0.2">
      <c r="A1298" s="40"/>
      <c r="B1298" s="50"/>
      <c r="C1298" s="41"/>
      <c r="D1298" s="44"/>
      <c r="E1298" s="40"/>
      <c r="F1298" s="38" t="str">
        <f t="shared" si="231"/>
        <v/>
      </c>
      <c r="G1298" s="23">
        <f t="shared" si="232"/>
        <v>0</v>
      </c>
      <c r="H1298" s="23">
        <f t="shared" si="233"/>
        <v>0</v>
      </c>
      <c r="I1298" s="23">
        <f t="shared" si="234"/>
        <v>0</v>
      </c>
      <c r="J1298" s="23">
        <f t="shared" si="235"/>
        <v>0</v>
      </c>
      <c r="K1298" s="23">
        <f t="shared" si="236"/>
        <v>0</v>
      </c>
      <c r="L1298" s="27"/>
      <c r="M1298" s="27"/>
      <c r="N1298" s="33"/>
      <c r="O1298" s="33"/>
      <c r="P1298" s="68" t="str">
        <f t="shared" si="237"/>
        <v/>
      </c>
      <c r="Q1298" s="49" t="str">
        <f t="shared" si="238"/>
        <v/>
      </c>
      <c r="R1298" s="33"/>
      <c r="S1298" s="33"/>
      <c r="T1298" s="33"/>
      <c r="U1298" s="33"/>
      <c r="V1298" s="27"/>
      <c r="W1298" s="45"/>
      <c r="X1298" s="42">
        <f>IF(V1298="ESU",P1298*PU!$B$3,0)</f>
        <v>0</v>
      </c>
      <c r="Y1298" s="23">
        <f>IF(V1298="ECF",P1298*PU!$B$5,0)</f>
        <v>0</v>
      </c>
      <c r="Z1298" s="23">
        <f>IF(V1298="Enrobé projeté",P1298*PU!$B$7,0)</f>
        <v>0</v>
      </c>
      <c r="AA1298" s="23">
        <f>IF(V1298="Enrobé à froid",P1298*PU!$B$9,0)</f>
        <v>0</v>
      </c>
      <c r="AB1298" s="23">
        <f>IF(V1298="Béton bitumineux",P1298*PU!$B$11,0)</f>
        <v>0</v>
      </c>
      <c r="AC1298" s="23">
        <f>IF(V1298="Grave émulsion",P1298*PU!$B$13,0)</f>
        <v>0</v>
      </c>
      <c r="AD1298" s="24">
        <f>(R1298*PU!B1303)+('Entretien des chaussées1'!T1298*PU!B1305)+'Entretien des chaussées1'!X1298+'Entretien des chaussées1'!Y1298+'Entretien des chaussées1'!Z1298+'Entretien des chaussées1'!AA1298+'Entretien des chaussées1'!AB1298+'Entretien des chaussées1'!AC1298</f>
        <v>0</v>
      </c>
      <c r="AE1298" s="34"/>
      <c r="AF1298" s="34"/>
      <c r="AG1298" s="19" t="str">
        <f t="shared" si="239"/>
        <v/>
      </c>
      <c r="AH1298" s="19" t="str">
        <f t="shared" si="240"/>
        <v/>
      </c>
      <c r="AI1298" s="19" t="str">
        <f t="shared" si="241"/>
        <v/>
      </c>
      <c r="AJ1298" s="31"/>
      <c r="AK1298" s="26"/>
    </row>
    <row r="1299" spans="1:37" x14ac:dyDescent="0.2">
      <c r="A1299" s="40"/>
      <c r="B1299" s="50"/>
      <c r="C1299" s="41"/>
      <c r="D1299" s="44"/>
      <c r="E1299" s="40"/>
      <c r="F1299" s="38" t="str">
        <f t="shared" si="231"/>
        <v/>
      </c>
      <c r="G1299" s="23">
        <f t="shared" si="232"/>
        <v>0</v>
      </c>
      <c r="H1299" s="23">
        <f t="shared" si="233"/>
        <v>0</v>
      </c>
      <c r="I1299" s="23">
        <f t="shared" si="234"/>
        <v>0</v>
      </c>
      <c r="J1299" s="23">
        <f t="shared" si="235"/>
        <v>0</v>
      </c>
      <c r="K1299" s="23">
        <f t="shared" si="236"/>
        <v>0</v>
      </c>
      <c r="L1299" s="27"/>
      <c r="M1299" s="27"/>
      <c r="N1299" s="33"/>
      <c r="O1299" s="33"/>
      <c r="P1299" s="68" t="str">
        <f t="shared" si="237"/>
        <v/>
      </c>
      <c r="Q1299" s="49" t="str">
        <f t="shared" si="238"/>
        <v/>
      </c>
      <c r="R1299" s="33"/>
      <c r="S1299" s="33"/>
      <c r="T1299" s="33"/>
      <c r="U1299" s="33"/>
      <c r="V1299" s="27"/>
      <c r="W1299" s="45"/>
      <c r="X1299" s="42">
        <f>IF(V1299="ESU",P1299*PU!$B$3,0)</f>
        <v>0</v>
      </c>
      <c r="Y1299" s="23">
        <f>IF(V1299="ECF",P1299*PU!$B$5,0)</f>
        <v>0</v>
      </c>
      <c r="Z1299" s="23">
        <f>IF(V1299="Enrobé projeté",P1299*PU!$B$7,0)</f>
        <v>0</v>
      </c>
      <c r="AA1299" s="23">
        <f>IF(V1299="Enrobé à froid",P1299*PU!$B$9,0)</f>
        <v>0</v>
      </c>
      <c r="AB1299" s="23">
        <f>IF(V1299="Béton bitumineux",P1299*PU!$B$11,0)</f>
        <v>0</v>
      </c>
      <c r="AC1299" s="23">
        <f>IF(V1299="Grave émulsion",P1299*PU!$B$13,0)</f>
        <v>0</v>
      </c>
      <c r="AD1299" s="24">
        <f>(R1299*PU!B1304)+('Entretien des chaussées1'!T1299*PU!B1306)+'Entretien des chaussées1'!X1299+'Entretien des chaussées1'!Y1299+'Entretien des chaussées1'!Z1299+'Entretien des chaussées1'!AA1299+'Entretien des chaussées1'!AB1299+'Entretien des chaussées1'!AC1299</f>
        <v>0</v>
      </c>
      <c r="AE1299" s="34"/>
      <c r="AF1299" s="34"/>
      <c r="AG1299" s="19" t="str">
        <f t="shared" si="239"/>
        <v/>
      </c>
      <c r="AH1299" s="19" t="str">
        <f t="shared" si="240"/>
        <v/>
      </c>
      <c r="AI1299" s="19" t="str">
        <f t="shared" si="241"/>
        <v/>
      </c>
      <c r="AJ1299" s="31"/>
      <c r="AK1299" s="26"/>
    </row>
    <row r="1300" spans="1:37" x14ac:dyDescent="0.2">
      <c r="A1300" s="40"/>
      <c r="B1300" s="50"/>
      <c r="C1300" s="41"/>
      <c r="D1300" s="44"/>
      <c r="E1300" s="40"/>
      <c r="F1300" s="38" t="str">
        <f t="shared" si="231"/>
        <v/>
      </c>
      <c r="G1300" s="23">
        <f t="shared" si="232"/>
        <v>0</v>
      </c>
      <c r="H1300" s="23">
        <f t="shared" si="233"/>
        <v>0</v>
      </c>
      <c r="I1300" s="23">
        <f t="shared" si="234"/>
        <v>0</v>
      </c>
      <c r="J1300" s="23">
        <f t="shared" si="235"/>
        <v>0</v>
      </c>
      <c r="K1300" s="23">
        <f t="shared" si="236"/>
        <v>0</v>
      </c>
      <c r="L1300" s="27"/>
      <c r="M1300" s="27"/>
      <c r="N1300" s="33"/>
      <c r="O1300" s="33"/>
      <c r="P1300" s="68" t="str">
        <f t="shared" si="237"/>
        <v/>
      </c>
      <c r="Q1300" s="49" t="str">
        <f t="shared" si="238"/>
        <v/>
      </c>
      <c r="R1300" s="33"/>
      <c r="S1300" s="33"/>
      <c r="T1300" s="33"/>
      <c r="U1300" s="33"/>
      <c r="V1300" s="27"/>
      <c r="W1300" s="45"/>
      <c r="X1300" s="42">
        <f>IF(V1300="ESU",P1300*PU!$B$3,0)</f>
        <v>0</v>
      </c>
      <c r="Y1300" s="23">
        <f>IF(V1300="ECF",P1300*PU!$B$5,0)</f>
        <v>0</v>
      </c>
      <c r="Z1300" s="23">
        <f>IF(V1300="Enrobé projeté",P1300*PU!$B$7,0)</f>
        <v>0</v>
      </c>
      <c r="AA1300" s="23">
        <f>IF(V1300="Enrobé à froid",P1300*PU!$B$9,0)</f>
        <v>0</v>
      </c>
      <c r="AB1300" s="23">
        <f>IF(V1300="Béton bitumineux",P1300*PU!$B$11,0)</f>
        <v>0</v>
      </c>
      <c r="AC1300" s="23">
        <f>IF(V1300="Grave émulsion",P1300*PU!$B$13,0)</f>
        <v>0</v>
      </c>
      <c r="AD1300" s="24">
        <f>(R1300*PU!B1305)+('Entretien des chaussées1'!T1300*PU!B1307)+'Entretien des chaussées1'!X1300+'Entretien des chaussées1'!Y1300+'Entretien des chaussées1'!Z1300+'Entretien des chaussées1'!AA1300+'Entretien des chaussées1'!AB1300+'Entretien des chaussées1'!AC1300</f>
        <v>0</v>
      </c>
      <c r="AE1300" s="34"/>
      <c r="AF1300" s="34"/>
      <c r="AG1300" s="19" t="str">
        <f t="shared" si="239"/>
        <v/>
      </c>
      <c r="AH1300" s="19" t="str">
        <f t="shared" si="240"/>
        <v/>
      </c>
      <c r="AI1300" s="19" t="str">
        <f t="shared" si="241"/>
        <v/>
      </c>
      <c r="AJ1300" s="31"/>
      <c r="AK1300" s="26"/>
    </row>
    <row r="1301" spans="1:37" x14ac:dyDescent="0.2">
      <c r="A1301" s="40"/>
      <c r="B1301" s="50"/>
      <c r="C1301" s="41"/>
      <c r="D1301" s="44"/>
      <c r="E1301" s="40"/>
      <c r="F1301" s="38" t="str">
        <f t="shared" si="231"/>
        <v/>
      </c>
      <c r="G1301" s="23">
        <f t="shared" si="232"/>
        <v>0</v>
      </c>
      <c r="H1301" s="23">
        <f t="shared" si="233"/>
        <v>0</v>
      </c>
      <c r="I1301" s="23">
        <f t="shared" si="234"/>
        <v>0</v>
      </c>
      <c r="J1301" s="23">
        <f t="shared" si="235"/>
        <v>0</v>
      </c>
      <c r="K1301" s="23">
        <f t="shared" si="236"/>
        <v>0</v>
      </c>
      <c r="L1301" s="27"/>
      <c r="M1301" s="27"/>
      <c r="N1301" s="33"/>
      <c r="O1301" s="33"/>
      <c r="P1301" s="68" t="str">
        <f t="shared" si="237"/>
        <v/>
      </c>
      <c r="Q1301" s="49" t="str">
        <f t="shared" si="238"/>
        <v/>
      </c>
      <c r="R1301" s="33"/>
      <c r="S1301" s="33"/>
      <c r="T1301" s="33"/>
      <c r="U1301" s="33"/>
      <c r="V1301" s="27"/>
      <c r="W1301" s="45"/>
      <c r="X1301" s="42">
        <f>IF(V1301="ESU",P1301*PU!$B$3,0)</f>
        <v>0</v>
      </c>
      <c r="Y1301" s="23">
        <f>IF(V1301="ECF",P1301*PU!$B$5,0)</f>
        <v>0</v>
      </c>
      <c r="Z1301" s="23">
        <f>IF(V1301="Enrobé projeté",P1301*PU!$B$7,0)</f>
        <v>0</v>
      </c>
      <c r="AA1301" s="23">
        <f>IF(V1301="Enrobé à froid",P1301*PU!$B$9,0)</f>
        <v>0</v>
      </c>
      <c r="AB1301" s="23">
        <f>IF(V1301="Béton bitumineux",P1301*PU!$B$11,0)</f>
        <v>0</v>
      </c>
      <c r="AC1301" s="23">
        <f>IF(V1301="Grave émulsion",P1301*PU!$B$13,0)</f>
        <v>0</v>
      </c>
      <c r="AD1301" s="24">
        <f>(R1301*PU!B1306)+('Entretien des chaussées1'!T1301*PU!B1308)+'Entretien des chaussées1'!X1301+'Entretien des chaussées1'!Y1301+'Entretien des chaussées1'!Z1301+'Entretien des chaussées1'!AA1301+'Entretien des chaussées1'!AB1301+'Entretien des chaussées1'!AC1301</f>
        <v>0</v>
      </c>
      <c r="AE1301" s="34"/>
      <c r="AF1301" s="34"/>
      <c r="AG1301" s="19" t="str">
        <f t="shared" si="239"/>
        <v/>
      </c>
      <c r="AH1301" s="19" t="str">
        <f t="shared" si="240"/>
        <v/>
      </c>
      <c r="AI1301" s="19" t="str">
        <f t="shared" si="241"/>
        <v/>
      </c>
      <c r="AJ1301" s="31"/>
      <c r="AK1301" s="26"/>
    </row>
    <row r="1302" spans="1:37" x14ac:dyDescent="0.2">
      <c r="A1302" s="40"/>
      <c r="B1302" s="50"/>
      <c r="C1302" s="41"/>
      <c r="D1302" s="44"/>
      <c r="E1302" s="40"/>
      <c r="F1302" s="38" t="str">
        <f t="shared" si="231"/>
        <v/>
      </c>
      <c r="G1302" s="23">
        <f t="shared" si="232"/>
        <v>0</v>
      </c>
      <c r="H1302" s="23">
        <f t="shared" si="233"/>
        <v>0</v>
      </c>
      <c r="I1302" s="23">
        <f t="shared" si="234"/>
        <v>0</v>
      </c>
      <c r="J1302" s="23">
        <f t="shared" si="235"/>
        <v>0</v>
      </c>
      <c r="K1302" s="23">
        <f t="shared" si="236"/>
        <v>0</v>
      </c>
      <c r="L1302" s="27"/>
      <c r="M1302" s="27"/>
      <c r="N1302" s="33"/>
      <c r="O1302" s="33"/>
      <c r="P1302" s="68" t="str">
        <f t="shared" si="237"/>
        <v/>
      </c>
      <c r="Q1302" s="49" t="str">
        <f t="shared" si="238"/>
        <v/>
      </c>
      <c r="R1302" s="33"/>
      <c r="S1302" s="33"/>
      <c r="T1302" s="33"/>
      <c r="U1302" s="33"/>
      <c r="V1302" s="27"/>
      <c r="W1302" s="45"/>
      <c r="X1302" s="42">
        <f>IF(V1302="ESU",P1302*PU!$B$3,0)</f>
        <v>0</v>
      </c>
      <c r="Y1302" s="23">
        <f>IF(V1302="ECF",P1302*PU!$B$5,0)</f>
        <v>0</v>
      </c>
      <c r="Z1302" s="23">
        <f>IF(V1302="Enrobé projeté",P1302*PU!$B$7,0)</f>
        <v>0</v>
      </c>
      <c r="AA1302" s="23">
        <f>IF(V1302="Enrobé à froid",P1302*PU!$B$9,0)</f>
        <v>0</v>
      </c>
      <c r="AB1302" s="23">
        <f>IF(V1302="Béton bitumineux",P1302*PU!$B$11,0)</f>
        <v>0</v>
      </c>
      <c r="AC1302" s="23">
        <f>IF(V1302="Grave émulsion",P1302*PU!$B$13,0)</f>
        <v>0</v>
      </c>
      <c r="AD1302" s="24">
        <f>(R1302*PU!B1307)+('Entretien des chaussées1'!T1302*PU!B1309)+'Entretien des chaussées1'!X1302+'Entretien des chaussées1'!Y1302+'Entretien des chaussées1'!Z1302+'Entretien des chaussées1'!AA1302+'Entretien des chaussées1'!AB1302+'Entretien des chaussées1'!AC1302</f>
        <v>0</v>
      </c>
      <c r="AE1302" s="34"/>
      <c r="AF1302" s="34"/>
      <c r="AG1302" s="19" t="str">
        <f t="shared" si="239"/>
        <v/>
      </c>
      <c r="AH1302" s="19" t="str">
        <f t="shared" si="240"/>
        <v/>
      </c>
      <c r="AI1302" s="19" t="str">
        <f t="shared" si="241"/>
        <v/>
      </c>
      <c r="AJ1302" s="31"/>
      <c r="AK1302" s="26"/>
    </row>
    <row r="1303" spans="1:37" x14ac:dyDescent="0.2">
      <c r="A1303" s="40"/>
      <c r="B1303" s="50"/>
      <c r="C1303" s="41"/>
      <c r="D1303" s="44"/>
      <c r="E1303" s="40"/>
      <c r="F1303" s="38" t="str">
        <f t="shared" si="231"/>
        <v/>
      </c>
      <c r="G1303" s="23">
        <f t="shared" si="232"/>
        <v>0</v>
      </c>
      <c r="H1303" s="23">
        <f t="shared" si="233"/>
        <v>0</v>
      </c>
      <c r="I1303" s="23">
        <f t="shared" si="234"/>
        <v>0</v>
      </c>
      <c r="J1303" s="23">
        <f t="shared" si="235"/>
        <v>0</v>
      </c>
      <c r="K1303" s="23">
        <f t="shared" si="236"/>
        <v>0</v>
      </c>
      <c r="L1303" s="27"/>
      <c r="M1303" s="27"/>
      <c r="N1303" s="33"/>
      <c r="O1303" s="33"/>
      <c r="P1303" s="68" t="str">
        <f t="shared" si="237"/>
        <v/>
      </c>
      <c r="Q1303" s="49" t="str">
        <f t="shared" si="238"/>
        <v/>
      </c>
      <c r="R1303" s="33"/>
      <c r="S1303" s="33"/>
      <c r="T1303" s="33"/>
      <c r="U1303" s="33"/>
      <c r="V1303" s="27"/>
      <c r="W1303" s="45"/>
      <c r="X1303" s="42">
        <f>IF(V1303="ESU",P1303*PU!$B$3,0)</f>
        <v>0</v>
      </c>
      <c r="Y1303" s="23">
        <f>IF(V1303="ECF",P1303*PU!$B$5,0)</f>
        <v>0</v>
      </c>
      <c r="Z1303" s="23">
        <f>IF(V1303="Enrobé projeté",P1303*PU!$B$7,0)</f>
        <v>0</v>
      </c>
      <c r="AA1303" s="23">
        <f>IF(V1303="Enrobé à froid",P1303*PU!$B$9,0)</f>
        <v>0</v>
      </c>
      <c r="AB1303" s="23">
        <f>IF(V1303="Béton bitumineux",P1303*PU!$B$11,0)</f>
        <v>0</v>
      </c>
      <c r="AC1303" s="23">
        <f>IF(V1303="Grave émulsion",P1303*PU!$B$13,0)</f>
        <v>0</v>
      </c>
      <c r="AD1303" s="24">
        <f>(R1303*PU!B1308)+('Entretien des chaussées1'!T1303*PU!B1310)+'Entretien des chaussées1'!X1303+'Entretien des chaussées1'!Y1303+'Entretien des chaussées1'!Z1303+'Entretien des chaussées1'!AA1303+'Entretien des chaussées1'!AB1303+'Entretien des chaussées1'!AC1303</f>
        <v>0</v>
      </c>
      <c r="AE1303" s="34"/>
      <c r="AF1303" s="34"/>
      <c r="AG1303" s="19" t="str">
        <f t="shared" si="239"/>
        <v/>
      </c>
      <c r="AH1303" s="19" t="str">
        <f t="shared" si="240"/>
        <v/>
      </c>
      <c r="AI1303" s="19" t="str">
        <f t="shared" si="241"/>
        <v/>
      </c>
      <c r="AJ1303" s="31"/>
      <c r="AK1303" s="26"/>
    </row>
    <row r="1304" spans="1:37" x14ac:dyDescent="0.2">
      <c r="A1304" s="40"/>
      <c r="B1304" s="50"/>
      <c r="C1304" s="41"/>
      <c r="D1304" s="44"/>
      <c r="E1304" s="40"/>
      <c r="F1304" s="38" t="str">
        <f t="shared" si="231"/>
        <v/>
      </c>
      <c r="G1304" s="23">
        <f t="shared" si="232"/>
        <v>0</v>
      </c>
      <c r="H1304" s="23">
        <f t="shared" si="233"/>
        <v>0</v>
      </c>
      <c r="I1304" s="23">
        <f t="shared" si="234"/>
        <v>0</v>
      </c>
      <c r="J1304" s="23">
        <f t="shared" si="235"/>
        <v>0</v>
      </c>
      <c r="K1304" s="23">
        <f t="shared" si="236"/>
        <v>0</v>
      </c>
      <c r="L1304" s="27"/>
      <c r="M1304" s="27"/>
      <c r="N1304" s="33"/>
      <c r="O1304" s="33"/>
      <c r="P1304" s="68" t="str">
        <f t="shared" si="237"/>
        <v/>
      </c>
      <c r="Q1304" s="49" t="str">
        <f t="shared" si="238"/>
        <v/>
      </c>
      <c r="R1304" s="33"/>
      <c r="S1304" s="33"/>
      <c r="T1304" s="33"/>
      <c r="U1304" s="33"/>
      <c r="V1304" s="27"/>
      <c r="W1304" s="45"/>
      <c r="X1304" s="42">
        <f>IF(V1304="ESU",P1304*PU!$B$3,0)</f>
        <v>0</v>
      </c>
      <c r="Y1304" s="23">
        <f>IF(V1304="ECF",P1304*PU!$B$5,0)</f>
        <v>0</v>
      </c>
      <c r="Z1304" s="23">
        <f>IF(V1304="Enrobé projeté",P1304*PU!$B$7,0)</f>
        <v>0</v>
      </c>
      <c r="AA1304" s="23">
        <f>IF(V1304="Enrobé à froid",P1304*PU!$B$9,0)</f>
        <v>0</v>
      </c>
      <c r="AB1304" s="23">
        <f>IF(V1304="Béton bitumineux",P1304*PU!$B$11,0)</f>
        <v>0</v>
      </c>
      <c r="AC1304" s="23">
        <f>IF(V1304="Grave émulsion",P1304*PU!$B$13,0)</f>
        <v>0</v>
      </c>
      <c r="AD1304" s="24">
        <f>(R1304*PU!B1309)+('Entretien des chaussées1'!T1304*PU!B1311)+'Entretien des chaussées1'!X1304+'Entretien des chaussées1'!Y1304+'Entretien des chaussées1'!Z1304+'Entretien des chaussées1'!AA1304+'Entretien des chaussées1'!AB1304+'Entretien des chaussées1'!AC1304</f>
        <v>0</v>
      </c>
      <c r="AE1304" s="34"/>
      <c r="AF1304" s="34"/>
      <c r="AG1304" s="19" t="str">
        <f t="shared" si="239"/>
        <v/>
      </c>
      <c r="AH1304" s="19" t="str">
        <f t="shared" si="240"/>
        <v/>
      </c>
      <c r="AI1304" s="19" t="str">
        <f t="shared" si="241"/>
        <v/>
      </c>
      <c r="AJ1304" s="31"/>
      <c r="AK1304" s="26"/>
    </row>
    <row r="1305" spans="1:37" x14ac:dyDescent="0.2">
      <c r="A1305" s="40"/>
      <c r="B1305" s="50"/>
      <c r="C1305" s="41"/>
      <c r="D1305" s="44"/>
      <c r="E1305" s="40"/>
      <c r="F1305" s="38" t="str">
        <f t="shared" si="231"/>
        <v/>
      </c>
      <c r="G1305" s="23">
        <f t="shared" si="232"/>
        <v>0</v>
      </c>
      <c r="H1305" s="23">
        <f t="shared" si="233"/>
        <v>0</v>
      </c>
      <c r="I1305" s="23">
        <f t="shared" si="234"/>
        <v>0</v>
      </c>
      <c r="J1305" s="23">
        <f t="shared" si="235"/>
        <v>0</v>
      </c>
      <c r="K1305" s="23">
        <f t="shared" si="236"/>
        <v>0</v>
      </c>
      <c r="L1305" s="27"/>
      <c r="M1305" s="27"/>
      <c r="N1305" s="33"/>
      <c r="O1305" s="33"/>
      <c r="P1305" s="68" t="str">
        <f t="shared" si="237"/>
        <v/>
      </c>
      <c r="Q1305" s="49" t="str">
        <f t="shared" si="238"/>
        <v/>
      </c>
      <c r="R1305" s="33"/>
      <c r="S1305" s="33"/>
      <c r="T1305" s="33"/>
      <c r="U1305" s="33"/>
      <c r="V1305" s="27"/>
      <c r="W1305" s="45"/>
      <c r="X1305" s="42">
        <f>IF(V1305="ESU",P1305*PU!$B$3,0)</f>
        <v>0</v>
      </c>
      <c r="Y1305" s="23">
        <f>IF(V1305="ECF",P1305*PU!$B$5,0)</f>
        <v>0</v>
      </c>
      <c r="Z1305" s="23">
        <f>IF(V1305="Enrobé projeté",P1305*PU!$B$7,0)</f>
        <v>0</v>
      </c>
      <c r="AA1305" s="23">
        <f>IF(V1305="Enrobé à froid",P1305*PU!$B$9,0)</f>
        <v>0</v>
      </c>
      <c r="AB1305" s="23">
        <f>IF(V1305="Béton bitumineux",P1305*PU!$B$11,0)</f>
        <v>0</v>
      </c>
      <c r="AC1305" s="23">
        <f>IF(V1305="Grave émulsion",P1305*PU!$B$13,0)</f>
        <v>0</v>
      </c>
      <c r="AD1305" s="24">
        <f>(R1305*PU!B1310)+('Entretien des chaussées1'!T1305*PU!B1312)+'Entretien des chaussées1'!X1305+'Entretien des chaussées1'!Y1305+'Entretien des chaussées1'!Z1305+'Entretien des chaussées1'!AA1305+'Entretien des chaussées1'!AB1305+'Entretien des chaussées1'!AC1305</f>
        <v>0</v>
      </c>
      <c r="AE1305" s="34"/>
      <c r="AF1305" s="34"/>
      <c r="AG1305" s="19" t="str">
        <f t="shared" si="239"/>
        <v/>
      </c>
      <c r="AH1305" s="19" t="str">
        <f t="shared" si="240"/>
        <v/>
      </c>
      <c r="AI1305" s="19" t="str">
        <f t="shared" si="241"/>
        <v/>
      </c>
      <c r="AJ1305" s="31"/>
      <c r="AK1305" s="26"/>
    </row>
    <row r="1306" spans="1:37" x14ac:dyDescent="0.2">
      <c r="A1306" s="40"/>
      <c r="B1306" s="50"/>
      <c r="C1306" s="41"/>
      <c r="D1306" s="44"/>
      <c r="E1306" s="40"/>
      <c r="F1306" s="38" t="str">
        <f t="shared" si="231"/>
        <v/>
      </c>
      <c r="G1306" s="23">
        <f t="shared" si="232"/>
        <v>0</v>
      </c>
      <c r="H1306" s="23">
        <f t="shared" si="233"/>
        <v>0</v>
      </c>
      <c r="I1306" s="23">
        <f t="shared" si="234"/>
        <v>0</v>
      </c>
      <c r="J1306" s="23">
        <f t="shared" si="235"/>
        <v>0</v>
      </c>
      <c r="K1306" s="23">
        <f t="shared" si="236"/>
        <v>0</v>
      </c>
      <c r="L1306" s="27"/>
      <c r="M1306" s="27"/>
      <c r="N1306" s="33"/>
      <c r="O1306" s="33"/>
      <c r="P1306" s="68" t="str">
        <f t="shared" si="237"/>
        <v/>
      </c>
      <c r="Q1306" s="49" t="str">
        <f t="shared" si="238"/>
        <v/>
      </c>
      <c r="R1306" s="33"/>
      <c r="S1306" s="33"/>
      <c r="T1306" s="33"/>
      <c r="U1306" s="33"/>
      <c r="V1306" s="27"/>
      <c r="W1306" s="45"/>
      <c r="X1306" s="42">
        <f>IF(V1306="ESU",P1306*PU!$B$3,0)</f>
        <v>0</v>
      </c>
      <c r="Y1306" s="23">
        <f>IF(V1306="ECF",P1306*PU!$B$5,0)</f>
        <v>0</v>
      </c>
      <c r="Z1306" s="23">
        <f>IF(V1306="Enrobé projeté",P1306*PU!$B$7,0)</f>
        <v>0</v>
      </c>
      <c r="AA1306" s="23">
        <f>IF(V1306="Enrobé à froid",P1306*PU!$B$9,0)</f>
        <v>0</v>
      </c>
      <c r="AB1306" s="23">
        <f>IF(V1306="Béton bitumineux",P1306*PU!$B$11,0)</f>
        <v>0</v>
      </c>
      <c r="AC1306" s="23">
        <f>IF(V1306="Grave émulsion",P1306*PU!$B$13,0)</f>
        <v>0</v>
      </c>
      <c r="AD1306" s="24">
        <f>(R1306*PU!B1311)+('Entretien des chaussées1'!T1306*PU!B1313)+'Entretien des chaussées1'!X1306+'Entretien des chaussées1'!Y1306+'Entretien des chaussées1'!Z1306+'Entretien des chaussées1'!AA1306+'Entretien des chaussées1'!AB1306+'Entretien des chaussées1'!AC1306</f>
        <v>0</v>
      </c>
      <c r="AE1306" s="34"/>
      <c r="AF1306" s="34"/>
      <c r="AG1306" s="19" t="str">
        <f t="shared" si="239"/>
        <v/>
      </c>
      <c r="AH1306" s="19" t="str">
        <f t="shared" si="240"/>
        <v/>
      </c>
      <c r="AI1306" s="19" t="str">
        <f t="shared" si="241"/>
        <v/>
      </c>
      <c r="AJ1306" s="31"/>
      <c r="AK1306" s="26"/>
    </row>
    <row r="1307" spans="1:37" x14ac:dyDescent="0.2">
      <c r="A1307" s="40"/>
      <c r="B1307" s="50"/>
      <c r="C1307" s="41"/>
      <c r="D1307" s="44"/>
      <c r="E1307" s="40"/>
      <c r="F1307" s="38" t="str">
        <f t="shared" si="231"/>
        <v/>
      </c>
      <c r="G1307" s="23">
        <f t="shared" si="232"/>
        <v>0</v>
      </c>
      <c r="H1307" s="23">
        <f t="shared" si="233"/>
        <v>0</v>
      </c>
      <c r="I1307" s="23">
        <f t="shared" si="234"/>
        <v>0</v>
      </c>
      <c r="J1307" s="23">
        <f t="shared" si="235"/>
        <v>0</v>
      </c>
      <c r="K1307" s="23">
        <f t="shared" si="236"/>
        <v>0</v>
      </c>
      <c r="L1307" s="27"/>
      <c r="M1307" s="27"/>
      <c r="N1307" s="33"/>
      <c r="O1307" s="33"/>
      <c r="P1307" s="68" t="str">
        <f t="shared" si="237"/>
        <v/>
      </c>
      <c r="Q1307" s="49" t="str">
        <f t="shared" si="238"/>
        <v/>
      </c>
      <c r="R1307" s="33"/>
      <c r="S1307" s="33"/>
      <c r="T1307" s="33"/>
      <c r="U1307" s="33"/>
      <c r="V1307" s="27"/>
      <c r="W1307" s="45"/>
      <c r="X1307" s="42">
        <f>IF(V1307="ESU",P1307*PU!$B$3,0)</f>
        <v>0</v>
      </c>
      <c r="Y1307" s="23">
        <f>IF(V1307="ECF",P1307*PU!$B$5,0)</f>
        <v>0</v>
      </c>
      <c r="Z1307" s="23">
        <f>IF(V1307="Enrobé projeté",P1307*PU!$B$7,0)</f>
        <v>0</v>
      </c>
      <c r="AA1307" s="23">
        <f>IF(V1307="Enrobé à froid",P1307*PU!$B$9,0)</f>
        <v>0</v>
      </c>
      <c r="AB1307" s="23">
        <f>IF(V1307="Béton bitumineux",P1307*PU!$B$11,0)</f>
        <v>0</v>
      </c>
      <c r="AC1307" s="23">
        <f>IF(V1307="Grave émulsion",P1307*PU!$B$13,0)</f>
        <v>0</v>
      </c>
      <c r="AD1307" s="24">
        <f>(R1307*PU!B1312)+('Entretien des chaussées1'!T1307*PU!B1314)+'Entretien des chaussées1'!X1307+'Entretien des chaussées1'!Y1307+'Entretien des chaussées1'!Z1307+'Entretien des chaussées1'!AA1307+'Entretien des chaussées1'!AB1307+'Entretien des chaussées1'!AC1307</f>
        <v>0</v>
      </c>
      <c r="AE1307" s="34"/>
      <c r="AF1307" s="34"/>
      <c r="AG1307" s="19" t="str">
        <f t="shared" si="239"/>
        <v/>
      </c>
      <c r="AH1307" s="19" t="str">
        <f t="shared" si="240"/>
        <v/>
      </c>
      <c r="AI1307" s="19" t="str">
        <f t="shared" si="241"/>
        <v/>
      </c>
      <c r="AJ1307" s="31"/>
      <c r="AK1307" s="26"/>
    </row>
    <row r="1308" spans="1:37" x14ac:dyDescent="0.2">
      <c r="A1308" s="40"/>
      <c r="B1308" s="50"/>
      <c r="C1308" s="41"/>
      <c r="D1308" s="44"/>
      <c r="E1308" s="40"/>
      <c r="F1308" s="38" t="str">
        <f t="shared" si="231"/>
        <v/>
      </c>
      <c r="G1308" s="23">
        <f t="shared" si="232"/>
        <v>0</v>
      </c>
      <c r="H1308" s="23">
        <f t="shared" si="233"/>
        <v>0</v>
      </c>
      <c r="I1308" s="23">
        <f t="shared" si="234"/>
        <v>0</v>
      </c>
      <c r="J1308" s="23">
        <f t="shared" si="235"/>
        <v>0</v>
      </c>
      <c r="K1308" s="23">
        <f t="shared" si="236"/>
        <v>0</v>
      </c>
      <c r="L1308" s="27"/>
      <c r="M1308" s="27"/>
      <c r="N1308" s="33"/>
      <c r="O1308" s="33"/>
      <c r="P1308" s="68" t="str">
        <f t="shared" si="237"/>
        <v/>
      </c>
      <c r="Q1308" s="49" t="str">
        <f t="shared" si="238"/>
        <v/>
      </c>
      <c r="R1308" s="33"/>
      <c r="S1308" s="33"/>
      <c r="T1308" s="33"/>
      <c r="U1308" s="33"/>
      <c r="V1308" s="27"/>
      <c r="W1308" s="45"/>
      <c r="X1308" s="42">
        <f>IF(V1308="ESU",P1308*PU!$B$3,0)</f>
        <v>0</v>
      </c>
      <c r="Y1308" s="23">
        <f>IF(V1308="ECF",P1308*PU!$B$5,0)</f>
        <v>0</v>
      </c>
      <c r="Z1308" s="23">
        <f>IF(V1308="Enrobé projeté",P1308*PU!$B$7,0)</f>
        <v>0</v>
      </c>
      <c r="AA1308" s="23">
        <f>IF(V1308="Enrobé à froid",P1308*PU!$B$9,0)</f>
        <v>0</v>
      </c>
      <c r="AB1308" s="23">
        <f>IF(V1308="Béton bitumineux",P1308*PU!$B$11,0)</f>
        <v>0</v>
      </c>
      <c r="AC1308" s="23">
        <f>IF(V1308="Grave émulsion",P1308*PU!$B$13,0)</f>
        <v>0</v>
      </c>
      <c r="AD1308" s="24">
        <f>(R1308*PU!B1313)+('Entretien des chaussées1'!T1308*PU!B1315)+'Entretien des chaussées1'!X1308+'Entretien des chaussées1'!Y1308+'Entretien des chaussées1'!Z1308+'Entretien des chaussées1'!AA1308+'Entretien des chaussées1'!AB1308+'Entretien des chaussées1'!AC1308</f>
        <v>0</v>
      </c>
      <c r="AE1308" s="34"/>
      <c r="AF1308" s="34"/>
      <c r="AG1308" s="19" t="str">
        <f t="shared" si="239"/>
        <v/>
      </c>
      <c r="AH1308" s="19" t="str">
        <f t="shared" si="240"/>
        <v/>
      </c>
      <c r="AI1308" s="19" t="str">
        <f t="shared" si="241"/>
        <v/>
      </c>
      <c r="AJ1308" s="31"/>
      <c r="AK1308" s="26"/>
    </row>
    <row r="1309" spans="1:37" x14ac:dyDescent="0.2">
      <c r="A1309" s="40"/>
      <c r="B1309" s="50"/>
      <c r="C1309" s="41"/>
      <c r="D1309" s="44"/>
      <c r="E1309" s="40"/>
      <c r="F1309" s="38" t="str">
        <f t="shared" si="231"/>
        <v/>
      </c>
      <c r="G1309" s="23">
        <f t="shared" si="232"/>
        <v>0</v>
      </c>
      <c r="H1309" s="23">
        <f t="shared" si="233"/>
        <v>0</v>
      </c>
      <c r="I1309" s="23">
        <f t="shared" si="234"/>
        <v>0</v>
      </c>
      <c r="J1309" s="23">
        <f t="shared" si="235"/>
        <v>0</v>
      </c>
      <c r="K1309" s="23">
        <f t="shared" si="236"/>
        <v>0</v>
      </c>
      <c r="L1309" s="27"/>
      <c r="M1309" s="27"/>
      <c r="N1309" s="33"/>
      <c r="O1309" s="33"/>
      <c r="P1309" s="68" t="str">
        <f t="shared" si="237"/>
        <v/>
      </c>
      <c r="Q1309" s="49" t="str">
        <f t="shared" si="238"/>
        <v/>
      </c>
      <c r="R1309" s="33"/>
      <c r="S1309" s="33"/>
      <c r="T1309" s="33"/>
      <c r="U1309" s="33"/>
      <c r="V1309" s="27"/>
      <c r="W1309" s="45"/>
      <c r="X1309" s="42">
        <f>IF(V1309="ESU",P1309*PU!$B$3,0)</f>
        <v>0</v>
      </c>
      <c r="Y1309" s="23">
        <f>IF(V1309="ECF",P1309*PU!$B$5,0)</f>
        <v>0</v>
      </c>
      <c r="Z1309" s="23">
        <f>IF(V1309="Enrobé projeté",P1309*PU!$B$7,0)</f>
        <v>0</v>
      </c>
      <c r="AA1309" s="23">
        <f>IF(V1309="Enrobé à froid",P1309*PU!$B$9,0)</f>
        <v>0</v>
      </c>
      <c r="AB1309" s="23">
        <f>IF(V1309="Béton bitumineux",P1309*PU!$B$11,0)</f>
        <v>0</v>
      </c>
      <c r="AC1309" s="23">
        <f>IF(V1309="Grave émulsion",P1309*PU!$B$13,0)</f>
        <v>0</v>
      </c>
      <c r="AD1309" s="24">
        <f>(R1309*PU!B1314)+('Entretien des chaussées1'!T1309*PU!B1316)+'Entretien des chaussées1'!X1309+'Entretien des chaussées1'!Y1309+'Entretien des chaussées1'!Z1309+'Entretien des chaussées1'!AA1309+'Entretien des chaussées1'!AB1309+'Entretien des chaussées1'!AC1309</f>
        <v>0</v>
      </c>
      <c r="AE1309" s="34"/>
      <c r="AF1309" s="34"/>
      <c r="AG1309" s="19" t="str">
        <f t="shared" si="239"/>
        <v/>
      </c>
      <c r="AH1309" s="19" t="str">
        <f t="shared" si="240"/>
        <v/>
      </c>
      <c r="AI1309" s="19" t="str">
        <f t="shared" si="241"/>
        <v/>
      </c>
      <c r="AJ1309" s="31"/>
      <c r="AK1309" s="26"/>
    </row>
    <row r="1310" spans="1:37" x14ac:dyDescent="0.2">
      <c r="A1310" s="40"/>
      <c r="B1310" s="50"/>
      <c r="C1310" s="41"/>
      <c r="D1310" s="44"/>
      <c r="E1310" s="40"/>
      <c r="F1310" s="38" t="str">
        <f t="shared" si="231"/>
        <v/>
      </c>
      <c r="G1310" s="23">
        <f t="shared" si="232"/>
        <v>0</v>
      </c>
      <c r="H1310" s="23">
        <f t="shared" si="233"/>
        <v>0</v>
      </c>
      <c r="I1310" s="23">
        <f t="shared" si="234"/>
        <v>0</v>
      </c>
      <c r="J1310" s="23">
        <f t="shared" si="235"/>
        <v>0</v>
      </c>
      <c r="K1310" s="23">
        <f t="shared" si="236"/>
        <v>0</v>
      </c>
      <c r="L1310" s="27"/>
      <c r="M1310" s="27"/>
      <c r="N1310" s="33"/>
      <c r="O1310" s="33"/>
      <c r="P1310" s="68" t="str">
        <f t="shared" si="237"/>
        <v/>
      </c>
      <c r="Q1310" s="49" t="str">
        <f t="shared" si="238"/>
        <v/>
      </c>
      <c r="R1310" s="33"/>
      <c r="S1310" s="33"/>
      <c r="T1310" s="33"/>
      <c r="U1310" s="33"/>
      <c r="V1310" s="27"/>
      <c r="W1310" s="45"/>
      <c r="X1310" s="42">
        <f>IF(V1310="ESU",P1310*PU!$B$3,0)</f>
        <v>0</v>
      </c>
      <c r="Y1310" s="23">
        <f>IF(V1310="ECF",P1310*PU!$B$5,0)</f>
        <v>0</v>
      </c>
      <c r="Z1310" s="23">
        <f>IF(V1310="Enrobé projeté",P1310*PU!$B$7,0)</f>
        <v>0</v>
      </c>
      <c r="AA1310" s="23">
        <f>IF(V1310="Enrobé à froid",P1310*PU!$B$9,0)</f>
        <v>0</v>
      </c>
      <c r="AB1310" s="23">
        <f>IF(V1310="Béton bitumineux",P1310*PU!$B$11,0)</f>
        <v>0</v>
      </c>
      <c r="AC1310" s="23">
        <f>IF(V1310="Grave émulsion",P1310*PU!$B$13,0)</f>
        <v>0</v>
      </c>
      <c r="AD1310" s="24">
        <f>(R1310*PU!B1315)+('Entretien des chaussées1'!T1310*PU!B1317)+'Entretien des chaussées1'!X1310+'Entretien des chaussées1'!Y1310+'Entretien des chaussées1'!Z1310+'Entretien des chaussées1'!AA1310+'Entretien des chaussées1'!AB1310+'Entretien des chaussées1'!AC1310</f>
        <v>0</v>
      </c>
      <c r="AE1310" s="34"/>
      <c r="AF1310" s="34"/>
      <c r="AG1310" s="19" t="str">
        <f t="shared" si="239"/>
        <v/>
      </c>
      <c r="AH1310" s="19" t="str">
        <f t="shared" si="240"/>
        <v/>
      </c>
      <c r="AI1310" s="19" t="str">
        <f t="shared" si="241"/>
        <v/>
      </c>
      <c r="AJ1310" s="31"/>
      <c r="AK1310" s="26"/>
    </row>
    <row r="1311" spans="1:37" x14ac:dyDescent="0.2">
      <c r="A1311" s="40"/>
      <c r="B1311" s="50"/>
      <c r="C1311" s="41"/>
      <c r="D1311" s="44"/>
      <c r="E1311" s="40"/>
      <c r="F1311" s="38" t="str">
        <f t="shared" si="231"/>
        <v/>
      </c>
      <c r="G1311" s="23">
        <f t="shared" si="232"/>
        <v>0</v>
      </c>
      <c r="H1311" s="23">
        <f t="shared" si="233"/>
        <v>0</v>
      </c>
      <c r="I1311" s="23">
        <f t="shared" si="234"/>
        <v>0</v>
      </c>
      <c r="J1311" s="23">
        <f t="shared" si="235"/>
        <v>0</v>
      </c>
      <c r="K1311" s="23">
        <f t="shared" si="236"/>
        <v>0</v>
      </c>
      <c r="L1311" s="27"/>
      <c r="M1311" s="27"/>
      <c r="N1311" s="33"/>
      <c r="O1311" s="33"/>
      <c r="P1311" s="68" t="str">
        <f t="shared" si="237"/>
        <v/>
      </c>
      <c r="Q1311" s="49" t="str">
        <f t="shared" si="238"/>
        <v/>
      </c>
      <c r="R1311" s="33"/>
      <c r="S1311" s="33"/>
      <c r="T1311" s="33"/>
      <c r="U1311" s="33"/>
      <c r="V1311" s="27"/>
      <c r="W1311" s="45"/>
      <c r="X1311" s="42">
        <f>IF(V1311="ESU",P1311*PU!$B$3,0)</f>
        <v>0</v>
      </c>
      <c r="Y1311" s="23">
        <f>IF(V1311="ECF",P1311*PU!$B$5,0)</f>
        <v>0</v>
      </c>
      <c r="Z1311" s="23">
        <f>IF(V1311="Enrobé projeté",P1311*PU!$B$7,0)</f>
        <v>0</v>
      </c>
      <c r="AA1311" s="23">
        <f>IF(V1311="Enrobé à froid",P1311*PU!$B$9,0)</f>
        <v>0</v>
      </c>
      <c r="AB1311" s="23">
        <f>IF(V1311="Béton bitumineux",P1311*PU!$B$11,0)</f>
        <v>0</v>
      </c>
      <c r="AC1311" s="23">
        <f>IF(V1311="Grave émulsion",P1311*PU!$B$13,0)</f>
        <v>0</v>
      </c>
      <c r="AD1311" s="24">
        <f>(R1311*PU!B1316)+('Entretien des chaussées1'!T1311*PU!B1318)+'Entretien des chaussées1'!X1311+'Entretien des chaussées1'!Y1311+'Entretien des chaussées1'!Z1311+'Entretien des chaussées1'!AA1311+'Entretien des chaussées1'!AB1311+'Entretien des chaussées1'!AC1311</f>
        <v>0</v>
      </c>
      <c r="AE1311" s="34"/>
      <c r="AF1311" s="34"/>
      <c r="AG1311" s="19" t="str">
        <f t="shared" si="239"/>
        <v/>
      </c>
      <c r="AH1311" s="19" t="str">
        <f t="shared" si="240"/>
        <v/>
      </c>
      <c r="AI1311" s="19" t="str">
        <f t="shared" si="241"/>
        <v/>
      </c>
      <c r="AJ1311" s="31"/>
      <c r="AK1311" s="26"/>
    </row>
    <row r="1312" spans="1:37" x14ac:dyDescent="0.2">
      <c r="A1312" s="40"/>
      <c r="B1312" s="50"/>
      <c r="C1312" s="41"/>
      <c r="D1312" s="44"/>
      <c r="E1312" s="40"/>
      <c r="F1312" s="38" t="str">
        <f t="shared" si="231"/>
        <v/>
      </c>
      <c r="G1312" s="23">
        <f t="shared" si="232"/>
        <v>0</v>
      </c>
      <c r="H1312" s="23">
        <f t="shared" si="233"/>
        <v>0</v>
      </c>
      <c r="I1312" s="23">
        <f t="shared" si="234"/>
        <v>0</v>
      </c>
      <c r="J1312" s="23">
        <f t="shared" si="235"/>
        <v>0</v>
      </c>
      <c r="K1312" s="23">
        <f t="shared" si="236"/>
        <v>0</v>
      </c>
      <c r="L1312" s="27"/>
      <c r="M1312" s="27"/>
      <c r="N1312" s="33"/>
      <c r="O1312" s="33"/>
      <c r="P1312" s="68" t="str">
        <f t="shared" si="237"/>
        <v/>
      </c>
      <c r="Q1312" s="49" t="str">
        <f t="shared" si="238"/>
        <v/>
      </c>
      <c r="R1312" s="33"/>
      <c r="S1312" s="33"/>
      <c r="T1312" s="33"/>
      <c r="U1312" s="33"/>
      <c r="V1312" s="27"/>
      <c r="W1312" s="45"/>
      <c r="X1312" s="42">
        <f>IF(V1312="ESU",P1312*PU!$B$3,0)</f>
        <v>0</v>
      </c>
      <c r="Y1312" s="23">
        <f>IF(V1312="ECF",P1312*PU!$B$5,0)</f>
        <v>0</v>
      </c>
      <c r="Z1312" s="23">
        <f>IF(V1312="Enrobé projeté",P1312*PU!$B$7,0)</f>
        <v>0</v>
      </c>
      <c r="AA1312" s="23">
        <f>IF(V1312="Enrobé à froid",P1312*PU!$B$9,0)</f>
        <v>0</v>
      </c>
      <c r="AB1312" s="23">
        <f>IF(V1312="Béton bitumineux",P1312*PU!$B$11,0)</f>
        <v>0</v>
      </c>
      <c r="AC1312" s="23">
        <f>IF(V1312="Grave émulsion",P1312*PU!$B$13,0)</f>
        <v>0</v>
      </c>
      <c r="AD1312" s="24">
        <f>(R1312*PU!B1317)+('Entretien des chaussées1'!T1312*PU!B1319)+'Entretien des chaussées1'!X1312+'Entretien des chaussées1'!Y1312+'Entretien des chaussées1'!Z1312+'Entretien des chaussées1'!AA1312+'Entretien des chaussées1'!AB1312+'Entretien des chaussées1'!AC1312</f>
        <v>0</v>
      </c>
      <c r="AE1312" s="34"/>
      <c r="AF1312" s="34"/>
      <c r="AG1312" s="19" t="str">
        <f t="shared" si="239"/>
        <v/>
      </c>
      <c r="AH1312" s="19" t="str">
        <f t="shared" si="240"/>
        <v/>
      </c>
      <c r="AI1312" s="19" t="str">
        <f t="shared" si="241"/>
        <v/>
      </c>
      <c r="AJ1312" s="31"/>
      <c r="AK1312" s="26"/>
    </row>
    <row r="1313" spans="1:37" x14ac:dyDescent="0.2">
      <c r="A1313" s="40"/>
      <c r="B1313" s="50"/>
      <c r="C1313" s="41"/>
      <c r="D1313" s="44"/>
      <c r="E1313" s="40"/>
      <c r="F1313" s="38" t="str">
        <f t="shared" si="231"/>
        <v/>
      </c>
      <c r="G1313" s="23">
        <f t="shared" si="232"/>
        <v>0</v>
      </c>
      <c r="H1313" s="23">
        <f t="shared" si="233"/>
        <v>0</v>
      </c>
      <c r="I1313" s="23">
        <f t="shared" si="234"/>
        <v>0</v>
      </c>
      <c r="J1313" s="23">
        <f t="shared" si="235"/>
        <v>0</v>
      </c>
      <c r="K1313" s="23">
        <f t="shared" si="236"/>
        <v>0</v>
      </c>
      <c r="L1313" s="27"/>
      <c r="M1313" s="27"/>
      <c r="N1313" s="33"/>
      <c r="O1313" s="33"/>
      <c r="P1313" s="68" t="str">
        <f t="shared" si="237"/>
        <v/>
      </c>
      <c r="Q1313" s="49" t="str">
        <f t="shared" si="238"/>
        <v/>
      </c>
      <c r="R1313" s="33"/>
      <c r="S1313" s="33"/>
      <c r="T1313" s="33"/>
      <c r="U1313" s="33"/>
      <c r="V1313" s="27"/>
      <c r="W1313" s="45"/>
      <c r="X1313" s="42">
        <f>IF(V1313="ESU",P1313*PU!$B$3,0)</f>
        <v>0</v>
      </c>
      <c r="Y1313" s="23">
        <f>IF(V1313="ECF",P1313*PU!$B$5,0)</f>
        <v>0</v>
      </c>
      <c r="Z1313" s="23">
        <f>IF(V1313="Enrobé projeté",P1313*PU!$B$7,0)</f>
        <v>0</v>
      </c>
      <c r="AA1313" s="23">
        <f>IF(V1313="Enrobé à froid",P1313*PU!$B$9,0)</f>
        <v>0</v>
      </c>
      <c r="AB1313" s="23">
        <f>IF(V1313="Béton bitumineux",P1313*PU!$B$11,0)</f>
        <v>0</v>
      </c>
      <c r="AC1313" s="23">
        <f>IF(V1313="Grave émulsion",P1313*PU!$B$13,0)</f>
        <v>0</v>
      </c>
      <c r="AD1313" s="24">
        <f>(R1313*PU!B1318)+('Entretien des chaussées1'!T1313*PU!B1320)+'Entretien des chaussées1'!X1313+'Entretien des chaussées1'!Y1313+'Entretien des chaussées1'!Z1313+'Entretien des chaussées1'!AA1313+'Entretien des chaussées1'!AB1313+'Entretien des chaussées1'!AC1313</f>
        <v>0</v>
      </c>
      <c r="AE1313" s="34"/>
      <c r="AF1313" s="34"/>
      <c r="AG1313" s="19" t="str">
        <f t="shared" si="239"/>
        <v/>
      </c>
      <c r="AH1313" s="19" t="str">
        <f t="shared" si="240"/>
        <v/>
      </c>
      <c r="AI1313" s="19" t="str">
        <f t="shared" si="241"/>
        <v/>
      </c>
      <c r="AJ1313" s="31"/>
      <c r="AK1313" s="26"/>
    </row>
    <row r="1314" spans="1:37" x14ac:dyDescent="0.2">
      <c r="A1314" s="40"/>
      <c r="B1314" s="50"/>
      <c r="C1314" s="41"/>
      <c r="D1314" s="44"/>
      <c r="E1314" s="40"/>
      <c r="F1314" s="38" t="str">
        <f t="shared" si="231"/>
        <v/>
      </c>
      <c r="G1314" s="23">
        <f t="shared" si="232"/>
        <v>0</v>
      </c>
      <c r="H1314" s="23">
        <f t="shared" si="233"/>
        <v>0</v>
      </c>
      <c r="I1314" s="23">
        <f t="shared" si="234"/>
        <v>0</v>
      </c>
      <c r="J1314" s="23">
        <f t="shared" si="235"/>
        <v>0</v>
      </c>
      <c r="K1314" s="23">
        <f t="shared" si="236"/>
        <v>0</v>
      </c>
      <c r="L1314" s="27"/>
      <c r="M1314" s="27"/>
      <c r="N1314" s="33"/>
      <c r="O1314" s="33"/>
      <c r="P1314" s="68" t="str">
        <f t="shared" si="237"/>
        <v/>
      </c>
      <c r="Q1314" s="49" t="str">
        <f t="shared" si="238"/>
        <v/>
      </c>
      <c r="R1314" s="33"/>
      <c r="S1314" s="33"/>
      <c r="T1314" s="33"/>
      <c r="U1314" s="33"/>
      <c r="V1314" s="27"/>
      <c r="W1314" s="45"/>
      <c r="X1314" s="42">
        <f>IF(V1314="ESU",P1314*PU!$B$3,0)</f>
        <v>0</v>
      </c>
      <c r="Y1314" s="23">
        <f>IF(V1314="ECF",P1314*PU!$B$5,0)</f>
        <v>0</v>
      </c>
      <c r="Z1314" s="23">
        <f>IF(V1314="Enrobé projeté",P1314*PU!$B$7,0)</f>
        <v>0</v>
      </c>
      <c r="AA1314" s="23">
        <f>IF(V1314="Enrobé à froid",P1314*PU!$B$9,0)</f>
        <v>0</v>
      </c>
      <c r="AB1314" s="23">
        <f>IF(V1314="Béton bitumineux",P1314*PU!$B$11,0)</f>
        <v>0</v>
      </c>
      <c r="AC1314" s="23">
        <f>IF(V1314="Grave émulsion",P1314*PU!$B$13,0)</f>
        <v>0</v>
      </c>
      <c r="AD1314" s="24">
        <f>(R1314*PU!B1319)+('Entretien des chaussées1'!T1314*PU!B1321)+'Entretien des chaussées1'!X1314+'Entretien des chaussées1'!Y1314+'Entretien des chaussées1'!Z1314+'Entretien des chaussées1'!AA1314+'Entretien des chaussées1'!AB1314+'Entretien des chaussées1'!AC1314</f>
        <v>0</v>
      </c>
      <c r="AE1314" s="34"/>
      <c r="AF1314" s="34"/>
      <c r="AG1314" s="19" t="str">
        <f t="shared" si="239"/>
        <v/>
      </c>
      <c r="AH1314" s="19" t="str">
        <f t="shared" si="240"/>
        <v/>
      </c>
      <c r="AI1314" s="19" t="str">
        <f t="shared" si="241"/>
        <v/>
      </c>
      <c r="AJ1314" s="31"/>
      <c r="AK1314" s="26"/>
    </row>
    <row r="1315" spans="1:37" x14ac:dyDescent="0.2">
      <c r="A1315" s="40"/>
      <c r="B1315" s="50"/>
      <c r="C1315" s="41"/>
      <c r="D1315" s="44"/>
      <c r="E1315" s="40"/>
      <c r="F1315" s="38" t="str">
        <f t="shared" si="231"/>
        <v/>
      </c>
      <c r="G1315" s="23">
        <f t="shared" si="232"/>
        <v>0</v>
      </c>
      <c r="H1315" s="23">
        <f t="shared" si="233"/>
        <v>0</v>
      </c>
      <c r="I1315" s="23">
        <f t="shared" si="234"/>
        <v>0</v>
      </c>
      <c r="J1315" s="23">
        <f t="shared" si="235"/>
        <v>0</v>
      </c>
      <c r="K1315" s="23">
        <f t="shared" si="236"/>
        <v>0</v>
      </c>
      <c r="L1315" s="27"/>
      <c r="M1315" s="27"/>
      <c r="N1315" s="33"/>
      <c r="O1315" s="33"/>
      <c r="P1315" s="68" t="str">
        <f t="shared" si="237"/>
        <v/>
      </c>
      <c r="Q1315" s="49" t="str">
        <f t="shared" si="238"/>
        <v/>
      </c>
      <c r="R1315" s="33"/>
      <c r="S1315" s="33"/>
      <c r="T1315" s="33"/>
      <c r="U1315" s="33"/>
      <c r="V1315" s="27"/>
      <c r="W1315" s="45"/>
      <c r="X1315" s="42">
        <f>IF(V1315="ESU",P1315*PU!$B$3,0)</f>
        <v>0</v>
      </c>
      <c r="Y1315" s="23">
        <f>IF(V1315="ECF",P1315*PU!$B$5,0)</f>
        <v>0</v>
      </c>
      <c r="Z1315" s="23">
        <f>IF(V1315="Enrobé projeté",P1315*PU!$B$7,0)</f>
        <v>0</v>
      </c>
      <c r="AA1315" s="23">
        <f>IF(V1315="Enrobé à froid",P1315*PU!$B$9,0)</f>
        <v>0</v>
      </c>
      <c r="AB1315" s="23">
        <f>IF(V1315="Béton bitumineux",P1315*PU!$B$11,0)</f>
        <v>0</v>
      </c>
      <c r="AC1315" s="23">
        <f>IF(V1315="Grave émulsion",P1315*PU!$B$13,0)</f>
        <v>0</v>
      </c>
      <c r="AD1315" s="24">
        <f>(R1315*PU!B1320)+('Entretien des chaussées1'!T1315*PU!B1322)+'Entretien des chaussées1'!X1315+'Entretien des chaussées1'!Y1315+'Entretien des chaussées1'!Z1315+'Entretien des chaussées1'!AA1315+'Entretien des chaussées1'!AB1315+'Entretien des chaussées1'!AC1315</f>
        <v>0</v>
      </c>
      <c r="AE1315" s="34"/>
      <c r="AF1315" s="34"/>
      <c r="AG1315" s="19" t="str">
        <f t="shared" si="239"/>
        <v/>
      </c>
      <c r="AH1315" s="19" t="str">
        <f t="shared" si="240"/>
        <v/>
      </c>
      <c r="AI1315" s="19" t="str">
        <f t="shared" si="241"/>
        <v/>
      </c>
      <c r="AJ1315" s="31"/>
      <c r="AK1315" s="26"/>
    </row>
    <row r="1316" spans="1:37" x14ac:dyDescent="0.2">
      <c r="A1316" s="40"/>
      <c r="B1316" s="50"/>
      <c r="C1316" s="41"/>
      <c r="D1316" s="44"/>
      <c r="E1316" s="40"/>
      <c r="F1316" s="38" t="str">
        <f t="shared" si="231"/>
        <v/>
      </c>
      <c r="G1316" s="23">
        <f t="shared" si="232"/>
        <v>0</v>
      </c>
      <c r="H1316" s="23">
        <f t="shared" si="233"/>
        <v>0</v>
      </c>
      <c r="I1316" s="23">
        <f t="shared" si="234"/>
        <v>0</v>
      </c>
      <c r="J1316" s="23">
        <f t="shared" si="235"/>
        <v>0</v>
      </c>
      <c r="K1316" s="23">
        <f t="shared" si="236"/>
        <v>0</v>
      </c>
      <c r="L1316" s="27"/>
      <c r="M1316" s="27"/>
      <c r="N1316" s="33"/>
      <c r="O1316" s="33"/>
      <c r="P1316" s="68" t="str">
        <f t="shared" si="237"/>
        <v/>
      </c>
      <c r="Q1316" s="49" t="str">
        <f t="shared" si="238"/>
        <v/>
      </c>
      <c r="R1316" s="33"/>
      <c r="S1316" s="33"/>
      <c r="T1316" s="33"/>
      <c r="U1316" s="33"/>
      <c r="V1316" s="27"/>
      <c r="W1316" s="45"/>
      <c r="X1316" s="42">
        <f>IF(V1316="ESU",P1316*PU!$B$3,0)</f>
        <v>0</v>
      </c>
      <c r="Y1316" s="23">
        <f>IF(V1316="ECF",P1316*PU!$B$5,0)</f>
        <v>0</v>
      </c>
      <c r="Z1316" s="23">
        <f>IF(V1316="Enrobé projeté",P1316*PU!$B$7,0)</f>
        <v>0</v>
      </c>
      <c r="AA1316" s="23">
        <f>IF(V1316="Enrobé à froid",P1316*PU!$B$9,0)</f>
        <v>0</v>
      </c>
      <c r="AB1316" s="23">
        <f>IF(V1316="Béton bitumineux",P1316*PU!$B$11,0)</f>
        <v>0</v>
      </c>
      <c r="AC1316" s="23">
        <f>IF(V1316="Grave émulsion",P1316*PU!$B$13,0)</f>
        <v>0</v>
      </c>
      <c r="AD1316" s="24">
        <f>(R1316*PU!B1321)+('Entretien des chaussées1'!T1316*PU!B1323)+'Entretien des chaussées1'!X1316+'Entretien des chaussées1'!Y1316+'Entretien des chaussées1'!Z1316+'Entretien des chaussées1'!AA1316+'Entretien des chaussées1'!AB1316+'Entretien des chaussées1'!AC1316</f>
        <v>0</v>
      </c>
      <c r="AE1316" s="34"/>
      <c r="AF1316" s="34"/>
      <c r="AG1316" s="19" t="str">
        <f t="shared" si="239"/>
        <v/>
      </c>
      <c r="AH1316" s="19" t="str">
        <f t="shared" si="240"/>
        <v/>
      </c>
      <c r="AI1316" s="19" t="str">
        <f t="shared" si="241"/>
        <v/>
      </c>
      <c r="AJ1316" s="31"/>
      <c r="AK1316" s="26"/>
    </row>
    <row r="1317" spans="1:37" x14ac:dyDescent="0.2">
      <c r="A1317" s="40"/>
      <c r="B1317" s="50"/>
      <c r="C1317" s="41"/>
      <c r="D1317" s="44"/>
      <c r="E1317" s="40"/>
      <c r="F1317" s="38" t="str">
        <f t="shared" si="231"/>
        <v/>
      </c>
      <c r="G1317" s="23">
        <f t="shared" si="232"/>
        <v>0</v>
      </c>
      <c r="H1317" s="23">
        <f t="shared" si="233"/>
        <v>0</v>
      </c>
      <c r="I1317" s="23">
        <f t="shared" si="234"/>
        <v>0</v>
      </c>
      <c r="J1317" s="23">
        <f t="shared" si="235"/>
        <v>0</v>
      </c>
      <c r="K1317" s="23">
        <f t="shared" si="236"/>
        <v>0</v>
      </c>
      <c r="L1317" s="27"/>
      <c r="M1317" s="27"/>
      <c r="N1317" s="33"/>
      <c r="O1317" s="33"/>
      <c r="P1317" s="68" t="str">
        <f t="shared" si="237"/>
        <v/>
      </c>
      <c r="Q1317" s="49" t="str">
        <f t="shared" si="238"/>
        <v/>
      </c>
      <c r="R1317" s="33"/>
      <c r="S1317" s="33"/>
      <c r="T1317" s="33"/>
      <c r="U1317" s="33"/>
      <c r="V1317" s="27"/>
      <c r="W1317" s="45"/>
      <c r="X1317" s="42">
        <f>IF(V1317="ESU",P1317*PU!$B$3,0)</f>
        <v>0</v>
      </c>
      <c r="Y1317" s="23">
        <f>IF(V1317="ECF",P1317*PU!$B$5,0)</f>
        <v>0</v>
      </c>
      <c r="Z1317" s="23">
        <f>IF(V1317="Enrobé projeté",P1317*PU!$B$7,0)</f>
        <v>0</v>
      </c>
      <c r="AA1317" s="23">
        <f>IF(V1317="Enrobé à froid",P1317*PU!$B$9,0)</f>
        <v>0</v>
      </c>
      <c r="AB1317" s="23">
        <f>IF(V1317="Béton bitumineux",P1317*PU!$B$11,0)</f>
        <v>0</v>
      </c>
      <c r="AC1317" s="23">
        <f>IF(V1317="Grave émulsion",P1317*PU!$B$13,0)</f>
        <v>0</v>
      </c>
      <c r="AD1317" s="24">
        <f>(R1317*PU!B1322)+('Entretien des chaussées1'!T1317*PU!B1324)+'Entretien des chaussées1'!X1317+'Entretien des chaussées1'!Y1317+'Entretien des chaussées1'!Z1317+'Entretien des chaussées1'!AA1317+'Entretien des chaussées1'!AB1317+'Entretien des chaussées1'!AC1317</f>
        <v>0</v>
      </c>
      <c r="AE1317" s="34"/>
      <c r="AF1317" s="34"/>
      <c r="AG1317" s="19" t="str">
        <f t="shared" si="239"/>
        <v/>
      </c>
      <c r="AH1317" s="19" t="str">
        <f t="shared" si="240"/>
        <v/>
      </c>
      <c r="AI1317" s="19" t="str">
        <f t="shared" si="241"/>
        <v/>
      </c>
      <c r="AJ1317" s="31"/>
      <c r="AK1317" s="26"/>
    </row>
    <row r="1318" spans="1:37" x14ac:dyDescent="0.2">
      <c r="A1318" s="40"/>
      <c r="B1318" s="50"/>
      <c r="C1318" s="41"/>
      <c r="D1318" s="44"/>
      <c r="E1318" s="40"/>
      <c r="F1318" s="38" t="str">
        <f t="shared" si="231"/>
        <v/>
      </c>
      <c r="G1318" s="23">
        <f t="shared" si="232"/>
        <v>0</v>
      </c>
      <c r="H1318" s="23">
        <f t="shared" si="233"/>
        <v>0</v>
      </c>
      <c r="I1318" s="23">
        <f t="shared" si="234"/>
        <v>0</v>
      </c>
      <c r="J1318" s="23">
        <f t="shared" si="235"/>
        <v>0</v>
      </c>
      <c r="K1318" s="23">
        <f t="shared" si="236"/>
        <v>0</v>
      </c>
      <c r="L1318" s="27"/>
      <c r="M1318" s="27"/>
      <c r="N1318" s="33"/>
      <c r="O1318" s="33"/>
      <c r="P1318" s="68" t="str">
        <f t="shared" si="237"/>
        <v/>
      </c>
      <c r="Q1318" s="49" t="str">
        <f t="shared" si="238"/>
        <v/>
      </c>
      <c r="R1318" s="33"/>
      <c r="S1318" s="33"/>
      <c r="T1318" s="33"/>
      <c r="U1318" s="33"/>
      <c r="V1318" s="27"/>
      <c r="W1318" s="45"/>
      <c r="X1318" s="42">
        <f>IF(V1318="ESU",P1318*PU!$B$3,0)</f>
        <v>0</v>
      </c>
      <c r="Y1318" s="23">
        <f>IF(V1318="ECF",P1318*PU!$B$5,0)</f>
        <v>0</v>
      </c>
      <c r="Z1318" s="23">
        <f>IF(V1318="Enrobé projeté",P1318*PU!$B$7,0)</f>
        <v>0</v>
      </c>
      <c r="AA1318" s="23">
        <f>IF(V1318="Enrobé à froid",P1318*PU!$B$9,0)</f>
        <v>0</v>
      </c>
      <c r="AB1318" s="23">
        <f>IF(V1318="Béton bitumineux",P1318*PU!$B$11,0)</f>
        <v>0</v>
      </c>
      <c r="AC1318" s="23">
        <f>IF(V1318="Grave émulsion",P1318*PU!$B$13,0)</f>
        <v>0</v>
      </c>
      <c r="AD1318" s="24">
        <f>(R1318*PU!B1323)+('Entretien des chaussées1'!T1318*PU!B1325)+'Entretien des chaussées1'!X1318+'Entretien des chaussées1'!Y1318+'Entretien des chaussées1'!Z1318+'Entretien des chaussées1'!AA1318+'Entretien des chaussées1'!AB1318+'Entretien des chaussées1'!AC1318</f>
        <v>0</v>
      </c>
      <c r="AE1318" s="34"/>
      <c r="AF1318" s="34"/>
      <c r="AG1318" s="19" t="str">
        <f t="shared" si="239"/>
        <v/>
      </c>
      <c r="AH1318" s="19" t="str">
        <f t="shared" si="240"/>
        <v/>
      </c>
      <c r="AI1318" s="19" t="str">
        <f t="shared" si="241"/>
        <v/>
      </c>
      <c r="AJ1318" s="31"/>
      <c r="AK1318" s="26"/>
    </row>
    <row r="1319" spans="1:37" x14ac:dyDescent="0.2">
      <c r="A1319" s="40"/>
      <c r="B1319" s="50"/>
      <c r="C1319" s="41"/>
      <c r="D1319" s="44"/>
      <c r="E1319" s="40"/>
      <c r="F1319" s="38" t="str">
        <f t="shared" si="231"/>
        <v/>
      </c>
      <c r="G1319" s="23">
        <f t="shared" si="232"/>
        <v>0</v>
      </c>
      <c r="H1319" s="23">
        <f t="shared" si="233"/>
        <v>0</v>
      </c>
      <c r="I1319" s="23">
        <f t="shared" si="234"/>
        <v>0</v>
      </c>
      <c r="J1319" s="23">
        <f t="shared" si="235"/>
        <v>0</v>
      </c>
      <c r="K1319" s="23">
        <f t="shared" si="236"/>
        <v>0</v>
      </c>
      <c r="L1319" s="27"/>
      <c r="M1319" s="27"/>
      <c r="N1319" s="33"/>
      <c r="O1319" s="33"/>
      <c r="P1319" s="68" t="str">
        <f t="shared" si="237"/>
        <v/>
      </c>
      <c r="Q1319" s="49" t="str">
        <f t="shared" si="238"/>
        <v/>
      </c>
      <c r="R1319" s="33"/>
      <c r="S1319" s="33"/>
      <c r="T1319" s="33"/>
      <c r="U1319" s="33"/>
      <c r="V1319" s="27"/>
      <c r="W1319" s="45"/>
      <c r="X1319" s="42">
        <f>IF(V1319="ESU",P1319*PU!$B$3,0)</f>
        <v>0</v>
      </c>
      <c r="Y1319" s="23">
        <f>IF(V1319="ECF",P1319*PU!$B$5,0)</f>
        <v>0</v>
      </c>
      <c r="Z1319" s="23">
        <f>IF(V1319="Enrobé projeté",P1319*PU!$B$7,0)</f>
        <v>0</v>
      </c>
      <c r="AA1319" s="23">
        <f>IF(V1319="Enrobé à froid",P1319*PU!$B$9,0)</f>
        <v>0</v>
      </c>
      <c r="AB1319" s="23">
        <f>IF(V1319="Béton bitumineux",P1319*PU!$B$11,0)</f>
        <v>0</v>
      </c>
      <c r="AC1319" s="23">
        <f>IF(V1319="Grave émulsion",P1319*PU!$B$13,0)</f>
        <v>0</v>
      </c>
      <c r="AD1319" s="24">
        <f>(R1319*PU!B1324)+('Entretien des chaussées1'!T1319*PU!B1326)+'Entretien des chaussées1'!X1319+'Entretien des chaussées1'!Y1319+'Entretien des chaussées1'!Z1319+'Entretien des chaussées1'!AA1319+'Entretien des chaussées1'!AB1319+'Entretien des chaussées1'!AC1319</f>
        <v>0</v>
      </c>
      <c r="AE1319" s="34"/>
      <c r="AF1319" s="34"/>
      <c r="AG1319" s="19" t="str">
        <f t="shared" si="239"/>
        <v/>
      </c>
      <c r="AH1319" s="19" t="str">
        <f t="shared" si="240"/>
        <v/>
      </c>
      <c r="AI1319" s="19" t="str">
        <f t="shared" si="241"/>
        <v/>
      </c>
      <c r="AJ1319" s="31"/>
      <c r="AK1319" s="26"/>
    </row>
    <row r="1320" spans="1:37" x14ac:dyDescent="0.2">
      <c r="A1320" s="40"/>
      <c r="B1320" s="50"/>
      <c r="C1320" s="41"/>
      <c r="D1320" s="44"/>
      <c r="E1320" s="40"/>
      <c r="F1320" s="38" t="str">
        <f t="shared" si="231"/>
        <v/>
      </c>
      <c r="G1320" s="23">
        <f t="shared" si="232"/>
        <v>0</v>
      </c>
      <c r="H1320" s="23">
        <f t="shared" si="233"/>
        <v>0</v>
      </c>
      <c r="I1320" s="23">
        <f t="shared" si="234"/>
        <v>0</v>
      </c>
      <c r="J1320" s="23">
        <f t="shared" si="235"/>
        <v>0</v>
      </c>
      <c r="K1320" s="23">
        <f t="shared" si="236"/>
        <v>0</v>
      </c>
      <c r="L1320" s="27"/>
      <c r="M1320" s="27"/>
      <c r="N1320" s="33"/>
      <c r="O1320" s="33"/>
      <c r="P1320" s="68" t="str">
        <f t="shared" si="237"/>
        <v/>
      </c>
      <c r="Q1320" s="49" t="str">
        <f t="shared" si="238"/>
        <v/>
      </c>
      <c r="R1320" s="33"/>
      <c r="S1320" s="33"/>
      <c r="T1320" s="33"/>
      <c r="U1320" s="33"/>
      <c r="V1320" s="27"/>
      <c r="W1320" s="45"/>
      <c r="X1320" s="42">
        <f>IF(V1320="ESU",P1320*PU!$B$3,0)</f>
        <v>0</v>
      </c>
      <c r="Y1320" s="23">
        <f>IF(V1320="ECF",P1320*PU!$B$5,0)</f>
        <v>0</v>
      </c>
      <c r="Z1320" s="23">
        <f>IF(V1320="Enrobé projeté",P1320*PU!$B$7,0)</f>
        <v>0</v>
      </c>
      <c r="AA1320" s="23">
        <f>IF(V1320="Enrobé à froid",P1320*PU!$B$9,0)</f>
        <v>0</v>
      </c>
      <c r="AB1320" s="23">
        <f>IF(V1320="Béton bitumineux",P1320*PU!$B$11,0)</f>
        <v>0</v>
      </c>
      <c r="AC1320" s="23">
        <f>IF(V1320="Grave émulsion",P1320*PU!$B$13,0)</f>
        <v>0</v>
      </c>
      <c r="AD1320" s="24">
        <f>(R1320*PU!B1325)+('Entretien des chaussées1'!T1320*PU!B1327)+'Entretien des chaussées1'!X1320+'Entretien des chaussées1'!Y1320+'Entretien des chaussées1'!Z1320+'Entretien des chaussées1'!AA1320+'Entretien des chaussées1'!AB1320+'Entretien des chaussées1'!AC1320</f>
        <v>0</v>
      </c>
      <c r="AE1320" s="34"/>
      <c r="AF1320" s="34"/>
      <c r="AG1320" s="19" t="str">
        <f t="shared" si="239"/>
        <v/>
      </c>
      <c r="AH1320" s="19" t="str">
        <f t="shared" si="240"/>
        <v/>
      </c>
      <c r="AI1320" s="19" t="str">
        <f t="shared" si="241"/>
        <v/>
      </c>
      <c r="AJ1320" s="31"/>
      <c r="AK1320" s="26"/>
    </row>
    <row r="1321" spans="1:37" x14ac:dyDescent="0.2">
      <c r="A1321" s="40"/>
      <c r="B1321" s="50"/>
      <c r="C1321" s="41"/>
      <c r="D1321" s="44"/>
      <c r="E1321" s="40"/>
      <c r="F1321" s="38" t="str">
        <f t="shared" si="231"/>
        <v/>
      </c>
      <c r="G1321" s="23">
        <f t="shared" si="232"/>
        <v>0</v>
      </c>
      <c r="H1321" s="23">
        <f t="shared" si="233"/>
        <v>0</v>
      </c>
      <c r="I1321" s="23">
        <f t="shared" si="234"/>
        <v>0</v>
      </c>
      <c r="J1321" s="23">
        <f t="shared" si="235"/>
        <v>0</v>
      </c>
      <c r="K1321" s="23">
        <f t="shared" si="236"/>
        <v>0</v>
      </c>
      <c r="L1321" s="27"/>
      <c r="M1321" s="27"/>
      <c r="N1321" s="33"/>
      <c r="O1321" s="33"/>
      <c r="P1321" s="68" t="str">
        <f t="shared" si="237"/>
        <v/>
      </c>
      <c r="Q1321" s="49" t="str">
        <f t="shared" si="238"/>
        <v/>
      </c>
      <c r="R1321" s="33"/>
      <c r="S1321" s="33"/>
      <c r="T1321" s="33"/>
      <c r="U1321" s="33"/>
      <c r="V1321" s="27"/>
      <c r="W1321" s="45"/>
      <c r="X1321" s="42">
        <f>IF(V1321="ESU",P1321*PU!$B$3,0)</f>
        <v>0</v>
      </c>
      <c r="Y1321" s="23">
        <f>IF(V1321="ECF",P1321*PU!$B$5,0)</f>
        <v>0</v>
      </c>
      <c r="Z1321" s="23">
        <f>IF(V1321="Enrobé projeté",P1321*PU!$B$7,0)</f>
        <v>0</v>
      </c>
      <c r="AA1321" s="23">
        <f>IF(V1321="Enrobé à froid",P1321*PU!$B$9,0)</f>
        <v>0</v>
      </c>
      <c r="AB1321" s="23">
        <f>IF(V1321="Béton bitumineux",P1321*PU!$B$11,0)</f>
        <v>0</v>
      </c>
      <c r="AC1321" s="23">
        <f>IF(V1321="Grave émulsion",P1321*PU!$B$13,0)</f>
        <v>0</v>
      </c>
      <c r="AD1321" s="24">
        <f>(R1321*PU!B1326)+('Entretien des chaussées1'!T1321*PU!B1328)+'Entretien des chaussées1'!X1321+'Entretien des chaussées1'!Y1321+'Entretien des chaussées1'!Z1321+'Entretien des chaussées1'!AA1321+'Entretien des chaussées1'!AB1321+'Entretien des chaussées1'!AC1321</f>
        <v>0</v>
      </c>
      <c r="AE1321" s="34"/>
      <c r="AF1321" s="34"/>
      <c r="AG1321" s="19" t="str">
        <f t="shared" si="239"/>
        <v/>
      </c>
      <c r="AH1321" s="19" t="str">
        <f t="shared" si="240"/>
        <v/>
      </c>
      <c r="AI1321" s="19" t="str">
        <f t="shared" si="241"/>
        <v/>
      </c>
      <c r="AJ1321" s="31"/>
      <c r="AK1321" s="26"/>
    </row>
    <row r="1322" spans="1:37" x14ac:dyDescent="0.2">
      <c r="A1322" s="40"/>
      <c r="B1322" s="50"/>
      <c r="C1322" s="41"/>
      <c r="D1322" s="44"/>
      <c r="E1322" s="40"/>
      <c r="F1322" s="38" t="str">
        <f t="shared" si="231"/>
        <v/>
      </c>
      <c r="G1322" s="23">
        <f t="shared" si="232"/>
        <v>0</v>
      </c>
      <c r="H1322" s="23">
        <f t="shared" si="233"/>
        <v>0</v>
      </c>
      <c r="I1322" s="23">
        <f t="shared" si="234"/>
        <v>0</v>
      </c>
      <c r="J1322" s="23">
        <f t="shared" si="235"/>
        <v>0</v>
      </c>
      <c r="K1322" s="23">
        <f t="shared" si="236"/>
        <v>0</v>
      </c>
      <c r="L1322" s="27"/>
      <c r="M1322" s="27"/>
      <c r="N1322" s="33"/>
      <c r="O1322" s="33"/>
      <c r="P1322" s="68" t="str">
        <f t="shared" si="237"/>
        <v/>
      </c>
      <c r="Q1322" s="49" t="str">
        <f t="shared" si="238"/>
        <v/>
      </c>
      <c r="R1322" s="33"/>
      <c r="S1322" s="33"/>
      <c r="T1322" s="33"/>
      <c r="U1322" s="33"/>
      <c r="V1322" s="27"/>
      <c r="W1322" s="45"/>
      <c r="X1322" s="42">
        <f>IF(V1322="ESU",P1322*PU!$B$3,0)</f>
        <v>0</v>
      </c>
      <c r="Y1322" s="23">
        <f>IF(V1322="ECF",P1322*PU!$B$5,0)</f>
        <v>0</v>
      </c>
      <c r="Z1322" s="23">
        <f>IF(V1322="Enrobé projeté",P1322*PU!$B$7,0)</f>
        <v>0</v>
      </c>
      <c r="AA1322" s="23">
        <f>IF(V1322="Enrobé à froid",P1322*PU!$B$9,0)</f>
        <v>0</v>
      </c>
      <c r="AB1322" s="23">
        <f>IF(V1322="Béton bitumineux",P1322*PU!$B$11,0)</f>
        <v>0</v>
      </c>
      <c r="AC1322" s="23">
        <f>IF(V1322="Grave émulsion",P1322*PU!$B$13,0)</f>
        <v>0</v>
      </c>
      <c r="AD1322" s="24">
        <f>(R1322*PU!B1327)+('Entretien des chaussées1'!T1322*PU!B1329)+'Entretien des chaussées1'!X1322+'Entretien des chaussées1'!Y1322+'Entretien des chaussées1'!Z1322+'Entretien des chaussées1'!AA1322+'Entretien des chaussées1'!AB1322+'Entretien des chaussées1'!AC1322</f>
        <v>0</v>
      </c>
      <c r="AE1322" s="34"/>
      <c r="AF1322" s="34"/>
      <c r="AG1322" s="19" t="str">
        <f t="shared" si="239"/>
        <v/>
      </c>
      <c r="AH1322" s="19" t="str">
        <f t="shared" si="240"/>
        <v/>
      </c>
      <c r="AI1322" s="19" t="str">
        <f t="shared" si="241"/>
        <v/>
      </c>
      <c r="AJ1322" s="31"/>
      <c r="AK1322" s="26"/>
    </row>
    <row r="1323" spans="1:37" x14ac:dyDescent="0.2">
      <c r="A1323" s="40"/>
      <c r="B1323" s="50"/>
      <c r="C1323" s="41"/>
      <c r="D1323" s="44"/>
      <c r="E1323" s="40"/>
      <c r="F1323" s="38" t="str">
        <f t="shared" si="231"/>
        <v/>
      </c>
      <c r="G1323" s="23">
        <f t="shared" si="232"/>
        <v>0</v>
      </c>
      <c r="H1323" s="23">
        <f t="shared" si="233"/>
        <v>0</v>
      </c>
      <c r="I1323" s="23">
        <f t="shared" si="234"/>
        <v>0</v>
      </c>
      <c r="J1323" s="23">
        <f t="shared" si="235"/>
        <v>0</v>
      </c>
      <c r="K1323" s="23">
        <f t="shared" si="236"/>
        <v>0</v>
      </c>
      <c r="L1323" s="27"/>
      <c r="M1323" s="27"/>
      <c r="N1323" s="33"/>
      <c r="O1323" s="33"/>
      <c r="P1323" s="68" t="str">
        <f t="shared" si="237"/>
        <v/>
      </c>
      <c r="Q1323" s="49" t="str">
        <f t="shared" si="238"/>
        <v/>
      </c>
      <c r="R1323" s="33"/>
      <c r="S1323" s="33"/>
      <c r="T1323" s="33"/>
      <c r="U1323" s="33"/>
      <c r="V1323" s="27"/>
      <c r="W1323" s="45"/>
      <c r="X1323" s="42">
        <f>IF(V1323="ESU",P1323*PU!$B$3,0)</f>
        <v>0</v>
      </c>
      <c r="Y1323" s="23">
        <f>IF(V1323="ECF",P1323*PU!$B$5,0)</f>
        <v>0</v>
      </c>
      <c r="Z1323" s="23">
        <f>IF(V1323="Enrobé projeté",P1323*PU!$B$7,0)</f>
        <v>0</v>
      </c>
      <c r="AA1323" s="23">
        <f>IF(V1323="Enrobé à froid",P1323*PU!$B$9,0)</f>
        <v>0</v>
      </c>
      <c r="AB1323" s="23">
        <f>IF(V1323="Béton bitumineux",P1323*PU!$B$11,0)</f>
        <v>0</v>
      </c>
      <c r="AC1323" s="23">
        <f>IF(V1323="Grave émulsion",P1323*PU!$B$13,0)</f>
        <v>0</v>
      </c>
      <c r="AD1323" s="24">
        <f>(R1323*PU!B1328)+('Entretien des chaussées1'!T1323*PU!B1330)+'Entretien des chaussées1'!X1323+'Entretien des chaussées1'!Y1323+'Entretien des chaussées1'!Z1323+'Entretien des chaussées1'!AA1323+'Entretien des chaussées1'!AB1323+'Entretien des chaussées1'!AC1323</f>
        <v>0</v>
      </c>
      <c r="AE1323" s="34"/>
      <c r="AF1323" s="34"/>
      <c r="AG1323" s="19" t="str">
        <f t="shared" si="239"/>
        <v/>
      </c>
      <c r="AH1323" s="19" t="str">
        <f t="shared" si="240"/>
        <v/>
      </c>
      <c r="AI1323" s="19" t="str">
        <f t="shared" si="241"/>
        <v/>
      </c>
      <c r="AJ1323" s="31"/>
      <c r="AK1323" s="26"/>
    </row>
    <row r="1324" spans="1:37" x14ac:dyDescent="0.2">
      <c r="A1324" s="40"/>
      <c r="B1324" s="50"/>
      <c r="C1324" s="41"/>
      <c r="D1324" s="44"/>
      <c r="E1324" s="40"/>
      <c r="F1324" s="38" t="str">
        <f t="shared" si="231"/>
        <v/>
      </c>
      <c r="G1324" s="23">
        <f t="shared" si="232"/>
        <v>0</v>
      </c>
      <c r="H1324" s="23">
        <f t="shared" si="233"/>
        <v>0</v>
      </c>
      <c r="I1324" s="23">
        <f t="shared" si="234"/>
        <v>0</v>
      </c>
      <c r="J1324" s="23">
        <f t="shared" si="235"/>
        <v>0</v>
      </c>
      <c r="K1324" s="23">
        <f t="shared" si="236"/>
        <v>0</v>
      </c>
      <c r="L1324" s="27"/>
      <c r="M1324" s="27"/>
      <c r="N1324" s="33"/>
      <c r="O1324" s="33"/>
      <c r="P1324" s="68" t="str">
        <f t="shared" si="237"/>
        <v/>
      </c>
      <c r="Q1324" s="49" t="str">
        <f t="shared" si="238"/>
        <v/>
      </c>
      <c r="R1324" s="33"/>
      <c r="S1324" s="33"/>
      <c r="T1324" s="33"/>
      <c r="U1324" s="33"/>
      <c r="V1324" s="27"/>
      <c r="W1324" s="45"/>
      <c r="X1324" s="42">
        <f>IF(V1324="ESU",P1324*PU!$B$3,0)</f>
        <v>0</v>
      </c>
      <c r="Y1324" s="23">
        <f>IF(V1324="ECF",P1324*PU!$B$5,0)</f>
        <v>0</v>
      </c>
      <c r="Z1324" s="23">
        <f>IF(V1324="Enrobé projeté",P1324*PU!$B$7,0)</f>
        <v>0</v>
      </c>
      <c r="AA1324" s="23">
        <f>IF(V1324="Enrobé à froid",P1324*PU!$B$9,0)</f>
        <v>0</v>
      </c>
      <c r="AB1324" s="23">
        <f>IF(V1324="Béton bitumineux",P1324*PU!$B$11,0)</f>
        <v>0</v>
      </c>
      <c r="AC1324" s="23">
        <f>IF(V1324="Grave émulsion",P1324*PU!$B$13,0)</f>
        <v>0</v>
      </c>
      <c r="AD1324" s="24">
        <f>(R1324*PU!B1329)+('Entretien des chaussées1'!T1324*PU!B1331)+'Entretien des chaussées1'!X1324+'Entretien des chaussées1'!Y1324+'Entretien des chaussées1'!Z1324+'Entretien des chaussées1'!AA1324+'Entretien des chaussées1'!AB1324+'Entretien des chaussées1'!AC1324</f>
        <v>0</v>
      </c>
      <c r="AE1324" s="34"/>
      <c r="AF1324" s="34"/>
      <c r="AG1324" s="19" t="str">
        <f t="shared" si="239"/>
        <v/>
      </c>
      <c r="AH1324" s="19" t="str">
        <f t="shared" si="240"/>
        <v/>
      </c>
      <c r="AI1324" s="19" t="str">
        <f t="shared" si="241"/>
        <v/>
      </c>
      <c r="AJ1324" s="31"/>
      <c r="AK1324" s="26"/>
    </row>
    <row r="1325" spans="1:37" x14ac:dyDescent="0.2">
      <c r="A1325" s="40"/>
      <c r="B1325" s="50"/>
      <c r="C1325" s="41"/>
      <c r="D1325" s="44"/>
      <c r="E1325" s="40"/>
      <c r="F1325" s="38" t="str">
        <f t="shared" si="231"/>
        <v/>
      </c>
      <c r="G1325" s="23">
        <f t="shared" si="232"/>
        <v>0</v>
      </c>
      <c r="H1325" s="23">
        <f t="shared" si="233"/>
        <v>0</v>
      </c>
      <c r="I1325" s="23">
        <f t="shared" si="234"/>
        <v>0</v>
      </c>
      <c r="J1325" s="23">
        <f t="shared" si="235"/>
        <v>0</v>
      </c>
      <c r="K1325" s="23">
        <f t="shared" si="236"/>
        <v>0</v>
      </c>
      <c r="L1325" s="27"/>
      <c r="M1325" s="27"/>
      <c r="N1325" s="33"/>
      <c r="O1325" s="33"/>
      <c r="P1325" s="68" t="str">
        <f t="shared" si="237"/>
        <v/>
      </c>
      <c r="Q1325" s="49" t="str">
        <f t="shared" si="238"/>
        <v/>
      </c>
      <c r="R1325" s="33"/>
      <c r="S1325" s="33"/>
      <c r="T1325" s="33"/>
      <c r="U1325" s="33"/>
      <c r="V1325" s="27"/>
      <c r="W1325" s="45"/>
      <c r="X1325" s="42">
        <f>IF(V1325="ESU",P1325*PU!$B$3,0)</f>
        <v>0</v>
      </c>
      <c r="Y1325" s="23">
        <f>IF(V1325="ECF",P1325*PU!$B$5,0)</f>
        <v>0</v>
      </c>
      <c r="Z1325" s="23">
        <f>IF(V1325="Enrobé projeté",P1325*PU!$B$7,0)</f>
        <v>0</v>
      </c>
      <c r="AA1325" s="23">
        <f>IF(V1325="Enrobé à froid",P1325*PU!$B$9,0)</f>
        <v>0</v>
      </c>
      <c r="AB1325" s="23">
        <f>IF(V1325="Béton bitumineux",P1325*PU!$B$11,0)</f>
        <v>0</v>
      </c>
      <c r="AC1325" s="23">
        <f>IF(V1325="Grave émulsion",P1325*PU!$B$13,0)</f>
        <v>0</v>
      </c>
      <c r="AD1325" s="24">
        <f>(R1325*PU!B1330)+('Entretien des chaussées1'!T1325*PU!B1332)+'Entretien des chaussées1'!X1325+'Entretien des chaussées1'!Y1325+'Entretien des chaussées1'!Z1325+'Entretien des chaussées1'!AA1325+'Entretien des chaussées1'!AB1325+'Entretien des chaussées1'!AC1325</f>
        <v>0</v>
      </c>
      <c r="AE1325" s="34"/>
      <c r="AF1325" s="34"/>
      <c r="AG1325" s="19" t="str">
        <f t="shared" si="239"/>
        <v/>
      </c>
      <c r="AH1325" s="19" t="str">
        <f t="shared" si="240"/>
        <v/>
      </c>
      <c r="AI1325" s="19" t="str">
        <f t="shared" si="241"/>
        <v/>
      </c>
      <c r="AJ1325" s="31"/>
      <c r="AK1325" s="26"/>
    </row>
    <row r="1326" spans="1:37" x14ac:dyDescent="0.2">
      <c r="A1326" s="40"/>
      <c r="B1326" s="50"/>
      <c r="C1326" s="41"/>
      <c r="D1326" s="44"/>
      <c r="E1326" s="40"/>
      <c r="F1326" s="38" t="str">
        <f t="shared" si="231"/>
        <v/>
      </c>
      <c r="G1326" s="23">
        <f t="shared" si="232"/>
        <v>0</v>
      </c>
      <c r="H1326" s="23">
        <f t="shared" si="233"/>
        <v>0</v>
      </c>
      <c r="I1326" s="23">
        <f t="shared" si="234"/>
        <v>0</v>
      </c>
      <c r="J1326" s="23">
        <f t="shared" si="235"/>
        <v>0</v>
      </c>
      <c r="K1326" s="23">
        <f t="shared" si="236"/>
        <v>0</v>
      </c>
      <c r="L1326" s="27"/>
      <c r="M1326" s="27"/>
      <c r="N1326" s="33"/>
      <c r="O1326" s="33"/>
      <c r="P1326" s="68" t="str">
        <f t="shared" si="237"/>
        <v/>
      </c>
      <c r="Q1326" s="49" t="str">
        <f t="shared" si="238"/>
        <v/>
      </c>
      <c r="R1326" s="33"/>
      <c r="S1326" s="33"/>
      <c r="T1326" s="33"/>
      <c r="U1326" s="33"/>
      <c r="V1326" s="27"/>
      <c r="W1326" s="45"/>
      <c r="X1326" s="42">
        <f>IF(V1326="ESU",P1326*PU!$B$3,0)</f>
        <v>0</v>
      </c>
      <c r="Y1326" s="23">
        <f>IF(V1326="ECF",P1326*PU!$B$5,0)</f>
        <v>0</v>
      </c>
      <c r="Z1326" s="23">
        <f>IF(V1326="Enrobé projeté",P1326*PU!$B$7,0)</f>
        <v>0</v>
      </c>
      <c r="AA1326" s="23">
        <f>IF(V1326="Enrobé à froid",P1326*PU!$B$9,0)</f>
        <v>0</v>
      </c>
      <c r="AB1326" s="23">
        <f>IF(V1326="Béton bitumineux",P1326*PU!$B$11,0)</f>
        <v>0</v>
      </c>
      <c r="AC1326" s="23">
        <f>IF(V1326="Grave émulsion",P1326*PU!$B$13,0)</f>
        <v>0</v>
      </c>
      <c r="AD1326" s="24">
        <f>(R1326*PU!B1331)+('Entretien des chaussées1'!T1326*PU!B1333)+'Entretien des chaussées1'!X1326+'Entretien des chaussées1'!Y1326+'Entretien des chaussées1'!Z1326+'Entretien des chaussées1'!AA1326+'Entretien des chaussées1'!AB1326+'Entretien des chaussées1'!AC1326</f>
        <v>0</v>
      </c>
      <c r="AE1326" s="34"/>
      <c r="AF1326" s="34"/>
      <c r="AG1326" s="19" t="str">
        <f t="shared" si="239"/>
        <v/>
      </c>
      <c r="AH1326" s="19" t="str">
        <f t="shared" si="240"/>
        <v/>
      </c>
      <c r="AI1326" s="19" t="str">
        <f t="shared" si="241"/>
        <v/>
      </c>
      <c r="AJ1326" s="31"/>
      <c r="AK1326" s="26"/>
    </row>
    <row r="1327" spans="1:37" x14ac:dyDescent="0.2">
      <c r="A1327" s="40"/>
      <c r="B1327" s="50"/>
      <c r="C1327" s="41"/>
      <c r="D1327" s="44"/>
      <c r="E1327" s="40"/>
      <c r="F1327" s="38" t="str">
        <f t="shared" si="231"/>
        <v/>
      </c>
      <c r="G1327" s="23">
        <f t="shared" si="232"/>
        <v>0</v>
      </c>
      <c r="H1327" s="23">
        <f t="shared" si="233"/>
        <v>0</v>
      </c>
      <c r="I1327" s="23">
        <f t="shared" si="234"/>
        <v>0</v>
      </c>
      <c r="J1327" s="23">
        <f t="shared" si="235"/>
        <v>0</v>
      </c>
      <c r="K1327" s="23">
        <f t="shared" si="236"/>
        <v>0</v>
      </c>
      <c r="L1327" s="27"/>
      <c r="M1327" s="27"/>
      <c r="N1327" s="33"/>
      <c r="O1327" s="33"/>
      <c r="P1327" s="68" t="str">
        <f t="shared" si="237"/>
        <v/>
      </c>
      <c r="Q1327" s="49" t="str">
        <f t="shared" si="238"/>
        <v/>
      </c>
      <c r="R1327" s="33"/>
      <c r="S1327" s="33"/>
      <c r="T1327" s="33"/>
      <c r="U1327" s="33"/>
      <c r="V1327" s="27"/>
      <c r="W1327" s="45"/>
      <c r="X1327" s="42">
        <f>IF(V1327="ESU",P1327*PU!$B$3,0)</f>
        <v>0</v>
      </c>
      <c r="Y1327" s="23">
        <f>IF(V1327="ECF",P1327*PU!$B$5,0)</f>
        <v>0</v>
      </c>
      <c r="Z1327" s="23">
        <f>IF(V1327="Enrobé projeté",P1327*PU!$B$7,0)</f>
        <v>0</v>
      </c>
      <c r="AA1327" s="23">
        <f>IF(V1327="Enrobé à froid",P1327*PU!$B$9,0)</f>
        <v>0</v>
      </c>
      <c r="AB1327" s="23">
        <f>IF(V1327="Béton bitumineux",P1327*PU!$B$11,0)</f>
        <v>0</v>
      </c>
      <c r="AC1327" s="23">
        <f>IF(V1327="Grave émulsion",P1327*PU!$B$13,0)</f>
        <v>0</v>
      </c>
      <c r="AD1327" s="24">
        <f>(R1327*PU!B1332)+('Entretien des chaussées1'!T1327*PU!B1334)+'Entretien des chaussées1'!X1327+'Entretien des chaussées1'!Y1327+'Entretien des chaussées1'!Z1327+'Entretien des chaussées1'!AA1327+'Entretien des chaussées1'!AB1327+'Entretien des chaussées1'!AC1327</f>
        <v>0</v>
      </c>
      <c r="AE1327" s="34"/>
      <c r="AF1327" s="34"/>
      <c r="AG1327" s="19" t="str">
        <f t="shared" si="239"/>
        <v/>
      </c>
      <c r="AH1327" s="19" t="str">
        <f t="shared" si="240"/>
        <v/>
      </c>
      <c r="AI1327" s="19" t="str">
        <f t="shared" si="241"/>
        <v/>
      </c>
      <c r="AJ1327" s="31"/>
      <c r="AK1327" s="26"/>
    </row>
    <row r="1328" spans="1:37" x14ac:dyDescent="0.2">
      <c r="A1328" s="40"/>
      <c r="B1328" s="50"/>
      <c r="C1328" s="41"/>
      <c r="D1328" s="44"/>
      <c r="E1328" s="40"/>
      <c r="F1328" s="38" t="str">
        <f t="shared" si="231"/>
        <v/>
      </c>
      <c r="G1328" s="23">
        <f t="shared" si="232"/>
        <v>0</v>
      </c>
      <c r="H1328" s="23">
        <f t="shared" si="233"/>
        <v>0</v>
      </c>
      <c r="I1328" s="23">
        <f t="shared" si="234"/>
        <v>0</v>
      </c>
      <c r="J1328" s="23">
        <f t="shared" si="235"/>
        <v>0</v>
      </c>
      <c r="K1328" s="23">
        <f t="shared" si="236"/>
        <v>0</v>
      </c>
      <c r="L1328" s="27"/>
      <c r="M1328" s="27"/>
      <c r="N1328" s="33"/>
      <c r="O1328" s="33"/>
      <c r="P1328" s="68" t="str">
        <f t="shared" si="237"/>
        <v/>
      </c>
      <c r="Q1328" s="49" t="str">
        <f t="shared" si="238"/>
        <v/>
      </c>
      <c r="R1328" s="33"/>
      <c r="S1328" s="33"/>
      <c r="T1328" s="33"/>
      <c r="U1328" s="33"/>
      <c r="V1328" s="27"/>
      <c r="W1328" s="45"/>
      <c r="X1328" s="42">
        <f>IF(V1328="ESU",P1328*PU!$B$3,0)</f>
        <v>0</v>
      </c>
      <c r="Y1328" s="23">
        <f>IF(V1328="ECF",P1328*PU!$B$5,0)</f>
        <v>0</v>
      </c>
      <c r="Z1328" s="23">
        <f>IF(V1328="Enrobé projeté",P1328*PU!$B$7,0)</f>
        <v>0</v>
      </c>
      <c r="AA1328" s="23">
        <f>IF(V1328="Enrobé à froid",P1328*PU!$B$9,0)</f>
        <v>0</v>
      </c>
      <c r="AB1328" s="23">
        <f>IF(V1328="Béton bitumineux",P1328*PU!$B$11,0)</f>
        <v>0</v>
      </c>
      <c r="AC1328" s="23">
        <f>IF(V1328="Grave émulsion",P1328*PU!$B$13,0)</f>
        <v>0</v>
      </c>
      <c r="AD1328" s="24">
        <f>(R1328*PU!B1333)+('Entretien des chaussées1'!T1328*PU!B1335)+'Entretien des chaussées1'!X1328+'Entretien des chaussées1'!Y1328+'Entretien des chaussées1'!Z1328+'Entretien des chaussées1'!AA1328+'Entretien des chaussées1'!AB1328+'Entretien des chaussées1'!AC1328</f>
        <v>0</v>
      </c>
      <c r="AE1328" s="34"/>
      <c r="AF1328" s="34"/>
      <c r="AG1328" s="19" t="str">
        <f t="shared" si="239"/>
        <v/>
      </c>
      <c r="AH1328" s="19" t="str">
        <f t="shared" si="240"/>
        <v/>
      </c>
      <c r="AI1328" s="19" t="str">
        <f t="shared" si="241"/>
        <v/>
      </c>
      <c r="AJ1328" s="31"/>
      <c r="AK1328" s="26"/>
    </row>
    <row r="1329" spans="1:37" x14ac:dyDescent="0.2">
      <c r="A1329" s="40"/>
      <c r="B1329" s="50"/>
      <c r="C1329" s="41"/>
      <c r="D1329" s="44"/>
      <c r="E1329" s="40"/>
      <c r="F1329" s="38" t="str">
        <f t="shared" si="231"/>
        <v/>
      </c>
      <c r="G1329" s="23">
        <f t="shared" si="232"/>
        <v>0</v>
      </c>
      <c r="H1329" s="23">
        <f t="shared" si="233"/>
        <v>0</v>
      </c>
      <c r="I1329" s="23">
        <f t="shared" si="234"/>
        <v>0</v>
      </c>
      <c r="J1329" s="23">
        <f t="shared" si="235"/>
        <v>0</v>
      </c>
      <c r="K1329" s="23">
        <f t="shared" si="236"/>
        <v>0</v>
      </c>
      <c r="L1329" s="27"/>
      <c r="M1329" s="27"/>
      <c r="N1329" s="33"/>
      <c r="O1329" s="33"/>
      <c r="P1329" s="68" t="str">
        <f t="shared" si="237"/>
        <v/>
      </c>
      <c r="Q1329" s="49" t="str">
        <f t="shared" si="238"/>
        <v/>
      </c>
      <c r="R1329" s="33"/>
      <c r="S1329" s="33"/>
      <c r="T1329" s="33"/>
      <c r="U1329" s="33"/>
      <c r="V1329" s="27"/>
      <c r="W1329" s="45"/>
      <c r="X1329" s="42">
        <f>IF(V1329="ESU",P1329*PU!$B$3,0)</f>
        <v>0</v>
      </c>
      <c r="Y1329" s="23">
        <f>IF(V1329="ECF",P1329*PU!$B$5,0)</f>
        <v>0</v>
      </c>
      <c r="Z1329" s="23">
        <f>IF(V1329="Enrobé projeté",P1329*PU!$B$7,0)</f>
        <v>0</v>
      </c>
      <c r="AA1329" s="23">
        <f>IF(V1329="Enrobé à froid",P1329*PU!$B$9,0)</f>
        <v>0</v>
      </c>
      <c r="AB1329" s="23">
        <f>IF(V1329="Béton bitumineux",P1329*PU!$B$11,0)</f>
        <v>0</v>
      </c>
      <c r="AC1329" s="23">
        <f>IF(V1329="Grave émulsion",P1329*PU!$B$13,0)</f>
        <v>0</v>
      </c>
      <c r="AD1329" s="24">
        <f>(R1329*PU!B1334)+('Entretien des chaussées1'!T1329*PU!B1336)+'Entretien des chaussées1'!X1329+'Entretien des chaussées1'!Y1329+'Entretien des chaussées1'!Z1329+'Entretien des chaussées1'!AA1329+'Entretien des chaussées1'!AB1329+'Entretien des chaussées1'!AC1329</f>
        <v>0</v>
      </c>
      <c r="AE1329" s="34"/>
      <c r="AF1329" s="34"/>
      <c r="AG1329" s="19" t="str">
        <f t="shared" si="239"/>
        <v/>
      </c>
      <c r="AH1329" s="19" t="str">
        <f t="shared" si="240"/>
        <v/>
      </c>
      <c r="AI1329" s="19" t="str">
        <f t="shared" si="241"/>
        <v/>
      </c>
      <c r="AJ1329" s="31"/>
      <c r="AK1329" s="26"/>
    </row>
    <row r="1330" spans="1:37" x14ac:dyDescent="0.2">
      <c r="A1330" s="40"/>
      <c r="B1330" s="50"/>
      <c r="C1330" s="41"/>
      <c r="D1330" s="44"/>
      <c r="E1330" s="40"/>
      <c r="F1330" s="38" t="str">
        <f t="shared" si="231"/>
        <v/>
      </c>
      <c r="G1330" s="23">
        <f t="shared" si="232"/>
        <v>0</v>
      </c>
      <c r="H1330" s="23">
        <f t="shared" si="233"/>
        <v>0</v>
      </c>
      <c r="I1330" s="23">
        <f t="shared" si="234"/>
        <v>0</v>
      </c>
      <c r="J1330" s="23">
        <f t="shared" si="235"/>
        <v>0</v>
      </c>
      <c r="K1330" s="23">
        <f t="shared" si="236"/>
        <v>0</v>
      </c>
      <c r="L1330" s="27"/>
      <c r="M1330" s="27"/>
      <c r="N1330" s="33"/>
      <c r="O1330" s="33"/>
      <c r="P1330" s="68" t="str">
        <f t="shared" si="237"/>
        <v/>
      </c>
      <c r="Q1330" s="49" t="str">
        <f t="shared" si="238"/>
        <v/>
      </c>
      <c r="R1330" s="33"/>
      <c r="S1330" s="33"/>
      <c r="T1330" s="33"/>
      <c r="U1330" s="33"/>
      <c r="V1330" s="27"/>
      <c r="W1330" s="45"/>
      <c r="X1330" s="42">
        <f>IF(V1330="ESU",P1330*PU!$B$3,0)</f>
        <v>0</v>
      </c>
      <c r="Y1330" s="23">
        <f>IF(V1330="ECF",P1330*PU!$B$5,0)</f>
        <v>0</v>
      </c>
      <c r="Z1330" s="23">
        <f>IF(V1330="Enrobé projeté",P1330*PU!$B$7,0)</f>
        <v>0</v>
      </c>
      <c r="AA1330" s="23">
        <f>IF(V1330="Enrobé à froid",P1330*PU!$B$9,0)</f>
        <v>0</v>
      </c>
      <c r="AB1330" s="23">
        <f>IF(V1330="Béton bitumineux",P1330*PU!$B$11,0)</f>
        <v>0</v>
      </c>
      <c r="AC1330" s="23">
        <f>IF(V1330="Grave émulsion",P1330*PU!$B$13,0)</f>
        <v>0</v>
      </c>
      <c r="AD1330" s="24">
        <f>(R1330*PU!B1335)+('Entretien des chaussées1'!T1330*PU!B1337)+'Entretien des chaussées1'!X1330+'Entretien des chaussées1'!Y1330+'Entretien des chaussées1'!Z1330+'Entretien des chaussées1'!AA1330+'Entretien des chaussées1'!AB1330+'Entretien des chaussées1'!AC1330</f>
        <v>0</v>
      </c>
      <c r="AE1330" s="34"/>
      <c r="AF1330" s="34"/>
      <c r="AG1330" s="19" t="str">
        <f t="shared" si="239"/>
        <v/>
      </c>
      <c r="AH1330" s="19" t="str">
        <f t="shared" si="240"/>
        <v/>
      </c>
      <c r="AI1330" s="19" t="str">
        <f t="shared" si="241"/>
        <v/>
      </c>
      <c r="AJ1330" s="31"/>
      <c r="AK1330" s="26"/>
    </row>
    <row r="1331" spans="1:37" x14ac:dyDescent="0.2">
      <c r="A1331" s="40"/>
      <c r="B1331" s="50"/>
      <c r="C1331" s="41"/>
      <c r="D1331" s="44"/>
      <c r="E1331" s="40"/>
      <c r="F1331" s="38" t="str">
        <f t="shared" si="231"/>
        <v/>
      </c>
      <c r="G1331" s="23">
        <f t="shared" si="232"/>
        <v>0</v>
      </c>
      <c r="H1331" s="23">
        <f t="shared" si="233"/>
        <v>0</v>
      </c>
      <c r="I1331" s="23">
        <f t="shared" si="234"/>
        <v>0</v>
      </c>
      <c r="J1331" s="23">
        <f t="shared" si="235"/>
        <v>0</v>
      </c>
      <c r="K1331" s="23">
        <f t="shared" si="236"/>
        <v>0</v>
      </c>
      <c r="L1331" s="27"/>
      <c r="M1331" s="27"/>
      <c r="N1331" s="33"/>
      <c r="O1331" s="33"/>
      <c r="P1331" s="68" t="str">
        <f t="shared" si="237"/>
        <v/>
      </c>
      <c r="Q1331" s="49" t="str">
        <f t="shared" si="238"/>
        <v/>
      </c>
      <c r="R1331" s="33"/>
      <c r="S1331" s="33"/>
      <c r="T1331" s="33"/>
      <c r="U1331" s="33"/>
      <c r="V1331" s="27"/>
      <c r="W1331" s="45"/>
      <c r="X1331" s="42">
        <f>IF(V1331="ESU",P1331*PU!$B$3,0)</f>
        <v>0</v>
      </c>
      <c r="Y1331" s="23">
        <f>IF(V1331="ECF",P1331*PU!$B$5,0)</f>
        <v>0</v>
      </c>
      <c r="Z1331" s="23">
        <f>IF(V1331="Enrobé projeté",P1331*PU!$B$7,0)</f>
        <v>0</v>
      </c>
      <c r="AA1331" s="23">
        <f>IF(V1331="Enrobé à froid",P1331*PU!$B$9,0)</f>
        <v>0</v>
      </c>
      <c r="AB1331" s="23">
        <f>IF(V1331="Béton bitumineux",P1331*PU!$B$11,0)</f>
        <v>0</v>
      </c>
      <c r="AC1331" s="23">
        <f>IF(V1331="Grave émulsion",P1331*PU!$B$13,0)</f>
        <v>0</v>
      </c>
      <c r="AD1331" s="24">
        <f>(R1331*PU!B1336)+('Entretien des chaussées1'!T1331*PU!B1338)+'Entretien des chaussées1'!X1331+'Entretien des chaussées1'!Y1331+'Entretien des chaussées1'!Z1331+'Entretien des chaussées1'!AA1331+'Entretien des chaussées1'!AB1331+'Entretien des chaussées1'!AC1331</f>
        <v>0</v>
      </c>
      <c r="AE1331" s="34"/>
      <c r="AF1331" s="34"/>
      <c r="AG1331" s="19" t="str">
        <f t="shared" si="239"/>
        <v/>
      </c>
      <c r="AH1331" s="19" t="str">
        <f t="shared" si="240"/>
        <v/>
      </c>
      <c r="AI1331" s="19" t="str">
        <f t="shared" si="241"/>
        <v/>
      </c>
      <c r="AJ1331" s="31"/>
      <c r="AK1331" s="26"/>
    </row>
    <row r="1332" spans="1:37" x14ac:dyDescent="0.2">
      <c r="A1332" s="40"/>
      <c r="B1332" s="50"/>
      <c r="C1332" s="41"/>
      <c r="D1332" s="44"/>
      <c r="E1332" s="40"/>
      <c r="F1332" s="38" t="str">
        <f t="shared" si="231"/>
        <v/>
      </c>
      <c r="G1332" s="23">
        <f t="shared" si="232"/>
        <v>0</v>
      </c>
      <c r="H1332" s="23">
        <f t="shared" si="233"/>
        <v>0</v>
      </c>
      <c r="I1332" s="23">
        <f t="shared" si="234"/>
        <v>0</v>
      </c>
      <c r="J1332" s="23">
        <f t="shared" si="235"/>
        <v>0</v>
      </c>
      <c r="K1332" s="23">
        <f t="shared" si="236"/>
        <v>0</v>
      </c>
      <c r="L1332" s="27"/>
      <c r="M1332" s="27"/>
      <c r="N1332" s="33"/>
      <c r="O1332" s="33"/>
      <c r="P1332" s="68" t="str">
        <f t="shared" si="237"/>
        <v/>
      </c>
      <c r="Q1332" s="49" t="str">
        <f t="shared" si="238"/>
        <v/>
      </c>
      <c r="R1332" s="33"/>
      <c r="S1332" s="33"/>
      <c r="T1332" s="33"/>
      <c r="U1332" s="33"/>
      <c r="V1332" s="27"/>
      <c r="W1332" s="45"/>
      <c r="X1332" s="42">
        <f>IF(V1332="ESU",P1332*PU!$B$3,0)</f>
        <v>0</v>
      </c>
      <c r="Y1332" s="23">
        <f>IF(V1332="ECF",P1332*PU!$B$5,0)</f>
        <v>0</v>
      </c>
      <c r="Z1332" s="23">
        <f>IF(V1332="Enrobé projeté",P1332*PU!$B$7,0)</f>
        <v>0</v>
      </c>
      <c r="AA1332" s="23">
        <f>IF(V1332="Enrobé à froid",P1332*PU!$B$9,0)</f>
        <v>0</v>
      </c>
      <c r="AB1332" s="23">
        <f>IF(V1332="Béton bitumineux",P1332*PU!$B$11,0)</f>
        <v>0</v>
      </c>
      <c r="AC1332" s="23">
        <f>IF(V1332="Grave émulsion",P1332*PU!$B$13,0)</f>
        <v>0</v>
      </c>
      <c r="AD1332" s="24">
        <f>(R1332*PU!B1337)+('Entretien des chaussées1'!T1332*PU!B1339)+'Entretien des chaussées1'!X1332+'Entretien des chaussées1'!Y1332+'Entretien des chaussées1'!Z1332+'Entretien des chaussées1'!AA1332+'Entretien des chaussées1'!AB1332+'Entretien des chaussées1'!AC1332</f>
        <v>0</v>
      </c>
      <c r="AE1332" s="34"/>
      <c r="AF1332" s="34"/>
      <c r="AG1332" s="19" t="str">
        <f t="shared" si="239"/>
        <v/>
      </c>
      <c r="AH1332" s="19" t="str">
        <f t="shared" si="240"/>
        <v/>
      </c>
      <c r="AI1332" s="19" t="str">
        <f t="shared" si="241"/>
        <v/>
      </c>
      <c r="AJ1332" s="31"/>
      <c r="AK1332" s="26"/>
    </row>
    <row r="1333" spans="1:37" x14ac:dyDescent="0.2">
      <c r="A1333" s="40"/>
      <c r="B1333" s="50"/>
      <c r="C1333" s="41"/>
      <c r="D1333" s="44"/>
      <c r="E1333" s="40"/>
      <c r="F1333" s="38" t="str">
        <f t="shared" si="231"/>
        <v/>
      </c>
      <c r="G1333" s="23">
        <f t="shared" si="232"/>
        <v>0</v>
      </c>
      <c r="H1333" s="23">
        <f t="shared" si="233"/>
        <v>0</v>
      </c>
      <c r="I1333" s="23">
        <f t="shared" si="234"/>
        <v>0</v>
      </c>
      <c r="J1333" s="23">
        <f t="shared" si="235"/>
        <v>0</v>
      </c>
      <c r="K1333" s="23">
        <f t="shared" si="236"/>
        <v>0</v>
      </c>
      <c r="L1333" s="27"/>
      <c r="M1333" s="27"/>
      <c r="N1333" s="33"/>
      <c r="O1333" s="33"/>
      <c r="P1333" s="68" t="str">
        <f t="shared" si="237"/>
        <v/>
      </c>
      <c r="Q1333" s="49" t="str">
        <f t="shared" si="238"/>
        <v/>
      </c>
      <c r="R1333" s="33"/>
      <c r="S1333" s="33"/>
      <c r="T1333" s="33"/>
      <c r="U1333" s="33"/>
      <c r="V1333" s="27"/>
      <c r="W1333" s="45"/>
      <c r="X1333" s="42">
        <f>IF(V1333="ESU",P1333*PU!$B$3,0)</f>
        <v>0</v>
      </c>
      <c r="Y1333" s="23">
        <f>IF(V1333="ECF",P1333*PU!$B$5,0)</f>
        <v>0</v>
      </c>
      <c r="Z1333" s="23">
        <f>IF(V1333="Enrobé projeté",P1333*PU!$B$7,0)</f>
        <v>0</v>
      </c>
      <c r="AA1333" s="23">
        <f>IF(V1333="Enrobé à froid",P1333*PU!$B$9,0)</f>
        <v>0</v>
      </c>
      <c r="AB1333" s="23">
        <f>IF(V1333="Béton bitumineux",P1333*PU!$B$11,0)</f>
        <v>0</v>
      </c>
      <c r="AC1333" s="23">
        <f>IF(V1333="Grave émulsion",P1333*PU!$B$13,0)</f>
        <v>0</v>
      </c>
      <c r="AD1333" s="24">
        <f>(R1333*PU!B1338)+('Entretien des chaussées1'!T1333*PU!B1340)+'Entretien des chaussées1'!X1333+'Entretien des chaussées1'!Y1333+'Entretien des chaussées1'!Z1333+'Entretien des chaussées1'!AA1333+'Entretien des chaussées1'!AB1333+'Entretien des chaussées1'!AC1333</f>
        <v>0</v>
      </c>
      <c r="AE1333" s="34"/>
      <c r="AF1333" s="34"/>
      <c r="AG1333" s="19" t="str">
        <f t="shared" si="239"/>
        <v/>
      </c>
      <c r="AH1333" s="19" t="str">
        <f t="shared" si="240"/>
        <v/>
      </c>
      <c r="AI1333" s="19" t="str">
        <f t="shared" si="241"/>
        <v/>
      </c>
      <c r="AJ1333" s="31"/>
      <c r="AK1333" s="26"/>
    </row>
    <row r="1334" spans="1:37" x14ac:dyDescent="0.2">
      <c r="A1334" s="40"/>
      <c r="B1334" s="50"/>
      <c r="C1334" s="41"/>
      <c r="D1334" s="44"/>
      <c r="E1334" s="40"/>
      <c r="F1334" s="38" t="str">
        <f t="shared" si="231"/>
        <v/>
      </c>
      <c r="G1334" s="23">
        <f t="shared" si="232"/>
        <v>0</v>
      </c>
      <c r="H1334" s="23">
        <f t="shared" si="233"/>
        <v>0</v>
      </c>
      <c r="I1334" s="23">
        <f t="shared" si="234"/>
        <v>0</v>
      </c>
      <c r="J1334" s="23">
        <f t="shared" si="235"/>
        <v>0</v>
      </c>
      <c r="K1334" s="23">
        <f t="shared" si="236"/>
        <v>0</v>
      </c>
      <c r="L1334" s="27"/>
      <c r="M1334" s="27"/>
      <c r="N1334" s="33"/>
      <c r="O1334" s="33"/>
      <c r="P1334" s="68" t="str">
        <f t="shared" si="237"/>
        <v/>
      </c>
      <c r="Q1334" s="49" t="str">
        <f t="shared" si="238"/>
        <v/>
      </c>
      <c r="R1334" s="33"/>
      <c r="S1334" s="33"/>
      <c r="T1334" s="33"/>
      <c r="U1334" s="33"/>
      <c r="V1334" s="27"/>
      <c r="W1334" s="45"/>
      <c r="X1334" s="42">
        <f>IF(V1334="ESU",P1334*PU!$B$3,0)</f>
        <v>0</v>
      </c>
      <c r="Y1334" s="23">
        <f>IF(V1334="ECF",P1334*PU!$B$5,0)</f>
        <v>0</v>
      </c>
      <c r="Z1334" s="23">
        <f>IF(V1334="Enrobé projeté",P1334*PU!$B$7,0)</f>
        <v>0</v>
      </c>
      <c r="AA1334" s="23">
        <f>IF(V1334="Enrobé à froid",P1334*PU!$B$9,0)</f>
        <v>0</v>
      </c>
      <c r="AB1334" s="23">
        <f>IF(V1334="Béton bitumineux",P1334*PU!$B$11,0)</f>
        <v>0</v>
      </c>
      <c r="AC1334" s="23">
        <f>IF(V1334="Grave émulsion",P1334*PU!$B$13,0)</f>
        <v>0</v>
      </c>
      <c r="AD1334" s="24">
        <f>(R1334*PU!B1339)+('Entretien des chaussées1'!T1334*PU!B1341)+'Entretien des chaussées1'!X1334+'Entretien des chaussées1'!Y1334+'Entretien des chaussées1'!Z1334+'Entretien des chaussées1'!AA1334+'Entretien des chaussées1'!AB1334+'Entretien des chaussées1'!AC1334</f>
        <v>0</v>
      </c>
      <c r="AE1334" s="34"/>
      <c r="AF1334" s="34"/>
      <c r="AG1334" s="19" t="str">
        <f t="shared" si="239"/>
        <v/>
      </c>
      <c r="AH1334" s="19" t="str">
        <f t="shared" si="240"/>
        <v/>
      </c>
      <c r="AI1334" s="19" t="str">
        <f t="shared" si="241"/>
        <v/>
      </c>
      <c r="AJ1334" s="31"/>
      <c r="AK1334" s="26"/>
    </row>
    <row r="1335" spans="1:37" x14ac:dyDescent="0.2">
      <c r="A1335" s="40"/>
      <c r="B1335" s="50"/>
      <c r="C1335" s="41"/>
      <c r="D1335" s="44"/>
      <c r="E1335" s="40"/>
      <c r="F1335" s="38" t="str">
        <f t="shared" si="231"/>
        <v/>
      </c>
      <c r="G1335" s="23">
        <f t="shared" si="232"/>
        <v>0</v>
      </c>
      <c r="H1335" s="23">
        <f t="shared" si="233"/>
        <v>0</v>
      </c>
      <c r="I1335" s="23">
        <f t="shared" si="234"/>
        <v>0</v>
      </c>
      <c r="J1335" s="23">
        <f t="shared" si="235"/>
        <v>0</v>
      </c>
      <c r="K1335" s="23">
        <f t="shared" si="236"/>
        <v>0</v>
      </c>
      <c r="L1335" s="27"/>
      <c r="M1335" s="27"/>
      <c r="N1335" s="33"/>
      <c r="O1335" s="33"/>
      <c r="P1335" s="68" t="str">
        <f t="shared" si="237"/>
        <v/>
      </c>
      <c r="Q1335" s="49" t="str">
        <f t="shared" si="238"/>
        <v/>
      </c>
      <c r="R1335" s="33"/>
      <c r="S1335" s="33"/>
      <c r="T1335" s="33"/>
      <c r="U1335" s="33"/>
      <c r="V1335" s="27"/>
      <c r="W1335" s="45"/>
      <c r="X1335" s="42">
        <f>IF(V1335="ESU",P1335*PU!$B$3,0)</f>
        <v>0</v>
      </c>
      <c r="Y1335" s="23">
        <f>IF(V1335="ECF",P1335*PU!$B$5,0)</f>
        <v>0</v>
      </c>
      <c r="Z1335" s="23">
        <f>IF(V1335="Enrobé projeté",P1335*PU!$B$7,0)</f>
        <v>0</v>
      </c>
      <c r="AA1335" s="23">
        <f>IF(V1335="Enrobé à froid",P1335*PU!$B$9,0)</f>
        <v>0</v>
      </c>
      <c r="AB1335" s="23">
        <f>IF(V1335="Béton bitumineux",P1335*PU!$B$11,0)</f>
        <v>0</v>
      </c>
      <c r="AC1335" s="23">
        <f>IF(V1335="Grave émulsion",P1335*PU!$B$13,0)</f>
        <v>0</v>
      </c>
      <c r="AD1335" s="24">
        <f>(R1335*PU!B1340)+('Entretien des chaussées1'!T1335*PU!B1342)+'Entretien des chaussées1'!X1335+'Entretien des chaussées1'!Y1335+'Entretien des chaussées1'!Z1335+'Entretien des chaussées1'!AA1335+'Entretien des chaussées1'!AB1335+'Entretien des chaussées1'!AC1335</f>
        <v>0</v>
      </c>
      <c r="AE1335" s="34"/>
      <c r="AF1335" s="34"/>
      <c r="AG1335" s="19" t="str">
        <f t="shared" si="239"/>
        <v/>
      </c>
      <c r="AH1335" s="19" t="str">
        <f t="shared" si="240"/>
        <v/>
      </c>
      <c r="AI1335" s="19" t="str">
        <f t="shared" si="241"/>
        <v/>
      </c>
      <c r="AJ1335" s="31"/>
      <c r="AK1335" s="26"/>
    </row>
    <row r="1336" spans="1:37" x14ac:dyDescent="0.2">
      <c r="A1336" s="40"/>
      <c r="B1336" s="50"/>
      <c r="C1336" s="41"/>
      <c r="D1336" s="44"/>
      <c r="E1336" s="40"/>
      <c r="F1336" s="38" t="str">
        <f t="shared" si="231"/>
        <v/>
      </c>
      <c r="G1336" s="23">
        <f t="shared" si="232"/>
        <v>0</v>
      </c>
      <c r="H1336" s="23">
        <f t="shared" si="233"/>
        <v>0</v>
      </c>
      <c r="I1336" s="23">
        <f t="shared" si="234"/>
        <v>0</v>
      </c>
      <c r="J1336" s="23">
        <f t="shared" si="235"/>
        <v>0</v>
      </c>
      <c r="K1336" s="23">
        <f t="shared" si="236"/>
        <v>0</v>
      </c>
      <c r="L1336" s="27"/>
      <c r="M1336" s="27"/>
      <c r="N1336" s="33"/>
      <c r="O1336" s="33"/>
      <c r="P1336" s="68" t="str">
        <f t="shared" si="237"/>
        <v/>
      </c>
      <c r="Q1336" s="49" t="str">
        <f t="shared" si="238"/>
        <v/>
      </c>
      <c r="R1336" s="33"/>
      <c r="S1336" s="33"/>
      <c r="T1336" s="33"/>
      <c r="U1336" s="33"/>
      <c r="V1336" s="27"/>
      <c r="W1336" s="45"/>
      <c r="X1336" s="42">
        <f>IF(V1336="ESU",P1336*PU!$B$3,0)</f>
        <v>0</v>
      </c>
      <c r="Y1336" s="23">
        <f>IF(V1336="ECF",P1336*PU!$B$5,0)</f>
        <v>0</v>
      </c>
      <c r="Z1336" s="23">
        <f>IF(V1336="Enrobé projeté",P1336*PU!$B$7,0)</f>
        <v>0</v>
      </c>
      <c r="AA1336" s="23">
        <f>IF(V1336="Enrobé à froid",P1336*PU!$B$9,0)</f>
        <v>0</v>
      </c>
      <c r="AB1336" s="23">
        <f>IF(V1336="Béton bitumineux",P1336*PU!$B$11,0)</f>
        <v>0</v>
      </c>
      <c r="AC1336" s="23">
        <f>IF(V1336="Grave émulsion",P1336*PU!$B$13,0)</f>
        <v>0</v>
      </c>
      <c r="AD1336" s="24">
        <f>(R1336*PU!B1341)+('Entretien des chaussées1'!T1336*PU!B1343)+'Entretien des chaussées1'!X1336+'Entretien des chaussées1'!Y1336+'Entretien des chaussées1'!Z1336+'Entretien des chaussées1'!AA1336+'Entretien des chaussées1'!AB1336+'Entretien des chaussées1'!AC1336</f>
        <v>0</v>
      </c>
      <c r="AE1336" s="34"/>
      <c r="AF1336" s="34"/>
      <c r="AG1336" s="19" t="str">
        <f t="shared" si="239"/>
        <v/>
      </c>
      <c r="AH1336" s="19" t="str">
        <f t="shared" si="240"/>
        <v/>
      </c>
      <c r="AI1336" s="19" t="str">
        <f t="shared" si="241"/>
        <v/>
      </c>
      <c r="AJ1336" s="31"/>
      <c r="AK1336" s="26"/>
    </row>
    <row r="1337" spans="1:37" x14ac:dyDescent="0.2">
      <c r="A1337" s="40"/>
      <c r="B1337" s="50"/>
      <c r="C1337" s="41"/>
      <c r="D1337" s="44"/>
      <c r="E1337" s="40"/>
      <c r="F1337" s="38" t="str">
        <f t="shared" si="231"/>
        <v/>
      </c>
      <c r="G1337" s="23">
        <f t="shared" si="232"/>
        <v>0</v>
      </c>
      <c r="H1337" s="23">
        <f t="shared" si="233"/>
        <v>0</v>
      </c>
      <c r="I1337" s="23">
        <f t="shared" si="234"/>
        <v>0</v>
      </c>
      <c r="J1337" s="23">
        <f t="shared" si="235"/>
        <v>0</v>
      </c>
      <c r="K1337" s="23">
        <f t="shared" si="236"/>
        <v>0</v>
      </c>
      <c r="L1337" s="27"/>
      <c r="M1337" s="27"/>
      <c r="N1337" s="33"/>
      <c r="O1337" s="33"/>
      <c r="P1337" s="68" t="str">
        <f t="shared" si="237"/>
        <v/>
      </c>
      <c r="Q1337" s="49" t="str">
        <f t="shared" si="238"/>
        <v/>
      </c>
      <c r="R1337" s="33"/>
      <c r="S1337" s="33"/>
      <c r="T1337" s="33"/>
      <c r="U1337" s="33"/>
      <c r="V1337" s="27"/>
      <c r="W1337" s="45"/>
      <c r="X1337" s="42">
        <f>IF(V1337="ESU",P1337*PU!$B$3,0)</f>
        <v>0</v>
      </c>
      <c r="Y1337" s="23">
        <f>IF(V1337="ECF",P1337*PU!$B$5,0)</f>
        <v>0</v>
      </c>
      <c r="Z1337" s="23">
        <f>IF(V1337="Enrobé projeté",P1337*PU!$B$7,0)</f>
        <v>0</v>
      </c>
      <c r="AA1337" s="23">
        <f>IF(V1337="Enrobé à froid",P1337*PU!$B$9,0)</f>
        <v>0</v>
      </c>
      <c r="AB1337" s="23">
        <f>IF(V1337="Béton bitumineux",P1337*PU!$B$11,0)</f>
        <v>0</v>
      </c>
      <c r="AC1337" s="23">
        <f>IF(V1337="Grave émulsion",P1337*PU!$B$13,0)</f>
        <v>0</v>
      </c>
      <c r="AD1337" s="24">
        <f>(R1337*PU!B1342)+('Entretien des chaussées1'!T1337*PU!B1344)+'Entretien des chaussées1'!X1337+'Entretien des chaussées1'!Y1337+'Entretien des chaussées1'!Z1337+'Entretien des chaussées1'!AA1337+'Entretien des chaussées1'!AB1337+'Entretien des chaussées1'!AC1337</f>
        <v>0</v>
      </c>
      <c r="AE1337" s="34"/>
      <c r="AF1337" s="34"/>
      <c r="AG1337" s="19" t="str">
        <f t="shared" si="239"/>
        <v/>
      </c>
      <c r="AH1337" s="19" t="str">
        <f t="shared" si="240"/>
        <v/>
      </c>
      <c r="AI1337" s="19" t="str">
        <f t="shared" si="241"/>
        <v/>
      </c>
      <c r="AJ1337" s="31"/>
      <c r="AK1337" s="26"/>
    </row>
    <row r="1338" spans="1:37" x14ac:dyDescent="0.2">
      <c r="A1338" s="40"/>
      <c r="B1338" s="50"/>
      <c r="C1338" s="41"/>
      <c r="D1338" s="44"/>
      <c r="E1338" s="40"/>
      <c r="F1338" s="38" t="str">
        <f t="shared" si="231"/>
        <v/>
      </c>
      <c r="G1338" s="23">
        <f t="shared" si="232"/>
        <v>0</v>
      </c>
      <c r="H1338" s="23">
        <f t="shared" si="233"/>
        <v>0</v>
      </c>
      <c r="I1338" s="23">
        <f t="shared" si="234"/>
        <v>0</v>
      </c>
      <c r="J1338" s="23">
        <f t="shared" si="235"/>
        <v>0</v>
      </c>
      <c r="K1338" s="23">
        <f t="shared" si="236"/>
        <v>0</v>
      </c>
      <c r="L1338" s="27"/>
      <c r="M1338" s="27"/>
      <c r="N1338" s="33"/>
      <c r="O1338" s="33"/>
      <c r="P1338" s="68" t="str">
        <f t="shared" si="237"/>
        <v/>
      </c>
      <c r="Q1338" s="49" t="str">
        <f t="shared" si="238"/>
        <v/>
      </c>
      <c r="R1338" s="33"/>
      <c r="S1338" s="33"/>
      <c r="T1338" s="33"/>
      <c r="U1338" s="33"/>
      <c r="V1338" s="27"/>
      <c r="W1338" s="45"/>
      <c r="X1338" s="42">
        <f>IF(V1338="ESU",P1338*PU!$B$3,0)</f>
        <v>0</v>
      </c>
      <c r="Y1338" s="23">
        <f>IF(V1338="ECF",P1338*PU!$B$5,0)</f>
        <v>0</v>
      </c>
      <c r="Z1338" s="23">
        <f>IF(V1338="Enrobé projeté",P1338*PU!$B$7,0)</f>
        <v>0</v>
      </c>
      <c r="AA1338" s="23">
        <f>IF(V1338="Enrobé à froid",P1338*PU!$B$9,0)</f>
        <v>0</v>
      </c>
      <c r="AB1338" s="23">
        <f>IF(V1338="Béton bitumineux",P1338*PU!$B$11,0)</f>
        <v>0</v>
      </c>
      <c r="AC1338" s="23">
        <f>IF(V1338="Grave émulsion",P1338*PU!$B$13,0)</f>
        <v>0</v>
      </c>
      <c r="AD1338" s="24">
        <f>(R1338*PU!B1343)+('Entretien des chaussées1'!T1338*PU!B1345)+'Entretien des chaussées1'!X1338+'Entretien des chaussées1'!Y1338+'Entretien des chaussées1'!Z1338+'Entretien des chaussées1'!AA1338+'Entretien des chaussées1'!AB1338+'Entretien des chaussées1'!AC1338</f>
        <v>0</v>
      </c>
      <c r="AE1338" s="34"/>
      <c r="AF1338" s="34"/>
      <c r="AG1338" s="19" t="str">
        <f t="shared" si="239"/>
        <v/>
      </c>
      <c r="AH1338" s="19" t="str">
        <f t="shared" si="240"/>
        <v/>
      </c>
      <c r="AI1338" s="19" t="str">
        <f t="shared" si="241"/>
        <v/>
      </c>
      <c r="AJ1338" s="31"/>
      <c r="AK1338" s="26"/>
    </row>
    <row r="1339" spans="1:37" x14ac:dyDescent="0.2">
      <c r="A1339" s="40"/>
      <c r="B1339" s="50"/>
      <c r="C1339" s="41"/>
      <c r="D1339" s="44"/>
      <c r="E1339" s="40"/>
      <c r="F1339" s="38" t="str">
        <f t="shared" si="231"/>
        <v/>
      </c>
      <c r="G1339" s="23">
        <f t="shared" si="232"/>
        <v>0</v>
      </c>
      <c r="H1339" s="23">
        <f t="shared" si="233"/>
        <v>0</v>
      </c>
      <c r="I1339" s="23">
        <f t="shared" si="234"/>
        <v>0</v>
      </c>
      <c r="J1339" s="23">
        <f t="shared" si="235"/>
        <v>0</v>
      </c>
      <c r="K1339" s="23">
        <f t="shared" si="236"/>
        <v>0</v>
      </c>
      <c r="L1339" s="27"/>
      <c r="M1339" s="27"/>
      <c r="N1339" s="33"/>
      <c r="O1339" s="33"/>
      <c r="P1339" s="68" t="str">
        <f t="shared" si="237"/>
        <v/>
      </c>
      <c r="Q1339" s="49" t="str">
        <f t="shared" si="238"/>
        <v/>
      </c>
      <c r="R1339" s="33"/>
      <c r="S1339" s="33"/>
      <c r="T1339" s="33"/>
      <c r="U1339" s="33"/>
      <c r="V1339" s="27"/>
      <c r="W1339" s="45"/>
      <c r="X1339" s="42">
        <f>IF(V1339="ESU",P1339*PU!$B$3,0)</f>
        <v>0</v>
      </c>
      <c r="Y1339" s="23">
        <f>IF(V1339="ECF",P1339*PU!$B$5,0)</f>
        <v>0</v>
      </c>
      <c r="Z1339" s="23">
        <f>IF(V1339="Enrobé projeté",P1339*PU!$B$7,0)</f>
        <v>0</v>
      </c>
      <c r="AA1339" s="23">
        <f>IF(V1339="Enrobé à froid",P1339*PU!$B$9,0)</f>
        <v>0</v>
      </c>
      <c r="AB1339" s="23">
        <f>IF(V1339="Béton bitumineux",P1339*PU!$B$11,0)</f>
        <v>0</v>
      </c>
      <c r="AC1339" s="23">
        <f>IF(V1339="Grave émulsion",P1339*PU!$B$13,0)</f>
        <v>0</v>
      </c>
      <c r="AD1339" s="24">
        <f>(R1339*PU!B1344)+('Entretien des chaussées1'!T1339*PU!B1346)+'Entretien des chaussées1'!X1339+'Entretien des chaussées1'!Y1339+'Entretien des chaussées1'!Z1339+'Entretien des chaussées1'!AA1339+'Entretien des chaussées1'!AB1339+'Entretien des chaussées1'!AC1339</f>
        <v>0</v>
      </c>
      <c r="AE1339" s="34"/>
      <c r="AF1339" s="34"/>
      <c r="AG1339" s="19" t="str">
        <f t="shared" si="239"/>
        <v/>
      </c>
      <c r="AH1339" s="19" t="str">
        <f t="shared" si="240"/>
        <v/>
      </c>
      <c r="AI1339" s="19" t="str">
        <f t="shared" si="241"/>
        <v/>
      </c>
      <c r="AJ1339" s="31"/>
      <c r="AK1339" s="26"/>
    </row>
    <row r="1340" spans="1:37" x14ac:dyDescent="0.2">
      <c r="A1340" s="40"/>
      <c r="B1340" s="50"/>
      <c r="C1340" s="41"/>
      <c r="D1340" s="44"/>
      <c r="E1340" s="40"/>
      <c r="F1340" s="38" t="str">
        <f t="shared" si="231"/>
        <v/>
      </c>
      <c r="G1340" s="23">
        <f t="shared" si="232"/>
        <v>0</v>
      </c>
      <c r="H1340" s="23">
        <f t="shared" si="233"/>
        <v>0</v>
      </c>
      <c r="I1340" s="23">
        <f t="shared" si="234"/>
        <v>0</v>
      </c>
      <c r="J1340" s="23">
        <f t="shared" si="235"/>
        <v>0</v>
      </c>
      <c r="K1340" s="23">
        <f t="shared" si="236"/>
        <v>0</v>
      </c>
      <c r="L1340" s="27"/>
      <c r="M1340" s="27"/>
      <c r="N1340" s="33"/>
      <c r="O1340" s="33"/>
      <c r="P1340" s="68" t="str">
        <f t="shared" si="237"/>
        <v/>
      </c>
      <c r="Q1340" s="49" t="str">
        <f t="shared" si="238"/>
        <v/>
      </c>
      <c r="R1340" s="33"/>
      <c r="S1340" s="33"/>
      <c r="T1340" s="33"/>
      <c r="U1340" s="33"/>
      <c r="V1340" s="27"/>
      <c r="W1340" s="45"/>
      <c r="X1340" s="42">
        <f>IF(V1340="ESU",P1340*PU!$B$3,0)</f>
        <v>0</v>
      </c>
      <c r="Y1340" s="23">
        <f>IF(V1340="ECF",P1340*PU!$B$5,0)</f>
        <v>0</v>
      </c>
      <c r="Z1340" s="23">
        <f>IF(V1340="Enrobé projeté",P1340*PU!$B$7,0)</f>
        <v>0</v>
      </c>
      <c r="AA1340" s="23">
        <f>IF(V1340="Enrobé à froid",P1340*PU!$B$9,0)</f>
        <v>0</v>
      </c>
      <c r="AB1340" s="23">
        <f>IF(V1340="Béton bitumineux",P1340*PU!$B$11,0)</f>
        <v>0</v>
      </c>
      <c r="AC1340" s="23">
        <f>IF(V1340="Grave émulsion",P1340*PU!$B$13,0)</f>
        <v>0</v>
      </c>
      <c r="AD1340" s="24">
        <f>(R1340*PU!B1345)+('Entretien des chaussées1'!T1340*PU!B1347)+'Entretien des chaussées1'!X1340+'Entretien des chaussées1'!Y1340+'Entretien des chaussées1'!Z1340+'Entretien des chaussées1'!AA1340+'Entretien des chaussées1'!AB1340+'Entretien des chaussées1'!AC1340</f>
        <v>0</v>
      </c>
      <c r="AE1340" s="34"/>
      <c r="AF1340" s="34"/>
      <c r="AG1340" s="19" t="str">
        <f t="shared" si="239"/>
        <v/>
      </c>
      <c r="AH1340" s="19" t="str">
        <f t="shared" si="240"/>
        <v/>
      </c>
      <c r="AI1340" s="19" t="str">
        <f t="shared" si="241"/>
        <v/>
      </c>
      <c r="AJ1340" s="31"/>
      <c r="AK1340" s="26"/>
    </row>
    <row r="1341" spans="1:37" x14ac:dyDescent="0.2">
      <c r="A1341" s="40"/>
      <c r="B1341" s="50"/>
      <c r="C1341" s="41"/>
      <c r="D1341" s="44"/>
      <c r="E1341" s="40"/>
      <c r="F1341" s="38" t="str">
        <f t="shared" si="231"/>
        <v/>
      </c>
      <c r="G1341" s="23">
        <f t="shared" si="232"/>
        <v>0</v>
      </c>
      <c r="H1341" s="23">
        <f t="shared" si="233"/>
        <v>0</v>
      </c>
      <c r="I1341" s="23">
        <f t="shared" si="234"/>
        <v>0</v>
      </c>
      <c r="J1341" s="23">
        <f t="shared" si="235"/>
        <v>0</v>
      </c>
      <c r="K1341" s="23">
        <f t="shared" si="236"/>
        <v>0</v>
      </c>
      <c r="L1341" s="27"/>
      <c r="M1341" s="27"/>
      <c r="N1341" s="33"/>
      <c r="O1341" s="33"/>
      <c r="P1341" s="68" t="str">
        <f t="shared" si="237"/>
        <v/>
      </c>
      <c r="Q1341" s="49" t="str">
        <f t="shared" si="238"/>
        <v/>
      </c>
      <c r="R1341" s="33"/>
      <c r="S1341" s="33"/>
      <c r="T1341" s="33"/>
      <c r="U1341" s="33"/>
      <c r="V1341" s="27"/>
      <c r="W1341" s="45"/>
      <c r="X1341" s="42">
        <f>IF(V1341="ESU",P1341*PU!$B$3,0)</f>
        <v>0</v>
      </c>
      <c r="Y1341" s="23">
        <f>IF(V1341="ECF",P1341*PU!$B$5,0)</f>
        <v>0</v>
      </c>
      <c r="Z1341" s="23">
        <f>IF(V1341="Enrobé projeté",P1341*PU!$B$7,0)</f>
        <v>0</v>
      </c>
      <c r="AA1341" s="23">
        <f>IF(V1341="Enrobé à froid",P1341*PU!$B$9,0)</f>
        <v>0</v>
      </c>
      <c r="AB1341" s="23">
        <f>IF(V1341="Béton bitumineux",P1341*PU!$B$11,0)</f>
        <v>0</v>
      </c>
      <c r="AC1341" s="23">
        <f>IF(V1341="Grave émulsion",P1341*PU!$B$13,0)</f>
        <v>0</v>
      </c>
      <c r="AD1341" s="24">
        <f>(R1341*PU!B1346)+('Entretien des chaussées1'!T1341*PU!B1348)+'Entretien des chaussées1'!X1341+'Entretien des chaussées1'!Y1341+'Entretien des chaussées1'!Z1341+'Entretien des chaussées1'!AA1341+'Entretien des chaussées1'!AB1341+'Entretien des chaussées1'!AC1341</f>
        <v>0</v>
      </c>
      <c r="AE1341" s="34"/>
      <c r="AF1341" s="34"/>
      <c r="AG1341" s="19" t="str">
        <f t="shared" si="239"/>
        <v/>
      </c>
      <c r="AH1341" s="19" t="str">
        <f t="shared" si="240"/>
        <v/>
      </c>
      <c r="AI1341" s="19" t="str">
        <f t="shared" si="241"/>
        <v/>
      </c>
      <c r="AJ1341" s="31"/>
      <c r="AK1341" s="26"/>
    </row>
    <row r="1342" spans="1:37" x14ac:dyDescent="0.2">
      <c r="A1342" s="40"/>
      <c r="B1342" s="50"/>
      <c r="C1342" s="41"/>
      <c r="D1342" s="44"/>
      <c r="E1342" s="40"/>
      <c r="F1342" s="38" t="str">
        <f t="shared" si="231"/>
        <v/>
      </c>
      <c r="G1342" s="23">
        <f t="shared" si="232"/>
        <v>0</v>
      </c>
      <c r="H1342" s="23">
        <f t="shared" si="233"/>
        <v>0</v>
      </c>
      <c r="I1342" s="23">
        <f t="shared" si="234"/>
        <v>0</v>
      </c>
      <c r="J1342" s="23">
        <f t="shared" si="235"/>
        <v>0</v>
      </c>
      <c r="K1342" s="23">
        <f t="shared" si="236"/>
        <v>0</v>
      </c>
      <c r="L1342" s="27"/>
      <c r="M1342" s="27"/>
      <c r="N1342" s="33"/>
      <c r="O1342" s="33"/>
      <c r="P1342" s="68" t="str">
        <f t="shared" si="237"/>
        <v/>
      </c>
      <c r="Q1342" s="49" t="str">
        <f t="shared" si="238"/>
        <v/>
      </c>
      <c r="R1342" s="33"/>
      <c r="S1342" s="33"/>
      <c r="T1342" s="33"/>
      <c r="U1342" s="33"/>
      <c r="V1342" s="27"/>
      <c r="W1342" s="45"/>
      <c r="X1342" s="42">
        <f>IF(V1342="ESU",P1342*PU!$B$3,0)</f>
        <v>0</v>
      </c>
      <c r="Y1342" s="23">
        <f>IF(V1342="ECF",P1342*PU!$B$5,0)</f>
        <v>0</v>
      </c>
      <c r="Z1342" s="23">
        <f>IF(V1342="Enrobé projeté",P1342*PU!$B$7,0)</f>
        <v>0</v>
      </c>
      <c r="AA1342" s="23">
        <f>IF(V1342="Enrobé à froid",P1342*PU!$B$9,0)</f>
        <v>0</v>
      </c>
      <c r="AB1342" s="23">
        <f>IF(V1342="Béton bitumineux",P1342*PU!$B$11,0)</f>
        <v>0</v>
      </c>
      <c r="AC1342" s="23">
        <f>IF(V1342="Grave émulsion",P1342*PU!$B$13,0)</f>
        <v>0</v>
      </c>
      <c r="AD1342" s="24">
        <f>(R1342*PU!B1347)+('Entretien des chaussées1'!T1342*PU!B1349)+'Entretien des chaussées1'!X1342+'Entretien des chaussées1'!Y1342+'Entretien des chaussées1'!Z1342+'Entretien des chaussées1'!AA1342+'Entretien des chaussées1'!AB1342+'Entretien des chaussées1'!AC1342</f>
        <v>0</v>
      </c>
      <c r="AE1342" s="34"/>
      <c r="AF1342" s="34"/>
      <c r="AG1342" s="19" t="str">
        <f t="shared" si="239"/>
        <v/>
      </c>
      <c r="AH1342" s="19" t="str">
        <f t="shared" si="240"/>
        <v/>
      </c>
      <c r="AI1342" s="19" t="str">
        <f t="shared" si="241"/>
        <v/>
      </c>
      <c r="AJ1342" s="31"/>
      <c r="AK1342" s="26"/>
    </row>
    <row r="1343" spans="1:37" x14ac:dyDescent="0.2">
      <c r="A1343" s="40"/>
      <c r="B1343" s="50"/>
      <c r="C1343" s="41"/>
      <c r="D1343" s="44"/>
      <c r="E1343" s="40"/>
      <c r="F1343" s="38" t="str">
        <f t="shared" si="231"/>
        <v/>
      </c>
      <c r="G1343" s="23">
        <f t="shared" si="232"/>
        <v>0</v>
      </c>
      <c r="H1343" s="23">
        <f t="shared" si="233"/>
        <v>0</v>
      </c>
      <c r="I1343" s="23">
        <f t="shared" si="234"/>
        <v>0</v>
      </c>
      <c r="J1343" s="23">
        <f t="shared" si="235"/>
        <v>0</v>
      </c>
      <c r="K1343" s="23">
        <f t="shared" si="236"/>
        <v>0</v>
      </c>
      <c r="L1343" s="27"/>
      <c r="M1343" s="27"/>
      <c r="N1343" s="33"/>
      <c r="O1343" s="33"/>
      <c r="P1343" s="68" t="str">
        <f t="shared" si="237"/>
        <v/>
      </c>
      <c r="Q1343" s="49" t="str">
        <f t="shared" si="238"/>
        <v/>
      </c>
      <c r="R1343" s="33"/>
      <c r="S1343" s="33"/>
      <c r="T1343" s="33"/>
      <c r="U1343" s="33"/>
      <c r="V1343" s="27"/>
      <c r="W1343" s="45"/>
      <c r="X1343" s="42">
        <f>IF(V1343="ESU",P1343*PU!$B$3,0)</f>
        <v>0</v>
      </c>
      <c r="Y1343" s="23">
        <f>IF(V1343="ECF",P1343*PU!$B$5,0)</f>
        <v>0</v>
      </c>
      <c r="Z1343" s="23">
        <f>IF(V1343="Enrobé projeté",P1343*PU!$B$7,0)</f>
        <v>0</v>
      </c>
      <c r="AA1343" s="23">
        <f>IF(V1343="Enrobé à froid",P1343*PU!$B$9,0)</f>
        <v>0</v>
      </c>
      <c r="AB1343" s="23">
        <f>IF(V1343="Béton bitumineux",P1343*PU!$B$11,0)</f>
        <v>0</v>
      </c>
      <c r="AC1343" s="23">
        <f>IF(V1343="Grave émulsion",P1343*PU!$B$13,0)</f>
        <v>0</v>
      </c>
      <c r="AD1343" s="24">
        <f>(R1343*PU!B1348)+('Entretien des chaussées1'!T1343*PU!B1350)+'Entretien des chaussées1'!X1343+'Entretien des chaussées1'!Y1343+'Entretien des chaussées1'!Z1343+'Entretien des chaussées1'!AA1343+'Entretien des chaussées1'!AB1343+'Entretien des chaussées1'!AC1343</f>
        <v>0</v>
      </c>
      <c r="AE1343" s="34"/>
      <c r="AF1343" s="34"/>
      <c r="AG1343" s="19" t="str">
        <f t="shared" si="239"/>
        <v/>
      </c>
      <c r="AH1343" s="19" t="str">
        <f t="shared" si="240"/>
        <v/>
      </c>
      <c r="AI1343" s="19" t="str">
        <f t="shared" si="241"/>
        <v/>
      </c>
      <c r="AJ1343" s="31"/>
      <c r="AK1343" s="26"/>
    </row>
    <row r="1344" spans="1:37" x14ac:dyDescent="0.2">
      <c r="A1344" s="40"/>
      <c r="B1344" s="50"/>
      <c r="C1344" s="41"/>
      <c r="D1344" s="44"/>
      <c r="E1344" s="40"/>
      <c r="F1344" s="38" t="str">
        <f t="shared" si="231"/>
        <v/>
      </c>
      <c r="G1344" s="23">
        <f t="shared" si="232"/>
        <v>0</v>
      </c>
      <c r="H1344" s="23">
        <f t="shared" si="233"/>
        <v>0</v>
      </c>
      <c r="I1344" s="23">
        <f t="shared" si="234"/>
        <v>0</v>
      </c>
      <c r="J1344" s="23">
        <f t="shared" si="235"/>
        <v>0</v>
      </c>
      <c r="K1344" s="23">
        <f t="shared" si="236"/>
        <v>0</v>
      </c>
      <c r="L1344" s="27"/>
      <c r="M1344" s="27"/>
      <c r="N1344" s="33"/>
      <c r="O1344" s="33"/>
      <c r="P1344" s="68" t="str">
        <f t="shared" si="237"/>
        <v/>
      </c>
      <c r="Q1344" s="49" t="str">
        <f t="shared" si="238"/>
        <v/>
      </c>
      <c r="R1344" s="33"/>
      <c r="S1344" s="33"/>
      <c r="T1344" s="33"/>
      <c r="U1344" s="33"/>
      <c r="V1344" s="27"/>
      <c r="W1344" s="45"/>
      <c r="X1344" s="42">
        <f>IF(V1344="ESU",P1344*PU!$B$3,0)</f>
        <v>0</v>
      </c>
      <c r="Y1344" s="23">
        <f>IF(V1344="ECF",P1344*PU!$B$5,0)</f>
        <v>0</v>
      </c>
      <c r="Z1344" s="23">
        <f>IF(V1344="Enrobé projeté",P1344*PU!$B$7,0)</f>
        <v>0</v>
      </c>
      <c r="AA1344" s="23">
        <f>IF(V1344="Enrobé à froid",P1344*PU!$B$9,0)</f>
        <v>0</v>
      </c>
      <c r="AB1344" s="23">
        <f>IF(V1344="Béton bitumineux",P1344*PU!$B$11,0)</f>
        <v>0</v>
      </c>
      <c r="AC1344" s="23">
        <f>IF(V1344="Grave émulsion",P1344*PU!$B$13,0)</f>
        <v>0</v>
      </c>
      <c r="AD1344" s="24">
        <f>(R1344*PU!B1349)+('Entretien des chaussées1'!T1344*PU!B1351)+'Entretien des chaussées1'!X1344+'Entretien des chaussées1'!Y1344+'Entretien des chaussées1'!Z1344+'Entretien des chaussées1'!AA1344+'Entretien des chaussées1'!AB1344+'Entretien des chaussées1'!AC1344</f>
        <v>0</v>
      </c>
      <c r="AE1344" s="34"/>
      <c r="AF1344" s="34"/>
      <c r="AG1344" s="19" t="str">
        <f t="shared" si="239"/>
        <v/>
      </c>
      <c r="AH1344" s="19" t="str">
        <f t="shared" si="240"/>
        <v/>
      </c>
      <c r="AI1344" s="19" t="str">
        <f t="shared" si="241"/>
        <v/>
      </c>
      <c r="AJ1344" s="31"/>
      <c r="AK1344" s="26"/>
    </row>
    <row r="1345" spans="1:37" x14ac:dyDescent="0.2">
      <c r="A1345" s="40"/>
      <c r="B1345" s="50"/>
      <c r="C1345" s="41"/>
      <c r="D1345" s="44"/>
      <c r="E1345" s="40"/>
      <c r="F1345" s="38" t="str">
        <f t="shared" si="231"/>
        <v/>
      </c>
      <c r="G1345" s="23">
        <f t="shared" si="232"/>
        <v>0</v>
      </c>
      <c r="H1345" s="23">
        <f t="shared" si="233"/>
        <v>0</v>
      </c>
      <c r="I1345" s="23">
        <f t="shared" si="234"/>
        <v>0</v>
      </c>
      <c r="J1345" s="23">
        <f t="shared" si="235"/>
        <v>0</v>
      </c>
      <c r="K1345" s="23">
        <f t="shared" si="236"/>
        <v>0</v>
      </c>
      <c r="L1345" s="27"/>
      <c r="M1345" s="27"/>
      <c r="N1345" s="33"/>
      <c r="O1345" s="33"/>
      <c r="P1345" s="68" t="str">
        <f t="shared" si="237"/>
        <v/>
      </c>
      <c r="Q1345" s="49" t="str">
        <f t="shared" si="238"/>
        <v/>
      </c>
      <c r="R1345" s="33"/>
      <c r="S1345" s="33"/>
      <c r="T1345" s="33"/>
      <c r="U1345" s="33"/>
      <c r="V1345" s="27"/>
      <c r="W1345" s="45"/>
      <c r="X1345" s="42">
        <f>IF(V1345="ESU",P1345*PU!$B$3,0)</f>
        <v>0</v>
      </c>
      <c r="Y1345" s="23">
        <f>IF(V1345="ECF",P1345*PU!$B$5,0)</f>
        <v>0</v>
      </c>
      <c r="Z1345" s="23">
        <f>IF(V1345="Enrobé projeté",P1345*PU!$B$7,0)</f>
        <v>0</v>
      </c>
      <c r="AA1345" s="23">
        <f>IF(V1345="Enrobé à froid",P1345*PU!$B$9,0)</f>
        <v>0</v>
      </c>
      <c r="AB1345" s="23">
        <f>IF(V1345="Béton bitumineux",P1345*PU!$B$11,0)</f>
        <v>0</v>
      </c>
      <c r="AC1345" s="23">
        <f>IF(V1345="Grave émulsion",P1345*PU!$B$13,0)</f>
        <v>0</v>
      </c>
      <c r="AD1345" s="24">
        <f>(R1345*PU!B1350)+('Entretien des chaussées1'!T1345*PU!B1352)+'Entretien des chaussées1'!X1345+'Entretien des chaussées1'!Y1345+'Entretien des chaussées1'!Z1345+'Entretien des chaussées1'!AA1345+'Entretien des chaussées1'!AB1345+'Entretien des chaussées1'!AC1345</f>
        <v>0</v>
      </c>
      <c r="AE1345" s="34"/>
      <c r="AF1345" s="34"/>
      <c r="AG1345" s="19" t="str">
        <f t="shared" si="239"/>
        <v/>
      </c>
      <c r="AH1345" s="19" t="str">
        <f t="shared" si="240"/>
        <v/>
      </c>
      <c r="AI1345" s="19" t="str">
        <f t="shared" si="241"/>
        <v/>
      </c>
      <c r="AJ1345" s="31"/>
      <c r="AK1345" s="26"/>
    </row>
    <row r="1346" spans="1:37" x14ac:dyDescent="0.2">
      <c r="A1346" s="40"/>
      <c r="B1346" s="50"/>
      <c r="C1346" s="41"/>
      <c r="D1346" s="44"/>
      <c r="E1346" s="40"/>
      <c r="F1346" s="38" t="str">
        <f t="shared" si="231"/>
        <v/>
      </c>
      <c r="G1346" s="23">
        <f t="shared" si="232"/>
        <v>0</v>
      </c>
      <c r="H1346" s="23">
        <f t="shared" si="233"/>
        <v>0</v>
      </c>
      <c r="I1346" s="23">
        <f t="shared" si="234"/>
        <v>0</v>
      </c>
      <c r="J1346" s="23">
        <f t="shared" si="235"/>
        <v>0</v>
      </c>
      <c r="K1346" s="23">
        <f t="shared" si="236"/>
        <v>0</v>
      </c>
      <c r="L1346" s="27"/>
      <c r="M1346" s="27"/>
      <c r="N1346" s="33"/>
      <c r="O1346" s="33"/>
      <c r="P1346" s="68" t="str">
        <f t="shared" si="237"/>
        <v/>
      </c>
      <c r="Q1346" s="49" t="str">
        <f t="shared" si="238"/>
        <v/>
      </c>
      <c r="R1346" s="33"/>
      <c r="S1346" s="33"/>
      <c r="T1346" s="33"/>
      <c r="U1346" s="33"/>
      <c r="V1346" s="27"/>
      <c r="W1346" s="45"/>
      <c r="X1346" s="42">
        <f>IF(V1346="ESU",P1346*PU!$B$3,0)</f>
        <v>0</v>
      </c>
      <c r="Y1346" s="23">
        <f>IF(V1346="ECF",P1346*PU!$B$5,0)</f>
        <v>0</v>
      </c>
      <c r="Z1346" s="23">
        <f>IF(V1346="Enrobé projeté",P1346*PU!$B$7,0)</f>
        <v>0</v>
      </c>
      <c r="AA1346" s="23">
        <f>IF(V1346="Enrobé à froid",P1346*PU!$B$9,0)</f>
        <v>0</v>
      </c>
      <c r="AB1346" s="23">
        <f>IF(V1346="Béton bitumineux",P1346*PU!$B$11,0)</f>
        <v>0</v>
      </c>
      <c r="AC1346" s="23">
        <f>IF(V1346="Grave émulsion",P1346*PU!$B$13,0)</f>
        <v>0</v>
      </c>
      <c r="AD1346" s="24">
        <f>(R1346*PU!B1351)+('Entretien des chaussées1'!T1346*PU!B1353)+'Entretien des chaussées1'!X1346+'Entretien des chaussées1'!Y1346+'Entretien des chaussées1'!Z1346+'Entretien des chaussées1'!AA1346+'Entretien des chaussées1'!AB1346+'Entretien des chaussées1'!AC1346</f>
        <v>0</v>
      </c>
      <c r="AE1346" s="34"/>
      <c r="AF1346" s="34"/>
      <c r="AG1346" s="19" t="str">
        <f t="shared" si="239"/>
        <v/>
      </c>
      <c r="AH1346" s="19" t="str">
        <f t="shared" si="240"/>
        <v/>
      </c>
      <c r="AI1346" s="19" t="str">
        <f t="shared" si="241"/>
        <v/>
      </c>
      <c r="AJ1346" s="31"/>
      <c r="AK1346" s="26"/>
    </row>
    <row r="1347" spans="1:37" x14ac:dyDescent="0.2">
      <c r="A1347" s="40"/>
      <c r="B1347" s="50"/>
      <c r="C1347" s="41"/>
      <c r="D1347" s="44"/>
      <c r="E1347" s="40"/>
      <c r="F1347" s="38" t="str">
        <f t="shared" si="231"/>
        <v/>
      </c>
      <c r="G1347" s="23">
        <f t="shared" si="232"/>
        <v>0</v>
      </c>
      <c r="H1347" s="23">
        <f t="shared" si="233"/>
        <v>0</v>
      </c>
      <c r="I1347" s="23">
        <f t="shared" si="234"/>
        <v>0</v>
      </c>
      <c r="J1347" s="23">
        <f t="shared" si="235"/>
        <v>0</v>
      </c>
      <c r="K1347" s="23">
        <f t="shared" si="236"/>
        <v>0</v>
      </c>
      <c r="L1347" s="27"/>
      <c r="M1347" s="27"/>
      <c r="N1347" s="33"/>
      <c r="O1347" s="33"/>
      <c r="P1347" s="68" t="str">
        <f t="shared" si="237"/>
        <v/>
      </c>
      <c r="Q1347" s="49" t="str">
        <f t="shared" si="238"/>
        <v/>
      </c>
      <c r="R1347" s="33"/>
      <c r="S1347" s="33"/>
      <c r="T1347" s="33"/>
      <c r="U1347" s="33"/>
      <c r="V1347" s="27"/>
      <c r="W1347" s="45"/>
      <c r="X1347" s="42">
        <f>IF(V1347="ESU",P1347*PU!$B$3,0)</f>
        <v>0</v>
      </c>
      <c r="Y1347" s="23">
        <f>IF(V1347="ECF",P1347*PU!$B$5,0)</f>
        <v>0</v>
      </c>
      <c r="Z1347" s="23">
        <f>IF(V1347="Enrobé projeté",P1347*PU!$B$7,0)</f>
        <v>0</v>
      </c>
      <c r="AA1347" s="23">
        <f>IF(V1347="Enrobé à froid",P1347*PU!$B$9,0)</f>
        <v>0</v>
      </c>
      <c r="AB1347" s="23">
        <f>IF(V1347="Béton bitumineux",P1347*PU!$B$11,0)</f>
        <v>0</v>
      </c>
      <c r="AC1347" s="23">
        <f>IF(V1347="Grave émulsion",P1347*PU!$B$13,0)</f>
        <v>0</v>
      </c>
      <c r="AD1347" s="24">
        <f>(R1347*PU!B1352)+('Entretien des chaussées1'!T1347*PU!B1354)+'Entretien des chaussées1'!X1347+'Entretien des chaussées1'!Y1347+'Entretien des chaussées1'!Z1347+'Entretien des chaussées1'!AA1347+'Entretien des chaussées1'!AB1347+'Entretien des chaussées1'!AC1347</f>
        <v>0</v>
      </c>
      <c r="AE1347" s="34"/>
      <c r="AF1347" s="34"/>
      <c r="AG1347" s="19" t="str">
        <f t="shared" si="239"/>
        <v/>
      </c>
      <c r="AH1347" s="19" t="str">
        <f t="shared" si="240"/>
        <v/>
      </c>
      <c r="AI1347" s="19" t="str">
        <f t="shared" si="241"/>
        <v/>
      </c>
      <c r="AJ1347" s="31"/>
      <c r="AK1347" s="26"/>
    </row>
    <row r="1348" spans="1:37" x14ac:dyDescent="0.2">
      <c r="A1348" s="40"/>
      <c r="B1348" s="50"/>
      <c r="C1348" s="41"/>
      <c r="D1348" s="44"/>
      <c r="E1348" s="40"/>
      <c r="F1348" s="38" t="str">
        <f t="shared" si="231"/>
        <v/>
      </c>
      <c r="G1348" s="23">
        <f t="shared" si="232"/>
        <v>0</v>
      </c>
      <c r="H1348" s="23">
        <f t="shared" si="233"/>
        <v>0</v>
      </c>
      <c r="I1348" s="23">
        <f t="shared" si="234"/>
        <v>0</v>
      </c>
      <c r="J1348" s="23">
        <f t="shared" si="235"/>
        <v>0</v>
      </c>
      <c r="K1348" s="23">
        <f t="shared" si="236"/>
        <v>0</v>
      </c>
      <c r="L1348" s="27"/>
      <c r="M1348" s="27"/>
      <c r="N1348" s="33"/>
      <c r="O1348" s="33"/>
      <c r="P1348" s="68" t="str">
        <f t="shared" si="237"/>
        <v/>
      </c>
      <c r="Q1348" s="49" t="str">
        <f t="shared" si="238"/>
        <v/>
      </c>
      <c r="R1348" s="33"/>
      <c r="S1348" s="33"/>
      <c r="T1348" s="33"/>
      <c r="U1348" s="33"/>
      <c r="V1348" s="27"/>
      <c r="W1348" s="45"/>
      <c r="X1348" s="42">
        <f>IF(V1348="ESU",P1348*PU!$B$3,0)</f>
        <v>0</v>
      </c>
      <c r="Y1348" s="23">
        <f>IF(V1348="ECF",P1348*PU!$B$5,0)</f>
        <v>0</v>
      </c>
      <c r="Z1348" s="23">
        <f>IF(V1348="Enrobé projeté",P1348*PU!$B$7,0)</f>
        <v>0</v>
      </c>
      <c r="AA1348" s="23">
        <f>IF(V1348="Enrobé à froid",P1348*PU!$B$9,0)</f>
        <v>0</v>
      </c>
      <c r="AB1348" s="23">
        <f>IF(V1348="Béton bitumineux",P1348*PU!$B$11,0)</f>
        <v>0</v>
      </c>
      <c r="AC1348" s="23">
        <f>IF(V1348="Grave émulsion",P1348*PU!$B$13,0)</f>
        <v>0</v>
      </c>
      <c r="AD1348" s="24">
        <f>(R1348*PU!B1353)+('Entretien des chaussées1'!T1348*PU!B1355)+'Entretien des chaussées1'!X1348+'Entretien des chaussées1'!Y1348+'Entretien des chaussées1'!Z1348+'Entretien des chaussées1'!AA1348+'Entretien des chaussées1'!AB1348+'Entretien des chaussées1'!AC1348</f>
        <v>0</v>
      </c>
      <c r="AE1348" s="34"/>
      <c r="AF1348" s="34"/>
      <c r="AG1348" s="19" t="str">
        <f t="shared" si="239"/>
        <v/>
      </c>
      <c r="AH1348" s="19" t="str">
        <f t="shared" si="240"/>
        <v/>
      </c>
      <c r="AI1348" s="19" t="str">
        <f t="shared" si="241"/>
        <v/>
      </c>
      <c r="AJ1348" s="31"/>
      <c r="AK1348" s="26"/>
    </row>
    <row r="1349" spans="1:37" x14ac:dyDescent="0.2">
      <c r="A1349" s="40"/>
      <c r="B1349" s="50"/>
      <c r="C1349" s="41"/>
      <c r="D1349" s="44"/>
      <c r="E1349" s="40"/>
      <c r="F1349" s="38" t="str">
        <f t="shared" si="231"/>
        <v/>
      </c>
      <c r="G1349" s="23">
        <f t="shared" si="232"/>
        <v>0</v>
      </c>
      <c r="H1349" s="23">
        <f t="shared" si="233"/>
        <v>0</v>
      </c>
      <c r="I1349" s="23">
        <f t="shared" si="234"/>
        <v>0</v>
      </c>
      <c r="J1349" s="23">
        <f t="shared" si="235"/>
        <v>0</v>
      </c>
      <c r="K1349" s="23">
        <f t="shared" si="236"/>
        <v>0</v>
      </c>
      <c r="L1349" s="27"/>
      <c r="M1349" s="27"/>
      <c r="N1349" s="33"/>
      <c r="O1349" s="33"/>
      <c r="P1349" s="68" t="str">
        <f t="shared" si="237"/>
        <v/>
      </c>
      <c r="Q1349" s="49" t="str">
        <f t="shared" si="238"/>
        <v/>
      </c>
      <c r="R1349" s="33"/>
      <c r="S1349" s="33"/>
      <c r="T1349" s="33"/>
      <c r="U1349" s="33"/>
      <c r="V1349" s="27"/>
      <c r="W1349" s="45"/>
      <c r="X1349" s="42">
        <f>IF(V1349="ESU",P1349*PU!$B$3,0)</f>
        <v>0</v>
      </c>
      <c r="Y1349" s="23">
        <f>IF(V1349="ECF",P1349*PU!$B$5,0)</f>
        <v>0</v>
      </c>
      <c r="Z1349" s="23">
        <f>IF(V1349="Enrobé projeté",P1349*PU!$B$7,0)</f>
        <v>0</v>
      </c>
      <c r="AA1349" s="23">
        <f>IF(V1349="Enrobé à froid",P1349*PU!$B$9,0)</f>
        <v>0</v>
      </c>
      <c r="AB1349" s="23">
        <f>IF(V1349="Béton bitumineux",P1349*PU!$B$11,0)</f>
        <v>0</v>
      </c>
      <c r="AC1349" s="23">
        <f>IF(V1349="Grave émulsion",P1349*PU!$B$13,0)</f>
        <v>0</v>
      </c>
      <c r="AD1349" s="24">
        <f>(R1349*PU!B1354)+('Entretien des chaussées1'!T1349*PU!B1356)+'Entretien des chaussées1'!X1349+'Entretien des chaussées1'!Y1349+'Entretien des chaussées1'!Z1349+'Entretien des chaussées1'!AA1349+'Entretien des chaussées1'!AB1349+'Entretien des chaussées1'!AC1349</f>
        <v>0</v>
      </c>
      <c r="AE1349" s="34"/>
      <c r="AF1349" s="34"/>
      <c r="AG1349" s="19" t="str">
        <f t="shared" si="239"/>
        <v/>
      </c>
      <c r="AH1349" s="19" t="str">
        <f t="shared" si="240"/>
        <v/>
      </c>
      <c r="AI1349" s="19" t="str">
        <f t="shared" si="241"/>
        <v/>
      </c>
      <c r="AJ1349" s="31"/>
      <c r="AK1349" s="26"/>
    </row>
    <row r="1350" spans="1:37" x14ac:dyDescent="0.2">
      <c r="A1350" s="40"/>
      <c r="B1350" s="50"/>
      <c r="C1350" s="41"/>
      <c r="D1350" s="44"/>
      <c r="E1350" s="40"/>
      <c r="F1350" s="38" t="str">
        <f t="shared" si="231"/>
        <v/>
      </c>
      <c r="G1350" s="23">
        <f t="shared" si="232"/>
        <v>0</v>
      </c>
      <c r="H1350" s="23">
        <f t="shared" si="233"/>
        <v>0</v>
      </c>
      <c r="I1350" s="23">
        <f t="shared" si="234"/>
        <v>0</v>
      </c>
      <c r="J1350" s="23">
        <f t="shared" si="235"/>
        <v>0</v>
      </c>
      <c r="K1350" s="23">
        <f t="shared" si="236"/>
        <v>0</v>
      </c>
      <c r="L1350" s="27"/>
      <c r="M1350" s="27"/>
      <c r="N1350" s="33"/>
      <c r="O1350" s="33"/>
      <c r="P1350" s="68" t="str">
        <f t="shared" si="237"/>
        <v/>
      </c>
      <c r="Q1350" s="49" t="str">
        <f t="shared" si="238"/>
        <v/>
      </c>
      <c r="R1350" s="33"/>
      <c r="S1350" s="33"/>
      <c r="T1350" s="33"/>
      <c r="U1350" s="33"/>
      <c r="V1350" s="27"/>
      <c r="W1350" s="45"/>
      <c r="X1350" s="42">
        <f>IF(V1350="ESU",P1350*PU!$B$3,0)</f>
        <v>0</v>
      </c>
      <c r="Y1350" s="23">
        <f>IF(V1350="ECF",P1350*PU!$B$5,0)</f>
        <v>0</v>
      </c>
      <c r="Z1350" s="23">
        <f>IF(V1350="Enrobé projeté",P1350*PU!$B$7,0)</f>
        <v>0</v>
      </c>
      <c r="AA1350" s="23">
        <f>IF(V1350="Enrobé à froid",P1350*PU!$B$9,0)</f>
        <v>0</v>
      </c>
      <c r="AB1350" s="23">
        <f>IF(V1350="Béton bitumineux",P1350*PU!$B$11,0)</f>
        <v>0</v>
      </c>
      <c r="AC1350" s="23">
        <f>IF(V1350="Grave émulsion",P1350*PU!$B$13,0)</f>
        <v>0</v>
      </c>
      <c r="AD1350" s="24">
        <f>(R1350*PU!B1355)+('Entretien des chaussées1'!T1350*PU!B1357)+'Entretien des chaussées1'!X1350+'Entretien des chaussées1'!Y1350+'Entretien des chaussées1'!Z1350+'Entretien des chaussées1'!AA1350+'Entretien des chaussées1'!AB1350+'Entretien des chaussées1'!AC1350</f>
        <v>0</v>
      </c>
      <c r="AE1350" s="34"/>
      <c r="AF1350" s="34"/>
      <c r="AG1350" s="19" t="str">
        <f t="shared" si="239"/>
        <v/>
      </c>
      <c r="AH1350" s="19" t="str">
        <f t="shared" si="240"/>
        <v/>
      </c>
      <c r="AI1350" s="19" t="str">
        <f t="shared" si="241"/>
        <v/>
      </c>
      <c r="AJ1350" s="31"/>
      <c r="AK1350" s="26"/>
    </row>
    <row r="1351" spans="1:37" x14ac:dyDescent="0.2">
      <c r="A1351" s="40"/>
      <c r="B1351" s="50"/>
      <c r="C1351" s="41"/>
      <c r="D1351" s="44"/>
      <c r="E1351" s="40"/>
      <c r="F1351" s="38" t="str">
        <f t="shared" si="231"/>
        <v/>
      </c>
      <c r="G1351" s="23">
        <f t="shared" si="232"/>
        <v>0</v>
      </c>
      <c r="H1351" s="23">
        <f t="shared" si="233"/>
        <v>0</v>
      </c>
      <c r="I1351" s="23">
        <f t="shared" si="234"/>
        <v>0</v>
      </c>
      <c r="J1351" s="23">
        <f t="shared" si="235"/>
        <v>0</v>
      </c>
      <c r="K1351" s="23">
        <f t="shared" si="236"/>
        <v>0</v>
      </c>
      <c r="L1351" s="27"/>
      <c r="M1351" s="27"/>
      <c r="N1351" s="33"/>
      <c r="O1351" s="33"/>
      <c r="P1351" s="68" t="str">
        <f t="shared" si="237"/>
        <v/>
      </c>
      <c r="Q1351" s="49" t="str">
        <f t="shared" si="238"/>
        <v/>
      </c>
      <c r="R1351" s="33"/>
      <c r="S1351" s="33"/>
      <c r="T1351" s="33"/>
      <c r="U1351" s="33"/>
      <c r="V1351" s="27"/>
      <c r="W1351" s="45"/>
      <c r="X1351" s="42">
        <f>IF(V1351="ESU",P1351*PU!$B$3,0)</f>
        <v>0</v>
      </c>
      <c r="Y1351" s="23">
        <f>IF(V1351="ECF",P1351*PU!$B$5,0)</f>
        <v>0</v>
      </c>
      <c r="Z1351" s="23">
        <f>IF(V1351="Enrobé projeté",P1351*PU!$B$7,0)</f>
        <v>0</v>
      </c>
      <c r="AA1351" s="23">
        <f>IF(V1351="Enrobé à froid",P1351*PU!$B$9,0)</f>
        <v>0</v>
      </c>
      <c r="AB1351" s="23">
        <f>IF(V1351="Béton bitumineux",P1351*PU!$B$11,0)</f>
        <v>0</v>
      </c>
      <c r="AC1351" s="23">
        <f>IF(V1351="Grave émulsion",P1351*PU!$B$13,0)</f>
        <v>0</v>
      </c>
      <c r="AD1351" s="24">
        <f>(R1351*PU!B1356)+('Entretien des chaussées1'!T1351*PU!B1358)+'Entretien des chaussées1'!X1351+'Entretien des chaussées1'!Y1351+'Entretien des chaussées1'!Z1351+'Entretien des chaussées1'!AA1351+'Entretien des chaussées1'!AB1351+'Entretien des chaussées1'!AC1351</f>
        <v>0</v>
      </c>
      <c r="AE1351" s="34"/>
      <c r="AF1351" s="34"/>
      <c r="AG1351" s="19" t="str">
        <f t="shared" si="239"/>
        <v/>
      </c>
      <c r="AH1351" s="19" t="str">
        <f t="shared" si="240"/>
        <v/>
      </c>
      <c r="AI1351" s="19" t="str">
        <f t="shared" si="241"/>
        <v/>
      </c>
      <c r="AJ1351" s="31"/>
      <c r="AK1351" s="26"/>
    </row>
    <row r="1352" spans="1:37" x14ac:dyDescent="0.2">
      <c r="A1352" s="40"/>
      <c r="B1352" s="50"/>
      <c r="C1352" s="41"/>
      <c r="D1352" s="44"/>
      <c r="E1352" s="40"/>
      <c r="F1352" s="38" t="str">
        <f t="shared" si="231"/>
        <v/>
      </c>
      <c r="G1352" s="23">
        <f t="shared" si="232"/>
        <v>0</v>
      </c>
      <c r="H1352" s="23">
        <f t="shared" si="233"/>
        <v>0</v>
      </c>
      <c r="I1352" s="23">
        <f t="shared" si="234"/>
        <v>0</v>
      </c>
      <c r="J1352" s="23">
        <f t="shared" si="235"/>
        <v>0</v>
      </c>
      <c r="K1352" s="23">
        <f t="shared" si="236"/>
        <v>0</v>
      </c>
      <c r="L1352" s="27"/>
      <c r="M1352" s="27"/>
      <c r="N1352" s="33"/>
      <c r="O1352" s="33"/>
      <c r="P1352" s="68" t="str">
        <f t="shared" si="237"/>
        <v/>
      </c>
      <c r="Q1352" s="49" t="str">
        <f t="shared" si="238"/>
        <v/>
      </c>
      <c r="R1352" s="33"/>
      <c r="S1352" s="33"/>
      <c r="T1352" s="33"/>
      <c r="U1352" s="33"/>
      <c r="V1352" s="27"/>
      <c r="W1352" s="45"/>
      <c r="X1352" s="42">
        <f>IF(V1352="ESU",P1352*PU!$B$3,0)</f>
        <v>0</v>
      </c>
      <c r="Y1352" s="23">
        <f>IF(V1352="ECF",P1352*PU!$B$5,0)</f>
        <v>0</v>
      </c>
      <c r="Z1352" s="23">
        <f>IF(V1352="Enrobé projeté",P1352*PU!$B$7,0)</f>
        <v>0</v>
      </c>
      <c r="AA1352" s="23">
        <f>IF(V1352="Enrobé à froid",P1352*PU!$B$9,0)</f>
        <v>0</v>
      </c>
      <c r="AB1352" s="23">
        <f>IF(V1352="Béton bitumineux",P1352*PU!$B$11,0)</f>
        <v>0</v>
      </c>
      <c r="AC1352" s="23">
        <f>IF(V1352="Grave émulsion",P1352*PU!$B$13,0)</f>
        <v>0</v>
      </c>
      <c r="AD1352" s="24">
        <f>(R1352*PU!B1357)+('Entretien des chaussées1'!T1352*PU!B1359)+'Entretien des chaussées1'!X1352+'Entretien des chaussées1'!Y1352+'Entretien des chaussées1'!Z1352+'Entretien des chaussées1'!AA1352+'Entretien des chaussées1'!AB1352+'Entretien des chaussées1'!AC1352</f>
        <v>0</v>
      </c>
      <c r="AE1352" s="34"/>
      <c r="AF1352" s="34"/>
      <c r="AG1352" s="19" t="str">
        <f t="shared" si="239"/>
        <v/>
      </c>
      <c r="AH1352" s="19" t="str">
        <f t="shared" si="240"/>
        <v/>
      </c>
      <c r="AI1352" s="19" t="str">
        <f t="shared" si="241"/>
        <v/>
      </c>
      <c r="AJ1352" s="31"/>
      <c r="AK1352" s="26"/>
    </row>
    <row r="1353" spans="1:37" x14ac:dyDescent="0.2">
      <c r="A1353" s="40"/>
      <c r="B1353" s="50"/>
      <c r="C1353" s="41"/>
      <c r="D1353" s="44"/>
      <c r="E1353" s="40"/>
      <c r="F1353" s="38" t="str">
        <f t="shared" si="231"/>
        <v/>
      </c>
      <c r="G1353" s="23">
        <f t="shared" si="232"/>
        <v>0</v>
      </c>
      <c r="H1353" s="23">
        <f t="shared" si="233"/>
        <v>0</v>
      </c>
      <c r="I1353" s="23">
        <f t="shared" si="234"/>
        <v>0</v>
      </c>
      <c r="J1353" s="23">
        <f t="shared" si="235"/>
        <v>0</v>
      </c>
      <c r="K1353" s="23">
        <f t="shared" si="236"/>
        <v>0</v>
      </c>
      <c r="L1353" s="27"/>
      <c r="M1353" s="27"/>
      <c r="N1353" s="33"/>
      <c r="O1353" s="33"/>
      <c r="P1353" s="68" t="str">
        <f t="shared" si="237"/>
        <v/>
      </c>
      <c r="Q1353" s="49" t="str">
        <f t="shared" si="238"/>
        <v/>
      </c>
      <c r="R1353" s="33"/>
      <c r="S1353" s="33"/>
      <c r="T1353" s="33"/>
      <c r="U1353" s="33"/>
      <c r="V1353" s="27"/>
      <c r="W1353" s="45"/>
      <c r="X1353" s="42">
        <f>IF(V1353="ESU",P1353*PU!$B$3,0)</f>
        <v>0</v>
      </c>
      <c r="Y1353" s="23">
        <f>IF(V1353="ECF",P1353*PU!$B$5,0)</f>
        <v>0</v>
      </c>
      <c r="Z1353" s="23">
        <f>IF(V1353="Enrobé projeté",P1353*PU!$B$7,0)</f>
        <v>0</v>
      </c>
      <c r="AA1353" s="23">
        <f>IF(V1353="Enrobé à froid",P1353*PU!$B$9,0)</f>
        <v>0</v>
      </c>
      <c r="AB1353" s="23">
        <f>IF(V1353="Béton bitumineux",P1353*PU!$B$11,0)</f>
        <v>0</v>
      </c>
      <c r="AC1353" s="23">
        <f>IF(V1353="Grave émulsion",P1353*PU!$B$13,0)</f>
        <v>0</v>
      </c>
      <c r="AD1353" s="24">
        <f>(R1353*PU!B1358)+('Entretien des chaussées1'!T1353*PU!B1360)+'Entretien des chaussées1'!X1353+'Entretien des chaussées1'!Y1353+'Entretien des chaussées1'!Z1353+'Entretien des chaussées1'!AA1353+'Entretien des chaussées1'!AB1353+'Entretien des chaussées1'!AC1353</f>
        <v>0</v>
      </c>
      <c r="AE1353" s="34"/>
      <c r="AF1353" s="34"/>
      <c r="AG1353" s="19" t="str">
        <f t="shared" si="239"/>
        <v/>
      </c>
      <c r="AH1353" s="19" t="str">
        <f t="shared" si="240"/>
        <v/>
      </c>
      <c r="AI1353" s="19" t="str">
        <f t="shared" si="241"/>
        <v/>
      </c>
      <c r="AJ1353" s="31"/>
      <c r="AK1353" s="26"/>
    </row>
    <row r="1354" spans="1:37" x14ac:dyDescent="0.2">
      <c r="A1354" s="40"/>
      <c r="B1354" s="50"/>
      <c r="C1354" s="41"/>
      <c r="D1354" s="44"/>
      <c r="E1354" s="40"/>
      <c r="F1354" s="38" t="str">
        <f t="shared" si="231"/>
        <v/>
      </c>
      <c r="G1354" s="23">
        <f t="shared" si="232"/>
        <v>0</v>
      </c>
      <c r="H1354" s="23">
        <f t="shared" si="233"/>
        <v>0</v>
      </c>
      <c r="I1354" s="23">
        <f t="shared" si="234"/>
        <v>0</v>
      </c>
      <c r="J1354" s="23">
        <f t="shared" si="235"/>
        <v>0</v>
      </c>
      <c r="K1354" s="23">
        <f t="shared" si="236"/>
        <v>0</v>
      </c>
      <c r="L1354" s="27"/>
      <c r="M1354" s="27"/>
      <c r="N1354" s="33"/>
      <c r="O1354" s="33"/>
      <c r="P1354" s="68" t="str">
        <f t="shared" si="237"/>
        <v/>
      </c>
      <c r="Q1354" s="49" t="str">
        <f t="shared" si="238"/>
        <v/>
      </c>
      <c r="R1354" s="33"/>
      <c r="S1354" s="33"/>
      <c r="T1354" s="33"/>
      <c r="U1354" s="33"/>
      <c r="V1354" s="27"/>
      <c r="W1354" s="45"/>
      <c r="X1354" s="42">
        <f>IF(V1354="ESU",P1354*PU!$B$3,0)</f>
        <v>0</v>
      </c>
      <c r="Y1354" s="23">
        <f>IF(V1354="ECF",P1354*PU!$B$5,0)</f>
        <v>0</v>
      </c>
      <c r="Z1354" s="23">
        <f>IF(V1354="Enrobé projeté",P1354*PU!$B$7,0)</f>
        <v>0</v>
      </c>
      <c r="AA1354" s="23">
        <f>IF(V1354="Enrobé à froid",P1354*PU!$B$9,0)</f>
        <v>0</v>
      </c>
      <c r="AB1354" s="23">
        <f>IF(V1354="Béton bitumineux",P1354*PU!$B$11,0)</f>
        <v>0</v>
      </c>
      <c r="AC1354" s="23">
        <f>IF(V1354="Grave émulsion",P1354*PU!$B$13,0)</f>
        <v>0</v>
      </c>
      <c r="AD1354" s="24">
        <f>(R1354*PU!B1359)+('Entretien des chaussées1'!T1354*PU!B1361)+'Entretien des chaussées1'!X1354+'Entretien des chaussées1'!Y1354+'Entretien des chaussées1'!Z1354+'Entretien des chaussées1'!AA1354+'Entretien des chaussées1'!AB1354+'Entretien des chaussées1'!AC1354</f>
        <v>0</v>
      </c>
      <c r="AE1354" s="34"/>
      <c r="AF1354" s="34"/>
      <c r="AG1354" s="19" t="str">
        <f t="shared" si="239"/>
        <v/>
      </c>
      <c r="AH1354" s="19" t="str">
        <f t="shared" si="240"/>
        <v/>
      </c>
      <c r="AI1354" s="19" t="str">
        <f t="shared" si="241"/>
        <v/>
      </c>
      <c r="AJ1354" s="31"/>
      <c r="AK1354" s="26"/>
    </row>
    <row r="1355" spans="1:37" x14ac:dyDescent="0.2">
      <c r="A1355" s="40"/>
      <c r="B1355" s="50"/>
      <c r="C1355" s="41"/>
      <c r="D1355" s="44"/>
      <c r="E1355" s="40"/>
      <c r="F1355" s="38" t="str">
        <f t="shared" si="231"/>
        <v/>
      </c>
      <c r="G1355" s="23">
        <f t="shared" si="232"/>
        <v>0</v>
      </c>
      <c r="H1355" s="23">
        <f t="shared" si="233"/>
        <v>0</v>
      </c>
      <c r="I1355" s="23">
        <f t="shared" si="234"/>
        <v>0</v>
      </c>
      <c r="J1355" s="23">
        <f t="shared" si="235"/>
        <v>0</v>
      </c>
      <c r="K1355" s="23">
        <f t="shared" si="236"/>
        <v>0</v>
      </c>
      <c r="L1355" s="27"/>
      <c r="M1355" s="27"/>
      <c r="N1355" s="33"/>
      <c r="O1355" s="33"/>
      <c r="P1355" s="68" t="str">
        <f t="shared" si="237"/>
        <v/>
      </c>
      <c r="Q1355" s="49" t="str">
        <f t="shared" si="238"/>
        <v/>
      </c>
      <c r="R1355" s="33"/>
      <c r="S1355" s="33"/>
      <c r="T1355" s="33"/>
      <c r="U1355" s="33"/>
      <c r="V1355" s="27"/>
      <c r="W1355" s="45"/>
      <c r="X1355" s="42">
        <f>IF(V1355="ESU",P1355*PU!$B$3,0)</f>
        <v>0</v>
      </c>
      <c r="Y1355" s="23">
        <f>IF(V1355="ECF",P1355*PU!$B$5,0)</f>
        <v>0</v>
      </c>
      <c r="Z1355" s="23">
        <f>IF(V1355="Enrobé projeté",P1355*PU!$B$7,0)</f>
        <v>0</v>
      </c>
      <c r="AA1355" s="23">
        <f>IF(V1355="Enrobé à froid",P1355*PU!$B$9,0)</f>
        <v>0</v>
      </c>
      <c r="AB1355" s="23">
        <f>IF(V1355="Béton bitumineux",P1355*PU!$B$11,0)</f>
        <v>0</v>
      </c>
      <c r="AC1355" s="23">
        <f>IF(V1355="Grave émulsion",P1355*PU!$B$13,0)</f>
        <v>0</v>
      </c>
      <c r="AD1355" s="24">
        <f>(R1355*PU!B1360)+('Entretien des chaussées1'!T1355*PU!B1362)+'Entretien des chaussées1'!X1355+'Entretien des chaussées1'!Y1355+'Entretien des chaussées1'!Z1355+'Entretien des chaussées1'!AA1355+'Entretien des chaussées1'!AB1355+'Entretien des chaussées1'!AC1355</f>
        <v>0</v>
      </c>
      <c r="AE1355" s="34"/>
      <c r="AF1355" s="34"/>
      <c r="AG1355" s="19" t="str">
        <f t="shared" si="239"/>
        <v/>
      </c>
      <c r="AH1355" s="19" t="str">
        <f t="shared" si="240"/>
        <v/>
      </c>
      <c r="AI1355" s="19" t="str">
        <f t="shared" si="241"/>
        <v/>
      </c>
      <c r="AJ1355" s="31"/>
      <c r="AK1355" s="26"/>
    </row>
    <row r="1356" spans="1:37" x14ac:dyDescent="0.2">
      <c r="A1356" s="40"/>
      <c r="B1356" s="50"/>
      <c r="C1356" s="41"/>
      <c r="D1356" s="44"/>
      <c r="E1356" s="40"/>
      <c r="F1356" s="38" t="str">
        <f t="shared" si="231"/>
        <v/>
      </c>
      <c r="G1356" s="23">
        <f t="shared" si="232"/>
        <v>0</v>
      </c>
      <c r="H1356" s="23">
        <f t="shared" si="233"/>
        <v>0</v>
      </c>
      <c r="I1356" s="23">
        <f t="shared" si="234"/>
        <v>0</v>
      </c>
      <c r="J1356" s="23">
        <f t="shared" si="235"/>
        <v>0</v>
      </c>
      <c r="K1356" s="23">
        <f t="shared" si="236"/>
        <v>0</v>
      </c>
      <c r="L1356" s="27"/>
      <c r="M1356" s="27"/>
      <c r="N1356" s="33"/>
      <c r="O1356" s="33"/>
      <c r="P1356" s="68" t="str">
        <f t="shared" si="237"/>
        <v/>
      </c>
      <c r="Q1356" s="49" t="str">
        <f t="shared" si="238"/>
        <v/>
      </c>
      <c r="R1356" s="33"/>
      <c r="S1356" s="33"/>
      <c r="T1356" s="33"/>
      <c r="U1356" s="33"/>
      <c r="V1356" s="27"/>
      <c r="W1356" s="45"/>
      <c r="X1356" s="42">
        <f>IF(V1356="ESU",P1356*PU!$B$3,0)</f>
        <v>0</v>
      </c>
      <c r="Y1356" s="23">
        <f>IF(V1356="ECF",P1356*PU!$B$5,0)</f>
        <v>0</v>
      </c>
      <c r="Z1356" s="23">
        <f>IF(V1356="Enrobé projeté",P1356*PU!$B$7,0)</f>
        <v>0</v>
      </c>
      <c r="AA1356" s="23">
        <f>IF(V1356="Enrobé à froid",P1356*PU!$B$9,0)</f>
        <v>0</v>
      </c>
      <c r="AB1356" s="23">
        <f>IF(V1356="Béton bitumineux",P1356*PU!$B$11,0)</f>
        <v>0</v>
      </c>
      <c r="AC1356" s="23">
        <f>IF(V1356="Grave émulsion",P1356*PU!$B$13,0)</f>
        <v>0</v>
      </c>
      <c r="AD1356" s="24">
        <f>(R1356*PU!B1361)+('Entretien des chaussées1'!T1356*PU!B1363)+'Entretien des chaussées1'!X1356+'Entretien des chaussées1'!Y1356+'Entretien des chaussées1'!Z1356+'Entretien des chaussées1'!AA1356+'Entretien des chaussées1'!AB1356+'Entretien des chaussées1'!AC1356</f>
        <v>0</v>
      </c>
      <c r="AE1356" s="34"/>
      <c r="AF1356" s="34"/>
      <c r="AG1356" s="19" t="str">
        <f t="shared" si="239"/>
        <v/>
      </c>
      <c r="AH1356" s="19" t="str">
        <f t="shared" si="240"/>
        <v/>
      </c>
      <c r="AI1356" s="19" t="str">
        <f t="shared" si="241"/>
        <v/>
      </c>
      <c r="AJ1356" s="31"/>
      <c r="AK1356" s="26"/>
    </row>
    <row r="1357" spans="1:37" x14ac:dyDescent="0.2">
      <c r="A1357" s="40"/>
      <c r="B1357" s="50"/>
      <c r="C1357" s="41"/>
      <c r="D1357" s="44"/>
      <c r="E1357" s="40"/>
      <c r="F1357" s="38" t="str">
        <f t="shared" ref="F1357:F1420" si="242">IF(E1357="Chaussée neuve","Niveau 1",IF(E1357="Chaussée fissurée","Niveau 2",IF(E1357="Chaussée fortement fissurée et nids de poule","Niveau 3",IF(E1357="Chaussée orniérée et fissurée","Niveau 4",IF(E1357="Chaussée affaissée ou quasi détruite","Niveau 5","")))))</f>
        <v/>
      </c>
      <c r="G1357" s="23">
        <f t="shared" ref="G1357:G1420" si="243">IF(F1357="Niveau 1",1,0)</f>
        <v>0</v>
      </c>
      <c r="H1357" s="23">
        <f t="shared" ref="H1357:H1420" si="244">IF(F1357="Niveau 2",1,0)</f>
        <v>0</v>
      </c>
      <c r="I1357" s="23">
        <f t="shared" ref="I1357:I1420" si="245">IF(F1357="Niveau 3",1,0)</f>
        <v>0</v>
      </c>
      <c r="J1357" s="23">
        <f t="shared" ref="J1357:J1420" si="246">IF(F1357="Niveau 4",1,0)</f>
        <v>0</v>
      </c>
      <c r="K1357" s="23">
        <f t="shared" ref="K1357:K1420" si="247">IF(F1357="Niveau 5",1,0)</f>
        <v>0</v>
      </c>
      <c r="L1357" s="27"/>
      <c r="M1357" s="27"/>
      <c r="N1357" s="33"/>
      <c r="O1357" s="33"/>
      <c r="P1357" s="68" t="str">
        <f t="shared" ref="P1357:P1420" si="248">IF(O1357="","",N1357*O1357)</f>
        <v/>
      </c>
      <c r="Q1357" s="49" t="str">
        <f t="shared" ref="Q1357:Q1420" si="249">IF(P1357="","","m²")</f>
        <v/>
      </c>
      <c r="R1357" s="33"/>
      <c r="S1357" s="33"/>
      <c r="T1357" s="33"/>
      <c r="U1357" s="33"/>
      <c r="V1357" s="27"/>
      <c r="W1357" s="45"/>
      <c r="X1357" s="42">
        <f>IF(V1357="ESU",P1357*PU!$B$3,0)</f>
        <v>0</v>
      </c>
      <c r="Y1357" s="23">
        <f>IF(V1357="ECF",P1357*PU!$B$5,0)</f>
        <v>0</v>
      </c>
      <c r="Z1357" s="23">
        <f>IF(V1357="Enrobé projeté",P1357*PU!$B$7,0)</f>
        <v>0</v>
      </c>
      <c r="AA1357" s="23">
        <f>IF(V1357="Enrobé à froid",P1357*PU!$B$9,0)</f>
        <v>0</v>
      </c>
      <c r="AB1357" s="23">
        <f>IF(V1357="Béton bitumineux",P1357*PU!$B$11,0)</f>
        <v>0</v>
      </c>
      <c r="AC1357" s="23">
        <f>IF(V1357="Grave émulsion",P1357*PU!$B$13,0)</f>
        <v>0</v>
      </c>
      <c r="AD1357" s="24">
        <f>(R1357*PU!B1362)+('Entretien des chaussées1'!T1357*PU!B1364)+'Entretien des chaussées1'!X1357+'Entretien des chaussées1'!Y1357+'Entretien des chaussées1'!Z1357+'Entretien des chaussées1'!AA1357+'Entretien des chaussées1'!AB1357+'Entretien des chaussées1'!AC1357</f>
        <v>0</v>
      </c>
      <c r="AE1357" s="34"/>
      <c r="AF1357" s="34"/>
      <c r="AG1357" s="19" t="str">
        <f t="shared" ref="AG1357:AG1420" si="250">IF(W1357="Année N",AD1357+AE1357+AF1357,"")</f>
        <v/>
      </c>
      <c r="AH1357" s="19" t="str">
        <f t="shared" ref="AH1357:AH1420" si="251">IF(W1357="N+1",AD1357+AE1357+AF1357,"")</f>
        <v/>
      </c>
      <c r="AI1357" s="19" t="str">
        <f t="shared" ref="AI1357:AI1420" si="252">IF(W1357="&gt; N+1",AD1357+AE1357+AF1357,"")</f>
        <v/>
      </c>
      <c r="AJ1357" s="31"/>
      <c r="AK1357" s="26"/>
    </row>
    <row r="1358" spans="1:37" x14ac:dyDescent="0.2">
      <c r="A1358" s="40"/>
      <c r="B1358" s="50"/>
      <c r="C1358" s="41"/>
      <c r="D1358" s="44"/>
      <c r="E1358" s="40"/>
      <c r="F1358" s="38" t="str">
        <f t="shared" si="242"/>
        <v/>
      </c>
      <c r="G1358" s="23">
        <f t="shared" si="243"/>
        <v>0</v>
      </c>
      <c r="H1358" s="23">
        <f t="shared" si="244"/>
        <v>0</v>
      </c>
      <c r="I1358" s="23">
        <f t="shared" si="245"/>
        <v>0</v>
      </c>
      <c r="J1358" s="23">
        <f t="shared" si="246"/>
        <v>0</v>
      </c>
      <c r="K1358" s="23">
        <f t="shared" si="247"/>
        <v>0</v>
      </c>
      <c r="L1358" s="27"/>
      <c r="M1358" s="27"/>
      <c r="N1358" s="33"/>
      <c r="O1358" s="33"/>
      <c r="P1358" s="68" t="str">
        <f t="shared" si="248"/>
        <v/>
      </c>
      <c r="Q1358" s="49" t="str">
        <f t="shared" si="249"/>
        <v/>
      </c>
      <c r="R1358" s="33"/>
      <c r="S1358" s="33"/>
      <c r="T1358" s="33"/>
      <c r="U1358" s="33"/>
      <c r="V1358" s="27"/>
      <c r="W1358" s="45"/>
      <c r="X1358" s="42">
        <f>IF(V1358="ESU",P1358*PU!$B$3,0)</f>
        <v>0</v>
      </c>
      <c r="Y1358" s="23">
        <f>IF(V1358="ECF",P1358*PU!$B$5,0)</f>
        <v>0</v>
      </c>
      <c r="Z1358" s="23">
        <f>IF(V1358="Enrobé projeté",P1358*PU!$B$7,0)</f>
        <v>0</v>
      </c>
      <c r="AA1358" s="23">
        <f>IF(V1358="Enrobé à froid",P1358*PU!$B$9,0)</f>
        <v>0</v>
      </c>
      <c r="AB1358" s="23">
        <f>IF(V1358="Béton bitumineux",P1358*PU!$B$11,0)</f>
        <v>0</v>
      </c>
      <c r="AC1358" s="23">
        <f>IF(V1358="Grave émulsion",P1358*PU!$B$13,0)</f>
        <v>0</v>
      </c>
      <c r="AD1358" s="24">
        <f>(R1358*PU!B1363)+('Entretien des chaussées1'!T1358*PU!B1365)+'Entretien des chaussées1'!X1358+'Entretien des chaussées1'!Y1358+'Entretien des chaussées1'!Z1358+'Entretien des chaussées1'!AA1358+'Entretien des chaussées1'!AB1358+'Entretien des chaussées1'!AC1358</f>
        <v>0</v>
      </c>
      <c r="AE1358" s="34"/>
      <c r="AF1358" s="34"/>
      <c r="AG1358" s="19" t="str">
        <f t="shared" si="250"/>
        <v/>
      </c>
      <c r="AH1358" s="19" t="str">
        <f t="shared" si="251"/>
        <v/>
      </c>
      <c r="AI1358" s="19" t="str">
        <f t="shared" si="252"/>
        <v/>
      </c>
      <c r="AJ1358" s="31"/>
      <c r="AK1358" s="26"/>
    </row>
    <row r="1359" spans="1:37" x14ac:dyDescent="0.2">
      <c r="A1359" s="40"/>
      <c r="B1359" s="50"/>
      <c r="C1359" s="41"/>
      <c r="D1359" s="44"/>
      <c r="E1359" s="40"/>
      <c r="F1359" s="38" t="str">
        <f t="shared" si="242"/>
        <v/>
      </c>
      <c r="G1359" s="23">
        <f t="shared" si="243"/>
        <v>0</v>
      </c>
      <c r="H1359" s="23">
        <f t="shared" si="244"/>
        <v>0</v>
      </c>
      <c r="I1359" s="23">
        <f t="shared" si="245"/>
        <v>0</v>
      </c>
      <c r="J1359" s="23">
        <f t="shared" si="246"/>
        <v>0</v>
      </c>
      <c r="K1359" s="23">
        <f t="shared" si="247"/>
        <v>0</v>
      </c>
      <c r="L1359" s="27"/>
      <c r="M1359" s="27"/>
      <c r="N1359" s="33"/>
      <c r="O1359" s="33"/>
      <c r="P1359" s="68" t="str">
        <f t="shared" si="248"/>
        <v/>
      </c>
      <c r="Q1359" s="49" t="str">
        <f t="shared" si="249"/>
        <v/>
      </c>
      <c r="R1359" s="33"/>
      <c r="S1359" s="33"/>
      <c r="T1359" s="33"/>
      <c r="U1359" s="33"/>
      <c r="V1359" s="27"/>
      <c r="W1359" s="45"/>
      <c r="X1359" s="42">
        <f>IF(V1359="ESU",P1359*PU!$B$3,0)</f>
        <v>0</v>
      </c>
      <c r="Y1359" s="23">
        <f>IF(V1359="ECF",P1359*PU!$B$5,0)</f>
        <v>0</v>
      </c>
      <c r="Z1359" s="23">
        <f>IF(V1359="Enrobé projeté",P1359*PU!$B$7,0)</f>
        <v>0</v>
      </c>
      <c r="AA1359" s="23">
        <f>IF(V1359="Enrobé à froid",P1359*PU!$B$9,0)</f>
        <v>0</v>
      </c>
      <c r="AB1359" s="23">
        <f>IF(V1359="Béton bitumineux",P1359*PU!$B$11,0)</f>
        <v>0</v>
      </c>
      <c r="AC1359" s="23">
        <f>IF(V1359="Grave émulsion",P1359*PU!$B$13,0)</f>
        <v>0</v>
      </c>
      <c r="AD1359" s="24">
        <f>(R1359*PU!B1364)+('Entretien des chaussées1'!T1359*PU!B1366)+'Entretien des chaussées1'!X1359+'Entretien des chaussées1'!Y1359+'Entretien des chaussées1'!Z1359+'Entretien des chaussées1'!AA1359+'Entretien des chaussées1'!AB1359+'Entretien des chaussées1'!AC1359</f>
        <v>0</v>
      </c>
      <c r="AE1359" s="34"/>
      <c r="AF1359" s="34"/>
      <c r="AG1359" s="19" t="str">
        <f t="shared" si="250"/>
        <v/>
      </c>
      <c r="AH1359" s="19" t="str">
        <f t="shared" si="251"/>
        <v/>
      </c>
      <c r="AI1359" s="19" t="str">
        <f t="shared" si="252"/>
        <v/>
      </c>
      <c r="AJ1359" s="31"/>
      <c r="AK1359" s="26"/>
    </row>
    <row r="1360" spans="1:37" x14ac:dyDescent="0.2">
      <c r="A1360" s="40"/>
      <c r="B1360" s="50"/>
      <c r="C1360" s="41"/>
      <c r="D1360" s="44"/>
      <c r="E1360" s="40"/>
      <c r="F1360" s="38" t="str">
        <f t="shared" si="242"/>
        <v/>
      </c>
      <c r="G1360" s="23">
        <f t="shared" si="243"/>
        <v>0</v>
      </c>
      <c r="H1360" s="23">
        <f t="shared" si="244"/>
        <v>0</v>
      </c>
      <c r="I1360" s="23">
        <f t="shared" si="245"/>
        <v>0</v>
      </c>
      <c r="J1360" s="23">
        <f t="shared" si="246"/>
        <v>0</v>
      </c>
      <c r="K1360" s="23">
        <f t="shared" si="247"/>
        <v>0</v>
      </c>
      <c r="L1360" s="27"/>
      <c r="M1360" s="27"/>
      <c r="N1360" s="33"/>
      <c r="O1360" s="33"/>
      <c r="P1360" s="68" t="str">
        <f t="shared" si="248"/>
        <v/>
      </c>
      <c r="Q1360" s="49" t="str">
        <f t="shared" si="249"/>
        <v/>
      </c>
      <c r="R1360" s="33"/>
      <c r="S1360" s="33"/>
      <c r="T1360" s="33"/>
      <c r="U1360" s="33"/>
      <c r="V1360" s="27"/>
      <c r="W1360" s="45"/>
      <c r="X1360" s="42">
        <f>IF(V1360="ESU",P1360*PU!$B$3,0)</f>
        <v>0</v>
      </c>
      <c r="Y1360" s="23">
        <f>IF(V1360="ECF",P1360*PU!$B$5,0)</f>
        <v>0</v>
      </c>
      <c r="Z1360" s="23">
        <f>IF(V1360="Enrobé projeté",P1360*PU!$B$7,0)</f>
        <v>0</v>
      </c>
      <c r="AA1360" s="23">
        <f>IF(V1360="Enrobé à froid",P1360*PU!$B$9,0)</f>
        <v>0</v>
      </c>
      <c r="AB1360" s="23">
        <f>IF(V1360="Béton bitumineux",P1360*PU!$B$11,0)</f>
        <v>0</v>
      </c>
      <c r="AC1360" s="23">
        <f>IF(V1360="Grave émulsion",P1360*PU!$B$13,0)</f>
        <v>0</v>
      </c>
      <c r="AD1360" s="24">
        <f>(R1360*PU!B1365)+('Entretien des chaussées1'!T1360*PU!B1367)+'Entretien des chaussées1'!X1360+'Entretien des chaussées1'!Y1360+'Entretien des chaussées1'!Z1360+'Entretien des chaussées1'!AA1360+'Entretien des chaussées1'!AB1360+'Entretien des chaussées1'!AC1360</f>
        <v>0</v>
      </c>
      <c r="AE1360" s="34"/>
      <c r="AF1360" s="34"/>
      <c r="AG1360" s="19" t="str">
        <f t="shared" si="250"/>
        <v/>
      </c>
      <c r="AH1360" s="19" t="str">
        <f t="shared" si="251"/>
        <v/>
      </c>
      <c r="AI1360" s="19" t="str">
        <f t="shared" si="252"/>
        <v/>
      </c>
      <c r="AJ1360" s="31"/>
      <c r="AK1360" s="26"/>
    </row>
    <row r="1361" spans="1:37" x14ac:dyDescent="0.2">
      <c r="A1361" s="40"/>
      <c r="B1361" s="50"/>
      <c r="C1361" s="41"/>
      <c r="D1361" s="44"/>
      <c r="E1361" s="40"/>
      <c r="F1361" s="38" t="str">
        <f t="shared" si="242"/>
        <v/>
      </c>
      <c r="G1361" s="23">
        <f t="shared" si="243"/>
        <v>0</v>
      </c>
      <c r="H1361" s="23">
        <f t="shared" si="244"/>
        <v>0</v>
      </c>
      <c r="I1361" s="23">
        <f t="shared" si="245"/>
        <v>0</v>
      </c>
      <c r="J1361" s="23">
        <f t="shared" si="246"/>
        <v>0</v>
      </c>
      <c r="K1361" s="23">
        <f t="shared" si="247"/>
        <v>0</v>
      </c>
      <c r="L1361" s="27"/>
      <c r="M1361" s="27"/>
      <c r="N1361" s="33"/>
      <c r="O1361" s="33"/>
      <c r="P1361" s="68" t="str">
        <f t="shared" si="248"/>
        <v/>
      </c>
      <c r="Q1361" s="49" t="str">
        <f t="shared" si="249"/>
        <v/>
      </c>
      <c r="R1361" s="33"/>
      <c r="S1361" s="33"/>
      <c r="T1361" s="33"/>
      <c r="U1361" s="33"/>
      <c r="V1361" s="27"/>
      <c r="W1361" s="45"/>
      <c r="X1361" s="42">
        <f>IF(V1361="ESU",P1361*PU!$B$3,0)</f>
        <v>0</v>
      </c>
      <c r="Y1361" s="23">
        <f>IF(V1361="ECF",P1361*PU!$B$5,0)</f>
        <v>0</v>
      </c>
      <c r="Z1361" s="23">
        <f>IF(V1361="Enrobé projeté",P1361*PU!$B$7,0)</f>
        <v>0</v>
      </c>
      <c r="AA1361" s="23">
        <f>IF(V1361="Enrobé à froid",P1361*PU!$B$9,0)</f>
        <v>0</v>
      </c>
      <c r="AB1361" s="23">
        <f>IF(V1361="Béton bitumineux",P1361*PU!$B$11,0)</f>
        <v>0</v>
      </c>
      <c r="AC1361" s="23">
        <f>IF(V1361="Grave émulsion",P1361*PU!$B$13,0)</f>
        <v>0</v>
      </c>
      <c r="AD1361" s="24">
        <f>(R1361*PU!B1366)+('Entretien des chaussées1'!T1361*PU!B1368)+'Entretien des chaussées1'!X1361+'Entretien des chaussées1'!Y1361+'Entretien des chaussées1'!Z1361+'Entretien des chaussées1'!AA1361+'Entretien des chaussées1'!AB1361+'Entretien des chaussées1'!AC1361</f>
        <v>0</v>
      </c>
      <c r="AE1361" s="34"/>
      <c r="AF1361" s="34"/>
      <c r="AG1361" s="19" t="str">
        <f t="shared" si="250"/>
        <v/>
      </c>
      <c r="AH1361" s="19" t="str">
        <f t="shared" si="251"/>
        <v/>
      </c>
      <c r="AI1361" s="19" t="str">
        <f t="shared" si="252"/>
        <v/>
      </c>
      <c r="AJ1361" s="31"/>
      <c r="AK1361" s="26"/>
    </row>
    <row r="1362" spans="1:37" x14ac:dyDescent="0.2">
      <c r="A1362" s="40"/>
      <c r="B1362" s="50"/>
      <c r="C1362" s="41"/>
      <c r="D1362" s="44"/>
      <c r="E1362" s="40"/>
      <c r="F1362" s="38" t="str">
        <f t="shared" si="242"/>
        <v/>
      </c>
      <c r="G1362" s="23">
        <f t="shared" si="243"/>
        <v>0</v>
      </c>
      <c r="H1362" s="23">
        <f t="shared" si="244"/>
        <v>0</v>
      </c>
      <c r="I1362" s="23">
        <f t="shared" si="245"/>
        <v>0</v>
      </c>
      <c r="J1362" s="23">
        <f t="shared" si="246"/>
        <v>0</v>
      </c>
      <c r="K1362" s="23">
        <f t="shared" si="247"/>
        <v>0</v>
      </c>
      <c r="L1362" s="27"/>
      <c r="M1362" s="27"/>
      <c r="N1362" s="33"/>
      <c r="O1362" s="33"/>
      <c r="P1362" s="68" t="str">
        <f t="shared" si="248"/>
        <v/>
      </c>
      <c r="Q1362" s="49" t="str">
        <f t="shared" si="249"/>
        <v/>
      </c>
      <c r="R1362" s="33"/>
      <c r="S1362" s="33"/>
      <c r="T1362" s="33"/>
      <c r="U1362" s="33"/>
      <c r="V1362" s="27"/>
      <c r="W1362" s="45"/>
      <c r="X1362" s="42">
        <f>IF(V1362="ESU",P1362*PU!$B$3,0)</f>
        <v>0</v>
      </c>
      <c r="Y1362" s="23">
        <f>IF(V1362="ECF",P1362*PU!$B$5,0)</f>
        <v>0</v>
      </c>
      <c r="Z1362" s="23">
        <f>IF(V1362="Enrobé projeté",P1362*PU!$B$7,0)</f>
        <v>0</v>
      </c>
      <c r="AA1362" s="23">
        <f>IF(V1362="Enrobé à froid",P1362*PU!$B$9,0)</f>
        <v>0</v>
      </c>
      <c r="AB1362" s="23">
        <f>IF(V1362="Béton bitumineux",P1362*PU!$B$11,0)</f>
        <v>0</v>
      </c>
      <c r="AC1362" s="23">
        <f>IF(V1362="Grave émulsion",P1362*PU!$B$13,0)</f>
        <v>0</v>
      </c>
      <c r="AD1362" s="24">
        <f>(R1362*PU!B1367)+('Entretien des chaussées1'!T1362*PU!B1369)+'Entretien des chaussées1'!X1362+'Entretien des chaussées1'!Y1362+'Entretien des chaussées1'!Z1362+'Entretien des chaussées1'!AA1362+'Entretien des chaussées1'!AB1362+'Entretien des chaussées1'!AC1362</f>
        <v>0</v>
      </c>
      <c r="AE1362" s="34"/>
      <c r="AF1362" s="34"/>
      <c r="AG1362" s="19" t="str">
        <f t="shared" si="250"/>
        <v/>
      </c>
      <c r="AH1362" s="19" t="str">
        <f t="shared" si="251"/>
        <v/>
      </c>
      <c r="AI1362" s="19" t="str">
        <f t="shared" si="252"/>
        <v/>
      </c>
      <c r="AJ1362" s="31"/>
      <c r="AK1362" s="26"/>
    </row>
    <row r="1363" spans="1:37" x14ac:dyDescent="0.2">
      <c r="A1363" s="40"/>
      <c r="B1363" s="50"/>
      <c r="C1363" s="41"/>
      <c r="D1363" s="44"/>
      <c r="E1363" s="40"/>
      <c r="F1363" s="38" t="str">
        <f t="shared" si="242"/>
        <v/>
      </c>
      <c r="G1363" s="23">
        <f t="shared" si="243"/>
        <v>0</v>
      </c>
      <c r="H1363" s="23">
        <f t="shared" si="244"/>
        <v>0</v>
      </c>
      <c r="I1363" s="23">
        <f t="shared" si="245"/>
        <v>0</v>
      </c>
      <c r="J1363" s="23">
        <f t="shared" si="246"/>
        <v>0</v>
      </c>
      <c r="K1363" s="23">
        <f t="shared" si="247"/>
        <v>0</v>
      </c>
      <c r="L1363" s="27"/>
      <c r="M1363" s="27"/>
      <c r="N1363" s="33"/>
      <c r="O1363" s="33"/>
      <c r="P1363" s="68" t="str">
        <f t="shared" si="248"/>
        <v/>
      </c>
      <c r="Q1363" s="49" t="str">
        <f t="shared" si="249"/>
        <v/>
      </c>
      <c r="R1363" s="33"/>
      <c r="S1363" s="33"/>
      <c r="T1363" s="33"/>
      <c r="U1363" s="33"/>
      <c r="V1363" s="27"/>
      <c r="W1363" s="45"/>
      <c r="X1363" s="42">
        <f>IF(V1363="ESU",P1363*PU!$B$3,0)</f>
        <v>0</v>
      </c>
      <c r="Y1363" s="23">
        <f>IF(V1363="ECF",P1363*PU!$B$5,0)</f>
        <v>0</v>
      </c>
      <c r="Z1363" s="23">
        <f>IF(V1363="Enrobé projeté",P1363*PU!$B$7,0)</f>
        <v>0</v>
      </c>
      <c r="AA1363" s="23">
        <f>IF(V1363="Enrobé à froid",P1363*PU!$B$9,0)</f>
        <v>0</v>
      </c>
      <c r="AB1363" s="23">
        <f>IF(V1363="Béton bitumineux",P1363*PU!$B$11,0)</f>
        <v>0</v>
      </c>
      <c r="AC1363" s="23">
        <f>IF(V1363="Grave émulsion",P1363*PU!$B$13,0)</f>
        <v>0</v>
      </c>
      <c r="AD1363" s="24">
        <f>(R1363*PU!B1368)+('Entretien des chaussées1'!T1363*PU!B1370)+'Entretien des chaussées1'!X1363+'Entretien des chaussées1'!Y1363+'Entretien des chaussées1'!Z1363+'Entretien des chaussées1'!AA1363+'Entretien des chaussées1'!AB1363+'Entretien des chaussées1'!AC1363</f>
        <v>0</v>
      </c>
      <c r="AE1363" s="34"/>
      <c r="AF1363" s="34"/>
      <c r="AG1363" s="19" t="str">
        <f t="shared" si="250"/>
        <v/>
      </c>
      <c r="AH1363" s="19" t="str">
        <f t="shared" si="251"/>
        <v/>
      </c>
      <c r="AI1363" s="19" t="str">
        <f t="shared" si="252"/>
        <v/>
      </c>
      <c r="AJ1363" s="31"/>
      <c r="AK1363" s="26"/>
    </row>
    <row r="1364" spans="1:37" x14ac:dyDescent="0.2">
      <c r="A1364" s="40"/>
      <c r="B1364" s="50"/>
      <c r="C1364" s="41"/>
      <c r="D1364" s="44"/>
      <c r="E1364" s="40"/>
      <c r="F1364" s="38" t="str">
        <f t="shared" si="242"/>
        <v/>
      </c>
      <c r="G1364" s="23">
        <f t="shared" si="243"/>
        <v>0</v>
      </c>
      <c r="H1364" s="23">
        <f t="shared" si="244"/>
        <v>0</v>
      </c>
      <c r="I1364" s="23">
        <f t="shared" si="245"/>
        <v>0</v>
      </c>
      <c r="J1364" s="23">
        <f t="shared" si="246"/>
        <v>0</v>
      </c>
      <c r="K1364" s="23">
        <f t="shared" si="247"/>
        <v>0</v>
      </c>
      <c r="L1364" s="27"/>
      <c r="M1364" s="27"/>
      <c r="N1364" s="33"/>
      <c r="O1364" s="33"/>
      <c r="P1364" s="68" t="str">
        <f t="shared" si="248"/>
        <v/>
      </c>
      <c r="Q1364" s="49" t="str">
        <f t="shared" si="249"/>
        <v/>
      </c>
      <c r="R1364" s="33"/>
      <c r="S1364" s="33"/>
      <c r="T1364" s="33"/>
      <c r="U1364" s="33"/>
      <c r="V1364" s="27"/>
      <c r="W1364" s="45"/>
      <c r="X1364" s="42">
        <f>IF(V1364="ESU",P1364*PU!$B$3,0)</f>
        <v>0</v>
      </c>
      <c r="Y1364" s="23">
        <f>IF(V1364="ECF",P1364*PU!$B$5,0)</f>
        <v>0</v>
      </c>
      <c r="Z1364" s="23">
        <f>IF(V1364="Enrobé projeté",P1364*PU!$B$7,0)</f>
        <v>0</v>
      </c>
      <c r="AA1364" s="23">
        <f>IF(V1364="Enrobé à froid",P1364*PU!$B$9,0)</f>
        <v>0</v>
      </c>
      <c r="AB1364" s="23">
        <f>IF(V1364="Béton bitumineux",P1364*PU!$B$11,0)</f>
        <v>0</v>
      </c>
      <c r="AC1364" s="23">
        <f>IF(V1364="Grave émulsion",P1364*PU!$B$13,0)</f>
        <v>0</v>
      </c>
      <c r="AD1364" s="24">
        <f>(R1364*PU!B1369)+('Entretien des chaussées1'!T1364*PU!B1371)+'Entretien des chaussées1'!X1364+'Entretien des chaussées1'!Y1364+'Entretien des chaussées1'!Z1364+'Entretien des chaussées1'!AA1364+'Entretien des chaussées1'!AB1364+'Entretien des chaussées1'!AC1364</f>
        <v>0</v>
      </c>
      <c r="AE1364" s="34"/>
      <c r="AF1364" s="34"/>
      <c r="AG1364" s="19" t="str">
        <f t="shared" si="250"/>
        <v/>
      </c>
      <c r="AH1364" s="19" t="str">
        <f t="shared" si="251"/>
        <v/>
      </c>
      <c r="AI1364" s="19" t="str">
        <f t="shared" si="252"/>
        <v/>
      </c>
      <c r="AJ1364" s="31"/>
      <c r="AK1364" s="26"/>
    </row>
    <row r="1365" spans="1:37" x14ac:dyDescent="0.2">
      <c r="A1365" s="40"/>
      <c r="B1365" s="50"/>
      <c r="C1365" s="41"/>
      <c r="D1365" s="44"/>
      <c r="E1365" s="40"/>
      <c r="F1365" s="38" t="str">
        <f t="shared" si="242"/>
        <v/>
      </c>
      <c r="G1365" s="23">
        <f t="shared" si="243"/>
        <v>0</v>
      </c>
      <c r="H1365" s="23">
        <f t="shared" si="244"/>
        <v>0</v>
      </c>
      <c r="I1365" s="23">
        <f t="shared" si="245"/>
        <v>0</v>
      </c>
      <c r="J1365" s="23">
        <f t="shared" si="246"/>
        <v>0</v>
      </c>
      <c r="K1365" s="23">
        <f t="shared" si="247"/>
        <v>0</v>
      </c>
      <c r="L1365" s="27"/>
      <c r="M1365" s="27"/>
      <c r="N1365" s="33"/>
      <c r="O1365" s="33"/>
      <c r="P1365" s="68" t="str">
        <f t="shared" si="248"/>
        <v/>
      </c>
      <c r="Q1365" s="49" t="str">
        <f t="shared" si="249"/>
        <v/>
      </c>
      <c r="R1365" s="33"/>
      <c r="S1365" s="33"/>
      <c r="T1365" s="33"/>
      <c r="U1365" s="33"/>
      <c r="V1365" s="27"/>
      <c r="W1365" s="45"/>
      <c r="X1365" s="42">
        <f>IF(V1365="ESU",P1365*PU!$B$3,0)</f>
        <v>0</v>
      </c>
      <c r="Y1365" s="23">
        <f>IF(V1365="ECF",P1365*PU!$B$5,0)</f>
        <v>0</v>
      </c>
      <c r="Z1365" s="23">
        <f>IF(V1365="Enrobé projeté",P1365*PU!$B$7,0)</f>
        <v>0</v>
      </c>
      <c r="AA1365" s="23">
        <f>IF(V1365="Enrobé à froid",P1365*PU!$B$9,0)</f>
        <v>0</v>
      </c>
      <c r="AB1365" s="23">
        <f>IF(V1365="Béton bitumineux",P1365*PU!$B$11,0)</f>
        <v>0</v>
      </c>
      <c r="AC1365" s="23">
        <f>IF(V1365="Grave émulsion",P1365*PU!$B$13,0)</f>
        <v>0</v>
      </c>
      <c r="AD1365" s="24">
        <f>(R1365*PU!B1370)+('Entretien des chaussées1'!T1365*PU!B1372)+'Entretien des chaussées1'!X1365+'Entretien des chaussées1'!Y1365+'Entretien des chaussées1'!Z1365+'Entretien des chaussées1'!AA1365+'Entretien des chaussées1'!AB1365+'Entretien des chaussées1'!AC1365</f>
        <v>0</v>
      </c>
      <c r="AE1365" s="34"/>
      <c r="AF1365" s="34"/>
      <c r="AG1365" s="19" t="str">
        <f t="shared" si="250"/>
        <v/>
      </c>
      <c r="AH1365" s="19" t="str">
        <f t="shared" si="251"/>
        <v/>
      </c>
      <c r="AI1365" s="19" t="str">
        <f t="shared" si="252"/>
        <v/>
      </c>
      <c r="AJ1365" s="31"/>
      <c r="AK1365" s="26"/>
    </row>
    <row r="1366" spans="1:37" x14ac:dyDescent="0.2">
      <c r="A1366" s="40"/>
      <c r="B1366" s="50"/>
      <c r="C1366" s="41"/>
      <c r="D1366" s="44"/>
      <c r="E1366" s="40"/>
      <c r="F1366" s="38" t="str">
        <f t="shared" si="242"/>
        <v/>
      </c>
      <c r="G1366" s="23">
        <f t="shared" si="243"/>
        <v>0</v>
      </c>
      <c r="H1366" s="23">
        <f t="shared" si="244"/>
        <v>0</v>
      </c>
      <c r="I1366" s="23">
        <f t="shared" si="245"/>
        <v>0</v>
      </c>
      <c r="J1366" s="23">
        <f t="shared" si="246"/>
        <v>0</v>
      </c>
      <c r="K1366" s="23">
        <f t="shared" si="247"/>
        <v>0</v>
      </c>
      <c r="L1366" s="27"/>
      <c r="M1366" s="27"/>
      <c r="N1366" s="33"/>
      <c r="O1366" s="33"/>
      <c r="P1366" s="68" t="str">
        <f t="shared" si="248"/>
        <v/>
      </c>
      <c r="Q1366" s="49" t="str">
        <f t="shared" si="249"/>
        <v/>
      </c>
      <c r="R1366" s="33"/>
      <c r="S1366" s="33"/>
      <c r="T1366" s="33"/>
      <c r="U1366" s="33"/>
      <c r="V1366" s="27"/>
      <c r="W1366" s="45"/>
      <c r="X1366" s="42">
        <f>IF(V1366="ESU",P1366*PU!$B$3,0)</f>
        <v>0</v>
      </c>
      <c r="Y1366" s="23">
        <f>IF(V1366="ECF",P1366*PU!$B$5,0)</f>
        <v>0</v>
      </c>
      <c r="Z1366" s="23">
        <f>IF(V1366="Enrobé projeté",P1366*PU!$B$7,0)</f>
        <v>0</v>
      </c>
      <c r="AA1366" s="23">
        <f>IF(V1366="Enrobé à froid",P1366*PU!$B$9,0)</f>
        <v>0</v>
      </c>
      <c r="AB1366" s="23">
        <f>IF(V1366="Béton bitumineux",P1366*PU!$B$11,0)</f>
        <v>0</v>
      </c>
      <c r="AC1366" s="23">
        <f>IF(V1366="Grave émulsion",P1366*PU!$B$13,0)</f>
        <v>0</v>
      </c>
      <c r="AD1366" s="24">
        <f>(R1366*PU!B1371)+('Entretien des chaussées1'!T1366*PU!B1373)+'Entretien des chaussées1'!X1366+'Entretien des chaussées1'!Y1366+'Entretien des chaussées1'!Z1366+'Entretien des chaussées1'!AA1366+'Entretien des chaussées1'!AB1366+'Entretien des chaussées1'!AC1366</f>
        <v>0</v>
      </c>
      <c r="AE1366" s="34"/>
      <c r="AF1366" s="34"/>
      <c r="AG1366" s="19" t="str">
        <f t="shared" si="250"/>
        <v/>
      </c>
      <c r="AH1366" s="19" t="str">
        <f t="shared" si="251"/>
        <v/>
      </c>
      <c r="AI1366" s="19" t="str">
        <f t="shared" si="252"/>
        <v/>
      </c>
      <c r="AJ1366" s="31"/>
      <c r="AK1366" s="26"/>
    </row>
    <row r="1367" spans="1:37" x14ac:dyDescent="0.2">
      <c r="A1367" s="40"/>
      <c r="B1367" s="50"/>
      <c r="C1367" s="41"/>
      <c r="D1367" s="44"/>
      <c r="E1367" s="40"/>
      <c r="F1367" s="38" t="str">
        <f t="shared" si="242"/>
        <v/>
      </c>
      <c r="G1367" s="23">
        <f t="shared" si="243"/>
        <v>0</v>
      </c>
      <c r="H1367" s="23">
        <f t="shared" si="244"/>
        <v>0</v>
      </c>
      <c r="I1367" s="23">
        <f t="shared" si="245"/>
        <v>0</v>
      </c>
      <c r="J1367" s="23">
        <f t="shared" si="246"/>
        <v>0</v>
      </c>
      <c r="K1367" s="23">
        <f t="shared" si="247"/>
        <v>0</v>
      </c>
      <c r="L1367" s="27"/>
      <c r="M1367" s="27"/>
      <c r="N1367" s="33"/>
      <c r="O1367" s="33"/>
      <c r="P1367" s="68" t="str">
        <f t="shared" si="248"/>
        <v/>
      </c>
      <c r="Q1367" s="49" t="str">
        <f t="shared" si="249"/>
        <v/>
      </c>
      <c r="R1367" s="33"/>
      <c r="S1367" s="33"/>
      <c r="T1367" s="33"/>
      <c r="U1367" s="33"/>
      <c r="V1367" s="27"/>
      <c r="W1367" s="45"/>
      <c r="X1367" s="42">
        <f>IF(V1367="ESU",P1367*PU!$B$3,0)</f>
        <v>0</v>
      </c>
      <c r="Y1367" s="23">
        <f>IF(V1367="ECF",P1367*PU!$B$5,0)</f>
        <v>0</v>
      </c>
      <c r="Z1367" s="23">
        <f>IF(V1367="Enrobé projeté",P1367*PU!$B$7,0)</f>
        <v>0</v>
      </c>
      <c r="AA1367" s="23">
        <f>IF(V1367="Enrobé à froid",P1367*PU!$B$9,0)</f>
        <v>0</v>
      </c>
      <c r="AB1367" s="23">
        <f>IF(V1367="Béton bitumineux",P1367*PU!$B$11,0)</f>
        <v>0</v>
      </c>
      <c r="AC1367" s="23">
        <f>IF(V1367="Grave émulsion",P1367*PU!$B$13,0)</f>
        <v>0</v>
      </c>
      <c r="AD1367" s="24">
        <f>(R1367*PU!B1372)+('Entretien des chaussées1'!T1367*PU!B1374)+'Entretien des chaussées1'!X1367+'Entretien des chaussées1'!Y1367+'Entretien des chaussées1'!Z1367+'Entretien des chaussées1'!AA1367+'Entretien des chaussées1'!AB1367+'Entretien des chaussées1'!AC1367</f>
        <v>0</v>
      </c>
      <c r="AE1367" s="34"/>
      <c r="AF1367" s="34"/>
      <c r="AG1367" s="19" t="str">
        <f t="shared" si="250"/>
        <v/>
      </c>
      <c r="AH1367" s="19" t="str">
        <f t="shared" si="251"/>
        <v/>
      </c>
      <c r="AI1367" s="19" t="str">
        <f t="shared" si="252"/>
        <v/>
      </c>
      <c r="AJ1367" s="31"/>
      <c r="AK1367" s="26"/>
    </row>
    <row r="1368" spans="1:37" x14ac:dyDescent="0.2">
      <c r="A1368" s="40"/>
      <c r="B1368" s="50"/>
      <c r="C1368" s="41"/>
      <c r="D1368" s="44"/>
      <c r="E1368" s="40"/>
      <c r="F1368" s="38" t="str">
        <f t="shared" si="242"/>
        <v/>
      </c>
      <c r="G1368" s="23">
        <f t="shared" si="243"/>
        <v>0</v>
      </c>
      <c r="H1368" s="23">
        <f t="shared" si="244"/>
        <v>0</v>
      </c>
      <c r="I1368" s="23">
        <f t="shared" si="245"/>
        <v>0</v>
      </c>
      <c r="J1368" s="23">
        <f t="shared" si="246"/>
        <v>0</v>
      </c>
      <c r="K1368" s="23">
        <f t="shared" si="247"/>
        <v>0</v>
      </c>
      <c r="L1368" s="27"/>
      <c r="M1368" s="27"/>
      <c r="N1368" s="33"/>
      <c r="O1368" s="33"/>
      <c r="P1368" s="68" t="str">
        <f t="shared" si="248"/>
        <v/>
      </c>
      <c r="Q1368" s="49" t="str">
        <f t="shared" si="249"/>
        <v/>
      </c>
      <c r="R1368" s="33"/>
      <c r="S1368" s="33"/>
      <c r="T1368" s="33"/>
      <c r="U1368" s="33"/>
      <c r="V1368" s="27"/>
      <c r="W1368" s="45"/>
      <c r="X1368" s="42">
        <f>IF(V1368="ESU",P1368*PU!$B$3,0)</f>
        <v>0</v>
      </c>
      <c r="Y1368" s="23">
        <f>IF(V1368="ECF",P1368*PU!$B$5,0)</f>
        <v>0</v>
      </c>
      <c r="Z1368" s="23">
        <f>IF(V1368="Enrobé projeté",P1368*PU!$B$7,0)</f>
        <v>0</v>
      </c>
      <c r="AA1368" s="23">
        <f>IF(V1368="Enrobé à froid",P1368*PU!$B$9,0)</f>
        <v>0</v>
      </c>
      <c r="AB1368" s="23">
        <f>IF(V1368="Béton bitumineux",P1368*PU!$B$11,0)</f>
        <v>0</v>
      </c>
      <c r="AC1368" s="23">
        <f>IF(V1368="Grave émulsion",P1368*PU!$B$13,0)</f>
        <v>0</v>
      </c>
      <c r="AD1368" s="24">
        <f>(R1368*PU!B1373)+('Entretien des chaussées1'!T1368*PU!B1375)+'Entretien des chaussées1'!X1368+'Entretien des chaussées1'!Y1368+'Entretien des chaussées1'!Z1368+'Entretien des chaussées1'!AA1368+'Entretien des chaussées1'!AB1368+'Entretien des chaussées1'!AC1368</f>
        <v>0</v>
      </c>
      <c r="AE1368" s="34"/>
      <c r="AF1368" s="34"/>
      <c r="AG1368" s="19" t="str">
        <f t="shared" si="250"/>
        <v/>
      </c>
      <c r="AH1368" s="19" t="str">
        <f t="shared" si="251"/>
        <v/>
      </c>
      <c r="AI1368" s="19" t="str">
        <f t="shared" si="252"/>
        <v/>
      </c>
      <c r="AJ1368" s="31"/>
      <c r="AK1368" s="26"/>
    </row>
    <row r="1369" spans="1:37" x14ac:dyDescent="0.2">
      <c r="A1369" s="40"/>
      <c r="B1369" s="50"/>
      <c r="C1369" s="41"/>
      <c r="D1369" s="44"/>
      <c r="E1369" s="40"/>
      <c r="F1369" s="38" t="str">
        <f t="shared" si="242"/>
        <v/>
      </c>
      <c r="G1369" s="23">
        <f t="shared" si="243"/>
        <v>0</v>
      </c>
      <c r="H1369" s="23">
        <f t="shared" si="244"/>
        <v>0</v>
      </c>
      <c r="I1369" s="23">
        <f t="shared" si="245"/>
        <v>0</v>
      </c>
      <c r="J1369" s="23">
        <f t="shared" si="246"/>
        <v>0</v>
      </c>
      <c r="K1369" s="23">
        <f t="shared" si="247"/>
        <v>0</v>
      </c>
      <c r="L1369" s="27"/>
      <c r="M1369" s="27"/>
      <c r="N1369" s="33"/>
      <c r="O1369" s="33"/>
      <c r="P1369" s="68" t="str">
        <f t="shared" si="248"/>
        <v/>
      </c>
      <c r="Q1369" s="49" t="str">
        <f t="shared" si="249"/>
        <v/>
      </c>
      <c r="R1369" s="33"/>
      <c r="S1369" s="33"/>
      <c r="T1369" s="33"/>
      <c r="U1369" s="33"/>
      <c r="V1369" s="27"/>
      <c r="W1369" s="45"/>
      <c r="X1369" s="42">
        <f>IF(V1369="ESU",P1369*PU!$B$3,0)</f>
        <v>0</v>
      </c>
      <c r="Y1369" s="23">
        <f>IF(V1369="ECF",P1369*PU!$B$5,0)</f>
        <v>0</v>
      </c>
      <c r="Z1369" s="23">
        <f>IF(V1369="Enrobé projeté",P1369*PU!$B$7,0)</f>
        <v>0</v>
      </c>
      <c r="AA1369" s="23">
        <f>IF(V1369="Enrobé à froid",P1369*PU!$B$9,0)</f>
        <v>0</v>
      </c>
      <c r="AB1369" s="23">
        <f>IF(V1369="Béton bitumineux",P1369*PU!$B$11,0)</f>
        <v>0</v>
      </c>
      <c r="AC1369" s="23">
        <f>IF(V1369="Grave émulsion",P1369*PU!$B$13,0)</f>
        <v>0</v>
      </c>
      <c r="AD1369" s="24">
        <f>(R1369*PU!B1374)+('Entretien des chaussées1'!T1369*PU!B1376)+'Entretien des chaussées1'!X1369+'Entretien des chaussées1'!Y1369+'Entretien des chaussées1'!Z1369+'Entretien des chaussées1'!AA1369+'Entretien des chaussées1'!AB1369+'Entretien des chaussées1'!AC1369</f>
        <v>0</v>
      </c>
      <c r="AE1369" s="34"/>
      <c r="AF1369" s="34"/>
      <c r="AG1369" s="19" t="str">
        <f t="shared" si="250"/>
        <v/>
      </c>
      <c r="AH1369" s="19" t="str">
        <f t="shared" si="251"/>
        <v/>
      </c>
      <c r="AI1369" s="19" t="str">
        <f t="shared" si="252"/>
        <v/>
      </c>
      <c r="AJ1369" s="31"/>
      <c r="AK1369" s="26"/>
    </row>
    <row r="1370" spans="1:37" x14ac:dyDescent="0.2">
      <c r="A1370" s="40"/>
      <c r="B1370" s="50"/>
      <c r="C1370" s="41"/>
      <c r="D1370" s="44"/>
      <c r="E1370" s="40"/>
      <c r="F1370" s="38" t="str">
        <f t="shared" si="242"/>
        <v/>
      </c>
      <c r="G1370" s="23">
        <f t="shared" si="243"/>
        <v>0</v>
      </c>
      <c r="H1370" s="23">
        <f t="shared" si="244"/>
        <v>0</v>
      </c>
      <c r="I1370" s="23">
        <f t="shared" si="245"/>
        <v>0</v>
      </c>
      <c r="J1370" s="23">
        <f t="shared" si="246"/>
        <v>0</v>
      </c>
      <c r="K1370" s="23">
        <f t="shared" si="247"/>
        <v>0</v>
      </c>
      <c r="L1370" s="27"/>
      <c r="M1370" s="27"/>
      <c r="N1370" s="33"/>
      <c r="O1370" s="33"/>
      <c r="P1370" s="68" t="str">
        <f t="shared" si="248"/>
        <v/>
      </c>
      <c r="Q1370" s="49" t="str">
        <f t="shared" si="249"/>
        <v/>
      </c>
      <c r="R1370" s="33"/>
      <c r="S1370" s="33"/>
      <c r="T1370" s="33"/>
      <c r="U1370" s="33"/>
      <c r="V1370" s="27"/>
      <c r="W1370" s="45"/>
      <c r="X1370" s="42">
        <f>IF(V1370="ESU",P1370*PU!$B$3,0)</f>
        <v>0</v>
      </c>
      <c r="Y1370" s="23">
        <f>IF(V1370="ECF",P1370*PU!$B$5,0)</f>
        <v>0</v>
      </c>
      <c r="Z1370" s="23">
        <f>IF(V1370="Enrobé projeté",P1370*PU!$B$7,0)</f>
        <v>0</v>
      </c>
      <c r="AA1370" s="23">
        <f>IF(V1370="Enrobé à froid",P1370*PU!$B$9,0)</f>
        <v>0</v>
      </c>
      <c r="AB1370" s="23">
        <f>IF(V1370="Béton bitumineux",P1370*PU!$B$11,0)</f>
        <v>0</v>
      </c>
      <c r="AC1370" s="23">
        <f>IF(V1370="Grave émulsion",P1370*PU!$B$13,0)</f>
        <v>0</v>
      </c>
      <c r="AD1370" s="24">
        <f>(R1370*PU!B1375)+('Entretien des chaussées1'!T1370*PU!B1377)+'Entretien des chaussées1'!X1370+'Entretien des chaussées1'!Y1370+'Entretien des chaussées1'!Z1370+'Entretien des chaussées1'!AA1370+'Entretien des chaussées1'!AB1370+'Entretien des chaussées1'!AC1370</f>
        <v>0</v>
      </c>
      <c r="AE1370" s="34"/>
      <c r="AF1370" s="34"/>
      <c r="AG1370" s="19" t="str">
        <f t="shared" si="250"/>
        <v/>
      </c>
      <c r="AH1370" s="19" t="str">
        <f t="shared" si="251"/>
        <v/>
      </c>
      <c r="AI1370" s="19" t="str">
        <f t="shared" si="252"/>
        <v/>
      </c>
      <c r="AJ1370" s="31"/>
      <c r="AK1370" s="26"/>
    </row>
    <row r="1371" spans="1:37" x14ac:dyDescent="0.2">
      <c r="A1371" s="40"/>
      <c r="B1371" s="50"/>
      <c r="C1371" s="41"/>
      <c r="D1371" s="44"/>
      <c r="E1371" s="40"/>
      <c r="F1371" s="38" t="str">
        <f t="shared" si="242"/>
        <v/>
      </c>
      <c r="G1371" s="23">
        <f t="shared" si="243"/>
        <v>0</v>
      </c>
      <c r="H1371" s="23">
        <f t="shared" si="244"/>
        <v>0</v>
      </c>
      <c r="I1371" s="23">
        <f t="shared" si="245"/>
        <v>0</v>
      </c>
      <c r="J1371" s="23">
        <f t="shared" si="246"/>
        <v>0</v>
      </c>
      <c r="K1371" s="23">
        <f t="shared" si="247"/>
        <v>0</v>
      </c>
      <c r="L1371" s="27"/>
      <c r="M1371" s="27"/>
      <c r="N1371" s="33"/>
      <c r="O1371" s="33"/>
      <c r="P1371" s="68" t="str">
        <f t="shared" si="248"/>
        <v/>
      </c>
      <c r="Q1371" s="49" t="str">
        <f t="shared" si="249"/>
        <v/>
      </c>
      <c r="R1371" s="33"/>
      <c r="S1371" s="33"/>
      <c r="T1371" s="33"/>
      <c r="U1371" s="33"/>
      <c r="V1371" s="27"/>
      <c r="W1371" s="45"/>
      <c r="X1371" s="42">
        <f>IF(V1371="ESU",P1371*PU!$B$3,0)</f>
        <v>0</v>
      </c>
      <c r="Y1371" s="23">
        <f>IF(V1371="ECF",P1371*PU!$B$5,0)</f>
        <v>0</v>
      </c>
      <c r="Z1371" s="23">
        <f>IF(V1371="Enrobé projeté",P1371*PU!$B$7,0)</f>
        <v>0</v>
      </c>
      <c r="AA1371" s="23">
        <f>IF(V1371="Enrobé à froid",P1371*PU!$B$9,0)</f>
        <v>0</v>
      </c>
      <c r="AB1371" s="23">
        <f>IF(V1371="Béton bitumineux",P1371*PU!$B$11,0)</f>
        <v>0</v>
      </c>
      <c r="AC1371" s="23">
        <f>IF(V1371="Grave émulsion",P1371*PU!$B$13,0)</f>
        <v>0</v>
      </c>
      <c r="AD1371" s="24">
        <f>(R1371*PU!B1376)+('Entretien des chaussées1'!T1371*PU!B1378)+'Entretien des chaussées1'!X1371+'Entretien des chaussées1'!Y1371+'Entretien des chaussées1'!Z1371+'Entretien des chaussées1'!AA1371+'Entretien des chaussées1'!AB1371+'Entretien des chaussées1'!AC1371</f>
        <v>0</v>
      </c>
      <c r="AE1371" s="34"/>
      <c r="AF1371" s="34"/>
      <c r="AG1371" s="19" t="str">
        <f t="shared" si="250"/>
        <v/>
      </c>
      <c r="AH1371" s="19" t="str">
        <f t="shared" si="251"/>
        <v/>
      </c>
      <c r="AI1371" s="19" t="str">
        <f t="shared" si="252"/>
        <v/>
      </c>
      <c r="AJ1371" s="31"/>
      <c r="AK1371" s="26"/>
    </row>
    <row r="1372" spans="1:37" x14ac:dyDescent="0.2">
      <c r="A1372" s="40"/>
      <c r="B1372" s="50"/>
      <c r="C1372" s="41"/>
      <c r="D1372" s="44"/>
      <c r="E1372" s="40"/>
      <c r="F1372" s="38" t="str">
        <f t="shared" si="242"/>
        <v/>
      </c>
      <c r="G1372" s="23">
        <f t="shared" si="243"/>
        <v>0</v>
      </c>
      <c r="H1372" s="23">
        <f t="shared" si="244"/>
        <v>0</v>
      </c>
      <c r="I1372" s="23">
        <f t="shared" si="245"/>
        <v>0</v>
      </c>
      <c r="J1372" s="23">
        <f t="shared" si="246"/>
        <v>0</v>
      </c>
      <c r="K1372" s="23">
        <f t="shared" si="247"/>
        <v>0</v>
      </c>
      <c r="L1372" s="27"/>
      <c r="M1372" s="27"/>
      <c r="N1372" s="33"/>
      <c r="O1372" s="33"/>
      <c r="P1372" s="68" t="str">
        <f t="shared" si="248"/>
        <v/>
      </c>
      <c r="Q1372" s="49" t="str">
        <f t="shared" si="249"/>
        <v/>
      </c>
      <c r="R1372" s="33"/>
      <c r="S1372" s="33"/>
      <c r="T1372" s="33"/>
      <c r="U1372" s="33"/>
      <c r="V1372" s="27"/>
      <c r="W1372" s="45"/>
      <c r="X1372" s="42">
        <f>IF(V1372="ESU",P1372*PU!$B$3,0)</f>
        <v>0</v>
      </c>
      <c r="Y1372" s="23">
        <f>IF(V1372="ECF",P1372*PU!$B$5,0)</f>
        <v>0</v>
      </c>
      <c r="Z1372" s="23">
        <f>IF(V1372="Enrobé projeté",P1372*PU!$B$7,0)</f>
        <v>0</v>
      </c>
      <c r="AA1372" s="23">
        <f>IF(V1372="Enrobé à froid",P1372*PU!$B$9,0)</f>
        <v>0</v>
      </c>
      <c r="AB1372" s="23">
        <f>IF(V1372="Béton bitumineux",P1372*PU!$B$11,0)</f>
        <v>0</v>
      </c>
      <c r="AC1372" s="23">
        <f>IF(V1372="Grave émulsion",P1372*PU!$B$13,0)</f>
        <v>0</v>
      </c>
      <c r="AD1372" s="24">
        <f>(R1372*PU!B1377)+('Entretien des chaussées1'!T1372*PU!B1379)+'Entretien des chaussées1'!X1372+'Entretien des chaussées1'!Y1372+'Entretien des chaussées1'!Z1372+'Entretien des chaussées1'!AA1372+'Entretien des chaussées1'!AB1372+'Entretien des chaussées1'!AC1372</f>
        <v>0</v>
      </c>
      <c r="AE1372" s="34"/>
      <c r="AF1372" s="34"/>
      <c r="AG1372" s="19" t="str">
        <f t="shared" si="250"/>
        <v/>
      </c>
      <c r="AH1372" s="19" t="str">
        <f t="shared" si="251"/>
        <v/>
      </c>
      <c r="AI1372" s="19" t="str">
        <f t="shared" si="252"/>
        <v/>
      </c>
      <c r="AJ1372" s="31"/>
      <c r="AK1372" s="26"/>
    </row>
    <row r="1373" spans="1:37" x14ac:dyDescent="0.2">
      <c r="A1373" s="40"/>
      <c r="B1373" s="50"/>
      <c r="C1373" s="41"/>
      <c r="D1373" s="44"/>
      <c r="E1373" s="40"/>
      <c r="F1373" s="38" t="str">
        <f t="shared" si="242"/>
        <v/>
      </c>
      <c r="G1373" s="23">
        <f t="shared" si="243"/>
        <v>0</v>
      </c>
      <c r="H1373" s="23">
        <f t="shared" si="244"/>
        <v>0</v>
      </c>
      <c r="I1373" s="23">
        <f t="shared" si="245"/>
        <v>0</v>
      </c>
      <c r="J1373" s="23">
        <f t="shared" si="246"/>
        <v>0</v>
      </c>
      <c r="K1373" s="23">
        <f t="shared" si="247"/>
        <v>0</v>
      </c>
      <c r="L1373" s="27"/>
      <c r="M1373" s="27"/>
      <c r="N1373" s="33"/>
      <c r="O1373" s="33"/>
      <c r="P1373" s="68" t="str">
        <f t="shared" si="248"/>
        <v/>
      </c>
      <c r="Q1373" s="49" t="str">
        <f t="shared" si="249"/>
        <v/>
      </c>
      <c r="R1373" s="33"/>
      <c r="S1373" s="33"/>
      <c r="T1373" s="33"/>
      <c r="U1373" s="33"/>
      <c r="V1373" s="27"/>
      <c r="W1373" s="45"/>
      <c r="X1373" s="42">
        <f>IF(V1373="ESU",P1373*PU!$B$3,0)</f>
        <v>0</v>
      </c>
      <c r="Y1373" s="23">
        <f>IF(V1373="ECF",P1373*PU!$B$5,0)</f>
        <v>0</v>
      </c>
      <c r="Z1373" s="23">
        <f>IF(V1373="Enrobé projeté",P1373*PU!$B$7,0)</f>
        <v>0</v>
      </c>
      <c r="AA1373" s="23">
        <f>IF(V1373="Enrobé à froid",P1373*PU!$B$9,0)</f>
        <v>0</v>
      </c>
      <c r="AB1373" s="23">
        <f>IF(V1373="Béton bitumineux",P1373*PU!$B$11,0)</f>
        <v>0</v>
      </c>
      <c r="AC1373" s="23">
        <f>IF(V1373="Grave émulsion",P1373*PU!$B$13,0)</f>
        <v>0</v>
      </c>
      <c r="AD1373" s="24">
        <f>(R1373*PU!B1378)+('Entretien des chaussées1'!T1373*PU!B1380)+'Entretien des chaussées1'!X1373+'Entretien des chaussées1'!Y1373+'Entretien des chaussées1'!Z1373+'Entretien des chaussées1'!AA1373+'Entretien des chaussées1'!AB1373+'Entretien des chaussées1'!AC1373</f>
        <v>0</v>
      </c>
      <c r="AE1373" s="34"/>
      <c r="AF1373" s="34"/>
      <c r="AG1373" s="19" t="str">
        <f t="shared" si="250"/>
        <v/>
      </c>
      <c r="AH1373" s="19" t="str">
        <f t="shared" si="251"/>
        <v/>
      </c>
      <c r="AI1373" s="19" t="str">
        <f t="shared" si="252"/>
        <v/>
      </c>
      <c r="AJ1373" s="31"/>
      <c r="AK1373" s="26"/>
    </row>
    <row r="1374" spans="1:37" x14ac:dyDescent="0.2">
      <c r="A1374" s="40"/>
      <c r="B1374" s="50"/>
      <c r="C1374" s="41"/>
      <c r="D1374" s="44"/>
      <c r="E1374" s="40"/>
      <c r="F1374" s="38" t="str">
        <f t="shared" si="242"/>
        <v/>
      </c>
      <c r="G1374" s="23">
        <f t="shared" si="243"/>
        <v>0</v>
      </c>
      <c r="H1374" s="23">
        <f t="shared" si="244"/>
        <v>0</v>
      </c>
      <c r="I1374" s="23">
        <f t="shared" si="245"/>
        <v>0</v>
      </c>
      <c r="J1374" s="23">
        <f t="shared" si="246"/>
        <v>0</v>
      </c>
      <c r="K1374" s="23">
        <f t="shared" si="247"/>
        <v>0</v>
      </c>
      <c r="L1374" s="27"/>
      <c r="M1374" s="27"/>
      <c r="N1374" s="33"/>
      <c r="O1374" s="33"/>
      <c r="P1374" s="68" t="str">
        <f t="shared" si="248"/>
        <v/>
      </c>
      <c r="Q1374" s="49" t="str">
        <f t="shared" si="249"/>
        <v/>
      </c>
      <c r="R1374" s="33"/>
      <c r="S1374" s="33"/>
      <c r="T1374" s="33"/>
      <c r="U1374" s="33"/>
      <c r="V1374" s="27"/>
      <c r="W1374" s="45"/>
      <c r="X1374" s="42">
        <f>IF(V1374="ESU",P1374*PU!$B$3,0)</f>
        <v>0</v>
      </c>
      <c r="Y1374" s="23">
        <f>IF(V1374="ECF",P1374*PU!$B$5,0)</f>
        <v>0</v>
      </c>
      <c r="Z1374" s="23">
        <f>IF(V1374="Enrobé projeté",P1374*PU!$B$7,0)</f>
        <v>0</v>
      </c>
      <c r="AA1374" s="23">
        <f>IF(V1374="Enrobé à froid",P1374*PU!$B$9,0)</f>
        <v>0</v>
      </c>
      <c r="AB1374" s="23">
        <f>IF(V1374="Béton bitumineux",P1374*PU!$B$11,0)</f>
        <v>0</v>
      </c>
      <c r="AC1374" s="23">
        <f>IF(V1374="Grave émulsion",P1374*PU!$B$13,0)</f>
        <v>0</v>
      </c>
      <c r="AD1374" s="24">
        <f>(R1374*PU!B1379)+('Entretien des chaussées1'!T1374*PU!B1381)+'Entretien des chaussées1'!X1374+'Entretien des chaussées1'!Y1374+'Entretien des chaussées1'!Z1374+'Entretien des chaussées1'!AA1374+'Entretien des chaussées1'!AB1374+'Entretien des chaussées1'!AC1374</f>
        <v>0</v>
      </c>
      <c r="AE1374" s="34"/>
      <c r="AF1374" s="34"/>
      <c r="AG1374" s="19" t="str">
        <f t="shared" si="250"/>
        <v/>
      </c>
      <c r="AH1374" s="19" t="str">
        <f t="shared" si="251"/>
        <v/>
      </c>
      <c r="AI1374" s="19" t="str">
        <f t="shared" si="252"/>
        <v/>
      </c>
      <c r="AJ1374" s="31"/>
      <c r="AK1374" s="26"/>
    </row>
    <row r="1375" spans="1:37" x14ac:dyDescent="0.2">
      <c r="A1375" s="40"/>
      <c r="B1375" s="50"/>
      <c r="C1375" s="41"/>
      <c r="D1375" s="44"/>
      <c r="E1375" s="40"/>
      <c r="F1375" s="38" t="str">
        <f t="shared" si="242"/>
        <v/>
      </c>
      <c r="G1375" s="23">
        <f t="shared" si="243"/>
        <v>0</v>
      </c>
      <c r="H1375" s="23">
        <f t="shared" si="244"/>
        <v>0</v>
      </c>
      <c r="I1375" s="23">
        <f t="shared" si="245"/>
        <v>0</v>
      </c>
      <c r="J1375" s="23">
        <f t="shared" si="246"/>
        <v>0</v>
      </c>
      <c r="K1375" s="23">
        <f t="shared" si="247"/>
        <v>0</v>
      </c>
      <c r="L1375" s="27"/>
      <c r="M1375" s="27"/>
      <c r="N1375" s="33"/>
      <c r="O1375" s="33"/>
      <c r="P1375" s="68" t="str">
        <f t="shared" si="248"/>
        <v/>
      </c>
      <c r="Q1375" s="49" t="str">
        <f t="shared" si="249"/>
        <v/>
      </c>
      <c r="R1375" s="33"/>
      <c r="S1375" s="33"/>
      <c r="T1375" s="33"/>
      <c r="U1375" s="33"/>
      <c r="V1375" s="27"/>
      <c r="W1375" s="45"/>
      <c r="X1375" s="42">
        <f>IF(V1375="ESU",P1375*PU!$B$3,0)</f>
        <v>0</v>
      </c>
      <c r="Y1375" s="23">
        <f>IF(V1375="ECF",P1375*PU!$B$5,0)</f>
        <v>0</v>
      </c>
      <c r="Z1375" s="23">
        <f>IF(V1375="Enrobé projeté",P1375*PU!$B$7,0)</f>
        <v>0</v>
      </c>
      <c r="AA1375" s="23">
        <f>IF(V1375="Enrobé à froid",P1375*PU!$B$9,0)</f>
        <v>0</v>
      </c>
      <c r="AB1375" s="23">
        <f>IF(V1375="Béton bitumineux",P1375*PU!$B$11,0)</f>
        <v>0</v>
      </c>
      <c r="AC1375" s="23">
        <f>IF(V1375="Grave émulsion",P1375*PU!$B$13,0)</f>
        <v>0</v>
      </c>
      <c r="AD1375" s="24">
        <f>(R1375*PU!B1380)+('Entretien des chaussées1'!T1375*PU!B1382)+'Entretien des chaussées1'!X1375+'Entretien des chaussées1'!Y1375+'Entretien des chaussées1'!Z1375+'Entretien des chaussées1'!AA1375+'Entretien des chaussées1'!AB1375+'Entretien des chaussées1'!AC1375</f>
        <v>0</v>
      </c>
      <c r="AE1375" s="34"/>
      <c r="AF1375" s="34"/>
      <c r="AG1375" s="19" t="str">
        <f t="shared" si="250"/>
        <v/>
      </c>
      <c r="AH1375" s="19" t="str">
        <f t="shared" si="251"/>
        <v/>
      </c>
      <c r="AI1375" s="19" t="str">
        <f t="shared" si="252"/>
        <v/>
      </c>
      <c r="AJ1375" s="31"/>
      <c r="AK1375" s="26"/>
    </row>
    <row r="1376" spans="1:37" x14ac:dyDescent="0.2">
      <c r="A1376" s="40"/>
      <c r="B1376" s="50"/>
      <c r="C1376" s="41"/>
      <c r="D1376" s="44"/>
      <c r="E1376" s="40"/>
      <c r="F1376" s="38" t="str">
        <f t="shared" si="242"/>
        <v/>
      </c>
      <c r="G1376" s="23">
        <f t="shared" si="243"/>
        <v>0</v>
      </c>
      <c r="H1376" s="23">
        <f t="shared" si="244"/>
        <v>0</v>
      </c>
      <c r="I1376" s="23">
        <f t="shared" si="245"/>
        <v>0</v>
      </c>
      <c r="J1376" s="23">
        <f t="shared" si="246"/>
        <v>0</v>
      </c>
      <c r="K1376" s="23">
        <f t="shared" si="247"/>
        <v>0</v>
      </c>
      <c r="L1376" s="27"/>
      <c r="M1376" s="27"/>
      <c r="N1376" s="33"/>
      <c r="O1376" s="33"/>
      <c r="P1376" s="68" t="str">
        <f t="shared" si="248"/>
        <v/>
      </c>
      <c r="Q1376" s="49" t="str">
        <f t="shared" si="249"/>
        <v/>
      </c>
      <c r="R1376" s="33"/>
      <c r="S1376" s="33"/>
      <c r="T1376" s="33"/>
      <c r="U1376" s="33"/>
      <c r="V1376" s="27"/>
      <c r="W1376" s="45"/>
      <c r="X1376" s="42">
        <f>IF(V1376="ESU",P1376*PU!$B$3,0)</f>
        <v>0</v>
      </c>
      <c r="Y1376" s="23">
        <f>IF(V1376="ECF",P1376*PU!$B$5,0)</f>
        <v>0</v>
      </c>
      <c r="Z1376" s="23">
        <f>IF(V1376="Enrobé projeté",P1376*PU!$B$7,0)</f>
        <v>0</v>
      </c>
      <c r="AA1376" s="23">
        <f>IF(V1376="Enrobé à froid",P1376*PU!$B$9,0)</f>
        <v>0</v>
      </c>
      <c r="AB1376" s="23">
        <f>IF(V1376="Béton bitumineux",P1376*PU!$B$11,0)</f>
        <v>0</v>
      </c>
      <c r="AC1376" s="23">
        <f>IF(V1376="Grave émulsion",P1376*PU!$B$13,0)</f>
        <v>0</v>
      </c>
      <c r="AD1376" s="24">
        <f>(R1376*PU!B1381)+('Entretien des chaussées1'!T1376*PU!B1383)+'Entretien des chaussées1'!X1376+'Entretien des chaussées1'!Y1376+'Entretien des chaussées1'!Z1376+'Entretien des chaussées1'!AA1376+'Entretien des chaussées1'!AB1376+'Entretien des chaussées1'!AC1376</f>
        <v>0</v>
      </c>
      <c r="AE1376" s="34"/>
      <c r="AF1376" s="34"/>
      <c r="AG1376" s="19" t="str">
        <f t="shared" si="250"/>
        <v/>
      </c>
      <c r="AH1376" s="19" t="str">
        <f t="shared" si="251"/>
        <v/>
      </c>
      <c r="AI1376" s="19" t="str">
        <f t="shared" si="252"/>
        <v/>
      </c>
      <c r="AJ1376" s="31"/>
      <c r="AK1376" s="26"/>
    </row>
    <row r="1377" spans="1:37" x14ac:dyDescent="0.2">
      <c r="A1377" s="40"/>
      <c r="B1377" s="50"/>
      <c r="C1377" s="41"/>
      <c r="D1377" s="44"/>
      <c r="E1377" s="40"/>
      <c r="F1377" s="38" t="str">
        <f t="shared" si="242"/>
        <v/>
      </c>
      <c r="G1377" s="23">
        <f t="shared" si="243"/>
        <v>0</v>
      </c>
      <c r="H1377" s="23">
        <f t="shared" si="244"/>
        <v>0</v>
      </c>
      <c r="I1377" s="23">
        <f t="shared" si="245"/>
        <v>0</v>
      </c>
      <c r="J1377" s="23">
        <f t="shared" si="246"/>
        <v>0</v>
      </c>
      <c r="K1377" s="23">
        <f t="shared" si="247"/>
        <v>0</v>
      </c>
      <c r="L1377" s="27"/>
      <c r="M1377" s="27"/>
      <c r="N1377" s="33"/>
      <c r="O1377" s="33"/>
      <c r="P1377" s="68" t="str">
        <f t="shared" si="248"/>
        <v/>
      </c>
      <c r="Q1377" s="49" t="str">
        <f t="shared" si="249"/>
        <v/>
      </c>
      <c r="R1377" s="33"/>
      <c r="S1377" s="33"/>
      <c r="T1377" s="33"/>
      <c r="U1377" s="33"/>
      <c r="V1377" s="27"/>
      <c r="W1377" s="45"/>
      <c r="X1377" s="42">
        <f>IF(V1377="ESU",P1377*PU!$B$3,0)</f>
        <v>0</v>
      </c>
      <c r="Y1377" s="23">
        <f>IF(V1377="ECF",P1377*PU!$B$5,0)</f>
        <v>0</v>
      </c>
      <c r="Z1377" s="23">
        <f>IF(V1377="Enrobé projeté",P1377*PU!$B$7,0)</f>
        <v>0</v>
      </c>
      <c r="AA1377" s="23">
        <f>IF(V1377="Enrobé à froid",P1377*PU!$B$9,0)</f>
        <v>0</v>
      </c>
      <c r="AB1377" s="23">
        <f>IF(V1377="Béton bitumineux",P1377*PU!$B$11,0)</f>
        <v>0</v>
      </c>
      <c r="AC1377" s="23">
        <f>IF(V1377="Grave émulsion",P1377*PU!$B$13,0)</f>
        <v>0</v>
      </c>
      <c r="AD1377" s="24">
        <f>(R1377*PU!B1382)+('Entretien des chaussées1'!T1377*PU!B1384)+'Entretien des chaussées1'!X1377+'Entretien des chaussées1'!Y1377+'Entretien des chaussées1'!Z1377+'Entretien des chaussées1'!AA1377+'Entretien des chaussées1'!AB1377+'Entretien des chaussées1'!AC1377</f>
        <v>0</v>
      </c>
      <c r="AE1377" s="34"/>
      <c r="AF1377" s="34"/>
      <c r="AG1377" s="19" t="str">
        <f t="shared" si="250"/>
        <v/>
      </c>
      <c r="AH1377" s="19" t="str">
        <f t="shared" si="251"/>
        <v/>
      </c>
      <c r="AI1377" s="19" t="str">
        <f t="shared" si="252"/>
        <v/>
      </c>
      <c r="AJ1377" s="31"/>
      <c r="AK1377" s="26"/>
    </row>
    <row r="1378" spans="1:37" x14ac:dyDescent="0.2">
      <c r="A1378" s="40"/>
      <c r="B1378" s="50"/>
      <c r="C1378" s="41"/>
      <c r="D1378" s="44"/>
      <c r="E1378" s="40"/>
      <c r="F1378" s="38" t="str">
        <f t="shared" si="242"/>
        <v/>
      </c>
      <c r="G1378" s="23">
        <f t="shared" si="243"/>
        <v>0</v>
      </c>
      <c r="H1378" s="23">
        <f t="shared" si="244"/>
        <v>0</v>
      </c>
      <c r="I1378" s="23">
        <f t="shared" si="245"/>
        <v>0</v>
      </c>
      <c r="J1378" s="23">
        <f t="shared" si="246"/>
        <v>0</v>
      </c>
      <c r="K1378" s="23">
        <f t="shared" si="247"/>
        <v>0</v>
      </c>
      <c r="L1378" s="27"/>
      <c r="M1378" s="27"/>
      <c r="N1378" s="33"/>
      <c r="O1378" s="33"/>
      <c r="P1378" s="68" t="str">
        <f t="shared" si="248"/>
        <v/>
      </c>
      <c r="Q1378" s="49" t="str">
        <f t="shared" si="249"/>
        <v/>
      </c>
      <c r="R1378" s="33"/>
      <c r="S1378" s="33"/>
      <c r="T1378" s="33"/>
      <c r="U1378" s="33"/>
      <c r="V1378" s="27"/>
      <c r="W1378" s="45"/>
      <c r="X1378" s="42">
        <f>IF(V1378="ESU",P1378*PU!$B$3,0)</f>
        <v>0</v>
      </c>
      <c r="Y1378" s="23">
        <f>IF(V1378="ECF",P1378*PU!$B$5,0)</f>
        <v>0</v>
      </c>
      <c r="Z1378" s="23">
        <f>IF(V1378="Enrobé projeté",P1378*PU!$B$7,0)</f>
        <v>0</v>
      </c>
      <c r="AA1378" s="23">
        <f>IF(V1378="Enrobé à froid",P1378*PU!$B$9,0)</f>
        <v>0</v>
      </c>
      <c r="AB1378" s="23">
        <f>IF(V1378="Béton bitumineux",P1378*PU!$B$11,0)</f>
        <v>0</v>
      </c>
      <c r="AC1378" s="23">
        <f>IF(V1378="Grave émulsion",P1378*PU!$B$13,0)</f>
        <v>0</v>
      </c>
      <c r="AD1378" s="24">
        <f>(R1378*PU!B1383)+('Entretien des chaussées1'!T1378*PU!B1385)+'Entretien des chaussées1'!X1378+'Entretien des chaussées1'!Y1378+'Entretien des chaussées1'!Z1378+'Entretien des chaussées1'!AA1378+'Entretien des chaussées1'!AB1378+'Entretien des chaussées1'!AC1378</f>
        <v>0</v>
      </c>
      <c r="AE1378" s="34"/>
      <c r="AF1378" s="34"/>
      <c r="AG1378" s="19" t="str">
        <f t="shared" si="250"/>
        <v/>
      </c>
      <c r="AH1378" s="19" t="str">
        <f t="shared" si="251"/>
        <v/>
      </c>
      <c r="AI1378" s="19" t="str">
        <f t="shared" si="252"/>
        <v/>
      </c>
      <c r="AJ1378" s="31"/>
      <c r="AK1378" s="26"/>
    </row>
    <row r="1379" spans="1:37" x14ac:dyDescent="0.2">
      <c r="A1379" s="40"/>
      <c r="B1379" s="50"/>
      <c r="C1379" s="41"/>
      <c r="D1379" s="44"/>
      <c r="E1379" s="40"/>
      <c r="F1379" s="38" t="str">
        <f t="shared" si="242"/>
        <v/>
      </c>
      <c r="G1379" s="23">
        <f t="shared" si="243"/>
        <v>0</v>
      </c>
      <c r="H1379" s="23">
        <f t="shared" si="244"/>
        <v>0</v>
      </c>
      <c r="I1379" s="23">
        <f t="shared" si="245"/>
        <v>0</v>
      </c>
      <c r="J1379" s="23">
        <f t="shared" si="246"/>
        <v>0</v>
      </c>
      <c r="K1379" s="23">
        <f t="shared" si="247"/>
        <v>0</v>
      </c>
      <c r="L1379" s="27"/>
      <c r="M1379" s="27"/>
      <c r="N1379" s="33"/>
      <c r="O1379" s="33"/>
      <c r="P1379" s="68" t="str">
        <f t="shared" si="248"/>
        <v/>
      </c>
      <c r="Q1379" s="49" t="str">
        <f t="shared" si="249"/>
        <v/>
      </c>
      <c r="R1379" s="33"/>
      <c r="S1379" s="33"/>
      <c r="T1379" s="33"/>
      <c r="U1379" s="33"/>
      <c r="V1379" s="27"/>
      <c r="W1379" s="45"/>
      <c r="X1379" s="42">
        <f>IF(V1379="ESU",P1379*PU!$B$3,0)</f>
        <v>0</v>
      </c>
      <c r="Y1379" s="23">
        <f>IF(V1379="ECF",P1379*PU!$B$5,0)</f>
        <v>0</v>
      </c>
      <c r="Z1379" s="23">
        <f>IF(V1379="Enrobé projeté",P1379*PU!$B$7,0)</f>
        <v>0</v>
      </c>
      <c r="AA1379" s="23">
        <f>IF(V1379="Enrobé à froid",P1379*PU!$B$9,0)</f>
        <v>0</v>
      </c>
      <c r="AB1379" s="23">
        <f>IF(V1379="Béton bitumineux",P1379*PU!$B$11,0)</f>
        <v>0</v>
      </c>
      <c r="AC1379" s="23">
        <f>IF(V1379="Grave émulsion",P1379*PU!$B$13,0)</f>
        <v>0</v>
      </c>
      <c r="AD1379" s="24">
        <f>(R1379*PU!B1384)+('Entretien des chaussées1'!T1379*PU!B1386)+'Entretien des chaussées1'!X1379+'Entretien des chaussées1'!Y1379+'Entretien des chaussées1'!Z1379+'Entretien des chaussées1'!AA1379+'Entretien des chaussées1'!AB1379+'Entretien des chaussées1'!AC1379</f>
        <v>0</v>
      </c>
      <c r="AE1379" s="34"/>
      <c r="AF1379" s="34"/>
      <c r="AG1379" s="19" t="str">
        <f t="shared" si="250"/>
        <v/>
      </c>
      <c r="AH1379" s="19" t="str">
        <f t="shared" si="251"/>
        <v/>
      </c>
      <c r="AI1379" s="19" t="str">
        <f t="shared" si="252"/>
        <v/>
      </c>
      <c r="AJ1379" s="31"/>
      <c r="AK1379" s="26"/>
    </row>
    <row r="1380" spans="1:37" x14ac:dyDescent="0.2">
      <c r="A1380" s="40"/>
      <c r="B1380" s="50"/>
      <c r="C1380" s="41"/>
      <c r="D1380" s="44"/>
      <c r="E1380" s="40"/>
      <c r="F1380" s="38" t="str">
        <f t="shared" si="242"/>
        <v/>
      </c>
      <c r="G1380" s="23">
        <f t="shared" si="243"/>
        <v>0</v>
      </c>
      <c r="H1380" s="23">
        <f t="shared" si="244"/>
        <v>0</v>
      </c>
      <c r="I1380" s="23">
        <f t="shared" si="245"/>
        <v>0</v>
      </c>
      <c r="J1380" s="23">
        <f t="shared" si="246"/>
        <v>0</v>
      </c>
      <c r="K1380" s="23">
        <f t="shared" si="247"/>
        <v>0</v>
      </c>
      <c r="L1380" s="27"/>
      <c r="M1380" s="27"/>
      <c r="N1380" s="33"/>
      <c r="O1380" s="33"/>
      <c r="P1380" s="68" t="str">
        <f t="shared" si="248"/>
        <v/>
      </c>
      <c r="Q1380" s="49" t="str">
        <f t="shared" si="249"/>
        <v/>
      </c>
      <c r="R1380" s="33"/>
      <c r="S1380" s="33"/>
      <c r="T1380" s="33"/>
      <c r="U1380" s="33"/>
      <c r="V1380" s="27"/>
      <c r="W1380" s="45"/>
      <c r="X1380" s="42">
        <f>IF(V1380="ESU",P1380*PU!$B$3,0)</f>
        <v>0</v>
      </c>
      <c r="Y1380" s="23">
        <f>IF(V1380="ECF",P1380*PU!$B$5,0)</f>
        <v>0</v>
      </c>
      <c r="Z1380" s="23">
        <f>IF(V1380="Enrobé projeté",P1380*PU!$B$7,0)</f>
        <v>0</v>
      </c>
      <c r="AA1380" s="23">
        <f>IF(V1380="Enrobé à froid",P1380*PU!$B$9,0)</f>
        <v>0</v>
      </c>
      <c r="AB1380" s="23">
        <f>IF(V1380="Béton bitumineux",P1380*PU!$B$11,0)</f>
        <v>0</v>
      </c>
      <c r="AC1380" s="23">
        <f>IF(V1380="Grave émulsion",P1380*PU!$B$13,0)</f>
        <v>0</v>
      </c>
      <c r="AD1380" s="24">
        <f>(R1380*PU!B1385)+('Entretien des chaussées1'!T1380*PU!B1387)+'Entretien des chaussées1'!X1380+'Entretien des chaussées1'!Y1380+'Entretien des chaussées1'!Z1380+'Entretien des chaussées1'!AA1380+'Entretien des chaussées1'!AB1380+'Entretien des chaussées1'!AC1380</f>
        <v>0</v>
      </c>
      <c r="AE1380" s="34"/>
      <c r="AF1380" s="34"/>
      <c r="AG1380" s="19" t="str">
        <f t="shared" si="250"/>
        <v/>
      </c>
      <c r="AH1380" s="19" t="str">
        <f t="shared" si="251"/>
        <v/>
      </c>
      <c r="AI1380" s="19" t="str">
        <f t="shared" si="252"/>
        <v/>
      </c>
      <c r="AJ1380" s="31"/>
      <c r="AK1380" s="26"/>
    </row>
    <row r="1381" spans="1:37" x14ac:dyDescent="0.2">
      <c r="A1381" s="40"/>
      <c r="B1381" s="50"/>
      <c r="C1381" s="41"/>
      <c r="D1381" s="44"/>
      <c r="E1381" s="40"/>
      <c r="F1381" s="38" t="str">
        <f t="shared" si="242"/>
        <v/>
      </c>
      <c r="G1381" s="23">
        <f t="shared" si="243"/>
        <v>0</v>
      </c>
      <c r="H1381" s="23">
        <f t="shared" si="244"/>
        <v>0</v>
      </c>
      <c r="I1381" s="23">
        <f t="shared" si="245"/>
        <v>0</v>
      </c>
      <c r="J1381" s="23">
        <f t="shared" si="246"/>
        <v>0</v>
      </c>
      <c r="K1381" s="23">
        <f t="shared" si="247"/>
        <v>0</v>
      </c>
      <c r="L1381" s="27"/>
      <c r="M1381" s="27"/>
      <c r="N1381" s="33"/>
      <c r="O1381" s="33"/>
      <c r="P1381" s="68" t="str">
        <f t="shared" si="248"/>
        <v/>
      </c>
      <c r="Q1381" s="49" t="str">
        <f t="shared" si="249"/>
        <v/>
      </c>
      <c r="R1381" s="33"/>
      <c r="S1381" s="33"/>
      <c r="T1381" s="33"/>
      <c r="U1381" s="33"/>
      <c r="V1381" s="27"/>
      <c r="W1381" s="45"/>
      <c r="X1381" s="42">
        <f>IF(V1381="ESU",P1381*PU!$B$3,0)</f>
        <v>0</v>
      </c>
      <c r="Y1381" s="23">
        <f>IF(V1381="ECF",P1381*PU!$B$5,0)</f>
        <v>0</v>
      </c>
      <c r="Z1381" s="23">
        <f>IF(V1381="Enrobé projeté",P1381*PU!$B$7,0)</f>
        <v>0</v>
      </c>
      <c r="AA1381" s="23">
        <f>IF(V1381="Enrobé à froid",P1381*PU!$B$9,0)</f>
        <v>0</v>
      </c>
      <c r="AB1381" s="23">
        <f>IF(V1381="Béton bitumineux",P1381*PU!$B$11,0)</f>
        <v>0</v>
      </c>
      <c r="AC1381" s="23">
        <f>IF(V1381="Grave émulsion",P1381*PU!$B$13,0)</f>
        <v>0</v>
      </c>
      <c r="AD1381" s="24">
        <f>(R1381*PU!B1386)+('Entretien des chaussées1'!T1381*PU!B1388)+'Entretien des chaussées1'!X1381+'Entretien des chaussées1'!Y1381+'Entretien des chaussées1'!Z1381+'Entretien des chaussées1'!AA1381+'Entretien des chaussées1'!AB1381+'Entretien des chaussées1'!AC1381</f>
        <v>0</v>
      </c>
      <c r="AE1381" s="34"/>
      <c r="AF1381" s="34"/>
      <c r="AG1381" s="19" t="str">
        <f t="shared" si="250"/>
        <v/>
      </c>
      <c r="AH1381" s="19" t="str">
        <f t="shared" si="251"/>
        <v/>
      </c>
      <c r="AI1381" s="19" t="str">
        <f t="shared" si="252"/>
        <v/>
      </c>
      <c r="AJ1381" s="31"/>
      <c r="AK1381" s="26"/>
    </row>
    <row r="1382" spans="1:37" x14ac:dyDescent="0.2">
      <c r="A1382" s="40"/>
      <c r="B1382" s="50"/>
      <c r="C1382" s="41"/>
      <c r="D1382" s="44"/>
      <c r="E1382" s="40"/>
      <c r="F1382" s="38" t="str">
        <f t="shared" si="242"/>
        <v/>
      </c>
      <c r="G1382" s="23">
        <f t="shared" si="243"/>
        <v>0</v>
      </c>
      <c r="H1382" s="23">
        <f t="shared" si="244"/>
        <v>0</v>
      </c>
      <c r="I1382" s="23">
        <f t="shared" si="245"/>
        <v>0</v>
      </c>
      <c r="J1382" s="23">
        <f t="shared" si="246"/>
        <v>0</v>
      </c>
      <c r="K1382" s="23">
        <f t="shared" si="247"/>
        <v>0</v>
      </c>
      <c r="L1382" s="27"/>
      <c r="M1382" s="27"/>
      <c r="N1382" s="33"/>
      <c r="O1382" s="33"/>
      <c r="P1382" s="68" t="str">
        <f t="shared" si="248"/>
        <v/>
      </c>
      <c r="Q1382" s="49" t="str">
        <f t="shared" si="249"/>
        <v/>
      </c>
      <c r="R1382" s="33"/>
      <c r="S1382" s="33"/>
      <c r="T1382" s="33"/>
      <c r="U1382" s="33"/>
      <c r="V1382" s="27"/>
      <c r="W1382" s="45"/>
      <c r="X1382" s="42">
        <f>IF(V1382="ESU",P1382*PU!$B$3,0)</f>
        <v>0</v>
      </c>
      <c r="Y1382" s="23">
        <f>IF(V1382="ECF",P1382*PU!$B$5,0)</f>
        <v>0</v>
      </c>
      <c r="Z1382" s="23">
        <f>IF(V1382="Enrobé projeté",P1382*PU!$B$7,0)</f>
        <v>0</v>
      </c>
      <c r="AA1382" s="23">
        <f>IF(V1382="Enrobé à froid",P1382*PU!$B$9,0)</f>
        <v>0</v>
      </c>
      <c r="AB1382" s="23">
        <f>IF(V1382="Béton bitumineux",P1382*PU!$B$11,0)</f>
        <v>0</v>
      </c>
      <c r="AC1382" s="23">
        <f>IF(V1382="Grave émulsion",P1382*PU!$B$13,0)</f>
        <v>0</v>
      </c>
      <c r="AD1382" s="24">
        <f>(R1382*PU!B1387)+('Entretien des chaussées1'!T1382*PU!B1389)+'Entretien des chaussées1'!X1382+'Entretien des chaussées1'!Y1382+'Entretien des chaussées1'!Z1382+'Entretien des chaussées1'!AA1382+'Entretien des chaussées1'!AB1382+'Entretien des chaussées1'!AC1382</f>
        <v>0</v>
      </c>
      <c r="AE1382" s="34"/>
      <c r="AF1382" s="34"/>
      <c r="AG1382" s="19" t="str">
        <f t="shared" si="250"/>
        <v/>
      </c>
      <c r="AH1382" s="19" t="str">
        <f t="shared" si="251"/>
        <v/>
      </c>
      <c r="AI1382" s="19" t="str">
        <f t="shared" si="252"/>
        <v/>
      </c>
      <c r="AJ1382" s="31"/>
      <c r="AK1382" s="26"/>
    </row>
    <row r="1383" spans="1:37" x14ac:dyDescent="0.2">
      <c r="A1383" s="40"/>
      <c r="B1383" s="50"/>
      <c r="C1383" s="41"/>
      <c r="D1383" s="44"/>
      <c r="E1383" s="40"/>
      <c r="F1383" s="38" t="str">
        <f t="shared" si="242"/>
        <v/>
      </c>
      <c r="G1383" s="23">
        <f t="shared" si="243"/>
        <v>0</v>
      </c>
      <c r="H1383" s="23">
        <f t="shared" si="244"/>
        <v>0</v>
      </c>
      <c r="I1383" s="23">
        <f t="shared" si="245"/>
        <v>0</v>
      </c>
      <c r="J1383" s="23">
        <f t="shared" si="246"/>
        <v>0</v>
      </c>
      <c r="K1383" s="23">
        <f t="shared" si="247"/>
        <v>0</v>
      </c>
      <c r="L1383" s="27"/>
      <c r="M1383" s="27"/>
      <c r="N1383" s="33"/>
      <c r="O1383" s="33"/>
      <c r="P1383" s="68" t="str">
        <f t="shared" si="248"/>
        <v/>
      </c>
      <c r="Q1383" s="49" t="str">
        <f t="shared" si="249"/>
        <v/>
      </c>
      <c r="R1383" s="33"/>
      <c r="S1383" s="33"/>
      <c r="T1383" s="33"/>
      <c r="U1383" s="33"/>
      <c r="V1383" s="27"/>
      <c r="W1383" s="45"/>
      <c r="X1383" s="42">
        <f>IF(V1383="ESU",P1383*PU!$B$3,0)</f>
        <v>0</v>
      </c>
      <c r="Y1383" s="23">
        <f>IF(V1383="ECF",P1383*PU!$B$5,0)</f>
        <v>0</v>
      </c>
      <c r="Z1383" s="23">
        <f>IF(V1383="Enrobé projeté",P1383*PU!$B$7,0)</f>
        <v>0</v>
      </c>
      <c r="AA1383" s="23">
        <f>IF(V1383="Enrobé à froid",P1383*PU!$B$9,0)</f>
        <v>0</v>
      </c>
      <c r="AB1383" s="23">
        <f>IF(V1383="Béton bitumineux",P1383*PU!$B$11,0)</f>
        <v>0</v>
      </c>
      <c r="AC1383" s="23">
        <f>IF(V1383="Grave émulsion",P1383*PU!$B$13,0)</f>
        <v>0</v>
      </c>
      <c r="AD1383" s="24">
        <f>(R1383*PU!B1388)+('Entretien des chaussées1'!T1383*PU!B1390)+'Entretien des chaussées1'!X1383+'Entretien des chaussées1'!Y1383+'Entretien des chaussées1'!Z1383+'Entretien des chaussées1'!AA1383+'Entretien des chaussées1'!AB1383+'Entretien des chaussées1'!AC1383</f>
        <v>0</v>
      </c>
      <c r="AE1383" s="34"/>
      <c r="AF1383" s="34"/>
      <c r="AG1383" s="19" t="str">
        <f t="shared" si="250"/>
        <v/>
      </c>
      <c r="AH1383" s="19" t="str">
        <f t="shared" si="251"/>
        <v/>
      </c>
      <c r="AI1383" s="19" t="str">
        <f t="shared" si="252"/>
        <v/>
      </c>
      <c r="AJ1383" s="31"/>
      <c r="AK1383" s="26"/>
    </row>
    <row r="1384" spans="1:37" x14ac:dyDescent="0.2">
      <c r="A1384" s="40"/>
      <c r="B1384" s="50"/>
      <c r="C1384" s="41"/>
      <c r="D1384" s="44"/>
      <c r="E1384" s="40"/>
      <c r="F1384" s="38" t="str">
        <f t="shared" si="242"/>
        <v/>
      </c>
      <c r="G1384" s="23">
        <f t="shared" si="243"/>
        <v>0</v>
      </c>
      <c r="H1384" s="23">
        <f t="shared" si="244"/>
        <v>0</v>
      </c>
      <c r="I1384" s="23">
        <f t="shared" si="245"/>
        <v>0</v>
      </c>
      <c r="J1384" s="23">
        <f t="shared" si="246"/>
        <v>0</v>
      </c>
      <c r="K1384" s="23">
        <f t="shared" si="247"/>
        <v>0</v>
      </c>
      <c r="L1384" s="27"/>
      <c r="M1384" s="27"/>
      <c r="N1384" s="33"/>
      <c r="O1384" s="33"/>
      <c r="P1384" s="68" t="str">
        <f t="shared" si="248"/>
        <v/>
      </c>
      <c r="Q1384" s="49" t="str">
        <f t="shared" si="249"/>
        <v/>
      </c>
      <c r="R1384" s="33"/>
      <c r="S1384" s="33"/>
      <c r="T1384" s="33"/>
      <c r="U1384" s="33"/>
      <c r="V1384" s="27"/>
      <c r="W1384" s="45"/>
      <c r="X1384" s="42">
        <f>IF(V1384="ESU",P1384*PU!$B$3,0)</f>
        <v>0</v>
      </c>
      <c r="Y1384" s="23">
        <f>IF(V1384="ECF",P1384*PU!$B$5,0)</f>
        <v>0</v>
      </c>
      <c r="Z1384" s="23">
        <f>IF(V1384="Enrobé projeté",P1384*PU!$B$7,0)</f>
        <v>0</v>
      </c>
      <c r="AA1384" s="23">
        <f>IF(V1384="Enrobé à froid",P1384*PU!$B$9,0)</f>
        <v>0</v>
      </c>
      <c r="AB1384" s="23">
        <f>IF(V1384="Béton bitumineux",P1384*PU!$B$11,0)</f>
        <v>0</v>
      </c>
      <c r="AC1384" s="23">
        <f>IF(V1384="Grave émulsion",P1384*PU!$B$13,0)</f>
        <v>0</v>
      </c>
      <c r="AD1384" s="24">
        <f>(R1384*PU!B1389)+('Entretien des chaussées1'!T1384*PU!B1391)+'Entretien des chaussées1'!X1384+'Entretien des chaussées1'!Y1384+'Entretien des chaussées1'!Z1384+'Entretien des chaussées1'!AA1384+'Entretien des chaussées1'!AB1384+'Entretien des chaussées1'!AC1384</f>
        <v>0</v>
      </c>
      <c r="AE1384" s="34"/>
      <c r="AF1384" s="34"/>
      <c r="AG1384" s="19" t="str">
        <f t="shared" si="250"/>
        <v/>
      </c>
      <c r="AH1384" s="19" t="str">
        <f t="shared" si="251"/>
        <v/>
      </c>
      <c r="AI1384" s="19" t="str">
        <f t="shared" si="252"/>
        <v/>
      </c>
      <c r="AJ1384" s="31"/>
      <c r="AK1384" s="26"/>
    </row>
    <row r="1385" spans="1:37" x14ac:dyDescent="0.2">
      <c r="A1385" s="40"/>
      <c r="B1385" s="50"/>
      <c r="C1385" s="41"/>
      <c r="D1385" s="44"/>
      <c r="E1385" s="40"/>
      <c r="F1385" s="38" t="str">
        <f t="shared" si="242"/>
        <v/>
      </c>
      <c r="G1385" s="23">
        <f t="shared" si="243"/>
        <v>0</v>
      </c>
      <c r="H1385" s="23">
        <f t="shared" si="244"/>
        <v>0</v>
      </c>
      <c r="I1385" s="23">
        <f t="shared" si="245"/>
        <v>0</v>
      </c>
      <c r="J1385" s="23">
        <f t="shared" si="246"/>
        <v>0</v>
      </c>
      <c r="K1385" s="23">
        <f t="shared" si="247"/>
        <v>0</v>
      </c>
      <c r="L1385" s="27"/>
      <c r="M1385" s="27"/>
      <c r="N1385" s="33"/>
      <c r="O1385" s="33"/>
      <c r="P1385" s="68" t="str">
        <f t="shared" si="248"/>
        <v/>
      </c>
      <c r="Q1385" s="49" t="str">
        <f t="shared" si="249"/>
        <v/>
      </c>
      <c r="R1385" s="33"/>
      <c r="S1385" s="33"/>
      <c r="T1385" s="33"/>
      <c r="U1385" s="33"/>
      <c r="V1385" s="27"/>
      <c r="W1385" s="45"/>
      <c r="X1385" s="42">
        <f>IF(V1385="ESU",P1385*PU!$B$3,0)</f>
        <v>0</v>
      </c>
      <c r="Y1385" s="23">
        <f>IF(V1385="ECF",P1385*PU!$B$5,0)</f>
        <v>0</v>
      </c>
      <c r="Z1385" s="23">
        <f>IF(V1385="Enrobé projeté",P1385*PU!$B$7,0)</f>
        <v>0</v>
      </c>
      <c r="AA1385" s="23">
        <f>IF(V1385="Enrobé à froid",P1385*PU!$B$9,0)</f>
        <v>0</v>
      </c>
      <c r="AB1385" s="23">
        <f>IF(V1385="Béton bitumineux",P1385*PU!$B$11,0)</f>
        <v>0</v>
      </c>
      <c r="AC1385" s="23">
        <f>IF(V1385="Grave émulsion",P1385*PU!$B$13,0)</f>
        <v>0</v>
      </c>
      <c r="AD1385" s="24">
        <f>(R1385*PU!B1390)+('Entretien des chaussées1'!T1385*PU!B1392)+'Entretien des chaussées1'!X1385+'Entretien des chaussées1'!Y1385+'Entretien des chaussées1'!Z1385+'Entretien des chaussées1'!AA1385+'Entretien des chaussées1'!AB1385+'Entretien des chaussées1'!AC1385</f>
        <v>0</v>
      </c>
      <c r="AE1385" s="34"/>
      <c r="AF1385" s="34"/>
      <c r="AG1385" s="19" t="str">
        <f t="shared" si="250"/>
        <v/>
      </c>
      <c r="AH1385" s="19" t="str">
        <f t="shared" si="251"/>
        <v/>
      </c>
      <c r="AI1385" s="19" t="str">
        <f t="shared" si="252"/>
        <v/>
      </c>
      <c r="AJ1385" s="31"/>
      <c r="AK1385" s="26"/>
    </row>
    <row r="1386" spans="1:37" x14ac:dyDescent="0.2">
      <c r="A1386" s="40"/>
      <c r="B1386" s="50"/>
      <c r="C1386" s="41"/>
      <c r="D1386" s="44"/>
      <c r="E1386" s="40"/>
      <c r="F1386" s="38" t="str">
        <f t="shared" si="242"/>
        <v/>
      </c>
      <c r="G1386" s="23">
        <f t="shared" si="243"/>
        <v>0</v>
      </c>
      <c r="H1386" s="23">
        <f t="shared" si="244"/>
        <v>0</v>
      </c>
      <c r="I1386" s="23">
        <f t="shared" si="245"/>
        <v>0</v>
      </c>
      <c r="J1386" s="23">
        <f t="shared" si="246"/>
        <v>0</v>
      </c>
      <c r="K1386" s="23">
        <f t="shared" si="247"/>
        <v>0</v>
      </c>
      <c r="L1386" s="27"/>
      <c r="M1386" s="27"/>
      <c r="N1386" s="33"/>
      <c r="O1386" s="33"/>
      <c r="P1386" s="68" t="str">
        <f t="shared" si="248"/>
        <v/>
      </c>
      <c r="Q1386" s="49" t="str">
        <f t="shared" si="249"/>
        <v/>
      </c>
      <c r="R1386" s="33"/>
      <c r="S1386" s="33"/>
      <c r="T1386" s="33"/>
      <c r="U1386" s="33"/>
      <c r="V1386" s="27"/>
      <c r="W1386" s="45"/>
      <c r="X1386" s="42">
        <f>IF(V1386="ESU",P1386*PU!$B$3,0)</f>
        <v>0</v>
      </c>
      <c r="Y1386" s="23">
        <f>IF(V1386="ECF",P1386*PU!$B$5,0)</f>
        <v>0</v>
      </c>
      <c r="Z1386" s="23">
        <f>IF(V1386="Enrobé projeté",P1386*PU!$B$7,0)</f>
        <v>0</v>
      </c>
      <c r="AA1386" s="23">
        <f>IF(V1386="Enrobé à froid",P1386*PU!$B$9,0)</f>
        <v>0</v>
      </c>
      <c r="AB1386" s="23">
        <f>IF(V1386="Béton bitumineux",P1386*PU!$B$11,0)</f>
        <v>0</v>
      </c>
      <c r="AC1386" s="23">
        <f>IF(V1386="Grave émulsion",P1386*PU!$B$13,0)</f>
        <v>0</v>
      </c>
      <c r="AD1386" s="24">
        <f>(R1386*PU!B1391)+('Entretien des chaussées1'!T1386*PU!B1393)+'Entretien des chaussées1'!X1386+'Entretien des chaussées1'!Y1386+'Entretien des chaussées1'!Z1386+'Entretien des chaussées1'!AA1386+'Entretien des chaussées1'!AB1386+'Entretien des chaussées1'!AC1386</f>
        <v>0</v>
      </c>
      <c r="AE1386" s="34"/>
      <c r="AF1386" s="34"/>
      <c r="AG1386" s="19" t="str">
        <f t="shared" si="250"/>
        <v/>
      </c>
      <c r="AH1386" s="19" t="str">
        <f t="shared" si="251"/>
        <v/>
      </c>
      <c r="AI1386" s="19" t="str">
        <f t="shared" si="252"/>
        <v/>
      </c>
      <c r="AJ1386" s="31"/>
      <c r="AK1386" s="26"/>
    </row>
    <row r="1387" spans="1:37" x14ac:dyDescent="0.2">
      <c r="A1387" s="40"/>
      <c r="B1387" s="50"/>
      <c r="C1387" s="41"/>
      <c r="D1387" s="44"/>
      <c r="E1387" s="40"/>
      <c r="F1387" s="38" t="str">
        <f t="shared" si="242"/>
        <v/>
      </c>
      <c r="G1387" s="23">
        <f t="shared" si="243"/>
        <v>0</v>
      </c>
      <c r="H1387" s="23">
        <f t="shared" si="244"/>
        <v>0</v>
      </c>
      <c r="I1387" s="23">
        <f t="shared" si="245"/>
        <v>0</v>
      </c>
      <c r="J1387" s="23">
        <f t="shared" si="246"/>
        <v>0</v>
      </c>
      <c r="K1387" s="23">
        <f t="shared" si="247"/>
        <v>0</v>
      </c>
      <c r="L1387" s="27"/>
      <c r="M1387" s="27"/>
      <c r="N1387" s="33"/>
      <c r="O1387" s="33"/>
      <c r="P1387" s="68" t="str">
        <f t="shared" si="248"/>
        <v/>
      </c>
      <c r="Q1387" s="49" t="str">
        <f t="shared" si="249"/>
        <v/>
      </c>
      <c r="R1387" s="33"/>
      <c r="S1387" s="33"/>
      <c r="T1387" s="33"/>
      <c r="U1387" s="33"/>
      <c r="V1387" s="27"/>
      <c r="W1387" s="45"/>
      <c r="X1387" s="42">
        <f>IF(V1387="ESU",P1387*PU!$B$3,0)</f>
        <v>0</v>
      </c>
      <c r="Y1387" s="23">
        <f>IF(V1387="ECF",P1387*PU!$B$5,0)</f>
        <v>0</v>
      </c>
      <c r="Z1387" s="23">
        <f>IF(V1387="Enrobé projeté",P1387*PU!$B$7,0)</f>
        <v>0</v>
      </c>
      <c r="AA1387" s="23">
        <f>IF(V1387="Enrobé à froid",P1387*PU!$B$9,0)</f>
        <v>0</v>
      </c>
      <c r="AB1387" s="23">
        <f>IF(V1387="Béton bitumineux",P1387*PU!$B$11,0)</f>
        <v>0</v>
      </c>
      <c r="AC1387" s="23">
        <f>IF(V1387="Grave émulsion",P1387*PU!$B$13,0)</f>
        <v>0</v>
      </c>
      <c r="AD1387" s="24">
        <f>(R1387*PU!B1392)+('Entretien des chaussées1'!T1387*PU!B1394)+'Entretien des chaussées1'!X1387+'Entretien des chaussées1'!Y1387+'Entretien des chaussées1'!Z1387+'Entretien des chaussées1'!AA1387+'Entretien des chaussées1'!AB1387+'Entretien des chaussées1'!AC1387</f>
        <v>0</v>
      </c>
      <c r="AE1387" s="34"/>
      <c r="AF1387" s="34"/>
      <c r="AG1387" s="19" t="str">
        <f t="shared" si="250"/>
        <v/>
      </c>
      <c r="AH1387" s="19" t="str">
        <f t="shared" si="251"/>
        <v/>
      </c>
      <c r="AI1387" s="19" t="str">
        <f t="shared" si="252"/>
        <v/>
      </c>
      <c r="AJ1387" s="31"/>
      <c r="AK1387" s="26"/>
    </row>
    <row r="1388" spans="1:37" x14ac:dyDescent="0.2">
      <c r="A1388" s="40"/>
      <c r="B1388" s="50"/>
      <c r="C1388" s="41"/>
      <c r="D1388" s="44"/>
      <c r="E1388" s="40"/>
      <c r="F1388" s="38" t="str">
        <f t="shared" si="242"/>
        <v/>
      </c>
      <c r="G1388" s="23">
        <f t="shared" si="243"/>
        <v>0</v>
      </c>
      <c r="H1388" s="23">
        <f t="shared" si="244"/>
        <v>0</v>
      </c>
      <c r="I1388" s="23">
        <f t="shared" si="245"/>
        <v>0</v>
      </c>
      <c r="J1388" s="23">
        <f t="shared" si="246"/>
        <v>0</v>
      </c>
      <c r="K1388" s="23">
        <f t="shared" si="247"/>
        <v>0</v>
      </c>
      <c r="L1388" s="27"/>
      <c r="M1388" s="27"/>
      <c r="N1388" s="33"/>
      <c r="O1388" s="33"/>
      <c r="P1388" s="68" t="str">
        <f t="shared" si="248"/>
        <v/>
      </c>
      <c r="Q1388" s="49" t="str">
        <f t="shared" si="249"/>
        <v/>
      </c>
      <c r="R1388" s="33"/>
      <c r="S1388" s="33"/>
      <c r="T1388" s="33"/>
      <c r="U1388" s="33"/>
      <c r="V1388" s="27"/>
      <c r="W1388" s="45"/>
      <c r="X1388" s="42">
        <f>IF(V1388="ESU",P1388*PU!$B$3,0)</f>
        <v>0</v>
      </c>
      <c r="Y1388" s="23">
        <f>IF(V1388="ECF",P1388*PU!$B$5,0)</f>
        <v>0</v>
      </c>
      <c r="Z1388" s="23">
        <f>IF(V1388="Enrobé projeté",P1388*PU!$B$7,0)</f>
        <v>0</v>
      </c>
      <c r="AA1388" s="23">
        <f>IF(V1388="Enrobé à froid",P1388*PU!$B$9,0)</f>
        <v>0</v>
      </c>
      <c r="AB1388" s="23">
        <f>IF(V1388="Béton bitumineux",P1388*PU!$B$11,0)</f>
        <v>0</v>
      </c>
      <c r="AC1388" s="23">
        <f>IF(V1388="Grave émulsion",P1388*PU!$B$13,0)</f>
        <v>0</v>
      </c>
      <c r="AD1388" s="24">
        <f>(R1388*PU!B1393)+('Entretien des chaussées1'!T1388*PU!B1395)+'Entretien des chaussées1'!X1388+'Entretien des chaussées1'!Y1388+'Entretien des chaussées1'!Z1388+'Entretien des chaussées1'!AA1388+'Entretien des chaussées1'!AB1388+'Entretien des chaussées1'!AC1388</f>
        <v>0</v>
      </c>
      <c r="AE1388" s="34"/>
      <c r="AF1388" s="34"/>
      <c r="AG1388" s="19" t="str">
        <f t="shared" si="250"/>
        <v/>
      </c>
      <c r="AH1388" s="19" t="str">
        <f t="shared" si="251"/>
        <v/>
      </c>
      <c r="AI1388" s="19" t="str">
        <f t="shared" si="252"/>
        <v/>
      </c>
      <c r="AJ1388" s="31"/>
      <c r="AK1388" s="26"/>
    </row>
    <row r="1389" spans="1:37" x14ac:dyDescent="0.2">
      <c r="A1389" s="40"/>
      <c r="B1389" s="50"/>
      <c r="C1389" s="41"/>
      <c r="D1389" s="44"/>
      <c r="E1389" s="40"/>
      <c r="F1389" s="38" t="str">
        <f t="shared" si="242"/>
        <v/>
      </c>
      <c r="G1389" s="23">
        <f t="shared" si="243"/>
        <v>0</v>
      </c>
      <c r="H1389" s="23">
        <f t="shared" si="244"/>
        <v>0</v>
      </c>
      <c r="I1389" s="23">
        <f t="shared" si="245"/>
        <v>0</v>
      </c>
      <c r="J1389" s="23">
        <f t="shared" si="246"/>
        <v>0</v>
      </c>
      <c r="K1389" s="23">
        <f t="shared" si="247"/>
        <v>0</v>
      </c>
      <c r="L1389" s="27"/>
      <c r="M1389" s="27"/>
      <c r="N1389" s="33"/>
      <c r="O1389" s="33"/>
      <c r="P1389" s="68" t="str">
        <f t="shared" si="248"/>
        <v/>
      </c>
      <c r="Q1389" s="49" t="str">
        <f t="shared" si="249"/>
        <v/>
      </c>
      <c r="R1389" s="33"/>
      <c r="S1389" s="33"/>
      <c r="T1389" s="33"/>
      <c r="U1389" s="33"/>
      <c r="V1389" s="27"/>
      <c r="W1389" s="45"/>
      <c r="X1389" s="42">
        <f>IF(V1389="ESU",P1389*PU!$B$3,0)</f>
        <v>0</v>
      </c>
      <c r="Y1389" s="23">
        <f>IF(V1389="ECF",P1389*PU!$B$5,0)</f>
        <v>0</v>
      </c>
      <c r="Z1389" s="23">
        <f>IF(V1389="Enrobé projeté",P1389*PU!$B$7,0)</f>
        <v>0</v>
      </c>
      <c r="AA1389" s="23">
        <f>IF(V1389="Enrobé à froid",P1389*PU!$B$9,0)</f>
        <v>0</v>
      </c>
      <c r="AB1389" s="23">
        <f>IF(V1389="Béton bitumineux",P1389*PU!$B$11,0)</f>
        <v>0</v>
      </c>
      <c r="AC1389" s="23">
        <f>IF(V1389="Grave émulsion",P1389*PU!$B$13,0)</f>
        <v>0</v>
      </c>
      <c r="AD1389" s="24">
        <f>(R1389*PU!B1394)+('Entretien des chaussées1'!T1389*PU!B1396)+'Entretien des chaussées1'!X1389+'Entretien des chaussées1'!Y1389+'Entretien des chaussées1'!Z1389+'Entretien des chaussées1'!AA1389+'Entretien des chaussées1'!AB1389+'Entretien des chaussées1'!AC1389</f>
        <v>0</v>
      </c>
      <c r="AE1389" s="34"/>
      <c r="AF1389" s="34"/>
      <c r="AG1389" s="19" t="str">
        <f t="shared" si="250"/>
        <v/>
      </c>
      <c r="AH1389" s="19" t="str">
        <f t="shared" si="251"/>
        <v/>
      </c>
      <c r="AI1389" s="19" t="str">
        <f t="shared" si="252"/>
        <v/>
      </c>
      <c r="AJ1389" s="31"/>
      <c r="AK1389" s="26"/>
    </row>
    <row r="1390" spans="1:37" x14ac:dyDescent="0.2">
      <c r="A1390" s="40"/>
      <c r="B1390" s="50"/>
      <c r="C1390" s="41"/>
      <c r="D1390" s="44"/>
      <c r="E1390" s="40"/>
      <c r="F1390" s="38" t="str">
        <f t="shared" si="242"/>
        <v/>
      </c>
      <c r="G1390" s="23">
        <f t="shared" si="243"/>
        <v>0</v>
      </c>
      <c r="H1390" s="23">
        <f t="shared" si="244"/>
        <v>0</v>
      </c>
      <c r="I1390" s="23">
        <f t="shared" si="245"/>
        <v>0</v>
      </c>
      <c r="J1390" s="23">
        <f t="shared" si="246"/>
        <v>0</v>
      </c>
      <c r="K1390" s="23">
        <f t="shared" si="247"/>
        <v>0</v>
      </c>
      <c r="L1390" s="27"/>
      <c r="M1390" s="27"/>
      <c r="N1390" s="33"/>
      <c r="O1390" s="33"/>
      <c r="P1390" s="68" t="str">
        <f t="shared" si="248"/>
        <v/>
      </c>
      <c r="Q1390" s="49" t="str">
        <f t="shared" si="249"/>
        <v/>
      </c>
      <c r="R1390" s="33"/>
      <c r="S1390" s="33"/>
      <c r="T1390" s="33"/>
      <c r="U1390" s="33"/>
      <c r="V1390" s="27"/>
      <c r="W1390" s="45"/>
      <c r="X1390" s="42">
        <f>IF(V1390="ESU",P1390*PU!$B$3,0)</f>
        <v>0</v>
      </c>
      <c r="Y1390" s="23">
        <f>IF(V1390="ECF",P1390*PU!$B$5,0)</f>
        <v>0</v>
      </c>
      <c r="Z1390" s="23">
        <f>IF(V1390="Enrobé projeté",P1390*PU!$B$7,0)</f>
        <v>0</v>
      </c>
      <c r="AA1390" s="23">
        <f>IF(V1390="Enrobé à froid",P1390*PU!$B$9,0)</f>
        <v>0</v>
      </c>
      <c r="AB1390" s="23">
        <f>IF(V1390="Béton bitumineux",P1390*PU!$B$11,0)</f>
        <v>0</v>
      </c>
      <c r="AC1390" s="23">
        <f>IF(V1390="Grave émulsion",P1390*PU!$B$13,0)</f>
        <v>0</v>
      </c>
      <c r="AD1390" s="24">
        <f>(R1390*PU!B1395)+('Entretien des chaussées1'!T1390*PU!B1397)+'Entretien des chaussées1'!X1390+'Entretien des chaussées1'!Y1390+'Entretien des chaussées1'!Z1390+'Entretien des chaussées1'!AA1390+'Entretien des chaussées1'!AB1390+'Entretien des chaussées1'!AC1390</f>
        <v>0</v>
      </c>
      <c r="AE1390" s="34"/>
      <c r="AF1390" s="34"/>
      <c r="AG1390" s="19" t="str">
        <f t="shared" si="250"/>
        <v/>
      </c>
      <c r="AH1390" s="19" t="str">
        <f t="shared" si="251"/>
        <v/>
      </c>
      <c r="AI1390" s="19" t="str">
        <f t="shared" si="252"/>
        <v/>
      </c>
      <c r="AJ1390" s="31"/>
      <c r="AK1390" s="26"/>
    </row>
    <row r="1391" spans="1:37" x14ac:dyDescent="0.2">
      <c r="A1391" s="40"/>
      <c r="B1391" s="50"/>
      <c r="C1391" s="41"/>
      <c r="D1391" s="44"/>
      <c r="E1391" s="40"/>
      <c r="F1391" s="38" t="str">
        <f t="shared" si="242"/>
        <v/>
      </c>
      <c r="G1391" s="23">
        <f t="shared" si="243"/>
        <v>0</v>
      </c>
      <c r="H1391" s="23">
        <f t="shared" si="244"/>
        <v>0</v>
      </c>
      <c r="I1391" s="23">
        <f t="shared" si="245"/>
        <v>0</v>
      </c>
      <c r="J1391" s="23">
        <f t="shared" si="246"/>
        <v>0</v>
      </c>
      <c r="K1391" s="23">
        <f t="shared" si="247"/>
        <v>0</v>
      </c>
      <c r="L1391" s="27"/>
      <c r="M1391" s="27"/>
      <c r="N1391" s="33"/>
      <c r="O1391" s="33"/>
      <c r="P1391" s="68" t="str">
        <f t="shared" si="248"/>
        <v/>
      </c>
      <c r="Q1391" s="49" t="str">
        <f t="shared" si="249"/>
        <v/>
      </c>
      <c r="R1391" s="33"/>
      <c r="S1391" s="33"/>
      <c r="T1391" s="33"/>
      <c r="U1391" s="33"/>
      <c r="V1391" s="27"/>
      <c r="W1391" s="45"/>
      <c r="X1391" s="42">
        <f>IF(V1391="ESU",P1391*PU!$B$3,0)</f>
        <v>0</v>
      </c>
      <c r="Y1391" s="23">
        <f>IF(V1391="ECF",P1391*PU!$B$5,0)</f>
        <v>0</v>
      </c>
      <c r="Z1391" s="23">
        <f>IF(V1391="Enrobé projeté",P1391*PU!$B$7,0)</f>
        <v>0</v>
      </c>
      <c r="AA1391" s="23">
        <f>IF(V1391="Enrobé à froid",P1391*PU!$B$9,0)</f>
        <v>0</v>
      </c>
      <c r="AB1391" s="23">
        <f>IF(V1391="Béton bitumineux",P1391*PU!$B$11,0)</f>
        <v>0</v>
      </c>
      <c r="AC1391" s="23">
        <f>IF(V1391="Grave émulsion",P1391*PU!$B$13,0)</f>
        <v>0</v>
      </c>
      <c r="AD1391" s="24">
        <f>(R1391*PU!B1396)+('Entretien des chaussées1'!T1391*PU!B1398)+'Entretien des chaussées1'!X1391+'Entretien des chaussées1'!Y1391+'Entretien des chaussées1'!Z1391+'Entretien des chaussées1'!AA1391+'Entretien des chaussées1'!AB1391+'Entretien des chaussées1'!AC1391</f>
        <v>0</v>
      </c>
      <c r="AE1391" s="34"/>
      <c r="AF1391" s="34"/>
      <c r="AG1391" s="19" t="str">
        <f t="shared" si="250"/>
        <v/>
      </c>
      <c r="AH1391" s="19" t="str">
        <f t="shared" si="251"/>
        <v/>
      </c>
      <c r="AI1391" s="19" t="str">
        <f t="shared" si="252"/>
        <v/>
      </c>
      <c r="AJ1391" s="31"/>
      <c r="AK1391" s="26"/>
    </row>
    <row r="1392" spans="1:37" x14ac:dyDescent="0.2">
      <c r="A1392" s="40"/>
      <c r="B1392" s="50"/>
      <c r="C1392" s="41"/>
      <c r="D1392" s="44"/>
      <c r="E1392" s="40"/>
      <c r="F1392" s="38" t="str">
        <f t="shared" si="242"/>
        <v/>
      </c>
      <c r="G1392" s="23">
        <f t="shared" si="243"/>
        <v>0</v>
      </c>
      <c r="H1392" s="23">
        <f t="shared" si="244"/>
        <v>0</v>
      </c>
      <c r="I1392" s="23">
        <f t="shared" si="245"/>
        <v>0</v>
      </c>
      <c r="J1392" s="23">
        <f t="shared" si="246"/>
        <v>0</v>
      </c>
      <c r="K1392" s="23">
        <f t="shared" si="247"/>
        <v>0</v>
      </c>
      <c r="L1392" s="27"/>
      <c r="M1392" s="27"/>
      <c r="N1392" s="33"/>
      <c r="O1392" s="33"/>
      <c r="P1392" s="68" t="str">
        <f t="shared" si="248"/>
        <v/>
      </c>
      <c r="Q1392" s="49" t="str">
        <f t="shared" si="249"/>
        <v/>
      </c>
      <c r="R1392" s="33"/>
      <c r="S1392" s="33"/>
      <c r="T1392" s="33"/>
      <c r="U1392" s="33"/>
      <c r="V1392" s="27"/>
      <c r="W1392" s="45"/>
      <c r="X1392" s="42">
        <f>IF(V1392="ESU",P1392*PU!$B$3,0)</f>
        <v>0</v>
      </c>
      <c r="Y1392" s="23">
        <f>IF(V1392="ECF",P1392*PU!$B$5,0)</f>
        <v>0</v>
      </c>
      <c r="Z1392" s="23">
        <f>IF(V1392="Enrobé projeté",P1392*PU!$B$7,0)</f>
        <v>0</v>
      </c>
      <c r="AA1392" s="23">
        <f>IF(V1392="Enrobé à froid",P1392*PU!$B$9,0)</f>
        <v>0</v>
      </c>
      <c r="AB1392" s="23">
        <f>IF(V1392="Béton bitumineux",P1392*PU!$B$11,0)</f>
        <v>0</v>
      </c>
      <c r="AC1392" s="23">
        <f>IF(V1392="Grave émulsion",P1392*PU!$B$13,0)</f>
        <v>0</v>
      </c>
      <c r="AD1392" s="24">
        <f>(R1392*PU!B1397)+('Entretien des chaussées1'!T1392*PU!B1399)+'Entretien des chaussées1'!X1392+'Entretien des chaussées1'!Y1392+'Entretien des chaussées1'!Z1392+'Entretien des chaussées1'!AA1392+'Entretien des chaussées1'!AB1392+'Entretien des chaussées1'!AC1392</f>
        <v>0</v>
      </c>
      <c r="AE1392" s="34"/>
      <c r="AF1392" s="34"/>
      <c r="AG1392" s="19" t="str">
        <f t="shared" si="250"/>
        <v/>
      </c>
      <c r="AH1392" s="19" t="str">
        <f t="shared" si="251"/>
        <v/>
      </c>
      <c r="AI1392" s="19" t="str">
        <f t="shared" si="252"/>
        <v/>
      </c>
      <c r="AJ1392" s="31"/>
      <c r="AK1392" s="26"/>
    </row>
    <row r="1393" spans="1:37" x14ac:dyDescent="0.2">
      <c r="A1393" s="40"/>
      <c r="B1393" s="50"/>
      <c r="C1393" s="41"/>
      <c r="D1393" s="44"/>
      <c r="E1393" s="40"/>
      <c r="F1393" s="38" t="str">
        <f t="shared" si="242"/>
        <v/>
      </c>
      <c r="G1393" s="23">
        <f t="shared" si="243"/>
        <v>0</v>
      </c>
      <c r="H1393" s="23">
        <f t="shared" si="244"/>
        <v>0</v>
      </c>
      <c r="I1393" s="23">
        <f t="shared" si="245"/>
        <v>0</v>
      </c>
      <c r="J1393" s="23">
        <f t="shared" si="246"/>
        <v>0</v>
      </c>
      <c r="K1393" s="23">
        <f t="shared" si="247"/>
        <v>0</v>
      </c>
      <c r="L1393" s="27"/>
      <c r="M1393" s="27"/>
      <c r="N1393" s="33"/>
      <c r="O1393" s="33"/>
      <c r="P1393" s="68" t="str">
        <f t="shared" si="248"/>
        <v/>
      </c>
      <c r="Q1393" s="49" t="str">
        <f t="shared" si="249"/>
        <v/>
      </c>
      <c r="R1393" s="33"/>
      <c r="S1393" s="33"/>
      <c r="T1393" s="33"/>
      <c r="U1393" s="33"/>
      <c r="V1393" s="27"/>
      <c r="W1393" s="45"/>
      <c r="X1393" s="42">
        <f>IF(V1393="ESU",P1393*PU!$B$3,0)</f>
        <v>0</v>
      </c>
      <c r="Y1393" s="23">
        <f>IF(V1393="ECF",P1393*PU!$B$5,0)</f>
        <v>0</v>
      </c>
      <c r="Z1393" s="23">
        <f>IF(V1393="Enrobé projeté",P1393*PU!$B$7,0)</f>
        <v>0</v>
      </c>
      <c r="AA1393" s="23">
        <f>IF(V1393="Enrobé à froid",P1393*PU!$B$9,0)</f>
        <v>0</v>
      </c>
      <c r="AB1393" s="23">
        <f>IF(V1393="Béton bitumineux",P1393*PU!$B$11,0)</f>
        <v>0</v>
      </c>
      <c r="AC1393" s="23">
        <f>IF(V1393="Grave émulsion",P1393*PU!$B$13,0)</f>
        <v>0</v>
      </c>
      <c r="AD1393" s="24">
        <f>(R1393*PU!B1398)+('Entretien des chaussées1'!T1393*PU!B1400)+'Entretien des chaussées1'!X1393+'Entretien des chaussées1'!Y1393+'Entretien des chaussées1'!Z1393+'Entretien des chaussées1'!AA1393+'Entretien des chaussées1'!AB1393+'Entretien des chaussées1'!AC1393</f>
        <v>0</v>
      </c>
      <c r="AE1393" s="34"/>
      <c r="AF1393" s="34"/>
      <c r="AG1393" s="19" t="str">
        <f t="shared" si="250"/>
        <v/>
      </c>
      <c r="AH1393" s="19" t="str">
        <f t="shared" si="251"/>
        <v/>
      </c>
      <c r="AI1393" s="19" t="str">
        <f t="shared" si="252"/>
        <v/>
      </c>
      <c r="AJ1393" s="31"/>
      <c r="AK1393" s="26"/>
    </row>
    <row r="1394" spans="1:37" x14ac:dyDescent="0.2">
      <c r="A1394" s="40"/>
      <c r="B1394" s="50"/>
      <c r="C1394" s="41"/>
      <c r="D1394" s="44"/>
      <c r="E1394" s="40"/>
      <c r="F1394" s="38" t="str">
        <f t="shared" si="242"/>
        <v/>
      </c>
      <c r="G1394" s="23">
        <f t="shared" si="243"/>
        <v>0</v>
      </c>
      <c r="H1394" s="23">
        <f t="shared" si="244"/>
        <v>0</v>
      </c>
      <c r="I1394" s="23">
        <f t="shared" si="245"/>
        <v>0</v>
      </c>
      <c r="J1394" s="23">
        <f t="shared" si="246"/>
        <v>0</v>
      </c>
      <c r="K1394" s="23">
        <f t="shared" si="247"/>
        <v>0</v>
      </c>
      <c r="L1394" s="27"/>
      <c r="M1394" s="27"/>
      <c r="N1394" s="33"/>
      <c r="O1394" s="33"/>
      <c r="P1394" s="68" t="str">
        <f t="shared" si="248"/>
        <v/>
      </c>
      <c r="Q1394" s="49" t="str">
        <f t="shared" si="249"/>
        <v/>
      </c>
      <c r="R1394" s="33"/>
      <c r="S1394" s="33"/>
      <c r="T1394" s="33"/>
      <c r="U1394" s="33"/>
      <c r="V1394" s="27"/>
      <c r="W1394" s="45"/>
      <c r="X1394" s="42">
        <f>IF(V1394="ESU",P1394*PU!$B$3,0)</f>
        <v>0</v>
      </c>
      <c r="Y1394" s="23">
        <f>IF(V1394="ECF",P1394*PU!$B$5,0)</f>
        <v>0</v>
      </c>
      <c r="Z1394" s="23">
        <f>IF(V1394="Enrobé projeté",P1394*PU!$B$7,0)</f>
        <v>0</v>
      </c>
      <c r="AA1394" s="23">
        <f>IF(V1394="Enrobé à froid",P1394*PU!$B$9,0)</f>
        <v>0</v>
      </c>
      <c r="AB1394" s="23">
        <f>IF(V1394="Béton bitumineux",P1394*PU!$B$11,0)</f>
        <v>0</v>
      </c>
      <c r="AC1394" s="23">
        <f>IF(V1394="Grave émulsion",P1394*PU!$B$13,0)</f>
        <v>0</v>
      </c>
      <c r="AD1394" s="24">
        <f>(R1394*PU!B1399)+('Entretien des chaussées1'!T1394*PU!B1401)+'Entretien des chaussées1'!X1394+'Entretien des chaussées1'!Y1394+'Entretien des chaussées1'!Z1394+'Entretien des chaussées1'!AA1394+'Entretien des chaussées1'!AB1394+'Entretien des chaussées1'!AC1394</f>
        <v>0</v>
      </c>
      <c r="AE1394" s="34"/>
      <c r="AF1394" s="34"/>
      <c r="AG1394" s="19" t="str">
        <f t="shared" si="250"/>
        <v/>
      </c>
      <c r="AH1394" s="19" t="str">
        <f t="shared" si="251"/>
        <v/>
      </c>
      <c r="AI1394" s="19" t="str">
        <f t="shared" si="252"/>
        <v/>
      </c>
      <c r="AJ1394" s="31"/>
      <c r="AK1394" s="26"/>
    </row>
    <row r="1395" spans="1:37" x14ac:dyDescent="0.2">
      <c r="A1395" s="40"/>
      <c r="B1395" s="50"/>
      <c r="C1395" s="41"/>
      <c r="D1395" s="44"/>
      <c r="E1395" s="40"/>
      <c r="F1395" s="38" t="str">
        <f t="shared" si="242"/>
        <v/>
      </c>
      <c r="G1395" s="23">
        <f t="shared" si="243"/>
        <v>0</v>
      </c>
      <c r="H1395" s="23">
        <f t="shared" si="244"/>
        <v>0</v>
      </c>
      <c r="I1395" s="23">
        <f t="shared" si="245"/>
        <v>0</v>
      </c>
      <c r="J1395" s="23">
        <f t="shared" si="246"/>
        <v>0</v>
      </c>
      <c r="K1395" s="23">
        <f t="shared" si="247"/>
        <v>0</v>
      </c>
      <c r="L1395" s="27"/>
      <c r="M1395" s="27"/>
      <c r="N1395" s="33"/>
      <c r="O1395" s="33"/>
      <c r="P1395" s="68" t="str">
        <f t="shared" si="248"/>
        <v/>
      </c>
      <c r="Q1395" s="49" t="str">
        <f t="shared" si="249"/>
        <v/>
      </c>
      <c r="R1395" s="33"/>
      <c r="S1395" s="33"/>
      <c r="T1395" s="33"/>
      <c r="U1395" s="33"/>
      <c r="V1395" s="27"/>
      <c r="W1395" s="45"/>
      <c r="X1395" s="42">
        <f>IF(V1395="ESU",P1395*PU!$B$3,0)</f>
        <v>0</v>
      </c>
      <c r="Y1395" s="23">
        <f>IF(V1395="ECF",P1395*PU!$B$5,0)</f>
        <v>0</v>
      </c>
      <c r="Z1395" s="23">
        <f>IF(V1395="Enrobé projeté",P1395*PU!$B$7,0)</f>
        <v>0</v>
      </c>
      <c r="AA1395" s="23">
        <f>IF(V1395="Enrobé à froid",P1395*PU!$B$9,0)</f>
        <v>0</v>
      </c>
      <c r="AB1395" s="23">
        <f>IF(V1395="Béton bitumineux",P1395*PU!$B$11,0)</f>
        <v>0</v>
      </c>
      <c r="AC1395" s="23">
        <f>IF(V1395="Grave émulsion",P1395*PU!$B$13,0)</f>
        <v>0</v>
      </c>
      <c r="AD1395" s="24">
        <f>(R1395*PU!B1400)+('Entretien des chaussées1'!T1395*PU!B1402)+'Entretien des chaussées1'!X1395+'Entretien des chaussées1'!Y1395+'Entretien des chaussées1'!Z1395+'Entretien des chaussées1'!AA1395+'Entretien des chaussées1'!AB1395+'Entretien des chaussées1'!AC1395</f>
        <v>0</v>
      </c>
      <c r="AE1395" s="34"/>
      <c r="AF1395" s="34"/>
      <c r="AG1395" s="19" t="str">
        <f t="shared" si="250"/>
        <v/>
      </c>
      <c r="AH1395" s="19" t="str">
        <f t="shared" si="251"/>
        <v/>
      </c>
      <c r="AI1395" s="19" t="str">
        <f t="shared" si="252"/>
        <v/>
      </c>
      <c r="AJ1395" s="31"/>
      <c r="AK1395" s="26"/>
    </row>
    <row r="1396" spans="1:37" x14ac:dyDescent="0.2">
      <c r="A1396" s="40"/>
      <c r="B1396" s="50"/>
      <c r="C1396" s="41"/>
      <c r="D1396" s="44"/>
      <c r="E1396" s="40"/>
      <c r="F1396" s="38" t="str">
        <f t="shared" si="242"/>
        <v/>
      </c>
      <c r="G1396" s="23">
        <f t="shared" si="243"/>
        <v>0</v>
      </c>
      <c r="H1396" s="23">
        <f t="shared" si="244"/>
        <v>0</v>
      </c>
      <c r="I1396" s="23">
        <f t="shared" si="245"/>
        <v>0</v>
      </c>
      <c r="J1396" s="23">
        <f t="shared" si="246"/>
        <v>0</v>
      </c>
      <c r="K1396" s="23">
        <f t="shared" si="247"/>
        <v>0</v>
      </c>
      <c r="L1396" s="27"/>
      <c r="M1396" s="27"/>
      <c r="N1396" s="33"/>
      <c r="O1396" s="33"/>
      <c r="P1396" s="68" t="str">
        <f t="shared" si="248"/>
        <v/>
      </c>
      <c r="Q1396" s="49" t="str">
        <f t="shared" si="249"/>
        <v/>
      </c>
      <c r="R1396" s="33"/>
      <c r="S1396" s="33"/>
      <c r="T1396" s="33"/>
      <c r="U1396" s="33"/>
      <c r="V1396" s="27"/>
      <c r="W1396" s="45"/>
      <c r="X1396" s="42">
        <f>IF(V1396="ESU",P1396*PU!$B$3,0)</f>
        <v>0</v>
      </c>
      <c r="Y1396" s="23">
        <f>IF(V1396="ECF",P1396*PU!$B$5,0)</f>
        <v>0</v>
      </c>
      <c r="Z1396" s="23">
        <f>IF(V1396="Enrobé projeté",P1396*PU!$B$7,0)</f>
        <v>0</v>
      </c>
      <c r="AA1396" s="23">
        <f>IF(V1396="Enrobé à froid",P1396*PU!$B$9,0)</f>
        <v>0</v>
      </c>
      <c r="AB1396" s="23">
        <f>IF(V1396="Béton bitumineux",P1396*PU!$B$11,0)</f>
        <v>0</v>
      </c>
      <c r="AC1396" s="23">
        <f>IF(V1396="Grave émulsion",P1396*PU!$B$13,0)</f>
        <v>0</v>
      </c>
      <c r="AD1396" s="24">
        <f>(R1396*PU!B1401)+('Entretien des chaussées1'!T1396*PU!B1403)+'Entretien des chaussées1'!X1396+'Entretien des chaussées1'!Y1396+'Entretien des chaussées1'!Z1396+'Entretien des chaussées1'!AA1396+'Entretien des chaussées1'!AB1396+'Entretien des chaussées1'!AC1396</f>
        <v>0</v>
      </c>
      <c r="AE1396" s="34"/>
      <c r="AF1396" s="34"/>
      <c r="AG1396" s="19" t="str">
        <f t="shared" si="250"/>
        <v/>
      </c>
      <c r="AH1396" s="19" t="str">
        <f t="shared" si="251"/>
        <v/>
      </c>
      <c r="AI1396" s="19" t="str">
        <f t="shared" si="252"/>
        <v/>
      </c>
      <c r="AJ1396" s="31"/>
      <c r="AK1396" s="26"/>
    </row>
    <row r="1397" spans="1:37" x14ac:dyDescent="0.2">
      <c r="A1397" s="40"/>
      <c r="B1397" s="50"/>
      <c r="C1397" s="41"/>
      <c r="D1397" s="44"/>
      <c r="E1397" s="40"/>
      <c r="F1397" s="38" t="str">
        <f t="shared" si="242"/>
        <v/>
      </c>
      <c r="G1397" s="23">
        <f t="shared" si="243"/>
        <v>0</v>
      </c>
      <c r="H1397" s="23">
        <f t="shared" si="244"/>
        <v>0</v>
      </c>
      <c r="I1397" s="23">
        <f t="shared" si="245"/>
        <v>0</v>
      </c>
      <c r="J1397" s="23">
        <f t="shared" si="246"/>
        <v>0</v>
      </c>
      <c r="K1397" s="23">
        <f t="shared" si="247"/>
        <v>0</v>
      </c>
      <c r="L1397" s="27"/>
      <c r="M1397" s="27"/>
      <c r="N1397" s="33"/>
      <c r="O1397" s="33"/>
      <c r="P1397" s="68" t="str">
        <f t="shared" si="248"/>
        <v/>
      </c>
      <c r="Q1397" s="49" t="str">
        <f t="shared" si="249"/>
        <v/>
      </c>
      <c r="R1397" s="33"/>
      <c r="S1397" s="33"/>
      <c r="T1397" s="33"/>
      <c r="U1397" s="33"/>
      <c r="V1397" s="27"/>
      <c r="W1397" s="45"/>
      <c r="X1397" s="42">
        <f>IF(V1397="ESU",P1397*PU!$B$3,0)</f>
        <v>0</v>
      </c>
      <c r="Y1397" s="23">
        <f>IF(V1397="ECF",P1397*PU!$B$5,0)</f>
        <v>0</v>
      </c>
      <c r="Z1397" s="23">
        <f>IF(V1397="Enrobé projeté",P1397*PU!$B$7,0)</f>
        <v>0</v>
      </c>
      <c r="AA1397" s="23">
        <f>IF(V1397="Enrobé à froid",P1397*PU!$B$9,0)</f>
        <v>0</v>
      </c>
      <c r="AB1397" s="23">
        <f>IF(V1397="Béton bitumineux",P1397*PU!$B$11,0)</f>
        <v>0</v>
      </c>
      <c r="AC1397" s="23">
        <f>IF(V1397="Grave émulsion",P1397*PU!$B$13,0)</f>
        <v>0</v>
      </c>
      <c r="AD1397" s="24">
        <f>(R1397*PU!B1402)+('Entretien des chaussées1'!T1397*PU!B1404)+'Entretien des chaussées1'!X1397+'Entretien des chaussées1'!Y1397+'Entretien des chaussées1'!Z1397+'Entretien des chaussées1'!AA1397+'Entretien des chaussées1'!AB1397+'Entretien des chaussées1'!AC1397</f>
        <v>0</v>
      </c>
      <c r="AE1397" s="34"/>
      <c r="AF1397" s="34"/>
      <c r="AG1397" s="19" t="str">
        <f t="shared" si="250"/>
        <v/>
      </c>
      <c r="AH1397" s="19" t="str">
        <f t="shared" si="251"/>
        <v/>
      </c>
      <c r="AI1397" s="19" t="str">
        <f t="shared" si="252"/>
        <v/>
      </c>
      <c r="AJ1397" s="31"/>
      <c r="AK1397" s="26"/>
    </row>
    <row r="1398" spans="1:37" x14ac:dyDescent="0.2">
      <c r="A1398" s="40"/>
      <c r="B1398" s="50"/>
      <c r="C1398" s="41"/>
      <c r="D1398" s="44"/>
      <c r="E1398" s="40"/>
      <c r="F1398" s="38" t="str">
        <f t="shared" si="242"/>
        <v/>
      </c>
      <c r="G1398" s="23">
        <f t="shared" si="243"/>
        <v>0</v>
      </c>
      <c r="H1398" s="23">
        <f t="shared" si="244"/>
        <v>0</v>
      </c>
      <c r="I1398" s="23">
        <f t="shared" si="245"/>
        <v>0</v>
      </c>
      <c r="J1398" s="23">
        <f t="shared" si="246"/>
        <v>0</v>
      </c>
      <c r="K1398" s="23">
        <f t="shared" si="247"/>
        <v>0</v>
      </c>
      <c r="L1398" s="27"/>
      <c r="M1398" s="27"/>
      <c r="N1398" s="33"/>
      <c r="O1398" s="33"/>
      <c r="P1398" s="68" t="str">
        <f t="shared" si="248"/>
        <v/>
      </c>
      <c r="Q1398" s="49" t="str">
        <f t="shared" si="249"/>
        <v/>
      </c>
      <c r="R1398" s="33"/>
      <c r="S1398" s="33"/>
      <c r="T1398" s="33"/>
      <c r="U1398" s="33"/>
      <c r="V1398" s="27"/>
      <c r="W1398" s="45"/>
      <c r="X1398" s="42">
        <f>IF(V1398="ESU",P1398*PU!$B$3,0)</f>
        <v>0</v>
      </c>
      <c r="Y1398" s="23">
        <f>IF(V1398="ECF",P1398*PU!$B$5,0)</f>
        <v>0</v>
      </c>
      <c r="Z1398" s="23">
        <f>IF(V1398="Enrobé projeté",P1398*PU!$B$7,0)</f>
        <v>0</v>
      </c>
      <c r="AA1398" s="23">
        <f>IF(V1398="Enrobé à froid",P1398*PU!$B$9,0)</f>
        <v>0</v>
      </c>
      <c r="AB1398" s="23">
        <f>IF(V1398="Béton bitumineux",P1398*PU!$B$11,0)</f>
        <v>0</v>
      </c>
      <c r="AC1398" s="23">
        <f>IF(V1398="Grave émulsion",P1398*PU!$B$13,0)</f>
        <v>0</v>
      </c>
      <c r="AD1398" s="24">
        <f>(R1398*PU!B1403)+('Entretien des chaussées1'!T1398*PU!B1405)+'Entretien des chaussées1'!X1398+'Entretien des chaussées1'!Y1398+'Entretien des chaussées1'!Z1398+'Entretien des chaussées1'!AA1398+'Entretien des chaussées1'!AB1398+'Entretien des chaussées1'!AC1398</f>
        <v>0</v>
      </c>
      <c r="AE1398" s="34"/>
      <c r="AF1398" s="34"/>
      <c r="AG1398" s="19" t="str">
        <f t="shared" si="250"/>
        <v/>
      </c>
      <c r="AH1398" s="19" t="str">
        <f t="shared" si="251"/>
        <v/>
      </c>
      <c r="AI1398" s="19" t="str">
        <f t="shared" si="252"/>
        <v/>
      </c>
      <c r="AJ1398" s="31"/>
      <c r="AK1398" s="26"/>
    </row>
    <row r="1399" spans="1:37" x14ac:dyDescent="0.2">
      <c r="A1399" s="40"/>
      <c r="B1399" s="50"/>
      <c r="C1399" s="41"/>
      <c r="D1399" s="44"/>
      <c r="E1399" s="40"/>
      <c r="F1399" s="38" t="str">
        <f t="shared" si="242"/>
        <v/>
      </c>
      <c r="G1399" s="23">
        <f t="shared" si="243"/>
        <v>0</v>
      </c>
      <c r="H1399" s="23">
        <f t="shared" si="244"/>
        <v>0</v>
      </c>
      <c r="I1399" s="23">
        <f t="shared" si="245"/>
        <v>0</v>
      </c>
      <c r="J1399" s="23">
        <f t="shared" si="246"/>
        <v>0</v>
      </c>
      <c r="K1399" s="23">
        <f t="shared" si="247"/>
        <v>0</v>
      </c>
      <c r="L1399" s="27"/>
      <c r="M1399" s="27"/>
      <c r="N1399" s="33"/>
      <c r="O1399" s="33"/>
      <c r="P1399" s="68" t="str">
        <f t="shared" si="248"/>
        <v/>
      </c>
      <c r="Q1399" s="49" t="str">
        <f t="shared" si="249"/>
        <v/>
      </c>
      <c r="R1399" s="33"/>
      <c r="S1399" s="33"/>
      <c r="T1399" s="33"/>
      <c r="U1399" s="33"/>
      <c r="V1399" s="27"/>
      <c r="W1399" s="45"/>
      <c r="X1399" s="42">
        <f>IF(V1399="ESU",P1399*PU!$B$3,0)</f>
        <v>0</v>
      </c>
      <c r="Y1399" s="23">
        <f>IF(V1399="ECF",P1399*PU!$B$5,0)</f>
        <v>0</v>
      </c>
      <c r="Z1399" s="23">
        <f>IF(V1399="Enrobé projeté",P1399*PU!$B$7,0)</f>
        <v>0</v>
      </c>
      <c r="AA1399" s="23">
        <f>IF(V1399="Enrobé à froid",P1399*PU!$B$9,0)</f>
        <v>0</v>
      </c>
      <c r="AB1399" s="23">
        <f>IF(V1399="Béton bitumineux",P1399*PU!$B$11,0)</f>
        <v>0</v>
      </c>
      <c r="AC1399" s="23">
        <f>IF(V1399="Grave émulsion",P1399*PU!$B$13,0)</f>
        <v>0</v>
      </c>
      <c r="AD1399" s="24">
        <f>(R1399*PU!B1404)+('Entretien des chaussées1'!T1399*PU!B1406)+'Entretien des chaussées1'!X1399+'Entretien des chaussées1'!Y1399+'Entretien des chaussées1'!Z1399+'Entretien des chaussées1'!AA1399+'Entretien des chaussées1'!AB1399+'Entretien des chaussées1'!AC1399</f>
        <v>0</v>
      </c>
      <c r="AE1399" s="34"/>
      <c r="AF1399" s="34"/>
      <c r="AG1399" s="19" t="str">
        <f t="shared" si="250"/>
        <v/>
      </c>
      <c r="AH1399" s="19" t="str">
        <f t="shared" si="251"/>
        <v/>
      </c>
      <c r="AI1399" s="19" t="str">
        <f t="shared" si="252"/>
        <v/>
      </c>
      <c r="AJ1399" s="31"/>
      <c r="AK1399" s="26"/>
    </row>
    <row r="1400" spans="1:37" x14ac:dyDescent="0.2">
      <c r="A1400" s="40"/>
      <c r="B1400" s="50"/>
      <c r="C1400" s="41"/>
      <c r="D1400" s="44"/>
      <c r="E1400" s="40"/>
      <c r="F1400" s="38" t="str">
        <f t="shared" si="242"/>
        <v/>
      </c>
      <c r="G1400" s="23">
        <f t="shared" si="243"/>
        <v>0</v>
      </c>
      <c r="H1400" s="23">
        <f t="shared" si="244"/>
        <v>0</v>
      </c>
      <c r="I1400" s="23">
        <f t="shared" si="245"/>
        <v>0</v>
      </c>
      <c r="J1400" s="23">
        <f t="shared" si="246"/>
        <v>0</v>
      </c>
      <c r="K1400" s="23">
        <f t="shared" si="247"/>
        <v>0</v>
      </c>
      <c r="L1400" s="27"/>
      <c r="M1400" s="27"/>
      <c r="N1400" s="33"/>
      <c r="O1400" s="33"/>
      <c r="P1400" s="68" t="str">
        <f t="shared" si="248"/>
        <v/>
      </c>
      <c r="Q1400" s="49" t="str">
        <f t="shared" si="249"/>
        <v/>
      </c>
      <c r="R1400" s="33"/>
      <c r="S1400" s="33"/>
      <c r="T1400" s="33"/>
      <c r="U1400" s="33"/>
      <c r="V1400" s="27"/>
      <c r="W1400" s="45"/>
      <c r="X1400" s="42">
        <f>IF(V1400="ESU",P1400*PU!$B$3,0)</f>
        <v>0</v>
      </c>
      <c r="Y1400" s="23">
        <f>IF(V1400="ECF",P1400*PU!$B$5,0)</f>
        <v>0</v>
      </c>
      <c r="Z1400" s="23">
        <f>IF(V1400="Enrobé projeté",P1400*PU!$B$7,0)</f>
        <v>0</v>
      </c>
      <c r="AA1400" s="23">
        <f>IF(V1400="Enrobé à froid",P1400*PU!$B$9,0)</f>
        <v>0</v>
      </c>
      <c r="AB1400" s="23">
        <f>IF(V1400="Béton bitumineux",P1400*PU!$B$11,0)</f>
        <v>0</v>
      </c>
      <c r="AC1400" s="23">
        <f>IF(V1400="Grave émulsion",P1400*PU!$B$13,0)</f>
        <v>0</v>
      </c>
      <c r="AD1400" s="24">
        <f>(R1400*PU!B1405)+('Entretien des chaussées1'!T1400*PU!B1407)+'Entretien des chaussées1'!X1400+'Entretien des chaussées1'!Y1400+'Entretien des chaussées1'!Z1400+'Entretien des chaussées1'!AA1400+'Entretien des chaussées1'!AB1400+'Entretien des chaussées1'!AC1400</f>
        <v>0</v>
      </c>
      <c r="AE1400" s="34"/>
      <c r="AF1400" s="34"/>
      <c r="AG1400" s="19" t="str">
        <f t="shared" si="250"/>
        <v/>
      </c>
      <c r="AH1400" s="19" t="str">
        <f t="shared" si="251"/>
        <v/>
      </c>
      <c r="AI1400" s="19" t="str">
        <f t="shared" si="252"/>
        <v/>
      </c>
      <c r="AJ1400" s="31"/>
      <c r="AK1400" s="26"/>
    </row>
    <row r="1401" spans="1:37" x14ac:dyDescent="0.2">
      <c r="A1401" s="40"/>
      <c r="B1401" s="50"/>
      <c r="C1401" s="41"/>
      <c r="D1401" s="44"/>
      <c r="E1401" s="40"/>
      <c r="F1401" s="38" t="str">
        <f t="shared" si="242"/>
        <v/>
      </c>
      <c r="G1401" s="23">
        <f t="shared" si="243"/>
        <v>0</v>
      </c>
      <c r="H1401" s="23">
        <f t="shared" si="244"/>
        <v>0</v>
      </c>
      <c r="I1401" s="23">
        <f t="shared" si="245"/>
        <v>0</v>
      </c>
      <c r="J1401" s="23">
        <f t="shared" si="246"/>
        <v>0</v>
      </c>
      <c r="K1401" s="23">
        <f t="shared" si="247"/>
        <v>0</v>
      </c>
      <c r="L1401" s="27"/>
      <c r="M1401" s="27"/>
      <c r="N1401" s="33"/>
      <c r="O1401" s="33"/>
      <c r="P1401" s="68" t="str">
        <f t="shared" si="248"/>
        <v/>
      </c>
      <c r="Q1401" s="49" t="str">
        <f t="shared" si="249"/>
        <v/>
      </c>
      <c r="R1401" s="33"/>
      <c r="S1401" s="33"/>
      <c r="T1401" s="33"/>
      <c r="U1401" s="33"/>
      <c r="V1401" s="27"/>
      <c r="W1401" s="45"/>
      <c r="X1401" s="42">
        <f>IF(V1401="ESU",P1401*PU!$B$3,0)</f>
        <v>0</v>
      </c>
      <c r="Y1401" s="23">
        <f>IF(V1401="ECF",P1401*PU!$B$5,0)</f>
        <v>0</v>
      </c>
      <c r="Z1401" s="23">
        <f>IF(V1401="Enrobé projeté",P1401*PU!$B$7,0)</f>
        <v>0</v>
      </c>
      <c r="AA1401" s="23">
        <f>IF(V1401="Enrobé à froid",P1401*PU!$B$9,0)</f>
        <v>0</v>
      </c>
      <c r="AB1401" s="23">
        <f>IF(V1401="Béton bitumineux",P1401*PU!$B$11,0)</f>
        <v>0</v>
      </c>
      <c r="AC1401" s="23">
        <f>IF(V1401="Grave émulsion",P1401*PU!$B$13,0)</f>
        <v>0</v>
      </c>
      <c r="AD1401" s="24">
        <f>(R1401*PU!B1406)+('Entretien des chaussées1'!T1401*PU!B1408)+'Entretien des chaussées1'!X1401+'Entretien des chaussées1'!Y1401+'Entretien des chaussées1'!Z1401+'Entretien des chaussées1'!AA1401+'Entretien des chaussées1'!AB1401+'Entretien des chaussées1'!AC1401</f>
        <v>0</v>
      </c>
      <c r="AE1401" s="34"/>
      <c r="AF1401" s="34"/>
      <c r="AG1401" s="19" t="str">
        <f t="shared" si="250"/>
        <v/>
      </c>
      <c r="AH1401" s="19" t="str">
        <f t="shared" si="251"/>
        <v/>
      </c>
      <c r="AI1401" s="19" t="str">
        <f t="shared" si="252"/>
        <v/>
      </c>
      <c r="AJ1401" s="31"/>
      <c r="AK1401" s="26"/>
    </row>
    <row r="1402" spans="1:37" x14ac:dyDescent="0.2">
      <c r="A1402" s="40"/>
      <c r="B1402" s="50"/>
      <c r="C1402" s="41"/>
      <c r="D1402" s="44"/>
      <c r="E1402" s="40"/>
      <c r="F1402" s="38" t="str">
        <f t="shared" si="242"/>
        <v/>
      </c>
      <c r="G1402" s="23">
        <f t="shared" si="243"/>
        <v>0</v>
      </c>
      <c r="H1402" s="23">
        <f t="shared" si="244"/>
        <v>0</v>
      </c>
      <c r="I1402" s="23">
        <f t="shared" si="245"/>
        <v>0</v>
      </c>
      <c r="J1402" s="23">
        <f t="shared" si="246"/>
        <v>0</v>
      </c>
      <c r="K1402" s="23">
        <f t="shared" si="247"/>
        <v>0</v>
      </c>
      <c r="L1402" s="27"/>
      <c r="M1402" s="27"/>
      <c r="N1402" s="33"/>
      <c r="O1402" s="33"/>
      <c r="P1402" s="68" t="str">
        <f t="shared" si="248"/>
        <v/>
      </c>
      <c r="Q1402" s="49" t="str">
        <f t="shared" si="249"/>
        <v/>
      </c>
      <c r="R1402" s="33"/>
      <c r="S1402" s="33"/>
      <c r="T1402" s="33"/>
      <c r="U1402" s="33"/>
      <c r="V1402" s="27"/>
      <c r="W1402" s="45"/>
      <c r="X1402" s="42">
        <f>IF(V1402="ESU",P1402*PU!$B$3,0)</f>
        <v>0</v>
      </c>
      <c r="Y1402" s="23">
        <f>IF(V1402="ECF",P1402*PU!$B$5,0)</f>
        <v>0</v>
      </c>
      <c r="Z1402" s="23">
        <f>IF(V1402="Enrobé projeté",P1402*PU!$B$7,0)</f>
        <v>0</v>
      </c>
      <c r="AA1402" s="23">
        <f>IF(V1402="Enrobé à froid",P1402*PU!$B$9,0)</f>
        <v>0</v>
      </c>
      <c r="AB1402" s="23">
        <f>IF(V1402="Béton bitumineux",P1402*PU!$B$11,0)</f>
        <v>0</v>
      </c>
      <c r="AC1402" s="23">
        <f>IF(V1402="Grave émulsion",P1402*PU!$B$13,0)</f>
        <v>0</v>
      </c>
      <c r="AD1402" s="24">
        <f>(R1402*PU!B1407)+('Entretien des chaussées1'!T1402*PU!B1409)+'Entretien des chaussées1'!X1402+'Entretien des chaussées1'!Y1402+'Entretien des chaussées1'!Z1402+'Entretien des chaussées1'!AA1402+'Entretien des chaussées1'!AB1402+'Entretien des chaussées1'!AC1402</f>
        <v>0</v>
      </c>
      <c r="AE1402" s="34"/>
      <c r="AF1402" s="34"/>
      <c r="AG1402" s="19" t="str">
        <f t="shared" si="250"/>
        <v/>
      </c>
      <c r="AH1402" s="19" t="str">
        <f t="shared" si="251"/>
        <v/>
      </c>
      <c r="AI1402" s="19" t="str">
        <f t="shared" si="252"/>
        <v/>
      </c>
      <c r="AJ1402" s="31"/>
      <c r="AK1402" s="26"/>
    </row>
    <row r="1403" spans="1:37" x14ac:dyDescent="0.2">
      <c r="A1403" s="40"/>
      <c r="B1403" s="50"/>
      <c r="C1403" s="41"/>
      <c r="D1403" s="44"/>
      <c r="E1403" s="40"/>
      <c r="F1403" s="38" t="str">
        <f t="shared" si="242"/>
        <v/>
      </c>
      <c r="G1403" s="23">
        <f t="shared" si="243"/>
        <v>0</v>
      </c>
      <c r="H1403" s="23">
        <f t="shared" si="244"/>
        <v>0</v>
      </c>
      <c r="I1403" s="23">
        <f t="shared" si="245"/>
        <v>0</v>
      </c>
      <c r="J1403" s="23">
        <f t="shared" si="246"/>
        <v>0</v>
      </c>
      <c r="K1403" s="23">
        <f t="shared" si="247"/>
        <v>0</v>
      </c>
      <c r="L1403" s="27"/>
      <c r="M1403" s="27"/>
      <c r="N1403" s="33"/>
      <c r="O1403" s="33"/>
      <c r="P1403" s="68" t="str">
        <f t="shared" si="248"/>
        <v/>
      </c>
      <c r="Q1403" s="49" t="str">
        <f t="shared" si="249"/>
        <v/>
      </c>
      <c r="R1403" s="33"/>
      <c r="S1403" s="33"/>
      <c r="T1403" s="33"/>
      <c r="U1403" s="33"/>
      <c r="V1403" s="27"/>
      <c r="W1403" s="45"/>
      <c r="X1403" s="42">
        <f>IF(V1403="ESU",P1403*PU!$B$3,0)</f>
        <v>0</v>
      </c>
      <c r="Y1403" s="23">
        <f>IF(V1403="ECF",P1403*PU!$B$5,0)</f>
        <v>0</v>
      </c>
      <c r="Z1403" s="23">
        <f>IF(V1403="Enrobé projeté",P1403*PU!$B$7,0)</f>
        <v>0</v>
      </c>
      <c r="AA1403" s="23">
        <f>IF(V1403="Enrobé à froid",P1403*PU!$B$9,0)</f>
        <v>0</v>
      </c>
      <c r="AB1403" s="23">
        <f>IF(V1403="Béton bitumineux",P1403*PU!$B$11,0)</f>
        <v>0</v>
      </c>
      <c r="AC1403" s="23">
        <f>IF(V1403="Grave émulsion",P1403*PU!$B$13,0)</f>
        <v>0</v>
      </c>
      <c r="AD1403" s="24">
        <f>(R1403*PU!B1408)+('Entretien des chaussées1'!T1403*PU!B1410)+'Entretien des chaussées1'!X1403+'Entretien des chaussées1'!Y1403+'Entretien des chaussées1'!Z1403+'Entretien des chaussées1'!AA1403+'Entretien des chaussées1'!AB1403+'Entretien des chaussées1'!AC1403</f>
        <v>0</v>
      </c>
      <c r="AE1403" s="34"/>
      <c r="AF1403" s="34"/>
      <c r="AG1403" s="19" t="str">
        <f t="shared" si="250"/>
        <v/>
      </c>
      <c r="AH1403" s="19" t="str">
        <f t="shared" si="251"/>
        <v/>
      </c>
      <c r="AI1403" s="19" t="str">
        <f t="shared" si="252"/>
        <v/>
      </c>
      <c r="AJ1403" s="31"/>
      <c r="AK1403" s="26"/>
    </row>
    <row r="1404" spans="1:37" x14ac:dyDescent="0.2">
      <c r="A1404" s="40"/>
      <c r="B1404" s="50"/>
      <c r="C1404" s="41"/>
      <c r="D1404" s="44"/>
      <c r="E1404" s="40"/>
      <c r="F1404" s="38" t="str">
        <f t="shared" si="242"/>
        <v/>
      </c>
      <c r="G1404" s="23">
        <f t="shared" si="243"/>
        <v>0</v>
      </c>
      <c r="H1404" s="23">
        <f t="shared" si="244"/>
        <v>0</v>
      </c>
      <c r="I1404" s="23">
        <f t="shared" si="245"/>
        <v>0</v>
      </c>
      <c r="J1404" s="23">
        <f t="shared" si="246"/>
        <v>0</v>
      </c>
      <c r="K1404" s="23">
        <f t="shared" si="247"/>
        <v>0</v>
      </c>
      <c r="L1404" s="27"/>
      <c r="M1404" s="27"/>
      <c r="N1404" s="33"/>
      <c r="O1404" s="33"/>
      <c r="P1404" s="68" t="str">
        <f t="shared" si="248"/>
        <v/>
      </c>
      <c r="Q1404" s="49" t="str">
        <f t="shared" si="249"/>
        <v/>
      </c>
      <c r="R1404" s="33"/>
      <c r="S1404" s="33"/>
      <c r="T1404" s="33"/>
      <c r="U1404" s="33"/>
      <c r="V1404" s="27"/>
      <c r="W1404" s="45"/>
      <c r="X1404" s="42">
        <f>IF(V1404="ESU",P1404*PU!$B$3,0)</f>
        <v>0</v>
      </c>
      <c r="Y1404" s="23">
        <f>IF(V1404="ECF",P1404*PU!$B$5,0)</f>
        <v>0</v>
      </c>
      <c r="Z1404" s="23">
        <f>IF(V1404="Enrobé projeté",P1404*PU!$B$7,0)</f>
        <v>0</v>
      </c>
      <c r="AA1404" s="23">
        <f>IF(V1404="Enrobé à froid",P1404*PU!$B$9,0)</f>
        <v>0</v>
      </c>
      <c r="AB1404" s="23">
        <f>IF(V1404="Béton bitumineux",P1404*PU!$B$11,0)</f>
        <v>0</v>
      </c>
      <c r="AC1404" s="23">
        <f>IF(V1404="Grave émulsion",P1404*PU!$B$13,0)</f>
        <v>0</v>
      </c>
      <c r="AD1404" s="24">
        <f>(R1404*PU!B1409)+('Entretien des chaussées1'!T1404*PU!B1411)+'Entretien des chaussées1'!X1404+'Entretien des chaussées1'!Y1404+'Entretien des chaussées1'!Z1404+'Entretien des chaussées1'!AA1404+'Entretien des chaussées1'!AB1404+'Entretien des chaussées1'!AC1404</f>
        <v>0</v>
      </c>
      <c r="AE1404" s="34"/>
      <c r="AF1404" s="34"/>
      <c r="AG1404" s="19" t="str">
        <f t="shared" si="250"/>
        <v/>
      </c>
      <c r="AH1404" s="19" t="str">
        <f t="shared" si="251"/>
        <v/>
      </c>
      <c r="AI1404" s="19" t="str">
        <f t="shared" si="252"/>
        <v/>
      </c>
      <c r="AJ1404" s="31"/>
      <c r="AK1404" s="26"/>
    </row>
    <row r="1405" spans="1:37" x14ac:dyDescent="0.2">
      <c r="A1405" s="40"/>
      <c r="B1405" s="50"/>
      <c r="C1405" s="41"/>
      <c r="D1405" s="44"/>
      <c r="E1405" s="40"/>
      <c r="F1405" s="38" t="str">
        <f t="shared" si="242"/>
        <v/>
      </c>
      <c r="G1405" s="23">
        <f t="shared" si="243"/>
        <v>0</v>
      </c>
      <c r="H1405" s="23">
        <f t="shared" si="244"/>
        <v>0</v>
      </c>
      <c r="I1405" s="23">
        <f t="shared" si="245"/>
        <v>0</v>
      </c>
      <c r="J1405" s="23">
        <f t="shared" si="246"/>
        <v>0</v>
      </c>
      <c r="K1405" s="23">
        <f t="shared" si="247"/>
        <v>0</v>
      </c>
      <c r="L1405" s="27"/>
      <c r="M1405" s="27"/>
      <c r="N1405" s="33"/>
      <c r="O1405" s="33"/>
      <c r="P1405" s="68" t="str">
        <f t="shared" si="248"/>
        <v/>
      </c>
      <c r="Q1405" s="49" t="str">
        <f t="shared" si="249"/>
        <v/>
      </c>
      <c r="R1405" s="33"/>
      <c r="S1405" s="33"/>
      <c r="T1405" s="33"/>
      <c r="U1405" s="33"/>
      <c r="V1405" s="27"/>
      <c r="W1405" s="45"/>
      <c r="X1405" s="42">
        <f>IF(V1405="ESU",P1405*PU!$B$3,0)</f>
        <v>0</v>
      </c>
      <c r="Y1405" s="23">
        <f>IF(V1405="ECF",P1405*PU!$B$5,0)</f>
        <v>0</v>
      </c>
      <c r="Z1405" s="23">
        <f>IF(V1405="Enrobé projeté",P1405*PU!$B$7,0)</f>
        <v>0</v>
      </c>
      <c r="AA1405" s="23">
        <f>IF(V1405="Enrobé à froid",P1405*PU!$B$9,0)</f>
        <v>0</v>
      </c>
      <c r="AB1405" s="23">
        <f>IF(V1405="Béton bitumineux",P1405*PU!$B$11,0)</f>
        <v>0</v>
      </c>
      <c r="AC1405" s="23">
        <f>IF(V1405="Grave émulsion",P1405*PU!$B$13,0)</f>
        <v>0</v>
      </c>
      <c r="AD1405" s="24">
        <f>(R1405*PU!B1410)+('Entretien des chaussées1'!T1405*PU!B1412)+'Entretien des chaussées1'!X1405+'Entretien des chaussées1'!Y1405+'Entretien des chaussées1'!Z1405+'Entretien des chaussées1'!AA1405+'Entretien des chaussées1'!AB1405+'Entretien des chaussées1'!AC1405</f>
        <v>0</v>
      </c>
      <c r="AE1405" s="34"/>
      <c r="AF1405" s="34"/>
      <c r="AG1405" s="19" t="str">
        <f t="shared" si="250"/>
        <v/>
      </c>
      <c r="AH1405" s="19" t="str">
        <f t="shared" si="251"/>
        <v/>
      </c>
      <c r="AI1405" s="19" t="str">
        <f t="shared" si="252"/>
        <v/>
      </c>
      <c r="AJ1405" s="31"/>
      <c r="AK1405" s="26"/>
    </row>
    <row r="1406" spans="1:37" x14ac:dyDescent="0.2">
      <c r="A1406" s="40"/>
      <c r="B1406" s="50"/>
      <c r="C1406" s="41"/>
      <c r="D1406" s="44"/>
      <c r="E1406" s="40"/>
      <c r="F1406" s="38" t="str">
        <f t="shared" si="242"/>
        <v/>
      </c>
      <c r="G1406" s="23">
        <f t="shared" si="243"/>
        <v>0</v>
      </c>
      <c r="H1406" s="23">
        <f t="shared" si="244"/>
        <v>0</v>
      </c>
      <c r="I1406" s="23">
        <f t="shared" si="245"/>
        <v>0</v>
      </c>
      <c r="J1406" s="23">
        <f t="shared" si="246"/>
        <v>0</v>
      </c>
      <c r="K1406" s="23">
        <f t="shared" si="247"/>
        <v>0</v>
      </c>
      <c r="L1406" s="27"/>
      <c r="M1406" s="27"/>
      <c r="N1406" s="33"/>
      <c r="O1406" s="33"/>
      <c r="P1406" s="68" t="str">
        <f t="shared" si="248"/>
        <v/>
      </c>
      <c r="Q1406" s="49" t="str">
        <f t="shared" si="249"/>
        <v/>
      </c>
      <c r="R1406" s="33"/>
      <c r="S1406" s="33"/>
      <c r="T1406" s="33"/>
      <c r="U1406" s="33"/>
      <c r="V1406" s="27"/>
      <c r="W1406" s="45"/>
      <c r="X1406" s="42">
        <f>IF(V1406="ESU",P1406*PU!$B$3,0)</f>
        <v>0</v>
      </c>
      <c r="Y1406" s="23">
        <f>IF(V1406="ECF",P1406*PU!$B$5,0)</f>
        <v>0</v>
      </c>
      <c r="Z1406" s="23">
        <f>IF(V1406="Enrobé projeté",P1406*PU!$B$7,0)</f>
        <v>0</v>
      </c>
      <c r="AA1406" s="23">
        <f>IF(V1406="Enrobé à froid",P1406*PU!$B$9,0)</f>
        <v>0</v>
      </c>
      <c r="AB1406" s="23">
        <f>IF(V1406="Béton bitumineux",P1406*PU!$B$11,0)</f>
        <v>0</v>
      </c>
      <c r="AC1406" s="23">
        <f>IF(V1406="Grave émulsion",P1406*PU!$B$13,0)</f>
        <v>0</v>
      </c>
      <c r="AD1406" s="24">
        <f>(R1406*PU!B1411)+('Entretien des chaussées1'!T1406*PU!B1413)+'Entretien des chaussées1'!X1406+'Entretien des chaussées1'!Y1406+'Entretien des chaussées1'!Z1406+'Entretien des chaussées1'!AA1406+'Entretien des chaussées1'!AB1406+'Entretien des chaussées1'!AC1406</f>
        <v>0</v>
      </c>
      <c r="AE1406" s="34"/>
      <c r="AF1406" s="34"/>
      <c r="AG1406" s="19" t="str">
        <f t="shared" si="250"/>
        <v/>
      </c>
      <c r="AH1406" s="19" t="str">
        <f t="shared" si="251"/>
        <v/>
      </c>
      <c r="AI1406" s="19" t="str">
        <f t="shared" si="252"/>
        <v/>
      </c>
      <c r="AJ1406" s="31"/>
      <c r="AK1406" s="26"/>
    </row>
    <row r="1407" spans="1:37" x14ac:dyDescent="0.2">
      <c r="A1407" s="40"/>
      <c r="B1407" s="50"/>
      <c r="C1407" s="41"/>
      <c r="D1407" s="44"/>
      <c r="E1407" s="40"/>
      <c r="F1407" s="38" t="str">
        <f t="shared" si="242"/>
        <v/>
      </c>
      <c r="G1407" s="23">
        <f t="shared" si="243"/>
        <v>0</v>
      </c>
      <c r="H1407" s="23">
        <f t="shared" si="244"/>
        <v>0</v>
      </c>
      <c r="I1407" s="23">
        <f t="shared" si="245"/>
        <v>0</v>
      </c>
      <c r="J1407" s="23">
        <f t="shared" si="246"/>
        <v>0</v>
      </c>
      <c r="K1407" s="23">
        <f t="shared" si="247"/>
        <v>0</v>
      </c>
      <c r="L1407" s="27"/>
      <c r="M1407" s="27"/>
      <c r="N1407" s="33"/>
      <c r="O1407" s="33"/>
      <c r="P1407" s="68" t="str">
        <f t="shared" si="248"/>
        <v/>
      </c>
      <c r="Q1407" s="49" t="str">
        <f t="shared" si="249"/>
        <v/>
      </c>
      <c r="R1407" s="33"/>
      <c r="S1407" s="33"/>
      <c r="T1407" s="33"/>
      <c r="U1407" s="33"/>
      <c r="V1407" s="27"/>
      <c r="W1407" s="45"/>
      <c r="X1407" s="42">
        <f>IF(V1407="ESU",P1407*PU!$B$3,0)</f>
        <v>0</v>
      </c>
      <c r="Y1407" s="23">
        <f>IF(V1407="ECF",P1407*PU!$B$5,0)</f>
        <v>0</v>
      </c>
      <c r="Z1407" s="23">
        <f>IF(V1407="Enrobé projeté",P1407*PU!$B$7,0)</f>
        <v>0</v>
      </c>
      <c r="AA1407" s="23">
        <f>IF(V1407="Enrobé à froid",P1407*PU!$B$9,0)</f>
        <v>0</v>
      </c>
      <c r="AB1407" s="23">
        <f>IF(V1407="Béton bitumineux",P1407*PU!$B$11,0)</f>
        <v>0</v>
      </c>
      <c r="AC1407" s="23">
        <f>IF(V1407="Grave émulsion",P1407*PU!$B$13,0)</f>
        <v>0</v>
      </c>
      <c r="AD1407" s="24">
        <f>(R1407*PU!B1412)+('Entretien des chaussées1'!T1407*PU!B1414)+'Entretien des chaussées1'!X1407+'Entretien des chaussées1'!Y1407+'Entretien des chaussées1'!Z1407+'Entretien des chaussées1'!AA1407+'Entretien des chaussées1'!AB1407+'Entretien des chaussées1'!AC1407</f>
        <v>0</v>
      </c>
      <c r="AE1407" s="34"/>
      <c r="AF1407" s="34"/>
      <c r="AG1407" s="19" t="str">
        <f t="shared" si="250"/>
        <v/>
      </c>
      <c r="AH1407" s="19" t="str">
        <f t="shared" si="251"/>
        <v/>
      </c>
      <c r="AI1407" s="19" t="str">
        <f t="shared" si="252"/>
        <v/>
      </c>
      <c r="AJ1407" s="31"/>
      <c r="AK1407" s="26"/>
    </row>
    <row r="1408" spans="1:37" x14ac:dyDescent="0.2">
      <c r="A1408" s="40"/>
      <c r="B1408" s="50"/>
      <c r="C1408" s="41"/>
      <c r="D1408" s="44"/>
      <c r="E1408" s="40"/>
      <c r="F1408" s="38" t="str">
        <f t="shared" si="242"/>
        <v/>
      </c>
      <c r="G1408" s="23">
        <f t="shared" si="243"/>
        <v>0</v>
      </c>
      <c r="H1408" s="23">
        <f t="shared" si="244"/>
        <v>0</v>
      </c>
      <c r="I1408" s="23">
        <f t="shared" si="245"/>
        <v>0</v>
      </c>
      <c r="J1408" s="23">
        <f t="shared" si="246"/>
        <v>0</v>
      </c>
      <c r="K1408" s="23">
        <f t="shared" si="247"/>
        <v>0</v>
      </c>
      <c r="L1408" s="27"/>
      <c r="M1408" s="27"/>
      <c r="N1408" s="33"/>
      <c r="O1408" s="33"/>
      <c r="P1408" s="68" t="str">
        <f t="shared" si="248"/>
        <v/>
      </c>
      <c r="Q1408" s="49" t="str">
        <f t="shared" si="249"/>
        <v/>
      </c>
      <c r="R1408" s="33"/>
      <c r="S1408" s="33"/>
      <c r="T1408" s="33"/>
      <c r="U1408" s="33"/>
      <c r="V1408" s="27"/>
      <c r="W1408" s="45"/>
      <c r="X1408" s="42">
        <f>IF(V1408="ESU",P1408*PU!$B$3,0)</f>
        <v>0</v>
      </c>
      <c r="Y1408" s="23">
        <f>IF(V1408="ECF",P1408*PU!$B$5,0)</f>
        <v>0</v>
      </c>
      <c r="Z1408" s="23">
        <f>IF(V1408="Enrobé projeté",P1408*PU!$B$7,0)</f>
        <v>0</v>
      </c>
      <c r="AA1408" s="23">
        <f>IF(V1408="Enrobé à froid",P1408*PU!$B$9,0)</f>
        <v>0</v>
      </c>
      <c r="AB1408" s="23">
        <f>IF(V1408="Béton bitumineux",P1408*PU!$B$11,0)</f>
        <v>0</v>
      </c>
      <c r="AC1408" s="23">
        <f>IF(V1408="Grave émulsion",P1408*PU!$B$13,0)</f>
        <v>0</v>
      </c>
      <c r="AD1408" s="24">
        <f>(R1408*PU!B1413)+('Entretien des chaussées1'!T1408*PU!B1415)+'Entretien des chaussées1'!X1408+'Entretien des chaussées1'!Y1408+'Entretien des chaussées1'!Z1408+'Entretien des chaussées1'!AA1408+'Entretien des chaussées1'!AB1408+'Entretien des chaussées1'!AC1408</f>
        <v>0</v>
      </c>
      <c r="AE1408" s="34"/>
      <c r="AF1408" s="34"/>
      <c r="AG1408" s="19" t="str">
        <f t="shared" si="250"/>
        <v/>
      </c>
      <c r="AH1408" s="19" t="str">
        <f t="shared" si="251"/>
        <v/>
      </c>
      <c r="AI1408" s="19" t="str">
        <f t="shared" si="252"/>
        <v/>
      </c>
      <c r="AJ1408" s="31"/>
      <c r="AK1408" s="26"/>
    </row>
    <row r="1409" spans="1:37" x14ac:dyDescent="0.2">
      <c r="A1409" s="40"/>
      <c r="B1409" s="50"/>
      <c r="C1409" s="41"/>
      <c r="D1409" s="44"/>
      <c r="E1409" s="40"/>
      <c r="F1409" s="38" t="str">
        <f t="shared" si="242"/>
        <v/>
      </c>
      <c r="G1409" s="23">
        <f t="shared" si="243"/>
        <v>0</v>
      </c>
      <c r="H1409" s="23">
        <f t="shared" si="244"/>
        <v>0</v>
      </c>
      <c r="I1409" s="23">
        <f t="shared" si="245"/>
        <v>0</v>
      </c>
      <c r="J1409" s="23">
        <f t="shared" si="246"/>
        <v>0</v>
      </c>
      <c r="K1409" s="23">
        <f t="shared" si="247"/>
        <v>0</v>
      </c>
      <c r="L1409" s="27"/>
      <c r="M1409" s="27"/>
      <c r="N1409" s="33"/>
      <c r="O1409" s="33"/>
      <c r="P1409" s="68" t="str">
        <f t="shared" si="248"/>
        <v/>
      </c>
      <c r="Q1409" s="49" t="str">
        <f t="shared" si="249"/>
        <v/>
      </c>
      <c r="R1409" s="33"/>
      <c r="S1409" s="33"/>
      <c r="T1409" s="33"/>
      <c r="U1409" s="33"/>
      <c r="V1409" s="27"/>
      <c r="W1409" s="45"/>
      <c r="X1409" s="42">
        <f>IF(V1409="ESU",P1409*PU!$B$3,0)</f>
        <v>0</v>
      </c>
      <c r="Y1409" s="23">
        <f>IF(V1409="ECF",P1409*PU!$B$5,0)</f>
        <v>0</v>
      </c>
      <c r="Z1409" s="23">
        <f>IF(V1409="Enrobé projeté",P1409*PU!$B$7,0)</f>
        <v>0</v>
      </c>
      <c r="AA1409" s="23">
        <f>IF(V1409="Enrobé à froid",P1409*PU!$B$9,0)</f>
        <v>0</v>
      </c>
      <c r="AB1409" s="23">
        <f>IF(V1409="Béton bitumineux",P1409*PU!$B$11,0)</f>
        <v>0</v>
      </c>
      <c r="AC1409" s="23">
        <f>IF(V1409="Grave émulsion",P1409*PU!$B$13,0)</f>
        <v>0</v>
      </c>
      <c r="AD1409" s="24">
        <f>(R1409*PU!B1414)+('Entretien des chaussées1'!T1409*PU!B1416)+'Entretien des chaussées1'!X1409+'Entretien des chaussées1'!Y1409+'Entretien des chaussées1'!Z1409+'Entretien des chaussées1'!AA1409+'Entretien des chaussées1'!AB1409+'Entretien des chaussées1'!AC1409</f>
        <v>0</v>
      </c>
      <c r="AE1409" s="34"/>
      <c r="AF1409" s="34"/>
      <c r="AG1409" s="19" t="str">
        <f t="shared" si="250"/>
        <v/>
      </c>
      <c r="AH1409" s="19" t="str">
        <f t="shared" si="251"/>
        <v/>
      </c>
      <c r="AI1409" s="19" t="str">
        <f t="shared" si="252"/>
        <v/>
      </c>
      <c r="AJ1409" s="31"/>
      <c r="AK1409" s="26"/>
    </row>
    <row r="1410" spans="1:37" x14ac:dyDescent="0.2">
      <c r="A1410" s="40"/>
      <c r="B1410" s="50"/>
      <c r="C1410" s="41"/>
      <c r="D1410" s="44"/>
      <c r="E1410" s="40"/>
      <c r="F1410" s="38" t="str">
        <f t="shared" si="242"/>
        <v/>
      </c>
      <c r="G1410" s="23">
        <f t="shared" si="243"/>
        <v>0</v>
      </c>
      <c r="H1410" s="23">
        <f t="shared" si="244"/>
        <v>0</v>
      </c>
      <c r="I1410" s="23">
        <f t="shared" si="245"/>
        <v>0</v>
      </c>
      <c r="J1410" s="23">
        <f t="shared" si="246"/>
        <v>0</v>
      </c>
      <c r="K1410" s="23">
        <f t="shared" si="247"/>
        <v>0</v>
      </c>
      <c r="L1410" s="27"/>
      <c r="M1410" s="27"/>
      <c r="N1410" s="33"/>
      <c r="O1410" s="33"/>
      <c r="P1410" s="68" t="str">
        <f t="shared" si="248"/>
        <v/>
      </c>
      <c r="Q1410" s="49" t="str">
        <f t="shared" si="249"/>
        <v/>
      </c>
      <c r="R1410" s="33"/>
      <c r="S1410" s="33"/>
      <c r="T1410" s="33"/>
      <c r="U1410" s="33"/>
      <c r="V1410" s="27"/>
      <c r="W1410" s="45"/>
      <c r="X1410" s="42">
        <f>IF(V1410="ESU",P1410*PU!$B$3,0)</f>
        <v>0</v>
      </c>
      <c r="Y1410" s="23">
        <f>IF(V1410="ECF",P1410*PU!$B$5,0)</f>
        <v>0</v>
      </c>
      <c r="Z1410" s="23">
        <f>IF(V1410="Enrobé projeté",P1410*PU!$B$7,0)</f>
        <v>0</v>
      </c>
      <c r="AA1410" s="23">
        <f>IF(V1410="Enrobé à froid",P1410*PU!$B$9,0)</f>
        <v>0</v>
      </c>
      <c r="AB1410" s="23">
        <f>IF(V1410="Béton bitumineux",P1410*PU!$B$11,0)</f>
        <v>0</v>
      </c>
      <c r="AC1410" s="23">
        <f>IF(V1410="Grave émulsion",P1410*PU!$B$13,0)</f>
        <v>0</v>
      </c>
      <c r="AD1410" s="24">
        <f>(R1410*PU!B1415)+('Entretien des chaussées1'!T1410*PU!B1417)+'Entretien des chaussées1'!X1410+'Entretien des chaussées1'!Y1410+'Entretien des chaussées1'!Z1410+'Entretien des chaussées1'!AA1410+'Entretien des chaussées1'!AB1410+'Entretien des chaussées1'!AC1410</f>
        <v>0</v>
      </c>
      <c r="AE1410" s="34"/>
      <c r="AF1410" s="34"/>
      <c r="AG1410" s="19" t="str">
        <f t="shared" si="250"/>
        <v/>
      </c>
      <c r="AH1410" s="19" t="str">
        <f t="shared" si="251"/>
        <v/>
      </c>
      <c r="AI1410" s="19" t="str">
        <f t="shared" si="252"/>
        <v/>
      </c>
      <c r="AJ1410" s="31"/>
      <c r="AK1410" s="26"/>
    </row>
    <row r="1411" spans="1:37" x14ac:dyDescent="0.2">
      <c r="A1411" s="40"/>
      <c r="B1411" s="50"/>
      <c r="C1411" s="41"/>
      <c r="D1411" s="44"/>
      <c r="E1411" s="40"/>
      <c r="F1411" s="38" t="str">
        <f t="shared" si="242"/>
        <v/>
      </c>
      <c r="G1411" s="23">
        <f t="shared" si="243"/>
        <v>0</v>
      </c>
      <c r="H1411" s="23">
        <f t="shared" si="244"/>
        <v>0</v>
      </c>
      <c r="I1411" s="23">
        <f t="shared" si="245"/>
        <v>0</v>
      </c>
      <c r="J1411" s="23">
        <f t="shared" si="246"/>
        <v>0</v>
      </c>
      <c r="K1411" s="23">
        <f t="shared" si="247"/>
        <v>0</v>
      </c>
      <c r="L1411" s="27"/>
      <c r="M1411" s="27"/>
      <c r="N1411" s="33"/>
      <c r="O1411" s="33"/>
      <c r="P1411" s="68" t="str">
        <f t="shared" si="248"/>
        <v/>
      </c>
      <c r="Q1411" s="49" t="str">
        <f t="shared" si="249"/>
        <v/>
      </c>
      <c r="R1411" s="33"/>
      <c r="S1411" s="33"/>
      <c r="T1411" s="33"/>
      <c r="U1411" s="33"/>
      <c r="V1411" s="27"/>
      <c r="W1411" s="45"/>
      <c r="X1411" s="42">
        <f>IF(V1411="ESU",P1411*PU!$B$3,0)</f>
        <v>0</v>
      </c>
      <c r="Y1411" s="23">
        <f>IF(V1411="ECF",P1411*PU!$B$5,0)</f>
        <v>0</v>
      </c>
      <c r="Z1411" s="23">
        <f>IF(V1411="Enrobé projeté",P1411*PU!$B$7,0)</f>
        <v>0</v>
      </c>
      <c r="AA1411" s="23">
        <f>IF(V1411="Enrobé à froid",P1411*PU!$B$9,0)</f>
        <v>0</v>
      </c>
      <c r="AB1411" s="23">
        <f>IF(V1411="Béton bitumineux",P1411*PU!$B$11,0)</f>
        <v>0</v>
      </c>
      <c r="AC1411" s="23">
        <f>IF(V1411="Grave émulsion",P1411*PU!$B$13,0)</f>
        <v>0</v>
      </c>
      <c r="AD1411" s="24">
        <f>(R1411*PU!B1416)+('Entretien des chaussées1'!T1411*PU!B1418)+'Entretien des chaussées1'!X1411+'Entretien des chaussées1'!Y1411+'Entretien des chaussées1'!Z1411+'Entretien des chaussées1'!AA1411+'Entretien des chaussées1'!AB1411+'Entretien des chaussées1'!AC1411</f>
        <v>0</v>
      </c>
      <c r="AE1411" s="34"/>
      <c r="AF1411" s="34"/>
      <c r="AG1411" s="19" t="str">
        <f t="shared" si="250"/>
        <v/>
      </c>
      <c r="AH1411" s="19" t="str">
        <f t="shared" si="251"/>
        <v/>
      </c>
      <c r="AI1411" s="19" t="str">
        <f t="shared" si="252"/>
        <v/>
      </c>
      <c r="AJ1411" s="31"/>
      <c r="AK1411" s="26"/>
    </row>
    <row r="1412" spans="1:37" x14ac:dyDescent="0.2">
      <c r="A1412" s="40"/>
      <c r="B1412" s="50"/>
      <c r="C1412" s="41"/>
      <c r="D1412" s="44"/>
      <c r="E1412" s="40"/>
      <c r="F1412" s="38" t="str">
        <f t="shared" si="242"/>
        <v/>
      </c>
      <c r="G1412" s="23">
        <f t="shared" si="243"/>
        <v>0</v>
      </c>
      <c r="H1412" s="23">
        <f t="shared" si="244"/>
        <v>0</v>
      </c>
      <c r="I1412" s="23">
        <f t="shared" si="245"/>
        <v>0</v>
      </c>
      <c r="J1412" s="23">
        <f t="shared" si="246"/>
        <v>0</v>
      </c>
      <c r="K1412" s="23">
        <f t="shared" si="247"/>
        <v>0</v>
      </c>
      <c r="L1412" s="27"/>
      <c r="M1412" s="27"/>
      <c r="N1412" s="33"/>
      <c r="O1412" s="33"/>
      <c r="P1412" s="68" t="str">
        <f t="shared" si="248"/>
        <v/>
      </c>
      <c r="Q1412" s="49" t="str">
        <f t="shared" si="249"/>
        <v/>
      </c>
      <c r="R1412" s="33"/>
      <c r="S1412" s="33"/>
      <c r="T1412" s="33"/>
      <c r="U1412" s="33"/>
      <c r="V1412" s="27"/>
      <c r="W1412" s="45"/>
      <c r="X1412" s="42">
        <f>IF(V1412="ESU",P1412*PU!$B$3,0)</f>
        <v>0</v>
      </c>
      <c r="Y1412" s="23">
        <f>IF(V1412="ECF",P1412*PU!$B$5,0)</f>
        <v>0</v>
      </c>
      <c r="Z1412" s="23">
        <f>IF(V1412="Enrobé projeté",P1412*PU!$B$7,0)</f>
        <v>0</v>
      </c>
      <c r="AA1412" s="23">
        <f>IF(V1412="Enrobé à froid",P1412*PU!$B$9,0)</f>
        <v>0</v>
      </c>
      <c r="AB1412" s="23">
        <f>IF(V1412="Béton bitumineux",P1412*PU!$B$11,0)</f>
        <v>0</v>
      </c>
      <c r="AC1412" s="23">
        <f>IF(V1412="Grave émulsion",P1412*PU!$B$13,0)</f>
        <v>0</v>
      </c>
      <c r="AD1412" s="24">
        <f>(R1412*PU!B1417)+('Entretien des chaussées1'!T1412*PU!B1419)+'Entretien des chaussées1'!X1412+'Entretien des chaussées1'!Y1412+'Entretien des chaussées1'!Z1412+'Entretien des chaussées1'!AA1412+'Entretien des chaussées1'!AB1412+'Entretien des chaussées1'!AC1412</f>
        <v>0</v>
      </c>
      <c r="AE1412" s="34"/>
      <c r="AF1412" s="34"/>
      <c r="AG1412" s="19" t="str">
        <f t="shared" si="250"/>
        <v/>
      </c>
      <c r="AH1412" s="19" t="str">
        <f t="shared" si="251"/>
        <v/>
      </c>
      <c r="AI1412" s="19" t="str">
        <f t="shared" si="252"/>
        <v/>
      </c>
      <c r="AJ1412" s="31"/>
      <c r="AK1412" s="26"/>
    </row>
    <row r="1413" spans="1:37" x14ac:dyDescent="0.2">
      <c r="A1413" s="40"/>
      <c r="B1413" s="50"/>
      <c r="C1413" s="41"/>
      <c r="D1413" s="44"/>
      <c r="E1413" s="40"/>
      <c r="F1413" s="38" t="str">
        <f t="shared" si="242"/>
        <v/>
      </c>
      <c r="G1413" s="23">
        <f t="shared" si="243"/>
        <v>0</v>
      </c>
      <c r="H1413" s="23">
        <f t="shared" si="244"/>
        <v>0</v>
      </c>
      <c r="I1413" s="23">
        <f t="shared" si="245"/>
        <v>0</v>
      </c>
      <c r="J1413" s="23">
        <f t="shared" si="246"/>
        <v>0</v>
      </c>
      <c r="K1413" s="23">
        <f t="shared" si="247"/>
        <v>0</v>
      </c>
      <c r="L1413" s="27"/>
      <c r="M1413" s="27"/>
      <c r="N1413" s="33"/>
      <c r="O1413" s="33"/>
      <c r="P1413" s="68" t="str">
        <f t="shared" si="248"/>
        <v/>
      </c>
      <c r="Q1413" s="49" t="str">
        <f t="shared" si="249"/>
        <v/>
      </c>
      <c r="R1413" s="33"/>
      <c r="S1413" s="33"/>
      <c r="T1413" s="33"/>
      <c r="U1413" s="33"/>
      <c r="V1413" s="27"/>
      <c r="W1413" s="45"/>
      <c r="X1413" s="42">
        <f>IF(V1413="ESU",P1413*PU!$B$3,0)</f>
        <v>0</v>
      </c>
      <c r="Y1413" s="23">
        <f>IF(V1413="ECF",P1413*PU!$B$5,0)</f>
        <v>0</v>
      </c>
      <c r="Z1413" s="23">
        <f>IF(V1413="Enrobé projeté",P1413*PU!$B$7,0)</f>
        <v>0</v>
      </c>
      <c r="AA1413" s="23">
        <f>IF(V1413="Enrobé à froid",P1413*PU!$B$9,0)</f>
        <v>0</v>
      </c>
      <c r="AB1413" s="23">
        <f>IF(V1413="Béton bitumineux",P1413*PU!$B$11,0)</f>
        <v>0</v>
      </c>
      <c r="AC1413" s="23">
        <f>IF(V1413="Grave émulsion",P1413*PU!$B$13,0)</f>
        <v>0</v>
      </c>
      <c r="AD1413" s="24">
        <f>(R1413*PU!B1418)+('Entretien des chaussées1'!T1413*PU!B1420)+'Entretien des chaussées1'!X1413+'Entretien des chaussées1'!Y1413+'Entretien des chaussées1'!Z1413+'Entretien des chaussées1'!AA1413+'Entretien des chaussées1'!AB1413+'Entretien des chaussées1'!AC1413</f>
        <v>0</v>
      </c>
      <c r="AE1413" s="34"/>
      <c r="AF1413" s="34"/>
      <c r="AG1413" s="19" t="str">
        <f t="shared" si="250"/>
        <v/>
      </c>
      <c r="AH1413" s="19" t="str">
        <f t="shared" si="251"/>
        <v/>
      </c>
      <c r="AI1413" s="19" t="str">
        <f t="shared" si="252"/>
        <v/>
      </c>
      <c r="AJ1413" s="31"/>
      <c r="AK1413" s="26"/>
    </row>
    <row r="1414" spans="1:37" x14ac:dyDescent="0.2">
      <c r="A1414" s="40"/>
      <c r="B1414" s="50"/>
      <c r="C1414" s="41"/>
      <c r="D1414" s="44"/>
      <c r="E1414" s="40"/>
      <c r="F1414" s="38" t="str">
        <f t="shared" si="242"/>
        <v/>
      </c>
      <c r="G1414" s="23">
        <f t="shared" si="243"/>
        <v>0</v>
      </c>
      <c r="H1414" s="23">
        <f t="shared" si="244"/>
        <v>0</v>
      </c>
      <c r="I1414" s="23">
        <f t="shared" si="245"/>
        <v>0</v>
      </c>
      <c r="J1414" s="23">
        <f t="shared" si="246"/>
        <v>0</v>
      </c>
      <c r="K1414" s="23">
        <f t="shared" si="247"/>
        <v>0</v>
      </c>
      <c r="L1414" s="27"/>
      <c r="M1414" s="27"/>
      <c r="N1414" s="33"/>
      <c r="O1414" s="33"/>
      <c r="P1414" s="68" t="str">
        <f t="shared" si="248"/>
        <v/>
      </c>
      <c r="Q1414" s="49" t="str">
        <f t="shared" si="249"/>
        <v/>
      </c>
      <c r="R1414" s="33"/>
      <c r="S1414" s="33"/>
      <c r="T1414" s="33"/>
      <c r="U1414" s="33"/>
      <c r="V1414" s="27"/>
      <c r="W1414" s="45"/>
      <c r="X1414" s="42">
        <f>IF(V1414="ESU",P1414*PU!$B$3,0)</f>
        <v>0</v>
      </c>
      <c r="Y1414" s="23">
        <f>IF(V1414="ECF",P1414*PU!$B$5,0)</f>
        <v>0</v>
      </c>
      <c r="Z1414" s="23">
        <f>IF(V1414="Enrobé projeté",P1414*PU!$B$7,0)</f>
        <v>0</v>
      </c>
      <c r="AA1414" s="23">
        <f>IF(V1414="Enrobé à froid",P1414*PU!$B$9,0)</f>
        <v>0</v>
      </c>
      <c r="AB1414" s="23">
        <f>IF(V1414="Béton bitumineux",P1414*PU!$B$11,0)</f>
        <v>0</v>
      </c>
      <c r="AC1414" s="23">
        <f>IF(V1414="Grave émulsion",P1414*PU!$B$13,0)</f>
        <v>0</v>
      </c>
      <c r="AD1414" s="24">
        <f>(R1414*PU!B1419)+('Entretien des chaussées1'!T1414*PU!B1421)+'Entretien des chaussées1'!X1414+'Entretien des chaussées1'!Y1414+'Entretien des chaussées1'!Z1414+'Entretien des chaussées1'!AA1414+'Entretien des chaussées1'!AB1414+'Entretien des chaussées1'!AC1414</f>
        <v>0</v>
      </c>
      <c r="AE1414" s="34"/>
      <c r="AF1414" s="34"/>
      <c r="AG1414" s="19" t="str">
        <f t="shared" si="250"/>
        <v/>
      </c>
      <c r="AH1414" s="19" t="str">
        <f t="shared" si="251"/>
        <v/>
      </c>
      <c r="AI1414" s="19" t="str">
        <f t="shared" si="252"/>
        <v/>
      </c>
      <c r="AJ1414" s="31"/>
      <c r="AK1414" s="26"/>
    </row>
    <row r="1415" spans="1:37" x14ac:dyDescent="0.2">
      <c r="A1415" s="40"/>
      <c r="B1415" s="50"/>
      <c r="C1415" s="41"/>
      <c r="D1415" s="44"/>
      <c r="E1415" s="40"/>
      <c r="F1415" s="38" t="str">
        <f t="shared" si="242"/>
        <v/>
      </c>
      <c r="G1415" s="23">
        <f t="shared" si="243"/>
        <v>0</v>
      </c>
      <c r="H1415" s="23">
        <f t="shared" si="244"/>
        <v>0</v>
      </c>
      <c r="I1415" s="23">
        <f t="shared" si="245"/>
        <v>0</v>
      </c>
      <c r="J1415" s="23">
        <f t="shared" si="246"/>
        <v>0</v>
      </c>
      <c r="K1415" s="23">
        <f t="shared" si="247"/>
        <v>0</v>
      </c>
      <c r="L1415" s="27"/>
      <c r="M1415" s="27"/>
      <c r="N1415" s="33"/>
      <c r="O1415" s="33"/>
      <c r="P1415" s="68" t="str">
        <f t="shared" si="248"/>
        <v/>
      </c>
      <c r="Q1415" s="49" t="str">
        <f t="shared" si="249"/>
        <v/>
      </c>
      <c r="R1415" s="33"/>
      <c r="S1415" s="33"/>
      <c r="T1415" s="33"/>
      <c r="U1415" s="33"/>
      <c r="V1415" s="27"/>
      <c r="W1415" s="45"/>
      <c r="X1415" s="42">
        <f>IF(V1415="ESU",P1415*PU!$B$3,0)</f>
        <v>0</v>
      </c>
      <c r="Y1415" s="23">
        <f>IF(V1415="ECF",P1415*PU!$B$5,0)</f>
        <v>0</v>
      </c>
      <c r="Z1415" s="23">
        <f>IF(V1415="Enrobé projeté",P1415*PU!$B$7,0)</f>
        <v>0</v>
      </c>
      <c r="AA1415" s="23">
        <f>IF(V1415="Enrobé à froid",P1415*PU!$B$9,0)</f>
        <v>0</v>
      </c>
      <c r="AB1415" s="23">
        <f>IF(V1415="Béton bitumineux",P1415*PU!$B$11,0)</f>
        <v>0</v>
      </c>
      <c r="AC1415" s="23">
        <f>IF(V1415="Grave émulsion",P1415*PU!$B$13,0)</f>
        <v>0</v>
      </c>
      <c r="AD1415" s="24">
        <f>(R1415*PU!B1420)+('Entretien des chaussées1'!T1415*PU!B1422)+'Entretien des chaussées1'!X1415+'Entretien des chaussées1'!Y1415+'Entretien des chaussées1'!Z1415+'Entretien des chaussées1'!AA1415+'Entretien des chaussées1'!AB1415+'Entretien des chaussées1'!AC1415</f>
        <v>0</v>
      </c>
      <c r="AE1415" s="34"/>
      <c r="AF1415" s="34"/>
      <c r="AG1415" s="19" t="str">
        <f t="shared" si="250"/>
        <v/>
      </c>
      <c r="AH1415" s="19" t="str">
        <f t="shared" si="251"/>
        <v/>
      </c>
      <c r="AI1415" s="19" t="str">
        <f t="shared" si="252"/>
        <v/>
      </c>
      <c r="AJ1415" s="31"/>
      <c r="AK1415" s="26"/>
    </row>
    <row r="1416" spans="1:37" x14ac:dyDescent="0.2">
      <c r="A1416" s="40"/>
      <c r="B1416" s="50"/>
      <c r="C1416" s="41"/>
      <c r="D1416" s="44"/>
      <c r="E1416" s="40"/>
      <c r="F1416" s="38" t="str">
        <f t="shared" si="242"/>
        <v/>
      </c>
      <c r="G1416" s="23">
        <f t="shared" si="243"/>
        <v>0</v>
      </c>
      <c r="H1416" s="23">
        <f t="shared" si="244"/>
        <v>0</v>
      </c>
      <c r="I1416" s="23">
        <f t="shared" si="245"/>
        <v>0</v>
      </c>
      <c r="J1416" s="23">
        <f t="shared" si="246"/>
        <v>0</v>
      </c>
      <c r="K1416" s="23">
        <f t="shared" si="247"/>
        <v>0</v>
      </c>
      <c r="L1416" s="27"/>
      <c r="M1416" s="27"/>
      <c r="N1416" s="33"/>
      <c r="O1416" s="33"/>
      <c r="P1416" s="68" t="str">
        <f t="shared" si="248"/>
        <v/>
      </c>
      <c r="Q1416" s="49" t="str">
        <f t="shared" si="249"/>
        <v/>
      </c>
      <c r="R1416" s="33"/>
      <c r="S1416" s="33"/>
      <c r="T1416" s="33"/>
      <c r="U1416" s="33"/>
      <c r="V1416" s="27"/>
      <c r="W1416" s="45"/>
      <c r="X1416" s="42">
        <f>IF(V1416="ESU",P1416*PU!$B$3,0)</f>
        <v>0</v>
      </c>
      <c r="Y1416" s="23">
        <f>IF(V1416="ECF",P1416*PU!$B$5,0)</f>
        <v>0</v>
      </c>
      <c r="Z1416" s="23">
        <f>IF(V1416="Enrobé projeté",P1416*PU!$B$7,0)</f>
        <v>0</v>
      </c>
      <c r="AA1416" s="23">
        <f>IF(V1416="Enrobé à froid",P1416*PU!$B$9,0)</f>
        <v>0</v>
      </c>
      <c r="AB1416" s="23">
        <f>IF(V1416="Béton bitumineux",P1416*PU!$B$11,0)</f>
        <v>0</v>
      </c>
      <c r="AC1416" s="23">
        <f>IF(V1416="Grave émulsion",P1416*PU!$B$13,0)</f>
        <v>0</v>
      </c>
      <c r="AD1416" s="24">
        <f>(R1416*PU!B1421)+('Entretien des chaussées1'!T1416*PU!B1423)+'Entretien des chaussées1'!X1416+'Entretien des chaussées1'!Y1416+'Entretien des chaussées1'!Z1416+'Entretien des chaussées1'!AA1416+'Entretien des chaussées1'!AB1416+'Entretien des chaussées1'!AC1416</f>
        <v>0</v>
      </c>
      <c r="AE1416" s="34"/>
      <c r="AF1416" s="34"/>
      <c r="AG1416" s="19" t="str">
        <f t="shared" si="250"/>
        <v/>
      </c>
      <c r="AH1416" s="19" t="str">
        <f t="shared" si="251"/>
        <v/>
      </c>
      <c r="AI1416" s="19" t="str">
        <f t="shared" si="252"/>
        <v/>
      </c>
      <c r="AJ1416" s="31"/>
      <c r="AK1416" s="26"/>
    </row>
    <row r="1417" spans="1:37" x14ac:dyDescent="0.2">
      <c r="A1417" s="40"/>
      <c r="B1417" s="50"/>
      <c r="C1417" s="41"/>
      <c r="D1417" s="44"/>
      <c r="E1417" s="40"/>
      <c r="F1417" s="38" t="str">
        <f t="shared" si="242"/>
        <v/>
      </c>
      <c r="G1417" s="23">
        <f t="shared" si="243"/>
        <v>0</v>
      </c>
      <c r="H1417" s="23">
        <f t="shared" si="244"/>
        <v>0</v>
      </c>
      <c r="I1417" s="23">
        <f t="shared" si="245"/>
        <v>0</v>
      </c>
      <c r="J1417" s="23">
        <f t="shared" si="246"/>
        <v>0</v>
      </c>
      <c r="K1417" s="23">
        <f t="shared" si="247"/>
        <v>0</v>
      </c>
      <c r="L1417" s="27"/>
      <c r="M1417" s="27"/>
      <c r="N1417" s="33"/>
      <c r="O1417" s="33"/>
      <c r="P1417" s="68" t="str">
        <f t="shared" si="248"/>
        <v/>
      </c>
      <c r="Q1417" s="49" t="str">
        <f t="shared" si="249"/>
        <v/>
      </c>
      <c r="R1417" s="33"/>
      <c r="S1417" s="33"/>
      <c r="T1417" s="33"/>
      <c r="U1417" s="33"/>
      <c r="V1417" s="27"/>
      <c r="W1417" s="45"/>
      <c r="X1417" s="42">
        <f>IF(V1417="ESU",P1417*PU!$B$3,0)</f>
        <v>0</v>
      </c>
      <c r="Y1417" s="23">
        <f>IF(V1417="ECF",P1417*PU!$B$5,0)</f>
        <v>0</v>
      </c>
      <c r="Z1417" s="23">
        <f>IF(V1417="Enrobé projeté",P1417*PU!$B$7,0)</f>
        <v>0</v>
      </c>
      <c r="AA1417" s="23">
        <f>IF(V1417="Enrobé à froid",P1417*PU!$B$9,0)</f>
        <v>0</v>
      </c>
      <c r="AB1417" s="23">
        <f>IF(V1417="Béton bitumineux",P1417*PU!$B$11,0)</f>
        <v>0</v>
      </c>
      <c r="AC1417" s="23">
        <f>IF(V1417="Grave émulsion",P1417*PU!$B$13,0)</f>
        <v>0</v>
      </c>
      <c r="AD1417" s="24">
        <f>(R1417*PU!B1422)+('Entretien des chaussées1'!T1417*PU!B1424)+'Entretien des chaussées1'!X1417+'Entretien des chaussées1'!Y1417+'Entretien des chaussées1'!Z1417+'Entretien des chaussées1'!AA1417+'Entretien des chaussées1'!AB1417+'Entretien des chaussées1'!AC1417</f>
        <v>0</v>
      </c>
      <c r="AE1417" s="34"/>
      <c r="AF1417" s="34"/>
      <c r="AG1417" s="19" t="str">
        <f t="shared" si="250"/>
        <v/>
      </c>
      <c r="AH1417" s="19" t="str">
        <f t="shared" si="251"/>
        <v/>
      </c>
      <c r="AI1417" s="19" t="str">
        <f t="shared" si="252"/>
        <v/>
      </c>
      <c r="AJ1417" s="31"/>
      <c r="AK1417" s="26"/>
    </row>
    <row r="1418" spans="1:37" x14ac:dyDescent="0.2">
      <c r="A1418" s="40"/>
      <c r="B1418" s="50"/>
      <c r="C1418" s="41"/>
      <c r="D1418" s="44"/>
      <c r="E1418" s="40"/>
      <c r="F1418" s="38" t="str">
        <f t="shared" si="242"/>
        <v/>
      </c>
      <c r="G1418" s="23">
        <f t="shared" si="243"/>
        <v>0</v>
      </c>
      <c r="H1418" s="23">
        <f t="shared" si="244"/>
        <v>0</v>
      </c>
      <c r="I1418" s="23">
        <f t="shared" si="245"/>
        <v>0</v>
      </c>
      <c r="J1418" s="23">
        <f t="shared" si="246"/>
        <v>0</v>
      </c>
      <c r="K1418" s="23">
        <f t="shared" si="247"/>
        <v>0</v>
      </c>
      <c r="L1418" s="27"/>
      <c r="M1418" s="27"/>
      <c r="N1418" s="33"/>
      <c r="O1418" s="33"/>
      <c r="P1418" s="68" t="str">
        <f t="shared" si="248"/>
        <v/>
      </c>
      <c r="Q1418" s="49" t="str">
        <f t="shared" si="249"/>
        <v/>
      </c>
      <c r="R1418" s="33"/>
      <c r="S1418" s="33"/>
      <c r="T1418" s="33"/>
      <c r="U1418" s="33"/>
      <c r="V1418" s="27"/>
      <c r="W1418" s="45"/>
      <c r="X1418" s="42">
        <f>IF(V1418="ESU",P1418*PU!$B$3,0)</f>
        <v>0</v>
      </c>
      <c r="Y1418" s="23">
        <f>IF(V1418="ECF",P1418*PU!$B$5,0)</f>
        <v>0</v>
      </c>
      <c r="Z1418" s="23">
        <f>IF(V1418="Enrobé projeté",P1418*PU!$B$7,0)</f>
        <v>0</v>
      </c>
      <c r="AA1418" s="23">
        <f>IF(V1418="Enrobé à froid",P1418*PU!$B$9,0)</f>
        <v>0</v>
      </c>
      <c r="AB1418" s="23">
        <f>IF(V1418="Béton bitumineux",P1418*PU!$B$11,0)</f>
        <v>0</v>
      </c>
      <c r="AC1418" s="23">
        <f>IF(V1418="Grave émulsion",P1418*PU!$B$13,0)</f>
        <v>0</v>
      </c>
      <c r="AD1418" s="24">
        <f>(R1418*PU!B1423)+('Entretien des chaussées1'!T1418*PU!B1425)+'Entretien des chaussées1'!X1418+'Entretien des chaussées1'!Y1418+'Entretien des chaussées1'!Z1418+'Entretien des chaussées1'!AA1418+'Entretien des chaussées1'!AB1418+'Entretien des chaussées1'!AC1418</f>
        <v>0</v>
      </c>
      <c r="AE1418" s="34"/>
      <c r="AF1418" s="34"/>
      <c r="AG1418" s="19" t="str">
        <f t="shared" si="250"/>
        <v/>
      </c>
      <c r="AH1418" s="19" t="str">
        <f t="shared" si="251"/>
        <v/>
      </c>
      <c r="AI1418" s="19" t="str">
        <f t="shared" si="252"/>
        <v/>
      </c>
      <c r="AJ1418" s="31"/>
      <c r="AK1418" s="26"/>
    </row>
    <row r="1419" spans="1:37" x14ac:dyDescent="0.2">
      <c r="A1419" s="40"/>
      <c r="B1419" s="50"/>
      <c r="C1419" s="41"/>
      <c r="D1419" s="44"/>
      <c r="E1419" s="40"/>
      <c r="F1419" s="38" t="str">
        <f t="shared" si="242"/>
        <v/>
      </c>
      <c r="G1419" s="23">
        <f t="shared" si="243"/>
        <v>0</v>
      </c>
      <c r="H1419" s="23">
        <f t="shared" si="244"/>
        <v>0</v>
      </c>
      <c r="I1419" s="23">
        <f t="shared" si="245"/>
        <v>0</v>
      </c>
      <c r="J1419" s="23">
        <f t="shared" si="246"/>
        <v>0</v>
      </c>
      <c r="K1419" s="23">
        <f t="shared" si="247"/>
        <v>0</v>
      </c>
      <c r="L1419" s="27"/>
      <c r="M1419" s="27"/>
      <c r="N1419" s="33"/>
      <c r="O1419" s="33"/>
      <c r="P1419" s="68" t="str">
        <f t="shared" si="248"/>
        <v/>
      </c>
      <c r="Q1419" s="49" t="str">
        <f t="shared" si="249"/>
        <v/>
      </c>
      <c r="R1419" s="33"/>
      <c r="S1419" s="33"/>
      <c r="T1419" s="33"/>
      <c r="U1419" s="33"/>
      <c r="V1419" s="27"/>
      <c r="W1419" s="45"/>
      <c r="X1419" s="42">
        <f>IF(V1419="ESU",P1419*PU!$B$3,0)</f>
        <v>0</v>
      </c>
      <c r="Y1419" s="23">
        <f>IF(V1419="ECF",P1419*PU!$B$5,0)</f>
        <v>0</v>
      </c>
      <c r="Z1419" s="23">
        <f>IF(V1419="Enrobé projeté",P1419*PU!$B$7,0)</f>
        <v>0</v>
      </c>
      <c r="AA1419" s="23">
        <f>IF(V1419="Enrobé à froid",P1419*PU!$B$9,0)</f>
        <v>0</v>
      </c>
      <c r="AB1419" s="23">
        <f>IF(V1419="Béton bitumineux",P1419*PU!$B$11,0)</f>
        <v>0</v>
      </c>
      <c r="AC1419" s="23">
        <f>IF(V1419="Grave émulsion",P1419*PU!$B$13,0)</f>
        <v>0</v>
      </c>
      <c r="AD1419" s="24">
        <f>(R1419*PU!B1424)+('Entretien des chaussées1'!T1419*PU!B1426)+'Entretien des chaussées1'!X1419+'Entretien des chaussées1'!Y1419+'Entretien des chaussées1'!Z1419+'Entretien des chaussées1'!AA1419+'Entretien des chaussées1'!AB1419+'Entretien des chaussées1'!AC1419</f>
        <v>0</v>
      </c>
      <c r="AE1419" s="34"/>
      <c r="AF1419" s="34"/>
      <c r="AG1419" s="19" t="str">
        <f t="shared" si="250"/>
        <v/>
      </c>
      <c r="AH1419" s="19" t="str">
        <f t="shared" si="251"/>
        <v/>
      </c>
      <c r="AI1419" s="19" t="str">
        <f t="shared" si="252"/>
        <v/>
      </c>
      <c r="AJ1419" s="31"/>
      <c r="AK1419" s="26"/>
    </row>
    <row r="1420" spans="1:37" x14ac:dyDescent="0.2">
      <c r="A1420" s="40"/>
      <c r="B1420" s="50"/>
      <c r="C1420" s="41"/>
      <c r="D1420" s="44"/>
      <c r="E1420" s="40"/>
      <c r="F1420" s="38" t="str">
        <f t="shared" si="242"/>
        <v/>
      </c>
      <c r="G1420" s="23">
        <f t="shared" si="243"/>
        <v>0</v>
      </c>
      <c r="H1420" s="23">
        <f t="shared" si="244"/>
        <v>0</v>
      </c>
      <c r="I1420" s="23">
        <f t="shared" si="245"/>
        <v>0</v>
      </c>
      <c r="J1420" s="23">
        <f t="shared" si="246"/>
        <v>0</v>
      </c>
      <c r="K1420" s="23">
        <f t="shared" si="247"/>
        <v>0</v>
      </c>
      <c r="L1420" s="27"/>
      <c r="M1420" s="27"/>
      <c r="N1420" s="33"/>
      <c r="O1420" s="33"/>
      <c r="P1420" s="68" t="str">
        <f t="shared" si="248"/>
        <v/>
      </c>
      <c r="Q1420" s="49" t="str">
        <f t="shared" si="249"/>
        <v/>
      </c>
      <c r="R1420" s="33"/>
      <c r="S1420" s="33"/>
      <c r="T1420" s="33"/>
      <c r="U1420" s="33"/>
      <c r="V1420" s="27"/>
      <c r="W1420" s="45"/>
      <c r="X1420" s="42">
        <f>IF(V1420="ESU",P1420*PU!$B$3,0)</f>
        <v>0</v>
      </c>
      <c r="Y1420" s="23">
        <f>IF(V1420="ECF",P1420*PU!$B$5,0)</f>
        <v>0</v>
      </c>
      <c r="Z1420" s="23">
        <f>IF(V1420="Enrobé projeté",P1420*PU!$B$7,0)</f>
        <v>0</v>
      </c>
      <c r="AA1420" s="23">
        <f>IF(V1420="Enrobé à froid",P1420*PU!$B$9,0)</f>
        <v>0</v>
      </c>
      <c r="AB1420" s="23">
        <f>IF(V1420="Béton bitumineux",P1420*PU!$B$11,0)</f>
        <v>0</v>
      </c>
      <c r="AC1420" s="23">
        <f>IF(V1420="Grave émulsion",P1420*PU!$B$13,0)</f>
        <v>0</v>
      </c>
      <c r="AD1420" s="24">
        <f>(R1420*PU!B1425)+('Entretien des chaussées1'!T1420*PU!B1427)+'Entretien des chaussées1'!X1420+'Entretien des chaussées1'!Y1420+'Entretien des chaussées1'!Z1420+'Entretien des chaussées1'!AA1420+'Entretien des chaussées1'!AB1420+'Entretien des chaussées1'!AC1420</f>
        <v>0</v>
      </c>
      <c r="AE1420" s="34"/>
      <c r="AF1420" s="34"/>
      <c r="AG1420" s="19" t="str">
        <f t="shared" si="250"/>
        <v/>
      </c>
      <c r="AH1420" s="19" t="str">
        <f t="shared" si="251"/>
        <v/>
      </c>
      <c r="AI1420" s="19" t="str">
        <f t="shared" si="252"/>
        <v/>
      </c>
      <c r="AJ1420" s="31"/>
      <c r="AK1420" s="26"/>
    </row>
    <row r="1421" spans="1:37" x14ac:dyDescent="0.2">
      <c r="A1421" s="40"/>
      <c r="B1421" s="50"/>
      <c r="C1421" s="41"/>
      <c r="D1421" s="44"/>
      <c r="E1421" s="40"/>
      <c r="F1421" s="38" t="str">
        <f t="shared" ref="F1421:F1484" si="253">IF(E1421="Chaussée neuve","Niveau 1",IF(E1421="Chaussée fissurée","Niveau 2",IF(E1421="Chaussée fortement fissurée et nids de poule","Niveau 3",IF(E1421="Chaussée orniérée et fissurée","Niveau 4",IF(E1421="Chaussée affaissée ou quasi détruite","Niveau 5","")))))</f>
        <v/>
      </c>
      <c r="G1421" s="23">
        <f t="shared" ref="G1421:G1484" si="254">IF(F1421="Niveau 1",1,0)</f>
        <v>0</v>
      </c>
      <c r="H1421" s="23">
        <f t="shared" ref="H1421:H1484" si="255">IF(F1421="Niveau 2",1,0)</f>
        <v>0</v>
      </c>
      <c r="I1421" s="23">
        <f t="shared" ref="I1421:I1484" si="256">IF(F1421="Niveau 3",1,0)</f>
        <v>0</v>
      </c>
      <c r="J1421" s="23">
        <f t="shared" ref="J1421:J1484" si="257">IF(F1421="Niveau 4",1,0)</f>
        <v>0</v>
      </c>
      <c r="K1421" s="23">
        <f t="shared" ref="K1421:K1484" si="258">IF(F1421="Niveau 5",1,0)</f>
        <v>0</v>
      </c>
      <c r="L1421" s="27"/>
      <c r="M1421" s="27"/>
      <c r="N1421" s="33"/>
      <c r="O1421" s="33"/>
      <c r="P1421" s="68" t="str">
        <f t="shared" ref="P1421:P1484" si="259">IF(O1421="","",N1421*O1421)</f>
        <v/>
      </c>
      <c r="Q1421" s="49" t="str">
        <f t="shared" ref="Q1421:Q1484" si="260">IF(P1421="","","m²")</f>
        <v/>
      </c>
      <c r="R1421" s="33"/>
      <c r="S1421" s="33"/>
      <c r="T1421" s="33"/>
      <c r="U1421" s="33"/>
      <c r="V1421" s="27"/>
      <c r="W1421" s="45"/>
      <c r="X1421" s="42">
        <f>IF(V1421="ESU",P1421*PU!$B$3,0)</f>
        <v>0</v>
      </c>
      <c r="Y1421" s="23">
        <f>IF(V1421="ECF",P1421*PU!$B$5,0)</f>
        <v>0</v>
      </c>
      <c r="Z1421" s="23">
        <f>IF(V1421="Enrobé projeté",P1421*PU!$B$7,0)</f>
        <v>0</v>
      </c>
      <c r="AA1421" s="23">
        <f>IF(V1421="Enrobé à froid",P1421*PU!$B$9,0)</f>
        <v>0</v>
      </c>
      <c r="AB1421" s="23">
        <f>IF(V1421="Béton bitumineux",P1421*PU!$B$11,0)</f>
        <v>0</v>
      </c>
      <c r="AC1421" s="23">
        <f>IF(V1421="Grave émulsion",P1421*PU!$B$13,0)</f>
        <v>0</v>
      </c>
      <c r="AD1421" s="24">
        <f>(R1421*PU!B1426)+('Entretien des chaussées1'!T1421*PU!B1428)+'Entretien des chaussées1'!X1421+'Entretien des chaussées1'!Y1421+'Entretien des chaussées1'!Z1421+'Entretien des chaussées1'!AA1421+'Entretien des chaussées1'!AB1421+'Entretien des chaussées1'!AC1421</f>
        <v>0</v>
      </c>
      <c r="AE1421" s="34"/>
      <c r="AF1421" s="34"/>
      <c r="AG1421" s="19" t="str">
        <f t="shared" ref="AG1421:AG1484" si="261">IF(W1421="Année N",AD1421+AE1421+AF1421,"")</f>
        <v/>
      </c>
      <c r="AH1421" s="19" t="str">
        <f t="shared" ref="AH1421:AH1484" si="262">IF(W1421="N+1",AD1421+AE1421+AF1421,"")</f>
        <v/>
      </c>
      <c r="AI1421" s="19" t="str">
        <f t="shared" ref="AI1421:AI1484" si="263">IF(W1421="&gt; N+1",AD1421+AE1421+AF1421,"")</f>
        <v/>
      </c>
      <c r="AJ1421" s="31"/>
      <c r="AK1421" s="26"/>
    </row>
    <row r="1422" spans="1:37" x14ac:dyDescent="0.2">
      <c r="A1422" s="40"/>
      <c r="B1422" s="50"/>
      <c r="C1422" s="41"/>
      <c r="D1422" s="44"/>
      <c r="E1422" s="40"/>
      <c r="F1422" s="38" t="str">
        <f t="shared" si="253"/>
        <v/>
      </c>
      <c r="G1422" s="23">
        <f t="shared" si="254"/>
        <v>0</v>
      </c>
      <c r="H1422" s="23">
        <f t="shared" si="255"/>
        <v>0</v>
      </c>
      <c r="I1422" s="23">
        <f t="shared" si="256"/>
        <v>0</v>
      </c>
      <c r="J1422" s="23">
        <f t="shared" si="257"/>
        <v>0</v>
      </c>
      <c r="K1422" s="23">
        <f t="shared" si="258"/>
        <v>0</v>
      </c>
      <c r="L1422" s="27"/>
      <c r="M1422" s="27"/>
      <c r="N1422" s="33"/>
      <c r="O1422" s="33"/>
      <c r="P1422" s="68" t="str">
        <f t="shared" si="259"/>
        <v/>
      </c>
      <c r="Q1422" s="49" t="str">
        <f t="shared" si="260"/>
        <v/>
      </c>
      <c r="R1422" s="33"/>
      <c r="S1422" s="33"/>
      <c r="T1422" s="33"/>
      <c r="U1422" s="33"/>
      <c r="V1422" s="27"/>
      <c r="W1422" s="45"/>
      <c r="X1422" s="42">
        <f>IF(V1422="ESU",P1422*PU!$B$3,0)</f>
        <v>0</v>
      </c>
      <c r="Y1422" s="23">
        <f>IF(V1422="ECF",P1422*PU!$B$5,0)</f>
        <v>0</v>
      </c>
      <c r="Z1422" s="23">
        <f>IF(V1422="Enrobé projeté",P1422*PU!$B$7,0)</f>
        <v>0</v>
      </c>
      <c r="AA1422" s="23">
        <f>IF(V1422="Enrobé à froid",P1422*PU!$B$9,0)</f>
        <v>0</v>
      </c>
      <c r="AB1422" s="23">
        <f>IF(V1422="Béton bitumineux",P1422*PU!$B$11,0)</f>
        <v>0</v>
      </c>
      <c r="AC1422" s="23">
        <f>IF(V1422="Grave émulsion",P1422*PU!$B$13,0)</f>
        <v>0</v>
      </c>
      <c r="AD1422" s="24">
        <f>(R1422*PU!B1427)+('Entretien des chaussées1'!T1422*PU!B1429)+'Entretien des chaussées1'!X1422+'Entretien des chaussées1'!Y1422+'Entretien des chaussées1'!Z1422+'Entretien des chaussées1'!AA1422+'Entretien des chaussées1'!AB1422+'Entretien des chaussées1'!AC1422</f>
        <v>0</v>
      </c>
      <c r="AE1422" s="34"/>
      <c r="AF1422" s="34"/>
      <c r="AG1422" s="19" t="str">
        <f t="shared" si="261"/>
        <v/>
      </c>
      <c r="AH1422" s="19" t="str">
        <f t="shared" si="262"/>
        <v/>
      </c>
      <c r="AI1422" s="19" t="str">
        <f t="shared" si="263"/>
        <v/>
      </c>
      <c r="AJ1422" s="31"/>
      <c r="AK1422" s="26"/>
    </row>
    <row r="1423" spans="1:37" x14ac:dyDescent="0.2">
      <c r="A1423" s="40"/>
      <c r="B1423" s="50"/>
      <c r="C1423" s="41"/>
      <c r="D1423" s="44"/>
      <c r="E1423" s="40"/>
      <c r="F1423" s="38" t="str">
        <f t="shared" si="253"/>
        <v/>
      </c>
      <c r="G1423" s="23">
        <f t="shared" si="254"/>
        <v>0</v>
      </c>
      <c r="H1423" s="23">
        <f t="shared" si="255"/>
        <v>0</v>
      </c>
      <c r="I1423" s="23">
        <f t="shared" si="256"/>
        <v>0</v>
      </c>
      <c r="J1423" s="23">
        <f t="shared" si="257"/>
        <v>0</v>
      </c>
      <c r="K1423" s="23">
        <f t="shared" si="258"/>
        <v>0</v>
      </c>
      <c r="L1423" s="27"/>
      <c r="M1423" s="27"/>
      <c r="N1423" s="33"/>
      <c r="O1423" s="33"/>
      <c r="P1423" s="68" t="str">
        <f t="shared" si="259"/>
        <v/>
      </c>
      <c r="Q1423" s="49" t="str">
        <f t="shared" si="260"/>
        <v/>
      </c>
      <c r="R1423" s="33"/>
      <c r="S1423" s="33"/>
      <c r="T1423" s="33"/>
      <c r="U1423" s="33"/>
      <c r="V1423" s="27"/>
      <c r="W1423" s="45"/>
      <c r="X1423" s="42">
        <f>IF(V1423="ESU",P1423*PU!$B$3,0)</f>
        <v>0</v>
      </c>
      <c r="Y1423" s="23">
        <f>IF(V1423="ECF",P1423*PU!$B$5,0)</f>
        <v>0</v>
      </c>
      <c r="Z1423" s="23">
        <f>IF(V1423="Enrobé projeté",P1423*PU!$B$7,0)</f>
        <v>0</v>
      </c>
      <c r="AA1423" s="23">
        <f>IF(V1423="Enrobé à froid",P1423*PU!$B$9,0)</f>
        <v>0</v>
      </c>
      <c r="AB1423" s="23">
        <f>IF(V1423="Béton bitumineux",P1423*PU!$B$11,0)</f>
        <v>0</v>
      </c>
      <c r="AC1423" s="23">
        <f>IF(V1423="Grave émulsion",P1423*PU!$B$13,0)</f>
        <v>0</v>
      </c>
      <c r="AD1423" s="24">
        <f>(R1423*PU!B1428)+('Entretien des chaussées1'!T1423*PU!B1430)+'Entretien des chaussées1'!X1423+'Entretien des chaussées1'!Y1423+'Entretien des chaussées1'!Z1423+'Entretien des chaussées1'!AA1423+'Entretien des chaussées1'!AB1423+'Entretien des chaussées1'!AC1423</f>
        <v>0</v>
      </c>
      <c r="AE1423" s="34"/>
      <c r="AF1423" s="34"/>
      <c r="AG1423" s="19" t="str">
        <f t="shared" si="261"/>
        <v/>
      </c>
      <c r="AH1423" s="19" t="str">
        <f t="shared" si="262"/>
        <v/>
      </c>
      <c r="AI1423" s="19" t="str">
        <f t="shared" si="263"/>
        <v/>
      </c>
      <c r="AJ1423" s="31"/>
      <c r="AK1423" s="26"/>
    </row>
    <row r="1424" spans="1:37" x14ac:dyDescent="0.2">
      <c r="A1424" s="40"/>
      <c r="B1424" s="50"/>
      <c r="C1424" s="41"/>
      <c r="D1424" s="44"/>
      <c r="E1424" s="40"/>
      <c r="F1424" s="38" t="str">
        <f t="shared" si="253"/>
        <v/>
      </c>
      <c r="G1424" s="23">
        <f t="shared" si="254"/>
        <v>0</v>
      </c>
      <c r="H1424" s="23">
        <f t="shared" si="255"/>
        <v>0</v>
      </c>
      <c r="I1424" s="23">
        <f t="shared" si="256"/>
        <v>0</v>
      </c>
      <c r="J1424" s="23">
        <f t="shared" si="257"/>
        <v>0</v>
      </c>
      <c r="K1424" s="23">
        <f t="shared" si="258"/>
        <v>0</v>
      </c>
      <c r="L1424" s="27"/>
      <c r="M1424" s="27"/>
      <c r="N1424" s="33"/>
      <c r="O1424" s="33"/>
      <c r="P1424" s="68" t="str">
        <f t="shared" si="259"/>
        <v/>
      </c>
      <c r="Q1424" s="49" t="str">
        <f t="shared" si="260"/>
        <v/>
      </c>
      <c r="R1424" s="33"/>
      <c r="S1424" s="33"/>
      <c r="T1424" s="33"/>
      <c r="U1424" s="33"/>
      <c r="V1424" s="27"/>
      <c r="W1424" s="45"/>
      <c r="X1424" s="42">
        <f>IF(V1424="ESU",P1424*PU!$B$3,0)</f>
        <v>0</v>
      </c>
      <c r="Y1424" s="23">
        <f>IF(V1424="ECF",P1424*PU!$B$5,0)</f>
        <v>0</v>
      </c>
      <c r="Z1424" s="23">
        <f>IF(V1424="Enrobé projeté",P1424*PU!$B$7,0)</f>
        <v>0</v>
      </c>
      <c r="AA1424" s="23">
        <f>IF(V1424="Enrobé à froid",P1424*PU!$B$9,0)</f>
        <v>0</v>
      </c>
      <c r="AB1424" s="23">
        <f>IF(V1424="Béton bitumineux",P1424*PU!$B$11,0)</f>
        <v>0</v>
      </c>
      <c r="AC1424" s="23">
        <f>IF(V1424="Grave émulsion",P1424*PU!$B$13,0)</f>
        <v>0</v>
      </c>
      <c r="AD1424" s="24">
        <f>(R1424*PU!B1429)+('Entretien des chaussées1'!T1424*PU!B1431)+'Entretien des chaussées1'!X1424+'Entretien des chaussées1'!Y1424+'Entretien des chaussées1'!Z1424+'Entretien des chaussées1'!AA1424+'Entretien des chaussées1'!AB1424+'Entretien des chaussées1'!AC1424</f>
        <v>0</v>
      </c>
      <c r="AE1424" s="34"/>
      <c r="AF1424" s="34"/>
      <c r="AG1424" s="19" t="str">
        <f t="shared" si="261"/>
        <v/>
      </c>
      <c r="AH1424" s="19" t="str">
        <f t="shared" si="262"/>
        <v/>
      </c>
      <c r="AI1424" s="19" t="str">
        <f t="shared" si="263"/>
        <v/>
      </c>
      <c r="AJ1424" s="31"/>
      <c r="AK1424" s="26"/>
    </row>
    <row r="1425" spans="1:37" x14ac:dyDescent="0.2">
      <c r="A1425" s="40"/>
      <c r="B1425" s="50"/>
      <c r="C1425" s="41"/>
      <c r="D1425" s="44"/>
      <c r="E1425" s="40"/>
      <c r="F1425" s="38" t="str">
        <f t="shared" si="253"/>
        <v/>
      </c>
      <c r="G1425" s="23">
        <f t="shared" si="254"/>
        <v>0</v>
      </c>
      <c r="H1425" s="23">
        <f t="shared" si="255"/>
        <v>0</v>
      </c>
      <c r="I1425" s="23">
        <f t="shared" si="256"/>
        <v>0</v>
      </c>
      <c r="J1425" s="23">
        <f t="shared" si="257"/>
        <v>0</v>
      </c>
      <c r="K1425" s="23">
        <f t="shared" si="258"/>
        <v>0</v>
      </c>
      <c r="L1425" s="27"/>
      <c r="M1425" s="27"/>
      <c r="N1425" s="33"/>
      <c r="O1425" s="33"/>
      <c r="P1425" s="68" t="str">
        <f t="shared" si="259"/>
        <v/>
      </c>
      <c r="Q1425" s="49" t="str">
        <f t="shared" si="260"/>
        <v/>
      </c>
      <c r="R1425" s="33"/>
      <c r="S1425" s="33"/>
      <c r="T1425" s="33"/>
      <c r="U1425" s="33"/>
      <c r="V1425" s="27"/>
      <c r="W1425" s="45"/>
      <c r="X1425" s="42">
        <f>IF(V1425="ESU",P1425*PU!$B$3,0)</f>
        <v>0</v>
      </c>
      <c r="Y1425" s="23">
        <f>IF(V1425="ECF",P1425*PU!$B$5,0)</f>
        <v>0</v>
      </c>
      <c r="Z1425" s="23">
        <f>IF(V1425="Enrobé projeté",P1425*PU!$B$7,0)</f>
        <v>0</v>
      </c>
      <c r="AA1425" s="23">
        <f>IF(V1425="Enrobé à froid",P1425*PU!$B$9,0)</f>
        <v>0</v>
      </c>
      <c r="AB1425" s="23">
        <f>IF(V1425="Béton bitumineux",P1425*PU!$B$11,0)</f>
        <v>0</v>
      </c>
      <c r="AC1425" s="23">
        <f>IF(V1425="Grave émulsion",P1425*PU!$B$13,0)</f>
        <v>0</v>
      </c>
      <c r="AD1425" s="24">
        <f>(R1425*PU!B1430)+('Entretien des chaussées1'!T1425*PU!B1432)+'Entretien des chaussées1'!X1425+'Entretien des chaussées1'!Y1425+'Entretien des chaussées1'!Z1425+'Entretien des chaussées1'!AA1425+'Entretien des chaussées1'!AB1425+'Entretien des chaussées1'!AC1425</f>
        <v>0</v>
      </c>
      <c r="AE1425" s="34"/>
      <c r="AF1425" s="34"/>
      <c r="AG1425" s="19" t="str">
        <f t="shared" si="261"/>
        <v/>
      </c>
      <c r="AH1425" s="19" t="str">
        <f t="shared" si="262"/>
        <v/>
      </c>
      <c r="AI1425" s="19" t="str">
        <f t="shared" si="263"/>
        <v/>
      </c>
      <c r="AJ1425" s="31"/>
      <c r="AK1425" s="26"/>
    </row>
    <row r="1426" spans="1:37" x14ac:dyDescent="0.2">
      <c r="A1426" s="40"/>
      <c r="B1426" s="50"/>
      <c r="C1426" s="41"/>
      <c r="D1426" s="44"/>
      <c r="E1426" s="40"/>
      <c r="F1426" s="38" t="str">
        <f t="shared" si="253"/>
        <v/>
      </c>
      <c r="G1426" s="23">
        <f t="shared" si="254"/>
        <v>0</v>
      </c>
      <c r="H1426" s="23">
        <f t="shared" si="255"/>
        <v>0</v>
      </c>
      <c r="I1426" s="23">
        <f t="shared" si="256"/>
        <v>0</v>
      </c>
      <c r="J1426" s="23">
        <f t="shared" si="257"/>
        <v>0</v>
      </c>
      <c r="K1426" s="23">
        <f t="shared" si="258"/>
        <v>0</v>
      </c>
      <c r="L1426" s="27"/>
      <c r="M1426" s="27"/>
      <c r="N1426" s="33"/>
      <c r="O1426" s="33"/>
      <c r="P1426" s="68" t="str">
        <f t="shared" si="259"/>
        <v/>
      </c>
      <c r="Q1426" s="49" t="str">
        <f t="shared" si="260"/>
        <v/>
      </c>
      <c r="R1426" s="33"/>
      <c r="S1426" s="33"/>
      <c r="T1426" s="33"/>
      <c r="U1426" s="33"/>
      <c r="V1426" s="27"/>
      <c r="W1426" s="45"/>
      <c r="X1426" s="42">
        <f>IF(V1426="ESU",P1426*PU!$B$3,0)</f>
        <v>0</v>
      </c>
      <c r="Y1426" s="23">
        <f>IF(V1426="ECF",P1426*PU!$B$5,0)</f>
        <v>0</v>
      </c>
      <c r="Z1426" s="23">
        <f>IF(V1426="Enrobé projeté",P1426*PU!$B$7,0)</f>
        <v>0</v>
      </c>
      <c r="AA1426" s="23">
        <f>IF(V1426="Enrobé à froid",P1426*PU!$B$9,0)</f>
        <v>0</v>
      </c>
      <c r="AB1426" s="23">
        <f>IF(V1426="Béton bitumineux",P1426*PU!$B$11,0)</f>
        <v>0</v>
      </c>
      <c r="AC1426" s="23">
        <f>IF(V1426="Grave émulsion",P1426*PU!$B$13,0)</f>
        <v>0</v>
      </c>
      <c r="AD1426" s="24">
        <f>(R1426*PU!B1431)+('Entretien des chaussées1'!T1426*PU!B1433)+'Entretien des chaussées1'!X1426+'Entretien des chaussées1'!Y1426+'Entretien des chaussées1'!Z1426+'Entretien des chaussées1'!AA1426+'Entretien des chaussées1'!AB1426+'Entretien des chaussées1'!AC1426</f>
        <v>0</v>
      </c>
      <c r="AE1426" s="34"/>
      <c r="AF1426" s="34"/>
      <c r="AG1426" s="19" t="str">
        <f t="shared" si="261"/>
        <v/>
      </c>
      <c r="AH1426" s="19" t="str">
        <f t="shared" si="262"/>
        <v/>
      </c>
      <c r="AI1426" s="19" t="str">
        <f t="shared" si="263"/>
        <v/>
      </c>
      <c r="AJ1426" s="31"/>
      <c r="AK1426" s="26"/>
    </row>
    <row r="1427" spans="1:37" x14ac:dyDescent="0.2">
      <c r="A1427" s="40"/>
      <c r="B1427" s="50"/>
      <c r="C1427" s="41"/>
      <c r="D1427" s="44"/>
      <c r="E1427" s="40"/>
      <c r="F1427" s="38" t="str">
        <f t="shared" si="253"/>
        <v/>
      </c>
      <c r="G1427" s="23">
        <f t="shared" si="254"/>
        <v>0</v>
      </c>
      <c r="H1427" s="23">
        <f t="shared" si="255"/>
        <v>0</v>
      </c>
      <c r="I1427" s="23">
        <f t="shared" si="256"/>
        <v>0</v>
      </c>
      <c r="J1427" s="23">
        <f t="shared" si="257"/>
        <v>0</v>
      </c>
      <c r="K1427" s="23">
        <f t="shared" si="258"/>
        <v>0</v>
      </c>
      <c r="L1427" s="27"/>
      <c r="M1427" s="27"/>
      <c r="N1427" s="33"/>
      <c r="O1427" s="33"/>
      <c r="P1427" s="68" t="str">
        <f t="shared" si="259"/>
        <v/>
      </c>
      <c r="Q1427" s="49" t="str">
        <f t="shared" si="260"/>
        <v/>
      </c>
      <c r="R1427" s="33"/>
      <c r="S1427" s="33"/>
      <c r="T1427" s="33"/>
      <c r="U1427" s="33"/>
      <c r="V1427" s="27"/>
      <c r="W1427" s="45"/>
      <c r="X1427" s="42">
        <f>IF(V1427="ESU",P1427*PU!$B$3,0)</f>
        <v>0</v>
      </c>
      <c r="Y1427" s="23">
        <f>IF(V1427="ECF",P1427*PU!$B$5,0)</f>
        <v>0</v>
      </c>
      <c r="Z1427" s="23">
        <f>IF(V1427="Enrobé projeté",P1427*PU!$B$7,0)</f>
        <v>0</v>
      </c>
      <c r="AA1427" s="23">
        <f>IF(V1427="Enrobé à froid",P1427*PU!$B$9,0)</f>
        <v>0</v>
      </c>
      <c r="AB1427" s="23">
        <f>IF(V1427="Béton bitumineux",P1427*PU!$B$11,0)</f>
        <v>0</v>
      </c>
      <c r="AC1427" s="23">
        <f>IF(V1427="Grave émulsion",P1427*PU!$B$13,0)</f>
        <v>0</v>
      </c>
      <c r="AD1427" s="24">
        <f>(R1427*PU!B1432)+('Entretien des chaussées1'!T1427*PU!B1434)+'Entretien des chaussées1'!X1427+'Entretien des chaussées1'!Y1427+'Entretien des chaussées1'!Z1427+'Entretien des chaussées1'!AA1427+'Entretien des chaussées1'!AB1427+'Entretien des chaussées1'!AC1427</f>
        <v>0</v>
      </c>
      <c r="AE1427" s="34"/>
      <c r="AF1427" s="34"/>
      <c r="AG1427" s="19" t="str">
        <f t="shared" si="261"/>
        <v/>
      </c>
      <c r="AH1427" s="19" t="str">
        <f t="shared" si="262"/>
        <v/>
      </c>
      <c r="AI1427" s="19" t="str">
        <f t="shared" si="263"/>
        <v/>
      </c>
      <c r="AJ1427" s="31"/>
      <c r="AK1427" s="26"/>
    </row>
    <row r="1428" spans="1:37" x14ac:dyDescent="0.2">
      <c r="A1428" s="40"/>
      <c r="B1428" s="50"/>
      <c r="C1428" s="41"/>
      <c r="D1428" s="44"/>
      <c r="E1428" s="40"/>
      <c r="F1428" s="38" t="str">
        <f t="shared" si="253"/>
        <v/>
      </c>
      <c r="G1428" s="23">
        <f t="shared" si="254"/>
        <v>0</v>
      </c>
      <c r="H1428" s="23">
        <f t="shared" si="255"/>
        <v>0</v>
      </c>
      <c r="I1428" s="23">
        <f t="shared" si="256"/>
        <v>0</v>
      </c>
      <c r="J1428" s="23">
        <f t="shared" si="257"/>
        <v>0</v>
      </c>
      <c r="K1428" s="23">
        <f t="shared" si="258"/>
        <v>0</v>
      </c>
      <c r="L1428" s="27"/>
      <c r="M1428" s="27"/>
      <c r="N1428" s="33"/>
      <c r="O1428" s="33"/>
      <c r="P1428" s="68" t="str">
        <f t="shared" si="259"/>
        <v/>
      </c>
      <c r="Q1428" s="49" t="str">
        <f t="shared" si="260"/>
        <v/>
      </c>
      <c r="R1428" s="33"/>
      <c r="S1428" s="33"/>
      <c r="T1428" s="33"/>
      <c r="U1428" s="33"/>
      <c r="V1428" s="27"/>
      <c r="W1428" s="45"/>
      <c r="X1428" s="42">
        <f>IF(V1428="ESU",P1428*PU!$B$3,0)</f>
        <v>0</v>
      </c>
      <c r="Y1428" s="23">
        <f>IF(V1428="ECF",P1428*PU!$B$5,0)</f>
        <v>0</v>
      </c>
      <c r="Z1428" s="23">
        <f>IF(V1428="Enrobé projeté",P1428*PU!$B$7,0)</f>
        <v>0</v>
      </c>
      <c r="AA1428" s="23">
        <f>IF(V1428="Enrobé à froid",P1428*PU!$B$9,0)</f>
        <v>0</v>
      </c>
      <c r="AB1428" s="23">
        <f>IF(V1428="Béton bitumineux",P1428*PU!$B$11,0)</f>
        <v>0</v>
      </c>
      <c r="AC1428" s="23">
        <f>IF(V1428="Grave émulsion",P1428*PU!$B$13,0)</f>
        <v>0</v>
      </c>
      <c r="AD1428" s="24">
        <f>(R1428*PU!B1433)+('Entretien des chaussées1'!T1428*PU!B1435)+'Entretien des chaussées1'!X1428+'Entretien des chaussées1'!Y1428+'Entretien des chaussées1'!Z1428+'Entretien des chaussées1'!AA1428+'Entretien des chaussées1'!AB1428+'Entretien des chaussées1'!AC1428</f>
        <v>0</v>
      </c>
      <c r="AE1428" s="34"/>
      <c r="AF1428" s="34"/>
      <c r="AG1428" s="19" t="str">
        <f t="shared" si="261"/>
        <v/>
      </c>
      <c r="AH1428" s="19" t="str">
        <f t="shared" si="262"/>
        <v/>
      </c>
      <c r="AI1428" s="19" t="str">
        <f t="shared" si="263"/>
        <v/>
      </c>
      <c r="AJ1428" s="31"/>
      <c r="AK1428" s="26"/>
    </row>
    <row r="1429" spans="1:37" x14ac:dyDescent="0.2">
      <c r="A1429" s="40"/>
      <c r="B1429" s="50"/>
      <c r="C1429" s="41"/>
      <c r="D1429" s="44"/>
      <c r="E1429" s="40"/>
      <c r="F1429" s="38" t="str">
        <f t="shared" si="253"/>
        <v/>
      </c>
      <c r="G1429" s="23">
        <f t="shared" si="254"/>
        <v>0</v>
      </c>
      <c r="H1429" s="23">
        <f t="shared" si="255"/>
        <v>0</v>
      </c>
      <c r="I1429" s="23">
        <f t="shared" si="256"/>
        <v>0</v>
      </c>
      <c r="J1429" s="23">
        <f t="shared" si="257"/>
        <v>0</v>
      </c>
      <c r="K1429" s="23">
        <f t="shared" si="258"/>
        <v>0</v>
      </c>
      <c r="L1429" s="27"/>
      <c r="M1429" s="27"/>
      <c r="N1429" s="33"/>
      <c r="O1429" s="33"/>
      <c r="P1429" s="68" t="str">
        <f t="shared" si="259"/>
        <v/>
      </c>
      <c r="Q1429" s="49" t="str">
        <f t="shared" si="260"/>
        <v/>
      </c>
      <c r="R1429" s="33"/>
      <c r="S1429" s="33"/>
      <c r="T1429" s="33"/>
      <c r="U1429" s="33"/>
      <c r="V1429" s="27"/>
      <c r="W1429" s="45"/>
      <c r="X1429" s="42">
        <f>IF(V1429="ESU",P1429*PU!$B$3,0)</f>
        <v>0</v>
      </c>
      <c r="Y1429" s="23">
        <f>IF(V1429="ECF",P1429*PU!$B$5,0)</f>
        <v>0</v>
      </c>
      <c r="Z1429" s="23">
        <f>IF(V1429="Enrobé projeté",P1429*PU!$B$7,0)</f>
        <v>0</v>
      </c>
      <c r="AA1429" s="23">
        <f>IF(V1429="Enrobé à froid",P1429*PU!$B$9,0)</f>
        <v>0</v>
      </c>
      <c r="AB1429" s="23">
        <f>IF(V1429="Béton bitumineux",P1429*PU!$B$11,0)</f>
        <v>0</v>
      </c>
      <c r="AC1429" s="23">
        <f>IF(V1429="Grave émulsion",P1429*PU!$B$13,0)</f>
        <v>0</v>
      </c>
      <c r="AD1429" s="24">
        <f>(R1429*PU!B1434)+('Entretien des chaussées1'!T1429*PU!B1436)+'Entretien des chaussées1'!X1429+'Entretien des chaussées1'!Y1429+'Entretien des chaussées1'!Z1429+'Entretien des chaussées1'!AA1429+'Entretien des chaussées1'!AB1429+'Entretien des chaussées1'!AC1429</f>
        <v>0</v>
      </c>
      <c r="AE1429" s="34"/>
      <c r="AF1429" s="34"/>
      <c r="AG1429" s="19" t="str">
        <f t="shared" si="261"/>
        <v/>
      </c>
      <c r="AH1429" s="19" t="str">
        <f t="shared" si="262"/>
        <v/>
      </c>
      <c r="AI1429" s="19" t="str">
        <f t="shared" si="263"/>
        <v/>
      </c>
      <c r="AJ1429" s="31"/>
      <c r="AK1429" s="26"/>
    </row>
    <row r="1430" spans="1:37" x14ac:dyDescent="0.2">
      <c r="A1430" s="40"/>
      <c r="B1430" s="50"/>
      <c r="C1430" s="41"/>
      <c r="D1430" s="44"/>
      <c r="E1430" s="40"/>
      <c r="F1430" s="38" t="str">
        <f t="shared" si="253"/>
        <v/>
      </c>
      <c r="G1430" s="23">
        <f t="shared" si="254"/>
        <v>0</v>
      </c>
      <c r="H1430" s="23">
        <f t="shared" si="255"/>
        <v>0</v>
      </c>
      <c r="I1430" s="23">
        <f t="shared" si="256"/>
        <v>0</v>
      </c>
      <c r="J1430" s="23">
        <f t="shared" si="257"/>
        <v>0</v>
      </c>
      <c r="K1430" s="23">
        <f t="shared" si="258"/>
        <v>0</v>
      </c>
      <c r="L1430" s="27"/>
      <c r="M1430" s="27"/>
      <c r="N1430" s="33"/>
      <c r="O1430" s="33"/>
      <c r="P1430" s="68" t="str">
        <f t="shared" si="259"/>
        <v/>
      </c>
      <c r="Q1430" s="49" t="str">
        <f t="shared" si="260"/>
        <v/>
      </c>
      <c r="R1430" s="33"/>
      <c r="S1430" s="33"/>
      <c r="T1430" s="33"/>
      <c r="U1430" s="33"/>
      <c r="V1430" s="27"/>
      <c r="W1430" s="45"/>
      <c r="X1430" s="42">
        <f>IF(V1430="ESU",P1430*PU!$B$3,0)</f>
        <v>0</v>
      </c>
      <c r="Y1430" s="23">
        <f>IF(V1430="ECF",P1430*PU!$B$5,0)</f>
        <v>0</v>
      </c>
      <c r="Z1430" s="23">
        <f>IF(V1430="Enrobé projeté",P1430*PU!$B$7,0)</f>
        <v>0</v>
      </c>
      <c r="AA1430" s="23">
        <f>IF(V1430="Enrobé à froid",P1430*PU!$B$9,0)</f>
        <v>0</v>
      </c>
      <c r="AB1430" s="23">
        <f>IF(V1430="Béton bitumineux",P1430*PU!$B$11,0)</f>
        <v>0</v>
      </c>
      <c r="AC1430" s="23">
        <f>IF(V1430="Grave émulsion",P1430*PU!$B$13,0)</f>
        <v>0</v>
      </c>
      <c r="AD1430" s="24">
        <f>(R1430*PU!B1435)+('Entretien des chaussées1'!T1430*PU!B1437)+'Entretien des chaussées1'!X1430+'Entretien des chaussées1'!Y1430+'Entretien des chaussées1'!Z1430+'Entretien des chaussées1'!AA1430+'Entretien des chaussées1'!AB1430+'Entretien des chaussées1'!AC1430</f>
        <v>0</v>
      </c>
      <c r="AE1430" s="34"/>
      <c r="AF1430" s="34"/>
      <c r="AG1430" s="19" t="str">
        <f t="shared" si="261"/>
        <v/>
      </c>
      <c r="AH1430" s="19" t="str">
        <f t="shared" si="262"/>
        <v/>
      </c>
      <c r="AI1430" s="19" t="str">
        <f t="shared" si="263"/>
        <v/>
      </c>
      <c r="AJ1430" s="31"/>
      <c r="AK1430" s="26"/>
    </row>
    <row r="1431" spans="1:37" x14ac:dyDescent="0.2">
      <c r="A1431" s="40"/>
      <c r="B1431" s="50"/>
      <c r="C1431" s="41"/>
      <c r="D1431" s="44"/>
      <c r="E1431" s="40"/>
      <c r="F1431" s="38" t="str">
        <f t="shared" si="253"/>
        <v/>
      </c>
      <c r="G1431" s="23">
        <f t="shared" si="254"/>
        <v>0</v>
      </c>
      <c r="H1431" s="23">
        <f t="shared" si="255"/>
        <v>0</v>
      </c>
      <c r="I1431" s="23">
        <f t="shared" si="256"/>
        <v>0</v>
      </c>
      <c r="J1431" s="23">
        <f t="shared" si="257"/>
        <v>0</v>
      </c>
      <c r="K1431" s="23">
        <f t="shared" si="258"/>
        <v>0</v>
      </c>
      <c r="L1431" s="27"/>
      <c r="M1431" s="27"/>
      <c r="N1431" s="33"/>
      <c r="O1431" s="33"/>
      <c r="P1431" s="68" t="str">
        <f t="shared" si="259"/>
        <v/>
      </c>
      <c r="Q1431" s="49" t="str">
        <f t="shared" si="260"/>
        <v/>
      </c>
      <c r="R1431" s="33"/>
      <c r="S1431" s="33"/>
      <c r="T1431" s="33"/>
      <c r="U1431" s="33"/>
      <c r="V1431" s="27"/>
      <c r="W1431" s="45"/>
      <c r="X1431" s="42">
        <f>IF(V1431="ESU",P1431*PU!$B$3,0)</f>
        <v>0</v>
      </c>
      <c r="Y1431" s="23">
        <f>IF(V1431="ECF",P1431*PU!$B$5,0)</f>
        <v>0</v>
      </c>
      <c r="Z1431" s="23">
        <f>IF(V1431="Enrobé projeté",P1431*PU!$B$7,0)</f>
        <v>0</v>
      </c>
      <c r="AA1431" s="23">
        <f>IF(V1431="Enrobé à froid",P1431*PU!$B$9,0)</f>
        <v>0</v>
      </c>
      <c r="AB1431" s="23">
        <f>IF(V1431="Béton bitumineux",P1431*PU!$B$11,0)</f>
        <v>0</v>
      </c>
      <c r="AC1431" s="23">
        <f>IF(V1431="Grave émulsion",P1431*PU!$B$13,0)</f>
        <v>0</v>
      </c>
      <c r="AD1431" s="24">
        <f>(R1431*PU!B1436)+('Entretien des chaussées1'!T1431*PU!B1438)+'Entretien des chaussées1'!X1431+'Entretien des chaussées1'!Y1431+'Entretien des chaussées1'!Z1431+'Entretien des chaussées1'!AA1431+'Entretien des chaussées1'!AB1431+'Entretien des chaussées1'!AC1431</f>
        <v>0</v>
      </c>
      <c r="AE1431" s="34"/>
      <c r="AF1431" s="34"/>
      <c r="AG1431" s="19" t="str">
        <f t="shared" si="261"/>
        <v/>
      </c>
      <c r="AH1431" s="19" t="str">
        <f t="shared" si="262"/>
        <v/>
      </c>
      <c r="AI1431" s="19" t="str">
        <f t="shared" si="263"/>
        <v/>
      </c>
      <c r="AJ1431" s="31"/>
      <c r="AK1431" s="26"/>
    </row>
    <row r="1432" spans="1:37" x14ac:dyDescent="0.2">
      <c r="A1432" s="40"/>
      <c r="B1432" s="50"/>
      <c r="C1432" s="41"/>
      <c r="D1432" s="44"/>
      <c r="E1432" s="40"/>
      <c r="F1432" s="38" t="str">
        <f t="shared" si="253"/>
        <v/>
      </c>
      <c r="G1432" s="23">
        <f t="shared" si="254"/>
        <v>0</v>
      </c>
      <c r="H1432" s="23">
        <f t="shared" si="255"/>
        <v>0</v>
      </c>
      <c r="I1432" s="23">
        <f t="shared" si="256"/>
        <v>0</v>
      </c>
      <c r="J1432" s="23">
        <f t="shared" si="257"/>
        <v>0</v>
      </c>
      <c r="K1432" s="23">
        <f t="shared" si="258"/>
        <v>0</v>
      </c>
      <c r="L1432" s="27"/>
      <c r="M1432" s="27"/>
      <c r="N1432" s="33"/>
      <c r="O1432" s="33"/>
      <c r="P1432" s="68" t="str">
        <f t="shared" si="259"/>
        <v/>
      </c>
      <c r="Q1432" s="49" t="str">
        <f t="shared" si="260"/>
        <v/>
      </c>
      <c r="R1432" s="33"/>
      <c r="S1432" s="33"/>
      <c r="T1432" s="33"/>
      <c r="U1432" s="33"/>
      <c r="V1432" s="27"/>
      <c r="W1432" s="45"/>
      <c r="X1432" s="42">
        <f>IF(V1432="ESU",P1432*PU!$B$3,0)</f>
        <v>0</v>
      </c>
      <c r="Y1432" s="23">
        <f>IF(V1432="ECF",P1432*PU!$B$5,0)</f>
        <v>0</v>
      </c>
      <c r="Z1432" s="23">
        <f>IF(V1432="Enrobé projeté",P1432*PU!$B$7,0)</f>
        <v>0</v>
      </c>
      <c r="AA1432" s="23">
        <f>IF(V1432="Enrobé à froid",P1432*PU!$B$9,0)</f>
        <v>0</v>
      </c>
      <c r="AB1432" s="23">
        <f>IF(V1432="Béton bitumineux",P1432*PU!$B$11,0)</f>
        <v>0</v>
      </c>
      <c r="AC1432" s="23">
        <f>IF(V1432="Grave émulsion",P1432*PU!$B$13,0)</f>
        <v>0</v>
      </c>
      <c r="AD1432" s="24">
        <f>(R1432*PU!B1437)+('Entretien des chaussées1'!T1432*PU!B1439)+'Entretien des chaussées1'!X1432+'Entretien des chaussées1'!Y1432+'Entretien des chaussées1'!Z1432+'Entretien des chaussées1'!AA1432+'Entretien des chaussées1'!AB1432+'Entretien des chaussées1'!AC1432</f>
        <v>0</v>
      </c>
      <c r="AE1432" s="34"/>
      <c r="AF1432" s="34"/>
      <c r="AG1432" s="19" t="str">
        <f t="shared" si="261"/>
        <v/>
      </c>
      <c r="AH1432" s="19" t="str">
        <f t="shared" si="262"/>
        <v/>
      </c>
      <c r="AI1432" s="19" t="str">
        <f t="shared" si="263"/>
        <v/>
      </c>
      <c r="AJ1432" s="31"/>
      <c r="AK1432" s="26"/>
    </row>
    <row r="1433" spans="1:37" x14ac:dyDescent="0.2">
      <c r="A1433" s="40"/>
      <c r="B1433" s="50"/>
      <c r="C1433" s="41"/>
      <c r="D1433" s="44"/>
      <c r="E1433" s="40"/>
      <c r="F1433" s="38" t="str">
        <f t="shared" si="253"/>
        <v/>
      </c>
      <c r="G1433" s="23">
        <f t="shared" si="254"/>
        <v>0</v>
      </c>
      <c r="H1433" s="23">
        <f t="shared" si="255"/>
        <v>0</v>
      </c>
      <c r="I1433" s="23">
        <f t="shared" si="256"/>
        <v>0</v>
      </c>
      <c r="J1433" s="23">
        <f t="shared" si="257"/>
        <v>0</v>
      </c>
      <c r="K1433" s="23">
        <f t="shared" si="258"/>
        <v>0</v>
      </c>
      <c r="L1433" s="27"/>
      <c r="M1433" s="27"/>
      <c r="N1433" s="33"/>
      <c r="O1433" s="33"/>
      <c r="P1433" s="68" t="str">
        <f t="shared" si="259"/>
        <v/>
      </c>
      <c r="Q1433" s="49" t="str">
        <f t="shared" si="260"/>
        <v/>
      </c>
      <c r="R1433" s="33"/>
      <c r="S1433" s="33"/>
      <c r="T1433" s="33"/>
      <c r="U1433" s="33"/>
      <c r="V1433" s="27"/>
      <c r="W1433" s="45"/>
      <c r="X1433" s="42">
        <f>IF(V1433="ESU",P1433*PU!$B$3,0)</f>
        <v>0</v>
      </c>
      <c r="Y1433" s="23">
        <f>IF(V1433="ECF",P1433*PU!$B$5,0)</f>
        <v>0</v>
      </c>
      <c r="Z1433" s="23">
        <f>IF(V1433="Enrobé projeté",P1433*PU!$B$7,0)</f>
        <v>0</v>
      </c>
      <c r="AA1433" s="23">
        <f>IF(V1433="Enrobé à froid",P1433*PU!$B$9,0)</f>
        <v>0</v>
      </c>
      <c r="AB1433" s="23">
        <f>IF(V1433="Béton bitumineux",P1433*PU!$B$11,0)</f>
        <v>0</v>
      </c>
      <c r="AC1433" s="23">
        <f>IF(V1433="Grave émulsion",P1433*PU!$B$13,0)</f>
        <v>0</v>
      </c>
      <c r="AD1433" s="24">
        <f>(R1433*PU!B1438)+('Entretien des chaussées1'!T1433*PU!B1440)+'Entretien des chaussées1'!X1433+'Entretien des chaussées1'!Y1433+'Entretien des chaussées1'!Z1433+'Entretien des chaussées1'!AA1433+'Entretien des chaussées1'!AB1433+'Entretien des chaussées1'!AC1433</f>
        <v>0</v>
      </c>
      <c r="AE1433" s="34"/>
      <c r="AF1433" s="34"/>
      <c r="AG1433" s="19" t="str">
        <f t="shared" si="261"/>
        <v/>
      </c>
      <c r="AH1433" s="19" t="str">
        <f t="shared" si="262"/>
        <v/>
      </c>
      <c r="AI1433" s="19" t="str">
        <f t="shared" si="263"/>
        <v/>
      </c>
      <c r="AJ1433" s="31"/>
      <c r="AK1433" s="26"/>
    </row>
    <row r="1434" spans="1:37" x14ac:dyDescent="0.2">
      <c r="A1434" s="40"/>
      <c r="B1434" s="50"/>
      <c r="C1434" s="41"/>
      <c r="D1434" s="44"/>
      <c r="E1434" s="40"/>
      <c r="F1434" s="38" t="str">
        <f t="shared" si="253"/>
        <v/>
      </c>
      <c r="G1434" s="23">
        <f t="shared" si="254"/>
        <v>0</v>
      </c>
      <c r="H1434" s="23">
        <f t="shared" si="255"/>
        <v>0</v>
      </c>
      <c r="I1434" s="23">
        <f t="shared" si="256"/>
        <v>0</v>
      </c>
      <c r="J1434" s="23">
        <f t="shared" si="257"/>
        <v>0</v>
      </c>
      <c r="K1434" s="23">
        <f t="shared" si="258"/>
        <v>0</v>
      </c>
      <c r="L1434" s="27"/>
      <c r="M1434" s="27"/>
      <c r="N1434" s="33"/>
      <c r="O1434" s="33"/>
      <c r="P1434" s="68" t="str">
        <f t="shared" si="259"/>
        <v/>
      </c>
      <c r="Q1434" s="49" t="str">
        <f t="shared" si="260"/>
        <v/>
      </c>
      <c r="R1434" s="33"/>
      <c r="S1434" s="33"/>
      <c r="T1434" s="33"/>
      <c r="U1434" s="33"/>
      <c r="V1434" s="27"/>
      <c r="W1434" s="45"/>
      <c r="X1434" s="42">
        <f>IF(V1434="ESU",P1434*PU!$B$3,0)</f>
        <v>0</v>
      </c>
      <c r="Y1434" s="23">
        <f>IF(V1434="ECF",P1434*PU!$B$5,0)</f>
        <v>0</v>
      </c>
      <c r="Z1434" s="23">
        <f>IF(V1434="Enrobé projeté",P1434*PU!$B$7,0)</f>
        <v>0</v>
      </c>
      <c r="AA1434" s="23">
        <f>IF(V1434="Enrobé à froid",P1434*PU!$B$9,0)</f>
        <v>0</v>
      </c>
      <c r="AB1434" s="23">
        <f>IF(V1434="Béton bitumineux",P1434*PU!$B$11,0)</f>
        <v>0</v>
      </c>
      <c r="AC1434" s="23">
        <f>IF(V1434="Grave émulsion",P1434*PU!$B$13,0)</f>
        <v>0</v>
      </c>
      <c r="AD1434" s="24">
        <f>(R1434*PU!B1439)+('Entretien des chaussées1'!T1434*PU!B1441)+'Entretien des chaussées1'!X1434+'Entretien des chaussées1'!Y1434+'Entretien des chaussées1'!Z1434+'Entretien des chaussées1'!AA1434+'Entretien des chaussées1'!AB1434+'Entretien des chaussées1'!AC1434</f>
        <v>0</v>
      </c>
      <c r="AE1434" s="34"/>
      <c r="AF1434" s="34"/>
      <c r="AG1434" s="19" t="str">
        <f t="shared" si="261"/>
        <v/>
      </c>
      <c r="AH1434" s="19" t="str">
        <f t="shared" si="262"/>
        <v/>
      </c>
      <c r="AI1434" s="19" t="str">
        <f t="shared" si="263"/>
        <v/>
      </c>
      <c r="AJ1434" s="31"/>
      <c r="AK1434" s="26"/>
    </row>
    <row r="1435" spans="1:37" x14ac:dyDescent="0.2">
      <c r="A1435" s="40"/>
      <c r="B1435" s="50"/>
      <c r="C1435" s="41"/>
      <c r="D1435" s="44"/>
      <c r="E1435" s="40"/>
      <c r="F1435" s="38" t="str">
        <f t="shared" si="253"/>
        <v/>
      </c>
      <c r="G1435" s="23">
        <f t="shared" si="254"/>
        <v>0</v>
      </c>
      <c r="H1435" s="23">
        <f t="shared" si="255"/>
        <v>0</v>
      </c>
      <c r="I1435" s="23">
        <f t="shared" si="256"/>
        <v>0</v>
      </c>
      <c r="J1435" s="23">
        <f t="shared" si="257"/>
        <v>0</v>
      </c>
      <c r="K1435" s="23">
        <f t="shared" si="258"/>
        <v>0</v>
      </c>
      <c r="L1435" s="27"/>
      <c r="M1435" s="27"/>
      <c r="N1435" s="33"/>
      <c r="O1435" s="33"/>
      <c r="P1435" s="68" t="str">
        <f t="shared" si="259"/>
        <v/>
      </c>
      <c r="Q1435" s="49" t="str">
        <f t="shared" si="260"/>
        <v/>
      </c>
      <c r="R1435" s="33"/>
      <c r="S1435" s="33"/>
      <c r="T1435" s="33"/>
      <c r="U1435" s="33"/>
      <c r="V1435" s="27"/>
      <c r="W1435" s="45"/>
      <c r="X1435" s="42">
        <f>IF(V1435="ESU",P1435*PU!$B$3,0)</f>
        <v>0</v>
      </c>
      <c r="Y1435" s="23">
        <f>IF(V1435="ECF",P1435*PU!$B$5,0)</f>
        <v>0</v>
      </c>
      <c r="Z1435" s="23">
        <f>IF(V1435="Enrobé projeté",P1435*PU!$B$7,0)</f>
        <v>0</v>
      </c>
      <c r="AA1435" s="23">
        <f>IF(V1435="Enrobé à froid",P1435*PU!$B$9,0)</f>
        <v>0</v>
      </c>
      <c r="AB1435" s="23">
        <f>IF(V1435="Béton bitumineux",P1435*PU!$B$11,0)</f>
        <v>0</v>
      </c>
      <c r="AC1435" s="23">
        <f>IF(V1435="Grave émulsion",P1435*PU!$B$13,0)</f>
        <v>0</v>
      </c>
      <c r="AD1435" s="24">
        <f>(R1435*PU!B1440)+('Entretien des chaussées1'!T1435*PU!B1442)+'Entretien des chaussées1'!X1435+'Entretien des chaussées1'!Y1435+'Entretien des chaussées1'!Z1435+'Entretien des chaussées1'!AA1435+'Entretien des chaussées1'!AB1435+'Entretien des chaussées1'!AC1435</f>
        <v>0</v>
      </c>
      <c r="AE1435" s="34"/>
      <c r="AF1435" s="34"/>
      <c r="AG1435" s="19" t="str">
        <f t="shared" si="261"/>
        <v/>
      </c>
      <c r="AH1435" s="19" t="str">
        <f t="shared" si="262"/>
        <v/>
      </c>
      <c r="AI1435" s="19" t="str">
        <f t="shared" si="263"/>
        <v/>
      </c>
      <c r="AJ1435" s="31"/>
      <c r="AK1435" s="26"/>
    </row>
    <row r="1436" spans="1:37" x14ac:dyDescent="0.2">
      <c r="A1436" s="40"/>
      <c r="B1436" s="50"/>
      <c r="C1436" s="41"/>
      <c r="D1436" s="44"/>
      <c r="E1436" s="40"/>
      <c r="F1436" s="38" t="str">
        <f t="shared" si="253"/>
        <v/>
      </c>
      <c r="G1436" s="23">
        <f t="shared" si="254"/>
        <v>0</v>
      </c>
      <c r="H1436" s="23">
        <f t="shared" si="255"/>
        <v>0</v>
      </c>
      <c r="I1436" s="23">
        <f t="shared" si="256"/>
        <v>0</v>
      </c>
      <c r="J1436" s="23">
        <f t="shared" si="257"/>
        <v>0</v>
      </c>
      <c r="K1436" s="23">
        <f t="shared" si="258"/>
        <v>0</v>
      </c>
      <c r="L1436" s="27"/>
      <c r="M1436" s="27"/>
      <c r="N1436" s="33"/>
      <c r="O1436" s="33"/>
      <c r="P1436" s="68" t="str">
        <f t="shared" si="259"/>
        <v/>
      </c>
      <c r="Q1436" s="49" t="str">
        <f t="shared" si="260"/>
        <v/>
      </c>
      <c r="R1436" s="33"/>
      <c r="S1436" s="33"/>
      <c r="T1436" s="33"/>
      <c r="U1436" s="33"/>
      <c r="V1436" s="27"/>
      <c r="W1436" s="45"/>
      <c r="X1436" s="42">
        <f>IF(V1436="ESU",P1436*PU!$B$3,0)</f>
        <v>0</v>
      </c>
      <c r="Y1436" s="23">
        <f>IF(V1436="ECF",P1436*PU!$B$5,0)</f>
        <v>0</v>
      </c>
      <c r="Z1436" s="23">
        <f>IF(V1436="Enrobé projeté",P1436*PU!$B$7,0)</f>
        <v>0</v>
      </c>
      <c r="AA1436" s="23">
        <f>IF(V1436="Enrobé à froid",P1436*PU!$B$9,0)</f>
        <v>0</v>
      </c>
      <c r="AB1436" s="23">
        <f>IF(V1436="Béton bitumineux",P1436*PU!$B$11,0)</f>
        <v>0</v>
      </c>
      <c r="AC1436" s="23">
        <f>IF(V1436="Grave émulsion",P1436*PU!$B$13,0)</f>
        <v>0</v>
      </c>
      <c r="AD1436" s="24">
        <f>(R1436*PU!B1441)+('Entretien des chaussées1'!T1436*PU!B1443)+'Entretien des chaussées1'!X1436+'Entretien des chaussées1'!Y1436+'Entretien des chaussées1'!Z1436+'Entretien des chaussées1'!AA1436+'Entretien des chaussées1'!AB1436+'Entretien des chaussées1'!AC1436</f>
        <v>0</v>
      </c>
      <c r="AE1436" s="34"/>
      <c r="AF1436" s="34"/>
      <c r="AG1436" s="19" t="str">
        <f t="shared" si="261"/>
        <v/>
      </c>
      <c r="AH1436" s="19" t="str">
        <f t="shared" si="262"/>
        <v/>
      </c>
      <c r="AI1436" s="19" t="str">
        <f t="shared" si="263"/>
        <v/>
      </c>
      <c r="AJ1436" s="31"/>
      <c r="AK1436" s="26"/>
    </row>
    <row r="1437" spans="1:37" x14ac:dyDescent="0.2">
      <c r="A1437" s="40"/>
      <c r="B1437" s="50"/>
      <c r="C1437" s="41"/>
      <c r="D1437" s="44"/>
      <c r="E1437" s="40"/>
      <c r="F1437" s="38" t="str">
        <f t="shared" si="253"/>
        <v/>
      </c>
      <c r="G1437" s="23">
        <f t="shared" si="254"/>
        <v>0</v>
      </c>
      <c r="H1437" s="23">
        <f t="shared" si="255"/>
        <v>0</v>
      </c>
      <c r="I1437" s="23">
        <f t="shared" si="256"/>
        <v>0</v>
      </c>
      <c r="J1437" s="23">
        <f t="shared" si="257"/>
        <v>0</v>
      </c>
      <c r="K1437" s="23">
        <f t="shared" si="258"/>
        <v>0</v>
      </c>
      <c r="L1437" s="27"/>
      <c r="M1437" s="27"/>
      <c r="N1437" s="33"/>
      <c r="O1437" s="33"/>
      <c r="P1437" s="68" t="str">
        <f t="shared" si="259"/>
        <v/>
      </c>
      <c r="Q1437" s="49" t="str">
        <f t="shared" si="260"/>
        <v/>
      </c>
      <c r="R1437" s="33"/>
      <c r="S1437" s="33"/>
      <c r="T1437" s="33"/>
      <c r="U1437" s="33"/>
      <c r="V1437" s="27"/>
      <c r="W1437" s="45"/>
      <c r="X1437" s="42">
        <f>IF(V1437="ESU",P1437*PU!$B$3,0)</f>
        <v>0</v>
      </c>
      <c r="Y1437" s="23">
        <f>IF(V1437="ECF",P1437*PU!$B$5,0)</f>
        <v>0</v>
      </c>
      <c r="Z1437" s="23">
        <f>IF(V1437="Enrobé projeté",P1437*PU!$B$7,0)</f>
        <v>0</v>
      </c>
      <c r="AA1437" s="23">
        <f>IF(V1437="Enrobé à froid",P1437*PU!$B$9,0)</f>
        <v>0</v>
      </c>
      <c r="AB1437" s="23">
        <f>IF(V1437="Béton bitumineux",P1437*PU!$B$11,0)</f>
        <v>0</v>
      </c>
      <c r="AC1437" s="23">
        <f>IF(V1437="Grave émulsion",P1437*PU!$B$13,0)</f>
        <v>0</v>
      </c>
      <c r="AD1437" s="24">
        <f>(R1437*PU!B1442)+('Entretien des chaussées1'!T1437*PU!B1444)+'Entretien des chaussées1'!X1437+'Entretien des chaussées1'!Y1437+'Entretien des chaussées1'!Z1437+'Entretien des chaussées1'!AA1437+'Entretien des chaussées1'!AB1437+'Entretien des chaussées1'!AC1437</f>
        <v>0</v>
      </c>
      <c r="AE1437" s="34"/>
      <c r="AF1437" s="34"/>
      <c r="AG1437" s="19" t="str">
        <f t="shared" si="261"/>
        <v/>
      </c>
      <c r="AH1437" s="19" t="str">
        <f t="shared" si="262"/>
        <v/>
      </c>
      <c r="AI1437" s="19" t="str">
        <f t="shared" si="263"/>
        <v/>
      </c>
      <c r="AJ1437" s="31"/>
      <c r="AK1437" s="26"/>
    </row>
    <row r="1438" spans="1:37" x14ac:dyDescent="0.2">
      <c r="A1438" s="40"/>
      <c r="B1438" s="50"/>
      <c r="C1438" s="41"/>
      <c r="D1438" s="44"/>
      <c r="E1438" s="40"/>
      <c r="F1438" s="38" t="str">
        <f t="shared" si="253"/>
        <v/>
      </c>
      <c r="G1438" s="23">
        <f t="shared" si="254"/>
        <v>0</v>
      </c>
      <c r="H1438" s="23">
        <f t="shared" si="255"/>
        <v>0</v>
      </c>
      <c r="I1438" s="23">
        <f t="shared" si="256"/>
        <v>0</v>
      </c>
      <c r="J1438" s="23">
        <f t="shared" si="257"/>
        <v>0</v>
      </c>
      <c r="K1438" s="23">
        <f t="shared" si="258"/>
        <v>0</v>
      </c>
      <c r="L1438" s="27"/>
      <c r="M1438" s="27"/>
      <c r="N1438" s="33"/>
      <c r="O1438" s="33"/>
      <c r="P1438" s="68" t="str">
        <f t="shared" si="259"/>
        <v/>
      </c>
      <c r="Q1438" s="49" t="str">
        <f t="shared" si="260"/>
        <v/>
      </c>
      <c r="R1438" s="33"/>
      <c r="S1438" s="33"/>
      <c r="T1438" s="33"/>
      <c r="U1438" s="33"/>
      <c r="V1438" s="27"/>
      <c r="W1438" s="45"/>
      <c r="X1438" s="42">
        <f>IF(V1438="ESU",P1438*PU!$B$3,0)</f>
        <v>0</v>
      </c>
      <c r="Y1438" s="23">
        <f>IF(V1438="ECF",P1438*PU!$B$5,0)</f>
        <v>0</v>
      </c>
      <c r="Z1438" s="23">
        <f>IF(V1438="Enrobé projeté",P1438*PU!$B$7,0)</f>
        <v>0</v>
      </c>
      <c r="AA1438" s="23">
        <f>IF(V1438="Enrobé à froid",P1438*PU!$B$9,0)</f>
        <v>0</v>
      </c>
      <c r="AB1438" s="23">
        <f>IF(V1438="Béton bitumineux",P1438*PU!$B$11,0)</f>
        <v>0</v>
      </c>
      <c r="AC1438" s="23">
        <f>IF(V1438="Grave émulsion",P1438*PU!$B$13,0)</f>
        <v>0</v>
      </c>
      <c r="AD1438" s="24">
        <f>(R1438*PU!B1443)+('Entretien des chaussées1'!T1438*PU!B1445)+'Entretien des chaussées1'!X1438+'Entretien des chaussées1'!Y1438+'Entretien des chaussées1'!Z1438+'Entretien des chaussées1'!AA1438+'Entretien des chaussées1'!AB1438+'Entretien des chaussées1'!AC1438</f>
        <v>0</v>
      </c>
      <c r="AE1438" s="34"/>
      <c r="AF1438" s="34"/>
      <c r="AG1438" s="19" t="str">
        <f t="shared" si="261"/>
        <v/>
      </c>
      <c r="AH1438" s="19" t="str">
        <f t="shared" si="262"/>
        <v/>
      </c>
      <c r="AI1438" s="19" t="str">
        <f t="shared" si="263"/>
        <v/>
      </c>
      <c r="AJ1438" s="31"/>
      <c r="AK1438" s="26"/>
    </row>
    <row r="1439" spans="1:37" x14ac:dyDescent="0.2">
      <c r="A1439" s="40"/>
      <c r="B1439" s="50"/>
      <c r="C1439" s="41"/>
      <c r="D1439" s="44"/>
      <c r="E1439" s="40"/>
      <c r="F1439" s="38" t="str">
        <f t="shared" si="253"/>
        <v/>
      </c>
      <c r="G1439" s="23">
        <f t="shared" si="254"/>
        <v>0</v>
      </c>
      <c r="H1439" s="23">
        <f t="shared" si="255"/>
        <v>0</v>
      </c>
      <c r="I1439" s="23">
        <f t="shared" si="256"/>
        <v>0</v>
      </c>
      <c r="J1439" s="23">
        <f t="shared" si="257"/>
        <v>0</v>
      </c>
      <c r="K1439" s="23">
        <f t="shared" si="258"/>
        <v>0</v>
      </c>
      <c r="L1439" s="27"/>
      <c r="M1439" s="27"/>
      <c r="N1439" s="33"/>
      <c r="O1439" s="33"/>
      <c r="P1439" s="68" t="str">
        <f t="shared" si="259"/>
        <v/>
      </c>
      <c r="Q1439" s="49" t="str">
        <f t="shared" si="260"/>
        <v/>
      </c>
      <c r="R1439" s="33"/>
      <c r="S1439" s="33"/>
      <c r="T1439" s="33"/>
      <c r="U1439" s="33"/>
      <c r="V1439" s="27"/>
      <c r="W1439" s="45"/>
      <c r="X1439" s="42">
        <f>IF(V1439="ESU",P1439*PU!$B$3,0)</f>
        <v>0</v>
      </c>
      <c r="Y1439" s="23">
        <f>IF(V1439="ECF",P1439*PU!$B$5,0)</f>
        <v>0</v>
      </c>
      <c r="Z1439" s="23">
        <f>IF(V1439="Enrobé projeté",P1439*PU!$B$7,0)</f>
        <v>0</v>
      </c>
      <c r="AA1439" s="23">
        <f>IF(V1439="Enrobé à froid",P1439*PU!$B$9,0)</f>
        <v>0</v>
      </c>
      <c r="AB1439" s="23">
        <f>IF(V1439="Béton bitumineux",P1439*PU!$B$11,0)</f>
        <v>0</v>
      </c>
      <c r="AC1439" s="23">
        <f>IF(V1439="Grave émulsion",P1439*PU!$B$13,0)</f>
        <v>0</v>
      </c>
      <c r="AD1439" s="24">
        <f>(R1439*PU!B1444)+('Entretien des chaussées1'!T1439*PU!B1446)+'Entretien des chaussées1'!X1439+'Entretien des chaussées1'!Y1439+'Entretien des chaussées1'!Z1439+'Entretien des chaussées1'!AA1439+'Entretien des chaussées1'!AB1439+'Entretien des chaussées1'!AC1439</f>
        <v>0</v>
      </c>
      <c r="AE1439" s="34"/>
      <c r="AF1439" s="34"/>
      <c r="AG1439" s="19" t="str">
        <f t="shared" si="261"/>
        <v/>
      </c>
      <c r="AH1439" s="19" t="str">
        <f t="shared" si="262"/>
        <v/>
      </c>
      <c r="AI1439" s="19" t="str">
        <f t="shared" si="263"/>
        <v/>
      </c>
      <c r="AJ1439" s="31"/>
      <c r="AK1439" s="26"/>
    </row>
    <row r="1440" spans="1:37" x14ac:dyDescent="0.2">
      <c r="A1440" s="40"/>
      <c r="B1440" s="50"/>
      <c r="C1440" s="41"/>
      <c r="D1440" s="44"/>
      <c r="E1440" s="40"/>
      <c r="F1440" s="38" t="str">
        <f t="shared" si="253"/>
        <v/>
      </c>
      <c r="G1440" s="23">
        <f t="shared" si="254"/>
        <v>0</v>
      </c>
      <c r="H1440" s="23">
        <f t="shared" si="255"/>
        <v>0</v>
      </c>
      <c r="I1440" s="23">
        <f t="shared" si="256"/>
        <v>0</v>
      </c>
      <c r="J1440" s="23">
        <f t="shared" si="257"/>
        <v>0</v>
      </c>
      <c r="K1440" s="23">
        <f t="shared" si="258"/>
        <v>0</v>
      </c>
      <c r="L1440" s="27"/>
      <c r="M1440" s="27"/>
      <c r="N1440" s="33"/>
      <c r="O1440" s="33"/>
      <c r="P1440" s="68" t="str">
        <f t="shared" si="259"/>
        <v/>
      </c>
      <c r="Q1440" s="49" t="str">
        <f t="shared" si="260"/>
        <v/>
      </c>
      <c r="R1440" s="33"/>
      <c r="S1440" s="33"/>
      <c r="T1440" s="33"/>
      <c r="U1440" s="33"/>
      <c r="V1440" s="27"/>
      <c r="W1440" s="45"/>
      <c r="X1440" s="42">
        <f>IF(V1440="ESU",P1440*PU!$B$3,0)</f>
        <v>0</v>
      </c>
      <c r="Y1440" s="23">
        <f>IF(V1440="ECF",P1440*PU!$B$5,0)</f>
        <v>0</v>
      </c>
      <c r="Z1440" s="23">
        <f>IF(V1440="Enrobé projeté",P1440*PU!$B$7,0)</f>
        <v>0</v>
      </c>
      <c r="AA1440" s="23">
        <f>IF(V1440="Enrobé à froid",P1440*PU!$B$9,0)</f>
        <v>0</v>
      </c>
      <c r="AB1440" s="23">
        <f>IF(V1440="Béton bitumineux",P1440*PU!$B$11,0)</f>
        <v>0</v>
      </c>
      <c r="AC1440" s="23">
        <f>IF(V1440="Grave émulsion",P1440*PU!$B$13,0)</f>
        <v>0</v>
      </c>
      <c r="AD1440" s="24">
        <f>(R1440*PU!B1445)+('Entretien des chaussées1'!T1440*PU!B1447)+'Entretien des chaussées1'!X1440+'Entretien des chaussées1'!Y1440+'Entretien des chaussées1'!Z1440+'Entretien des chaussées1'!AA1440+'Entretien des chaussées1'!AB1440+'Entretien des chaussées1'!AC1440</f>
        <v>0</v>
      </c>
      <c r="AE1440" s="34"/>
      <c r="AF1440" s="34"/>
      <c r="AG1440" s="19" t="str">
        <f t="shared" si="261"/>
        <v/>
      </c>
      <c r="AH1440" s="19" t="str">
        <f t="shared" si="262"/>
        <v/>
      </c>
      <c r="AI1440" s="19" t="str">
        <f t="shared" si="263"/>
        <v/>
      </c>
      <c r="AJ1440" s="31"/>
      <c r="AK1440" s="26"/>
    </row>
    <row r="1441" spans="1:37" x14ac:dyDescent="0.2">
      <c r="A1441" s="40"/>
      <c r="B1441" s="50"/>
      <c r="C1441" s="41"/>
      <c r="D1441" s="44"/>
      <c r="E1441" s="40"/>
      <c r="F1441" s="38" t="str">
        <f t="shared" si="253"/>
        <v/>
      </c>
      <c r="G1441" s="23">
        <f t="shared" si="254"/>
        <v>0</v>
      </c>
      <c r="H1441" s="23">
        <f t="shared" si="255"/>
        <v>0</v>
      </c>
      <c r="I1441" s="23">
        <f t="shared" si="256"/>
        <v>0</v>
      </c>
      <c r="J1441" s="23">
        <f t="shared" si="257"/>
        <v>0</v>
      </c>
      <c r="K1441" s="23">
        <f t="shared" si="258"/>
        <v>0</v>
      </c>
      <c r="L1441" s="27"/>
      <c r="M1441" s="27"/>
      <c r="N1441" s="33"/>
      <c r="O1441" s="33"/>
      <c r="P1441" s="68" t="str">
        <f t="shared" si="259"/>
        <v/>
      </c>
      <c r="Q1441" s="49" t="str">
        <f t="shared" si="260"/>
        <v/>
      </c>
      <c r="R1441" s="33"/>
      <c r="S1441" s="33"/>
      <c r="T1441" s="33"/>
      <c r="U1441" s="33"/>
      <c r="V1441" s="27"/>
      <c r="W1441" s="45"/>
      <c r="X1441" s="42">
        <f>IF(V1441="ESU",P1441*PU!$B$3,0)</f>
        <v>0</v>
      </c>
      <c r="Y1441" s="23">
        <f>IF(V1441="ECF",P1441*PU!$B$5,0)</f>
        <v>0</v>
      </c>
      <c r="Z1441" s="23">
        <f>IF(V1441="Enrobé projeté",P1441*PU!$B$7,0)</f>
        <v>0</v>
      </c>
      <c r="AA1441" s="23">
        <f>IF(V1441="Enrobé à froid",P1441*PU!$B$9,0)</f>
        <v>0</v>
      </c>
      <c r="AB1441" s="23">
        <f>IF(V1441="Béton bitumineux",P1441*PU!$B$11,0)</f>
        <v>0</v>
      </c>
      <c r="AC1441" s="23">
        <f>IF(V1441="Grave émulsion",P1441*PU!$B$13,0)</f>
        <v>0</v>
      </c>
      <c r="AD1441" s="24">
        <f>(R1441*PU!B1446)+('Entretien des chaussées1'!T1441*PU!B1448)+'Entretien des chaussées1'!X1441+'Entretien des chaussées1'!Y1441+'Entretien des chaussées1'!Z1441+'Entretien des chaussées1'!AA1441+'Entretien des chaussées1'!AB1441+'Entretien des chaussées1'!AC1441</f>
        <v>0</v>
      </c>
      <c r="AE1441" s="34"/>
      <c r="AF1441" s="34"/>
      <c r="AG1441" s="19" t="str">
        <f t="shared" si="261"/>
        <v/>
      </c>
      <c r="AH1441" s="19" t="str">
        <f t="shared" si="262"/>
        <v/>
      </c>
      <c r="AI1441" s="19" t="str">
        <f t="shared" si="263"/>
        <v/>
      </c>
      <c r="AJ1441" s="31"/>
      <c r="AK1441" s="26"/>
    </row>
    <row r="1442" spans="1:37" x14ac:dyDescent="0.2">
      <c r="A1442" s="40"/>
      <c r="B1442" s="50"/>
      <c r="C1442" s="41"/>
      <c r="D1442" s="44"/>
      <c r="E1442" s="40"/>
      <c r="F1442" s="38" t="str">
        <f t="shared" si="253"/>
        <v/>
      </c>
      <c r="G1442" s="23">
        <f t="shared" si="254"/>
        <v>0</v>
      </c>
      <c r="H1442" s="23">
        <f t="shared" si="255"/>
        <v>0</v>
      </c>
      <c r="I1442" s="23">
        <f t="shared" si="256"/>
        <v>0</v>
      </c>
      <c r="J1442" s="23">
        <f t="shared" si="257"/>
        <v>0</v>
      </c>
      <c r="K1442" s="23">
        <f t="shared" si="258"/>
        <v>0</v>
      </c>
      <c r="L1442" s="27"/>
      <c r="M1442" s="27"/>
      <c r="N1442" s="33"/>
      <c r="O1442" s="33"/>
      <c r="P1442" s="68" t="str">
        <f t="shared" si="259"/>
        <v/>
      </c>
      <c r="Q1442" s="49" t="str">
        <f t="shared" si="260"/>
        <v/>
      </c>
      <c r="R1442" s="33"/>
      <c r="S1442" s="33"/>
      <c r="T1442" s="33"/>
      <c r="U1442" s="33"/>
      <c r="V1442" s="27"/>
      <c r="W1442" s="45"/>
      <c r="X1442" s="42">
        <f>IF(V1442="ESU",P1442*PU!$B$3,0)</f>
        <v>0</v>
      </c>
      <c r="Y1442" s="23">
        <f>IF(V1442="ECF",P1442*PU!$B$5,0)</f>
        <v>0</v>
      </c>
      <c r="Z1442" s="23">
        <f>IF(V1442="Enrobé projeté",P1442*PU!$B$7,0)</f>
        <v>0</v>
      </c>
      <c r="AA1442" s="23">
        <f>IF(V1442="Enrobé à froid",P1442*PU!$B$9,0)</f>
        <v>0</v>
      </c>
      <c r="AB1442" s="23">
        <f>IF(V1442="Béton bitumineux",P1442*PU!$B$11,0)</f>
        <v>0</v>
      </c>
      <c r="AC1442" s="23">
        <f>IF(V1442="Grave émulsion",P1442*PU!$B$13,0)</f>
        <v>0</v>
      </c>
      <c r="AD1442" s="24">
        <f>(R1442*PU!B1447)+('Entretien des chaussées1'!T1442*PU!B1449)+'Entretien des chaussées1'!X1442+'Entretien des chaussées1'!Y1442+'Entretien des chaussées1'!Z1442+'Entretien des chaussées1'!AA1442+'Entretien des chaussées1'!AB1442+'Entretien des chaussées1'!AC1442</f>
        <v>0</v>
      </c>
      <c r="AE1442" s="34"/>
      <c r="AF1442" s="34"/>
      <c r="AG1442" s="19" t="str">
        <f t="shared" si="261"/>
        <v/>
      </c>
      <c r="AH1442" s="19" t="str">
        <f t="shared" si="262"/>
        <v/>
      </c>
      <c r="AI1442" s="19" t="str">
        <f t="shared" si="263"/>
        <v/>
      </c>
      <c r="AJ1442" s="31"/>
      <c r="AK1442" s="26"/>
    </row>
    <row r="1443" spans="1:37" x14ac:dyDescent="0.2">
      <c r="A1443" s="40"/>
      <c r="B1443" s="50"/>
      <c r="C1443" s="41"/>
      <c r="D1443" s="44"/>
      <c r="E1443" s="40"/>
      <c r="F1443" s="38" t="str">
        <f t="shared" si="253"/>
        <v/>
      </c>
      <c r="G1443" s="23">
        <f t="shared" si="254"/>
        <v>0</v>
      </c>
      <c r="H1443" s="23">
        <f t="shared" si="255"/>
        <v>0</v>
      </c>
      <c r="I1443" s="23">
        <f t="shared" si="256"/>
        <v>0</v>
      </c>
      <c r="J1443" s="23">
        <f t="shared" si="257"/>
        <v>0</v>
      </c>
      <c r="K1443" s="23">
        <f t="shared" si="258"/>
        <v>0</v>
      </c>
      <c r="L1443" s="27"/>
      <c r="M1443" s="27"/>
      <c r="N1443" s="33"/>
      <c r="O1443" s="33"/>
      <c r="P1443" s="68" t="str">
        <f t="shared" si="259"/>
        <v/>
      </c>
      <c r="Q1443" s="49" t="str">
        <f t="shared" si="260"/>
        <v/>
      </c>
      <c r="R1443" s="33"/>
      <c r="S1443" s="33"/>
      <c r="T1443" s="33"/>
      <c r="U1443" s="33"/>
      <c r="V1443" s="27"/>
      <c r="W1443" s="45"/>
      <c r="X1443" s="42">
        <f>IF(V1443="ESU",P1443*PU!$B$3,0)</f>
        <v>0</v>
      </c>
      <c r="Y1443" s="23">
        <f>IF(V1443="ECF",P1443*PU!$B$5,0)</f>
        <v>0</v>
      </c>
      <c r="Z1443" s="23">
        <f>IF(V1443="Enrobé projeté",P1443*PU!$B$7,0)</f>
        <v>0</v>
      </c>
      <c r="AA1443" s="23">
        <f>IF(V1443="Enrobé à froid",P1443*PU!$B$9,0)</f>
        <v>0</v>
      </c>
      <c r="AB1443" s="23">
        <f>IF(V1443="Béton bitumineux",P1443*PU!$B$11,0)</f>
        <v>0</v>
      </c>
      <c r="AC1443" s="23">
        <f>IF(V1443="Grave émulsion",P1443*PU!$B$13,0)</f>
        <v>0</v>
      </c>
      <c r="AD1443" s="24">
        <f>(R1443*PU!B1448)+('Entretien des chaussées1'!T1443*PU!B1450)+'Entretien des chaussées1'!X1443+'Entretien des chaussées1'!Y1443+'Entretien des chaussées1'!Z1443+'Entretien des chaussées1'!AA1443+'Entretien des chaussées1'!AB1443+'Entretien des chaussées1'!AC1443</f>
        <v>0</v>
      </c>
      <c r="AE1443" s="34"/>
      <c r="AF1443" s="34"/>
      <c r="AG1443" s="19" t="str">
        <f t="shared" si="261"/>
        <v/>
      </c>
      <c r="AH1443" s="19" t="str">
        <f t="shared" si="262"/>
        <v/>
      </c>
      <c r="AI1443" s="19" t="str">
        <f t="shared" si="263"/>
        <v/>
      </c>
      <c r="AJ1443" s="31"/>
      <c r="AK1443" s="26"/>
    </row>
    <row r="1444" spans="1:37" x14ac:dyDescent="0.2">
      <c r="A1444" s="40"/>
      <c r="B1444" s="50"/>
      <c r="C1444" s="41"/>
      <c r="D1444" s="44"/>
      <c r="E1444" s="40"/>
      <c r="F1444" s="38" t="str">
        <f t="shared" si="253"/>
        <v/>
      </c>
      <c r="G1444" s="23">
        <f t="shared" si="254"/>
        <v>0</v>
      </c>
      <c r="H1444" s="23">
        <f t="shared" si="255"/>
        <v>0</v>
      </c>
      <c r="I1444" s="23">
        <f t="shared" si="256"/>
        <v>0</v>
      </c>
      <c r="J1444" s="23">
        <f t="shared" si="257"/>
        <v>0</v>
      </c>
      <c r="K1444" s="23">
        <f t="shared" si="258"/>
        <v>0</v>
      </c>
      <c r="L1444" s="27"/>
      <c r="M1444" s="27"/>
      <c r="N1444" s="33"/>
      <c r="O1444" s="33"/>
      <c r="P1444" s="68" t="str">
        <f t="shared" si="259"/>
        <v/>
      </c>
      <c r="Q1444" s="49" t="str">
        <f t="shared" si="260"/>
        <v/>
      </c>
      <c r="R1444" s="33"/>
      <c r="S1444" s="33"/>
      <c r="T1444" s="33"/>
      <c r="U1444" s="33"/>
      <c r="V1444" s="27"/>
      <c r="W1444" s="45"/>
      <c r="X1444" s="42">
        <f>IF(V1444="ESU",P1444*PU!$B$3,0)</f>
        <v>0</v>
      </c>
      <c r="Y1444" s="23">
        <f>IF(V1444="ECF",P1444*PU!$B$5,0)</f>
        <v>0</v>
      </c>
      <c r="Z1444" s="23">
        <f>IF(V1444="Enrobé projeté",P1444*PU!$B$7,0)</f>
        <v>0</v>
      </c>
      <c r="AA1444" s="23">
        <f>IF(V1444="Enrobé à froid",P1444*PU!$B$9,0)</f>
        <v>0</v>
      </c>
      <c r="AB1444" s="23">
        <f>IF(V1444="Béton bitumineux",P1444*PU!$B$11,0)</f>
        <v>0</v>
      </c>
      <c r="AC1444" s="23">
        <f>IF(V1444="Grave émulsion",P1444*PU!$B$13,0)</f>
        <v>0</v>
      </c>
      <c r="AD1444" s="24">
        <f>(R1444*PU!B1449)+('Entretien des chaussées1'!T1444*PU!B1451)+'Entretien des chaussées1'!X1444+'Entretien des chaussées1'!Y1444+'Entretien des chaussées1'!Z1444+'Entretien des chaussées1'!AA1444+'Entretien des chaussées1'!AB1444+'Entretien des chaussées1'!AC1444</f>
        <v>0</v>
      </c>
      <c r="AE1444" s="34"/>
      <c r="AF1444" s="34"/>
      <c r="AG1444" s="19" t="str">
        <f t="shared" si="261"/>
        <v/>
      </c>
      <c r="AH1444" s="19" t="str">
        <f t="shared" si="262"/>
        <v/>
      </c>
      <c r="AI1444" s="19" t="str">
        <f t="shared" si="263"/>
        <v/>
      </c>
      <c r="AJ1444" s="31"/>
      <c r="AK1444" s="26"/>
    </row>
    <row r="1445" spans="1:37" x14ac:dyDescent="0.2">
      <c r="A1445" s="40"/>
      <c r="B1445" s="50"/>
      <c r="C1445" s="41"/>
      <c r="D1445" s="44"/>
      <c r="E1445" s="40"/>
      <c r="F1445" s="38" t="str">
        <f t="shared" si="253"/>
        <v/>
      </c>
      <c r="G1445" s="23">
        <f t="shared" si="254"/>
        <v>0</v>
      </c>
      <c r="H1445" s="23">
        <f t="shared" si="255"/>
        <v>0</v>
      </c>
      <c r="I1445" s="23">
        <f t="shared" si="256"/>
        <v>0</v>
      </c>
      <c r="J1445" s="23">
        <f t="shared" si="257"/>
        <v>0</v>
      </c>
      <c r="K1445" s="23">
        <f t="shared" si="258"/>
        <v>0</v>
      </c>
      <c r="L1445" s="27"/>
      <c r="M1445" s="27"/>
      <c r="N1445" s="33"/>
      <c r="O1445" s="33"/>
      <c r="P1445" s="68" t="str">
        <f t="shared" si="259"/>
        <v/>
      </c>
      <c r="Q1445" s="49" t="str">
        <f t="shared" si="260"/>
        <v/>
      </c>
      <c r="R1445" s="33"/>
      <c r="S1445" s="33"/>
      <c r="T1445" s="33"/>
      <c r="U1445" s="33"/>
      <c r="V1445" s="27"/>
      <c r="W1445" s="45"/>
      <c r="X1445" s="42">
        <f>IF(V1445="ESU",P1445*PU!$B$3,0)</f>
        <v>0</v>
      </c>
      <c r="Y1445" s="23">
        <f>IF(V1445="ECF",P1445*PU!$B$5,0)</f>
        <v>0</v>
      </c>
      <c r="Z1445" s="23">
        <f>IF(V1445="Enrobé projeté",P1445*PU!$B$7,0)</f>
        <v>0</v>
      </c>
      <c r="AA1445" s="23">
        <f>IF(V1445="Enrobé à froid",P1445*PU!$B$9,0)</f>
        <v>0</v>
      </c>
      <c r="AB1445" s="23">
        <f>IF(V1445="Béton bitumineux",P1445*PU!$B$11,0)</f>
        <v>0</v>
      </c>
      <c r="AC1445" s="23">
        <f>IF(V1445="Grave émulsion",P1445*PU!$B$13,0)</f>
        <v>0</v>
      </c>
      <c r="AD1445" s="24">
        <f>(R1445*PU!B1450)+('Entretien des chaussées1'!T1445*PU!B1452)+'Entretien des chaussées1'!X1445+'Entretien des chaussées1'!Y1445+'Entretien des chaussées1'!Z1445+'Entretien des chaussées1'!AA1445+'Entretien des chaussées1'!AB1445+'Entretien des chaussées1'!AC1445</f>
        <v>0</v>
      </c>
      <c r="AE1445" s="34"/>
      <c r="AF1445" s="34"/>
      <c r="AG1445" s="19" t="str">
        <f t="shared" si="261"/>
        <v/>
      </c>
      <c r="AH1445" s="19" t="str">
        <f t="shared" si="262"/>
        <v/>
      </c>
      <c r="AI1445" s="19" t="str">
        <f t="shared" si="263"/>
        <v/>
      </c>
      <c r="AJ1445" s="31"/>
      <c r="AK1445" s="26"/>
    </row>
    <row r="1446" spans="1:37" x14ac:dyDescent="0.2">
      <c r="A1446" s="40"/>
      <c r="B1446" s="50"/>
      <c r="C1446" s="41"/>
      <c r="D1446" s="44"/>
      <c r="E1446" s="40"/>
      <c r="F1446" s="38" t="str">
        <f t="shared" si="253"/>
        <v/>
      </c>
      <c r="G1446" s="23">
        <f t="shared" si="254"/>
        <v>0</v>
      </c>
      <c r="H1446" s="23">
        <f t="shared" si="255"/>
        <v>0</v>
      </c>
      <c r="I1446" s="23">
        <f t="shared" si="256"/>
        <v>0</v>
      </c>
      <c r="J1446" s="23">
        <f t="shared" si="257"/>
        <v>0</v>
      </c>
      <c r="K1446" s="23">
        <f t="shared" si="258"/>
        <v>0</v>
      </c>
      <c r="L1446" s="27"/>
      <c r="M1446" s="27"/>
      <c r="N1446" s="33"/>
      <c r="O1446" s="33"/>
      <c r="P1446" s="68" t="str">
        <f t="shared" si="259"/>
        <v/>
      </c>
      <c r="Q1446" s="49" t="str">
        <f t="shared" si="260"/>
        <v/>
      </c>
      <c r="R1446" s="33"/>
      <c r="S1446" s="33"/>
      <c r="T1446" s="33"/>
      <c r="U1446" s="33"/>
      <c r="V1446" s="27"/>
      <c r="W1446" s="45"/>
      <c r="X1446" s="42">
        <f>IF(V1446="ESU",P1446*PU!$B$3,0)</f>
        <v>0</v>
      </c>
      <c r="Y1446" s="23">
        <f>IF(V1446="ECF",P1446*PU!$B$5,0)</f>
        <v>0</v>
      </c>
      <c r="Z1446" s="23">
        <f>IF(V1446="Enrobé projeté",P1446*PU!$B$7,0)</f>
        <v>0</v>
      </c>
      <c r="AA1446" s="23">
        <f>IF(V1446="Enrobé à froid",P1446*PU!$B$9,0)</f>
        <v>0</v>
      </c>
      <c r="AB1446" s="23">
        <f>IF(V1446="Béton bitumineux",P1446*PU!$B$11,0)</f>
        <v>0</v>
      </c>
      <c r="AC1446" s="23">
        <f>IF(V1446="Grave émulsion",P1446*PU!$B$13,0)</f>
        <v>0</v>
      </c>
      <c r="AD1446" s="24">
        <f>(R1446*PU!B1451)+('Entretien des chaussées1'!T1446*PU!B1453)+'Entretien des chaussées1'!X1446+'Entretien des chaussées1'!Y1446+'Entretien des chaussées1'!Z1446+'Entretien des chaussées1'!AA1446+'Entretien des chaussées1'!AB1446+'Entretien des chaussées1'!AC1446</f>
        <v>0</v>
      </c>
      <c r="AE1446" s="34"/>
      <c r="AF1446" s="34"/>
      <c r="AG1446" s="19" t="str">
        <f t="shared" si="261"/>
        <v/>
      </c>
      <c r="AH1446" s="19" t="str">
        <f t="shared" si="262"/>
        <v/>
      </c>
      <c r="AI1446" s="19" t="str">
        <f t="shared" si="263"/>
        <v/>
      </c>
      <c r="AJ1446" s="31"/>
      <c r="AK1446" s="26"/>
    </row>
    <row r="1447" spans="1:37" x14ac:dyDescent="0.2">
      <c r="A1447" s="40"/>
      <c r="B1447" s="50"/>
      <c r="C1447" s="41"/>
      <c r="D1447" s="44"/>
      <c r="E1447" s="40"/>
      <c r="F1447" s="38" t="str">
        <f t="shared" si="253"/>
        <v/>
      </c>
      <c r="G1447" s="23">
        <f t="shared" si="254"/>
        <v>0</v>
      </c>
      <c r="H1447" s="23">
        <f t="shared" si="255"/>
        <v>0</v>
      </c>
      <c r="I1447" s="23">
        <f t="shared" si="256"/>
        <v>0</v>
      </c>
      <c r="J1447" s="23">
        <f t="shared" si="257"/>
        <v>0</v>
      </c>
      <c r="K1447" s="23">
        <f t="shared" si="258"/>
        <v>0</v>
      </c>
      <c r="L1447" s="27"/>
      <c r="M1447" s="27"/>
      <c r="N1447" s="33"/>
      <c r="O1447" s="33"/>
      <c r="P1447" s="68" t="str">
        <f t="shared" si="259"/>
        <v/>
      </c>
      <c r="Q1447" s="49" t="str">
        <f t="shared" si="260"/>
        <v/>
      </c>
      <c r="R1447" s="33"/>
      <c r="S1447" s="33"/>
      <c r="T1447" s="33"/>
      <c r="U1447" s="33"/>
      <c r="V1447" s="27"/>
      <c r="W1447" s="45"/>
      <c r="X1447" s="42">
        <f>IF(V1447="ESU",P1447*PU!$B$3,0)</f>
        <v>0</v>
      </c>
      <c r="Y1447" s="23">
        <f>IF(V1447="ECF",P1447*PU!$B$5,0)</f>
        <v>0</v>
      </c>
      <c r="Z1447" s="23">
        <f>IF(V1447="Enrobé projeté",P1447*PU!$B$7,0)</f>
        <v>0</v>
      </c>
      <c r="AA1447" s="23">
        <f>IF(V1447="Enrobé à froid",P1447*PU!$B$9,0)</f>
        <v>0</v>
      </c>
      <c r="AB1447" s="23">
        <f>IF(V1447="Béton bitumineux",P1447*PU!$B$11,0)</f>
        <v>0</v>
      </c>
      <c r="AC1447" s="23">
        <f>IF(V1447="Grave émulsion",P1447*PU!$B$13,0)</f>
        <v>0</v>
      </c>
      <c r="AD1447" s="24">
        <f>(R1447*PU!B1452)+('Entretien des chaussées1'!T1447*PU!B1454)+'Entretien des chaussées1'!X1447+'Entretien des chaussées1'!Y1447+'Entretien des chaussées1'!Z1447+'Entretien des chaussées1'!AA1447+'Entretien des chaussées1'!AB1447+'Entretien des chaussées1'!AC1447</f>
        <v>0</v>
      </c>
      <c r="AE1447" s="34"/>
      <c r="AF1447" s="34"/>
      <c r="AG1447" s="19" t="str">
        <f t="shared" si="261"/>
        <v/>
      </c>
      <c r="AH1447" s="19" t="str">
        <f t="shared" si="262"/>
        <v/>
      </c>
      <c r="AI1447" s="19" t="str">
        <f t="shared" si="263"/>
        <v/>
      </c>
      <c r="AJ1447" s="31"/>
      <c r="AK1447" s="26"/>
    </row>
    <row r="1448" spans="1:37" x14ac:dyDescent="0.2">
      <c r="A1448" s="40"/>
      <c r="B1448" s="50"/>
      <c r="C1448" s="41"/>
      <c r="D1448" s="44"/>
      <c r="E1448" s="40"/>
      <c r="F1448" s="38" t="str">
        <f t="shared" si="253"/>
        <v/>
      </c>
      <c r="G1448" s="23">
        <f t="shared" si="254"/>
        <v>0</v>
      </c>
      <c r="H1448" s="23">
        <f t="shared" si="255"/>
        <v>0</v>
      </c>
      <c r="I1448" s="23">
        <f t="shared" si="256"/>
        <v>0</v>
      </c>
      <c r="J1448" s="23">
        <f t="shared" si="257"/>
        <v>0</v>
      </c>
      <c r="K1448" s="23">
        <f t="shared" si="258"/>
        <v>0</v>
      </c>
      <c r="L1448" s="27"/>
      <c r="M1448" s="27"/>
      <c r="N1448" s="33"/>
      <c r="O1448" s="33"/>
      <c r="P1448" s="68" t="str">
        <f t="shared" si="259"/>
        <v/>
      </c>
      <c r="Q1448" s="49" t="str">
        <f t="shared" si="260"/>
        <v/>
      </c>
      <c r="R1448" s="33"/>
      <c r="S1448" s="33"/>
      <c r="T1448" s="33"/>
      <c r="U1448" s="33"/>
      <c r="V1448" s="27"/>
      <c r="W1448" s="45"/>
      <c r="X1448" s="42">
        <f>IF(V1448="ESU",P1448*PU!$B$3,0)</f>
        <v>0</v>
      </c>
      <c r="Y1448" s="23">
        <f>IF(V1448="ECF",P1448*PU!$B$5,0)</f>
        <v>0</v>
      </c>
      <c r="Z1448" s="23">
        <f>IF(V1448="Enrobé projeté",P1448*PU!$B$7,0)</f>
        <v>0</v>
      </c>
      <c r="AA1448" s="23">
        <f>IF(V1448="Enrobé à froid",P1448*PU!$B$9,0)</f>
        <v>0</v>
      </c>
      <c r="AB1448" s="23">
        <f>IF(V1448="Béton bitumineux",P1448*PU!$B$11,0)</f>
        <v>0</v>
      </c>
      <c r="AC1448" s="23">
        <f>IF(V1448="Grave émulsion",P1448*PU!$B$13,0)</f>
        <v>0</v>
      </c>
      <c r="AD1448" s="24">
        <f>(R1448*PU!B1453)+('Entretien des chaussées1'!T1448*PU!B1455)+'Entretien des chaussées1'!X1448+'Entretien des chaussées1'!Y1448+'Entretien des chaussées1'!Z1448+'Entretien des chaussées1'!AA1448+'Entretien des chaussées1'!AB1448+'Entretien des chaussées1'!AC1448</f>
        <v>0</v>
      </c>
      <c r="AE1448" s="34"/>
      <c r="AF1448" s="34"/>
      <c r="AG1448" s="19" t="str">
        <f t="shared" si="261"/>
        <v/>
      </c>
      <c r="AH1448" s="19" t="str">
        <f t="shared" si="262"/>
        <v/>
      </c>
      <c r="AI1448" s="19" t="str">
        <f t="shared" si="263"/>
        <v/>
      </c>
      <c r="AJ1448" s="31"/>
      <c r="AK1448" s="26"/>
    </row>
    <row r="1449" spans="1:37" x14ac:dyDescent="0.2">
      <c r="A1449" s="40"/>
      <c r="B1449" s="50"/>
      <c r="C1449" s="41"/>
      <c r="D1449" s="44"/>
      <c r="E1449" s="40"/>
      <c r="F1449" s="38" t="str">
        <f t="shared" si="253"/>
        <v/>
      </c>
      <c r="G1449" s="23">
        <f t="shared" si="254"/>
        <v>0</v>
      </c>
      <c r="H1449" s="23">
        <f t="shared" si="255"/>
        <v>0</v>
      </c>
      <c r="I1449" s="23">
        <f t="shared" si="256"/>
        <v>0</v>
      </c>
      <c r="J1449" s="23">
        <f t="shared" si="257"/>
        <v>0</v>
      </c>
      <c r="K1449" s="23">
        <f t="shared" si="258"/>
        <v>0</v>
      </c>
      <c r="L1449" s="27"/>
      <c r="M1449" s="27"/>
      <c r="N1449" s="33"/>
      <c r="O1449" s="33"/>
      <c r="P1449" s="68" t="str">
        <f t="shared" si="259"/>
        <v/>
      </c>
      <c r="Q1449" s="49" t="str">
        <f t="shared" si="260"/>
        <v/>
      </c>
      <c r="R1449" s="33"/>
      <c r="S1449" s="33"/>
      <c r="T1449" s="33"/>
      <c r="U1449" s="33"/>
      <c r="V1449" s="27"/>
      <c r="W1449" s="45"/>
      <c r="X1449" s="42">
        <f>IF(V1449="ESU",P1449*PU!$B$3,0)</f>
        <v>0</v>
      </c>
      <c r="Y1449" s="23">
        <f>IF(V1449="ECF",P1449*PU!$B$5,0)</f>
        <v>0</v>
      </c>
      <c r="Z1449" s="23">
        <f>IF(V1449="Enrobé projeté",P1449*PU!$B$7,0)</f>
        <v>0</v>
      </c>
      <c r="AA1449" s="23">
        <f>IF(V1449="Enrobé à froid",P1449*PU!$B$9,0)</f>
        <v>0</v>
      </c>
      <c r="AB1449" s="23">
        <f>IF(V1449="Béton bitumineux",P1449*PU!$B$11,0)</f>
        <v>0</v>
      </c>
      <c r="AC1449" s="23">
        <f>IF(V1449="Grave émulsion",P1449*PU!$B$13,0)</f>
        <v>0</v>
      </c>
      <c r="AD1449" s="24">
        <f>(R1449*PU!B1454)+('Entretien des chaussées1'!T1449*PU!B1456)+'Entretien des chaussées1'!X1449+'Entretien des chaussées1'!Y1449+'Entretien des chaussées1'!Z1449+'Entretien des chaussées1'!AA1449+'Entretien des chaussées1'!AB1449+'Entretien des chaussées1'!AC1449</f>
        <v>0</v>
      </c>
      <c r="AE1449" s="34"/>
      <c r="AF1449" s="34"/>
      <c r="AG1449" s="19" t="str">
        <f t="shared" si="261"/>
        <v/>
      </c>
      <c r="AH1449" s="19" t="str">
        <f t="shared" si="262"/>
        <v/>
      </c>
      <c r="AI1449" s="19" t="str">
        <f t="shared" si="263"/>
        <v/>
      </c>
      <c r="AJ1449" s="31"/>
      <c r="AK1449" s="26"/>
    </row>
    <row r="1450" spans="1:37" x14ac:dyDescent="0.2">
      <c r="A1450" s="40"/>
      <c r="B1450" s="50"/>
      <c r="C1450" s="41"/>
      <c r="D1450" s="44"/>
      <c r="E1450" s="40"/>
      <c r="F1450" s="38" t="str">
        <f t="shared" si="253"/>
        <v/>
      </c>
      <c r="G1450" s="23">
        <f t="shared" si="254"/>
        <v>0</v>
      </c>
      <c r="H1450" s="23">
        <f t="shared" si="255"/>
        <v>0</v>
      </c>
      <c r="I1450" s="23">
        <f t="shared" si="256"/>
        <v>0</v>
      </c>
      <c r="J1450" s="23">
        <f t="shared" si="257"/>
        <v>0</v>
      </c>
      <c r="K1450" s="23">
        <f t="shared" si="258"/>
        <v>0</v>
      </c>
      <c r="L1450" s="27"/>
      <c r="M1450" s="27"/>
      <c r="N1450" s="33"/>
      <c r="O1450" s="33"/>
      <c r="P1450" s="68" t="str">
        <f t="shared" si="259"/>
        <v/>
      </c>
      <c r="Q1450" s="49" t="str">
        <f t="shared" si="260"/>
        <v/>
      </c>
      <c r="R1450" s="33"/>
      <c r="S1450" s="33"/>
      <c r="T1450" s="33"/>
      <c r="U1450" s="33"/>
      <c r="V1450" s="27"/>
      <c r="W1450" s="45"/>
      <c r="X1450" s="42">
        <f>IF(V1450="ESU",P1450*PU!$B$3,0)</f>
        <v>0</v>
      </c>
      <c r="Y1450" s="23">
        <f>IF(V1450="ECF",P1450*PU!$B$5,0)</f>
        <v>0</v>
      </c>
      <c r="Z1450" s="23">
        <f>IF(V1450="Enrobé projeté",P1450*PU!$B$7,0)</f>
        <v>0</v>
      </c>
      <c r="AA1450" s="23">
        <f>IF(V1450="Enrobé à froid",P1450*PU!$B$9,0)</f>
        <v>0</v>
      </c>
      <c r="AB1450" s="23">
        <f>IF(V1450="Béton bitumineux",P1450*PU!$B$11,0)</f>
        <v>0</v>
      </c>
      <c r="AC1450" s="23">
        <f>IF(V1450="Grave émulsion",P1450*PU!$B$13,0)</f>
        <v>0</v>
      </c>
      <c r="AD1450" s="24">
        <f>(R1450*PU!B1455)+('Entretien des chaussées1'!T1450*PU!B1457)+'Entretien des chaussées1'!X1450+'Entretien des chaussées1'!Y1450+'Entretien des chaussées1'!Z1450+'Entretien des chaussées1'!AA1450+'Entretien des chaussées1'!AB1450+'Entretien des chaussées1'!AC1450</f>
        <v>0</v>
      </c>
      <c r="AE1450" s="34"/>
      <c r="AF1450" s="34"/>
      <c r="AG1450" s="19" t="str">
        <f t="shared" si="261"/>
        <v/>
      </c>
      <c r="AH1450" s="19" t="str">
        <f t="shared" si="262"/>
        <v/>
      </c>
      <c r="AI1450" s="19" t="str">
        <f t="shared" si="263"/>
        <v/>
      </c>
      <c r="AJ1450" s="31"/>
      <c r="AK1450" s="26"/>
    </row>
    <row r="1451" spans="1:37" x14ac:dyDescent="0.2">
      <c r="A1451" s="40"/>
      <c r="B1451" s="50"/>
      <c r="C1451" s="41"/>
      <c r="D1451" s="44"/>
      <c r="E1451" s="40"/>
      <c r="F1451" s="38" t="str">
        <f t="shared" si="253"/>
        <v/>
      </c>
      <c r="G1451" s="23">
        <f t="shared" si="254"/>
        <v>0</v>
      </c>
      <c r="H1451" s="23">
        <f t="shared" si="255"/>
        <v>0</v>
      </c>
      <c r="I1451" s="23">
        <f t="shared" si="256"/>
        <v>0</v>
      </c>
      <c r="J1451" s="23">
        <f t="shared" si="257"/>
        <v>0</v>
      </c>
      <c r="K1451" s="23">
        <f t="shared" si="258"/>
        <v>0</v>
      </c>
      <c r="L1451" s="27"/>
      <c r="M1451" s="27"/>
      <c r="N1451" s="33"/>
      <c r="O1451" s="33"/>
      <c r="P1451" s="68" t="str">
        <f t="shared" si="259"/>
        <v/>
      </c>
      <c r="Q1451" s="49" t="str">
        <f t="shared" si="260"/>
        <v/>
      </c>
      <c r="R1451" s="33"/>
      <c r="S1451" s="33"/>
      <c r="T1451" s="33"/>
      <c r="U1451" s="33"/>
      <c r="V1451" s="27"/>
      <c r="W1451" s="45"/>
      <c r="X1451" s="42">
        <f>IF(V1451="ESU",P1451*PU!$B$3,0)</f>
        <v>0</v>
      </c>
      <c r="Y1451" s="23">
        <f>IF(V1451="ECF",P1451*PU!$B$5,0)</f>
        <v>0</v>
      </c>
      <c r="Z1451" s="23">
        <f>IF(V1451="Enrobé projeté",P1451*PU!$B$7,0)</f>
        <v>0</v>
      </c>
      <c r="AA1451" s="23">
        <f>IF(V1451="Enrobé à froid",P1451*PU!$B$9,0)</f>
        <v>0</v>
      </c>
      <c r="AB1451" s="23">
        <f>IF(V1451="Béton bitumineux",P1451*PU!$B$11,0)</f>
        <v>0</v>
      </c>
      <c r="AC1451" s="23">
        <f>IF(V1451="Grave émulsion",P1451*PU!$B$13,0)</f>
        <v>0</v>
      </c>
      <c r="AD1451" s="24">
        <f>(R1451*PU!B1456)+('Entretien des chaussées1'!T1451*PU!B1458)+'Entretien des chaussées1'!X1451+'Entretien des chaussées1'!Y1451+'Entretien des chaussées1'!Z1451+'Entretien des chaussées1'!AA1451+'Entretien des chaussées1'!AB1451+'Entretien des chaussées1'!AC1451</f>
        <v>0</v>
      </c>
      <c r="AE1451" s="34"/>
      <c r="AF1451" s="34"/>
      <c r="AG1451" s="19" t="str">
        <f t="shared" si="261"/>
        <v/>
      </c>
      <c r="AH1451" s="19" t="str">
        <f t="shared" si="262"/>
        <v/>
      </c>
      <c r="AI1451" s="19" t="str">
        <f t="shared" si="263"/>
        <v/>
      </c>
      <c r="AJ1451" s="31"/>
      <c r="AK1451" s="26"/>
    </row>
    <row r="1452" spans="1:37" x14ac:dyDescent="0.2">
      <c r="A1452" s="40"/>
      <c r="B1452" s="50"/>
      <c r="C1452" s="41"/>
      <c r="D1452" s="44"/>
      <c r="E1452" s="40"/>
      <c r="F1452" s="38" t="str">
        <f t="shared" si="253"/>
        <v/>
      </c>
      <c r="G1452" s="23">
        <f t="shared" si="254"/>
        <v>0</v>
      </c>
      <c r="H1452" s="23">
        <f t="shared" si="255"/>
        <v>0</v>
      </c>
      <c r="I1452" s="23">
        <f t="shared" si="256"/>
        <v>0</v>
      </c>
      <c r="J1452" s="23">
        <f t="shared" si="257"/>
        <v>0</v>
      </c>
      <c r="K1452" s="23">
        <f t="shared" si="258"/>
        <v>0</v>
      </c>
      <c r="L1452" s="27"/>
      <c r="M1452" s="27"/>
      <c r="N1452" s="33"/>
      <c r="O1452" s="33"/>
      <c r="P1452" s="68" t="str">
        <f t="shared" si="259"/>
        <v/>
      </c>
      <c r="Q1452" s="49" t="str">
        <f t="shared" si="260"/>
        <v/>
      </c>
      <c r="R1452" s="33"/>
      <c r="S1452" s="33"/>
      <c r="T1452" s="33"/>
      <c r="U1452" s="33"/>
      <c r="V1452" s="27"/>
      <c r="W1452" s="45"/>
      <c r="X1452" s="42">
        <f>IF(V1452="ESU",P1452*PU!$B$3,0)</f>
        <v>0</v>
      </c>
      <c r="Y1452" s="23">
        <f>IF(V1452="ECF",P1452*PU!$B$5,0)</f>
        <v>0</v>
      </c>
      <c r="Z1452" s="23">
        <f>IF(V1452="Enrobé projeté",P1452*PU!$B$7,0)</f>
        <v>0</v>
      </c>
      <c r="AA1452" s="23">
        <f>IF(V1452="Enrobé à froid",P1452*PU!$B$9,0)</f>
        <v>0</v>
      </c>
      <c r="AB1452" s="23">
        <f>IF(V1452="Béton bitumineux",P1452*PU!$B$11,0)</f>
        <v>0</v>
      </c>
      <c r="AC1452" s="23">
        <f>IF(V1452="Grave émulsion",P1452*PU!$B$13,0)</f>
        <v>0</v>
      </c>
      <c r="AD1452" s="24">
        <f>(R1452*PU!B1457)+('Entretien des chaussées1'!T1452*PU!B1459)+'Entretien des chaussées1'!X1452+'Entretien des chaussées1'!Y1452+'Entretien des chaussées1'!Z1452+'Entretien des chaussées1'!AA1452+'Entretien des chaussées1'!AB1452+'Entretien des chaussées1'!AC1452</f>
        <v>0</v>
      </c>
      <c r="AE1452" s="34"/>
      <c r="AF1452" s="34"/>
      <c r="AG1452" s="19" t="str">
        <f t="shared" si="261"/>
        <v/>
      </c>
      <c r="AH1452" s="19" t="str">
        <f t="shared" si="262"/>
        <v/>
      </c>
      <c r="AI1452" s="19" t="str">
        <f t="shared" si="263"/>
        <v/>
      </c>
      <c r="AJ1452" s="31"/>
      <c r="AK1452" s="26"/>
    </row>
    <row r="1453" spans="1:37" x14ac:dyDescent="0.2">
      <c r="A1453" s="40"/>
      <c r="B1453" s="50"/>
      <c r="C1453" s="41"/>
      <c r="D1453" s="44"/>
      <c r="E1453" s="40"/>
      <c r="F1453" s="38" t="str">
        <f t="shared" si="253"/>
        <v/>
      </c>
      <c r="G1453" s="23">
        <f t="shared" si="254"/>
        <v>0</v>
      </c>
      <c r="H1453" s="23">
        <f t="shared" si="255"/>
        <v>0</v>
      </c>
      <c r="I1453" s="23">
        <f t="shared" si="256"/>
        <v>0</v>
      </c>
      <c r="J1453" s="23">
        <f t="shared" si="257"/>
        <v>0</v>
      </c>
      <c r="K1453" s="23">
        <f t="shared" si="258"/>
        <v>0</v>
      </c>
      <c r="L1453" s="27"/>
      <c r="M1453" s="27"/>
      <c r="N1453" s="33"/>
      <c r="O1453" s="33"/>
      <c r="P1453" s="68" t="str">
        <f t="shared" si="259"/>
        <v/>
      </c>
      <c r="Q1453" s="49" t="str">
        <f t="shared" si="260"/>
        <v/>
      </c>
      <c r="R1453" s="33"/>
      <c r="S1453" s="33"/>
      <c r="T1453" s="33"/>
      <c r="U1453" s="33"/>
      <c r="V1453" s="27"/>
      <c r="W1453" s="45"/>
      <c r="X1453" s="42">
        <f>IF(V1453="ESU",P1453*PU!$B$3,0)</f>
        <v>0</v>
      </c>
      <c r="Y1453" s="23">
        <f>IF(V1453="ECF",P1453*PU!$B$5,0)</f>
        <v>0</v>
      </c>
      <c r="Z1453" s="23">
        <f>IF(V1453="Enrobé projeté",P1453*PU!$B$7,0)</f>
        <v>0</v>
      </c>
      <c r="AA1453" s="23">
        <f>IF(V1453="Enrobé à froid",P1453*PU!$B$9,0)</f>
        <v>0</v>
      </c>
      <c r="AB1453" s="23">
        <f>IF(V1453="Béton bitumineux",P1453*PU!$B$11,0)</f>
        <v>0</v>
      </c>
      <c r="AC1453" s="23">
        <f>IF(V1453="Grave émulsion",P1453*PU!$B$13,0)</f>
        <v>0</v>
      </c>
      <c r="AD1453" s="24">
        <f>(R1453*PU!B1458)+('Entretien des chaussées1'!T1453*PU!B1460)+'Entretien des chaussées1'!X1453+'Entretien des chaussées1'!Y1453+'Entretien des chaussées1'!Z1453+'Entretien des chaussées1'!AA1453+'Entretien des chaussées1'!AB1453+'Entretien des chaussées1'!AC1453</f>
        <v>0</v>
      </c>
      <c r="AE1453" s="34"/>
      <c r="AF1453" s="34"/>
      <c r="AG1453" s="19" t="str">
        <f t="shared" si="261"/>
        <v/>
      </c>
      <c r="AH1453" s="19" t="str">
        <f t="shared" si="262"/>
        <v/>
      </c>
      <c r="AI1453" s="19" t="str">
        <f t="shared" si="263"/>
        <v/>
      </c>
      <c r="AJ1453" s="31"/>
      <c r="AK1453" s="26"/>
    </row>
    <row r="1454" spans="1:37" x14ac:dyDescent="0.2">
      <c r="A1454" s="40"/>
      <c r="B1454" s="50"/>
      <c r="C1454" s="41"/>
      <c r="D1454" s="44"/>
      <c r="E1454" s="40"/>
      <c r="F1454" s="38" t="str">
        <f t="shared" si="253"/>
        <v/>
      </c>
      <c r="G1454" s="23">
        <f t="shared" si="254"/>
        <v>0</v>
      </c>
      <c r="H1454" s="23">
        <f t="shared" si="255"/>
        <v>0</v>
      </c>
      <c r="I1454" s="23">
        <f t="shared" si="256"/>
        <v>0</v>
      </c>
      <c r="J1454" s="23">
        <f t="shared" si="257"/>
        <v>0</v>
      </c>
      <c r="K1454" s="23">
        <f t="shared" si="258"/>
        <v>0</v>
      </c>
      <c r="L1454" s="27"/>
      <c r="M1454" s="27"/>
      <c r="N1454" s="33"/>
      <c r="O1454" s="33"/>
      <c r="P1454" s="68" t="str">
        <f t="shared" si="259"/>
        <v/>
      </c>
      <c r="Q1454" s="49" t="str">
        <f t="shared" si="260"/>
        <v/>
      </c>
      <c r="R1454" s="33"/>
      <c r="S1454" s="33"/>
      <c r="T1454" s="33"/>
      <c r="U1454" s="33"/>
      <c r="V1454" s="27"/>
      <c r="W1454" s="45"/>
      <c r="X1454" s="42">
        <f>IF(V1454="ESU",P1454*PU!$B$3,0)</f>
        <v>0</v>
      </c>
      <c r="Y1454" s="23">
        <f>IF(V1454="ECF",P1454*PU!$B$5,0)</f>
        <v>0</v>
      </c>
      <c r="Z1454" s="23">
        <f>IF(V1454="Enrobé projeté",P1454*PU!$B$7,0)</f>
        <v>0</v>
      </c>
      <c r="AA1454" s="23">
        <f>IF(V1454="Enrobé à froid",P1454*PU!$B$9,0)</f>
        <v>0</v>
      </c>
      <c r="AB1454" s="23">
        <f>IF(V1454="Béton bitumineux",P1454*PU!$B$11,0)</f>
        <v>0</v>
      </c>
      <c r="AC1454" s="23">
        <f>IF(V1454="Grave émulsion",P1454*PU!$B$13,0)</f>
        <v>0</v>
      </c>
      <c r="AD1454" s="24">
        <f>(R1454*PU!B1459)+('Entretien des chaussées1'!T1454*PU!B1461)+'Entretien des chaussées1'!X1454+'Entretien des chaussées1'!Y1454+'Entretien des chaussées1'!Z1454+'Entretien des chaussées1'!AA1454+'Entretien des chaussées1'!AB1454+'Entretien des chaussées1'!AC1454</f>
        <v>0</v>
      </c>
      <c r="AE1454" s="34"/>
      <c r="AF1454" s="34"/>
      <c r="AG1454" s="19" t="str">
        <f t="shared" si="261"/>
        <v/>
      </c>
      <c r="AH1454" s="19" t="str">
        <f t="shared" si="262"/>
        <v/>
      </c>
      <c r="AI1454" s="19" t="str">
        <f t="shared" si="263"/>
        <v/>
      </c>
      <c r="AJ1454" s="31"/>
      <c r="AK1454" s="26"/>
    </row>
    <row r="1455" spans="1:37" x14ac:dyDescent="0.2">
      <c r="A1455" s="40"/>
      <c r="B1455" s="50"/>
      <c r="C1455" s="41"/>
      <c r="D1455" s="44"/>
      <c r="E1455" s="40"/>
      <c r="F1455" s="38" t="str">
        <f t="shared" si="253"/>
        <v/>
      </c>
      <c r="G1455" s="23">
        <f t="shared" si="254"/>
        <v>0</v>
      </c>
      <c r="H1455" s="23">
        <f t="shared" si="255"/>
        <v>0</v>
      </c>
      <c r="I1455" s="23">
        <f t="shared" si="256"/>
        <v>0</v>
      </c>
      <c r="J1455" s="23">
        <f t="shared" si="257"/>
        <v>0</v>
      </c>
      <c r="K1455" s="23">
        <f t="shared" si="258"/>
        <v>0</v>
      </c>
      <c r="L1455" s="27"/>
      <c r="M1455" s="27"/>
      <c r="N1455" s="33"/>
      <c r="O1455" s="33"/>
      <c r="P1455" s="68" t="str">
        <f t="shared" si="259"/>
        <v/>
      </c>
      <c r="Q1455" s="49" t="str">
        <f t="shared" si="260"/>
        <v/>
      </c>
      <c r="R1455" s="33"/>
      <c r="S1455" s="33"/>
      <c r="T1455" s="33"/>
      <c r="U1455" s="33"/>
      <c r="V1455" s="27"/>
      <c r="W1455" s="45"/>
      <c r="X1455" s="42">
        <f>IF(V1455="ESU",P1455*PU!$B$3,0)</f>
        <v>0</v>
      </c>
      <c r="Y1455" s="23">
        <f>IF(V1455="ECF",P1455*PU!$B$5,0)</f>
        <v>0</v>
      </c>
      <c r="Z1455" s="23">
        <f>IF(V1455="Enrobé projeté",P1455*PU!$B$7,0)</f>
        <v>0</v>
      </c>
      <c r="AA1455" s="23">
        <f>IF(V1455="Enrobé à froid",P1455*PU!$B$9,0)</f>
        <v>0</v>
      </c>
      <c r="AB1455" s="23">
        <f>IF(V1455="Béton bitumineux",P1455*PU!$B$11,0)</f>
        <v>0</v>
      </c>
      <c r="AC1455" s="23">
        <f>IF(V1455="Grave émulsion",P1455*PU!$B$13,0)</f>
        <v>0</v>
      </c>
      <c r="AD1455" s="24">
        <f>(R1455*PU!B1460)+('Entretien des chaussées1'!T1455*PU!B1462)+'Entretien des chaussées1'!X1455+'Entretien des chaussées1'!Y1455+'Entretien des chaussées1'!Z1455+'Entretien des chaussées1'!AA1455+'Entretien des chaussées1'!AB1455+'Entretien des chaussées1'!AC1455</f>
        <v>0</v>
      </c>
      <c r="AE1455" s="34"/>
      <c r="AF1455" s="34"/>
      <c r="AG1455" s="19" t="str">
        <f t="shared" si="261"/>
        <v/>
      </c>
      <c r="AH1455" s="19" t="str">
        <f t="shared" si="262"/>
        <v/>
      </c>
      <c r="AI1455" s="19" t="str">
        <f t="shared" si="263"/>
        <v/>
      </c>
      <c r="AJ1455" s="31"/>
      <c r="AK1455" s="26"/>
    </row>
    <row r="1456" spans="1:37" x14ac:dyDescent="0.2">
      <c r="A1456" s="40"/>
      <c r="B1456" s="50"/>
      <c r="C1456" s="41"/>
      <c r="D1456" s="44"/>
      <c r="E1456" s="40"/>
      <c r="F1456" s="38" t="str">
        <f t="shared" si="253"/>
        <v/>
      </c>
      <c r="G1456" s="23">
        <f t="shared" si="254"/>
        <v>0</v>
      </c>
      <c r="H1456" s="23">
        <f t="shared" si="255"/>
        <v>0</v>
      </c>
      <c r="I1456" s="23">
        <f t="shared" si="256"/>
        <v>0</v>
      </c>
      <c r="J1456" s="23">
        <f t="shared" si="257"/>
        <v>0</v>
      </c>
      <c r="K1456" s="23">
        <f t="shared" si="258"/>
        <v>0</v>
      </c>
      <c r="L1456" s="27"/>
      <c r="M1456" s="27"/>
      <c r="N1456" s="33"/>
      <c r="O1456" s="33"/>
      <c r="P1456" s="68" t="str">
        <f t="shared" si="259"/>
        <v/>
      </c>
      <c r="Q1456" s="49" t="str">
        <f t="shared" si="260"/>
        <v/>
      </c>
      <c r="R1456" s="33"/>
      <c r="S1456" s="33"/>
      <c r="T1456" s="33"/>
      <c r="U1456" s="33"/>
      <c r="V1456" s="27"/>
      <c r="W1456" s="45"/>
      <c r="X1456" s="42">
        <f>IF(V1456="ESU",P1456*PU!$B$3,0)</f>
        <v>0</v>
      </c>
      <c r="Y1456" s="23">
        <f>IF(V1456="ECF",P1456*PU!$B$5,0)</f>
        <v>0</v>
      </c>
      <c r="Z1456" s="23">
        <f>IF(V1456="Enrobé projeté",P1456*PU!$B$7,0)</f>
        <v>0</v>
      </c>
      <c r="AA1456" s="23">
        <f>IF(V1456="Enrobé à froid",P1456*PU!$B$9,0)</f>
        <v>0</v>
      </c>
      <c r="AB1456" s="23">
        <f>IF(V1456="Béton bitumineux",P1456*PU!$B$11,0)</f>
        <v>0</v>
      </c>
      <c r="AC1456" s="23">
        <f>IF(V1456="Grave émulsion",P1456*PU!$B$13,0)</f>
        <v>0</v>
      </c>
      <c r="AD1456" s="24">
        <f>(R1456*PU!B1461)+('Entretien des chaussées1'!T1456*PU!B1463)+'Entretien des chaussées1'!X1456+'Entretien des chaussées1'!Y1456+'Entretien des chaussées1'!Z1456+'Entretien des chaussées1'!AA1456+'Entretien des chaussées1'!AB1456+'Entretien des chaussées1'!AC1456</f>
        <v>0</v>
      </c>
      <c r="AE1456" s="34"/>
      <c r="AF1456" s="34"/>
      <c r="AG1456" s="19" t="str">
        <f t="shared" si="261"/>
        <v/>
      </c>
      <c r="AH1456" s="19" t="str">
        <f t="shared" si="262"/>
        <v/>
      </c>
      <c r="AI1456" s="19" t="str">
        <f t="shared" si="263"/>
        <v/>
      </c>
      <c r="AJ1456" s="31"/>
      <c r="AK1456" s="26"/>
    </row>
    <row r="1457" spans="1:37" x14ac:dyDescent="0.2">
      <c r="A1457" s="40"/>
      <c r="B1457" s="50"/>
      <c r="C1457" s="41"/>
      <c r="D1457" s="44"/>
      <c r="E1457" s="40"/>
      <c r="F1457" s="38" t="str">
        <f t="shared" si="253"/>
        <v/>
      </c>
      <c r="G1457" s="23">
        <f t="shared" si="254"/>
        <v>0</v>
      </c>
      <c r="H1457" s="23">
        <f t="shared" si="255"/>
        <v>0</v>
      </c>
      <c r="I1457" s="23">
        <f t="shared" si="256"/>
        <v>0</v>
      </c>
      <c r="J1457" s="23">
        <f t="shared" si="257"/>
        <v>0</v>
      </c>
      <c r="K1457" s="23">
        <f t="shared" si="258"/>
        <v>0</v>
      </c>
      <c r="L1457" s="27"/>
      <c r="M1457" s="27"/>
      <c r="N1457" s="33"/>
      <c r="O1457" s="33"/>
      <c r="P1457" s="68" t="str">
        <f t="shared" si="259"/>
        <v/>
      </c>
      <c r="Q1457" s="49" t="str">
        <f t="shared" si="260"/>
        <v/>
      </c>
      <c r="R1457" s="33"/>
      <c r="S1457" s="33"/>
      <c r="T1457" s="33"/>
      <c r="U1457" s="33"/>
      <c r="V1457" s="27"/>
      <c r="W1457" s="45"/>
      <c r="X1457" s="42">
        <f>IF(V1457="ESU",P1457*PU!$B$3,0)</f>
        <v>0</v>
      </c>
      <c r="Y1457" s="23">
        <f>IF(V1457="ECF",P1457*PU!$B$5,0)</f>
        <v>0</v>
      </c>
      <c r="Z1457" s="23">
        <f>IF(V1457="Enrobé projeté",P1457*PU!$B$7,0)</f>
        <v>0</v>
      </c>
      <c r="AA1457" s="23">
        <f>IF(V1457="Enrobé à froid",P1457*PU!$B$9,0)</f>
        <v>0</v>
      </c>
      <c r="AB1457" s="23">
        <f>IF(V1457="Béton bitumineux",P1457*PU!$B$11,0)</f>
        <v>0</v>
      </c>
      <c r="AC1457" s="23">
        <f>IF(V1457="Grave émulsion",P1457*PU!$B$13,0)</f>
        <v>0</v>
      </c>
      <c r="AD1457" s="24">
        <f>(R1457*PU!B1462)+('Entretien des chaussées1'!T1457*PU!B1464)+'Entretien des chaussées1'!X1457+'Entretien des chaussées1'!Y1457+'Entretien des chaussées1'!Z1457+'Entretien des chaussées1'!AA1457+'Entretien des chaussées1'!AB1457+'Entretien des chaussées1'!AC1457</f>
        <v>0</v>
      </c>
      <c r="AE1457" s="34"/>
      <c r="AF1457" s="34"/>
      <c r="AG1457" s="19" t="str">
        <f t="shared" si="261"/>
        <v/>
      </c>
      <c r="AH1457" s="19" t="str">
        <f t="shared" si="262"/>
        <v/>
      </c>
      <c r="AI1457" s="19" t="str">
        <f t="shared" si="263"/>
        <v/>
      </c>
      <c r="AJ1457" s="31"/>
      <c r="AK1457" s="26"/>
    </row>
    <row r="1458" spans="1:37" x14ac:dyDescent="0.2">
      <c r="A1458" s="40"/>
      <c r="B1458" s="50"/>
      <c r="C1458" s="41"/>
      <c r="D1458" s="44"/>
      <c r="E1458" s="40"/>
      <c r="F1458" s="38" t="str">
        <f t="shared" si="253"/>
        <v/>
      </c>
      <c r="G1458" s="23">
        <f t="shared" si="254"/>
        <v>0</v>
      </c>
      <c r="H1458" s="23">
        <f t="shared" si="255"/>
        <v>0</v>
      </c>
      <c r="I1458" s="23">
        <f t="shared" si="256"/>
        <v>0</v>
      </c>
      <c r="J1458" s="23">
        <f t="shared" si="257"/>
        <v>0</v>
      </c>
      <c r="K1458" s="23">
        <f t="shared" si="258"/>
        <v>0</v>
      </c>
      <c r="L1458" s="27"/>
      <c r="M1458" s="27"/>
      <c r="N1458" s="33"/>
      <c r="O1458" s="33"/>
      <c r="P1458" s="68" t="str">
        <f t="shared" si="259"/>
        <v/>
      </c>
      <c r="Q1458" s="49" t="str">
        <f t="shared" si="260"/>
        <v/>
      </c>
      <c r="R1458" s="33"/>
      <c r="S1458" s="33"/>
      <c r="T1458" s="33"/>
      <c r="U1458" s="33"/>
      <c r="V1458" s="27"/>
      <c r="W1458" s="45"/>
      <c r="X1458" s="42">
        <f>IF(V1458="ESU",P1458*PU!$B$3,0)</f>
        <v>0</v>
      </c>
      <c r="Y1458" s="23">
        <f>IF(V1458="ECF",P1458*PU!$B$5,0)</f>
        <v>0</v>
      </c>
      <c r="Z1458" s="23">
        <f>IF(V1458="Enrobé projeté",P1458*PU!$B$7,0)</f>
        <v>0</v>
      </c>
      <c r="AA1458" s="23">
        <f>IF(V1458="Enrobé à froid",P1458*PU!$B$9,0)</f>
        <v>0</v>
      </c>
      <c r="AB1458" s="23">
        <f>IF(V1458="Béton bitumineux",P1458*PU!$B$11,0)</f>
        <v>0</v>
      </c>
      <c r="AC1458" s="23">
        <f>IF(V1458="Grave émulsion",P1458*PU!$B$13,0)</f>
        <v>0</v>
      </c>
      <c r="AD1458" s="24">
        <f>(R1458*PU!B1463)+('Entretien des chaussées1'!T1458*PU!B1465)+'Entretien des chaussées1'!X1458+'Entretien des chaussées1'!Y1458+'Entretien des chaussées1'!Z1458+'Entretien des chaussées1'!AA1458+'Entretien des chaussées1'!AB1458+'Entretien des chaussées1'!AC1458</f>
        <v>0</v>
      </c>
      <c r="AE1458" s="34"/>
      <c r="AF1458" s="34"/>
      <c r="AG1458" s="19" t="str">
        <f t="shared" si="261"/>
        <v/>
      </c>
      <c r="AH1458" s="19" t="str">
        <f t="shared" si="262"/>
        <v/>
      </c>
      <c r="AI1458" s="19" t="str">
        <f t="shared" si="263"/>
        <v/>
      </c>
      <c r="AJ1458" s="31"/>
      <c r="AK1458" s="26"/>
    </row>
    <row r="1459" spans="1:37" x14ac:dyDescent="0.2">
      <c r="A1459" s="40"/>
      <c r="B1459" s="50"/>
      <c r="C1459" s="41"/>
      <c r="D1459" s="44"/>
      <c r="E1459" s="40"/>
      <c r="F1459" s="38" t="str">
        <f t="shared" si="253"/>
        <v/>
      </c>
      <c r="G1459" s="23">
        <f t="shared" si="254"/>
        <v>0</v>
      </c>
      <c r="H1459" s="23">
        <f t="shared" si="255"/>
        <v>0</v>
      </c>
      <c r="I1459" s="23">
        <f t="shared" si="256"/>
        <v>0</v>
      </c>
      <c r="J1459" s="23">
        <f t="shared" si="257"/>
        <v>0</v>
      </c>
      <c r="K1459" s="23">
        <f t="shared" si="258"/>
        <v>0</v>
      </c>
      <c r="L1459" s="27"/>
      <c r="M1459" s="27"/>
      <c r="N1459" s="33"/>
      <c r="O1459" s="33"/>
      <c r="P1459" s="68" t="str">
        <f t="shared" si="259"/>
        <v/>
      </c>
      <c r="Q1459" s="49" t="str">
        <f t="shared" si="260"/>
        <v/>
      </c>
      <c r="R1459" s="33"/>
      <c r="S1459" s="33"/>
      <c r="T1459" s="33"/>
      <c r="U1459" s="33"/>
      <c r="V1459" s="27"/>
      <c r="W1459" s="45"/>
      <c r="X1459" s="42">
        <f>IF(V1459="ESU",P1459*PU!$B$3,0)</f>
        <v>0</v>
      </c>
      <c r="Y1459" s="23">
        <f>IF(V1459="ECF",P1459*PU!$B$5,0)</f>
        <v>0</v>
      </c>
      <c r="Z1459" s="23">
        <f>IF(V1459="Enrobé projeté",P1459*PU!$B$7,0)</f>
        <v>0</v>
      </c>
      <c r="AA1459" s="23">
        <f>IF(V1459="Enrobé à froid",P1459*PU!$B$9,0)</f>
        <v>0</v>
      </c>
      <c r="AB1459" s="23">
        <f>IF(V1459="Béton bitumineux",P1459*PU!$B$11,0)</f>
        <v>0</v>
      </c>
      <c r="AC1459" s="23">
        <f>IF(V1459="Grave émulsion",P1459*PU!$B$13,0)</f>
        <v>0</v>
      </c>
      <c r="AD1459" s="24">
        <f>(R1459*PU!B1464)+('Entretien des chaussées1'!T1459*PU!B1466)+'Entretien des chaussées1'!X1459+'Entretien des chaussées1'!Y1459+'Entretien des chaussées1'!Z1459+'Entretien des chaussées1'!AA1459+'Entretien des chaussées1'!AB1459+'Entretien des chaussées1'!AC1459</f>
        <v>0</v>
      </c>
      <c r="AE1459" s="34"/>
      <c r="AF1459" s="34"/>
      <c r="AG1459" s="19" t="str">
        <f t="shared" si="261"/>
        <v/>
      </c>
      <c r="AH1459" s="19" t="str">
        <f t="shared" si="262"/>
        <v/>
      </c>
      <c r="AI1459" s="19" t="str">
        <f t="shared" si="263"/>
        <v/>
      </c>
      <c r="AJ1459" s="31"/>
      <c r="AK1459" s="26"/>
    </row>
    <row r="1460" spans="1:37" x14ac:dyDescent="0.2">
      <c r="A1460" s="40"/>
      <c r="B1460" s="50"/>
      <c r="C1460" s="41"/>
      <c r="D1460" s="44"/>
      <c r="E1460" s="40"/>
      <c r="F1460" s="38" t="str">
        <f t="shared" si="253"/>
        <v/>
      </c>
      <c r="G1460" s="23">
        <f t="shared" si="254"/>
        <v>0</v>
      </c>
      <c r="H1460" s="23">
        <f t="shared" si="255"/>
        <v>0</v>
      </c>
      <c r="I1460" s="23">
        <f t="shared" si="256"/>
        <v>0</v>
      </c>
      <c r="J1460" s="23">
        <f t="shared" si="257"/>
        <v>0</v>
      </c>
      <c r="K1460" s="23">
        <f t="shared" si="258"/>
        <v>0</v>
      </c>
      <c r="L1460" s="27"/>
      <c r="M1460" s="27"/>
      <c r="N1460" s="33"/>
      <c r="O1460" s="33"/>
      <c r="P1460" s="68" t="str">
        <f t="shared" si="259"/>
        <v/>
      </c>
      <c r="Q1460" s="49" t="str">
        <f t="shared" si="260"/>
        <v/>
      </c>
      <c r="R1460" s="33"/>
      <c r="S1460" s="33"/>
      <c r="T1460" s="33"/>
      <c r="U1460" s="33"/>
      <c r="V1460" s="27"/>
      <c r="W1460" s="45"/>
      <c r="X1460" s="42">
        <f>IF(V1460="ESU",P1460*PU!$B$3,0)</f>
        <v>0</v>
      </c>
      <c r="Y1460" s="23">
        <f>IF(V1460="ECF",P1460*PU!$B$5,0)</f>
        <v>0</v>
      </c>
      <c r="Z1460" s="23">
        <f>IF(V1460="Enrobé projeté",P1460*PU!$B$7,0)</f>
        <v>0</v>
      </c>
      <c r="AA1460" s="23">
        <f>IF(V1460="Enrobé à froid",P1460*PU!$B$9,0)</f>
        <v>0</v>
      </c>
      <c r="AB1460" s="23">
        <f>IF(V1460="Béton bitumineux",P1460*PU!$B$11,0)</f>
        <v>0</v>
      </c>
      <c r="AC1460" s="23">
        <f>IF(V1460="Grave émulsion",P1460*PU!$B$13,0)</f>
        <v>0</v>
      </c>
      <c r="AD1460" s="24">
        <f>(R1460*PU!B1465)+('Entretien des chaussées1'!T1460*PU!B1467)+'Entretien des chaussées1'!X1460+'Entretien des chaussées1'!Y1460+'Entretien des chaussées1'!Z1460+'Entretien des chaussées1'!AA1460+'Entretien des chaussées1'!AB1460+'Entretien des chaussées1'!AC1460</f>
        <v>0</v>
      </c>
      <c r="AE1460" s="34"/>
      <c r="AF1460" s="34"/>
      <c r="AG1460" s="19" t="str">
        <f t="shared" si="261"/>
        <v/>
      </c>
      <c r="AH1460" s="19" t="str">
        <f t="shared" si="262"/>
        <v/>
      </c>
      <c r="AI1460" s="19" t="str">
        <f t="shared" si="263"/>
        <v/>
      </c>
      <c r="AJ1460" s="31"/>
      <c r="AK1460" s="26"/>
    </row>
    <row r="1461" spans="1:37" x14ac:dyDescent="0.2">
      <c r="A1461" s="40"/>
      <c r="B1461" s="50"/>
      <c r="C1461" s="41"/>
      <c r="D1461" s="44"/>
      <c r="E1461" s="40"/>
      <c r="F1461" s="38" t="str">
        <f t="shared" si="253"/>
        <v/>
      </c>
      <c r="G1461" s="23">
        <f t="shared" si="254"/>
        <v>0</v>
      </c>
      <c r="H1461" s="23">
        <f t="shared" si="255"/>
        <v>0</v>
      </c>
      <c r="I1461" s="23">
        <f t="shared" si="256"/>
        <v>0</v>
      </c>
      <c r="J1461" s="23">
        <f t="shared" si="257"/>
        <v>0</v>
      </c>
      <c r="K1461" s="23">
        <f t="shared" si="258"/>
        <v>0</v>
      </c>
      <c r="L1461" s="27"/>
      <c r="M1461" s="27"/>
      <c r="N1461" s="33"/>
      <c r="O1461" s="33"/>
      <c r="P1461" s="68" t="str">
        <f t="shared" si="259"/>
        <v/>
      </c>
      <c r="Q1461" s="49" t="str">
        <f t="shared" si="260"/>
        <v/>
      </c>
      <c r="R1461" s="33"/>
      <c r="S1461" s="33"/>
      <c r="T1461" s="33"/>
      <c r="U1461" s="33"/>
      <c r="V1461" s="27"/>
      <c r="W1461" s="45"/>
      <c r="X1461" s="42">
        <f>IF(V1461="ESU",P1461*PU!$B$3,0)</f>
        <v>0</v>
      </c>
      <c r="Y1461" s="23">
        <f>IF(V1461="ECF",P1461*PU!$B$5,0)</f>
        <v>0</v>
      </c>
      <c r="Z1461" s="23">
        <f>IF(V1461="Enrobé projeté",P1461*PU!$B$7,0)</f>
        <v>0</v>
      </c>
      <c r="AA1461" s="23">
        <f>IF(V1461="Enrobé à froid",P1461*PU!$B$9,0)</f>
        <v>0</v>
      </c>
      <c r="AB1461" s="23">
        <f>IF(V1461="Béton bitumineux",P1461*PU!$B$11,0)</f>
        <v>0</v>
      </c>
      <c r="AC1461" s="23">
        <f>IF(V1461="Grave émulsion",P1461*PU!$B$13,0)</f>
        <v>0</v>
      </c>
      <c r="AD1461" s="24">
        <f>(R1461*PU!B1466)+('Entretien des chaussées1'!T1461*PU!B1468)+'Entretien des chaussées1'!X1461+'Entretien des chaussées1'!Y1461+'Entretien des chaussées1'!Z1461+'Entretien des chaussées1'!AA1461+'Entretien des chaussées1'!AB1461+'Entretien des chaussées1'!AC1461</f>
        <v>0</v>
      </c>
      <c r="AE1461" s="34"/>
      <c r="AF1461" s="34"/>
      <c r="AG1461" s="19" t="str">
        <f t="shared" si="261"/>
        <v/>
      </c>
      <c r="AH1461" s="19" t="str">
        <f t="shared" si="262"/>
        <v/>
      </c>
      <c r="AI1461" s="19" t="str">
        <f t="shared" si="263"/>
        <v/>
      </c>
      <c r="AJ1461" s="31"/>
      <c r="AK1461" s="26"/>
    </row>
    <row r="1462" spans="1:37" x14ac:dyDescent="0.2">
      <c r="A1462" s="40"/>
      <c r="B1462" s="50"/>
      <c r="C1462" s="41"/>
      <c r="D1462" s="44"/>
      <c r="E1462" s="40"/>
      <c r="F1462" s="38" t="str">
        <f t="shared" si="253"/>
        <v/>
      </c>
      <c r="G1462" s="23">
        <f t="shared" si="254"/>
        <v>0</v>
      </c>
      <c r="H1462" s="23">
        <f t="shared" si="255"/>
        <v>0</v>
      </c>
      <c r="I1462" s="23">
        <f t="shared" si="256"/>
        <v>0</v>
      </c>
      <c r="J1462" s="23">
        <f t="shared" si="257"/>
        <v>0</v>
      </c>
      <c r="K1462" s="23">
        <f t="shared" si="258"/>
        <v>0</v>
      </c>
      <c r="L1462" s="27"/>
      <c r="M1462" s="27"/>
      <c r="N1462" s="33"/>
      <c r="O1462" s="33"/>
      <c r="P1462" s="68" t="str">
        <f t="shared" si="259"/>
        <v/>
      </c>
      <c r="Q1462" s="49" t="str">
        <f t="shared" si="260"/>
        <v/>
      </c>
      <c r="R1462" s="33"/>
      <c r="S1462" s="33"/>
      <c r="T1462" s="33"/>
      <c r="U1462" s="33"/>
      <c r="V1462" s="27"/>
      <c r="W1462" s="45"/>
      <c r="X1462" s="42">
        <f>IF(V1462="ESU",P1462*PU!$B$3,0)</f>
        <v>0</v>
      </c>
      <c r="Y1462" s="23">
        <f>IF(V1462="ECF",P1462*PU!$B$5,0)</f>
        <v>0</v>
      </c>
      <c r="Z1462" s="23">
        <f>IF(V1462="Enrobé projeté",P1462*PU!$B$7,0)</f>
        <v>0</v>
      </c>
      <c r="AA1462" s="23">
        <f>IF(V1462="Enrobé à froid",P1462*PU!$B$9,0)</f>
        <v>0</v>
      </c>
      <c r="AB1462" s="23">
        <f>IF(V1462="Béton bitumineux",P1462*PU!$B$11,0)</f>
        <v>0</v>
      </c>
      <c r="AC1462" s="23">
        <f>IF(V1462="Grave émulsion",P1462*PU!$B$13,0)</f>
        <v>0</v>
      </c>
      <c r="AD1462" s="24">
        <f>(R1462*PU!B1467)+('Entretien des chaussées1'!T1462*PU!B1469)+'Entretien des chaussées1'!X1462+'Entretien des chaussées1'!Y1462+'Entretien des chaussées1'!Z1462+'Entretien des chaussées1'!AA1462+'Entretien des chaussées1'!AB1462+'Entretien des chaussées1'!AC1462</f>
        <v>0</v>
      </c>
      <c r="AE1462" s="34"/>
      <c r="AF1462" s="34"/>
      <c r="AG1462" s="19" t="str">
        <f t="shared" si="261"/>
        <v/>
      </c>
      <c r="AH1462" s="19" t="str">
        <f t="shared" si="262"/>
        <v/>
      </c>
      <c r="AI1462" s="19" t="str">
        <f t="shared" si="263"/>
        <v/>
      </c>
      <c r="AJ1462" s="31"/>
      <c r="AK1462" s="26"/>
    </row>
    <row r="1463" spans="1:37" x14ac:dyDescent="0.2">
      <c r="A1463" s="40"/>
      <c r="B1463" s="50"/>
      <c r="C1463" s="41"/>
      <c r="D1463" s="44"/>
      <c r="E1463" s="40"/>
      <c r="F1463" s="38" t="str">
        <f t="shared" si="253"/>
        <v/>
      </c>
      <c r="G1463" s="23">
        <f t="shared" si="254"/>
        <v>0</v>
      </c>
      <c r="H1463" s="23">
        <f t="shared" si="255"/>
        <v>0</v>
      </c>
      <c r="I1463" s="23">
        <f t="shared" si="256"/>
        <v>0</v>
      </c>
      <c r="J1463" s="23">
        <f t="shared" si="257"/>
        <v>0</v>
      </c>
      <c r="K1463" s="23">
        <f t="shared" si="258"/>
        <v>0</v>
      </c>
      <c r="L1463" s="27"/>
      <c r="M1463" s="27"/>
      <c r="N1463" s="33"/>
      <c r="O1463" s="33"/>
      <c r="P1463" s="68" t="str">
        <f t="shared" si="259"/>
        <v/>
      </c>
      <c r="Q1463" s="49" t="str">
        <f t="shared" si="260"/>
        <v/>
      </c>
      <c r="R1463" s="33"/>
      <c r="S1463" s="33"/>
      <c r="T1463" s="33"/>
      <c r="U1463" s="33"/>
      <c r="V1463" s="27"/>
      <c r="W1463" s="45"/>
      <c r="X1463" s="42">
        <f>IF(V1463="ESU",P1463*PU!$B$3,0)</f>
        <v>0</v>
      </c>
      <c r="Y1463" s="23">
        <f>IF(V1463="ECF",P1463*PU!$B$5,0)</f>
        <v>0</v>
      </c>
      <c r="Z1463" s="23">
        <f>IF(V1463="Enrobé projeté",P1463*PU!$B$7,0)</f>
        <v>0</v>
      </c>
      <c r="AA1463" s="23">
        <f>IF(V1463="Enrobé à froid",P1463*PU!$B$9,0)</f>
        <v>0</v>
      </c>
      <c r="AB1463" s="23">
        <f>IF(V1463="Béton bitumineux",P1463*PU!$B$11,0)</f>
        <v>0</v>
      </c>
      <c r="AC1463" s="23">
        <f>IF(V1463="Grave émulsion",P1463*PU!$B$13,0)</f>
        <v>0</v>
      </c>
      <c r="AD1463" s="24">
        <f>(R1463*PU!B1468)+('Entretien des chaussées1'!T1463*PU!B1470)+'Entretien des chaussées1'!X1463+'Entretien des chaussées1'!Y1463+'Entretien des chaussées1'!Z1463+'Entretien des chaussées1'!AA1463+'Entretien des chaussées1'!AB1463+'Entretien des chaussées1'!AC1463</f>
        <v>0</v>
      </c>
      <c r="AE1463" s="34"/>
      <c r="AF1463" s="34"/>
      <c r="AG1463" s="19" t="str">
        <f t="shared" si="261"/>
        <v/>
      </c>
      <c r="AH1463" s="19" t="str">
        <f t="shared" si="262"/>
        <v/>
      </c>
      <c r="AI1463" s="19" t="str">
        <f t="shared" si="263"/>
        <v/>
      </c>
      <c r="AJ1463" s="31"/>
      <c r="AK1463" s="26"/>
    </row>
    <row r="1464" spans="1:37" x14ac:dyDescent="0.2">
      <c r="A1464" s="40"/>
      <c r="B1464" s="50"/>
      <c r="C1464" s="41"/>
      <c r="D1464" s="44"/>
      <c r="E1464" s="40"/>
      <c r="F1464" s="38" t="str">
        <f t="shared" si="253"/>
        <v/>
      </c>
      <c r="G1464" s="23">
        <f t="shared" si="254"/>
        <v>0</v>
      </c>
      <c r="H1464" s="23">
        <f t="shared" si="255"/>
        <v>0</v>
      </c>
      <c r="I1464" s="23">
        <f t="shared" si="256"/>
        <v>0</v>
      </c>
      <c r="J1464" s="23">
        <f t="shared" si="257"/>
        <v>0</v>
      </c>
      <c r="K1464" s="23">
        <f t="shared" si="258"/>
        <v>0</v>
      </c>
      <c r="L1464" s="27"/>
      <c r="M1464" s="27"/>
      <c r="N1464" s="33"/>
      <c r="O1464" s="33"/>
      <c r="P1464" s="68" t="str">
        <f t="shared" si="259"/>
        <v/>
      </c>
      <c r="Q1464" s="49" t="str">
        <f t="shared" si="260"/>
        <v/>
      </c>
      <c r="R1464" s="33"/>
      <c r="S1464" s="33"/>
      <c r="T1464" s="33"/>
      <c r="U1464" s="33"/>
      <c r="V1464" s="27"/>
      <c r="W1464" s="45"/>
      <c r="X1464" s="42">
        <f>IF(V1464="ESU",P1464*PU!$B$3,0)</f>
        <v>0</v>
      </c>
      <c r="Y1464" s="23">
        <f>IF(V1464="ECF",P1464*PU!$B$5,0)</f>
        <v>0</v>
      </c>
      <c r="Z1464" s="23">
        <f>IF(V1464="Enrobé projeté",P1464*PU!$B$7,0)</f>
        <v>0</v>
      </c>
      <c r="AA1464" s="23">
        <f>IF(V1464="Enrobé à froid",P1464*PU!$B$9,0)</f>
        <v>0</v>
      </c>
      <c r="AB1464" s="23">
        <f>IF(V1464="Béton bitumineux",P1464*PU!$B$11,0)</f>
        <v>0</v>
      </c>
      <c r="AC1464" s="23">
        <f>IF(V1464="Grave émulsion",P1464*PU!$B$13,0)</f>
        <v>0</v>
      </c>
      <c r="AD1464" s="24">
        <f>(R1464*PU!B1469)+('Entretien des chaussées1'!T1464*PU!B1471)+'Entretien des chaussées1'!X1464+'Entretien des chaussées1'!Y1464+'Entretien des chaussées1'!Z1464+'Entretien des chaussées1'!AA1464+'Entretien des chaussées1'!AB1464+'Entretien des chaussées1'!AC1464</f>
        <v>0</v>
      </c>
      <c r="AE1464" s="34"/>
      <c r="AF1464" s="34"/>
      <c r="AG1464" s="19" t="str">
        <f t="shared" si="261"/>
        <v/>
      </c>
      <c r="AH1464" s="19" t="str">
        <f t="shared" si="262"/>
        <v/>
      </c>
      <c r="AI1464" s="19" t="str">
        <f t="shared" si="263"/>
        <v/>
      </c>
      <c r="AJ1464" s="31"/>
      <c r="AK1464" s="26"/>
    </row>
    <row r="1465" spans="1:37" x14ac:dyDescent="0.2">
      <c r="A1465" s="40"/>
      <c r="B1465" s="50"/>
      <c r="C1465" s="41"/>
      <c r="D1465" s="44"/>
      <c r="E1465" s="40"/>
      <c r="F1465" s="38" t="str">
        <f t="shared" si="253"/>
        <v/>
      </c>
      <c r="G1465" s="23">
        <f t="shared" si="254"/>
        <v>0</v>
      </c>
      <c r="H1465" s="23">
        <f t="shared" si="255"/>
        <v>0</v>
      </c>
      <c r="I1465" s="23">
        <f t="shared" si="256"/>
        <v>0</v>
      </c>
      <c r="J1465" s="23">
        <f t="shared" si="257"/>
        <v>0</v>
      </c>
      <c r="K1465" s="23">
        <f t="shared" si="258"/>
        <v>0</v>
      </c>
      <c r="L1465" s="27"/>
      <c r="M1465" s="27"/>
      <c r="N1465" s="33"/>
      <c r="O1465" s="33"/>
      <c r="P1465" s="68" t="str">
        <f t="shared" si="259"/>
        <v/>
      </c>
      <c r="Q1465" s="49" t="str">
        <f t="shared" si="260"/>
        <v/>
      </c>
      <c r="R1465" s="33"/>
      <c r="S1465" s="33"/>
      <c r="T1465" s="33"/>
      <c r="U1465" s="33"/>
      <c r="V1465" s="27"/>
      <c r="W1465" s="45"/>
      <c r="X1465" s="42">
        <f>IF(V1465="ESU",P1465*PU!$B$3,0)</f>
        <v>0</v>
      </c>
      <c r="Y1465" s="23">
        <f>IF(V1465="ECF",P1465*PU!$B$5,0)</f>
        <v>0</v>
      </c>
      <c r="Z1465" s="23">
        <f>IF(V1465="Enrobé projeté",P1465*PU!$B$7,0)</f>
        <v>0</v>
      </c>
      <c r="AA1465" s="23">
        <f>IF(V1465="Enrobé à froid",P1465*PU!$B$9,0)</f>
        <v>0</v>
      </c>
      <c r="AB1465" s="23">
        <f>IF(V1465="Béton bitumineux",P1465*PU!$B$11,0)</f>
        <v>0</v>
      </c>
      <c r="AC1465" s="23">
        <f>IF(V1465="Grave émulsion",P1465*PU!$B$13,0)</f>
        <v>0</v>
      </c>
      <c r="AD1465" s="24">
        <f>(R1465*PU!B1470)+('Entretien des chaussées1'!T1465*PU!B1472)+'Entretien des chaussées1'!X1465+'Entretien des chaussées1'!Y1465+'Entretien des chaussées1'!Z1465+'Entretien des chaussées1'!AA1465+'Entretien des chaussées1'!AB1465+'Entretien des chaussées1'!AC1465</f>
        <v>0</v>
      </c>
      <c r="AE1465" s="34"/>
      <c r="AF1465" s="34"/>
      <c r="AG1465" s="19" t="str">
        <f t="shared" si="261"/>
        <v/>
      </c>
      <c r="AH1465" s="19" t="str">
        <f t="shared" si="262"/>
        <v/>
      </c>
      <c r="AI1465" s="19" t="str">
        <f t="shared" si="263"/>
        <v/>
      </c>
      <c r="AJ1465" s="31"/>
      <c r="AK1465" s="26"/>
    </row>
    <row r="1466" spans="1:37" x14ac:dyDescent="0.2">
      <c r="A1466" s="40"/>
      <c r="B1466" s="50"/>
      <c r="C1466" s="41"/>
      <c r="D1466" s="44"/>
      <c r="E1466" s="40"/>
      <c r="F1466" s="38" t="str">
        <f t="shared" si="253"/>
        <v/>
      </c>
      <c r="G1466" s="23">
        <f t="shared" si="254"/>
        <v>0</v>
      </c>
      <c r="H1466" s="23">
        <f t="shared" si="255"/>
        <v>0</v>
      </c>
      <c r="I1466" s="23">
        <f t="shared" si="256"/>
        <v>0</v>
      </c>
      <c r="J1466" s="23">
        <f t="shared" si="257"/>
        <v>0</v>
      </c>
      <c r="K1466" s="23">
        <f t="shared" si="258"/>
        <v>0</v>
      </c>
      <c r="L1466" s="27"/>
      <c r="M1466" s="27"/>
      <c r="N1466" s="33"/>
      <c r="O1466" s="33"/>
      <c r="P1466" s="68" t="str">
        <f t="shared" si="259"/>
        <v/>
      </c>
      <c r="Q1466" s="49" t="str">
        <f t="shared" si="260"/>
        <v/>
      </c>
      <c r="R1466" s="33"/>
      <c r="S1466" s="33"/>
      <c r="T1466" s="33"/>
      <c r="U1466" s="33"/>
      <c r="V1466" s="27"/>
      <c r="W1466" s="45"/>
      <c r="X1466" s="42">
        <f>IF(V1466="ESU",P1466*PU!$B$3,0)</f>
        <v>0</v>
      </c>
      <c r="Y1466" s="23">
        <f>IF(V1466="ECF",P1466*PU!$B$5,0)</f>
        <v>0</v>
      </c>
      <c r="Z1466" s="23">
        <f>IF(V1466="Enrobé projeté",P1466*PU!$B$7,0)</f>
        <v>0</v>
      </c>
      <c r="AA1466" s="23">
        <f>IF(V1466="Enrobé à froid",P1466*PU!$B$9,0)</f>
        <v>0</v>
      </c>
      <c r="AB1466" s="23">
        <f>IF(V1466="Béton bitumineux",P1466*PU!$B$11,0)</f>
        <v>0</v>
      </c>
      <c r="AC1466" s="23">
        <f>IF(V1466="Grave émulsion",P1466*PU!$B$13,0)</f>
        <v>0</v>
      </c>
      <c r="AD1466" s="24">
        <f>(R1466*PU!B1471)+('Entretien des chaussées1'!T1466*PU!B1473)+'Entretien des chaussées1'!X1466+'Entretien des chaussées1'!Y1466+'Entretien des chaussées1'!Z1466+'Entretien des chaussées1'!AA1466+'Entretien des chaussées1'!AB1466+'Entretien des chaussées1'!AC1466</f>
        <v>0</v>
      </c>
      <c r="AE1466" s="34"/>
      <c r="AF1466" s="34"/>
      <c r="AG1466" s="19" t="str">
        <f t="shared" si="261"/>
        <v/>
      </c>
      <c r="AH1466" s="19" t="str">
        <f t="shared" si="262"/>
        <v/>
      </c>
      <c r="AI1466" s="19" t="str">
        <f t="shared" si="263"/>
        <v/>
      </c>
      <c r="AJ1466" s="31"/>
      <c r="AK1466" s="26"/>
    </row>
    <row r="1467" spans="1:37" x14ac:dyDescent="0.2">
      <c r="A1467" s="40"/>
      <c r="B1467" s="50"/>
      <c r="C1467" s="41"/>
      <c r="D1467" s="44"/>
      <c r="E1467" s="40"/>
      <c r="F1467" s="38" t="str">
        <f t="shared" si="253"/>
        <v/>
      </c>
      <c r="G1467" s="23">
        <f t="shared" si="254"/>
        <v>0</v>
      </c>
      <c r="H1467" s="23">
        <f t="shared" si="255"/>
        <v>0</v>
      </c>
      <c r="I1467" s="23">
        <f t="shared" si="256"/>
        <v>0</v>
      </c>
      <c r="J1467" s="23">
        <f t="shared" si="257"/>
        <v>0</v>
      </c>
      <c r="K1467" s="23">
        <f t="shared" si="258"/>
        <v>0</v>
      </c>
      <c r="L1467" s="27"/>
      <c r="M1467" s="27"/>
      <c r="N1467" s="33"/>
      <c r="O1467" s="33"/>
      <c r="P1467" s="68" t="str">
        <f t="shared" si="259"/>
        <v/>
      </c>
      <c r="Q1467" s="49" t="str">
        <f t="shared" si="260"/>
        <v/>
      </c>
      <c r="R1467" s="33"/>
      <c r="S1467" s="33"/>
      <c r="T1467" s="33"/>
      <c r="U1467" s="33"/>
      <c r="V1467" s="27"/>
      <c r="W1467" s="45"/>
      <c r="X1467" s="42">
        <f>IF(V1467="ESU",P1467*PU!$B$3,0)</f>
        <v>0</v>
      </c>
      <c r="Y1467" s="23">
        <f>IF(V1467="ECF",P1467*PU!$B$5,0)</f>
        <v>0</v>
      </c>
      <c r="Z1467" s="23">
        <f>IF(V1467="Enrobé projeté",P1467*PU!$B$7,0)</f>
        <v>0</v>
      </c>
      <c r="AA1467" s="23">
        <f>IF(V1467="Enrobé à froid",P1467*PU!$B$9,0)</f>
        <v>0</v>
      </c>
      <c r="AB1467" s="23">
        <f>IF(V1467="Béton bitumineux",P1467*PU!$B$11,0)</f>
        <v>0</v>
      </c>
      <c r="AC1467" s="23">
        <f>IF(V1467="Grave émulsion",P1467*PU!$B$13,0)</f>
        <v>0</v>
      </c>
      <c r="AD1467" s="24">
        <f>(R1467*PU!B1472)+('Entretien des chaussées1'!T1467*PU!B1474)+'Entretien des chaussées1'!X1467+'Entretien des chaussées1'!Y1467+'Entretien des chaussées1'!Z1467+'Entretien des chaussées1'!AA1467+'Entretien des chaussées1'!AB1467+'Entretien des chaussées1'!AC1467</f>
        <v>0</v>
      </c>
      <c r="AE1467" s="34"/>
      <c r="AF1467" s="34"/>
      <c r="AG1467" s="19" t="str">
        <f t="shared" si="261"/>
        <v/>
      </c>
      <c r="AH1467" s="19" t="str">
        <f t="shared" si="262"/>
        <v/>
      </c>
      <c r="AI1467" s="19" t="str">
        <f t="shared" si="263"/>
        <v/>
      </c>
      <c r="AJ1467" s="31"/>
      <c r="AK1467" s="26"/>
    </row>
    <row r="1468" spans="1:37" x14ac:dyDescent="0.2">
      <c r="A1468" s="40"/>
      <c r="B1468" s="50"/>
      <c r="C1468" s="41"/>
      <c r="D1468" s="44"/>
      <c r="E1468" s="40"/>
      <c r="F1468" s="38" t="str">
        <f t="shared" si="253"/>
        <v/>
      </c>
      <c r="G1468" s="23">
        <f t="shared" si="254"/>
        <v>0</v>
      </c>
      <c r="H1468" s="23">
        <f t="shared" si="255"/>
        <v>0</v>
      </c>
      <c r="I1468" s="23">
        <f t="shared" si="256"/>
        <v>0</v>
      </c>
      <c r="J1468" s="23">
        <f t="shared" si="257"/>
        <v>0</v>
      </c>
      <c r="K1468" s="23">
        <f t="shared" si="258"/>
        <v>0</v>
      </c>
      <c r="L1468" s="27"/>
      <c r="M1468" s="27"/>
      <c r="N1468" s="33"/>
      <c r="O1468" s="33"/>
      <c r="P1468" s="68" t="str">
        <f t="shared" si="259"/>
        <v/>
      </c>
      <c r="Q1468" s="49" t="str">
        <f t="shared" si="260"/>
        <v/>
      </c>
      <c r="R1468" s="33"/>
      <c r="S1468" s="33"/>
      <c r="T1468" s="33"/>
      <c r="U1468" s="33"/>
      <c r="V1468" s="27"/>
      <c r="W1468" s="45"/>
      <c r="X1468" s="42">
        <f>IF(V1468="ESU",P1468*PU!$B$3,0)</f>
        <v>0</v>
      </c>
      <c r="Y1468" s="23">
        <f>IF(V1468="ECF",P1468*PU!$B$5,0)</f>
        <v>0</v>
      </c>
      <c r="Z1468" s="23">
        <f>IF(V1468="Enrobé projeté",P1468*PU!$B$7,0)</f>
        <v>0</v>
      </c>
      <c r="AA1468" s="23">
        <f>IF(V1468="Enrobé à froid",P1468*PU!$B$9,0)</f>
        <v>0</v>
      </c>
      <c r="AB1468" s="23">
        <f>IF(V1468="Béton bitumineux",P1468*PU!$B$11,0)</f>
        <v>0</v>
      </c>
      <c r="AC1468" s="23">
        <f>IF(V1468="Grave émulsion",P1468*PU!$B$13,0)</f>
        <v>0</v>
      </c>
      <c r="AD1468" s="24">
        <f>(R1468*PU!B1473)+('Entretien des chaussées1'!T1468*PU!B1475)+'Entretien des chaussées1'!X1468+'Entretien des chaussées1'!Y1468+'Entretien des chaussées1'!Z1468+'Entretien des chaussées1'!AA1468+'Entretien des chaussées1'!AB1468+'Entretien des chaussées1'!AC1468</f>
        <v>0</v>
      </c>
      <c r="AE1468" s="34"/>
      <c r="AF1468" s="34"/>
      <c r="AG1468" s="19" t="str">
        <f t="shared" si="261"/>
        <v/>
      </c>
      <c r="AH1468" s="19" t="str">
        <f t="shared" si="262"/>
        <v/>
      </c>
      <c r="AI1468" s="19" t="str">
        <f t="shared" si="263"/>
        <v/>
      </c>
      <c r="AJ1468" s="31"/>
      <c r="AK1468" s="26"/>
    </row>
    <row r="1469" spans="1:37" x14ac:dyDescent="0.2">
      <c r="A1469" s="40"/>
      <c r="B1469" s="50"/>
      <c r="C1469" s="41"/>
      <c r="D1469" s="44"/>
      <c r="E1469" s="40"/>
      <c r="F1469" s="38" t="str">
        <f t="shared" si="253"/>
        <v/>
      </c>
      <c r="G1469" s="23">
        <f t="shared" si="254"/>
        <v>0</v>
      </c>
      <c r="H1469" s="23">
        <f t="shared" si="255"/>
        <v>0</v>
      </c>
      <c r="I1469" s="23">
        <f t="shared" si="256"/>
        <v>0</v>
      </c>
      <c r="J1469" s="23">
        <f t="shared" si="257"/>
        <v>0</v>
      </c>
      <c r="K1469" s="23">
        <f t="shared" si="258"/>
        <v>0</v>
      </c>
      <c r="L1469" s="27"/>
      <c r="M1469" s="27"/>
      <c r="N1469" s="33"/>
      <c r="O1469" s="33"/>
      <c r="P1469" s="68" t="str">
        <f t="shared" si="259"/>
        <v/>
      </c>
      <c r="Q1469" s="49" t="str">
        <f t="shared" si="260"/>
        <v/>
      </c>
      <c r="R1469" s="33"/>
      <c r="S1469" s="33"/>
      <c r="T1469" s="33"/>
      <c r="U1469" s="33"/>
      <c r="V1469" s="27"/>
      <c r="W1469" s="45"/>
      <c r="X1469" s="42">
        <f>IF(V1469="ESU",P1469*PU!$B$3,0)</f>
        <v>0</v>
      </c>
      <c r="Y1469" s="23">
        <f>IF(V1469="ECF",P1469*PU!$B$5,0)</f>
        <v>0</v>
      </c>
      <c r="Z1469" s="23">
        <f>IF(V1469="Enrobé projeté",P1469*PU!$B$7,0)</f>
        <v>0</v>
      </c>
      <c r="AA1469" s="23">
        <f>IF(V1469="Enrobé à froid",P1469*PU!$B$9,0)</f>
        <v>0</v>
      </c>
      <c r="AB1469" s="23">
        <f>IF(V1469="Béton bitumineux",P1469*PU!$B$11,0)</f>
        <v>0</v>
      </c>
      <c r="AC1469" s="23">
        <f>IF(V1469="Grave émulsion",P1469*PU!$B$13,0)</f>
        <v>0</v>
      </c>
      <c r="AD1469" s="24">
        <f>(R1469*PU!B1474)+('Entretien des chaussées1'!T1469*PU!B1476)+'Entretien des chaussées1'!X1469+'Entretien des chaussées1'!Y1469+'Entretien des chaussées1'!Z1469+'Entretien des chaussées1'!AA1469+'Entretien des chaussées1'!AB1469+'Entretien des chaussées1'!AC1469</f>
        <v>0</v>
      </c>
      <c r="AE1469" s="34"/>
      <c r="AF1469" s="34"/>
      <c r="AG1469" s="19" t="str">
        <f t="shared" si="261"/>
        <v/>
      </c>
      <c r="AH1469" s="19" t="str">
        <f t="shared" si="262"/>
        <v/>
      </c>
      <c r="AI1469" s="19" t="str">
        <f t="shared" si="263"/>
        <v/>
      </c>
      <c r="AJ1469" s="31"/>
      <c r="AK1469" s="26"/>
    </row>
    <row r="1470" spans="1:37" x14ac:dyDescent="0.2">
      <c r="A1470" s="40"/>
      <c r="B1470" s="50"/>
      <c r="C1470" s="41"/>
      <c r="D1470" s="44"/>
      <c r="E1470" s="40"/>
      <c r="F1470" s="38" t="str">
        <f t="shared" si="253"/>
        <v/>
      </c>
      <c r="G1470" s="23">
        <f t="shared" si="254"/>
        <v>0</v>
      </c>
      <c r="H1470" s="23">
        <f t="shared" si="255"/>
        <v>0</v>
      </c>
      <c r="I1470" s="23">
        <f t="shared" si="256"/>
        <v>0</v>
      </c>
      <c r="J1470" s="23">
        <f t="shared" si="257"/>
        <v>0</v>
      </c>
      <c r="K1470" s="23">
        <f t="shared" si="258"/>
        <v>0</v>
      </c>
      <c r="L1470" s="27"/>
      <c r="M1470" s="27"/>
      <c r="N1470" s="33"/>
      <c r="O1470" s="33"/>
      <c r="P1470" s="68" t="str">
        <f t="shared" si="259"/>
        <v/>
      </c>
      <c r="Q1470" s="49" t="str">
        <f t="shared" si="260"/>
        <v/>
      </c>
      <c r="R1470" s="33"/>
      <c r="S1470" s="33"/>
      <c r="T1470" s="33"/>
      <c r="U1470" s="33"/>
      <c r="V1470" s="27"/>
      <c r="W1470" s="45"/>
      <c r="X1470" s="42">
        <f>IF(V1470="ESU",P1470*PU!$B$3,0)</f>
        <v>0</v>
      </c>
      <c r="Y1470" s="23">
        <f>IF(V1470="ECF",P1470*PU!$B$5,0)</f>
        <v>0</v>
      </c>
      <c r="Z1470" s="23">
        <f>IF(V1470="Enrobé projeté",P1470*PU!$B$7,0)</f>
        <v>0</v>
      </c>
      <c r="AA1470" s="23">
        <f>IF(V1470="Enrobé à froid",P1470*PU!$B$9,0)</f>
        <v>0</v>
      </c>
      <c r="AB1470" s="23">
        <f>IF(V1470="Béton bitumineux",P1470*PU!$B$11,0)</f>
        <v>0</v>
      </c>
      <c r="AC1470" s="23">
        <f>IF(V1470="Grave émulsion",P1470*PU!$B$13,0)</f>
        <v>0</v>
      </c>
      <c r="AD1470" s="24">
        <f>(R1470*PU!B1475)+('Entretien des chaussées1'!T1470*PU!B1477)+'Entretien des chaussées1'!X1470+'Entretien des chaussées1'!Y1470+'Entretien des chaussées1'!Z1470+'Entretien des chaussées1'!AA1470+'Entretien des chaussées1'!AB1470+'Entretien des chaussées1'!AC1470</f>
        <v>0</v>
      </c>
      <c r="AE1470" s="34"/>
      <c r="AF1470" s="34"/>
      <c r="AG1470" s="19" t="str">
        <f t="shared" si="261"/>
        <v/>
      </c>
      <c r="AH1470" s="19" t="str">
        <f t="shared" si="262"/>
        <v/>
      </c>
      <c r="AI1470" s="19" t="str">
        <f t="shared" si="263"/>
        <v/>
      </c>
      <c r="AJ1470" s="31"/>
      <c r="AK1470" s="26"/>
    </row>
    <row r="1471" spans="1:37" x14ac:dyDescent="0.2">
      <c r="A1471" s="40"/>
      <c r="B1471" s="50"/>
      <c r="C1471" s="41"/>
      <c r="D1471" s="44"/>
      <c r="E1471" s="40"/>
      <c r="F1471" s="38" t="str">
        <f t="shared" si="253"/>
        <v/>
      </c>
      <c r="G1471" s="23">
        <f t="shared" si="254"/>
        <v>0</v>
      </c>
      <c r="H1471" s="23">
        <f t="shared" si="255"/>
        <v>0</v>
      </c>
      <c r="I1471" s="23">
        <f t="shared" si="256"/>
        <v>0</v>
      </c>
      <c r="J1471" s="23">
        <f t="shared" si="257"/>
        <v>0</v>
      </c>
      <c r="K1471" s="23">
        <f t="shared" si="258"/>
        <v>0</v>
      </c>
      <c r="L1471" s="27"/>
      <c r="M1471" s="27"/>
      <c r="N1471" s="33"/>
      <c r="O1471" s="33"/>
      <c r="P1471" s="68" t="str">
        <f t="shared" si="259"/>
        <v/>
      </c>
      <c r="Q1471" s="49" t="str">
        <f t="shared" si="260"/>
        <v/>
      </c>
      <c r="R1471" s="33"/>
      <c r="S1471" s="33"/>
      <c r="T1471" s="33"/>
      <c r="U1471" s="33"/>
      <c r="V1471" s="27"/>
      <c r="W1471" s="45"/>
      <c r="X1471" s="42">
        <f>IF(V1471="ESU",P1471*PU!$B$3,0)</f>
        <v>0</v>
      </c>
      <c r="Y1471" s="23">
        <f>IF(V1471="ECF",P1471*PU!$B$5,0)</f>
        <v>0</v>
      </c>
      <c r="Z1471" s="23">
        <f>IF(V1471="Enrobé projeté",P1471*PU!$B$7,0)</f>
        <v>0</v>
      </c>
      <c r="AA1471" s="23">
        <f>IF(V1471="Enrobé à froid",P1471*PU!$B$9,0)</f>
        <v>0</v>
      </c>
      <c r="AB1471" s="23">
        <f>IF(V1471="Béton bitumineux",P1471*PU!$B$11,0)</f>
        <v>0</v>
      </c>
      <c r="AC1471" s="23">
        <f>IF(V1471="Grave émulsion",P1471*PU!$B$13,0)</f>
        <v>0</v>
      </c>
      <c r="AD1471" s="24">
        <f>(R1471*PU!B1476)+('Entretien des chaussées1'!T1471*PU!B1478)+'Entretien des chaussées1'!X1471+'Entretien des chaussées1'!Y1471+'Entretien des chaussées1'!Z1471+'Entretien des chaussées1'!AA1471+'Entretien des chaussées1'!AB1471+'Entretien des chaussées1'!AC1471</f>
        <v>0</v>
      </c>
      <c r="AE1471" s="34"/>
      <c r="AF1471" s="34"/>
      <c r="AG1471" s="19" t="str">
        <f t="shared" si="261"/>
        <v/>
      </c>
      <c r="AH1471" s="19" t="str">
        <f t="shared" si="262"/>
        <v/>
      </c>
      <c r="AI1471" s="19" t="str">
        <f t="shared" si="263"/>
        <v/>
      </c>
      <c r="AJ1471" s="31"/>
      <c r="AK1471" s="26"/>
    </row>
    <row r="1472" spans="1:37" x14ac:dyDescent="0.2">
      <c r="A1472" s="40"/>
      <c r="B1472" s="50"/>
      <c r="C1472" s="41"/>
      <c r="D1472" s="44"/>
      <c r="E1472" s="40"/>
      <c r="F1472" s="38" t="str">
        <f t="shared" si="253"/>
        <v/>
      </c>
      <c r="G1472" s="23">
        <f t="shared" si="254"/>
        <v>0</v>
      </c>
      <c r="H1472" s="23">
        <f t="shared" si="255"/>
        <v>0</v>
      </c>
      <c r="I1472" s="23">
        <f t="shared" si="256"/>
        <v>0</v>
      </c>
      <c r="J1472" s="23">
        <f t="shared" si="257"/>
        <v>0</v>
      </c>
      <c r="K1472" s="23">
        <f t="shared" si="258"/>
        <v>0</v>
      </c>
      <c r="L1472" s="27"/>
      <c r="M1472" s="27"/>
      <c r="N1472" s="33"/>
      <c r="O1472" s="33"/>
      <c r="P1472" s="68" t="str">
        <f t="shared" si="259"/>
        <v/>
      </c>
      <c r="Q1472" s="49" t="str">
        <f t="shared" si="260"/>
        <v/>
      </c>
      <c r="R1472" s="33"/>
      <c r="S1472" s="33"/>
      <c r="T1472" s="33"/>
      <c r="U1472" s="33"/>
      <c r="V1472" s="27"/>
      <c r="W1472" s="45"/>
      <c r="X1472" s="42">
        <f>IF(V1472="ESU",P1472*PU!$B$3,0)</f>
        <v>0</v>
      </c>
      <c r="Y1472" s="23">
        <f>IF(V1472="ECF",P1472*PU!$B$5,0)</f>
        <v>0</v>
      </c>
      <c r="Z1472" s="23">
        <f>IF(V1472="Enrobé projeté",P1472*PU!$B$7,0)</f>
        <v>0</v>
      </c>
      <c r="AA1472" s="23">
        <f>IF(V1472="Enrobé à froid",P1472*PU!$B$9,0)</f>
        <v>0</v>
      </c>
      <c r="AB1472" s="23">
        <f>IF(V1472="Béton bitumineux",P1472*PU!$B$11,0)</f>
        <v>0</v>
      </c>
      <c r="AC1472" s="23">
        <f>IF(V1472="Grave émulsion",P1472*PU!$B$13,0)</f>
        <v>0</v>
      </c>
      <c r="AD1472" s="24">
        <f>(R1472*PU!B1477)+('Entretien des chaussées1'!T1472*PU!B1479)+'Entretien des chaussées1'!X1472+'Entretien des chaussées1'!Y1472+'Entretien des chaussées1'!Z1472+'Entretien des chaussées1'!AA1472+'Entretien des chaussées1'!AB1472+'Entretien des chaussées1'!AC1472</f>
        <v>0</v>
      </c>
      <c r="AE1472" s="34"/>
      <c r="AF1472" s="34"/>
      <c r="AG1472" s="19" t="str">
        <f t="shared" si="261"/>
        <v/>
      </c>
      <c r="AH1472" s="19" t="str">
        <f t="shared" si="262"/>
        <v/>
      </c>
      <c r="AI1472" s="19" t="str">
        <f t="shared" si="263"/>
        <v/>
      </c>
      <c r="AJ1472" s="31"/>
      <c r="AK1472" s="26"/>
    </row>
    <row r="1473" spans="1:37" x14ac:dyDescent="0.2">
      <c r="A1473" s="40"/>
      <c r="B1473" s="50"/>
      <c r="C1473" s="41"/>
      <c r="D1473" s="44"/>
      <c r="E1473" s="40"/>
      <c r="F1473" s="38" t="str">
        <f t="shared" si="253"/>
        <v/>
      </c>
      <c r="G1473" s="23">
        <f t="shared" si="254"/>
        <v>0</v>
      </c>
      <c r="H1473" s="23">
        <f t="shared" si="255"/>
        <v>0</v>
      </c>
      <c r="I1473" s="23">
        <f t="shared" si="256"/>
        <v>0</v>
      </c>
      <c r="J1473" s="23">
        <f t="shared" si="257"/>
        <v>0</v>
      </c>
      <c r="K1473" s="23">
        <f t="shared" si="258"/>
        <v>0</v>
      </c>
      <c r="L1473" s="27"/>
      <c r="M1473" s="27"/>
      <c r="N1473" s="33"/>
      <c r="O1473" s="33"/>
      <c r="P1473" s="68" t="str">
        <f t="shared" si="259"/>
        <v/>
      </c>
      <c r="Q1473" s="49" t="str">
        <f t="shared" si="260"/>
        <v/>
      </c>
      <c r="R1473" s="33"/>
      <c r="S1473" s="33"/>
      <c r="T1473" s="33"/>
      <c r="U1473" s="33"/>
      <c r="V1473" s="27"/>
      <c r="W1473" s="45"/>
      <c r="X1473" s="42">
        <f>IF(V1473="ESU",P1473*PU!$B$3,0)</f>
        <v>0</v>
      </c>
      <c r="Y1473" s="23">
        <f>IF(V1473="ECF",P1473*PU!$B$5,0)</f>
        <v>0</v>
      </c>
      <c r="Z1473" s="23">
        <f>IF(V1473="Enrobé projeté",P1473*PU!$B$7,0)</f>
        <v>0</v>
      </c>
      <c r="AA1473" s="23">
        <f>IF(V1473="Enrobé à froid",P1473*PU!$B$9,0)</f>
        <v>0</v>
      </c>
      <c r="AB1473" s="23">
        <f>IF(V1473="Béton bitumineux",P1473*PU!$B$11,0)</f>
        <v>0</v>
      </c>
      <c r="AC1473" s="23">
        <f>IF(V1473="Grave émulsion",P1473*PU!$B$13,0)</f>
        <v>0</v>
      </c>
      <c r="AD1473" s="24">
        <f>(R1473*PU!B1478)+('Entretien des chaussées1'!T1473*PU!B1480)+'Entretien des chaussées1'!X1473+'Entretien des chaussées1'!Y1473+'Entretien des chaussées1'!Z1473+'Entretien des chaussées1'!AA1473+'Entretien des chaussées1'!AB1473+'Entretien des chaussées1'!AC1473</f>
        <v>0</v>
      </c>
      <c r="AE1473" s="34"/>
      <c r="AF1473" s="34"/>
      <c r="AG1473" s="19" t="str">
        <f t="shared" si="261"/>
        <v/>
      </c>
      <c r="AH1473" s="19" t="str">
        <f t="shared" si="262"/>
        <v/>
      </c>
      <c r="AI1473" s="19" t="str">
        <f t="shared" si="263"/>
        <v/>
      </c>
      <c r="AJ1473" s="31"/>
      <c r="AK1473" s="26"/>
    </row>
    <row r="1474" spans="1:37" x14ac:dyDescent="0.2">
      <c r="A1474" s="40"/>
      <c r="B1474" s="50"/>
      <c r="C1474" s="41"/>
      <c r="D1474" s="44"/>
      <c r="E1474" s="40"/>
      <c r="F1474" s="38" t="str">
        <f t="shared" si="253"/>
        <v/>
      </c>
      <c r="G1474" s="23">
        <f t="shared" si="254"/>
        <v>0</v>
      </c>
      <c r="H1474" s="23">
        <f t="shared" si="255"/>
        <v>0</v>
      </c>
      <c r="I1474" s="23">
        <f t="shared" si="256"/>
        <v>0</v>
      </c>
      <c r="J1474" s="23">
        <f t="shared" si="257"/>
        <v>0</v>
      </c>
      <c r="K1474" s="23">
        <f t="shared" si="258"/>
        <v>0</v>
      </c>
      <c r="L1474" s="27"/>
      <c r="M1474" s="27"/>
      <c r="N1474" s="33"/>
      <c r="O1474" s="33"/>
      <c r="P1474" s="68" t="str">
        <f t="shared" si="259"/>
        <v/>
      </c>
      <c r="Q1474" s="49" t="str">
        <f t="shared" si="260"/>
        <v/>
      </c>
      <c r="R1474" s="33"/>
      <c r="S1474" s="33"/>
      <c r="T1474" s="33"/>
      <c r="U1474" s="33"/>
      <c r="V1474" s="27"/>
      <c r="W1474" s="45"/>
      <c r="X1474" s="42">
        <f>IF(V1474="ESU",P1474*PU!$B$3,0)</f>
        <v>0</v>
      </c>
      <c r="Y1474" s="23">
        <f>IF(V1474="ECF",P1474*PU!$B$5,0)</f>
        <v>0</v>
      </c>
      <c r="Z1474" s="23">
        <f>IF(V1474="Enrobé projeté",P1474*PU!$B$7,0)</f>
        <v>0</v>
      </c>
      <c r="AA1474" s="23">
        <f>IF(V1474="Enrobé à froid",P1474*PU!$B$9,0)</f>
        <v>0</v>
      </c>
      <c r="AB1474" s="23">
        <f>IF(V1474="Béton bitumineux",P1474*PU!$B$11,0)</f>
        <v>0</v>
      </c>
      <c r="AC1474" s="23">
        <f>IF(V1474="Grave émulsion",P1474*PU!$B$13,0)</f>
        <v>0</v>
      </c>
      <c r="AD1474" s="24">
        <f>(R1474*PU!B1479)+('Entretien des chaussées1'!T1474*PU!B1481)+'Entretien des chaussées1'!X1474+'Entretien des chaussées1'!Y1474+'Entretien des chaussées1'!Z1474+'Entretien des chaussées1'!AA1474+'Entretien des chaussées1'!AB1474+'Entretien des chaussées1'!AC1474</f>
        <v>0</v>
      </c>
      <c r="AE1474" s="34"/>
      <c r="AF1474" s="34"/>
      <c r="AG1474" s="19" t="str">
        <f t="shared" si="261"/>
        <v/>
      </c>
      <c r="AH1474" s="19" t="str">
        <f t="shared" si="262"/>
        <v/>
      </c>
      <c r="AI1474" s="19" t="str">
        <f t="shared" si="263"/>
        <v/>
      </c>
      <c r="AJ1474" s="31"/>
      <c r="AK1474" s="26"/>
    </row>
    <row r="1475" spans="1:37" x14ac:dyDescent="0.2">
      <c r="A1475" s="40"/>
      <c r="B1475" s="50"/>
      <c r="C1475" s="41"/>
      <c r="D1475" s="44"/>
      <c r="E1475" s="40"/>
      <c r="F1475" s="38" t="str">
        <f t="shared" si="253"/>
        <v/>
      </c>
      <c r="G1475" s="23">
        <f t="shared" si="254"/>
        <v>0</v>
      </c>
      <c r="H1475" s="23">
        <f t="shared" si="255"/>
        <v>0</v>
      </c>
      <c r="I1475" s="23">
        <f t="shared" si="256"/>
        <v>0</v>
      </c>
      <c r="J1475" s="23">
        <f t="shared" si="257"/>
        <v>0</v>
      </c>
      <c r="K1475" s="23">
        <f t="shared" si="258"/>
        <v>0</v>
      </c>
      <c r="L1475" s="27"/>
      <c r="M1475" s="27"/>
      <c r="N1475" s="33"/>
      <c r="O1475" s="33"/>
      <c r="P1475" s="68" t="str">
        <f t="shared" si="259"/>
        <v/>
      </c>
      <c r="Q1475" s="49" t="str">
        <f t="shared" si="260"/>
        <v/>
      </c>
      <c r="R1475" s="33"/>
      <c r="S1475" s="33"/>
      <c r="T1475" s="33"/>
      <c r="U1475" s="33"/>
      <c r="V1475" s="27"/>
      <c r="W1475" s="45"/>
      <c r="X1475" s="42">
        <f>IF(V1475="ESU",P1475*PU!$B$3,0)</f>
        <v>0</v>
      </c>
      <c r="Y1475" s="23">
        <f>IF(V1475="ECF",P1475*PU!$B$5,0)</f>
        <v>0</v>
      </c>
      <c r="Z1475" s="23">
        <f>IF(V1475="Enrobé projeté",P1475*PU!$B$7,0)</f>
        <v>0</v>
      </c>
      <c r="AA1475" s="23">
        <f>IF(V1475="Enrobé à froid",P1475*PU!$B$9,0)</f>
        <v>0</v>
      </c>
      <c r="AB1475" s="23">
        <f>IF(V1475="Béton bitumineux",P1475*PU!$B$11,0)</f>
        <v>0</v>
      </c>
      <c r="AC1475" s="23">
        <f>IF(V1475="Grave émulsion",P1475*PU!$B$13,0)</f>
        <v>0</v>
      </c>
      <c r="AD1475" s="24">
        <f>(R1475*PU!B1480)+('Entretien des chaussées1'!T1475*PU!B1482)+'Entretien des chaussées1'!X1475+'Entretien des chaussées1'!Y1475+'Entretien des chaussées1'!Z1475+'Entretien des chaussées1'!AA1475+'Entretien des chaussées1'!AB1475+'Entretien des chaussées1'!AC1475</f>
        <v>0</v>
      </c>
      <c r="AE1475" s="34"/>
      <c r="AF1475" s="34"/>
      <c r="AG1475" s="19" t="str">
        <f t="shared" si="261"/>
        <v/>
      </c>
      <c r="AH1475" s="19" t="str">
        <f t="shared" si="262"/>
        <v/>
      </c>
      <c r="AI1475" s="19" t="str">
        <f t="shared" si="263"/>
        <v/>
      </c>
      <c r="AJ1475" s="31"/>
      <c r="AK1475" s="26"/>
    </row>
    <row r="1476" spans="1:37" x14ac:dyDescent="0.2">
      <c r="A1476" s="40"/>
      <c r="B1476" s="50"/>
      <c r="C1476" s="41"/>
      <c r="D1476" s="44"/>
      <c r="E1476" s="40"/>
      <c r="F1476" s="38" t="str">
        <f t="shared" si="253"/>
        <v/>
      </c>
      <c r="G1476" s="23">
        <f t="shared" si="254"/>
        <v>0</v>
      </c>
      <c r="H1476" s="23">
        <f t="shared" si="255"/>
        <v>0</v>
      </c>
      <c r="I1476" s="23">
        <f t="shared" si="256"/>
        <v>0</v>
      </c>
      <c r="J1476" s="23">
        <f t="shared" si="257"/>
        <v>0</v>
      </c>
      <c r="K1476" s="23">
        <f t="shared" si="258"/>
        <v>0</v>
      </c>
      <c r="L1476" s="27"/>
      <c r="M1476" s="27"/>
      <c r="N1476" s="33"/>
      <c r="O1476" s="33"/>
      <c r="P1476" s="68" t="str">
        <f t="shared" si="259"/>
        <v/>
      </c>
      <c r="Q1476" s="49" t="str">
        <f t="shared" si="260"/>
        <v/>
      </c>
      <c r="R1476" s="33"/>
      <c r="S1476" s="33"/>
      <c r="T1476" s="33"/>
      <c r="U1476" s="33"/>
      <c r="V1476" s="27"/>
      <c r="W1476" s="45"/>
      <c r="X1476" s="42">
        <f>IF(V1476="ESU",P1476*PU!$B$3,0)</f>
        <v>0</v>
      </c>
      <c r="Y1476" s="23">
        <f>IF(V1476="ECF",P1476*PU!$B$5,0)</f>
        <v>0</v>
      </c>
      <c r="Z1476" s="23">
        <f>IF(V1476="Enrobé projeté",P1476*PU!$B$7,0)</f>
        <v>0</v>
      </c>
      <c r="AA1476" s="23">
        <f>IF(V1476="Enrobé à froid",P1476*PU!$B$9,0)</f>
        <v>0</v>
      </c>
      <c r="AB1476" s="23">
        <f>IF(V1476="Béton bitumineux",P1476*PU!$B$11,0)</f>
        <v>0</v>
      </c>
      <c r="AC1476" s="23">
        <f>IF(V1476="Grave émulsion",P1476*PU!$B$13,0)</f>
        <v>0</v>
      </c>
      <c r="AD1476" s="24">
        <f>(R1476*PU!B1481)+('Entretien des chaussées1'!T1476*PU!B1483)+'Entretien des chaussées1'!X1476+'Entretien des chaussées1'!Y1476+'Entretien des chaussées1'!Z1476+'Entretien des chaussées1'!AA1476+'Entretien des chaussées1'!AB1476+'Entretien des chaussées1'!AC1476</f>
        <v>0</v>
      </c>
      <c r="AE1476" s="34"/>
      <c r="AF1476" s="34"/>
      <c r="AG1476" s="19" t="str">
        <f t="shared" si="261"/>
        <v/>
      </c>
      <c r="AH1476" s="19" t="str">
        <f t="shared" si="262"/>
        <v/>
      </c>
      <c r="AI1476" s="19" t="str">
        <f t="shared" si="263"/>
        <v/>
      </c>
      <c r="AJ1476" s="31"/>
      <c r="AK1476" s="26"/>
    </row>
    <row r="1477" spans="1:37" x14ac:dyDescent="0.2">
      <c r="A1477" s="40"/>
      <c r="B1477" s="50"/>
      <c r="C1477" s="41"/>
      <c r="D1477" s="44"/>
      <c r="E1477" s="40"/>
      <c r="F1477" s="38" t="str">
        <f t="shared" si="253"/>
        <v/>
      </c>
      <c r="G1477" s="23">
        <f t="shared" si="254"/>
        <v>0</v>
      </c>
      <c r="H1477" s="23">
        <f t="shared" si="255"/>
        <v>0</v>
      </c>
      <c r="I1477" s="23">
        <f t="shared" si="256"/>
        <v>0</v>
      </c>
      <c r="J1477" s="23">
        <f t="shared" si="257"/>
        <v>0</v>
      </c>
      <c r="K1477" s="23">
        <f t="shared" si="258"/>
        <v>0</v>
      </c>
      <c r="L1477" s="27"/>
      <c r="M1477" s="27"/>
      <c r="N1477" s="33"/>
      <c r="O1477" s="33"/>
      <c r="P1477" s="68" t="str">
        <f t="shared" si="259"/>
        <v/>
      </c>
      <c r="Q1477" s="49" t="str">
        <f t="shared" si="260"/>
        <v/>
      </c>
      <c r="R1477" s="33"/>
      <c r="S1477" s="33"/>
      <c r="T1477" s="33"/>
      <c r="U1477" s="33"/>
      <c r="V1477" s="27"/>
      <c r="W1477" s="45"/>
      <c r="X1477" s="42">
        <f>IF(V1477="ESU",P1477*PU!$B$3,0)</f>
        <v>0</v>
      </c>
      <c r="Y1477" s="23">
        <f>IF(V1477="ECF",P1477*PU!$B$5,0)</f>
        <v>0</v>
      </c>
      <c r="Z1477" s="23">
        <f>IF(V1477="Enrobé projeté",P1477*PU!$B$7,0)</f>
        <v>0</v>
      </c>
      <c r="AA1477" s="23">
        <f>IF(V1477="Enrobé à froid",P1477*PU!$B$9,0)</f>
        <v>0</v>
      </c>
      <c r="AB1477" s="23">
        <f>IF(V1477="Béton bitumineux",P1477*PU!$B$11,0)</f>
        <v>0</v>
      </c>
      <c r="AC1477" s="23">
        <f>IF(V1477="Grave émulsion",P1477*PU!$B$13,0)</f>
        <v>0</v>
      </c>
      <c r="AD1477" s="24">
        <f>(R1477*PU!B1482)+('Entretien des chaussées1'!T1477*PU!B1484)+'Entretien des chaussées1'!X1477+'Entretien des chaussées1'!Y1477+'Entretien des chaussées1'!Z1477+'Entretien des chaussées1'!AA1477+'Entretien des chaussées1'!AB1477+'Entretien des chaussées1'!AC1477</f>
        <v>0</v>
      </c>
      <c r="AE1477" s="34"/>
      <c r="AF1477" s="34"/>
      <c r="AG1477" s="19" t="str">
        <f t="shared" si="261"/>
        <v/>
      </c>
      <c r="AH1477" s="19" t="str">
        <f t="shared" si="262"/>
        <v/>
      </c>
      <c r="AI1477" s="19" t="str">
        <f t="shared" si="263"/>
        <v/>
      </c>
      <c r="AJ1477" s="31"/>
      <c r="AK1477" s="26"/>
    </row>
    <row r="1478" spans="1:37" x14ac:dyDescent="0.2">
      <c r="A1478" s="40"/>
      <c r="B1478" s="50"/>
      <c r="C1478" s="41"/>
      <c r="D1478" s="44"/>
      <c r="E1478" s="40"/>
      <c r="F1478" s="38" t="str">
        <f t="shared" si="253"/>
        <v/>
      </c>
      <c r="G1478" s="23">
        <f t="shared" si="254"/>
        <v>0</v>
      </c>
      <c r="H1478" s="23">
        <f t="shared" si="255"/>
        <v>0</v>
      </c>
      <c r="I1478" s="23">
        <f t="shared" si="256"/>
        <v>0</v>
      </c>
      <c r="J1478" s="23">
        <f t="shared" si="257"/>
        <v>0</v>
      </c>
      <c r="K1478" s="23">
        <f t="shared" si="258"/>
        <v>0</v>
      </c>
      <c r="L1478" s="27"/>
      <c r="M1478" s="27"/>
      <c r="N1478" s="33"/>
      <c r="O1478" s="33"/>
      <c r="P1478" s="68" t="str">
        <f t="shared" si="259"/>
        <v/>
      </c>
      <c r="Q1478" s="49" t="str">
        <f t="shared" si="260"/>
        <v/>
      </c>
      <c r="R1478" s="33"/>
      <c r="S1478" s="33"/>
      <c r="T1478" s="33"/>
      <c r="U1478" s="33"/>
      <c r="V1478" s="27"/>
      <c r="W1478" s="45"/>
      <c r="X1478" s="42">
        <f>IF(V1478="ESU",P1478*PU!$B$3,0)</f>
        <v>0</v>
      </c>
      <c r="Y1478" s="23">
        <f>IF(V1478="ECF",P1478*PU!$B$5,0)</f>
        <v>0</v>
      </c>
      <c r="Z1478" s="23">
        <f>IF(V1478="Enrobé projeté",P1478*PU!$B$7,0)</f>
        <v>0</v>
      </c>
      <c r="AA1478" s="23">
        <f>IF(V1478="Enrobé à froid",P1478*PU!$B$9,0)</f>
        <v>0</v>
      </c>
      <c r="AB1478" s="23">
        <f>IF(V1478="Béton bitumineux",P1478*PU!$B$11,0)</f>
        <v>0</v>
      </c>
      <c r="AC1478" s="23">
        <f>IF(V1478="Grave émulsion",P1478*PU!$B$13,0)</f>
        <v>0</v>
      </c>
      <c r="AD1478" s="24">
        <f>(R1478*PU!B1483)+('Entretien des chaussées1'!T1478*PU!B1485)+'Entretien des chaussées1'!X1478+'Entretien des chaussées1'!Y1478+'Entretien des chaussées1'!Z1478+'Entretien des chaussées1'!AA1478+'Entretien des chaussées1'!AB1478+'Entretien des chaussées1'!AC1478</f>
        <v>0</v>
      </c>
      <c r="AE1478" s="34"/>
      <c r="AF1478" s="34"/>
      <c r="AG1478" s="19" t="str">
        <f t="shared" si="261"/>
        <v/>
      </c>
      <c r="AH1478" s="19" t="str">
        <f t="shared" si="262"/>
        <v/>
      </c>
      <c r="AI1478" s="19" t="str">
        <f t="shared" si="263"/>
        <v/>
      </c>
      <c r="AJ1478" s="31"/>
      <c r="AK1478" s="26"/>
    </row>
    <row r="1479" spans="1:37" x14ac:dyDescent="0.2">
      <c r="A1479" s="40"/>
      <c r="B1479" s="50"/>
      <c r="C1479" s="41"/>
      <c r="D1479" s="44"/>
      <c r="E1479" s="40"/>
      <c r="F1479" s="38" t="str">
        <f t="shared" si="253"/>
        <v/>
      </c>
      <c r="G1479" s="23">
        <f t="shared" si="254"/>
        <v>0</v>
      </c>
      <c r="H1479" s="23">
        <f t="shared" si="255"/>
        <v>0</v>
      </c>
      <c r="I1479" s="23">
        <f t="shared" si="256"/>
        <v>0</v>
      </c>
      <c r="J1479" s="23">
        <f t="shared" si="257"/>
        <v>0</v>
      </c>
      <c r="K1479" s="23">
        <f t="shared" si="258"/>
        <v>0</v>
      </c>
      <c r="L1479" s="27"/>
      <c r="M1479" s="27"/>
      <c r="N1479" s="33"/>
      <c r="O1479" s="33"/>
      <c r="P1479" s="68" t="str">
        <f t="shared" si="259"/>
        <v/>
      </c>
      <c r="Q1479" s="49" t="str">
        <f t="shared" si="260"/>
        <v/>
      </c>
      <c r="R1479" s="33"/>
      <c r="S1479" s="33"/>
      <c r="T1479" s="33"/>
      <c r="U1479" s="33"/>
      <c r="V1479" s="27"/>
      <c r="W1479" s="45"/>
      <c r="X1479" s="42">
        <f>IF(V1479="ESU",P1479*PU!$B$3,0)</f>
        <v>0</v>
      </c>
      <c r="Y1479" s="23">
        <f>IF(V1479="ECF",P1479*PU!$B$5,0)</f>
        <v>0</v>
      </c>
      <c r="Z1479" s="23">
        <f>IF(V1479="Enrobé projeté",P1479*PU!$B$7,0)</f>
        <v>0</v>
      </c>
      <c r="AA1479" s="23">
        <f>IF(V1479="Enrobé à froid",P1479*PU!$B$9,0)</f>
        <v>0</v>
      </c>
      <c r="AB1479" s="23">
        <f>IF(V1479="Béton bitumineux",P1479*PU!$B$11,0)</f>
        <v>0</v>
      </c>
      <c r="AC1479" s="23">
        <f>IF(V1479="Grave émulsion",P1479*PU!$B$13,0)</f>
        <v>0</v>
      </c>
      <c r="AD1479" s="24">
        <f>(R1479*PU!B1484)+('Entretien des chaussées1'!T1479*PU!B1486)+'Entretien des chaussées1'!X1479+'Entretien des chaussées1'!Y1479+'Entretien des chaussées1'!Z1479+'Entretien des chaussées1'!AA1479+'Entretien des chaussées1'!AB1479+'Entretien des chaussées1'!AC1479</f>
        <v>0</v>
      </c>
      <c r="AE1479" s="34"/>
      <c r="AF1479" s="34"/>
      <c r="AG1479" s="19" t="str">
        <f t="shared" si="261"/>
        <v/>
      </c>
      <c r="AH1479" s="19" t="str">
        <f t="shared" si="262"/>
        <v/>
      </c>
      <c r="AI1479" s="19" t="str">
        <f t="shared" si="263"/>
        <v/>
      </c>
      <c r="AJ1479" s="31"/>
      <c r="AK1479" s="26"/>
    </row>
    <row r="1480" spans="1:37" x14ac:dyDescent="0.2">
      <c r="A1480" s="40"/>
      <c r="B1480" s="50"/>
      <c r="C1480" s="41"/>
      <c r="D1480" s="44"/>
      <c r="E1480" s="40"/>
      <c r="F1480" s="38" t="str">
        <f t="shared" si="253"/>
        <v/>
      </c>
      <c r="G1480" s="23">
        <f t="shared" si="254"/>
        <v>0</v>
      </c>
      <c r="H1480" s="23">
        <f t="shared" si="255"/>
        <v>0</v>
      </c>
      <c r="I1480" s="23">
        <f t="shared" si="256"/>
        <v>0</v>
      </c>
      <c r="J1480" s="23">
        <f t="shared" si="257"/>
        <v>0</v>
      </c>
      <c r="K1480" s="23">
        <f t="shared" si="258"/>
        <v>0</v>
      </c>
      <c r="L1480" s="27"/>
      <c r="M1480" s="27"/>
      <c r="N1480" s="33"/>
      <c r="O1480" s="33"/>
      <c r="P1480" s="68" t="str">
        <f t="shared" si="259"/>
        <v/>
      </c>
      <c r="Q1480" s="49" t="str">
        <f t="shared" si="260"/>
        <v/>
      </c>
      <c r="R1480" s="33"/>
      <c r="S1480" s="33"/>
      <c r="T1480" s="33"/>
      <c r="U1480" s="33"/>
      <c r="V1480" s="27"/>
      <c r="W1480" s="45"/>
      <c r="X1480" s="42">
        <f>IF(V1480="ESU",P1480*PU!$B$3,0)</f>
        <v>0</v>
      </c>
      <c r="Y1480" s="23">
        <f>IF(V1480="ECF",P1480*PU!$B$5,0)</f>
        <v>0</v>
      </c>
      <c r="Z1480" s="23">
        <f>IF(V1480="Enrobé projeté",P1480*PU!$B$7,0)</f>
        <v>0</v>
      </c>
      <c r="AA1480" s="23">
        <f>IF(V1480="Enrobé à froid",P1480*PU!$B$9,0)</f>
        <v>0</v>
      </c>
      <c r="AB1480" s="23">
        <f>IF(V1480="Béton bitumineux",P1480*PU!$B$11,0)</f>
        <v>0</v>
      </c>
      <c r="AC1480" s="23">
        <f>IF(V1480="Grave émulsion",P1480*PU!$B$13,0)</f>
        <v>0</v>
      </c>
      <c r="AD1480" s="24">
        <f>(R1480*PU!B1485)+('Entretien des chaussées1'!T1480*PU!B1487)+'Entretien des chaussées1'!X1480+'Entretien des chaussées1'!Y1480+'Entretien des chaussées1'!Z1480+'Entretien des chaussées1'!AA1480+'Entretien des chaussées1'!AB1480+'Entretien des chaussées1'!AC1480</f>
        <v>0</v>
      </c>
      <c r="AE1480" s="34"/>
      <c r="AF1480" s="34"/>
      <c r="AG1480" s="19" t="str">
        <f t="shared" si="261"/>
        <v/>
      </c>
      <c r="AH1480" s="19" t="str">
        <f t="shared" si="262"/>
        <v/>
      </c>
      <c r="AI1480" s="19" t="str">
        <f t="shared" si="263"/>
        <v/>
      </c>
      <c r="AJ1480" s="31"/>
      <c r="AK1480" s="26"/>
    </row>
    <row r="1481" spans="1:37" x14ac:dyDescent="0.2">
      <c r="A1481" s="40"/>
      <c r="B1481" s="50"/>
      <c r="C1481" s="41"/>
      <c r="D1481" s="44"/>
      <c r="E1481" s="40"/>
      <c r="F1481" s="38" t="str">
        <f t="shared" si="253"/>
        <v/>
      </c>
      <c r="G1481" s="23">
        <f t="shared" si="254"/>
        <v>0</v>
      </c>
      <c r="H1481" s="23">
        <f t="shared" si="255"/>
        <v>0</v>
      </c>
      <c r="I1481" s="23">
        <f t="shared" si="256"/>
        <v>0</v>
      </c>
      <c r="J1481" s="23">
        <f t="shared" si="257"/>
        <v>0</v>
      </c>
      <c r="K1481" s="23">
        <f t="shared" si="258"/>
        <v>0</v>
      </c>
      <c r="L1481" s="27"/>
      <c r="M1481" s="27"/>
      <c r="N1481" s="33"/>
      <c r="O1481" s="33"/>
      <c r="P1481" s="68" t="str">
        <f t="shared" si="259"/>
        <v/>
      </c>
      <c r="Q1481" s="49" t="str">
        <f t="shared" si="260"/>
        <v/>
      </c>
      <c r="R1481" s="33"/>
      <c r="S1481" s="33"/>
      <c r="T1481" s="33"/>
      <c r="U1481" s="33"/>
      <c r="V1481" s="27"/>
      <c r="W1481" s="45"/>
      <c r="X1481" s="42">
        <f>IF(V1481="ESU",P1481*PU!$B$3,0)</f>
        <v>0</v>
      </c>
      <c r="Y1481" s="23">
        <f>IF(V1481="ECF",P1481*PU!$B$5,0)</f>
        <v>0</v>
      </c>
      <c r="Z1481" s="23">
        <f>IF(V1481="Enrobé projeté",P1481*PU!$B$7,0)</f>
        <v>0</v>
      </c>
      <c r="AA1481" s="23">
        <f>IF(V1481="Enrobé à froid",P1481*PU!$B$9,0)</f>
        <v>0</v>
      </c>
      <c r="AB1481" s="23">
        <f>IF(V1481="Béton bitumineux",P1481*PU!$B$11,0)</f>
        <v>0</v>
      </c>
      <c r="AC1481" s="23">
        <f>IF(V1481="Grave émulsion",P1481*PU!$B$13,0)</f>
        <v>0</v>
      </c>
      <c r="AD1481" s="24">
        <f>(R1481*PU!B1486)+('Entretien des chaussées1'!T1481*PU!B1488)+'Entretien des chaussées1'!X1481+'Entretien des chaussées1'!Y1481+'Entretien des chaussées1'!Z1481+'Entretien des chaussées1'!AA1481+'Entretien des chaussées1'!AB1481+'Entretien des chaussées1'!AC1481</f>
        <v>0</v>
      </c>
      <c r="AE1481" s="34"/>
      <c r="AF1481" s="34"/>
      <c r="AG1481" s="19" t="str">
        <f t="shared" si="261"/>
        <v/>
      </c>
      <c r="AH1481" s="19" t="str">
        <f t="shared" si="262"/>
        <v/>
      </c>
      <c r="AI1481" s="19" t="str">
        <f t="shared" si="263"/>
        <v/>
      </c>
      <c r="AJ1481" s="31"/>
      <c r="AK1481" s="26"/>
    </row>
    <row r="1482" spans="1:37" x14ac:dyDescent="0.2">
      <c r="A1482" s="40"/>
      <c r="B1482" s="50"/>
      <c r="C1482" s="41"/>
      <c r="D1482" s="44"/>
      <c r="E1482" s="40"/>
      <c r="F1482" s="38" t="str">
        <f t="shared" si="253"/>
        <v/>
      </c>
      <c r="G1482" s="23">
        <f t="shared" si="254"/>
        <v>0</v>
      </c>
      <c r="H1482" s="23">
        <f t="shared" si="255"/>
        <v>0</v>
      </c>
      <c r="I1482" s="23">
        <f t="shared" si="256"/>
        <v>0</v>
      </c>
      <c r="J1482" s="23">
        <f t="shared" si="257"/>
        <v>0</v>
      </c>
      <c r="K1482" s="23">
        <f t="shared" si="258"/>
        <v>0</v>
      </c>
      <c r="L1482" s="27"/>
      <c r="M1482" s="27"/>
      <c r="N1482" s="33"/>
      <c r="O1482" s="33"/>
      <c r="P1482" s="68" t="str">
        <f t="shared" si="259"/>
        <v/>
      </c>
      <c r="Q1482" s="49" t="str">
        <f t="shared" si="260"/>
        <v/>
      </c>
      <c r="R1482" s="33"/>
      <c r="S1482" s="33"/>
      <c r="T1482" s="33"/>
      <c r="U1482" s="33"/>
      <c r="V1482" s="27"/>
      <c r="W1482" s="45"/>
      <c r="X1482" s="42">
        <f>IF(V1482="ESU",P1482*PU!$B$3,0)</f>
        <v>0</v>
      </c>
      <c r="Y1482" s="23">
        <f>IF(V1482="ECF",P1482*PU!$B$5,0)</f>
        <v>0</v>
      </c>
      <c r="Z1482" s="23">
        <f>IF(V1482="Enrobé projeté",P1482*PU!$B$7,0)</f>
        <v>0</v>
      </c>
      <c r="AA1482" s="23">
        <f>IF(V1482="Enrobé à froid",P1482*PU!$B$9,0)</f>
        <v>0</v>
      </c>
      <c r="AB1482" s="23">
        <f>IF(V1482="Béton bitumineux",P1482*PU!$B$11,0)</f>
        <v>0</v>
      </c>
      <c r="AC1482" s="23">
        <f>IF(V1482="Grave émulsion",P1482*PU!$B$13,0)</f>
        <v>0</v>
      </c>
      <c r="AD1482" s="24">
        <f>(R1482*PU!B1487)+('Entretien des chaussées1'!T1482*PU!B1489)+'Entretien des chaussées1'!X1482+'Entretien des chaussées1'!Y1482+'Entretien des chaussées1'!Z1482+'Entretien des chaussées1'!AA1482+'Entretien des chaussées1'!AB1482+'Entretien des chaussées1'!AC1482</f>
        <v>0</v>
      </c>
      <c r="AE1482" s="34"/>
      <c r="AF1482" s="34"/>
      <c r="AG1482" s="19" t="str">
        <f t="shared" si="261"/>
        <v/>
      </c>
      <c r="AH1482" s="19" t="str">
        <f t="shared" si="262"/>
        <v/>
      </c>
      <c r="AI1482" s="19" t="str">
        <f t="shared" si="263"/>
        <v/>
      </c>
      <c r="AJ1482" s="31"/>
      <c r="AK1482" s="26"/>
    </row>
    <row r="1483" spans="1:37" x14ac:dyDescent="0.2">
      <c r="A1483" s="40"/>
      <c r="B1483" s="50"/>
      <c r="C1483" s="41"/>
      <c r="D1483" s="44"/>
      <c r="E1483" s="40"/>
      <c r="F1483" s="38" t="str">
        <f t="shared" si="253"/>
        <v/>
      </c>
      <c r="G1483" s="23">
        <f t="shared" si="254"/>
        <v>0</v>
      </c>
      <c r="H1483" s="23">
        <f t="shared" si="255"/>
        <v>0</v>
      </c>
      <c r="I1483" s="23">
        <f t="shared" si="256"/>
        <v>0</v>
      </c>
      <c r="J1483" s="23">
        <f t="shared" si="257"/>
        <v>0</v>
      </c>
      <c r="K1483" s="23">
        <f t="shared" si="258"/>
        <v>0</v>
      </c>
      <c r="L1483" s="27"/>
      <c r="M1483" s="27"/>
      <c r="N1483" s="33"/>
      <c r="O1483" s="33"/>
      <c r="P1483" s="68" t="str">
        <f t="shared" si="259"/>
        <v/>
      </c>
      <c r="Q1483" s="49" t="str">
        <f t="shared" si="260"/>
        <v/>
      </c>
      <c r="R1483" s="33"/>
      <c r="S1483" s="33"/>
      <c r="T1483" s="33"/>
      <c r="U1483" s="33"/>
      <c r="V1483" s="27"/>
      <c r="W1483" s="45"/>
      <c r="X1483" s="42">
        <f>IF(V1483="ESU",P1483*PU!$B$3,0)</f>
        <v>0</v>
      </c>
      <c r="Y1483" s="23">
        <f>IF(V1483="ECF",P1483*PU!$B$5,0)</f>
        <v>0</v>
      </c>
      <c r="Z1483" s="23">
        <f>IF(V1483="Enrobé projeté",P1483*PU!$B$7,0)</f>
        <v>0</v>
      </c>
      <c r="AA1483" s="23">
        <f>IF(V1483="Enrobé à froid",P1483*PU!$B$9,0)</f>
        <v>0</v>
      </c>
      <c r="AB1483" s="23">
        <f>IF(V1483="Béton bitumineux",P1483*PU!$B$11,0)</f>
        <v>0</v>
      </c>
      <c r="AC1483" s="23">
        <f>IF(V1483="Grave émulsion",P1483*PU!$B$13,0)</f>
        <v>0</v>
      </c>
      <c r="AD1483" s="24">
        <f>(R1483*PU!B1488)+('Entretien des chaussées1'!T1483*PU!B1490)+'Entretien des chaussées1'!X1483+'Entretien des chaussées1'!Y1483+'Entretien des chaussées1'!Z1483+'Entretien des chaussées1'!AA1483+'Entretien des chaussées1'!AB1483+'Entretien des chaussées1'!AC1483</f>
        <v>0</v>
      </c>
      <c r="AE1483" s="34"/>
      <c r="AF1483" s="34"/>
      <c r="AG1483" s="19" t="str">
        <f t="shared" si="261"/>
        <v/>
      </c>
      <c r="AH1483" s="19" t="str">
        <f t="shared" si="262"/>
        <v/>
      </c>
      <c r="AI1483" s="19" t="str">
        <f t="shared" si="263"/>
        <v/>
      </c>
      <c r="AJ1483" s="31"/>
      <c r="AK1483" s="26"/>
    </row>
    <row r="1484" spans="1:37" x14ac:dyDescent="0.2">
      <c r="A1484" s="40"/>
      <c r="B1484" s="50"/>
      <c r="C1484" s="41"/>
      <c r="D1484" s="44"/>
      <c r="E1484" s="40"/>
      <c r="F1484" s="38" t="str">
        <f t="shared" si="253"/>
        <v/>
      </c>
      <c r="G1484" s="23">
        <f t="shared" si="254"/>
        <v>0</v>
      </c>
      <c r="H1484" s="23">
        <f t="shared" si="255"/>
        <v>0</v>
      </c>
      <c r="I1484" s="23">
        <f t="shared" si="256"/>
        <v>0</v>
      </c>
      <c r="J1484" s="23">
        <f t="shared" si="257"/>
        <v>0</v>
      </c>
      <c r="K1484" s="23">
        <f t="shared" si="258"/>
        <v>0</v>
      </c>
      <c r="L1484" s="27"/>
      <c r="M1484" s="27"/>
      <c r="N1484" s="33"/>
      <c r="O1484" s="33"/>
      <c r="P1484" s="68" t="str">
        <f t="shared" si="259"/>
        <v/>
      </c>
      <c r="Q1484" s="49" t="str">
        <f t="shared" si="260"/>
        <v/>
      </c>
      <c r="R1484" s="33"/>
      <c r="S1484" s="33"/>
      <c r="T1484" s="33"/>
      <c r="U1484" s="33"/>
      <c r="V1484" s="27"/>
      <c r="W1484" s="45"/>
      <c r="X1484" s="42">
        <f>IF(V1484="ESU",P1484*PU!$B$3,0)</f>
        <v>0</v>
      </c>
      <c r="Y1484" s="23">
        <f>IF(V1484="ECF",P1484*PU!$B$5,0)</f>
        <v>0</v>
      </c>
      <c r="Z1484" s="23">
        <f>IF(V1484="Enrobé projeté",P1484*PU!$B$7,0)</f>
        <v>0</v>
      </c>
      <c r="AA1484" s="23">
        <f>IF(V1484="Enrobé à froid",P1484*PU!$B$9,0)</f>
        <v>0</v>
      </c>
      <c r="AB1484" s="23">
        <f>IF(V1484="Béton bitumineux",P1484*PU!$B$11,0)</f>
        <v>0</v>
      </c>
      <c r="AC1484" s="23">
        <f>IF(V1484="Grave émulsion",P1484*PU!$B$13,0)</f>
        <v>0</v>
      </c>
      <c r="AD1484" s="24">
        <f>(R1484*PU!B1489)+('Entretien des chaussées1'!T1484*PU!B1491)+'Entretien des chaussées1'!X1484+'Entretien des chaussées1'!Y1484+'Entretien des chaussées1'!Z1484+'Entretien des chaussées1'!AA1484+'Entretien des chaussées1'!AB1484+'Entretien des chaussées1'!AC1484</f>
        <v>0</v>
      </c>
      <c r="AE1484" s="34"/>
      <c r="AF1484" s="34"/>
      <c r="AG1484" s="19" t="str">
        <f t="shared" si="261"/>
        <v/>
      </c>
      <c r="AH1484" s="19" t="str">
        <f t="shared" si="262"/>
        <v/>
      </c>
      <c r="AI1484" s="19" t="str">
        <f t="shared" si="263"/>
        <v/>
      </c>
      <c r="AJ1484" s="31"/>
      <c r="AK1484" s="26"/>
    </row>
    <row r="1485" spans="1:37" x14ac:dyDescent="0.2">
      <c r="A1485" s="40"/>
      <c r="B1485" s="50"/>
      <c r="C1485" s="41"/>
      <c r="D1485" s="44"/>
      <c r="E1485" s="40"/>
      <c r="F1485" s="38" t="str">
        <f t="shared" ref="F1485:F1548" si="264">IF(E1485="Chaussée neuve","Niveau 1",IF(E1485="Chaussée fissurée","Niveau 2",IF(E1485="Chaussée fortement fissurée et nids de poule","Niveau 3",IF(E1485="Chaussée orniérée et fissurée","Niveau 4",IF(E1485="Chaussée affaissée ou quasi détruite","Niveau 5","")))))</f>
        <v/>
      </c>
      <c r="G1485" s="23">
        <f t="shared" ref="G1485:G1548" si="265">IF(F1485="Niveau 1",1,0)</f>
        <v>0</v>
      </c>
      <c r="H1485" s="23">
        <f t="shared" ref="H1485:H1548" si="266">IF(F1485="Niveau 2",1,0)</f>
        <v>0</v>
      </c>
      <c r="I1485" s="23">
        <f t="shared" ref="I1485:I1548" si="267">IF(F1485="Niveau 3",1,0)</f>
        <v>0</v>
      </c>
      <c r="J1485" s="23">
        <f t="shared" ref="J1485:J1548" si="268">IF(F1485="Niveau 4",1,0)</f>
        <v>0</v>
      </c>
      <c r="K1485" s="23">
        <f t="shared" ref="K1485:K1548" si="269">IF(F1485="Niveau 5",1,0)</f>
        <v>0</v>
      </c>
      <c r="L1485" s="27"/>
      <c r="M1485" s="27"/>
      <c r="N1485" s="33"/>
      <c r="O1485" s="33"/>
      <c r="P1485" s="68" t="str">
        <f t="shared" ref="P1485:P1548" si="270">IF(O1485="","",N1485*O1485)</f>
        <v/>
      </c>
      <c r="Q1485" s="49" t="str">
        <f t="shared" ref="Q1485:Q1548" si="271">IF(P1485="","","m²")</f>
        <v/>
      </c>
      <c r="R1485" s="33"/>
      <c r="S1485" s="33"/>
      <c r="T1485" s="33"/>
      <c r="U1485" s="33"/>
      <c r="V1485" s="27"/>
      <c r="W1485" s="45"/>
      <c r="X1485" s="42">
        <f>IF(V1485="ESU",P1485*PU!$B$3,0)</f>
        <v>0</v>
      </c>
      <c r="Y1485" s="23">
        <f>IF(V1485="ECF",P1485*PU!$B$5,0)</f>
        <v>0</v>
      </c>
      <c r="Z1485" s="23">
        <f>IF(V1485="Enrobé projeté",P1485*PU!$B$7,0)</f>
        <v>0</v>
      </c>
      <c r="AA1485" s="23">
        <f>IF(V1485="Enrobé à froid",P1485*PU!$B$9,0)</f>
        <v>0</v>
      </c>
      <c r="AB1485" s="23">
        <f>IF(V1485="Béton bitumineux",P1485*PU!$B$11,0)</f>
        <v>0</v>
      </c>
      <c r="AC1485" s="23">
        <f>IF(V1485="Grave émulsion",P1485*PU!$B$13,0)</f>
        <v>0</v>
      </c>
      <c r="AD1485" s="24">
        <f>(R1485*PU!B1490)+('Entretien des chaussées1'!T1485*PU!B1492)+'Entretien des chaussées1'!X1485+'Entretien des chaussées1'!Y1485+'Entretien des chaussées1'!Z1485+'Entretien des chaussées1'!AA1485+'Entretien des chaussées1'!AB1485+'Entretien des chaussées1'!AC1485</f>
        <v>0</v>
      </c>
      <c r="AE1485" s="34"/>
      <c r="AF1485" s="34"/>
      <c r="AG1485" s="19" t="str">
        <f t="shared" ref="AG1485:AG1548" si="272">IF(W1485="Année N",AD1485+AE1485+AF1485,"")</f>
        <v/>
      </c>
      <c r="AH1485" s="19" t="str">
        <f t="shared" ref="AH1485:AH1548" si="273">IF(W1485="N+1",AD1485+AE1485+AF1485,"")</f>
        <v/>
      </c>
      <c r="AI1485" s="19" t="str">
        <f t="shared" ref="AI1485:AI1548" si="274">IF(W1485="&gt; N+1",AD1485+AE1485+AF1485,"")</f>
        <v/>
      </c>
      <c r="AJ1485" s="31"/>
      <c r="AK1485" s="26"/>
    </row>
    <row r="1486" spans="1:37" x14ac:dyDescent="0.2">
      <c r="A1486" s="40"/>
      <c r="B1486" s="50"/>
      <c r="C1486" s="41"/>
      <c r="D1486" s="44"/>
      <c r="E1486" s="40"/>
      <c r="F1486" s="38" t="str">
        <f t="shared" si="264"/>
        <v/>
      </c>
      <c r="G1486" s="23">
        <f t="shared" si="265"/>
        <v>0</v>
      </c>
      <c r="H1486" s="23">
        <f t="shared" si="266"/>
        <v>0</v>
      </c>
      <c r="I1486" s="23">
        <f t="shared" si="267"/>
        <v>0</v>
      </c>
      <c r="J1486" s="23">
        <f t="shared" si="268"/>
        <v>0</v>
      </c>
      <c r="K1486" s="23">
        <f t="shared" si="269"/>
        <v>0</v>
      </c>
      <c r="L1486" s="27"/>
      <c r="M1486" s="27"/>
      <c r="N1486" s="33"/>
      <c r="O1486" s="33"/>
      <c r="P1486" s="68" t="str">
        <f t="shared" si="270"/>
        <v/>
      </c>
      <c r="Q1486" s="49" t="str">
        <f t="shared" si="271"/>
        <v/>
      </c>
      <c r="R1486" s="33"/>
      <c r="S1486" s="33"/>
      <c r="T1486" s="33"/>
      <c r="U1486" s="33"/>
      <c r="V1486" s="27"/>
      <c r="W1486" s="45"/>
      <c r="X1486" s="42">
        <f>IF(V1486="ESU",P1486*PU!$B$3,0)</f>
        <v>0</v>
      </c>
      <c r="Y1486" s="23">
        <f>IF(V1486="ECF",P1486*PU!$B$5,0)</f>
        <v>0</v>
      </c>
      <c r="Z1486" s="23">
        <f>IF(V1486="Enrobé projeté",P1486*PU!$B$7,0)</f>
        <v>0</v>
      </c>
      <c r="AA1486" s="23">
        <f>IF(V1486="Enrobé à froid",P1486*PU!$B$9,0)</f>
        <v>0</v>
      </c>
      <c r="AB1486" s="23">
        <f>IF(V1486="Béton bitumineux",P1486*PU!$B$11,0)</f>
        <v>0</v>
      </c>
      <c r="AC1486" s="23">
        <f>IF(V1486="Grave émulsion",P1486*PU!$B$13,0)</f>
        <v>0</v>
      </c>
      <c r="AD1486" s="24">
        <f>(R1486*PU!B1491)+('Entretien des chaussées1'!T1486*PU!B1493)+'Entretien des chaussées1'!X1486+'Entretien des chaussées1'!Y1486+'Entretien des chaussées1'!Z1486+'Entretien des chaussées1'!AA1486+'Entretien des chaussées1'!AB1486+'Entretien des chaussées1'!AC1486</f>
        <v>0</v>
      </c>
      <c r="AE1486" s="34"/>
      <c r="AF1486" s="34"/>
      <c r="AG1486" s="19" t="str">
        <f t="shared" si="272"/>
        <v/>
      </c>
      <c r="AH1486" s="19" t="str">
        <f t="shared" si="273"/>
        <v/>
      </c>
      <c r="AI1486" s="19" t="str">
        <f t="shared" si="274"/>
        <v/>
      </c>
      <c r="AJ1486" s="31"/>
      <c r="AK1486" s="26"/>
    </row>
    <row r="1487" spans="1:37" x14ac:dyDescent="0.2">
      <c r="A1487" s="40"/>
      <c r="B1487" s="50"/>
      <c r="C1487" s="41"/>
      <c r="D1487" s="44"/>
      <c r="E1487" s="40"/>
      <c r="F1487" s="38" t="str">
        <f t="shared" si="264"/>
        <v/>
      </c>
      <c r="G1487" s="23">
        <f t="shared" si="265"/>
        <v>0</v>
      </c>
      <c r="H1487" s="23">
        <f t="shared" si="266"/>
        <v>0</v>
      </c>
      <c r="I1487" s="23">
        <f t="shared" si="267"/>
        <v>0</v>
      </c>
      <c r="J1487" s="23">
        <f t="shared" si="268"/>
        <v>0</v>
      </c>
      <c r="K1487" s="23">
        <f t="shared" si="269"/>
        <v>0</v>
      </c>
      <c r="L1487" s="27"/>
      <c r="M1487" s="27"/>
      <c r="N1487" s="33"/>
      <c r="O1487" s="33"/>
      <c r="P1487" s="68" t="str">
        <f t="shared" si="270"/>
        <v/>
      </c>
      <c r="Q1487" s="49" t="str">
        <f t="shared" si="271"/>
        <v/>
      </c>
      <c r="R1487" s="33"/>
      <c r="S1487" s="33"/>
      <c r="T1487" s="33"/>
      <c r="U1487" s="33"/>
      <c r="V1487" s="27"/>
      <c r="W1487" s="45"/>
      <c r="X1487" s="42">
        <f>IF(V1487="ESU",P1487*PU!$B$3,0)</f>
        <v>0</v>
      </c>
      <c r="Y1487" s="23">
        <f>IF(V1487="ECF",P1487*PU!$B$5,0)</f>
        <v>0</v>
      </c>
      <c r="Z1487" s="23">
        <f>IF(V1487="Enrobé projeté",P1487*PU!$B$7,0)</f>
        <v>0</v>
      </c>
      <c r="AA1487" s="23">
        <f>IF(V1487="Enrobé à froid",P1487*PU!$B$9,0)</f>
        <v>0</v>
      </c>
      <c r="AB1487" s="23">
        <f>IF(V1487="Béton bitumineux",P1487*PU!$B$11,0)</f>
        <v>0</v>
      </c>
      <c r="AC1487" s="23">
        <f>IF(V1487="Grave émulsion",P1487*PU!$B$13,0)</f>
        <v>0</v>
      </c>
      <c r="AD1487" s="24">
        <f>(R1487*PU!B1492)+('Entretien des chaussées1'!T1487*PU!B1494)+'Entretien des chaussées1'!X1487+'Entretien des chaussées1'!Y1487+'Entretien des chaussées1'!Z1487+'Entretien des chaussées1'!AA1487+'Entretien des chaussées1'!AB1487+'Entretien des chaussées1'!AC1487</f>
        <v>0</v>
      </c>
      <c r="AE1487" s="34"/>
      <c r="AF1487" s="34"/>
      <c r="AG1487" s="19" t="str">
        <f t="shared" si="272"/>
        <v/>
      </c>
      <c r="AH1487" s="19" t="str">
        <f t="shared" si="273"/>
        <v/>
      </c>
      <c r="AI1487" s="19" t="str">
        <f t="shared" si="274"/>
        <v/>
      </c>
      <c r="AJ1487" s="31"/>
      <c r="AK1487" s="26"/>
    </row>
    <row r="1488" spans="1:37" x14ac:dyDescent="0.2">
      <c r="A1488" s="40"/>
      <c r="B1488" s="50"/>
      <c r="C1488" s="41"/>
      <c r="D1488" s="44"/>
      <c r="E1488" s="40"/>
      <c r="F1488" s="38" t="str">
        <f t="shared" si="264"/>
        <v/>
      </c>
      <c r="G1488" s="23">
        <f t="shared" si="265"/>
        <v>0</v>
      </c>
      <c r="H1488" s="23">
        <f t="shared" si="266"/>
        <v>0</v>
      </c>
      <c r="I1488" s="23">
        <f t="shared" si="267"/>
        <v>0</v>
      </c>
      <c r="J1488" s="23">
        <f t="shared" si="268"/>
        <v>0</v>
      </c>
      <c r="K1488" s="23">
        <f t="shared" si="269"/>
        <v>0</v>
      </c>
      <c r="L1488" s="27"/>
      <c r="M1488" s="27"/>
      <c r="N1488" s="33"/>
      <c r="O1488" s="33"/>
      <c r="P1488" s="68" t="str">
        <f t="shared" si="270"/>
        <v/>
      </c>
      <c r="Q1488" s="49" t="str">
        <f t="shared" si="271"/>
        <v/>
      </c>
      <c r="R1488" s="33"/>
      <c r="S1488" s="33"/>
      <c r="T1488" s="33"/>
      <c r="U1488" s="33"/>
      <c r="V1488" s="27"/>
      <c r="W1488" s="45"/>
      <c r="X1488" s="42">
        <f>IF(V1488="ESU",P1488*PU!$B$3,0)</f>
        <v>0</v>
      </c>
      <c r="Y1488" s="23">
        <f>IF(V1488="ECF",P1488*PU!$B$5,0)</f>
        <v>0</v>
      </c>
      <c r="Z1488" s="23">
        <f>IF(V1488="Enrobé projeté",P1488*PU!$B$7,0)</f>
        <v>0</v>
      </c>
      <c r="AA1488" s="23">
        <f>IF(V1488="Enrobé à froid",P1488*PU!$B$9,0)</f>
        <v>0</v>
      </c>
      <c r="AB1488" s="23">
        <f>IF(V1488="Béton bitumineux",P1488*PU!$B$11,0)</f>
        <v>0</v>
      </c>
      <c r="AC1488" s="23">
        <f>IF(V1488="Grave émulsion",P1488*PU!$B$13,0)</f>
        <v>0</v>
      </c>
      <c r="AD1488" s="24">
        <f>(R1488*PU!B1493)+('Entretien des chaussées1'!T1488*PU!B1495)+'Entretien des chaussées1'!X1488+'Entretien des chaussées1'!Y1488+'Entretien des chaussées1'!Z1488+'Entretien des chaussées1'!AA1488+'Entretien des chaussées1'!AB1488+'Entretien des chaussées1'!AC1488</f>
        <v>0</v>
      </c>
      <c r="AE1488" s="34"/>
      <c r="AF1488" s="34"/>
      <c r="AG1488" s="19" t="str">
        <f t="shared" si="272"/>
        <v/>
      </c>
      <c r="AH1488" s="19" t="str">
        <f t="shared" si="273"/>
        <v/>
      </c>
      <c r="AI1488" s="19" t="str">
        <f t="shared" si="274"/>
        <v/>
      </c>
      <c r="AJ1488" s="31"/>
      <c r="AK1488" s="26"/>
    </row>
    <row r="1489" spans="1:37" x14ac:dyDescent="0.2">
      <c r="A1489" s="40"/>
      <c r="B1489" s="50"/>
      <c r="C1489" s="41"/>
      <c r="D1489" s="44"/>
      <c r="E1489" s="40"/>
      <c r="F1489" s="38" t="str">
        <f t="shared" si="264"/>
        <v/>
      </c>
      <c r="G1489" s="23">
        <f t="shared" si="265"/>
        <v>0</v>
      </c>
      <c r="H1489" s="23">
        <f t="shared" si="266"/>
        <v>0</v>
      </c>
      <c r="I1489" s="23">
        <f t="shared" si="267"/>
        <v>0</v>
      </c>
      <c r="J1489" s="23">
        <f t="shared" si="268"/>
        <v>0</v>
      </c>
      <c r="K1489" s="23">
        <f t="shared" si="269"/>
        <v>0</v>
      </c>
      <c r="L1489" s="27"/>
      <c r="M1489" s="27"/>
      <c r="N1489" s="33"/>
      <c r="O1489" s="33"/>
      <c r="P1489" s="68" t="str">
        <f t="shared" si="270"/>
        <v/>
      </c>
      <c r="Q1489" s="49" t="str">
        <f t="shared" si="271"/>
        <v/>
      </c>
      <c r="R1489" s="33"/>
      <c r="S1489" s="33"/>
      <c r="T1489" s="33"/>
      <c r="U1489" s="33"/>
      <c r="V1489" s="27"/>
      <c r="W1489" s="45"/>
      <c r="X1489" s="42">
        <f>IF(V1489="ESU",P1489*PU!$B$3,0)</f>
        <v>0</v>
      </c>
      <c r="Y1489" s="23">
        <f>IF(V1489="ECF",P1489*PU!$B$5,0)</f>
        <v>0</v>
      </c>
      <c r="Z1489" s="23">
        <f>IF(V1489="Enrobé projeté",P1489*PU!$B$7,0)</f>
        <v>0</v>
      </c>
      <c r="AA1489" s="23">
        <f>IF(V1489="Enrobé à froid",P1489*PU!$B$9,0)</f>
        <v>0</v>
      </c>
      <c r="AB1489" s="23">
        <f>IF(V1489="Béton bitumineux",P1489*PU!$B$11,0)</f>
        <v>0</v>
      </c>
      <c r="AC1489" s="23">
        <f>IF(V1489="Grave émulsion",P1489*PU!$B$13,0)</f>
        <v>0</v>
      </c>
      <c r="AD1489" s="24">
        <f>(R1489*PU!B1494)+('Entretien des chaussées1'!T1489*PU!B1496)+'Entretien des chaussées1'!X1489+'Entretien des chaussées1'!Y1489+'Entretien des chaussées1'!Z1489+'Entretien des chaussées1'!AA1489+'Entretien des chaussées1'!AB1489+'Entretien des chaussées1'!AC1489</f>
        <v>0</v>
      </c>
      <c r="AE1489" s="34"/>
      <c r="AF1489" s="34"/>
      <c r="AG1489" s="19" t="str">
        <f t="shared" si="272"/>
        <v/>
      </c>
      <c r="AH1489" s="19" t="str">
        <f t="shared" si="273"/>
        <v/>
      </c>
      <c r="AI1489" s="19" t="str">
        <f t="shared" si="274"/>
        <v/>
      </c>
      <c r="AJ1489" s="31"/>
      <c r="AK1489" s="26"/>
    </row>
    <row r="1490" spans="1:37" x14ac:dyDescent="0.2">
      <c r="A1490" s="40"/>
      <c r="B1490" s="50"/>
      <c r="C1490" s="41"/>
      <c r="D1490" s="44"/>
      <c r="E1490" s="40"/>
      <c r="F1490" s="38" t="str">
        <f t="shared" si="264"/>
        <v/>
      </c>
      <c r="G1490" s="23">
        <f t="shared" si="265"/>
        <v>0</v>
      </c>
      <c r="H1490" s="23">
        <f t="shared" si="266"/>
        <v>0</v>
      </c>
      <c r="I1490" s="23">
        <f t="shared" si="267"/>
        <v>0</v>
      </c>
      <c r="J1490" s="23">
        <f t="shared" si="268"/>
        <v>0</v>
      </c>
      <c r="K1490" s="23">
        <f t="shared" si="269"/>
        <v>0</v>
      </c>
      <c r="L1490" s="27"/>
      <c r="M1490" s="27"/>
      <c r="N1490" s="33"/>
      <c r="O1490" s="33"/>
      <c r="P1490" s="68" t="str">
        <f t="shared" si="270"/>
        <v/>
      </c>
      <c r="Q1490" s="49" t="str">
        <f t="shared" si="271"/>
        <v/>
      </c>
      <c r="R1490" s="33"/>
      <c r="S1490" s="33"/>
      <c r="T1490" s="33"/>
      <c r="U1490" s="33"/>
      <c r="V1490" s="27"/>
      <c r="W1490" s="45"/>
      <c r="X1490" s="42">
        <f>IF(V1490="ESU",P1490*PU!$B$3,0)</f>
        <v>0</v>
      </c>
      <c r="Y1490" s="23">
        <f>IF(V1490="ECF",P1490*PU!$B$5,0)</f>
        <v>0</v>
      </c>
      <c r="Z1490" s="23">
        <f>IF(V1490="Enrobé projeté",P1490*PU!$B$7,0)</f>
        <v>0</v>
      </c>
      <c r="AA1490" s="23">
        <f>IF(V1490="Enrobé à froid",P1490*PU!$B$9,0)</f>
        <v>0</v>
      </c>
      <c r="AB1490" s="23">
        <f>IF(V1490="Béton bitumineux",P1490*PU!$B$11,0)</f>
        <v>0</v>
      </c>
      <c r="AC1490" s="23">
        <f>IF(V1490="Grave émulsion",P1490*PU!$B$13,0)</f>
        <v>0</v>
      </c>
      <c r="AD1490" s="24">
        <f>(R1490*PU!B1495)+('Entretien des chaussées1'!T1490*PU!B1497)+'Entretien des chaussées1'!X1490+'Entretien des chaussées1'!Y1490+'Entretien des chaussées1'!Z1490+'Entretien des chaussées1'!AA1490+'Entretien des chaussées1'!AB1490+'Entretien des chaussées1'!AC1490</f>
        <v>0</v>
      </c>
      <c r="AE1490" s="34"/>
      <c r="AF1490" s="34"/>
      <c r="AG1490" s="19" t="str">
        <f t="shared" si="272"/>
        <v/>
      </c>
      <c r="AH1490" s="19" t="str">
        <f t="shared" si="273"/>
        <v/>
      </c>
      <c r="AI1490" s="19" t="str">
        <f t="shared" si="274"/>
        <v/>
      </c>
      <c r="AJ1490" s="31"/>
      <c r="AK1490" s="26"/>
    </row>
    <row r="1491" spans="1:37" x14ac:dyDescent="0.2">
      <c r="A1491" s="40"/>
      <c r="B1491" s="50"/>
      <c r="C1491" s="41"/>
      <c r="D1491" s="44"/>
      <c r="E1491" s="40"/>
      <c r="F1491" s="38" t="str">
        <f t="shared" si="264"/>
        <v/>
      </c>
      <c r="G1491" s="23">
        <f t="shared" si="265"/>
        <v>0</v>
      </c>
      <c r="H1491" s="23">
        <f t="shared" si="266"/>
        <v>0</v>
      </c>
      <c r="I1491" s="23">
        <f t="shared" si="267"/>
        <v>0</v>
      </c>
      <c r="J1491" s="23">
        <f t="shared" si="268"/>
        <v>0</v>
      </c>
      <c r="K1491" s="23">
        <f t="shared" si="269"/>
        <v>0</v>
      </c>
      <c r="L1491" s="27"/>
      <c r="M1491" s="27"/>
      <c r="N1491" s="33"/>
      <c r="O1491" s="33"/>
      <c r="P1491" s="68" t="str">
        <f t="shared" si="270"/>
        <v/>
      </c>
      <c r="Q1491" s="49" t="str">
        <f t="shared" si="271"/>
        <v/>
      </c>
      <c r="R1491" s="33"/>
      <c r="S1491" s="33"/>
      <c r="T1491" s="33"/>
      <c r="U1491" s="33"/>
      <c r="V1491" s="27"/>
      <c r="W1491" s="45"/>
      <c r="X1491" s="42">
        <f>IF(V1491="ESU",P1491*PU!$B$3,0)</f>
        <v>0</v>
      </c>
      <c r="Y1491" s="23">
        <f>IF(V1491="ECF",P1491*PU!$B$5,0)</f>
        <v>0</v>
      </c>
      <c r="Z1491" s="23">
        <f>IF(V1491="Enrobé projeté",P1491*PU!$B$7,0)</f>
        <v>0</v>
      </c>
      <c r="AA1491" s="23">
        <f>IF(V1491="Enrobé à froid",P1491*PU!$B$9,0)</f>
        <v>0</v>
      </c>
      <c r="AB1491" s="23">
        <f>IF(V1491="Béton bitumineux",P1491*PU!$B$11,0)</f>
        <v>0</v>
      </c>
      <c r="AC1491" s="23">
        <f>IF(V1491="Grave émulsion",P1491*PU!$B$13,0)</f>
        <v>0</v>
      </c>
      <c r="AD1491" s="24">
        <f>(R1491*PU!B1496)+('Entretien des chaussées1'!T1491*PU!B1498)+'Entretien des chaussées1'!X1491+'Entretien des chaussées1'!Y1491+'Entretien des chaussées1'!Z1491+'Entretien des chaussées1'!AA1491+'Entretien des chaussées1'!AB1491+'Entretien des chaussées1'!AC1491</f>
        <v>0</v>
      </c>
      <c r="AE1491" s="34"/>
      <c r="AF1491" s="34"/>
      <c r="AG1491" s="19" t="str">
        <f t="shared" si="272"/>
        <v/>
      </c>
      <c r="AH1491" s="19" t="str">
        <f t="shared" si="273"/>
        <v/>
      </c>
      <c r="AI1491" s="19" t="str">
        <f t="shared" si="274"/>
        <v/>
      </c>
      <c r="AJ1491" s="31"/>
      <c r="AK1491" s="26"/>
    </row>
    <row r="1492" spans="1:37" x14ac:dyDescent="0.2">
      <c r="A1492" s="40"/>
      <c r="B1492" s="50"/>
      <c r="C1492" s="41"/>
      <c r="D1492" s="44"/>
      <c r="E1492" s="40"/>
      <c r="F1492" s="38" t="str">
        <f t="shared" si="264"/>
        <v/>
      </c>
      <c r="G1492" s="23">
        <f t="shared" si="265"/>
        <v>0</v>
      </c>
      <c r="H1492" s="23">
        <f t="shared" si="266"/>
        <v>0</v>
      </c>
      <c r="I1492" s="23">
        <f t="shared" si="267"/>
        <v>0</v>
      </c>
      <c r="J1492" s="23">
        <f t="shared" si="268"/>
        <v>0</v>
      </c>
      <c r="K1492" s="23">
        <f t="shared" si="269"/>
        <v>0</v>
      </c>
      <c r="L1492" s="27"/>
      <c r="M1492" s="27"/>
      <c r="N1492" s="33"/>
      <c r="O1492" s="33"/>
      <c r="P1492" s="68" t="str">
        <f t="shared" si="270"/>
        <v/>
      </c>
      <c r="Q1492" s="49" t="str">
        <f t="shared" si="271"/>
        <v/>
      </c>
      <c r="R1492" s="33"/>
      <c r="S1492" s="33"/>
      <c r="T1492" s="33"/>
      <c r="U1492" s="33"/>
      <c r="V1492" s="27"/>
      <c r="W1492" s="45"/>
      <c r="X1492" s="42">
        <f>IF(V1492="ESU",P1492*PU!$B$3,0)</f>
        <v>0</v>
      </c>
      <c r="Y1492" s="23">
        <f>IF(V1492="ECF",P1492*PU!$B$5,0)</f>
        <v>0</v>
      </c>
      <c r="Z1492" s="23">
        <f>IF(V1492="Enrobé projeté",P1492*PU!$B$7,0)</f>
        <v>0</v>
      </c>
      <c r="AA1492" s="23">
        <f>IF(V1492="Enrobé à froid",P1492*PU!$B$9,0)</f>
        <v>0</v>
      </c>
      <c r="AB1492" s="23">
        <f>IF(V1492="Béton bitumineux",P1492*PU!$B$11,0)</f>
        <v>0</v>
      </c>
      <c r="AC1492" s="23">
        <f>IF(V1492="Grave émulsion",P1492*PU!$B$13,0)</f>
        <v>0</v>
      </c>
      <c r="AD1492" s="24">
        <f>(R1492*PU!B1497)+('Entretien des chaussées1'!T1492*PU!B1499)+'Entretien des chaussées1'!X1492+'Entretien des chaussées1'!Y1492+'Entretien des chaussées1'!Z1492+'Entretien des chaussées1'!AA1492+'Entretien des chaussées1'!AB1492+'Entretien des chaussées1'!AC1492</f>
        <v>0</v>
      </c>
      <c r="AE1492" s="34"/>
      <c r="AF1492" s="34"/>
      <c r="AG1492" s="19" t="str">
        <f t="shared" si="272"/>
        <v/>
      </c>
      <c r="AH1492" s="19" t="str">
        <f t="shared" si="273"/>
        <v/>
      </c>
      <c r="AI1492" s="19" t="str">
        <f t="shared" si="274"/>
        <v/>
      </c>
      <c r="AJ1492" s="31"/>
      <c r="AK1492" s="26"/>
    </row>
    <row r="1493" spans="1:37" x14ac:dyDescent="0.2">
      <c r="A1493" s="40"/>
      <c r="B1493" s="50"/>
      <c r="C1493" s="41"/>
      <c r="D1493" s="44"/>
      <c r="E1493" s="40"/>
      <c r="F1493" s="38" t="str">
        <f t="shared" si="264"/>
        <v/>
      </c>
      <c r="G1493" s="23">
        <f t="shared" si="265"/>
        <v>0</v>
      </c>
      <c r="H1493" s="23">
        <f t="shared" si="266"/>
        <v>0</v>
      </c>
      <c r="I1493" s="23">
        <f t="shared" si="267"/>
        <v>0</v>
      </c>
      <c r="J1493" s="23">
        <f t="shared" si="268"/>
        <v>0</v>
      </c>
      <c r="K1493" s="23">
        <f t="shared" si="269"/>
        <v>0</v>
      </c>
      <c r="L1493" s="27"/>
      <c r="M1493" s="27"/>
      <c r="N1493" s="33"/>
      <c r="O1493" s="33"/>
      <c r="P1493" s="68" t="str">
        <f t="shared" si="270"/>
        <v/>
      </c>
      <c r="Q1493" s="49" t="str">
        <f t="shared" si="271"/>
        <v/>
      </c>
      <c r="R1493" s="33"/>
      <c r="S1493" s="33"/>
      <c r="T1493" s="33"/>
      <c r="U1493" s="33"/>
      <c r="V1493" s="27"/>
      <c r="W1493" s="45"/>
      <c r="X1493" s="42">
        <f>IF(V1493="ESU",P1493*PU!$B$3,0)</f>
        <v>0</v>
      </c>
      <c r="Y1493" s="23">
        <f>IF(V1493="ECF",P1493*PU!$B$5,0)</f>
        <v>0</v>
      </c>
      <c r="Z1493" s="23">
        <f>IF(V1493="Enrobé projeté",P1493*PU!$B$7,0)</f>
        <v>0</v>
      </c>
      <c r="AA1493" s="23">
        <f>IF(V1493="Enrobé à froid",P1493*PU!$B$9,0)</f>
        <v>0</v>
      </c>
      <c r="AB1493" s="23">
        <f>IF(V1493="Béton bitumineux",P1493*PU!$B$11,0)</f>
        <v>0</v>
      </c>
      <c r="AC1493" s="23">
        <f>IF(V1493="Grave émulsion",P1493*PU!$B$13,0)</f>
        <v>0</v>
      </c>
      <c r="AD1493" s="24">
        <f>(R1493*PU!B1498)+('Entretien des chaussées1'!T1493*PU!B1500)+'Entretien des chaussées1'!X1493+'Entretien des chaussées1'!Y1493+'Entretien des chaussées1'!Z1493+'Entretien des chaussées1'!AA1493+'Entretien des chaussées1'!AB1493+'Entretien des chaussées1'!AC1493</f>
        <v>0</v>
      </c>
      <c r="AE1493" s="34"/>
      <c r="AF1493" s="34"/>
      <c r="AG1493" s="19" t="str">
        <f t="shared" si="272"/>
        <v/>
      </c>
      <c r="AH1493" s="19" t="str">
        <f t="shared" si="273"/>
        <v/>
      </c>
      <c r="AI1493" s="19" t="str">
        <f t="shared" si="274"/>
        <v/>
      </c>
      <c r="AJ1493" s="31"/>
      <c r="AK1493" s="26"/>
    </row>
    <row r="1494" spans="1:37" x14ac:dyDescent="0.2">
      <c r="A1494" s="40"/>
      <c r="B1494" s="50"/>
      <c r="C1494" s="41"/>
      <c r="D1494" s="44"/>
      <c r="E1494" s="40"/>
      <c r="F1494" s="38" t="str">
        <f t="shared" si="264"/>
        <v/>
      </c>
      <c r="G1494" s="23">
        <f t="shared" si="265"/>
        <v>0</v>
      </c>
      <c r="H1494" s="23">
        <f t="shared" si="266"/>
        <v>0</v>
      </c>
      <c r="I1494" s="23">
        <f t="shared" si="267"/>
        <v>0</v>
      </c>
      <c r="J1494" s="23">
        <f t="shared" si="268"/>
        <v>0</v>
      </c>
      <c r="K1494" s="23">
        <f t="shared" si="269"/>
        <v>0</v>
      </c>
      <c r="L1494" s="27"/>
      <c r="M1494" s="27"/>
      <c r="N1494" s="33"/>
      <c r="O1494" s="33"/>
      <c r="P1494" s="68" t="str">
        <f t="shared" si="270"/>
        <v/>
      </c>
      <c r="Q1494" s="49" t="str">
        <f t="shared" si="271"/>
        <v/>
      </c>
      <c r="R1494" s="33"/>
      <c r="S1494" s="33"/>
      <c r="T1494" s="33"/>
      <c r="U1494" s="33"/>
      <c r="V1494" s="27"/>
      <c r="W1494" s="45"/>
      <c r="X1494" s="42">
        <f>IF(V1494="ESU",P1494*PU!$B$3,0)</f>
        <v>0</v>
      </c>
      <c r="Y1494" s="23">
        <f>IF(V1494="ECF",P1494*PU!$B$5,0)</f>
        <v>0</v>
      </c>
      <c r="Z1494" s="23">
        <f>IF(V1494="Enrobé projeté",P1494*PU!$B$7,0)</f>
        <v>0</v>
      </c>
      <c r="AA1494" s="23">
        <f>IF(V1494="Enrobé à froid",P1494*PU!$B$9,0)</f>
        <v>0</v>
      </c>
      <c r="AB1494" s="23">
        <f>IF(V1494="Béton bitumineux",P1494*PU!$B$11,0)</f>
        <v>0</v>
      </c>
      <c r="AC1494" s="23">
        <f>IF(V1494="Grave émulsion",P1494*PU!$B$13,0)</f>
        <v>0</v>
      </c>
      <c r="AD1494" s="24">
        <f>(R1494*PU!B1499)+('Entretien des chaussées1'!T1494*PU!B1501)+'Entretien des chaussées1'!X1494+'Entretien des chaussées1'!Y1494+'Entretien des chaussées1'!Z1494+'Entretien des chaussées1'!AA1494+'Entretien des chaussées1'!AB1494+'Entretien des chaussées1'!AC1494</f>
        <v>0</v>
      </c>
      <c r="AE1494" s="34"/>
      <c r="AF1494" s="34"/>
      <c r="AG1494" s="19" t="str">
        <f t="shared" si="272"/>
        <v/>
      </c>
      <c r="AH1494" s="19" t="str">
        <f t="shared" si="273"/>
        <v/>
      </c>
      <c r="AI1494" s="19" t="str">
        <f t="shared" si="274"/>
        <v/>
      </c>
      <c r="AJ1494" s="31"/>
      <c r="AK1494" s="26"/>
    </row>
    <row r="1495" spans="1:37" x14ac:dyDescent="0.2">
      <c r="A1495" s="40"/>
      <c r="B1495" s="50"/>
      <c r="C1495" s="41"/>
      <c r="D1495" s="44"/>
      <c r="E1495" s="40"/>
      <c r="F1495" s="38" t="str">
        <f t="shared" si="264"/>
        <v/>
      </c>
      <c r="G1495" s="23">
        <f t="shared" si="265"/>
        <v>0</v>
      </c>
      <c r="H1495" s="23">
        <f t="shared" si="266"/>
        <v>0</v>
      </c>
      <c r="I1495" s="23">
        <f t="shared" si="267"/>
        <v>0</v>
      </c>
      <c r="J1495" s="23">
        <f t="shared" si="268"/>
        <v>0</v>
      </c>
      <c r="K1495" s="23">
        <f t="shared" si="269"/>
        <v>0</v>
      </c>
      <c r="L1495" s="27"/>
      <c r="M1495" s="27"/>
      <c r="N1495" s="33"/>
      <c r="O1495" s="33"/>
      <c r="P1495" s="68" t="str">
        <f t="shared" si="270"/>
        <v/>
      </c>
      <c r="Q1495" s="49" t="str">
        <f t="shared" si="271"/>
        <v/>
      </c>
      <c r="R1495" s="33"/>
      <c r="S1495" s="33"/>
      <c r="T1495" s="33"/>
      <c r="U1495" s="33"/>
      <c r="V1495" s="27"/>
      <c r="W1495" s="45"/>
      <c r="X1495" s="42">
        <f>IF(V1495="ESU",P1495*PU!$B$3,0)</f>
        <v>0</v>
      </c>
      <c r="Y1495" s="23">
        <f>IF(V1495="ECF",P1495*PU!$B$5,0)</f>
        <v>0</v>
      </c>
      <c r="Z1495" s="23">
        <f>IF(V1495="Enrobé projeté",P1495*PU!$B$7,0)</f>
        <v>0</v>
      </c>
      <c r="AA1495" s="23">
        <f>IF(V1495="Enrobé à froid",P1495*PU!$B$9,0)</f>
        <v>0</v>
      </c>
      <c r="AB1495" s="23">
        <f>IF(V1495="Béton bitumineux",P1495*PU!$B$11,0)</f>
        <v>0</v>
      </c>
      <c r="AC1495" s="23">
        <f>IF(V1495="Grave émulsion",P1495*PU!$B$13,0)</f>
        <v>0</v>
      </c>
      <c r="AD1495" s="24">
        <f>(R1495*PU!B1500)+('Entretien des chaussées1'!T1495*PU!B1502)+'Entretien des chaussées1'!X1495+'Entretien des chaussées1'!Y1495+'Entretien des chaussées1'!Z1495+'Entretien des chaussées1'!AA1495+'Entretien des chaussées1'!AB1495+'Entretien des chaussées1'!AC1495</f>
        <v>0</v>
      </c>
      <c r="AE1495" s="34"/>
      <c r="AF1495" s="34"/>
      <c r="AG1495" s="19" t="str">
        <f t="shared" si="272"/>
        <v/>
      </c>
      <c r="AH1495" s="19" t="str">
        <f t="shared" si="273"/>
        <v/>
      </c>
      <c r="AI1495" s="19" t="str">
        <f t="shared" si="274"/>
        <v/>
      </c>
      <c r="AJ1495" s="31"/>
      <c r="AK1495" s="26"/>
    </row>
    <row r="1496" spans="1:37" x14ac:dyDescent="0.2">
      <c r="A1496" s="40"/>
      <c r="B1496" s="50"/>
      <c r="C1496" s="41"/>
      <c r="D1496" s="44"/>
      <c r="E1496" s="40"/>
      <c r="F1496" s="38" t="str">
        <f t="shared" si="264"/>
        <v/>
      </c>
      <c r="G1496" s="23">
        <f t="shared" si="265"/>
        <v>0</v>
      </c>
      <c r="H1496" s="23">
        <f t="shared" si="266"/>
        <v>0</v>
      </c>
      <c r="I1496" s="23">
        <f t="shared" si="267"/>
        <v>0</v>
      </c>
      <c r="J1496" s="23">
        <f t="shared" si="268"/>
        <v>0</v>
      </c>
      <c r="K1496" s="23">
        <f t="shared" si="269"/>
        <v>0</v>
      </c>
      <c r="L1496" s="27"/>
      <c r="M1496" s="27"/>
      <c r="N1496" s="33"/>
      <c r="O1496" s="33"/>
      <c r="P1496" s="68" t="str">
        <f t="shared" si="270"/>
        <v/>
      </c>
      <c r="Q1496" s="49" t="str">
        <f t="shared" si="271"/>
        <v/>
      </c>
      <c r="R1496" s="33"/>
      <c r="S1496" s="33"/>
      <c r="T1496" s="33"/>
      <c r="U1496" s="33"/>
      <c r="V1496" s="27"/>
      <c r="W1496" s="45"/>
      <c r="X1496" s="42">
        <f>IF(V1496="ESU",P1496*PU!$B$3,0)</f>
        <v>0</v>
      </c>
      <c r="Y1496" s="23">
        <f>IF(V1496="ECF",P1496*PU!$B$5,0)</f>
        <v>0</v>
      </c>
      <c r="Z1496" s="23">
        <f>IF(V1496="Enrobé projeté",P1496*PU!$B$7,0)</f>
        <v>0</v>
      </c>
      <c r="AA1496" s="23">
        <f>IF(V1496="Enrobé à froid",P1496*PU!$B$9,0)</f>
        <v>0</v>
      </c>
      <c r="AB1496" s="23">
        <f>IF(V1496="Béton bitumineux",P1496*PU!$B$11,0)</f>
        <v>0</v>
      </c>
      <c r="AC1496" s="23">
        <f>IF(V1496="Grave émulsion",P1496*PU!$B$13,0)</f>
        <v>0</v>
      </c>
      <c r="AD1496" s="24">
        <f>(R1496*PU!B1501)+('Entretien des chaussées1'!T1496*PU!B1503)+'Entretien des chaussées1'!X1496+'Entretien des chaussées1'!Y1496+'Entretien des chaussées1'!Z1496+'Entretien des chaussées1'!AA1496+'Entretien des chaussées1'!AB1496+'Entretien des chaussées1'!AC1496</f>
        <v>0</v>
      </c>
      <c r="AE1496" s="34"/>
      <c r="AF1496" s="34"/>
      <c r="AG1496" s="19" t="str">
        <f t="shared" si="272"/>
        <v/>
      </c>
      <c r="AH1496" s="19" t="str">
        <f t="shared" si="273"/>
        <v/>
      </c>
      <c r="AI1496" s="19" t="str">
        <f t="shared" si="274"/>
        <v/>
      </c>
      <c r="AJ1496" s="31"/>
      <c r="AK1496" s="26"/>
    </row>
    <row r="1497" spans="1:37" x14ac:dyDescent="0.2">
      <c r="A1497" s="40"/>
      <c r="B1497" s="50"/>
      <c r="C1497" s="41"/>
      <c r="D1497" s="44"/>
      <c r="E1497" s="40"/>
      <c r="F1497" s="38" t="str">
        <f t="shared" si="264"/>
        <v/>
      </c>
      <c r="G1497" s="23">
        <f t="shared" si="265"/>
        <v>0</v>
      </c>
      <c r="H1497" s="23">
        <f t="shared" si="266"/>
        <v>0</v>
      </c>
      <c r="I1497" s="23">
        <f t="shared" si="267"/>
        <v>0</v>
      </c>
      <c r="J1497" s="23">
        <f t="shared" si="268"/>
        <v>0</v>
      </c>
      <c r="K1497" s="23">
        <f t="shared" si="269"/>
        <v>0</v>
      </c>
      <c r="L1497" s="27"/>
      <c r="M1497" s="27"/>
      <c r="N1497" s="33"/>
      <c r="O1497" s="33"/>
      <c r="P1497" s="68" t="str">
        <f t="shared" si="270"/>
        <v/>
      </c>
      <c r="Q1497" s="49" t="str">
        <f t="shared" si="271"/>
        <v/>
      </c>
      <c r="R1497" s="33"/>
      <c r="S1497" s="33"/>
      <c r="T1497" s="33"/>
      <c r="U1497" s="33"/>
      <c r="V1497" s="27"/>
      <c r="W1497" s="45"/>
      <c r="X1497" s="42">
        <f>IF(V1497="ESU",P1497*PU!$B$3,0)</f>
        <v>0</v>
      </c>
      <c r="Y1497" s="23">
        <f>IF(V1497="ECF",P1497*PU!$B$5,0)</f>
        <v>0</v>
      </c>
      <c r="Z1497" s="23">
        <f>IF(V1497="Enrobé projeté",P1497*PU!$B$7,0)</f>
        <v>0</v>
      </c>
      <c r="AA1497" s="23">
        <f>IF(V1497="Enrobé à froid",P1497*PU!$B$9,0)</f>
        <v>0</v>
      </c>
      <c r="AB1497" s="23">
        <f>IF(V1497="Béton bitumineux",P1497*PU!$B$11,0)</f>
        <v>0</v>
      </c>
      <c r="AC1497" s="23">
        <f>IF(V1497="Grave émulsion",P1497*PU!$B$13,0)</f>
        <v>0</v>
      </c>
      <c r="AD1497" s="24">
        <f>(R1497*PU!B1502)+('Entretien des chaussées1'!T1497*PU!B1504)+'Entretien des chaussées1'!X1497+'Entretien des chaussées1'!Y1497+'Entretien des chaussées1'!Z1497+'Entretien des chaussées1'!AA1497+'Entretien des chaussées1'!AB1497+'Entretien des chaussées1'!AC1497</f>
        <v>0</v>
      </c>
      <c r="AE1497" s="34"/>
      <c r="AF1497" s="34"/>
      <c r="AG1497" s="19" t="str">
        <f t="shared" si="272"/>
        <v/>
      </c>
      <c r="AH1497" s="19" t="str">
        <f t="shared" si="273"/>
        <v/>
      </c>
      <c r="AI1497" s="19" t="str">
        <f t="shared" si="274"/>
        <v/>
      </c>
      <c r="AJ1497" s="31"/>
      <c r="AK1497" s="26"/>
    </row>
    <row r="1498" spans="1:37" x14ac:dyDescent="0.2">
      <c r="A1498" s="40"/>
      <c r="B1498" s="50"/>
      <c r="C1498" s="41"/>
      <c r="D1498" s="44"/>
      <c r="E1498" s="40"/>
      <c r="F1498" s="38" t="str">
        <f t="shared" si="264"/>
        <v/>
      </c>
      <c r="G1498" s="23">
        <f t="shared" si="265"/>
        <v>0</v>
      </c>
      <c r="H1498" s="23">
        <f t="shared" si="266"/>
        <v>0</v>
      </c>
      <c r="I1498" s="23">
        <f t="shared" si="267"/>
        <v>0</v>
      </c>
      <c r="J1498" s="23">
        <f t="shared" si="268"/>
        <v>0</v>
      </c>
      <c r="K1498" s="23">
        <f t="shared" si="269"/>
        <v>0</v>
      </c>
      <c r="L1498" s="27"/>
      <c r="M1498" s="27"/>
      <c r="N1498" s="33"/>
      <c r="O1498" s="33"/>
      <c r="P1498" s="68" t="str">
        <f t="shared" si="270"/>
        <v/>
      </c>
      <c r="Q1498" s="49" t="str">
        <f t="shared" si="271"/>
        <v/>
      </c>
      <c r="R1498" s="33"/>
      <c r="S1498" s="33"/>
      <c r="T1498" s="33"/>
      <c r="U1498" s="33"/>
      <c r="V1498" s="27"/>
      <c r="W1498" s="45"/>
      <c r="X1498" s="42">
        <f>IF(V1498="ESU",P1498*PU!$B$3,0)</f>
        <v>0</v>
      </c>
      <c r="Y1498" s="23">
        <f>IF(V1498="ECF",P1498*PU!$B$5,0)</f>
        <v>0</v>
      </c>
      <c r="Z1498" s="23">
        <f>IF(V1498="Enrobé projeté",P1498*PU!$B$7,0)</f>
        <v>0</v>
      </c>
      <c r="AA1498" s="23">
        <f>IF(V1498="Enrobé à froid",P1498*PU!$B$9,0)</f>
        <v>0</v>
      </c>
      <c r="AB1498" s="23">
        <f>IF(V1498="Béton bitumineux",P1498*PU!$B$11,0)</f>
        <v>0</v>
      </c>
      <c r="AC1498" s="23">
        <f>IF(V1498="Grave émulsion",P1498*PU!$B$13,0)</f>
        <v>0</v>
      </c>
      <c r="AD1498" s="24">
        <f>(R1498*PU!B1503)+('Entretien des chaussées1'!T1498*PU!B1505)+'Entretien des chaussées1'!X1498+'Entretien des chaussées1'!Y1498+'Entretien des chaussées1'!Z1498+'Entretien des chaussées1'!AA1498+'Entretien des chaussées1'!AB1498+'Entretien des chaussées1'!AC1498</f>
        <v>0</v>
      </c>
      <c r="AE1498" s="34"/>
      <c r="AF1498" s="34"/>
      <c r="AG1498" s="19" t="str">
        <f t="shared" si="272"/>
        <v/>
      </c>
      <c r="AH1498" s="19" t="str">
        <f t="shared" si="273"/>
        <v/>
      </c>
      <c r="AI1498" s="19" t="str">
        <f t="shared" si="274"/>
        <v/>
      </c>
      <c r="AJ1498" s="31"/>
      <c r="AK1498" s="26"/>
    </row>
    <row r="1499" spans="1:37" x14ac:dyDescent="0.2">
      <c r="A1499" s="40"/>
      <c r="B1499" s="50"/>
      <c r="C1499" s="41"/>
      <c r="D1499" s="44"/>
      <c r="E1499" s="40"/>
      <c r="F1499" s="38" t="str">
        <f t="shared" si="264"/>
        <v/>
      </c>
      <c r="G1499" s="23">
        <f t="shared" si="265"/>
        <v>0</v>
      </c>
      <c r="H1499" s="23">
        <f t="shared" si="266"/>
        <v>0</v>
      </c>
      <c r="I1499" s="23">
        <f t="shared" si="267"/>
        <v>0</v>
      </c>
      <c r="J1499" s="23">
        <f t="shared" si="268"/>
        <v>0</v>
      </c>
      <c r="K1499" s="23">
        <f t="shared" si="269"/>
        <v>0</v>
      </c>
      <c r="L1499" s="27"/>
      <c r="M1499" s="27"/>
      <c r="N1499" s="33"/>
      <c r="O1499" s="33"/>
      <c r="P1499" s="68" t="str">
        <f t="shared" si="270"/>
        <v/>
      </c>
      <c r="Q1499" s="49" t="str">
        <f t="shared" si="271"/>
        <v/>
      </c>
      <c r="R1499" s="33"/>
      <c r="S1499" s="33"/>
      <c r="T1499" s="33"/>
      <c r="U1499" s="33"/>
      <c r="V1499" s="27"/>
      <c r="W1499" s="45"/>
      <c r="X1499" s="42">
        <f>IF(V1499="ESU",P1499*PU!$B$3,0)</f>
        <v>0</v>
      </c>
      <c r="Y1499" s="23">
        <f>IF(V1499="ECF",P1499*PU!$B$5,0)</f>
        <v>0</v>
      </c>
      <c r="Z1499" s="23">
        <f>IF(V1499="Enrobé projeté",P1499*PU!$B$7,0)</f>
        <v>0</v>
      </c>
      <c r="AA1499" s="23">
        <f>IF(V1499="Enrobé à froid",P1499*PU!$B$9,0)</f>
        <v>0</v>
      </c>
      <c r="AB1499" s="23">
        <f>IF(V1499="Béton bitumineux",P1499*PU!$B$11,0)</f>
        <v>0</v>
      </c>
      <c r="AC1499" s="23">
        <f>IF(V1499="Grave émulsion",P1499*PU!$B$13,0)</f>
        <v>0</v>
      </c>
      <c r="AD1499" s="24">
        <f>(R1499*PU!B1504)+('Entretien des chaussées1'!T1499*PU!B1506)+'Entretien des chaussées1'!X1499+'Entretien des chaussées1'!Y1499+'Entretien des chaussées1'!Z1499+'Entretien des chaussées1'!AA1499+'Entretien des chaussées1'!AB1499+'Entretien des chaussées1'!AC1499</f>
        <v>0</v>
      </c>
      <c r="AE1499" s="34"/>
      <c r="AF1499" s="34"/>
      <c r="AG1499" s="19" t="str">
        <f t="shared" si="272"/>
        <v/>
      </c>
      <c r="AH1499" s="19" t="str">
        <f t="shared" si="273"/>
        <v/>
      </c>
      <c r="AI1499" s="19" t="str">
        <f t="shared" si="274"/>
        <v/>
      </c>
      <c r="AJ1499" s="31"/>
      <c r="AK1499" s="26"/>
    </row>
    <row r="1500" spans="1:37" x14ac:dyDescent="0.2">
      <c r="A1500" s="40"/>
      <c r="B1500" s="50"/>
      <c r="C1500" s="41"/>
      <c r="D1500" s="44"/>
      <c r="E1500" s="40"/>
      <c r="F1500" s="38" t="str">
        <f t="shared" si="264"/>
        <v/>
      </c>
      <c r="G1500" s="23">
        <f t="shared" si="265"/>
        <v>0</v>
      </c>
      <c r="H1500" s="23">
        <f t="shared" si="266"/>
        <v>0</v>
      </c>
      <c r="I1500" s="23">
        <f t="shared" si="267"/>
        <v>0</v>
      </c>
      <c r="J1500" s="23">
        <f t="shared" si="268"/>
        <v>0</v>
      </c>
      <c r="K1500" s="23">
        <f t="shared" si="269"/>
        <v>0</v>
      </c>
      <c r="L1500" s="27"/>
      <c r="M1500" s="27"/>
      <c r="N1500" s="33"/>
      <c r="O1500" s="33"/>
      <c r="P1500" s="68" t="str">
        <f t="shared" si="270"/>
        <v/>
      </c>
      <c r="Q1500" s="49" t="str">
        <f t="shared" si="271"/>
        <v/>
      </c>
      <c r="R1500" s="33"/>
      <c r="S1500" s="33"/>
      <c r="T1500" s="33"/>
      <c r="U1500" s="33"/>
      <c r="V1500" s="27"/>
      <c r="W1500" s="45"/>
      <c r="X1500" s="42">
        <f>IF(V1500="ESU",P1500*PU!$B$3,0)</f>
        <v>0</v>
      </c>
      <c r="Y1500" s="23">
        <f>IF(V1500="ECF",P1500*PU!$B$5,0)</f>
        <v>0</v>
      </c>
      <c r="Z1500" s="23">
        <f>IF(V1500="Enrobé projeté",P1500*PU!$B$7,0)</f>
        <v>0</v>
      </c>
      <c r="AA1500" s="23">
        <f>IF(V1500="Enrobé à froid",P1500*PU!$B$9,0)</f>
        <v>0</v>
      </c>
      <c r="AB1500" s="23">
        <f>IF(V1500="Béton bitumineux",P1500*PU!$B$11,0)</f>
        <v>0</v>
      </c>
      <c r="AC1500" s="23">
        <f>IF(V1500="Grave émulsion",P1500*PU!$B$13,0)</f>
        <v>0</v>
      </c>
      <c r="AD1500" s="24">
        <f>(R1500*PU!B1505)+('Entretien des chaussées1'!T1500*PU!B1507)+'Entretien des chaussées1'!X1500+'Entretien des chaussées1'!Y1500+'Entretien des chaussées1'!Z1500+'Entretien des chaussées1'!AA1500+'Entretien des chaussées1'!AB1500+'Entretien des chaussées1'!AC1500</f>
        <v>0</v>
      </c>
      <c r="AE1500" s="34"/>
      <c r="AF1500" s="34"/>
      <c r="AG1500" s="19" t="str">
        <f t="shared" si="272"/>
        <v/>
      </c>
      <c r="AH1500" s="19" t="str">
        <f t="shared" si="273"/>
        <v/>
      </c>
      <c r="AI1500" s="19" t="str">
        <f t="shared" si="274"/>
        <v/>
      </c>
      <c r="AJ1500" s="31"/>
      <c r="AK1500" s="26"/>
    </row>
    <row r="1501" spans="1:37" x14ac:dyDescent="0.2">
      <c r="A1501" s="40"/>
      <c r="B1501" s="50"/>
      <c r="C1501" s="41"/>
      <c r="D1501" s="44"/>
      <c r="E1501" s="40"/>
      <c r="F1501" s="38" t="str">
        <f t="shared" si="264"/>
        <v/>
      </c>
      <c r="G1501" s="23">
        <f t="shared" si="265"/>
        <v>0</v>
      </c>
      <c r="H1501" s="23">
        <f t="shared" si="266"/>
        <v>0</v>
      </c>
      <c r="I1501" s="23">
        <f t="shared" si="267"/>
        <v>0</v>
      </c>
      <c r="J1501" s="23">
        <f t="shared" si="268"/>
        <v>0</v>
      </c>
      <c r="K1501" s="23">
        <f t="shared" si="269"/>
        <v>0</v>
      </c>
      <c r="L1501" s="27"/>
      <c r="M1501" s="27"/>
      <c r="N1501" s="33"/>
      <c r="O1501" s="33"/>
      <c r="P1501" s="68" t="str">
        <f t="shared" si="270"/>
        <v/>
      </c>
      <c r="Q1501" s="49" t="str">
        <f t="shared" si="271"/>
        <v/>
      </c>
      <c r="R1501" s="33"/>
      <c r="S1501" s="33"/>
      <c r="T1501" s="33"/>
      <c r="U1501" s="33"/>
      <c r="V1501" s="27"/>
      <c r="W1501" s="45"/>
      <c r="X1501" s="42">
        <f>IF(V1501="ESU",P1501*PU!$B$3,0)</f>
        <v>0</v>
      </c>
      <c r="Y1501" s="23">
        <f>IF(V1501="ECF",P1501*PU!$B$5,0)</f>
        <v>0</v>
      </c>
      <c r="Z1501" s="23">
        <f>IF(V1501="Enrobé projeté",P1501*PU!$B$7,0)</f>
        <v>0</v>
      </c>
      <c r="AA1501" s="23">
        <f>IF(V1501="Enrobé à froid",P1501*PU!$B$9,0)</f>
        <v>0</v>
      </c>
      <c r="AB1501" s="23">
        <f>IF(V1501="Béton bitumineux",P1501*PU!$B$11,0)</f>
        <v>0</v>
      </c>
      <c r="AC1501" s="23">
        <f>IF(V1501="Grave émulsion",P1501*PU!$B$13,0)</f>
        <v>0</v>
      </c>
      <c r="AD1501" s="24">
        <f>(R1501*PU!B1506)+('Entretien des chaussées1'!T1501*PU!B1508)+'Entretien des chaussées1'!X1501+'Entretien des chaussées1'!Y1501+'Entretien des chaussées1'!Z1501+'Entretien des chaussées1'!AA1501+'Entretien des chaussées1'!AB1501+'Entretien des chaussées1'!AC1501</f>
        <v>0</v>
      </c>
      <c r="AE1501" s="34"/>
      <c r="AF1501" s="34"/>
      <c r="AG1501" s="19" t="str">
        <f t="shared" si="272"/>
        <v/>
      </c>
      <c r="AH1501" s="19" t="str">
        <f t="shared" si="273"/>
        <v/>
      </c>
      <c r="AI1501" s="19" t="str">
        <f t="shared" si="274"/>
        <v/>
      </c>
      <c r="AJ1501" s="31"/>
      <c r="AK1501" s="26"/>
    </row>
    <row r="1502" spans="1:37" x14ac:dyDescent="0.2">
      <c r="A1502" s="40"/>
      <c r="B1502" s="50"/>
      <c r="C1502" s="41"/>
      <c r="D1502" s="44"/>
      <c r="E1502" s="40"/>
      <c r="F1502" s="38" t="str">
        <f t="shared" si="264"/>
        <v/>
      </c>
      <c r="G1502" s="23">
        <f t="shared" si="265"/>
        <v>0</v>
      </c>
      <c r="H1502" s="23">
        <f t="shared" si="266"/>
        <v>0</v>
      </c>
      <c r="I1502" s="23">
        <f t="shared" si="267"/>
        <v>0</v>
      </c>
      <c r="J1502" s="23">
        <f t="shared" si="268"/>
        <v>0</v>
      </c>
      <c r="K1502" s="23">
        <f t="shared" si="269"/>
        <v>0</v>
      </c>
      <c r="L1502" s="27"/>
      <c r="M1502" s="27"/>
      <c r="N1502" s="33"/>
      <c r="O1502" s="33"/>
      <c r="P1502" s="68" t="str">
        <f t="shared" si="270"/>
        <v/>
      </c>
      <c r="Q1502" s="49" t="str">
        <f t="shared" si="271"/>
        <v/>
      </c>
      <c r="R1502" s="33"/>
      <c r="S1502" s="33"/>
      <c r="T1502" s="33"/>
      <c r="U1502" s="33"/>
      <c r="V1502" s="27"/>
      <c r="W1502" s="45"/>
      <c r="X1502" s="42">
        <f>IF(V1502="ESU",P1502*PU!$B$3,0)</f>
        <v>0</v>
      </c>
      <c r="Y1502" s="23">
        <f>IF(V1502="ECF",P1502*PU!$B$5,0)</f>
        <v>0</v>
      </c>
      <c r="Z1502" s="23">
        <f>IF(V1502="Enrobé projeté",P1502*PU!$B$7,0)</f>
        <v>0</v>
      </c>
      <c r="AA1502" s="23">
        <f>IF(V1502="Enrobé à froid",P1502*PU!$B$9,0)</f>
        <v>0</v>
      </c>
      <c r="AB1502" s="23">
        <f>IF(V1502="Béton bitumineux",P1502*PU!$B$11,0)</f>
        <v>0</v>
      </c>
      <c r="AC1502" s="23">
        <f>IF(V1502="Grave émulsion",P1502*PU!$B$13,0)</f>
        <v>0</v>
      </c>
      <c r="AD1502" s="24">
        <f>(R1502*PU!B1507)+('Entretien des chaussées1'!T1502*PU!B1509)+'Entretien des chaussées1'!X1502+'Entretien des chaussées1'!Y1502+'Entretien des chaussées1'!Z1502+'Entretien des chaussées1'!AA1502+'Entretien des chaussées1'!AB1502+'Entretien des chaussées1'!AC1502</f>
        <v>0</v>
      </c>
      <c r="AE1502" s="34"/>
      <c r="AF1502" s="34"/>
      <c r="AG1502" s="19" t="str">
        <f t="shared" si="272"/>
        <v/>
      </c>
      <c r="AH1502" s="19" t="str">
        <f t="shared" si="273"/>
        <v/>
      </c>
      <c r="AI1502" s="19" t="str">
        <f t="shared" si="274"/>
        <v/>
      </c>
      <c r="AJ1502" s="31"/>
      <c r="AK1502" s="26"/>
    </row>
    <row r="1503" spans="1:37" x14ac:dyDescent="0.2">
      <c r="A1503" s="40"/>
      <c r="B1503" s="50"/>
      <c r="C1503" s="41"/>
      <c r="D1503" s="44"/>
      <c r="E1503" s="40"/>
      <c r="F1503" s="38" t="str">
        <f t="shared" si="264"/>
        <v/>
      </c>
      <c r="G1503" s="23">
        <f t="shared" si="265"/>
        <v>0</v>
      </c>
      <c r="H1503" s="23">
        <f t="shared" si="266"/>
        <v>0</v>
      </c>
      <c r="I1503" s="23">
        <f t="shared" si="267"/>
        <v>0</v>
      </c>
      <c r="J1503" s="23">
        <f t="shared" si="268"/>
        <v>0</v>
      </c>
      <c r="K1503" s="23">
        <f t="shared" si="269"/>
        <v>0</v>
      </c>
      <c r="L1503" s="27"/>
      <c r="M1503" s="27"/>
      <c r="N1503" s="33"/>
      <c r="O1503" s="33"/>
      <c r="P1503" s="68" t="str">
        <f t="shared" si="270"/>
        <v/>
      </c>
      <c r="Q1503" s="49" t="str">
        <f t="shared" si="271"/>
        <v/>
      </c>
      <c r="R1503" s="33"/>
      <c r="S1503" s="33"/>
      <c r="T1503" s="33"/>
      <c r="U1503" s="33"/>
      <c r="V1503" s="27"/>
      <c r="W1503" s="45"/>
      <c r="X1503" s="42">
        <f>IF(V1503="ESU",P1503*PU!$B$3,0)</f>
        <v>0</v>
      </c>
      <c r="Y1503" s="23">
        <f>IF(V1503="ECF",P1503*PU!$B$5,0)</f>
        <v>0</v>
      </c>
      <c r="Z1503" s="23">
        <f>IF(V1503="Enrobé projeté",P1503*PU!$B$7,0)</f>
        <v>0</v>
      </c>
      <c r="AA1503" s="23">
        <f>IF(V1503="Enrobé à froid",P1503*PU!$B$9,0)</f>
        <v>0</v>
      </c>
      <c r="AB1503" s="23">
        <f>IF(V1503="Béton bitumineux",P1503*PU!$B$11,0)</f>
        <v>0</v>
      </c>
      <c r="AC1503" s="23">
        <f>IF(V1503="Grave émulsion",P1503*PU!$B$13,0)</f>
        <v>0</v>
      </c>
      <c r="AD1503" s="24">
        <f>(R1503*PU!B1508)+('Entretien des chaussées1'!T1503*PU!B1510)+'Entretien des chaussées1'!X1503+'Entretien des chaussées1'!Y1503+'Entretien des chaussées1'!Z1503+'Entretien des chaussées1'!AA1503+'Entretien des chaussées1'!AB1503+'Entretien des chaussées1'!AC1503</f>
        <v>0</v>
      </c>
      <c r="AE1503" s="34"/>
      <c r="AF1503" s="34"/>
      <c r="AG1503" s="19" t="str">
        <f t="shared" si="272"/>
        <v/>
      </c>
      <c r="AH1503" s="19" t="str">
        <f t="shared" si="273"/>
        <v/>
      </c>
      <c r="AI1503" s="19" t="str">
        <f t="shared" si="274"/>
        <v/>
      </c>
      <c r="AJ1503" s="31"/>
      <c r="AK1503" s="26"/>
    </row>
    <row r="1504" spans="1:37" x14ac:dyDescent="0.2">
      <c r="A1504" s="40"/>
      <c r="B1504" s="50"/>
      <c r="C1504" s="41"/>
      <c r="D1504" s="44"/>
      <c r="E1504" s="40"/>
      <c r="F1504" s="38" t="str">
        <f t="shared" si="264"/>
        <v/>
      </c>
      <c r="G1504" s="23">
        <f t="shared" si="265"/>
        <v>0</v>
      </c>
      <c r="H1504" s="23">
        <f t="shared" si="266"/>
        <v>0</v>
      </c>
      <c r="I1504" s="23">
        <f t="shared" si="267"/>
        <v>0</v>
      </c>
      <c r="J1504" s="23">
        <f t="shared" si="268"/>
        <v>0</v>
      </c>
      <c r="K1504" s="23">
        <f t="shared" si="269"/>
        <v>0</v>
      </c>
      <c r="L1504" s="27"/>
      <c r="M1504" s="27"/>
      <c r="N1504" s="33"/>
      <c r="O1504" s="33"/>
      <c r="P1504" s="68" t="str">
        <f t="shared" si="270"/>
        <v/>
      </c>
      <c r="Q1504" s="49" t="str">
        <f t="shared" si="271"/>
        <v/>
      </c>
      <c r="R1504" s="33"/>
      <c r="S1504" s="33"/>
      <c r="T1504" s="33"/>
      <c r="U1504" s="33"/>
      <c r="V1504" s="27"/>
      <c r="W1504" s="45"/>
      <c r="X1504" s="42">
        <f>IF(V1504="ESU",P1504*PU!$B$3,0)</f>
        <v>0</v>
      </c>
      <c r="Y1504" s="23">
        <f>IF(V1504="ECF",P1504*PU!$B$5,0)</f>
        <v>0</v>
      </c>
      <c r="Z1504" s="23">
        <f>IF(V1504="Enrobé projeté",P1504*PU!$B$7,0)</f>
        <v>0</v>
      </c>
      <c r="AA1504" s="23">
        <f>IF(V1504="Enrobé à froid",P1504*PU!$B$9,0)</f>
        <v>0</v>
      </c>
      <c r="AB1504" s="23">
        <f>IF(V1504="Béton bitumineux",P1504*PU!$B$11,0)</f>
        <v>0</v>
      </c>
      <c r="AC1504" s="23">
        <f>IF(V1504="Grave émulsion",P1504*PU!$B$13,0)</f>
        <v>0</v>
      </c>
      <c r="AD1504" s="24">
        <f>(R1504*PU!B1509)+('Entretien des chaussées1'!T1504*PU!B1511)+'Entretien des chaussées1'!X1504+'Entretien des chaussées1'!Y1504+'Entretien des chaussées1'!Z1504+'Entretien des chaussées1'!AA1504+'Entretien des chaussées1'!AB1504+'Entretien des chaussées1'!AC1504</f>
        <v>0</v>
      </c>
      <c r="AE1504" s="34"/>
      <c r="AF1504" s="34"/>
      <c r="AG1504" s="19" t="str">
        <f t="shared" si="272"/>
        <v/>
      </c>
      <c r="AH1504" s="19" t="str">
        <f t="shared" si="273"/>
        <v/>
      </c>
      <c r="AI1504" s="19" t="str">
        <f t="shared" si="274"/>
        <v/>
      </c>
      <c r="AJ1504" s="31"/>
      <c r="AK1504" s="26"/>
    </row>
    <row r="1505" spans="1:37" x14ac:dyDescent="0.2">
      <c r="A1505" s="40"/>
      <c r="B1505" s="50"/>
      <c r="C1505" s="41"/>
      <c r="D1505" s="44"/>
      <c r="E1505" s="40"/>
      <c r="F1505" s="38" t="str">
        <f t="shared" si="264"/>
        <v/>
      </c>
      <c r="G1505" s="23">
        <f t="shared" si="265"/>
        <v>0</v>
      </c>
      <c r="H1505" s="23">
        <f t="shared" si="266"/>
        <v>0</v>
      </c>
      <c r="I1505" s="23">
        <f t="shared" si="267"/>
        <v>0</v>
      </c>
      <c r="J1505" s="23">
        <f t="shared" si="268"/>
        <v>0</v>
      </c>
      <c r="K1505" s="23">
        <f t="shared" si="269"/>
        <v>0</v>
      </c>
      <c r="L1505" s="27"/>
      <c r="M1505" s="27"/>
      <c r="N1505" s="33"/>
      <c r="O1505" s="33"/>
      <c r="P1505" s="68" t="str">
        <f t="shared" si="270"/>
        <v/>
      </c>
      <c r="Q1505" s="49" t="str">
        <f t="shared" si="271"/>
        <v/>
      </c>
      <c r="R1505" s="33"/>
      <c r="S1505" s="33"/>
      <c r="T1505" s="33"/>
      <c r="U1505" s="33"/>
      <c r="V1505" s="27"/>
      <c r="W1505" s="45"/>
      <c r="X1505" s="42">
        <f>IF(V1505="ESU",P1505*PU!$B$3,0)</f>
        <v>0</v>
      </c>
      <c r="Y1505" s="23">
        <f>IF(V1505="ECF",P1505*PU!$B$5,0)</f>
        <v>0</v>
      </c>
      <c r="Z1505" s="23">
        <f>IF(V1505="Enrobé projeté",P1505*PU!$B$7,0)</f>
        <v>0</v>
      </c>
      <c r="AA1505" s="23">
        <f>IF(V1505="Enrobé à froid",P1505*PU!$B$9,0)</f>
        <v>0</v>
      </c>
      <c r="AB1505" s="23">
        <f>IF(V1505="Béton bitumineux",P1505*PU!$B$11,0)</f>
        <v>0</v>
      </c>
      <c r="AC1505" s="23">
        <f>IF(V1505="Grave émulsion",P1505*PU!$B$13,0)</f>
        <v>0</v>
      </c>
      <c r="AD1505" s="24">
        <f>(R1505*PU!B1510)+('Entretien des chaussées1'!T1505*PU!B1512)+'Entretien des chaussées1'!X1505+'Entretien des chaussées1'!Y1505+'Entretien des chaussées1'!Z1505+'Entretien des chaussées1'!AA1505+'Entretien des chaussées1'!AB1505+'Entretien des chaussées1'!AC1505</f>
        <v>0</v>
      </c>
      <c r="AE1505" s="34"/>
      <c r="AF1505" s="34"/>
      <c r="AG1505" s="19" t="str">
        <f t="shared" si="272"/>
        <v/>
      </c>
      <c r="AH1505" s="19" t="str">
        <f t="shared" si="273"/>
        <v/>
      </c>
      <c r="AI1505" s="19" t="str">
        <f t="shared" si="274"/>
        <v/>
      </c>
      <c r="AJ1505" s="31"/>
      <c r="AK1505" s="26"/>
    </row>
    <row r="1506" spans="1:37" x14ac:dyDescent="0.2">
      <c r="A1506" s="40"/>
      <c r="B1506" s="50"/>
      <c r="C1506" s="41"/>
      <c r="D1506" s="44"/>
      <c r="E1506" s="40"/>
      <c r="F1506" s="38" t="str">
        <f t="shared" si="264"/>
        <v/>
      </c>
      <c r="G1506" s="23">
        <f t="shared" si="265"/>
        <v>0</v>
      </c>
      <c r="H1506" s="23">
        <f t="shared" si="266"/>
        <v>0</v>
      </c>
      <c r="I1506" s="23">
        <f t="shared" si="267"/>
        <v>0</v>
      </c>
      <c r="J1506" s="23">
        <f t="shared" si="268"/>
        <v>0</v>
      </c>
      <c r="K1506" s="23">
        <f t="shared" si="269"/>
        <v>0</v>
      </c>
      <c r="L1506" s="27"/>
      <c r="M1506" s="27"/>
      <c r="N1506" s="33"/>
      <c r="O1506" s="33"/>
      <c r="P1506" s="68" t="str">
        <f t="shared" si="270"/>
        <v/>
      </c>
      <c r="Q1506" s="49" t="str">
        <f t="shared" si="271"/>
        <v/>
      </c>
      <c r="R1506" s="33"/>
      <c r="S1506" s="33"/>
      <c r="T1506" s="33"/>
      <c r="U1506" s="33"/>
      <c r="V1506" s="27"/>
      <c r="W1506" s="45"/>
      <c r="X1506" s="42">
        <f>IF(V1506="ESU",P1506*PU!$B$3,0)</f>
        <v>0</v>
      </c>
      <c r="Y1506" s="23">
        <f>IF(V1506="ECF",P1506*PU!$B$5,0)</f>
        <v>0</v>
      </c>
      <c r="Z1506" s="23">
        <f>IF(V1506="Enrobé projeté",P1506*PU!$B$7,0)</f>
        <v>0</v>
      </c>
      <c r="AA1506" s="23">
        <f>IF(V1506="Enrobé à froid",P1506*PU!$B$9,0)</f>
        <v>0</v>
      </c>
      <c r="AB1506" s="23">
        <f>IF(V1506="Béton bitumineux",P1506*PU!$B$11,0)</f>
        <v>0</v>
      </c>
      <c r="AC1506" s="23">
        <f>IF(V1506="Grave émulsion",P1506*PU!$B$13,0)</f>
        <v>0</v>
      </c>
      <c r="AD1506" s="24">
        <f>(R1506*PU!B1511)+('Entretien des chaussées1'!T1506*PU!B1513)+'Entretien des chaussées1'!X1506+'Entretien des chaussées1'!Y1506+'Entretien des chaussées1'!Z1506+'Entretien des chaussées1'!AA1506+'Entretien des chaussées1'!AB1506+'Entretien des chaussées1'!AC1506</f>
        <v>0</v>
      </c>
      <c r="AE1506" s="34"/>
      <c r="AF1506" s="34"/>
      <c r="AG1506" s="19" t="str">
        <f t="shared" si="272"/>
        <v/>
      </c>
      <c r="AH1506" s="19" t="str">
        <f t="shared" si="273"/>
        <v/>
      </c>
      <c r="AI1506" s="19" t="str">
        <f t="shared" si="274"/>
        <v/>
      </c>
      <c r="AJ1506" s="31"/>
      <c r="AK1506" s="26"/>
    </row>
    <row r="1507" spans="1:37" x14ac:dyDescent="0.2">
      <c r="A1507" s="40"/>
      <c r="B1507" s="50"/>
      <c r="C1507" s="41"/>
      <c r="D1507" s="44"/>
      <c r="E1507" s="40"/>
      <c r="F1507" s="38" t="str">
        <f t="shared" si="264"/>
        <v/>
      </c>
      <c r="G1507" s="23">
        <f t="shared" si="265"/>
        <v>0</v>
      </c>
      <c r="H1507" s="23">
        <f t="shared" si="266"/>
        <v>0</v>
      </c>
      <c r="I1507" s="23">
        <f t="shared" si="267"/>
        <v>0</v>
      </c>
      <c r="J1507" s="23">
        <f t="shared" si="268"/>
        <v>0</v>
      </c>
      <c r="K1507" s="23">
        <f t="shared" si="269"/>
        <v>0</v>
      </c>
      <c r="L1507" s="27"/>
      <c r="M1507" s="27"/>
      <c r="N1507" s="33"/>
      <c r="O1507" s="33"/>
      <c r="P1507" s="68" t="str">
        <f t="shared" si="270"/>
        <v/>
      </c>
      <c r="Q1507" s="49" t="str">
        <f t="shared" si="271"/>
        <v/>
      </c>
      <c r="R1507" s="33"/>
      <c r="S1507" s="33"/>
      <c r="T1507" s="33"/>
      <c r="U1507" s="33"/>
      <c r="V1507" s="27"/>
      <c r="W1507" s="45"/>
      <c r="X1507" s="42">
        <f>IF(V1507="ESU",P1507*PU!$B$3,0)</f>
        <v>0</v>
      </c>
      <c r="Y1507" s="23">
        <f>IF(V1507="ECF",P1507*PU!$B$5,0)</f>
        <v>0</v>
      </c>
      <c r="Z1507" s="23">
        <f>IF(V1507="Enrobé projeté",P1507*PU!$B$7,0)</f>
        <v>0</v>
      </c>
      <c r="AA1507" s="23">
        <f>IF(V1507="Enrobé à froid",P1507*PU!$B$9,0)</f>
        <v>0</v>
      </c>
      <c r="AB1507" s="23">
        <f>IF(V1507="Béton bitumineux",P1507*PU!$B$11,0)</f>
        <v>0</v>
      </c>
      <c r="AC1507" s="23">
        <f>IF(V1507="Grave émulsion",P1507*PU!$B$13,0)</f>
        <v>0</v>
      </c>
      <c r="AD1507" s="24">
        <f>(R1507*PU!B1512)+('Entretien des chaussées1'!T1507*PU!B1514)+'Entretien des chaussées1'!X1507+'Entretien des chaussées1'!Y1507+'Entretien des chaussées1'!Z1507+'Entretien des chaussées1'!AA1507+'Entretien des chaussées1'!AB1507+'Entretien des chaussées1'!AC1507</f>
        <v>0</v>
      </c>
      <c r="AE1507" s="34"/>
      <c r="AF1507" s="34"/>
      <c r="AG1507" s="19" t="str">
        <f t="shared" si="272"/>
        <v/>
      </c>
      <c r="AH1507" s="19" t="str">
        <f t="shared" si="273"/>
        <v/>
      </c>
      <c r="AI1507" s="19" t="str">
        <f t="shared" si="274"/>
        <v/>
      </c>
      <c r="AJ1507" s="31"/>
      <c r="AK1507" s="26"/>
    </row>
    <row r="1508" spans="1:37" x14ac:dyDescent="0.2">
      <c r="A1508" s="40"/>
      <c r="B1508" s="50"/>
      <c r="C1508" s="41"/>
      <c r="D1508" s="44"/>
      <c r="E1508" s="40"/>
      <c r="F1508" s="38" t="str">
        <f t="shared" si="264"/>
        <v/>
      </c>
      <c r="G1508" s="23">
        <f t="shared" si="265"/>
        <v>0</v>
      </c>
      <c r="H1508" s="23">
        <f t="shared" si="266"/>
        <v>0</v>
      </c>
      <c r="I1508" s="23">
        <f t="shared" si="267"/>
        <v>0</v>
      </c>
      <c r="J1508" s="23">
        <f t="shared" si="268"/>
        <v>0</v>
      </c>
      <c r="K1508" s="23">
        <f t="shared" si="269"/>
        <v>0</v>
      </c>
      <c r="L1508" s="27"/>
      <c r="M1508" s="27"/>
      <c r="N1508" s="33"/>
      <c r="O1508" s="33"/>
      <c r="P1508" s="68" t="str">
        <f t="shared" si="270"/>
        <v/>
      </c>
      <c r="Q1508" s="49" t="str">
        <f t="shared" si="271"/>
        <v/>
      </c>
      <c r="R1508" s="33"/>
      <c r="S1508" s="33"/>
      <c r="T1508" s="33"/>
      <c r="U1508" s="33"/>
      <c r="V1508" s="27"/>
      <c r="W1508" s="45"/>
      <c r="X1508" s="42">
        <f>IF(V1508="ESU",P1508*PU!$B$3,0)</f>
        <v>0</v>
      </c>
      <c r="Y1508" s="23">
        <f>IF(V1508="ECF",P1508*PU!$B$5,0)</f>
        <v>0</v>
      </c>
      <c r="Z1508" s="23">
        <f>IF(V1508="Enrobé projeté",P1508*PU!$B$7,0)</f>
        <v>0</v>
      </c>
      <c r="AA1508" s="23">
        <f>IF(V1508="Enrobé à froid",P1508*PU!$B$9,0)</f>
        <v>0</v>
      </c>
      <c r="AB1508" s="23">
        <f>IF(V1508="Béton bitumineux",P1508*PU!$B$11,0)</f>
        <v>0</v>
      </c>
      <c r="AC1508" s="23">
        <f>IF(V1508="Grave émulsion",P1508*PU!$B$13,0)</f>
        <v>0</v>
      </c>
      <c r="AD1508" s="24">
        <f>(R1508*PU!B1513)+('Entretien des chaussées1'!T1508*PU!B1515)+'Entretien des chaussées1'!X1508+'Entretien des chaussées1'!Y1508+'Entretien des chaussées1'!Z1508+'Entretien des chaussées1'!AA1508+'Entretien des chaussées1'!AB1508+'Entretien des chaussées1'!AC1508</f>
        <v>0</v>
      </c>
      <c r="AE1508" s="34"/>
      <c r="AF1508" s="34"/>
      <c r="AG1508" s="19" t="str">
        <f t="shared" si="272"/>
        <v/>
      </c>
      <c r="AH1508" s="19" t="str">
        <f t="shared" si="273"/>
        <v/>
      </c>
      <c r="AI1508" s="19" t="str">
        <f t="shared" si="274"/>
        <v/>
      </c>
      <c r="AJ1508" s="31"/>
      <c r="AK1508" s="26"/>
    </row>
    <row r="1509" spans="1:37" x14ac:dyDescent="0.2">
      <c r="A1509" s="40"/>
      <c r="B1509" s="50"/>
      <c r="C1509" s="41"/>
      <c r="D1509" s="44"/>
      <c r="E1509" s="40"/>
      <c r="F1509" s="38" t="str">
        <f t="shared" si="264"/>
        <v/>
      </c>
      <c r="G1509" s="23">
        <f t="shared" si="265"/>
        <v>0</v>
      </c>
      <c r="H1509" s="23">
        <f t="shared" si="266"/>
        <v>0</v>
      </c>
      <c r="I1509" s="23">
        <f t="shared" si="267"/>
        <v>0</v>
      </c>
      <c r="J1509" s="23">
        <f t="shared" si="268"/>
        <v>0</v>
      </c>
      <c r="K1509" s="23">
        <f t="shared" si="269"/>
        <v>0</v>
      </c>
      <c r="L1509" s="27"/>
      <c r="M1509" s="27"/>
      <c r="N1509" s="33"/>
      <c r="O1509" s="33"/>
      <c r="P1509" s="68" t="str">
        <f t="shared" si="270"/>
        <v/>
      </c>
      <c r="Q1509" s="49" t="str">
        <f t="shared" si="271"/>
        <v/>
      </c>
      <c r="R1509" s="33"/>
      <c r="S1509" s="33"/>
      <c r="T1509" s="33"/>
      <c r="U1509" s="33"/>
      <c r="V1509" s="27"/>
      <c r="W1509" s="45"/>
      <c r="X1509" s="42">
        <f>IF(V1509="ESU",P1509*PU!$B$3,0)</f>
        <v>0</v>
      </c>
      <c r="Y1509" s="23">
        <f>IF(V1509="ECF",P1509*PU!$B$5,0)</f>
        <v>0</v>
      </c>
      <c r="Z1509" s="23">
        <f>IF(V1509="Enrobé projeté",P1509*PU!$B$7,0)</f>
        <v>0</v>
      </c>
      <c r="AA1509" s="23">
        <f>IF(V1509="Enrobé à froid",P1509*PU!$B$9,0)</f>
        <v>0</v>
      </c>
      <c r="AB1509" s="23">
        <f>IF(V1509="Béton bitumineux",P1509*PU!$B$11,0)</f>
        <v>0</v>
      </c>
      <c r="AC1509" s="23">
        <f>IF(V1509="Grave émulsion",P1509*PU!$B$13,0)</f>
        <v>0</v>
      </c>
      <c r="AD1509" s="24">
        <f>(R1509*PU!B1514)+('Entretien des chaussées1'!T1509*PU!B1516)+'Entretien des chaussées1'!X1509+'Entretien des chaussées1'!Y1509+'Entretien des chaussées1'!Z1509+'Entretien des chaussées1'!AA1509+'Entretien des chaussées1'!AB1509+'Entretien des chaussées1'!AC1509</f>
        <v>0</v>
      </c>
      <c r="AE1509" s="34"/>
      <c r="AF1509" s="34"/>
      <c r="AG1509" s="19" t="str">
        <f t="shared" si="272"/>
        <v/>
      </c>
      <c r="AH1509" s="19" t="str">
        <f t="shared" si="273"/>
        <v/>
      </c>
      <c r="AI1509" s="19" t="str">
        <f t="shared" si="274"/>
        <v/>
      </c>
      <c r="AJ1509" s="31"/>
      <c r="AK1509" s="26"/>
    </row>
    <row r="1510" spans="1:37" x14ac:dyDescent="0.2">
      <c r="A1510" s="40"/>
      <c r="B1510" s="50"/>
      <c r="C1510" s="41"/>
      <c r="D1510" s="44"/>
      <c r="E1510" s="40"/>
      <c r="F1510" s="38" t="str">
        <f t="shared" si="264"/>
        <v/>
      </c>
      <c r="G1510" s="23">
        <f t="shared" si="265"/>
        <v>0</v>
      </c>
      <c r="H1510" s="23">
        <f t="shared" si="266"/>
        <v>0</v>
      </c>
      <c r="I1510" s="23">
        <f t="shared" si="267"/>
        <v>0</v>
      </c>
      <c r="J1510" s="23">
        <f t="shared" si="268"/>
        <v>0</v>
      </c>
      <c r="K1510" s="23">
        <f t="shared" si="269"/>
        <v>0</v>
      </c>
      <c r="L1510" s="27"/>
      <c r="M1510" s="27"/>
      <c r="N1510" s="33"/>
      <c r="O1510" s="33"/>
      <c r="P1510" s="68" t="str">
        <f t="shared" si="270"/>
        <v/>
      </c>
      <c r="Q1510" s="49" t="str">
        <f t="shared" si="271"/>
        <v/>
      </c>
      <c r="R1510" s="33"/>
      <c r="S1510" s="33"/>
      <c r="T1510" s="33"/>
      <c r="U1510" s="33"/>
      <c r="V1510" s="27"/>
      <c r="W1510" s="45"/>
      <c r="X1510" s="42">
        <f>IF(V1510="ESU",P1510*PU!$B$3,0)</f>
        <v>0</v>
      </c>
      <c r="Y1510" s="23">
        <f>IF(V1510="ECF",P1510*PU!$B$5,0)</f>
        <v>0</v>
      </c>
      <c r="Z1510" s="23">
        <f>IF(V1510="Enrobé projeté",P1510*PU!$B$7,0)</f>
        <v>0</v>
      </c>
      <c r="AA1510" s="23">
        <f>IF(V1510="Enrobé à froid",P1510*PU!$B$9,0)</f>
        <v>0</v>
      </c>
      <c r="AB1510" s="23">
        <f>IF(V1510="Béton bitumineux",P1510*PU!$B$11,0)</f>
        <v>0</v>
      </c>
      <c r="AC1510" s="23">
        <f>IF(V1510="Grave émulsion",P1510*PU!$B$13,0)</f>
        <v>0</v>
      </c>
      <c r="AD1510" s="24">
        <f>(R1510*PU!B1515)+('Entretien des chaussées1'!T1510*PU!B1517)+'Entretien des chaussées1'!X1510+'Entretien des chaussées1'!Y1510+'Entretien des chaussées1'!Z1510+'Entretien des chaussées1'!AA1510+'Entretien des chaussées1'!AB1510+'Entretien des chaussées1'!AC1510</f>
        <v>0</v>
      </c>
      <c r="AE1510" s="34"/>
      <c r="AF1510" s="34"/>
      <c r="AG1510" s="19" t="str">
        <f t="shared" si="272"/>
        <v/>
      </c>
      <c r="AH1510" s="19" t="str">
        <f t="shared" si="273"/>
        <v/>
      </c>
      <c r="AI1510" s="19" t="str">
        <f t="shared" si="274"/>
        <v/>
      </c>
      <c r="AJ1510" s="31"/>
      <c r="AK1510" s="26"/>
    </row>
    <row r="1511" spans="1:37" x14ac:dyDescent="0.2">
      <c r="A1511" s="40"/>
      <c r="B1511" s="50"/>
      <c r="C1511" s="41"/>
      <c r="D1511" s="44"/>
      <c r="E1511" s="40"/>
      <c r="F1511" s="38" t="str">
        <f t="shared" si="264"/>
        <v/>
      </c>
      <c r="G1511" s="23">
        <f t="shared" si="265"/>
        <v>0</v>
      </c>
      <c r="H1511" s="23">
        <f t="shared" si="266"/>
        <v>0</v>
      </c>
      <c r="I1511" s="23">
        <f t="shared" si="267"/>
        <v>0</v>
      </c>
      <c r="J1511" s="23">
        <f t="shared" si="268"/>
        <v>0</v>
      </c>
      <c r="K1511" s="23">
        <f t="shared" si="269"/>
        <v>0</v>
      </c>
      <c r="L1511" s="27"/>
      <c r="M1511" s="27"/>
      <c r="N1511" s="33"/>
      <c r="O1511" s="33"/>
      <c r="P1511" s="68" t="str">
        <f t="shared" si="270"/>
        <v/>
      </c>
      <c r="Q1511" s="49" t="str">
        <f t="shared" si="271"/>
        <v/>
      </c>
      <c r="R1511" s="33"/>
      <c r="S1511" s="33"/>
      <c r="T1511" s="33"/>
      <c r="U1511" s="33"/>
      <c r="V1511" s="27"/>
      <c r="W1511" s="45"/>
      <c r="X1511" s="42">
        <f>IF(V1511="ESU",P1511*PU!$B$3,0)</f>
        <v>0</v>
      </c>
      <c r="Y1511" s="23">
        <f>IF(V1511="ECF",P1511*PU!$B$5,0)</f>
        <v>0</v>
      </c>
      <c r="Z1511" s="23">
        <f>IF(V1511="Enrobé projeté",P1511*PU!$B$7,0)</f>
        <v>0</v>
      </c>
      <c r="AA1511" s="23">
        <f>IF(V1511="Enrobé à froid",P1511*PU!$B$9,0)</f>
        <v>0</v>
      </c>
      <c r="AB1511" s="23">
        <f>IF(V1511="Béton bitumineux",P1511*PU!$B$11,0)</f>
        <v>0</v>
      </c>
      <c r="AC1511" s="23">
        <f>IF(V1511="Grave émulsion",P1511*PU!$B$13,0)</f>
        <v>0</v>
      </c>
      <c r="AD1511" s="24">
        <f>(R1511*PU!B1516)+('Entretien des chaussées1'!T1511*PU!B1518)+'Entretien des chaussées1'!X1511+'Entretien des chaussées1'!Y1511+'Entretien des chaussées1'!Z1511+'Entretien des chaussées1'!AA1511+'Entretien des chaussées1'!AB1511+'Entretien des chaussées1'!AC1511</f>
        <v>0</v>
      </c>
      <c r="AE1511" s="34"/>
      <c r="AF1511" s="34"/>
      <c r="AG1511" s="19" t="str">
        <f t="shared" si="272"/>
        <v/>
      </c>
      <c r="AH1511" s="19" t="str">
        <f t="shared" si="273"/>
        <v/>
      </c>
      <c r="AI1511" s="19" t="str">
        <f t="shared" si="274"/>
        <v/>
      </c>
      <c r="AJ1511" s="31"/>
      <c r="AK1511" s="26"/>
    </row>
    <row r="1512" spans="1:37" x14ac:dyDescent="0.2">
      <c r="A1512" s="40"/>
      <c r="B1512" s="50"/>
      <c r="C1512" s="41"/>
      <c r="D1512" s="44"/>
      <c r="E1512" s="40"/>
      <c r="F1512" s="38" t="str">
        <f t="shared" si="264"/>
        <v/>
      </c>
      <c r="G1512" s="23">
        <f t="shared" si="265"/>
        <v>0</v>
      </c>
      <c r="H1512" s="23">
        <f t="shared" si="266"/>
        <v>0</v>
      </c>
      <c r="I1512" s="23">
        <f t="shared" si="267"/>
        <v>0</v>
      </c>
      <c r="J1512" s="23">
        <f t="shared" si="268"/>
        <v>0</v>
      </c>
      <c r="K1512" s="23">
        <f t="shared" si="269"/>
        <v>0</v>
      </c>
      <c r="L1512" s="27"/>
      <c r="M1512" s="27"/>
      <c r="N1512" s="33"/>
      <c r="O1512" s="33"/>
      <c r="P1512" s="68" t="str">
        <f t="shared" si="270"/>
        <v/>
      </c>
      <c r="Q1512" s="49" t="str">
        <f t="shared" si="271"/>
        <v/>
      </c>
      <c r="R1512" s="33"/>
      <c r="S1512" s="33"/>
      <c r="T1512" s="33"/>
      <c r="U1512" s="33"/>
      <c r="V1512" s="27"/>
      <c r="W1512" s="45"/>
      <c r="X1512" s="42">
        <f>IF(V1512="ESU",P1512*PU!$B$3,0)</f>
        <v>0</v>
      </c>
      <c r="Y1512" s="23">
        <f>IF(V1512="ECF",P1512*PU!$B$5,0)</f>
        <v>0</v>
      </c>
      <c r="Z1512" s="23">
        <f>IF(V1512="Enrobé projeté",P1512*PU!$B$7,0)</f>
        <v>0</v>
      </c>
      <c r="AA1512" s="23">
        <f>IF(V1512="Enrobé à froid",P1512*PU!$B$9,0)</f>
        <v>0</v>
      </c>
      <c r="AB1512" s="23">
        <f>IF(V1512="Béton bitumineux",P1512*PU!$B$11,0)</f>
        <v>0</v>
      </c>
      <c r="AC1512" s="23">
        <f>IF(V1512="Grave émulsion",P1512*PU!$B$13,0)</f>
        <v>0</v>
      </c>
      <c r="AD1512" s="24">
        <f>(R1512*PU!B1517)+('Entretien des chaussées1'!T1512*PU!B1519)+'Entretien des chaussées1'!X1512+'Entretien des chaussées1'!Y1512+'Entretien des chaussées1'!Z1512+'Entretien des chaussées1'!AA1512+'Entretien des chaussées1'!AB1512+'Entretien des chaussées1'!AC1512</f>
        <v>0</v>
      </c>
      <c r="AE1512" s="34"/>
      <c r="AF1512" s="34"/>
      <c r="AG1512" s="19" t="str">
        <f t="shared" si="272"/>
        <v/>
      </c>
      <c r="AH1512" s="19" t="str">
        <f t="shared" si="273"/>
        <v/>
      </c>
      <c r="AI1512" s="19" t="str">
        <f t="shared" si="274"/>
        <v/>
      </c>
      <c r="AJ1512" s="31"/>
      <c r="AK1512" s="26"/>
    </row>
    <row r="1513" spans="1:37" x14ac:dyDescent="0.2">
      <c r="A1513" s="40"/>
      <c r="B1513" s="50"/>
      <c r="C1513" s="41"/>
      <c r="D1513" s="44"/>
      <c r="E1513" s="40"/>
      <c r="F1513" s="38" t="str">
        <f t="shared" si="264"/>
        <v/>
      </c>
      <c r="G1513" s="23">
        <f t="shared" si="265"/>
        <v>0</v>
      </c>
      <c r="H1513" s="23">
        <f t="shared" si="266"/>
        <v>0</v>
      </c>
      <c r="I1513" s="23">
        <f t="shared" si="267"/>
        <v>0</v>
      </c>
      <c r="J1513" s="23">
        <f t="shared" si="268"/>
        <v>0</v>
      </c>
      <c r="K1513" s="23">
        <f t="shared" si="269"/>
        <v>0</v>
      </c>
      <c r="L1513" s="27"/>
      <c r="M1513" s="27"/>
      <c r="N1513" s="33"/>
      <c r="O1513" s="33"/>
      <c r="P1513" s="68" t="str">
        <f t="shared" si="270"/>
        <v/>
      </c>
      <c r="Q1513" s="49" t="str">
        <f t="shared" si="271"/>
        <v/>
      </c>
      <c r="R1513" s="33"/>
      <c r="S1513" s="33"/>
      <c r="T1513" s="33"/>
      <c r="U1513" s="33"/>
      <c r="V1513" s="27"/>
      <c r="W1513" s="45"/>
      <c r="X1513" s="42">
        <f>IF(V1513="ESU",P1513*PU!$B$3,0)</f>
        <v>0</v>
      </c>
      <c r="Y1513" s="23">
        <f>IF(V1513="ECF",P1513*PU!$B$5,0)</f>
        <v>0</v>
      </c>
      <c r="Z1513" s="23">
        <f>IF(V1513="Enrobé projeté",P1513*PU!$B$7,0)</f>
        <v>0</v>
      </c>
      <c r="AA1513" s="23">
        <f>IF(V1513="Enrobé à froid",P1513*PU!$B$9,0)</f>
        <v>0</v>
      </c>
      <c r="AB1513" s="23">
        <f>IF(V1513="Béton bitumineux",P1513*PU!$B$11,0)</f>
        <v>0</v>
      </c>
      <c r="AC1513" s="23">
        <f>IF(V1513="Grave émulsion",P1513*PU!$B$13,0)</f>
        <v>0</v>
      </c>
      <c r="AD1513" s="24">
        <f>(R1513*PU!B1518)+('Entretien des chaussées1'!T1513*PU!B1520)+'Entretien des chaussées1'!X1513+'Entretien des chaussées1'!Y1513+'Entretien des chaussées1'!Z1513+'Entretien des chaussées1'!AA1513+'Entretien des chaussées1'!AB1513+'Entretien des chaussées1'!AC1513</f>
        <v>0</v>
      </c>
      <c r="AE1513" s="34"/>
      <c r="AF1513" s="34"/>
      <c r="AG1513" s="19" t="str">
        <f t="shared" si="272"/>
        <v/>
      </c>
      <c r="AH1513" s="19" t="str">
        <f t="shared" si="273"/>
        <v/>
      </c>
      <c r="AI1513" s="19" t="str">
        <f t="shared" si="274"/>
        <v/>
      </c>
      <c r="AJ1513" s="31"/>
      <c r="AK1513" s="26"/>
    </row>
    <row r="1514" spans="1:37" x14ac:dyDescent="0.2">
      <c r="A1514" s="40"/>
      <c r="B1514" s="50"/>
      <c r="C1514" s="41"/>
      <c r="D1514" s="44"/>
      <c r="E1514" s="40"/>
      <c r="F1514" s="38" t="str">
        <f t="shared" si="264"/>
        <v/>
      </c>
      <c r="G1514" s="23">
        <f t="shared" si="265"/>
        <v>0</v>
      </c>
      <c r="H1514" s="23">
        <f t="shared" si="266"/>
        <v>0</v>
      </c>
      <c r="I1514" s="23">
        <f t="shared" si="267"/>
        <v>0</v>
      </c>
      <c r="J1514" s="23">
        <f t="shared" si="268"/>
        <v>0</v>
      </c>
      <c r="K1514" s="23">
        <f t="shared" si="269"/>
        <v>0</v>
      </c>
      <c r="L1514" s="27"/>
      <c r="M1514" s="27"/>
      <c r="N1514" s="33"/>
      <c r="O1514" s="33"/>
      <c r="P1514" s="68" t="str">
        <f t="shared" si="270"/>
        <v/>
      </c>
      <c r="Q1514" s="49" t="str">
        <f t="shared" si="271"/>
        <v/>
      </c>
      <c r="R1514" s="33"/>
      <c r="S1514" s="33"/>
      <c r="T1514" s="33"/>
      <c r="U1514" s="33"/>
      <c r="V1514" s="27"/>
      <c r="W1514" s="45"/>
      <c r="X1514" s="42">
        <f>IF(V1514="ESU",P1514*PU!$B$3,0)</f>
        <v>0</v>
      </c>
      <c r="Y1514" s="23">
        <f>IF(V1514="ECF",P1514*PU!$B$5,0)</f>
        <v>0</v>
      </c>
      <c r="Z1514" s="23">
        <f>IF(V1514="Enrobé projeté",P1514*PU!$B$7,0)</f>
        <v>0</v>
      </c>
      <c r="AA1514" s="23">
        <f>IF(V1514="Enrobé à froid",P1514*PU!$B$9,0)</f>
        <v>0</v>
      </c>
      <c r="AB1514" s="23">
        <f>IF(V1514="Béton bitumineux",P1514*PU!$B$11,0)</f>
        <v>0</v>
      </c>
      <c r="AC1514" s="23">
        <f>IF(V1514="Grave émulsion",P1514*PU!$B$13,0)</f>
        <v>0</v>
      </c>
      <c r="AD1514" s="24">
        <f>(R1514*PU!B1519)+('Entretien des chaussées1'!T1514*PU!B1521)+'Entretien des chaussées1'!X1514+'Entretien des chaussées1'!Y1514+'Entretien des chaussées1'!Z1514+'Entretien des chaussées1'!AA1514+'Entretien des chaussées1'!AB1514+'Entretien des chaussées1'!AC1514</f>
        <v>0</v>
      </c>
      <c r="AE1514" s="34"/>
      <c r="AF1514" s="34"/>
      <c r="AG1514" s="19" t="str">
        <f t="shared" si="272"/>
        <v/>
      </c>
      <c r="AH1514" s="19" t="str">
        <f t="shared" si="273"/>
        <v/>
      </c>
      <c r="AI1514" s="19" t="str">
        <f t="shared" si="274"/>
        <v/>
      </c>
      <c r="AJ1514" s="31"/>
      <c r="AK1514" s="26"/>
    </row>
    <row r="1515" spans="1:37" x14ac:dyDescent="0.2">
      <c r="A1515" s="40"/>
      <c r="B1515" s="50"/>
      <c r="C1515" s="41"/>
      <c r="D1515" s="44"/>
      <c r="E1515" s="40"/>
      <c r="F1515" s="38" t="str">
        <f t="shared" si="264"/>
        <v/>
      </c>
      <c r="G1515" s="23">
        <f t="shared" si="265"/>
        <v>0</v>
      </c>
      <c r="H1515" s="23">
        <f t="shared" si="266"/>
        <v>0</v>
      </c>
      <c r="I1515" s="23">
        <f t="shared" si="267"/>
        <v>0</v>
      </c>
      <c r="J1515" s="23">
        <f t="shared" si="268"/>
        <v>0</v>
      </c>
      <c r="K1515" s="23">
        <f t="shared" si="269"/>
        <v>0</v>
      </c>
      <c r="L1515" s="27"/>
      <c r="M1515" s="27"/>
      <c r="N1515" s="33"/>
      <c r="O1515" s="33"/>
      <c r="P1515" s="68" t="str">
        <f t="shared" si="270"/>
        <v/>
      </c>
      <c r="Q1515" s="49" t="str">
        <f t="shared" si="271"/>
        <v/>
      </c>
      <c r="R1515" s="33"/>
      <c r="S1515" s="33"/>
      <c r="T1515" s="33"/>
      <c r="U1515" s="33"/>
      <c r="V1515" s="27"/>
      <c r="W1515" s="45"/>
      <c r="X1515" s="42">
        <f>IF(V1515="ESU",P1515*PU!$B$3,0)</f>
        <v>0</v>
      </c>
      <c r="Y1515" s="23">
        <f>IF(V1515="ECF",P1515*PU!$B$5,0)</f>
        <v>0</v>
      </c>
      <c r="Z1515" s="23">
        <f>IF(V1515="Enrobé projeté",P1515*PU!$B$7,0)</f>
        <v>0</v>
      </c>
      <c r="AA1515" s="23">
        <f>IF(V1515="Enrobé à froid",P1515*PU!$B$9,0)</f>
        <v>0</v>
      </c>
      <c r="AB1515" s="23">
        <f>IF(V1515="Béton bitumineux",P1515*PU!$B$11,0)</f>
        <v>0</v>
      </c>
      <c r="AC1515" s="23">
        <f>IF(V1515="Grave émulsion",P1515*PU!$B$13,0)</f>
        <v>0</v>
      </c>
      <c r="AD1515" s="24">
        <f>(R1515*PU!B1520)+('Entretien des chaussées1'!T1515*PU!B1522)+'Entretien des chaussées1'!X1515+'Entretien des chaussées1'!Y1515+'Entretien des chaussées1'!Z1515+'Entretien des chaussées1'!AA1515+'Entretien des chaussées1'!AB1515+'Entretien des chaussées1'!AC1515</f>
        <v>0</v>
      </c>
      <c r="AE1515" s="34"/>
      <c r="AF1515" s="34"/>
      <c r="AG1515" s="19" t="str">
        <f t="shared" si="272"/>
        <v/>
      </c>
      <c r="AH1515" s="19" t="str">
        <f t="shared" si="273"/>
        <v/>
      </c>
      <c r="AI1515" s="19" t="str">
        <f t="shared" si="274"/>
        <v/>
      </c>
      <c r="AJ1515" s="31"/>
      <c r="AK1515" s="26"/>
    </row>
    <row r="1516" spans="1:37" x14ac:dyDescent="0.2">
      <c r="A1516" s="40"/>
      <c r="B1516" s="50"/>
      <c r="C1516" s="41"/>
      <c r="D1516" s="44"/>
      <c r="E1516" s="40"/>
      <c r="F1516" s="38" t="str">
        <f t="shared" si="264"/>
        <v/>
      </c>
      <c r="G1516" s="23">
        <f t="shared" si="265"/>
        <v>0</v>
      </c>
      <c r="H1516" s="23">
        <f t="shared" si="266"/>
        <v>0</v>
      </c>
      <c r="I1516" s="23">
        <f t="shared" si="267"/>
        <v>0</v>
      </c>
      <c r="J1516" s="23">
        <f t="shared" si="268"/>
        <v>0</v>
      </c>
      <c r="K1516" s="23">
        <f t="shared" si="269"/>
        <v>0</v>
      </c>
      <c r="L1516" s="27"/>
      <c r="M1516" s="27"/>
      <c r="N1516" s="33"/>
      <c r="O1516" s="33"/>
      <c r="P1516" s="68" t="str">
        <f t="shared" si="270"/>
        <v/>
      </c>
      <c r="Q1516" s="49" t="str">
        <f t="shared" si="271"/>
        <v/>
      </c>
      <c r="R1516" s="33"/>
      <c r="S1516" s="33"/>
      <c r="T1516" s="33"/>
      <c r="U1516" s="33"/>
      <c r="V1516" s="27"/>
      <c r="W1516" s="45"/>
      <c r="X1516" s="42">
        <f>IF(V1516="ESU",P1516*PU!$B$3,0)</f>
        <v>0</v>
      </c>
      <c r="Y1516" s="23">
        <f>IF(V1516="ECF",P1516*PU!$B$5,0)</f>
        <v>0</v>
      </c>
      <c r="Z1516" s="23">
        <f>IF(V1516="Enrobé projeté",P1516*PU!$B$7,0)</f>
        <v>0</v>
      </c>
      <c r="AA1516" s="23">
        <f>IF(V1516="Enrobé à froid",P1516*PU!$B$9,0)</f>
        <v>0</v>
      </c>
      <c r="AB1516" s="23">
        <f>IF(V1516="Béton bitumineux",P1516*PU!$B$11,0)</f>
        <v>0</v>
      </c>
      <c r="AC1516" s="23">
        <f>IF(V1516="Grave émulsion",P1516*PU!$B$13,0)</f>
        <v>0</v>
      </c>
      <c r="AD1516" s="24">
        <f>(R1516*PU!B1521)+('Entretien des chaussées1'!T1516*PU!B1523)+'Entretien des chaussées1'!X1516+'Entretien des chaussées1'!Y1516+'Entretien des chaussées1'!Z1516+'Entretien des chaussées1'!AA1516+'Entretien des chaussées1'!AB1516+'Entretien des chaussées1'!AC1516</f>
        <v>0</v>
      </c>
      <c r="AE1516" s="34"/>
      <c r="AF1516" s="34"/>
      <c r="AG1516" s="19" t="str">
        <f t="shared" si="272"/>
        <v/>
      </c>
      <c r="AH1516" s="19" t="str">
        <f t="shared" si="273"/>
        <v/>
      </c>
      <c r="AI1516" s="19" t="str">
        <f t="shared" si="274"/>
        <v/>
      </c>
      <c r="AJ1516" s="31"/>
      <c r="AK1516" s="26"/>
    </row>
    <row r="1517" spans="1:37" x14ac:dyDescent="0.2">
      <c r="A1517" s="40"/>
      <c r="B1517" s="50"/>
      <c r="C1517" s="41"/>
      <c r="D1517" s="44"/>
      <c r="E1517" s="40"/>
      <c r="F1517" s="38" t="str">
        <f t="shared" si="264"/>
        <v/>
      </c>
      <c r="G1517" s="23">
        <f t="shared" si="265"/>
        <v>0</v>
      </c>
      <c r="H1517" s="23">
        <f t="shared" si="266"/>
        <v>0</v>
      </c>
      <c r="I1517" s="23">
        <f t="shared" si="267"/>
        <v>0</v>
      </c>
      <c r="J1517" s="23">
        <f t="shared" si="268"/>
        <v>0</v>
      </c>
      <c r="K1517" s="23">
        <f t="shared" si="269"/>
        <v>0</v>
      </c>
      <c r="L1517" s="27"/>
      <c r="M1517" s="27"/>
      <c r="N1517" s="33"/>
      <c r="O1517" s="33"/>
      <c r="P1517" s="68" t="str">
        <f t="shared" si="270"/>
        <v/>
      </c>
      <c r="Q1517" s="49" t="str">
        <f t="shared" si="271"/>
        <v/>
      </c>
      <c r="R1517" s="33"/>
      <c r="S1517" s="33"/>
      <c r="T1517" s="33"/>
      <c r="U1517" s="33"/>
      <c r="V1517" s="27"/>
      <c r="W1517" s="45"/>
      <c r="X1517" s="42">
        <f>IF(V1517="ESU",P1517*PU!$B$3,0)</f>
        <v>0</v>
      </c>
      <c r="Y1517" s="23">
        <f>IF(V1517="ECF",P1517*PU!$B$5,0)</f>
        <v>0</v>
      </c>
      <c r="Z1517" s="23">
        <f>IF(V1517="Enrobé projeté",P1517*PU!$B$7,0)</f>
        <v>0</v>
      </c>
      <c r="AA1517" s="23">
        <f>IF(V1517="Enrobé à froid",P1517*PU!$B$9,0)</f>
        <v>0</v>
      </c>
      <c r="AB1517" s="23">
        <f>IF(V1517="Béton bitumineux",P1517*PU!$B$11,0)</f>
        <v>0</v>
      </c>
      <c r="AC1517" s="23">
        <f>IF(V1517="Grave émulsion",P1517*PU!$B$13,0)</f>
        <v>0</v>
      </c>
      <c r="AD1517" s="24">
        <f>(R1517*PU!B1522)+('Entretien des chaussées1'!T1517*PU!B1524)+'Entretien des chaussées1'!X1517+'Entretien des chaussées1'!Y1517+'Entretien des chaussées1'!Z1517+'Entretien des chaussées1'!AA1517+'Entretien des chaussées1'!AB1517+'Entretien des chaussées1'!AC1517</f>
        <v>0</v>
      </c>
      <c r="AE1517" s="34"/>
      <c r="AF1517" s="34"/>
      <c r="AG1517" s="19" t="str">
        <f t="shared" si="272"/>
        <v/>
      </c>
      <c r="AH1517" s="19" t="str">
        <f t="shared" si="273"/>
        <v/>
      </c>
      <c r="AI1517" s="19" t="str">
        <f t="shared" si="274"/>
        <v/>
      </c>
      <c r="AJ1517" s="31"/>
      <c r="AK1517" s="26"/>
    </row>
    <row r="1518" spans="1:37" x14ac:dyDescent="0.2">
      <c r="A1518" s="40"/>
      <c r="B1518" s="50"/>
      <c r="C1518" s="41"/>
      <c r="D1518" s="44"/>
      <c r="E1518" s="40"/>
      <c r="F1518" s="38" t="str">
        <f t="shared" si="264"/>
        <v/>
      </c>
      <c r="G1518" s="23">
        <f t="shared" si="265"/>
        <v>0</v>
      </c>
      <c r="H1518" s="23">
        <f t="shared" si="266"/>
        <v>0</v>
      </c>
      <c r="I1518" s="23">
        <f t="shared" si="267"/>
        <v>0</v>
      </c>
      <c r="J1518" s="23">
        <f t="shared" si="268"/>
        <v>0</v>
      </c>
      <c r="K1518" s="23">
        <f t="shared" si="269"/>
        <v>0</v>
      </c>
      <c r="L1518" s="27"/>
      <c r="M1518" s="27"/>
      <c r="N1518" s="33"/>
      <c r="O1518" s="33"/>
      <c r="P1518" s="68" t="str">
        <f t="shared" si="270"/>
        <v/>
      </c>
      <c r="Q1518" s="49" t="str">
        <f t="shared" si="271"/>
        <v/>
      </c>
      <c r="R1518" s="33"/>
      <c r="S1518" s="33"/>
      <c r="T1518" s="33"/>
      <c r="U1518" s="33"/>
      <c r="V1518" s="27"/>
      <c r="W1518" s="45"/>
      <c r="X1518" s="42">
        <f>IF(V1518="ESU",P1518*PU!$B$3,0)</f>
        <v>0</v>
      </c>
      <c r="Y1518" s="23">
        <f>IF(V1518="ECF",P1518*PU!$B$5,0)</f>
        <v>0</v>
      </c>
      <c r="Z1518" s="23">
        <f>IF(V1518="Enrobé projeté",P1518*PU!$B$7,0)</f>
        <v>0</v>
      </c>
      <c r="AA1518" s="23">
        <f>IF(V1518="Enrobé à froid",P1518*PU!$B$9,0)</f>
        <v>0</v>
      </c>
      <c r="AB1518" s="23">
        <f>IF(V1518="Béton bitumineux",P1518*PU!$B$11,0)</f>
        <v>0</v>
      </c>
      <c r="AC1518" s="23">
        <f>IF(V1518="Grave émulsion",P1518*PU!$B$13,0)</f>
        <v>0</v>
      </c>
      <c r="AD1518" s="24">
        <f>(R1518*PU!B1523)+('Entretien des chaussées1'!T1518*PU!B1525)+'Entretien des chaussées1'!X1518+'Entretien des chaussées1'!Y1518+'Entretien des chaussées1'!Z1518+'Entretien des chaussées1'!AA1518+'Entretien des chaussées1'!AB1518+'Entretien des chaussées1'!AC1518</f>
        <v>0</v>
      </c>
      <c r="AE1518" s="34"/>
      <c r="AF1518" s="34"/>
      <c r="AG1518" s="19" t="str">
        <f t="shared" si="272"/>
        <v/>
      </c>
      <c r="AH1518" s="19" t="str">
        <f t="shared" si="273"/>
        <v/>
      </c>
      <c r="AI1518" s="19" t="str">
        <f t="shared" si="274"/>
        <v/>
      </c>
      <c r="AJ1518" s="31"/>
      <c r="AK1518" s="26"/>
    </row>
    <row r="1519" spans="1:37" x14ac:dyDescent="0.2">
      <c r="A1519" s="40"/>
      <c r="B1519" s="50"/>
      <c r="C1519" s="41"/>
      <c r="D1519" s="44"/>
      <c r="E1519" s="40"/>
      <c r="F1519" s="38" t="str">
        <f t="shared" si="264"/>
        <v/>
      </c>
      <c r="G1519" s="23">
        <f t="shared" si="265"/>
        <v>0</v>
      </c>
      <c r="H1519" s="23">
        <f t="shared" si="266"/>
        <v>0</v>
      </c>
      <c r="I1519" s="23">
        <f t="shared" si="267"/>
        <v>0</v>
      </c>
      <c r="J1519" s="23">
        <f t="shared" si="268"/>
        <v>0</v>
      </c>
      <c r="K1519" s="23">
        <f t="shared" si="269"/>
        <v>0</v>
      </c>
      <c r="L1519" s="27"/>
      <c r="M1519" s="27"/>
      <c r="N1519" s="33"/>
      <c r="O1519" s="33"/>
      <c r="P1519" s="68" t="str">
        <f t="shared" si="270"/>
        <v/>
      </c>
      <c r="Q1519" s="49" t="str">
        <f t="shared" si="271"/>
        <v/>
      </c>
      <c r="R1519" s="33"/>
      <c r="S1519" s="33"/>
      <c r="T1519" s="33"/>
      <c r="U1519" s="33"/>
      <c r="V1519" s="27"/>
      <c r="W1519" s="45"/>
      <c r="X1519" s="42">
        <f>IF(V1519="ESU",P1519*PU!$B$3,0)</f>
        <v>0</v>
      </c>
      <c r="Y1519" s="23">
        <f>IF(V1519="ECF",P1519*PU!$B$5,0)</f>
        <v>0</v>
      </c>
      <c r="Z1519" s="23">
        <f>IF(V1519="Enrobé projeté",P1519*PU!$B$7,0)</f>
        <v>0</v>
      </c>
      <c r="AA1519" s="23">
        <f>IF(V1519="Enrobé à froid",P1519*PU!$B$9,0)</f>
        <v>0</v>
      </c>
      <c r="AB1519" s="23">
        <f>IF(V1519="Béton bitumineux",P1519*PU!$B$11,0)</f>
        <v>0</v>
      </c>
      <c r="AC1519" s="23">
        <f>IF(V1519="Grave émulsion",P1519*PU!$B$13,0)</f>
        <v>0</v>
      </c>
      <c r="AD1519" s="24">
        <f>(R1519*PU!B1524)+('Entretien des chaussées1'!T1519*PU!B1526)+'Entretien des chaussées1'!X1519+'Entretien des chaussées1'!Y1519+'Entretien des chaussées1'!Z1519+'Entretien des chaussées1'!AA1519+'Entretien des chaussées1'!AB1519+'Entretien des chaussées1'!AC1519</f>
        <v>0</v>
      </c>
      <c r="AE1519" s="34"/>
      <c r="AF1519" s="34"/>
      <c r="AG1519" s="19" t="str">
        <f t="shared" si="272"/>
        <v/>
      </c>
      <c r="AH1519" s="19" t="str">
        <f t="shared" si="273"/>
        <v/>
      </c>
      <c r="AI1519" s="19" t="str">
        <f t="shared" si="274"/>
        <v/>
      </c>
      <c r="AJ1519" s="31"/>
      <c r="AK1519" s="26"/>
    </row>
    <row r="1520" spans="1:37" x14ac:dyDescent="0.2">
      <c r="A1520" s="40"/>
      <c r="B1520" s="50"/>
      <c r="C1520" s="41"/>
      <c r="D1520" s="44"/>
      <c r="E1520" s="40"/>
      <c r="F1520" s="38" t="str">
        <f t="shared" si="264"/>
        <v/>
      </c>
      <c r="G1520" s="23">
        <f t="shared" si="265"/>
        <v>0</v>
      </c>
      <c r="H1520" s="23">
        <f t="shared" si="266"/>
        <v>0</v>
      </c>
      <c r="I1520" s="23">
        <f t="shared" si="267"/>
        <v>0</v>
      </c>
      <c r="J1520" s="23">
        <f t="shared" si="268"/>
        <v>0</v>
      </c>
      <c r="K1520" s="23">
        <f t="shared" si="269"/>
        <v>0</v>
      </c>
      <c r="L1520" s="27"/>
      <c r="M1520" s="27"/>
      <c r="N1520" s="33"/>
      <c r="O1520" s="33"/>
      <c r="P1520" s="68" t="str">
        <f t="shared" si="270"/>
        <v/>
      </c>
      <c r="Q1520" s="49" t="str">
        <f t="shared" si="271"/>
        <v/>
      </c>
      <c r="R1520" s="33"/>
      <c r="S1520" s="33"/>
      <c r="T1520" s="33"/>
      <c r="U1520" s="33"/>
      <c r="V1520" s="27"/>
      <c r="W1520" s="45"/>
      <c r="X1520" s="42">
        <f>IF(V1520="ESU",P1520*PU!$B$3,0)</f>
        <v>0</v>
      </c>
      <c r="Y1520" s="23">
        <f>IF(V1520="ECF",P1520*PU!$B$5,0)</f>
        <v>0</v>
      </c>
      <c r="Z1520" s="23">
        <f>IF(V1520="Enrobé projeté",P1520*PU!$B$7,0)</f>
        <v>0</v>
      </c>
      <c r="AA1520" s="23">
        <f>IF(V1520="Enrobé à froid",P1520*PU!$B$9,0)</f>
        <v>0</v>
      </c>
      <c r="AB1520" s="23">
        <f>IF(V1520="Béton bitumineux",P1520*PU!$B$11,0)</f>
        <v>0</v>
      </c>
      <c r="AC1520" s="23">
        <f>IF(V1520="Grave émulsion",P1520*PU!$B$13,0)</f>
        <v>0</v>
      </c>
      <c r="AD1520" s="24">
        <f>(R1520*PU!B1525)+('Entretien des chaussées1'!T1520*PU!B1527)+'Entretien des chaussées1'!X1520+'Entretien des chaussées1'!Y1520+'Entretien des chaussées1'!Z1520+'Entretien des chaussées1'!AA1520+'Entretien des chaussées1'!AB1520+'Entretien des chaussées1'!AC1520</f>
        <v>0</v>
      </c>
      <c r="AE1520" s="34"/>
      <c r="AF1520" s="34"/>
      <c r="AG1520" s="19" t="str">
        <f t="shared" si="272"/>
        <v/>
      </c>
      <c r="AH1520" s="19" t="str">
        <f t="shared" si="273"/>
        <v/>
      </c>
      <c r="AI1520" s="19" t="str">
        <f t="shared" si="274"/>
        <v/>
      </c>
      <c r="AJ1520" s="31"/>
      <c r="AK1520" s="26"/>
    </row>
    <row r="1521" spans="1:37" x14ac:dyDescent="0.2">
      <c r="A1521" s="40"/>
      <c r="B1521" s="50"/>
      <c r="C1521" s="41"/>
      <c r="D1521" s="44"/>
      <c r="E1521" s="40"/>
      <c r="F1521" s="38" t="str">
        <f t="shared" si="264"/>
        <v/>
      </c>
      <c r="G1521" s="23">
        <f t="shared" si="265"/>
        <v>0</v>
      </c>
      <c r="H1521" s="23">
        <f t="shared" si="266"/>
        <v>0</v>
      </c>
      <c r="I1521" s="23">
        <f t="shared" si="267"/>
        <v>0</v>
      </c>
      <c r="J1521" s="23">
        <f t="shared" si="268"/>
        <v>0</v>
      </c>
      <c r="K1521" s="23">
        <f t="shared" si="269"/>
        <v>0</v>
      </c>
      <c r="L1521" s="27"/>
      <c r="M1521" s="27"/>
      <c r="N1521" s="33"/>
      <c r="O1521" s="33"/>
      <c r="P1521" s="68" t="str">
        <f t="shared" si="270"/>
        <v/>
      </c>
      <c r="Q1521" s="49" t="str">
        <f t="shared" si="271"/>
        <v/>
      </c>
      <c r="R1521" s="33"/>
      <c r="S1521" s="33"/>
      <c r="T1521" s="33"/>
      <c r="U1521" s="33"/>
      <c r="V1521" s="27"/>
      <c r="W1521" s="45"/>
      <c r="X1521" s="42">
        <f>IF(V1521="ESU",P1521*PU!$B$3,0)</f>
        <v>0</v>
      </c>
      <c r="Y1521" s="23">
        <f>IF(V1521="ECF",P1521*PU!$B$5,0)</f>
        <v>0</v>
      </c>
      <c r="Z1521" s="23">
        <f>IF(V1521="Enrobé projeté",P1521*PU!$B$7,0)</f>
        <v>0</v>
      </c>
      <c r="AA1521" s="23">
        <f>IF(V1521="Enrobé à froid",P1521*PU!$B$9,0)</f>
        <v>0</v>
      </c>
      <c r="AB1521" s="23">
        <f>IF(V1521="Béton bitumineux",P1521*PU!$B$11,0)</f>
        <v>0</v>
      </c>
      <c r="AC1521" s="23">
        <f>IF(V1521="Grave émulsion",P1521*PU!$B$13,0)</f>
        <v>0</v>
      </c>
      <c r="AD1521" s="24">
        <f>(R1521*PU!B1526)+('Entretien des chaussées1'!T1521*PU!B1528)+'Entretien des chaussées1'!X1521+'Entretien des chaussées1'!Y1521+'Entretien des chaussées1'!Z1521+'Entretien des chaussées1'!AA1521+'Entretien des chaussées1'!AB1521+'Entretien des chaussées1'!AC1521</f>
        <v>0</v>
      </c>
      <c r="AE1521" s="34"/>
      <c r="AF1521" s="34"/>
      <c r="AG1521" s="19" t="str">
        <f t="shared" si="272"/>
        <v/>
      </c>
      <c r="AH1521" s="19" t="str">
        <f t="shared" si="273"/>
        <v/>
      </c>
      <c r="AI1521" s="19" t="str">
        <f t="shared" si="274"/>
        <v/>
      </c>
      <c r="AJ1521" s="31"/>
      <c r="AK1521" s="26"/>
    </row>
    <row r="1522" spans="1:37" x14ac:dyDescent="0.2">
      <c r="A1522" s="40"/>
      <c r="B1522" s="50"/>
      <c r="C1522" s="41"/>
      <c r="D1522" s="44"/>
      <c r="E1522" s="40"/>
      <c r="F1522" s="38" t="str">
        <f t="shared" si="264"/>
        <v/>
      </c>
      <c r="G1522" s="23">
        <f t="shared" si="265"/>
        <v>0</v>
      </c>
      <c r="H1522" s="23">
        <f t="shared" si="266"/>
        <v>0</v>
      </c>
      <c r="I1522" s="23">
        <f t="shared" si="267"/>
        <v>0</v>
      </c>
      <c r="J1522" s="23">
        <f t="shared" si="268"/>
        <v>0</v>
      </c>
      <c r="K1522" s="23">
        <f t="shared" si="269"/>
        <v>0</v>
      </c>
      <c r="L1522" s="27"/>
      <c r="M1522" s="27"/>
      <c r="N1522" s="33"/>
      <c r="O1522" s="33"/>
      <c r="P1522" s="68" t="str">
        <f t="shared" si="270"/>
        <v/>
      </c>
      <c r="Q1522" s="49" t="str">
        <f t="shared" si="271"/>
        <v/>
      </c>
      <c r="R1522" s="33"/>
      <c r="S1522" s="33"/>
      <c r="T1522" s="33"/>
      <c r="U1522" s="33"/>
      <c r="V1522" s="27"/>
      <c r="W1522" s="45"/>
      <c r="X1522" s="42">
        <f>IF(V1522="ESU",P1522*PU!$B$3,0)</f>
        <v>0</v>
      </c>
      <c r="Y1522" s="23">
        <f>IF(V1522="ECF",P1522*PU!$B$5,0)</f>
        <v>0</v>
      </c>
      <c r="Z1522" s="23">
        <f>IF(V1522="Enrobé projeté",P1522*PU!$B$7,0)</f>
        <v>0</v>
      </c>
      <c r="AA1522" s="23">
        <f>IF(V1522="Enrobé à froid",P1522*PU!$B$9,0)</f>
        <v>0</v>
      </c>
      <c r="AB1522" s="23">
        <f>IF(V1522="Béton bitumineux",P1522*PU!$B$11,0)</f>
        <v>0</v>
      </c>
      <c r="AC1522" s="23">
        <f>IF(V1522="Grave émulsion",P1522*PU!$B$13,0)</f>
        <v>0</v>
      </c>
      <c r="AD1522" s="24">
        <f>(R1522*PU!B1527)+('Entretien des chaussées1'!T1522*PU!B1529)+'Entretien des chaussées1'!X1522+'Entretien des chaussées1'!Y1522+'Entretien des chaussées1'!Z1522+'Entretien des chaussées1'!AA1522+'Entretien des chaussées1'!AB1522+'Entretien des chaussées1'!AC1522</f>
        <v>0</v>
      </c>
      <c r="AE1522" s="34"/>
      <c r="AF1522" s="34"/>
      <c r="AG1522" s="19" t="str">
        <f t="shared" si="272"/>
        <v/>
      </c>
      <c r="AH1522" s="19" t="str">
        <f t="shared" si="273"/>
        <v/>
      </c>
      <c r="AI1522" s="19" t="str">
        <f t="shared" si="274"/>
        <v/>
      </c>
      <c r="AJ1522" s="31"/>
      <c r="AK1522" s="26"/>
    </row>
    <row r="1523" spans="1:37" x14ac:dyDescent="0.2">
      <c r="A1523" s="40"/>
      <c r="B1523" s="50"/>
      <c r="C1523" s="41"/>
      <c r="D1523" s="44"/>
      <c r="E1523" s="40"/>
      <c r="F1523" s="38" t="str">
        <f t="shared" si="264"/>
        <v/>
      </c>
      <c r="G1523" s="23">
        <f t="shared" si="265"/>
        <v>0</v>
      </c>
      <c r="H1523" s="23">
        <f t="shared" si="266"/>
        <v>0</v>
      </c>
      <c r="I1523" s="23">
        <f t="shared" si="267"/>
        <v>0</v>
      </c>
      <c r="J1523" s="23">
        <f t="shared" si="268"/>
        <v>0</v>
      </c>
      <c r="K1523" s="23">
        <f t="shared" si="269"/>
        <v>0</v>
      </c>
      <c r="L1523" s="27"/>
      <c r="M1523" s="27"/>
      <c r="N1523" s="33"/>
      <c r="O1523" s="33"/>
      <c r="P1523" s="68" t="str">
        <f t="shared" si="270"/>
        <v/>
      </c>
      <c r="Q1523" s="49" t="str">
        <f t="shared" si="271"/>
        <v/>
      </c>
      <c r="R1523" s="33"/>
      <c r="S1523" s="33"/>
      <c r="T1523" s="33"/>
      <c r="U1523" s="33"/>
      <c r="V1523" s="27"/>
      <c r="W1523" s="45"/>
      <c r="X1523" s="42">
        <f>IF(V1523="ESU",P1523*PU!$B$3,0)</f>
        <v>0</v>
      </c>
      <c r="Y1523" s="23">
        <f>IF(V1523="ECF",P1523*PU!$B$5,0)</f>
        <v>0</v>
      </c>
      <c r="Z1523" s="23">
        <f>IF(V1523="Enrobé projeté",P1523*PU!$B$7,0)</f>
        <v>0</v>
      </c>
      <c r="AA1523" s="23">
        <f>IF(V1523="Enrobé à froid",P1523*PU!$B$9,0)</f>
        <v>0</v>
      </c>
      <c r="AB1523" s="23">
        <f>IF(V1523="Béton bitumineux",P1523*PU!$B$11,0)</f>
        <v>0</v>
      </c>
      <c r="AC1523" s="23">
        <f>IF(V1523="Grave émulsion",P1523*PU!$B$13,0)</f>
        <v>0</v>
      </c>
      <c r="AD1523" s="24">
        <f>(R1523*PU!B1528)+('Entretien des chaussées1'!T1523*PU!B1530)+'Entretien des chaussées1'!X1523+'Entretien des chaussées1'!Y1523+'Entretien des chaussées1'!Z1523+'Entretien des chaussées1'!AA1523+'Entretien des chaussées1'!AB1523+'Entretien des chaussées1'!AC1523</f>
        <v>0</v>
      </c>
      <c r="AE1523" s="34"/>
      <c r="AF1523" s="34"/>
      <c r="AG1523" s="19" t="str">
        <f t="shared" si="272"/>
        <v/>
      </c>
      <c r="AH1523" s="19" t="str">
        <f t="shared" si="273"/>
        <v/>
      </c>
      <c r="AI1523" s="19" t="str">
        <f t="shared" si="274"/>
        <v/>
      </c>
      <c r="AJ1523" s="31"/>
      <c r="AK1523" s="26"/>
    </row>
    <row r="1524" spans="1:37" x14ac:dyDescent="0.2">
      <c r="A1524" s="40"/>
      <c r="B1524" s="50"/>
      <c r="C1524" s="41"/>
      <c r="D1524" s="44"/>
      <c r="E1524" s="40"/>
      <c r="F1524" s="38" t="str">
        <f t="shared" si="264"/>
        <v/>
      </c>
      <c r="G1524" s="23">
        <f t="shared" si="265"/>
        <v>0</v>
      </c>
      <c r="H1524" s="23">
        <f t="shared" si="266"/>
        <v>0</v>
      </c>
      <c r="I1524" s="23">
        <f t="shared" si="267"/>
        <v>0</v>
      </c>
      <c r="J1524" s="23">
        <f t="shared" si="268"/>
        <v>0</v>
      </c>
      <c r="K1524" s="23">
        <f t="shared" si="269"/>
        <v>0</v>
      </c>
      <c r="L1524" s="27"/>
      <c r="M1524" s="27"/>
      <c r="N1524" s="33"/>
      <c r="O1524" s="33"/>
      <c r="P1524" s="68" t="str">
        <f t="shared" si="270"/>
        <v/>
      </c>
      <c r="Q1524" s="49" t="str">
        <f t="shared" si="271"/>
        <v/>
      </c>
      <c r="R1524" s="33"/>
      <c r="S1524" s="33"/>
      <c r="T1524" s="33"/>
      <c r="U1524" s="33"/>
      <c r="V1524" s="27"/>
      <c r="W1524" s="45"/>
      <c r="X1524" s="42">
        <f>IF(V1524="ESU",P1524*PU!$B$3,0)</f>
        <v>0</v>
      </c>
      <c r="Y1524" s="23">
        <f>IF(V1524="ECF",P1524*PU!$B$5,0)</f>
        <v>0</v>
      </c>
      <c r="Z1524" s="23">
        <f>IF(V1524="Enrobé projeté",P1524*PU!$B$7,0)</f>
        <v>0</v>
      </c>
      <c r="AA1524" s="23">
        <f>IF(V1524="Enrobé à froid",P1524*PU!$B$9,0)</f>
        <v>0</v>
      </c>
      <c r="AB1524" s="23">
        <f>IF(V1524="Béton bitumineux",P1524*PU!$B$11,0)</f>
        <v>0</v>
      </c>
      <c r="AC1524" s="23">
        <f>IF(V1524="Grave émulsion",P1524*PU!$B$13,0)</f>
        <v>0</v>
      </c>
      <c r="AD1524" s="24">
        <f>(R1524*PU!B1529)+('Entretien des chaussées1'!T1524*PU!B1531)+'Entretien des chaussées1'!X1524+'Entretien des chaussées1'!Y1524+'Entretien des chaussées1'!Z1524+'Entretien des chaussées1'!AA1524+'Entretien des chaussées1'!AB1524+'Entretien des chaussées1'!AC1524</f>
        <v>0</v>
      </c>
      <c r="AE1524" s="34"/>
      <c r="AF1524" s="34"/>
      <c r="AG1524" s="19" t="str">
        <f t="shared" si="272"/>
        <v/>
      </c>
      <c r="AH1524" s="19" t="str">
        <f t="shared" si="273"/>
        <v/>
      </c>
      <c r="AI1524" s="19" t="str">
        <f t="shared" si="274"/>
        <v/>
      </c>
      <c r="AJ1524" s="31"/>
      <c r="AK1524" s="26"/>
    </row>
    <row r="1525" spans="1:37" x14ac:dyDescent="0.2">
      <c r="A1525" s="40"/>
      <c r="B1525" s="50"/>
      <c r="C1525" s="41"/>
      <c r="D1525" s="44"/>
      <c r="E1525" s="40"/>
      <c r="F1525" s="38" t="str">
        <f t="shared" si="264"/>
        <v/>
      </c>
      <c r="G1525" s="23">
        <f t="shared" si="265"/>
        <v>0</v>
      </c>
      <c r="H1525" s="23">
        <f t="shared" si="266"/>
        <v>0</v>
      </c>
      <c r="I1525" s="23">
        <f t="shared" si="267"/>
        <v>0</v>
      </c>
      <c r="J1525" s="23">
        <f t="shared" si="268"/>
        <v>0</v>
      </c>
      <c r="K1525" s="23">
        <f t="shared" si="269"/>
        <v>0</v>
      </c>
      <c r="L1525" s="27"/>
      <c r="M1525" s="27"/>
      <c r="N1525" s="33"/>
      <c r="O1525" s="33"/>
      <c r="P1525" s="68" t="str">
        <f t="shared" si="270"/>
        <v/>
      </c>
      <c r="Q1525" s="49" t="str">
        <f t="shared" si="271"/>
        <v/>
      </c>
      <c r="R1525" s="33"/>
      <c r="S1525" s="33"/>
      <c r="T1525" s="33"/>
      <c r="U1525" s="33"/>
      <c r="V1525" s="27"/>
      <c r="W1525" s="45"/>
      <c r="X1525" s="42">
        <f>IF(V1525="ESU",P1525*PU!$B$3,0)</f>
        <v>0</v>
      </c>
      <c r="Y1525" s="23">
        <f>IF(V1525="ECF",P1525*PU!$B$5,0)</f>
        <v>0</v>
      </c>
      <c r="Z1525" s="23">
        <f>IF(V1525="Enrobé projeté",P1525*PU!$B$7,0)</f>
        <v>0</v>
      </c>
      <c r="AA1525" s="23">
        <f>IF(V1525="Enrobé à froid",P1525*PU!$B$9,0)</f>
        <v>0</v>
      </c>
      <c r="AB1525" s="23">
        <f>IF(V1525="Béton bitumineux",P1525*PU!$B$11,0)</f>
        <v>0</v>
      </c>
      <c r="AC1525" s="23">
        <f>IF(V1525="Grave émulsion",P1525*PU!$B$13,0)</f>
        <v>0</v>
      </c>
      <c r="AD1525" s="24">
        <f>(R1525*PU!B1530)+('Entretien des chaussées1'!T1525*PU!B1532)+'Entretien des chaussées1'!X1525+'Entretien des chaussées1'!Y1525+'Entretien des chaussées1'!Z1525+'Entretien des chaussées1'!AA1525+'Entretien des chaussées1'!AB1525+'Entretien des chaussées1'!AC1525</f>
        <v>0</v>
      </c>
      <c r="AE1525" s="34"/>
      <c r="AF1525" s="34"/>
      <c r="AG1525" s="19" t="str">
        <f t="shared" si="272"/>
        <v/>
      </c>
      <c r="AH1525" s="19" t="str">
        <f t="shared" si="273"/>
        <v/>
      </c>
      <c r="AI1525" s="19" t="str">
        <f t="shared" si="274"/>
        <v/>
      </c>
      <c r="AJ1525" s="31"/>
      <c r="AK1525" s="26"/>
    </row>
    <row r="1526" spans="1:37" x14ac:dyDescent="0.2">
      <c r="A1526" s="40"/>
      <c r="B1526" s="50"/>
      <c r="C1526" s="41"/>
      <c r="D1526" s="44"/>
      <c r="E1526" s="40"/>
      <c r="F1526" s="38" t="str">
        <f t="shared" si="264"/>
        <v/>
      </c>
      <c r="G1526" s="23">
        <f t="shared" si="265"/>
        <v>0</v>
      </c>
      <c r="H1526" s="23">
        <f t="shared" si="266"/>
        <v>0</v>
      </c>
      <c r="I1526" s="23">
        <f t="shared" si="267"/>
        <v>0</v>
      </c>
      <c r="J1526" s="23">
        <f t="shared" si="268"/>
        <v>0</v>
      </c>
      <c r="K1526" s="23">
        <f t="shared" si="269"/>
        <v>0</v>
      </c>
      <c r="L1526" s="27"/>
      <c r="M1526" s="27"/>
      <c r="N1526" s="33"/>
      <c r="O1526" s="33"/>
      <c r="P1526" s="68" t="str">
        <f t="shared" si="270"/>
        <v/>
      </c>
      <c r="Q1526" s="49" t="str">
        <f t="shared" si="271"/>
        <v/>
      </c>
      <c r="R1526" s="33"/>
      <c r="S1526" s="33"/>
      <c r="T1526" s="33"/>
      <c r="U1526" s="33"/>
      <c r="V1526" s="27"/>
      <c r="W1526" s="45"/>
      <c r="X1526" s="42">
        <f>IF(V1526="ESU",P1526*PU!$B$3,0)</f>
        <v>0</v>
      </c>
      <c r="Y1526" s="23">
        <f>IF(V1526="ECF",P1526*PU!$B$5,0)</f>
        <v>0</v>
      </c>
      <c r="Z1526" s="23">
        <f>IF(V1526="Enrobé projeté",P1526*PU!$B$7,0)</f>
        <v>0</v>
      </c>
      <c r="AA1526" s="23">
        <f>IF(V1526="Enrobé à froid",P1526*PU!$B$9,0)</f>
        <v>0</v>
      </c>
      <c r="AB1526" s="23">
        <f>IF(V1526="Béton bitumineux",P1526*PU!$B$11,0)</f>
        <v>0</v>
      </c>
      <c r="AC1526" s="23">
        <f>IF(V1526="Grave émulsion",P1526*PU!$B$13,0)</f>
        <v>0</v>
      </c>
      <c r="AD1526" s="24">
        <f>(R1526*PU!B1531)+('Entretien des chaussées1'!T1526*PU!B1533)+'Entretien des chaussées1'!X1526+'Entretien des chaussées1'!Y1526+'Entretien des chaussées1'!Z1526+'Entretien des chaussées1'!AA1526+'Entretien des chaussées1'!AB1526+'Entretien des chaussées1'!AC1526</f>
        <v>0</v>
      </c>
      <c r="AE1526" s="34"/>
      <c r="AF1526" s="34"/>
      <c r="AG1526" s="19" t="str">
        <f t="shared" si="272"/>
        <v/>
      </c>
      <c r="AH1526" s="19" t="str">
        <f t="shared" si="273"/>
        <v/>
      </c>
      <c r="AI1526" s="19" t="str">
        <f t="shared" si="274"/>
        <v/>
      </c>
      <c r="AJ1526" s="31"/>
      <c r="AK1526" s="26"/>
    </row>
    <row r="1527" spans="1:37" x14ac:dyDescent="0.2">
      <c r="A1527" s="40"/>
      <c r="B1527" s="50"/>
      <c r="C1527" s="41"/>
      <c r="D1527" s="44"/>
      <c r="E1527" s="40"/>
      <c r="F1527" s="38" t="str">
        <f t="shared" si="264"/>
        <v/>
      </c>
      <c r="G1527" s="23">
        <f t="shared" si="265"/>
        <v>0</v>
      </c>
      <c r="H1527" s="23">
        <f t="shared" si="266"/>
        <v>0</v>
      </c>
      <c r="I1527" s="23">
        <f t="shared" si="267"/>
        <v>0</v>
      </c>
      <c r="J1527" s="23">
        <f t="shared" si="268"/>
        <v>0</v>
      </c>
      <c r="K1527" s="23">
        <f t="shared" si="269"/>
        <v>0</v>
      </c>
      <c r="L1527" s="27"/>
      <c r="M1527" s="27"/>
      <c r="N1527" s="33"/>
      <c r="O1527" s="33"/>
      <c r="P1527" s="68" t="str">
        <f t="shared" si="270"/>
        <v/>
      </c>
      <c r="Q1527" s="49" t="str">
        <f t="shared" si="271"/>
        <v/>
      </c>
      <c r="R1527" s="33"/>
      <c r="S1527" s="33"/>
      <c r="T1527" s="33"/>
      <c r="U1527" s="33"/>
      <c r="V1527" s="27"/>
      <c r="W1527" s="45"/>
      <c r="X1527" s="42">
        <f>IF(V1527="ESU",P1527*PU!$B$3,0)</f>
        <v>0</v>
      </c>
      <c r="Y1527" s="23">
        <f>IF(V1527="ECF",P1527*PU!$B$5,0)</f>
        <v>0</v>
      </c>
      <c r="Z1527" s="23">
        <f>IF(V1527="Enrobé projeté",P1527*PU!$B$7,0)</f>
        <v>0</v>
      </c>
      <c r="AA1527" s="23">
        <f>IF(V1527="Enrobé à froid",P1527*PU!$B$9,0)</f>
        <v>0</v>
      </c>
      <c r="AB1527" s="23">
        <f>IF(V1527="Béton bitumineux",P1527*PU!$B$11,0)</f>
        <v>0</v>
      </c>
      <c r="AC1527" s="23">
        <f>IF(V1527="Grave émulsion",P1527*PU!$B$13,0)</f>
        <v>0</v>
      </c>
      <c r="AD1527" s="24">
        <f>(R1527*PU!B1532)+('Entretien des chaussées1'!T1527*PU!B1534)+'Entretien des chaussées1'!X1527+'Entretien des chaussées1'!Y1527+'Entretien des chaussées1'!Z1527+'Entretien des chaussées1'!AA1527+'Entretien des chaussées1'!AB1527+'Entretien des chaussées1'!AC1527</f>
        <v>0</v>
      </c>
      <c r="AE1527" s="34"/>
      <c r="AF1527" s="34"/>
      <c r="AG1527" s="19" t="str">
        <f t="shared" si="272"/>
        <v/>
      </c>
      <c r="AH1527" s="19" t="str">
        <f t="shared" si="273"/>
        <v/>
      </c>
      <c r="AI1527" s="19" t="str">
        <f t="shared" si="274"/>
        <v/>
      </c>
      <c r="AJ1527" s="31"/>
      <c r="AK1527" s="26"/>
    </row>
    <row r="1528" spans="1:37" x14ac:dyDescent="0.2">
      <c r="A1528" s="40"/>
      <c r="B1528" s="50"/>
      <c r="C1528" s="41"/>
      <c r="D1528" s="44"/>
      <c r="E1528" s="40"/>
      <c r="F1528" s="38" t="str">
        <f t="shared" si="264"/>
        <v/>
      </c>
      <c r="G1528" s="23">
        <f t="shared" si="265"/>
        <v>0</v>
      </c>
      <c r="H1528" s="23">
        <f t="shared" si="266"/>
        <v>0</v>
      </c>
      <c r="I1528" s="23">
        <f t="shared" si="267"/>
        <v>0</v>
      </c>
      <c r="J1528" s="23">
        <f t="shared" si="268"/>
        <v>0</v>
      </c>
      <c r="K1528" s="23">
        <f t="shared" si="269"/>
        <v>0</v>
      </c>
      <c r="L1528" s="27"/>
      <c r="M1528" s="27"/>
      <c r="N1528" s="33"/>
      <c r="O1528" s="33"/>
      <c r="P1528" s="68" t="str">
        <f t="shared" si="270"/>
        <v/>
      </c>
      <c r="Q1528" s="49" t="str">
        <f t="shared" si="271"/>
        <v/>
      </c>
      <c r="R1528" s="33"/>
      <c r="S1528" s="33"/>
      <c r="T1528" s="33"/>
      <c r="U1528" s="33"/>
      <c r="V1528" s="27"/>
      <c r="W1528" s="45"/>
      <c r="X1528" s="42">
        <f>IF(V1528="ESU",P1528*PU!$B$3,0)</f>
        <v>0</v>
      </c>
      <c r="Y1528" s="23">
        <f>IF(V1528="ECF",P1528*PU!$B$5,0)</f>
        <v>0</v>
      </c>
      <c r="Z1528" s="23">
        <f>IF(V1528="Enrobé projeté",P1528*PU!$B$7,0)</f>
        <v>0</v>
      </c>
      <c r="AA1528" s="23">
        <f>IF(V1528="Enrobé à froid",P1528*PU!$B$9,0)</f>
        <v>0</v>
      </c>
      <c r="AB1528" s="23">
        <f>IF(V1528="Béton bitumineux",P1528*PU!$B$11,0)</f>
        <v>0</v>
      </c>
      <c r="AC1528" s="23">
        <f>IF(V1528="Grave émulsion",P1528*PU!$B$13,0)</f>
        <v>0</v>
      </c>
      <c r="AD1528" s="24">
        <f>(R1528*PU!B1533)+('Entretien des chaussées1'!T1528*PU!B1535)+'Entretien des chaussées1'!X1528+'Entretien des chaussées1'!Y1528+'Entretien des chaussées1'!Z1528+'Entretien des chaussées1'!AA1528+'Entretien des chaussées1'!AB1528+'Entretien des chaussées1'!AC1528</f>
        <v>0</v>
      </c>
      <c r="AE1528" s="34"/>
      <c r="AF1528" s="34"/>
      <c r="AG1528" s="19" t="str">
        <f t="shared" si="272"/>
        <v/>
      </c>
      <c r="AH1528" s="19" t="str">
        <f t="shared" si="273"/>
        <v/>
      </c>
      <c r="AI1528" s="19" t="str">
        <f t="shared" si="274"/>
        <v/>
      </c>
      <c r="AJ1528" s="31"/>
      <c r="AK1528" s="26"/>
    </row>
    <row r="1529" spans="1:37" x14ac:dyDescent="0.2">
      <c r="A1529" s="40"/>
      <c r="B1529" s="50"/>
      <c r="C1529" s="41"/>
      <c r="D1529" s="44"/>
      <c r="E1529" s="40"/>
      <c r="F1529" s="38" t="str">
        <f t="shared" si="264"/>
        <v/>
      </c>
      <c r="G1529" s="23">
        <f t="shared" si="265"/>
        <v>0</v>
      </c>
      <c r="H1529" s="23">
        <f t="shared" si="266"/>
        <v>0</v>
      </c>
      <c r="I1529" s="23">
        <f t="shared" si="267"/>
        <v>0</v>
      </c>
      <c r="J1529" s="23">
        <f t="shared" si="268"/>
        <v>0</v>
      </c>
      <c r="K1529" s="23">
        <f t="shared" si="269"/>
        <v>0</v>
      </c>
      <c r="L1529" s="27"/>
      <c r="M1529" s="27"/>
      <c r="N1529" s="33"/>
      <c r="O1529" s="33"/>
      <c r="P1529" s="68" t="str">
        <f t="shared" si="270"/>
        <v/>
      </c>
      <c r="Q1529" s="49" t="str">
        <f t="shared" si="271"/>
        <v/>
      </c>
      <c r="R1529" s="33"/>
      <c r="S1529" s="33"/>
      <c r="T1529" s="33"/>
      <c r="U1529" s="33"/>
      <c r="V1529" s="27"/>
      <c r="W1529" s="45"/>
      <c r="X1529" s="42">
        <f>IF(V1529="ESU",P1529*PU!$B$3,0)</f>
        <v>0</v>
      </c>
      <c r="Y1529" s="23">
        <f>IF(V1529="ECF",P1529*PU!$B$5,0)</f>
        <v>0</v>
      </c>
      <c r="Z1529" s="23">
        <f>IF(V1529="Enrobé projeté",P1529*PU!$B$7,0)</f>
        <v>0</v>
      </c>
      <c r="AA1529" s="23">
        <f>IF(V1529="Enrobé à froid",P1529*PU!$B$9,0)</f>
        <v>0</v>
      </c>
      <c r="AB1529" s="23">
        <f>IF(V1529="Béton bitumineux",P1529*PU!$B$11,0)</f>
        <v>0</v>
      </c>
      <c r="AC1529" s="23">
        <f>IF(V1529="Grave émulsion",P1529*PU!$B$13,0)</f>
        <v>0</v>
      </c>
      <c r="AD1529" s="24">
        <f>(R1529*PU!B1534)+('Entretien des chaussées1'!T1529*PU!B1536)+'Entretien des chaussées1'!X1529+'Entretien des chaussées1'!Y1529+'Entretien des chaussées1'!Z1529+'Entretien des chaussées1'!AA1529+'Entretien des chaussées1'!AB1529+'Entretien des chaussées1'!AC1529</f>
        <v>0</v>
      </c>
      <c r="AE1529" s="34"/>
      <c r="AF1529" s="34"/>
      <c r="AG1529" s="19" t="str">
        <f t="shared" si="272"/>
        <v/>
      </c>
      <c r="AH1529" s="19" t="str">
        <f t="shared" si="273"/>
        <v/>
      </c>
      <c r="AI1529" s="19" t="str">
        <f t="shared" si="274"/>
        <v/>
      </c>
      <c r="AJ1529" s="31"/>
      <c r="AK1529" s="26"/>
    </row>
    <row r="1530" spans="1:37" x14ac:dyDescent="0.2">
      <c r="A1530" s="40"/>
      <c r="B1530" s="50"/>
      <c r="C1530" s="41"/>
      <c r="D1530" s="44"/>
      <c r="E1530" s="40"/>
      <c r="F1530" s="38" t="str">
        <f t="shared" si="264"/>
        <v/>
      </c>
      <c r="G1530" s="23">
        <f t="shared" si="265"/>
        <v>0</v>
      </c>
      <c r="H1530" s="23">
        <f t="shared" si="266"/>
        <v>0</v>
      </c>
      <c r="I1530" s="23">
        <f t="shared" si="267"/>
        <v>0</v>
      </c>
      <c r="J1530" s="23">
        <f t="shared" si="268"/>
        <v>0</v>
      </c>
      <c r="K1530" s="23">
        <f t="shared" si="269"/>
        <v>0</v>
      </c>
      <c r="L1530" s="27"/>
      <c r="M1530" s="27"/>
      <c r="N1530" s="33"/>
      <c r="O1530" s="33"/>
      <c r="P1530" s="68" t="str">
        <f t="shared" si="270"/>
        <v/>
      </c>
      <c r="Q1530" s="49" t="str">
        <f t="shared" si="271"/>
        <v/>
      </c>
      <c r="R1530" s="33"/>
      <c r="S1530" s="33"/>
      <c r="T1530" s="33"/>
      <c r="U1530" s="33"/>
      <c r="V1530" s="27"/>
      <c r="W1530" s="45"/>
      <c r="X1530" s="42">
        <f>IF(V1530="ESU",P1530*PU!$B$3,0)</f>
        <v>0</v>
      </c>
      <c r="Y1530" s="23">
        <f>IF(V1530="ECF",P1530*PU!$B$5,0)</f>
        <v>0</v>
      </c>
      <c r="Z1530" s="23">
        <f>IF(V1530="Enrobé projeté",P1530*PU!$B$7,0)</f>
        <v>0</v>
      </c>
      <c r="AA1530" s="23">
        <f>IF(V1530="Enrobé à froid",P1530*PU!$B$9,0)</f>
        <v>0</v>
      </c>
      <c r="AB1530" s="23">
        <f>IF(V1530="Béton bitumineux",P1530*PU!$B$11,0)</f>
        <v>0</v>
      </c>
      <c r="AC1530" s="23">
        <f>IF(V1530="Grave émulsion",P1530*PU!$B$13,0)</f>
        <v>0</v>
      </c>
      <c r="AD1530" s="24">
        <f>(R1530*PU!B1535)+('Entretien des chaussées1'!T1530*PU!B1537)+'Entretien des chaussées1'!X1530+'Entretien des chaussées1'!Y1530+'Entretien des chaussées1'!Z1530+'Entretien des chaussées1'!AA1530+'Entretien des chaussées1'!AB1530+'Entretien des chaussées1'!AC1530</f>
        <v>0</v>
      </c>
      <c r="AE1530" s="34"/>
      <c r="AF1530" s="34"/>
      <c r="AG1530" s="19" t="str">
        <f t="shared" si="272"/>
        <v/>
      </c>
      <c r="AH1530" s="19" t="str">
        <f t="shared" si="273"/>
        <v/>
      </c>
      <c r="AI1530" s="19" t="str">
        <f t="shared" si="274"/>
        <v/>
      </c>
      <c r="AJ1530" s="31"/>
      <c r="AK1530" s="26"/>
    </row>
    <row r="1531" spans="1:37" x14ac:dyDescent="0.2">
      <c r="A1531" s="40"/>
      <c r="B1531" s="50"/>
      <c r="C1531" s="41"/>
      <c r="D1531" s="44"/>
      <c r="E1531" s="40"/>
      <c r="F1531" s="38" t="str">
        <f t="shared" si="264"/>
        <v/>
      </c>
      <c r="G1531" s="23">
        <f t="shared" si="265"/>
        <v>0</v>
      </c>
      <c r="H1531" s="23">
        <f t="shared" si="266"/>
        <v>0</v>
      </c>
      <c r="I1531" s="23">
        <f t="shared" si="267"/>
        <v>0</v>
      </c>
      <c r="J1531" s="23">
        <f t="shared" si="268"/>
        <v>0</v>
      </c>
      <c r="K1531" s="23">
        <f t="shared" si="269"/>
        <v>0</v>
      </c>
      <c r="L1531" s="27"/>
      <c r="M1531" s="27"/>
      <c r="N1531" s="33"/>
      <c r="O1531" s="33"/>
      <c r="P1531" s="68" t="str">
        <f t="shared" si="270"/>
        <v/>
      </c>
      <c r="Q1531" s="49" t="str">
        <f t="shared" si="271"/>
        <v/>
      </c>
      <c r="R1531" s="33"/>
      <c r="S1531" s="33"/>
      <c r="T1531" s="33"/>
      <c r="U1531" s="33"/>
      <c r="V1531" s="27"/>
      <c r="W1531" s="45"/>
      <c r="X1531" s="42">
        <f>IF(V1531="ESU",P1531*PU!$B$3,0)</f>
        <v>0</v>
      </c>
      <c r="Y1531" s="23">
        <f>IF(V1531="ECF",P1531*PU!$B$5,0)</f>
        <v>0</v>
      </c>
      <c r="Z1531" s="23">
        <f>IF(V1531="Enrobé projeté",P1531*PU!$B$7,0)</f>
        <v>0</v>
      </c>
      <c r="AA1531" s="23">
        <f>IF(V1531="Enrobé à froid",P1531*PU!$B$9,0)</f>
        <v>0</v>
      </c>
      <c r="AB1531" s="23">
        <f>IF(V1531="Béton bitumineux",P1531*PU!$B$11,0)</f>
        <v>0</v>
      </c>
      <c r="AC1531" s="23">
        <f>IF(V1531="Grave émulsion",P1531*PU!$B$13,0)</f>
        <v>0</v>
      </c>
      <c r="AD1531" s="24">
        <f>(R1531*PU!B1536)+('Entretien des chaussées1'!T1531*PU!B1538)+'Entretien des chaussées1'!X1531+'Entretien des chaussées1'!Y1531+'Entretien des chaussées1'!Z1531+'Entretien des chaussées1'!AA1531+'Entretien des chaussées1'!AB1531+'Entretien des chaussées1'!AC1531</f>
        <v>0</v>
      </c>
      <c r="AE1531" s="34"/>
      <c r="AF1531" s="34"/>
      <c r="AG1531" s="19" t="str">
        <f t="shared" si="272"/>
        <v/>
      </c>
      <c r="AH1531" s="19" t="str">
        <f t="shared" si="273"/>
        <v/>
      </c>
      <c r="AI1531" s="19" t="str">
        <f t="shared" si="274"/>
        <v/>
      </c>
      <c r="AJ1531" s="31"/>
      <c r="AK1531" s="26"/>
    </row>
    <row r="1532" spans="1:37" x14ac:dyDescent="0.2">
      <c r="A1532" s="40"/>
      <c r="B1532" s="50"/>
      <c r="C1532" s="41"/>
      <c r="D1532" s="44"/>
      <c r="E1532" s="40"/>
      <c r="F1532" s="38" t="str">
        <f t="shared" si="264"/>
        <v/>
      </c>
      <c r="G1532" s="23">
        <f t="shared" si="265"/>
        <v>0</v>
      </c>
      <c r="H1532" s="23">
        <f t="shared" si="266"/>
        <v>0</v>
      </c>
      <c r="I1532" s="23">
        <f t="shared" si="267"/>
        <v>0</v>
      </c>
      <c r="J1532" s="23">
        <f t="shared" si="268"/>
        <v>0</v>
      </c>
      <c r="K1532" s="23">
        <f t="shared" si="269"/>
        <v>0</v>
      </c>
      <c r="L1532" s="27"/>
      <c r="M1532" s="27"/>
      <c r="N1532" s="33"/>
      <c r="O1532" s="33"/>
      <c r="P1532" s="68" t="str">
        <f t="shared" si="270"/>
        <v/>
      </c>
      <c r="Q1532" s="49" t="str">
        <f t="shared" si="271"/>
        <v/>
      </c>
      <c r="R1532" s="33"/>
      <c r="S1532" s="33"/>
      <c r="T1532" s="33"/>
      <c r="U1532" s="33"/>
      <c r="V1532" s="27"/>
      <c r="W1532" s="45"/>
      <c r="X1532" s="42">
        <f>IF(V1532="ESU",P1532*PU!$B$3,0)</f>
        <v>0</v>
      </c>
      <c r="Y1532" s="23">
        <f>IF(V1532="ECF",P1532*PU!$B$5,0)</f>
        <v>0</v>
      </c>
      <c r="Z1532" s="23">
        <f>IF(V1532="Enrobé projeté",P1532*PU!$B$7,0)</f>
        <v>0</v>
      </c>
      <c r="AA1532" s="23">
        <f>IF(V1532="Enrobé à froid",P1532*PU!$B$9,0)</f>
        <v>0</v>
      </c>
      <c r="AB1532" s="23">
        <f>IF(V1532="Béton bitumineux",P1532*PU!$B$11,0)</f>
        <v>0</v>
      </c>
      <c r="AC1532" s="23">
        <f>IF(V1532="Grave émulsion",P1532*PU!$B$13,0)</f>
        <v>0</v>
      </c>
      <c r="AD1532" s="24">
        <f>(R1532*PU!B1537)+('Entretien des chaussées1'!T1532*PU!B1539)+'Entretien des chaussées1'!X1532+'Entretien des chaussées1'!Y1532+'Entretien des chaussées1'!Z1532+'Entretien des chaussées1'!AA1532+'Entretien des chaussées1'!AB1532+'Entretien des chaussées1'!AC1532</f>
        <v>0</v>
      </c>
      <c r="AE1532" s="34"/>
      <c r="AF1532" s="34"/>
      <c r="AG1532" s="19" t="str">
        <f t="shared" si="272"/>
        <v/>
      </c>
      <c r="AH1532" s="19" t="str">
        <f t="shared" si="273"/>
        <v/>
      </c>
      <c r="AI1532" s="19" t="str">
        <f t="shared" si="274"/>
        <v/>
      </c>
      <c r="AJ1532" s="31"/>
      <c r="AK1532" s="26"/>
    </row>
    <row r="1533" spans="1:37" x14ac:dyDescent="0.2">
      <c r="A1533" s="40"/>
      <c r="B1533" s="50"/>
      <c r="C1533" s="41"/>
      <c r="D1533" s="44"/>
      <c r="E1533" s="40"/>
      <c r="F1533" s="38" t="str">
        <f t="shared" si="264"/>
        <v/>
      </c>
      <c r="G1533" s="23">
        <f t="shared" si="265"/>
        <v>0</v>
      </c>
      <c r="H1533" s="23">
        <f t="shared" si="266"/>
        <v>0</v>
      </c>
      <c r="I1533" s="23">
        <f t="shared" si="267"/>
        <v>0</v>
      </c>
      <c r="J1533" s="23">
        <f t="shared" si="268"/>
        <v>0</v>
      </c>
      <c r="K1533" s="23">
        <f t="shared" si="269"/>
        <v>0</v>
      </c>
      <c r="L1533" s="27"/>
      <c r="M1533" s="27"/>
      <c r="N1533" s="33"/>
      <c r="O1533" s="33"/>
      <c r="P1533" s="68" t="str">
        <f t="shared" si="270"/>
        <v/>
      </c>
      <c r="Q1533" s="49" t="str">
        <f t="shared" si="271"/>
        <v/>
      </c>
      <c r="R1533" s="33"/>
      <c r="S1533" s="33"/>
      <c r="T1533" s="33"/>
      <c r="U1533" s="33"/>
      <c r="V1533" s="27"/>
      <c r="W1533" s="45"/>
      <c r="X1533" s="42">
        <f>IF(V1533="ESU",P1533*PU!$B$3,0)</f>
        <v>0</v>
      </c>
      <c r="Y1533" s="23">
        <f>IF(V1533="ECF",P1533*PU!$B$5,0)</f>
        <v>0</v>
      </c>
      <c r="Z1533" s="23">
        <f>IF(V1533="Enrobé projeté",P1533*PU!$B$7,0)</f>
        <v>0</v>
      </c>
      <c r="AA1533" s="23">
        <f>IF(V1533="Enrobé à froid",P1533*PU!$B$9,0)</f>
        <v>0</v>
      </c>
      <c r="AB1533" s="23">
        <f>IF(V1533="Béton bitumineux",P1533*PU!$B$11,0)</f>
        <v>0</v>
      </c>
      <c r="AC1533" s="23">
        <f>IF(V1533="Grave émulsion",P1533*PU!$B$13,0)</f>
        <v>0</v>
      </c>
      <c r="AD1533" s="24">
        <f>(R1533*PU!B1538)+('Entretien des chaussées1'!T1533*PU!B1540)+'Entretien des chaussées1'!X1533+'Entretien des chaussées1'!Y1533+'Entretien des chaussées1'!Z1533+'Entretien des chaussées1'!AA1533+'Entretien des chaussées1'!AB1533+'Entretien des chaussées1'!AC1533</f>
        <v>0</v>
      </c>
      <c r="AE1533" s="34"/>
      <c r="AF1533" s="34"/>
      <c r="AG1533" s="19" t="str">
        <f t="shared" si="272"/>
        <v/>
      </c>
      <c r="AH1533" s="19" t="str">
        <f t="shared" si="273"/>
        <v/>
      </c>
      <c r="AI1533" s="19" t="str">
        <f t="shared" si="274"/>
        <v/>
      </c>
      <c r="AJ1533" s="31"/>
      <c r="AK1533" s="26"/>
    </row>
    <row r="1534" spans="1:37" x14ac:dyDescent="0.2">
      <c r="A1534" s="40"/>
      <c r="B1534" s="50"/>
      <c r="C1534" s="41"/>
      <c r="D1534" s="44"/>
      <c r="E1534" s="40"/>
      <c r="F1534" s="38" t="str">
        <f t="shared" si="264"/>
        <v/>
      </c>
      <c r="G1534" s="23">
        <f t="shared" si="265"/>
        <v>0</v>
      </c>
      <c r="H1534" s="23">
        <f t="shared" si="266"/>
        <v>0</v>
      </c>
      <c r="I1534" s="23">
        <f t="shared" si="267"/>
        <v>0</v>
      </c>
      <c r="J1534" s="23">
        <f t="shared" si="268"/>
        <v>0</v>
      </c>
      <c r="K1534" s="23">
        <f t="shared" si="269"/>
        <v>0</v>
      </c>
      <c r="L1534" s="27"/>
      <c r="M1534" s="27"/>
      <c r="N1534" s="33"/>
      <c r="O1534" s="33"/>
      <c r="P1534" s="68" t="str">
        <f t="shared" si="270"/>
        <v/>
      </c>
      <c r="Q1534" s="49" t="str">
        <f t="shared" si="271"/>
        <v/>
      </c>
      <c r="R1534" s="33"/>
      <c r="S1534" s="33"/>
      <c r="T1534" s="33"/>
      <c r="U1534" s="33"/>
      <c r="V1534" s="27"/>
      <c r="W1534" s="45"/>
      <c r="X1534" s="42">
        <f>IF(V1534="ESU",P1534*PU!$B$3,0)</f>
        <v>0</v>
      </c>
      <c r="Y1534" s="23">
        <f>IF(V1534="ECF",P1534*PU!$B$5,0)</f>
        <v>0</v>
      </c>
      <c r="Z1534" s="23">
        <f>IF(V1534="Enrobé projeté",P1534*PU!$B$7,0)</f>
        <v>0</v>
      </c>
      <c r="AA1534" s="23">
        <f>IF(V1534="Enrobé à froid",P1534*PU!$B$9,0)</f>
        <v>0</v>
      </c>
      <c r="AB1534" s="23">
        <f>IF(V1534="Béton bitumineux",P1534*PU!$B$11,0)</f>
        <v>0</v>
      </c>
      <c r="AC1534" s="23">
        <f>IF(V1534="Grave émulsion",P1534*PU!$B$13,0)</f>
        <v>0</v>
      </c>
      <c r="AD1534" s="24">
        <f>(R1534*PU!B1539)+('Entretien des chaussées1'!T1534*PU!B1541)+'Entretien des chaussées1'!X1534+'Entretien des chaussées1'!Y1534+'Entretien des chaussées1'!Z1534+'Entretien des chaussées1'!AA1534+'Entretien des chaussées1'!AB1534+'Entretien des chaussées1'!AC1534</f>
        <v>0</v>
      </c>
      <c r="AE1534" s="34"/>
      <c r="AF1534" s="34"/>
      <c r="AG1534" s="19" t="str">
        <f t="shared" si="272"/>
        <v/>
      </c>
      <c r="AH1534" s="19" t="str">
        <f t="shared" si="273"/>
        <v/>
      </c>
      <c r="AI1534" s="19" t="str">
        <f t="shared" si="274"/>
        <v/>
      </c>
      <c r="AJ1534" s="31"/>
      <c r="AK1534" s="26"/>
    </row>
    <row r="1535" spans="1:37" x14ac:dyDescent="0.2">
      <c r="A1535" s="40"/>
      <c r="B1535" s="50"/>
      <c r="C1535" s="41"/>
      <c r="D1535" s="44"/>
      <c r="E1535" s="40"/>
      <c r="F1535" s="38" t="str">
        <f t="shared" si="264"/>
        <v/>
      </c>
      <c r="G1535" s="23">
        <f t="shared" si="265"/>
        <v>0</v>
      </c>
      <c r="H1535" s="23">
        <f t="shared" si="266"/>
        <v>0</v>
      </c>
      <c r="I1535" s="23">
        <f t="shared" si="267"/>
        <v>0</v>
      </c>
      <c r="J1535" s="23">
        <f t="shared" si="268"/>
        <v>0</v>
      </c>
      <c r="K1535" s="23">
        <f t="shared" si="269"/>
        <v>0</v>
      </c>
      <c r="L1535" s="27"/>
      <c r="M1535" s="27"/>
      <c r="N1535" s="33"/>
      <c r="O1535" s="33"/>
      <c r="P1535" s="68" t="str">
        <f t="shared" si="270"/>
        <v/>
      </c>
      <c r="Q1535" s="49" t="str">
        <f t="shared" si="271"/>
        <v/>
      </c>
      <c r="R1535" s="33"/>
      <c r="S1535" s="33"/>
      <c r="T1535" s="33"/>
      <c r="U1535" s="33"/>
      <c r="V1535" s="27"/>
      <c r="W1535" s="45"/>
      <c r="X1535" s="42">
        <f>IF(V1535="ESU",P1535*PU!$B$3,0)</f>
        <v>0</v>
      </c>
      <c r="Y1535" s="23">
        <f>IF(V1535="ECF",P1535*PU!$B$5,0)</f>
        <v>0</v>
      </c>
      <c r="Z1535" s="23">
        <f>IF(V1535="Enrobé projeté",P1535*PU!$B$7,0)</f>
        <v>0</v>
      </c>
      <c r="AA1535" s="23">
        <f>IF(V1535="Enrobé à froid",P1535*PU!$B$9,0)</f>
        <v>0</v>
      </c>
      <c r="AB1535" s="23">
        <f>IF(V1535="Béton bitumineux",P1535*PU!$B$11,0)</f>
        <v>0</v>
      </c>
      <c r="AC1535" s="23">
        <f>IF(V1535="Grave émulsion",P1535*PU!$B$13,0)</f>
        <v>0</v>
      </c>
      <c r="AD1535" s="24">
        <f>(R1535*PU!B1540)+('Entretien des chaussées1'!T1535*PU!B1542)+'Entretien des chaussées1'!X1535+'Entretien des chaussées1'!Y1535+'Entretien des chaussées1'!Z1535+'Entretien des chaussées1'!AA1535+'Entretien des chaussées1'!AB1535+'Entretien des chaussées1'!AC1535</f>
        <v>0</v>
      </c>
      <c r="AE1535" s="34"/>
      <c r="AF1535" s="34"/>
      <c r="AG1535" s="19" t="str">
        <f t="shared" si="272"/>
        <v/>
      </c>
      <c r="AH1535" s="19" t="str">
        <f t="shared" si="273"/>
        <v/>
      </c>
      <c r="AI1535" s="19" t="str">
        <f t="shared" si="274"/>
        <v/>
      </c>
      <c r="AJ1535" s="31"/>
      <c r="AK1535" s="26"/>
    </row>
    <row r="1536" spans="1:37" x14ac:dyDescent="0.2">
      <c r="A1536" s="40"/>
      <c r="B1536" s="50"/>
      <c r="C1536" s="41"/>
      <c r="D1536" s="44"/>
      <c r="E1536" s="40"/>
      <c r="F1536" s="38" t="str">
        <f t="shared" si="264"/>
        <v/>
      </c>
      <c r="G1536" s="23">
        <f t="shared" si="265"/>
        <v>0</v>
      </c>
      <c r="H1536" s="23">
        <f t="shared" si="266"/>
        <v>0</v>
      </c>
      <c r="I1536" s="23">
        <f t="shared" si="267"/>
        <v>0</v>
      </c>
      <c r="J1536" s="23">
        <f t="shared" si="268"/>
        <v>0</v>
      </c>
      <c r="K1536" s="23">
        <f t="shared" si="269"/>
        <v>0</v>
      </c>
      <c r="L1536" s="27"/>
      <c r="M1536" s="27"/>
      <c r="N1536" s="33"/>
      <c r="O1536" s="33"/>
      <c r="P1536" s="68" t="str">
        <f t="shared" si="270"/>
        <v/>
      </c>
      <c r="Q1536" s="49" t="str">
        <f t="shared" si="271"/>
        <v/>
      </c>
      <c r="R1536" s="33"/>
      <c r="S1536" s="33"/>
      <c r="T1536" s="33"/>
      <c r="U1536" s="33"/>
      <c r="V1536" s="27"/>
      <c r="W1536" s="45"/>
      <c r="X1536" s="42">
        <f>IF(V1536="ESU",P1536*PU!$B$3,0)</f>
        <v>0</v>
      </c>
      <c r="Y1536" s="23">
        <f>IF(V1536="ECF",P1536*PU!$B$5,0)</f>
        <v>0</v>
      </c>
      <c r="Z1536" s="23">
        <f>IF(V1536="Enrobé projeté",P1536*PU!$B$7,0)</f>
        <v>0</v>
      </c>
      <c r="AA1536" s="23">
        <f>IF(V1536="Enrobé à froid",P1536*PU!$B$9,0)</f>
        <v>0</v>
      </c>
      <c r="AB1536" s="23">
        <f>IF(V1536="Béton bitumineux",P1536*PU!$B$11,0)</f>
        <v>0</v>
      </c>
      <c r="AC1536" s="23">
        <f>IF(V1536="Grave émulsion",P1536*PU!$B$13,0)</f>
        <v>0</v>
      </c>
      <c r="AD1536" s="24">
        <f>(R1536*PU!B1541)+('Entretien des chaussées1'!T1536*PU!B1543)+'Entretien des chaussées1'!X1536+'Entretien des chaussées1'!Y1536+'Entretien des chaussées1'!Z1536+'Entretien des chaussées1'!AA1536+'Entretien des chaussées1'!AB1536+'Entretien des chaussées1'!AC1536</f>
        <v>0</v>
      </c>
      <c r="AE1536" s="34"/>
      <c r="AF1536" s="34"/>
      <c r="AG1536" s="19" t="str">
        <f t="shared" si="272"/>
        <v/>
      </c>
      <c r="AH1536" s="19" t="str">
        <f t="shared" si="273"/>
        <v/>
      </c>
      <c r="AI1536" s="19" t="str">
        <f t="shared" si="274"/>
        <v/>
      </c>
      <c r="AJ1536" s="31"/>
      <c r="AK1536" s="26"/>
    </row>
    <row r="1537" spans="1:37" x14ac:dyDescent="0.2">
      <c r="A1537" s="40"/>
      <c r="B1537" s="50"/>
      <c r="C1537" s="41"/>
      <c r="D1537" s="44"/>
      <c r="E1537" s="40"/>
      <c r="F1537" s="38" t="str">
        <f t="shared" si="264"/>
        <v/>
      </c>
      <c r="G1537" s="23">
        <f t="shared" si="265"/>
        <v>0</v>
      </c>
      <c r="H1537" s="23">
        <f t="shared" si="266"/>
        <v>0</v>
      </c>
      <c r="I1537" s="23">
        <f t="shared" si="267"/>
        <v>0</v>
      </c>
      <c r="J1537" s="23">
        <f t="shared" si="268"/>
        <v>0</v>
      </c>
      <c r="K1537" s="23">
        <f t="shared" si="269"/>
        <v>0</v>
      </c>
      <c r="L1537" s="27"/>
      <c r="M1537" s="27"/>
      <c r="N1537" s="33"/>
      <c r="O1537" s="33"/>
      <c r="P1537" s="68" t="str">
        <f t="shared" si="270"/>
        <v/>
      </c>
      <c r="Q1537" s="49" t="str">
        <f t="shared" si="271"/>
        <v/>
      </c>
      <c r="R1537" s="33"/>
      <c r="S1537" s="33"/>
      <c r="T1537" s="33"/>
      <c r="U1537" s="33"/>
      <c r="V1537" s="27"/>
      <c r="W1537" s="45"/>
      <c r="X1537" s="42">
        <f>IF(V1537="ESU",P1537*PU!$B$3,0)</f>
        <v>0</v>
      </c>
      <c r="Y1537" s="23">
        <f>IF(V1537="ECF",P1537*PU!$B$5,0)</f>
        <v>0</v>
      </c>
      <c r="Z1537" s="23">
        <f>IF(V1537="Enrobé projeté",P1537*PU!$B$7,0)</f>
        <v>0</v>
      </c>
      <c r="AA1537" s="23">
        <f>IF(V1537="Enrobé à froid",P1537*PU!$B$9,0)</f>
        <v>0</v>
      </c>
      <c r="AB1537" s="23">
        <f>IF(V1537="Béton bitumineux",P1537*PU!$B$11,0)</f>
        <v>0</v>
      </c>
      <c r="AC1537" s="23">
        <f>IF(V1537="Grave émulsion",P1537*PU!$B$13,0)</f>
        <v>0</v>
      </c>
      <c r="AD1537" s="24">
        <f>(R1537*PU!B1542)+('Entretien des chaussées1'!T1537*PU!B1544)+'Entretien des chaussées1'!X1537+'Entretien des chaussées1'!Y1537+'Entretien des chaussées1'!Z1537+'Entretien des chaussées1'!AA1537+'Entretien des chaussées1'!AB1537+'Entretien des chaussées1'!AC1537</f>
        <v>0</v>
      </c>
      <c r="AE1537" s="34"/>
      <c r="AF1537" s="34"/>
      <c r="AG1537" s="19" t="str">
        <f t="shared" si="272"/>
        <v/>
      </c>
      <c r="AH1537" s="19" t="str">
        <f t="shared" si="273"/>
        <v/>
      </c>
      <c r="AI1537" s="19" t="str">
        <f t="shared" si="274"/>
        <v/>
      </c>
      <c r="AJ1537" s="31"/>
      <c r="AK1537" s="26"/>
    </row>
    <row r="1538" spans="1:37" x14ac:dyDescent="0.2">
      <c r="A1538" s="40"/>
      <c r="B1538" s="50"/>
      <c r="C1538" s="41"/>
      <c r="D1538" s="44"/>
      <c r="E1538" s="40"/>
      <c r="F1538" s="38" t="str">
        <f t="shared" si="264"/>
        <v/>
      </c>
      <c r="G1538" s="23">
        <f t="shared" si="265"/>
        <v>0</v>
      </c>
      <c r="H1538" s="23">
        <f t="shared" si="266"/>
        <v>0</v>
      </c>
      <c r="I1538" s="23">
        <f t="shared" si="267"/>
        <v>0</v>
      </c>
      <c r="J1538" s="23">
        <f t="shared" si="268"/>
        <v>0</v>
      </c>
      <c r="K1538" s="23">
        <f t="shared" si="269"/>
        <v>0</v>
      </c>
      <c r="L1538" s="27"/>
      <c r="M1538" s="27"/>
      <c r="N1538" s="33"/>
      <c r="O1538" s="33"/>
      <c r="P1538" s="68" t="str">
        <f t="shared" si="270"/>
        <v/>
      </c>
      <c r="Q1538" s="49" t="str">
        <f t="shared" si="271"/>
        <v/>
      </c>
      <c r="R1538" s="33"/>
      <c r="S1538" s="33"/>
      <c r="T1538" s="33"/>
      <c r="U1538" s="33"/>
      <c r="V1538" s="27"/>
      <c r="W1538" s="45"/>
      <c r="X1538" s="42">
        <f>IF(V1538="ESU",P1538*PU!$B$3,0)</f>
        <v>0</v>
      </c>
      <c r="Y1538" s="23">
        <f>IF(V1538="ECF",P1538*PU!$B$5,0)</f>
        <v>0</v>
      </c>
      <c r="Z1538" s="23">
        <f>IF(V1538="Enrobé projeté",P1538*PU!$B$7,0)</f>
        <v>0</v>
      </c>
      <c r="AA1538" s="23">
        <f>IF(V1538="Enrobé à froid",P1538*PU!$B$9,0)</f>
        <v>0</v>
      </c>
      <c r="AB1538" s="23">
        <f>IF(V1538="Béton bitumineux",P1538*PU!$B$11,0)</f>
        <v>0</v>
      </c>
      <c r="AC1538" s="23">
        <f>IF(V1538="Grave émulsion",P1538*PU!$B$13,0)</f>
        <v>0</v>
      </c>
      <c r="AD1538" s="24">
        <f>(R1538*PU!B1543)+('Entretien des chaussées1'!T1538*PU!B1545)+'Entretien des chaussées1'!X1538+'Entretien des chaussées1'!Y1538+'Entretien des chaussées1'!Z1538+'Entretien des chaussées1'!AA1538+'Entretien des chaussées1'!AB1538+'Entretien des chaussées1'!AC1538</f>
        <v>0</v>
      </c>
      <c r="AE1538" s="34"/>
      <c r="AF1538" s="34"/>
      <c r="AG1538" s="19" t="str">
        <f t="shared" si="272"/>
        <v/>
      </c>
      <c r="AH1538" s="19" t="str">
        <f t="shared" si="273"/>
        <v/>
      </c>
      <c r="AI1538" s="19" t="str">
        <f t="shared" si="274"/>
        <v/>
      </c>
      <c r="AJ1538" s="31"/>
      <c r="AK1538" s="26"/>
    </row>
    <row r="1539" spans="1:37" x14ac:dyDescent="0.2">
      <c r="A1539" s="40"/>
      <c r="B1539" s="50"/>
      <c r="C1539" s="41"/>
      <c r="D1539" s="44"/>
      <c r="E1539" s="40"/>
      <c r="F1539" s="38" t="str">
        <f t="shared" si="264"/>
        <v/>
      </c>
      <c r="G1539" s="23">
        <f t="shared" si="265"/>
        <v>0</v>
      </c>
      <c r="H1539" s="23">
        <f t="shared" si="266"/>
        <v>0</v>
      </c>
      <c r="I1539" s="23">
        <f t="shared" si="267"/>
        <v>0</v>
      </c>
      <c r="J1539" s="23">
        <f t="shared" si="268"/>
        <v>0</v>
      </c>
      <c r="K1539" s="23">
        <f t="shared" si="269"/>
        <v>0</v>
      </c>
      <c r="L1539" s="27"/>
      <c r="M1539" s="27"/>
      <c r="N1539" s="33"/>
      <c r="O1539" s="33"/>
      <c r="P1539" s="68" t="str">
        <f t="shared" si="270"/>
        <v/>
      </c>
      <c r="Q1539" s="49" t="str">
        <f t="shared" si="271"/>
        <v/>
      </c>
      <c r="R1539" s="33"/>
      <c r="S1539" s="33"/>
      <c r="T1539" s="33"/>
      <c r="U1539" s="33"/>
      <c r="V1539" s="27"/>
      <c r="W1539" s="45"/>
      <c r="X1539" s="42">
        <f>IF(V1539="ESU",P1539*PU!$B$3,0)</f>
        <v>0</v>
      </c>
      <c r="Y1539" s="23">
        <f>IF(V1539="ECF",P1539*PU!$B$5,0)</f>
        <v>0</v>
      </c>
      <c r="Z1539" s="23">
        <f>IF(V1539="Enrobé projeté",P1539*PU!$B$7,0)</f>
        <v>0</v>
      </c>
      <c r="AA1539" s="23">
        <f>IF(V1539="Enrobé à froid",P1539*PU!$B$9,0)</f>
        <v>0</v>
      </c>
      <c r="AB1539" s="23">
        <f>IF(V1539="Béton bitumineux",P1539*PU!$B$11,0)</f>
        <v>0</v>
      </c>
      <c r="AC1539" s="23">
        <f>IF(V1539="Grave émulsion",P1539*PU!$B$13,0)</f>
        <v>0</v>
      </c>
      <c r="AD1539" s="24">
        <f>(R1539*PU!B1544)+('Entretien des chaussées1'!T1539*PU!B1546)+'Entretien des chaussées1'!X1539+'Entretien des chaussées1'!Y1539+'Entretien des chaussées1'!Z1539+'Entretien des chaussées1'!AA1539+'Entretien des chaussées1'!AB1539+'Entretien des chaussées1'!AC1539</f>
        <v>0</v>
      </c>
      <c r="AE1539" s="34"/>
      <c r="AF1539" s="34"/>
      <c r="AG1539" s="19" t="str">
        <f t="shared" si="272"/>
        <v/>
      </c>
      <c r="AH1539" s="19" t="str">
        <f t="shared" si="273"/>
        <v/>
      </c>
      <c r="AI1539" s="19" t="str">
        <f t="shared" si="274"/>
        <v/>
      </c>
      <c r="AJ1539" s="31"/>
      <c r="AK1539" s="26"/>
    </row>
    <row r="1540" spans="1:37" x14ac:dyDescent="0.2">
      <c r="A1540" s="40"/>
      <c r="B1540" s="50"/>
      <c r="C1540" s="41"/>
      <c r="D1540" s="44"/>
      <c r="E1540" s="40"/>
      <c r="F1540" s="38" t="str">
        <f t="shared" si="264"/>
        <v/>
      </c>
      <c r="G1540" s="23">
        <f t="shared" si="265"/>
        <v>0</v>
      </c>
      <c r="H1540" s="23">
        <f t="shared" si="266"/>
        <v>0</v>
      </c>
      <c r="I1540" s="23">
        <f t="shared" si="267"/>
        <v>0</v>
      </c>
      <c r="J1540" s="23">
        <f t="shared" si="268"/>
        <v>0</v>
      </c>
      <c r="K1540" s="23">
        <f t="shared" si="269"/>
        <v>0</v>
      </c>
      <c r="L1540" s="27"/>
      <c r="M1540" s="27"/>
      <c r="N1540" s="33"/>
      <c r="O1540" s="33"/>
      <c r="P1540" s="68" t="str">
        <f t="shared" si="270"/>
        <v/>
      </c>
      <c r="Q1540" s="49" t="str">
        <f t="shared" si="271"/>
        <v/>
      </c>
      <c r="R1540" s="33"/>
      <c r="S1540" s="33"/>
      <c r="T1540" s="33"/>
      <c r="U1540" s="33"/>
      <c r="V1540" s="27"/>
      <c r="W1540" s="45"/>
      <c r="X1540" s="42">
        <f>IF(V1540="ESU",P1540*PU!$B$3,0)</f>
        <v>0</v>
      </c>
      <c r="Y1540" s="23">
        <f>IF(V1540="ECF",P1540*PU!$B$5,0)</f>
        <v>0</v>
      </c>
      <c r="Z1540" s="23">
        <f>IF(V1540="Enrobé projeté",P1540*PU!$B$7,0)</f>
        <v>0</v>
      </c>
      <c r="AA1540" s="23">
        <f>IF(V1540="Enrobé à froid",P1540*PU!$B$9,0)</f>
        <v>0</v>
      </c>
      <c r="AB1540" s="23">
        <f>IF(V1540="Béton bitumineux",P1540*PU!$B$11,0)</f>
        <v>0</v>
      </c>
      <c r="AC1540" s="23">
        <f>IF(V1540="Grave émulsion",P1540*PU!$B$13,0)</f>
        <v>0</v>
      </c>
      <c r="AD1540" s="24">
        <f>(R1540*PU!B1545)+('Entretien des chaussées1'!T1540*PU!B1547)+'Entretien des chaussées1'!X1540+'Entretien des chaussées1'!Y1540+'Entretien des chaussées1'!Z1540+'Entretien des chaussées1'!AA1540+'Entretien des chaussées1'!AB1540+'Entretien des chaussées1'!AC1540</f>
        <v>0</v>
      </c>
      <c r="AE1540" s="34"/>
      <c r="AF1540" s="34"/>
      <c r="AG1540" s="19" t="str">
        <f t="shared" si="272"/>
        <v/>
      </c>
      <c r="AH1540" s="19" t="str">
        <f t="shared" si="273"/>
        <v/>
      </c>
      <c r="AI1540" s="19" t="str">
        <f t="shared" si="274"/>
        <v/>
      </c>
      <c r="AJ1540" s="31"/>
      <c r="AK1540" s="26"/>
    </row>
    <row r="1541" spans="1:37" x14ac:dyDescent="0.2">
      <c r="A1541" s="40"/>
      <c r="B1541" s="50"/>
      <c r="C1541" s="41"/>
      <c r="D1541" s="44"/>
      <c r="E1541" s="40"/>
      <c r="F1541" s="38" t="str">
        <f t="shared" si="264"/>
        <v/>
      </c>
      <c r="G1541" s="23">
        <f t="shared" si="265"/>
        <v>0</v>
      </c>
      <c r="H1541" s="23">
        <f t="shared" si="266"/>
        <v>0</v>
      </c>
      <c r="I1541" s="23">
        <f t="shared" si="267"/>
        <v>0</v>
      </c>
      <c r="J1541" s="23">
        <f t="shared" si="268"/>
        <v>0</v>
      </c>
      <c r="K1541" s="23">
        <f t="shared" si="269"/>
        <v>0</v>
      </c>
      <c r="L1541" s="27"/>
      <c r="M1541" s="27"/>
      <c r="N1541" s="33"/>
      <c r="O1541" s="33"/>
      <c r="P1541" s="68" t="str">
        <f t="shared" si="270"/>
        <v/>
      </c>
      <c r="Q1541" s="49" t="str">
        <f t="shared" si="271"/>
        <v/>
      </c>
      <c r="R1541" s="33"/>
      <c r="S1541" s="33"/>
      <c r="T1541" s="33"/>
      <c r="U1541" s="33"/>
      <c r="V1541" s="27"/>
      <c r="W1541" s="45"/>
      <c r="X1541" s="42">
        <f>IF(V1541="ESU",P1541*PU!$B$3,0)</f>
        <v>0</v>
      </c>
      <c r="Y1541" s="23">
        <f>IF(V1541="ECF",P1541*PU!$B$5,0)</f>
        <v>0</v>
      </c>
      <c r="Z1541" s="23">
        <f>IF(V1541="Enrobé projeté",P1541*PU!$B$7,0)</f>
        <v>0</v>
      </c>
      <c r="AA1541" s="23">
        <f>IF(V1541="Enrobé à froid",P1541*PU!$B$9,0)</f>
        <v>0</v>
      </c>
      <c r="AB1541" s="23">
        <f>IF(V1541="Béton bitumineux",P1541*PU!$B$11,0)</f>
        <v>0</v>
      </c>
      <c r="AC1541" s="23">
        <f>IF(V1541="Grave émulsion",P1541*PU!$B$13,0)</f>
        <v>0</v>
      </c>
      <c r="AD1541" s="24">
        <f>(R1541*PU!B1546)+('Entretien des chaussées1'!T1541*PU!B1548)+'Entretien des chaussées1'!X1541+'Entretien des chaussées1'!Y1541+'Entretien des chaussées1'!Z1541+'Entretien des chaussées1'!AA1541+'Entretien des chaussées1'!AB1541+'Entretien des chaussées1'!AC1541</f>
        <v>0</v>
      </c>
      <c r="AE1541" s="34"/>
      <c r="AF1541" s="34"/>
      <c r="AG1541" s="19" t="str">
        <f t="shared" si="272"/>
        <v/>
      </c>
      <c r="AH1541" s="19" t="str">
        <f t="shared" si="273"/>
        <v/>
      </c>
      <c r="AI1541" s="19" t="str">
        <f t="shared" si="274"/>
        <v/>
      </c>
      <c r="AJ1541" s="31"/>
      <c r="AK1541" s="26"/>
    </row>
    <row r="1542" spans="1:37" x14ac:dyDescent="0.2">
      <c r="A1542" s="40"/>
      <c r="B1542" s="50"/>
      <c r="C1542" s="41"/>
      <c r="D1542" s="44"/>
      <c r="E1542" s="40"/>
      <c r="F1542" s="38" t="str">
        <f t="shared" si="264"/>
        <v/>
      </c>
      <c r="G1542" s="23">
        <f t="shared" si="265"/>
        <v>0</v>
      </c>
      <c r="H1542" s="23">
        <f t="shared" si="266"/>
        <v>0</v>
      </c>
      <c r="I1542" s="23">
        <f t="shared" si="267"/>
        <v>0</v>
      </c>
      <c r="J1542" s="23">
        <f t="shared" si="268"/>
        <v>0</v>
      </c>
      <c r="K1542" s="23">
        <f t="shared" si="269"/>
        <v>0</v>
      </c>
      <c r="L1542" s="27"/>
      <c r="M1542" s="27"/>
      <c r="N1542" s="33"/>
      <c r="O1542" s="33"/>
      <c r="P1542" s="68" t="str">
        <f t="shared" si="270"/>
        <v/>
      </c>
      <c r="Q1542" s="49" t="str">
        <f t="shared" si="271"/>
        <v/>
      </c>
      <c r="R1542" s="33"/>
      <c r="S1542" s="33"/>
      <c r="T1542" s="33"/>
      <c r="U1542" s="33"/>
      <c r="V1542" s="27"/>
      <c r="W1542" s="45"/>
      <c r="X1542" s="42">
        <f>IF(V1542="ESU",P1542*PU!$B$3,0)</f>
        <v>0</v>
      </c>
      <c r="Y1542" s="23">
        <f>IF(V1542="ECF",P1542*PU!$B$5,0)</f>
        <v>0</v>
      </c>
      <c r="Z1542" s="23">
        <f>IF(V1542="Enrobé projeté",P1542*PU!$B$7,0)</f>
        <v>0</v>
      </c>
      <c r="AA1542" s="23">
        <f>IF(V1542="Enrobé à froid",P1542*PU!$B$9,0)</f>
        <v>0</v>
      </c>
      <c r="AB1542" s="23">
        <f>IF(V1542="Béton bitumineux",P1542*PU!$B$11,0)</f>
        <v>0</v>
      </c>
      <c r="AC1542" s="23">
        <f>IF(V1542="Grave émulsion",P1542*PU!$B$13,0)</f>
        <v>0</v>
      </c>
      <c r="AD1542" s="24">
        <f>(R1542*PU!B1547)+('Entretien des chaussées1'!T1542*PU!B1549)+'Entretien des chaussées1'!X1542+'Entretien des chaussées1'!Y1542+'Entretien des chaussées1'!Z1542+'Entretien des chaussées1'!AA1542+'Entretien des chaussées1'!AB1542+'Entretien des chaussées1'!AC1542</f>
        <v>0</v>
      </c>
      <c r="AE1542" s="34"/>
      <c r="AF1542" s="34"/>
      <c r="AG1542" s="19" t="str">
        <f t="shared" si="272"/>
        <v/>
      </c>
      <c r="AH1542" s="19" t="str">
        <f t="shared" si="273"/>
        <v/>
      </c>
      <c r="AI1542" s="19" t="str">
        <f t="shared" si="274"/>
        <v/>
      </c>
      <c r="AJ1542" s="31"/>
      <c r="AK1542" s="26"/>
    </row>
    <row r="1543" spans="1:37" x14ac:dyDescent="0.2">
      <c r="A1543" s="40"/>
      <c r="B1543" s="50"/>
      <c r="C1543" s="41"/>
      <c r="D1543" s="44"/>
      <c r="E1543" s="40"/>
      <c r="F1543" s="38" t="str">
        <f t="shared" si="264"/>
        <v/>
      </c>
      <c r="G1543" s="23">
        <f t="shared" si="265"/>
        <v>0</v>
      </c>
      <c r="H1543" s="23">
        <f t="shared" si="266"/>
        <v>0</v>
      </c>
      <c r="I1543" s="23">
        <f t="shared" si="267"/>
        <v>0</v>
      </c>
      <c r="J1543" s="23">
        <f t="shared" si="268"/>
        <v>0</v>
      </c>
      <c r="K1543" s="23">
        <f t="shared" si="269"/>
        <v>0</v>
      </c>
      <c r="L1543" s="27"/>
      <c r="M1543" s="27"/>
      <c r="N1543" s="33"/>
      <c r="O1543" s="33"/>
      <c r="P1543" s="68" t="str">
        <f t="shared" si="270"/>
        <v/>
      </c>
      <c r="Q1543" s="49" t="str">
        <f t="shared" si="271"/>
        <v/>
      </c>
      <c r="R1543" s="33"/>
      <c r="S1543" s="33"/>
      <c r="T1543" s="33"/>
      <c r="U1543" s="33"/>
      <c r="V1543" s="27"/>
      <c r="W1543" s="45"/>
      <c r="X1543" s="42">
        <f>IF(V1543="ESU",P1543*PU!$B$3,0)</f>
        <v>0</v>
      </c>
      <c r="Y1543" s="23">
        <f>IF(V1543="ECF",P1543*PU!$B$5,0)</f>
        <v>0</v>
      </c>
      <c r="Z1543" s="23">
        <f>IF(V1543="Enrobé projeté",P1543*PU!$B$7,0)</f>
        <v>0</v>
      </c>
      <c r="AA1543" s="23">
        <f>IF(V1543="Enrobé à froid",P1543*PU!$B$9,0)</f>
        <v>0</v>
      </c>
      <c r="AB1543" s="23">
        <f>IF(V1543="Béton bitumineux",P1543*PU!$B$11,0)</f>
        <v>0</v>
      </c>
      <c r="AC1543" s="23">
        <f>IF(V1543="Grave émulsion",P1543*PU!$B$13,0)</f>
        <v>0</v>
      </c>
      <c r="AD1543" s="24">
        <f>(R1543*PU!B1548)+('Entretien des chaussées1'!T1543*PU!B1550)+'Entretien des chaussées1'!X1543+'Entretien des chaussées1'!Y1543+'Entretien des chaussées1'!Z1543+'Entretien des chaussées1'!AA1543+'Entretien des chaussées1'!AB1543+'Entretien des chaussées1'!AC1543</f>
        <v>0</v>
      </c>
      <c r="AE1543" s="34"/>
      <c r="AF1543" s="34"/>
      <c r="AG1543" s="19" t="str">
        <f t="shared" si="272"/>
        <v/>
      </c>
      <c r="AH1543" s="19" t="str">
        <f t="shared" si="273"/>
        <v/>
      </c>
      <c r="AI1543" s="19" t="str">
        <f t="shared" si="274"/>
        <v/>
      </c>
      <c r="AJ1543" s="31"/>
      <c r="AK1543" s="26"/>
    </row>
    <row r="1544" spans="1:37" x14ac:dyDescent="0.2">
      <c r="A1544" s="40"/>
      <c r="B1544" s="50"/>
      <c r="C1544" s="41"/>
      <c r="D1544" s="44"/>
      <c r="E1544" s="40"/>
      <c r="F1544" s="38" t="str">
        <f t="shared" si="264"/>
        <v/>
      </c>
      <c r="G1544" s="23">
        <f t="shared" si="265"/>
        <v>0</v>
      </c>
      <c r="H1544" s="23">
        <f t="shared" si="266"/>
        <v>0</v>
      </c>
      <c r="I1544" s="23">
        <f t="shared" si="267"/>
        <v>0</v>
      </c>
      <c r="J1544" s="23">
        <f t="shared" si="268"/>
        <v>0</v>
      </c>
      <c r="K1544" s="23">
        <f t="shared" si="269"/>
        <v>0</v>
      </c>
      <c r="L1544" s="27"/>
      <c r="M1544" s="27"/>
      <c r="N1544" s="33"/>
      <c r="O1544" s="33"/>
      <c r="P1544" s="68" t="str">
        <f t="shared" si="270"/>
        <v/>
      </c>
      <c r="Q1544" s="49" t="str">
        <f t="shared" si="271"/>
        <v/>
      </c>
      <c r="R1544" s="33"/>
      <c r="S1544" s="33"/>
      <c r="T1544" s="33"/>
      <c r="U1544" s="33"/>
      <c r="V1544" s="27"/>
      <c r="W1544" s="45"/>
      <c r="X1544" s="42">
        <f>IF(V1544="ESU",P1544*PU!$B$3,0)</f>
        <v>0</v>
      </c>
      <c r="Y1544" s="23">
        <f>IF(V1544="ECF",P1544*PU!$B$5,0)</f>
        <v>0</v>
      </c>
      <c r="Z1544" s="23">
        <f>IF(V1544="Enrobé projeté",P1544*PU!$B$7,0)</f>
        <v>0</v>
      </c>
      <c r="AA1544" s="23">
        <f>IF(V1544="Enrobé à froid",P1544*PU!$B$9,0)</f>
        <v>0</v>
      </c>
      <c r="AB1544" s="23">
        <f>IF(V1544="Béton bitumineux",P1544*PU!$B$11,0)</f>
        <v>0</v>
      </c>
      <c r="AC1544" s="23">
        <f>IF(V1544="Grave émulsion",P1544*PU!$B$13,0)</f>
        <v>0</v>
      </c>
      <c r="AD1544" s="24">
        <f>(R1544*PU!B1549)+('Entretien des chaussées1'!T1544*PU!B1551)+'Entretien des chaussées1'!X1544+'Entretien des chaussées1'!Y1544+'Entretien des chaussées1'!Z1544+'Entretien des chaussées1'!AA1544+'Entretien des chaussées1'!AB1544+'Entretien des chaussées1'!AC1544</f>
        <v>0</v>
      </c>
      <c r="AE1544" s="34"/>
      <c r="AF1544" s="34"/>
      <c r="AG1544" s="19" t="str">
        <f t="shared" si="272"/>
        <v/>
      </c>
      <c r="AH1544" s="19" t="str">
        <f t="shared" si="273"/>
        <v/>
      </c>
      <c r="AI1544" s="19" t="str">
        <f t="shared" si="274"/>
        <v/>
      </c>
      <c r="AJ1544" s="31"/>
      <c r="AK1544" s="26"/>
    </row>
    <row r="1545" spans="1:37" x14ac:dyDescent="0.2">
      <c r="A1545" s="40"/>
      <c r="B1545" s="50"/>
      <c r="C1545" s="41"/>
      <c r="D1545" s="44"/>
      <c r="E1545" s="40"/>
      <c r="F1545" s="38" t="str">
        <f t="shared" si="264"/>
        <v/>
      </c>
      <c r="G1545" s="23">
        <f t="shared" si="265"/>
        <v>0</v>
      </c>
      <c r="H1545" s="23">
        <f t="shared" si="266"/>
        <v>0</v>
      </c>
      <c r="I1545" s="23">
        <f t="shared" si="267"/>
        <v>0</v>
      </c>
      <c r="J1545" s="23">
        <f t="shared" si="268"/>
        <v>0</v>
      </c>
      <c r="K1545" s="23">
        <f t="shared" si="269"/>
        <v>0</v>
      </c>
      <c r="L1545" s="27"/>
      <c r="M1545" s="27"/>
      <c r="N1545" s="33"/>
      <c r="O1545" s="33"/>
      <c r="P1545" s="68" t="str">
        <f t="shared" si="270"/>
        <v/>
      </c>
      <c r="Q1545" s="49" t="str">
        <f t="shared" si="271"/>
        <v/>
      </c>
      <c r="R1545" s="33"/>
      <c r="S1545" s="33"/>
      <c r="T1545" s="33"/>
      <c r="U1545" s="33"/>
      <c r="V1545" s="27"/>
      <c r="W1545" s="45"/>
      <c r="X1545" s="42">
        <f>IF(V1545="ESU",P1545*PU!$B$3,0)</f>
        <v>0</v>
      </c>
      <c r="Y1545" s="23">
        <f>IF(V1545="ECF",P1545*PU!$B$5,0)</f>
        <v>0</v>
      </c>
      <c r="Z1545" s="23">
        <f>IF(V1545="Enrobé projeté",P1545*PU!$B$7,0)</f>
        <v>0</v>
      </c>
      <c r="AA1545" s="23">
        <f>IF(V1545="Enrobé à froid",P1545*PU!$B$9,0)</f>
        <v>0</v>
      </c>
      <c r="AB1545" s="23">
        <f>IF(V1545="Béton bitumineux",P1545*PU!$B$11,0)</f>
        <v>0</v>
      </c>
      <c r="AC1545" s="23">
        <f>IF(V1545="Grave émulsion",P1545*PU!$B$13,0)</f>
        <v>0</v>
      </c>
      <c r="AD1545" s="24">
        <f>(R1545*PU!B1550)+('Entretien des chaussées1'!T1545*PU!B1552)+'Entretien des chaussées1'!X1545+'Entretien des chaussées1'!Y1545+'Entretien des chaussées1'!Z1545+'Entretien des chaussées1'!AA1545+'Entretien des chaussées1'!AB1545+'Entretien des chaussées1'!AC1545</f>
        <v>0</v>
      </c>
      <c r="AE1545" s="34"/>
      <c r="AF1545" s="34"/>
      <c r="AG1545" s="19" t="str">
        <f t="shared" si="272"/>
        <v/>
      </c>
      <c r="AH1545" s="19" t="str">
        <f t="shared" si="273"/>
        <v/>
      </c>
      <c r="AI1545" s="19" t="str">
        <f t="shared" si="274"/>
        <v/>
      </c>
      <c r="AJ1545" s="31"/>
      <c r="AK1545" s="26"/>
    </row>
    <row r="1546" spans="1:37" x14ac:dyDescent="0.2">
      <c r="A1546" s="40"/>
      <c r="B1546" s="50"/>
      <c r="C1546" s="41"/>
      <c r="D1546" s="44"/>
      <c r="E1546" s="40"/>
      <c r="F1546" s="38" t="str">
        <f t="shared" si="264"/>
        <v/>
      </c>
      <c r="G1546" s="23">
        <f t="shared" si="265"/>
        <v>0</v>
      </c>
      <c r="H1546" s="23">
        <f t="shared" si="266"/>
        <v>0</v>
      </c>
      <c r="I1546" s="23">
        <f t="shared" si="267"/>
        <v>0</v>
      </c>
      <c r="J1546" s="23">
        <f t="shared" si="268"/>
        <v>0</v>
      </c>
      <c r="K1546" s="23">
        <f t="shared" si="269"/>
        <v>0</v>
      </c>
      <c r="L1546" s="27"/>
      <c r="M1546" s="27"/>
      <c r="N1546" s="33"/>
      <c r="O1546" s="33"/>
      <c r="P1546" s="68" t="str">
        <f t="shared" si="270"/>
        <v/>
      </c>
      <c r="Q1546" s="49" t="str">
        <f t="shared" si="271"/>
        <v/>
      </c>
      <c r="R1546" s="33"/>
      <c r="S1546" s="33"/>
      <c r="T1546" s="33"/>
      <c r="U1546" s="33"/>
      <c r="V1546" s="27"/>
      <c r="W1546" s="45"/>
      <c r="X1546" s="42">
        <f>IF(V1546="ESU",P1546*PU!$B$3,0)</f>
        <v>0</v>
      </c>
      <c r="Y1546" s="23">
        <f>IF(V1546="ECF",P1546*PU!$B$5,0)</f>
        <v>0</v>
      </c>
      <c r="Z1546" s="23">
        <f>IF(V1546="Enrobé projeté",P1546*PU!$B$7,0)</f>
        <v>0</v>
      </c>
      <c r="AA1546" s="23">
        <f>IF(V1546="Enrobé à froid",P1546*PU!$B$9,0)</f>
        <v>0</v>
      </c>
      <c r="AB1546" s="23">
        <f>IF(V1546="Béton bitumineux",P1546*PU!$B$11,0)</f>
        <v>0</v>
      </c>
      <c r="AC1546" s="23">
        <f>IF(V1546="Grave émulsion",P1546*PU!$B$13,0)</f>
        <v>0</v>
      </c>
      <c r="AD1546" s="24">
        <f>(R1546*PU!B1551)+('Entretien des chaussées1'!T1546*PU!B1553)+'Entretien des chaussées1'!X1546+'Entretien des chaussées1'!Y1546+'Entretien des chaussées1'!Z1546+'Entretien des chaussées1'!AA1546+'Entretien des chaussées1'!AB1546+'Entretien des chaussées1'!AC1546</f>
        <v>0</v>
      </c>
      <c r="AE1546" s="34"/>
      <c r="AF1546" s="34"/>
      <c r="AG1546" s="19" t="str">
        <f t="shared" si="272"/>
        <v/>
      </c>
      <c r="AH1546" s="19" t="str">
        <f t="shared" si="273"/>
        <v/>
      </c>
      <c r="AI1546" s="19" t="str">
        <f t="shared" si="274"/>
        <v/>
      </c>
      <c r="AJ1546" s="31"/>
      <c r="AK1546" s="26"/>
    </row>
    <row r="1547" spans="1:37" x14ac:dyDescent="0.2">
      <c r="A1547" s="40"/>
      <c r="B1547" s="50"/>
      <c r="C1547" s="41"/>
      <c r="D1547" s="44"/>
      <c r="E1547" s="40"/>
      <c r="F1547" s="38" t="str">
        <f t="shared" si="264"/>
        <v/>
      </c>
      <c r="G1547" s="23">
        <f t="shared" si="265"/>
        <v>0</v>
      </c>
      <c r="H1547" s="23">
        <f t="shared" si="266"/>
        <v>0</v>
      </c>
      <c r="I1547" s="23">
        <f t="shared" si="267"/>
        <v>0</v>
      </c>
      <c r="J1547" s="23">
        <f t="shared" si="268"/>
        <v>0</v>
      </c>
      <c r="K1547" s="23">
        <f t="shared" si="269"/>
        <v>0</v>
      </c>
      <c r="L1547" s="27"/>
      <c r="M1547" s="27"/>
      <c r="N1547" s="33"/>
      <c r="O1547" s="33"/>
      <c r="P1547" s="68" t="str">
        <f t="shared" si="270"/>
        <v/>
      </c>
      <c r="Q1547" s="49" t="str">
        <f t="shared" si="271"/>
        <v/>
      </c>
      <c r="R1547" s="33"/>
      <c r="S1547" s="33"/>
      <c r="T1547" s="33"/>
      <c r="U1547" s="33"/>
      <c r="V1547" s="27"/>
      <c r="W1547" s="45"/>
      <c r="X1547" s="42">
        <f>IF(V1547="ESU",P1547*PU!$B$3,0)</f>
        <v>0</v>
      </c>
      <c r="Y1547" s="23">
        <f>IF(V1547="ECF",P1547*PU!$B$5,0)</f>
        <v>0</v>
      </c>
      <c r="Z1547" s="23">
        <f>IF(V1547="Enrobé projeté",P1547*PU!$B$7,0)</f>
        <v>0</v>
      </c>
      <c r="AA1547" s="23">
        <f>IF(V1547="Enrobé à froid",P1547*PU!$B$9,0)</f>
        <v>0</v>
      </c>
      <c r="AB1547" s="23">
        <f>IF(V1547="Béton bitumineux",P1547*PU!$B$11,0)</f>
        <v>0</v>
      </c>
      <c r="AC1547" s="23">
        <f>IF(V1547="Grave émulsion",P1547*PU!$B$13,0)</f>
        <v>0</v>
      </c>
      <c r="AD1547" s="24">
        <f>(R1547*PU!B1552)+('Entretien des chaussées1'!T1547*PU!B1554)+'Entretien des chaussées1'!X1547+'Entretien des chaussées1'!Y1547+'Entretien des chaussées1'!Z1547+'Entretien des chaussées1'!AA1547+'Entretien des chaussées1'!AB1547+'Entretien des chaussées1'!AC1547</f>
        <v>0</v>
      </c>
      <c r="AE1547" s="34"/>
      <c r="AF1547" s="34"/>
      <c r="AG1547" s="19" t="str">
        <f t="shared" si="272"/>
        <v/>
      </c>
      <c r="AH1547" s="19" t="str">
        <f t="shared" si="273"/>
        <v/>
      </c>
      <c r="AI1547" s="19" t="str">
        <f t="shared" si="274"/>
        <v/>
      </c>
      <c r="AJ1547" s="31"/>
      <c r="AK1547" s="26"/>
    </row>
    <row r="1548" spans="1:37" x14ac:dyDescent="0.2">
      <c r="A1548" s="40"/>
      <c r="B1548" s="50"/>
      <c r="C1548" s="41"/>
      <c r="D1548" s="44"/>
      <c r="E1548" s="40"/>
      <c r="F1548" s="38" t="str">
        <f t="shared" si="264"/>
        <v/>
      </c>
      <c r="G1548" s="23">
        <f t="shared" si="265"/>
        <v>0</v>
      </c>
      <c r="H1548" s="23">
        <f t="shared" si="266"/>
        <v>0</v>
      </c>
      <c r="I1548" s="23">
        <f t="shared" si="267"/>
        <v>0</v>
      </c>
      <c r="J1548" s="23">
        <f t="shared" si="268"/>
        <v>0</v>
      </c>
      <c r="K1548" s="23">
        <f t="shared" si="269"/>
        <v>0</v>
      </c>
      <c r="L1548" s="27"/>
      <c r="M1548" s="27"/>
      <c r="N1548" s="33"/>
      <c r="O1548" s="33"/>
      <c r="P1548" s="68" t="str">
        <f t="shared" si="270"/>
        <v/>
      </c>
      <c r="Q1548" s="49" t="str">
        <f t="shared" si="271"/>
        <v/>
      </c>
      <c r="R1548" s="33"/>
      <c r="S1548" s="33"/>
      <c r="T1548" s="33"/>
      <c r="U1548" s="33"/>
      <c r="V1548" s="27"/>
      <c r="W1548" s="45"/>
      <c r="X1548" s="42">
        <f>IF(V1548="ESU",P1548*PU!$B$3,0)</f>
        <v>0</v>
      </c>
      <c r="Y1548" s="23">
        <f>IF(V1548="ECF",P1548*PU!$B$5,0)</f>
        <v>0</v>
      </c>
      <c r="Z1548" s="23">
        <f>IF(V1548="Enrobé projeté",P1548*PU!$B$7,0)</f>
        <v>0</v>
      </c>
      <c r="AA1548" s="23">
        <f>IF(V1548="Enrobé à froid",P1548*PU!$B$9,0)</f>
        <v>0</v>
      </c>
      <c r="AB1548" s="23">
        <f>IF(V1548="Béton bitumineux",P1548*PU!$B$11,0)</f>
        <v>0</v>
      </c>
      <c r="AC1548" s="23">
        <f>IF(V1548="Grave émulsion",P1548*PU!$B$13,0)</f>
        <v>0</v>
      </c>
      <c r="AD1548" s="24">
        <f>(R1548*PU!B1553)+('Entretien des chaussées1'!T1548*PU!B1555)+'Entretien des chaussées1'!X1548+'Entretien des chaussées1'!Y1548+'Entretien des chaussées1'!Z1548+'Entretien des chaussées1'!AA1548+'Entretien des chaussées1'!AB1548+'Entretien des chaussées1'!AC1548</f>
        <v>0</v>
      </c>
      <c r="AE1548" s="34"/>
      <c r="AF1548" s="34"/>
      <c r="AG1548" s="19" t="str">
        <f t="shared" si="272"/>
        <v/>
      </c>
      <c r="AH1548" s="19" t="str">
        <f t="shared" si="273"/>
        <v/>
      </c>
      <c r="AI1548" s="19" t="str">
        <f t="shared" si="274"/>
        <v/>
      </c>
      <c r="AJ1548" s="31"/>
      <c r="AK1548" s="26"/>
    </row>
    <row r="1549" spans="1:37" x14ac:dyDescent="0.2">
      <c r="A1549" s="40"/>
      <c r="B1549" s="50"/>
      <c r="C1549" s="41"/>
      <c r="D1549" s="44"/>
      <c r="E1549" s="40"/>
      <c r="F1549" s="38" t="str">
        <f t="shared" ref="F1549:F1612" si="275">IF(E1549="Chaussée neuve","Niveau 1",IF(E1549="Chaussée fissurée","Niveau 2",IF(E1549="Chaussée fortement fissurée et nids de poule","Niveau 3",IF(E1549="Chaussée orniérée et fissurée","Niveau 4",IF(E1549="Chaussée affaissée ou quasi détruite","Niveau 5","")))))</f>
        <v/>
      </c>
      <c r="G1549" s="23">
        <f t="shared" ref="G1549:G1612" si="276">IF(F1549="Niveau 1",1,0)</f>
        <v>0</v>
      </c>
      <c r="H1549" s="23">
        <f t="shared" ref="H1549:H1612" si="277">IF(F1549="Niveau 2",1,0)</f>
        <v>0</v>
      </c>
      <c r="I1549" s="23">
        <f t="shared" ref="I1549:I1612" si="278">IF(F1549="Niveau 3",1,0)</f>
        <v>0</v>
      </c>
      <c r="J1549" s="23">
        <f t="shared" ref="J1549:J1612" si="279">IF(F1549="Niveau 4",1,0)</f>
        <v>0</v>
      </c>
      <c r="K1549" s="23">
        <f t="shared" ref="K1549:K1612" si="280">IF(F1549="Niveau 5",1,0)</f>
        <v>0</v>
      </c>
      <c r="L1549" s="27"/>
      <c r="M1549" s="27"/>
      <c r="N1549" s="33"/>
      <c r="O1549" s="33"/>
      <c r="P1549" s="68" t="str">
        <f t="shared" ref="P1549:P1612" si="281">IF(O1549="","",N1549*O1549)</f>
        <v/>
      </c>
      <c r="Q1549" s="49" t="str">
        <f t="shared" ref="Q1549:Q1612" si="282">IF(P1549="","","m²")</f>
        <v/>
      </c>
      <c r="R1549" s="33"/>
      <c r="S1549" s="33"/>
      <c r="T1549" s="33"/>
      <c r="U1549" s="33"/>
      <c r="V1549" s="27"/>
      <c r="W1549" s="45"/>
      <c r="X1549" s="42">
        <f>IF(V1549="ESU",P1549*PU!$B$3,0)</f>
        <v>0</v>
      </c>
      <c r="Y1549" s="23">
        <f>IF(V1549="ECF",P1549*PU!$B$5,0)</f>
        <v>0</v>
      </c>
      <c r="Z1549" s="23">
        <f>IF(V1549="Enrobé projeté",P1549*PU!$B$7,0)</f>
        <v>0</v>
      </c>
      <c r="AA1549" s="23">
        <f>IF(V1549="Enrobé à froid",P1549*PU!$B$9,0)</f>
        <v>0</v>
      </c>
      <c r="AB1549" s="23">
        <f>IF(V1549="Béton bitumineux",P1549*PU!$B$11,0)</f>
        <v>0</v>
      </c>
      <c r="AC1549" s="23">
        <f>IF(V1549="Grave émulsion",P1549*PU!$B$13,0)</f>
        <v>0</v>
      </c>
      <c r="AD1549" s="24">
        <f>(R1549*PU!B1554)+('Entretien des chaussées1'!T1549*PU!B1556)+'Entretien des chaussées1'!X1549+'Entretien des chaussées1'!Y1549+'Entretien des chaussées1'!Z1549+'Entretien des chaussées1'!AA1549+'Entretien des chaussées1'!AB1549+'Entretien des chaussées1'!AC1549</f>
        <v>0</v>
      </c>
      <c r="AE1549" s="34"/>
      <c r="AF1549" s="34"/>
      <c r="AG1549" s="19" t="str">
        <f t="shared" ref="AG1549:AG1612" si="283">IF(W1549="Année N",AD1549+AE1549+AF1549,"")</f>
        <v/>
      </c>
      <c r="AH1549" s="19" t="str">
        <f t="shared" ref="AH1549:AH1612" si="284">IF(W1549="N+1",AD1549+AE1549+AF1549,"")</f>
        <v/>
      </c>
      <c r="AI1549" s="19" t="str">
        <f t="shared" ref="AI1549:AI1612" si="285">IF(W1549="&gt; N+1",AD1549+AE1549+AF1549,"")</f>
        <v/>
      </c>
      <c r="AJ1549" s="31"/>
      <c r="AK1549" s="26"/>
    </row>
    <row r="1550" spans="1:37" x14ac:dyDescent="0.2">
      <c r="A1550" s="40"/>
      <c r="B1550" s="50"/>
      <c r="C1550" s="41"/>
      <c r="D1550" s="44"/>
      <c r="E1550" s="40"/>
      <c r="F1550" s="38" t="str">
        <f t="shared" si="275"/>
        <v/>
      </c>
      <c r="G1550" s="23">
        <f t="shared" si="276"/>
        <v>0</v>
      </c>
      <c r="H1550" s="23">
        <f t="shared" si="277"/>
        <v>0</v>
      </c>
      <c r="I1550" s="23">
        <f t="shared" si="278"/>
        <v>0</v>
      </c>
      <c r="J1550" s="23">
        <f t="shared" si="279"/>
        <v>0</v>
      </c>
      <c r="K1550" s="23">
        <f t="shared" si="280"/>
        <v>0</v>
      </c>
      <c r="L1550" s="27"/>
      <c r="M1550" s="27"/>
      <c r="N1550" s="33"/>
      <c r="O1550" s="33"/>
      <c r="P1550" s="68" t="str">
        <f t="shared" si="281"/>
        <v/>
      </c>
      <c r="Q1550" s="49" t="str">
        <f t="shared" si="282"/>
        <v/>
      </c>
      <c r="R1550" s="33"/>
      <c r="S1550" s="33"/>
      <c r="T1550" s="33"/>
      <c r="U1550" s="33"/>
      <c r="V1550" s="27"/>
      <c r="W1550" s="45"/>
      <c r="X1550" s="42">
        <f>IF(V1550="ESU",P1550*PU!$B$3,0)</f>
        <v>0</v>
      </c>
      <c r="Y1550" s="23">
        <f>IF(V1550="ECF",P1550*PU!$B$5,0)</f>
        <v>0</v>
      </c>
      <c r="Z1550" s="23">
        <f>IF(V1550="Enrobé projeté",P1550*PU!$B$7,0)</f>
        <v>0</v>
      </c>
      <c r="AA1550" s="23">
        <f>IF(V1550="Enrobé à froid",P1550*PU!$B$9,0)</f>
        <v>0</v>
      </c>
      <c r="AB1550" s="23">
        <f>IF(V1550="Béton bitumineux",P1550*PU!$B$11,0)</f>
        <v>0</v>
      </c>
      <c r="AC1550" s="23">
        <f>IF(V1550="Grave émulsion",P1550*PU!$B$13,0)</f>
        <v>0</v>
      </c>
      <c r="AD1550" s="24">
        <f>(R1550*PU!B1555)+('Entretien des chaussées1'!T1550*PU!B1557)+'Entretien des chaussées1'!X1550+'Entretien des chaussées1'!Y1550+'Entretien des chaussées1'!Z1550+'Entretien des chaussées1'!AA1550+'Entretien des chaussées1'!AB1550+'Entretien des chaussées1'!AC1550</f>
        <v>0</v>
      </c>
      <c r="AE1550" s="34"/>
      <c r="AF1550" s="34"/>
      <c r="AG1550" s="19" t="str">
        <f t="shared" si="283"/>
        <v/>
      </c>
      <c r="AH1550" s="19" t="str">
        <f t="shared" si="284"/>
        <v/>
      </c>
      <c r="AI1550" s="19" t="str">
        <f t="shared" si="285"/>
        <v/>
      </c>
      <c r="AJ1550" s="31"/>
      <c r="AK1550" s="26"/>
    </row>
    <row r="1551" spans="1:37" x14ac:dyDescent="0.2">
      <c r="A1551" s="40"/>
      <c r="B1551" s="50"/>
      <c r="C1551" s="41"/>
      <c r="D1551" s="44"/>
      <c r="E1551" s="40"/>
      <c r="F1551" s="38" t="str">
        <f t="shared" si="275"/>
        <v/>
      </c>
      <c r="G1551" s="23">
        <f t="shared" si="276"/>
        <v>0</v>
      </c>
      <c r="H1551" s="23">
        <f t="shared" si="277"/>
        <v>0</v>
      </c>
      <c r="I1551" s="23">
        <f t="shared" si="278"/>
        <v>0</v>
      </c>
      <c r="J1551" s="23">
        <f t="shared" si="279"/>
        <v>0</v>
      </c>
      <c r="K1551" s="23">
        <f t="shared" si="280"/>
        <v>0</v>
      </c>
      <c r="L1551" s="27"/>
      <c r="M1551" s="27"/>
      <c r="N1551" s="33"/>
      <c r="O1551" s="33"/>
      <c r="P1551" s="68" t="str">
        <f t="shared" si="281"/>
        <v/>
      </c>
      <c r="Q1551" s="49" t="str">
        <f t="shared" si="282"/>
        <v/>
      </c>
      <c r="R1551" s="33"/>
      <c r="S1551" s="33"/>
      <c r="T1551" s="33"/>
      <c r="U1551" s="33"/>
      <c r="V1551" s="27"/>
      <c r="W1551" s="45"/>
      <c r="X1551" s="42">
        <f>IF(V1551="ESU",P1551*PU!$B$3,0)</f>
        <v>0</v>
      </c>
      <c r="Y1551" s="23">
        <f>IF(V1551="ECF",P1551*PU!$B$5,0)</f>
        <v>0</v>
      </c>
      <c r="Z1551" s="23">
        <f>IF(V1551="Enrobé projeté",P1551*PU!$B$7,0)</f>
        <v>0</v>
      </c>
      <c r="AA1551" s="23">
        <f>IF(V1551="Enrobé à froid",P1551*PU!$B$9,0)</f>
        <v>0</v>
      </c>
      <c r="AB1551" s="23">
        <f>IF(V1551="Béton bitumineux",P1551*PU!$B$11,0)</f>
        <v>0</v>
      </c>
      <c r="AC1551" s="23">
        <f>IF(V1551="Grave émulsion",P1551*PU!$B$13,0)</f>
        <v>0</v>
      </c>
      <c r="AD1551" s="24">
        <f>(R1551*PU!B1556)+('Entretien des chaussées1'!T1551*PU!B1558)+'Entretien des chaussées1'!X1551+'Entretien des chaussées1'!Y1551+'Entretien des chaussées1'!Z1551+'Entretien des chaussées1'!AA1551+'Entretien des chaussées1'!AB1551+'Entretien des chaussées1'!AC1551</f>
        <v>0</v>
      </c>
      <c r="AE1551" s="34"/>
      <c r="AF1551" s="34"/>
      <c r="AG1551" s="19" t="str">
        <f t="shared" si="283"/>
        <v/>
      </c>
      <c r="AH1551" s="19" t="str">
        <f t="shared" si="284"/>
        <v/>
      </c>
      <c r="AI1551" s="19" t="str">
        <f t="shared" si="285"/>
        <v/>
      </c>
      <c r="AJ1551" s="31"/>
      <c r="AK1551" s="26"/>
    </row>
    <row r="1552" spans="1:37" x14ac:dyDescent="0.2">
      <c r="A1552" s="40"/>
      <c r="B1552" s="50"/>
      <c r="C1552" s="41"/>
      <c r="D1552" s="44"/>
      <c r="E1552" s="40"/>
      <c r="F1552" s="38" t="str">
        <f t="shared" si="275"/>
        <v/>
      </c>
      <c r="G1552" s="23">
        <f t="shared" si="276"/>
        <v>0</v>
      </c>
      <c r="H1552" s="23">
        <f t="shared" si="277"/>
        <v>0</v>
      </c>
      <c r="I1552" s="23">
        <f t="shared" si="278"/>
        <v>0</v>
      </c>
      <c r="J1552" s="23">
        <f t="shared" si="279"/>
        <v>0</v>
      </c>
      <c r="K1552" s="23">
        <f t="shared" si="280"/>
        <v>0</v>
      </c>
      <c r="L1552" s="27"/>
      <c r="M1552" s="27"/>
      <c r="N1552" s="33"/>
      <c r="O1552" s="33"/>
      <c r="P1552" s="68" t="str">
        <f t="shared" si="281"/>
        <v/>
      </c>
      <c r="Q1552" s="49" t="str">
        <f t="shared" si="282"/>
        <v/>
      </c>
      <c r="R1552" s="33"/>
      <c r="S1552" s="33"/>
      <c r="T1552" s="33"/>
      <c r="U1552" s="33"/>
      <c r="V1552" s="27"/>
      <c r="W1552" s="45"/>
      <c r="X1552" s="42">
        <f>IF(V1552="ESU",P1552*PU!$B$3,0)</f>
        <v>0</v>
      </c>
      <c r="Y1552" s="23">
        <f>IF(V1552="ECF",P1552*PU!$B$5,0)</f>
        <v>0</v>
      </c>
      <c r="Z1552" s="23">
        <f>IF(V1552="Enrobé projeté",P1552*PU!$B$7,0)</f>
        <v>0</v>
      </c>
      <c r="AA1552" s="23">
        <f>IF(V1552="Enrobé à froid",P1552*PU!$B$9,0)</f>
        <v>0</v>
      </c>
      <c r="AB1552" s="23">
        <f>IF(V1552="Béton bitumineux",P1552*PU!$B$11,0)</f>
        <v>0</v>
      </c>
      <c r="AC1552" s="23">
        <f>IF(V1552="Grave émulsion",P1552*PU!$B$13,0)</f>
        <v>0</v>
      </c>
      <c r="AD1552" s="24">
        <f>(R1552*PU!B1557)+('Entretien des chaussées1'!T1552*PU!B1559)+'Entretien des chaussées1'!X1552+'Entretien des chaussées1'!Y1552+'Entretien des chaussées1'!Z1552+'Entretien des chaussées1'!AA1552+'Entretien des chaussées1'!AB1552+'Entretien des chaussées1'!AC1552</f>
        <v>0</v>
      </c>
      <c r="AE1552" s="34"/>
      <c r="AF1552" s="34"/>
      <c r="AG1552" s="19" t="str">
        <f t="shared" si="283"/>
        <v/>
      </c>
      <c r="AH1552" s="19" t="str">
        <f t="shared" si="284"/>
        <v/>
      </c>
      <c r="AI1552" s="19" t="str">
        <f t="shared" si="285"/>
        <v/>
      </c>
      <c r="AJ1552" s="31"/>
      <c r="AK1552" s="26"/>
    </row>
    <row r="1553" spans="1:37" x14ac:dyDescent="0.2">
      <c r="A1553" s="40"/>
      <c r="B1553" s="50"/>
      <c r="C1553" s="41"/>
      <c r="D1553" s="44"/>
      <c r="E1553" s="40"/>
      <c r="F1553" s="38" t="str">
        <f t="shared" si="275"/>
        <v/>
      </c>
      <c r="G1553" s="23">
        <f t="shared" si="276"/>
        <v>0</v>
      </c>
      <c r="H1553" s="23">
        <f t="shared" si="277"/>
        <v>0</v>
      </c>
      <c r="I1553" s="23">
        <f t="shared" si="278"/>
        <v>0</v>
      </c>
      <c r="J1553" s="23">
        <f t="shared" si="279"/>
        <v>0</v>
      </c>
      <c r="K1553" s="23">
        <f t="shared" si="280"/>
        <v>0</v>
      </c>
      <c r="L1553" s="27"/>
      <c r="M1553" s="27"/>
      <c r="N1553" s="33"/>
      <c r="O1553" s="33"/>
      <c r="P1553" s="68" t="str">
        <f t="shared" si="281"/>
        <v/>
      </c>
      <c r="Q1553" s="49" t="str">
        <f t="shared" si="282"/>
        <v/>
      </c>
      <c r="R1553" s="33"/>
      <c r="S1553" s="33"/>
      <c r="T1553" s="33"/>
      <c r="U1553" s="33"/>
      <c r="V1553" s="27"/>
      <c r="W1553" s="45"/>
      <c r="X1553" s="42">
        <f>IF(V1553="ESU",P1553*PU!$B$3,0)</f>
        <v>0</v>
      </c>
      <c r="Y1553" s="23">
        <f>IF(V1553="ECF",P1553*PU!$B$5,0)</f>
        <v>0</v>
      </c>
      <c r="Z1553" s="23">
        <f>IF(V1553="Enrobé projeté",P1553*PU!$B$7,0)</f>
        <v>0</v>
      </c>
      <c r="AA1553" s="23">
        <f>IF(V1553="Enrobé à froid",P1553*PU!$B$9,0)</f>
        <v>0</v>
      </c>
      <c r="AB1553" s="23">
        <f>IF(V1553="Béton bitumineux",P1553*PU!$B$11,0)</f>
        <v>0</v>
      </c>
      <c r="AC1553" s="23">
        <f>IF(V1553="Grave émulsion",P1553*PU!$B$13,0)</f>
        <v>0</v>
      </c>
      <c r="AD1553" s="24">
        <f>(R1553*PU!B1558)+('Entretien des chaussées1'!T1553*PU!B1560)+'Entretien des chaussées1'!X1553+'Entretien des chaussées1'!Y1553+'Entretien des chaussées1'!Z1553+'Entretien des chaussées1'!AA1553+'Entretien des chaussées1'!AB1553+'Entretien des chaussées1'!AC1553</f>
        <v>0</v>
      </c>
      <c r="AE1553" s="34"/>
      <c r="AF1553" s="34"/>
      <c r="AG1553" s="19" t="str">
        <f t="shared" si="283"/>
        <v/>
      </c>
      <c r="AH1553" s="19" t="str">
        <f t="shared" si="284"/>
        <v/>
      </c>
      <c r="AI1553" s="19" t="str">
        <f t="shared" si="285"/>
        <v/>
      </c>
      <c r="AJ1553" s="31"/>
      <c r="AK1553" s="26"/>
    </row>
    <row r="1554" spans="1:37" x14ac:dyDescent="0.2">
      <c r="A1554" s="40"/>
      <c r="B1554" s="50"/>
      <c r="C1554" s="41"/>
      <c r="D1554" s="44"/>
      <c r="E1554" s="40"/>
      <c r="F1554" s="38" t="str">
        <f t="shared" si="275"/>
        <v/>
      </c>
      <c r="G1554" s="23">
        <f t="shared" si="276"/>
        <v>0</v>
      </c>
      <c r="H1554" s="23">
        <f t="shared" si="277"/>
        <v>0</v>
      </c>
      <c r="I1554" s="23">
        <f t="shared" si="278"/>
        <v>0</v>
      </c>
      <c r="J1554" s="23">
        <f t="shared" si="279"/>
        <v>0</v>
      </c>
      <c r="K1554" s="23">
        <f t="shared" si="280"/>
        <v>0</v>
      </c>
      <c r="L1554" s="27"/>
      <c r="M1554" s="27"/>
      <c r="N1554" s="33"/>
      <c r="O1554" s="33"/>
      <c r="P1554" s="68" t="str">
        <f t="shared" si="281"/>
        <v/>
      </c>
      <c r="Q1554" s="49" t="str">
        <f t="shared" si="282"/>
        <v/>
      </c>
      <c r="R1554" s="33"/>
      <c r="S1554" s="33"/>
      <c r="T1554" s="33"/>
      <c r="U1554" s="33"/>
      <c r="V1554" s="27"/>
      <c r="W1554" s="45"/>
      <c r="X1554" s="42">
        <f>IF(V1554="ESU",P1554*PU!$B$3,0)</f>
        <v>0</v>
      </c>
      <c r="Y1554" s="23">
        <f>IF(V1554="ECF",P1554*PU!$B$5,0)</f>
        <v>0</v>
      </c>
      <c r="Z1554" s="23">
        <f>IF(V1554="Enrobé projeté",P1554*PU!$B$7,0)</f>
        <v>0</v>
      </c>
      <c r="AA1554" s="23">
        <f>IF(V1554="Enrobé à froid",P1554*PU!$B$9,0)</f>
        <v>0</v>
      </c>
      <c r="AB1554" s="23">
        <f>IF(V1554="Béton bitumineux",P1554*PU!$B$11,0)</f>
        <v>0</v>
      </c>
      <c r="AC1554" s="23">
        <f>IF(V1554="Grave émulsion",P1554*PU!$B$13,0)</f>
        <v>0</v>
      </c>
      <c r="AD1554" s="24">
        <f>(R1554*PU!B1559)+('Entretien des chaussées1'!T1554*PU!B1561)+'Entretien des chaussées1'!X1554+'Entretien des chaussées1'!Y1554+'Entretien des chaussées1'!Z1554+'Entretien des chaussées1'!AA1554+'Entretien des chaussées1'!AB1554+'Entretien des chaussées1'!AC1554</f>
        <v>0</v>
      </c>
      <c r="AE1554" s="34"/>
      <c r="AF1554" s="34"/>
      <c r="AG1554" s="19" t="str">
        <f t="shared" si="283"/>
        <v/>
      </c>
      <c r="AH1554" s="19" t="str">
        <f t="shared" si="284"/>
        <v/>
      </c>
      <c r="AI1554" s="19" t="str">
        <f t="shared" si="285"/>
        <v/>
      </c>
      <c r="AJ1554" s="31"/>
      <c r="AK1554" s="26"/>
    </row>
    <row r="1555" spans="1:37" x14ac:dyDescent="0.2">
      <c r="A1555" s="40"/>
      <c r="B1555" s="50"/>
      <c r="C1555" s="41"/>
      <c r="D1555" s="44"/>
      <c r="E1555" s="40"/>
      <c r="F1555" s="38" t="str">
        <f t="shared" si="275"/>
        <v/>
      </c>
      <c r="G1555" s="23">
        <f t="shared" si="276"/>
        <v>0</v>
      </c>
      <c r="H1555" s="23">
        <f t="shared" si="277"/>
        <v>0</v>
      </c>
      <c r="I1555" s="23">
        <f t="shared" si="278"/>
        <v>0</v>
      </c>
      <c r="J1555" s="23">
        <f t="shared" si="279"/>
        <v>0</v>
      </c>
      <c r="K1555" s="23">
        <f t="shared" si="280"/>
        <v>0</v>
      </c>
      <c r="L1555" s="27"/>
      <c r="M1555" s="27"/>
      <c r="N1555" s="33"/>
      <c r="O1555" s="33"/>
      <c r="P1555" s="68" t="str">
        <f t="shared" si="281"/>
        <v/>
      </c>
      <c r="Q1555" s="49" t="str">
        <f t="shared" si="282"/>
        <v/>
      </c>
      <c r="R1555" s="33"/>
      <c r="S1555" s="33"/>
      <c r="T1555" s="33"/>
      <c r="U1555" s="33"/>
      <c r="V1555" s="27"/>
      <c r="W1555" s="45"/>
      <c r="X1555" s="42">
        <f>IF(V1555="ESU",P1555*PU!$B$3,0)</f>
        <v>0</v>
      </c>
      <c r="Y1555" s="23">
        <f>IF(V1555="ECF",P1555*PU!$B$5,0)</f>
        <v>0</v>
      </c>
      <c r="Z1555" s="23">
        <f>IF(V1555="Enrobé projeté",P1555*PU!$B$7,0)</f>
        <v>0</v>
      </c>
      <c r="AA1555" s="23">
        <f>IF(V1555="Enrobé à froid",P1555*PU!$B$9,0)</f>
        <v>0</v>
      </c>
      <c r="AB1555" s="23">
        <f>IF(V1555="Béton bitumineux",P1555*PU!$B$11,0)</f>
        <v>0</v>
      </c>
      <c r="AC1555" s="23">
        <f>IF(V1555="Grave émulsion",P1555*PU!$B$13,0)</f>
        <v>0</v>
      </c>
      <c r="AD1555" s="24">
        <f>(R1555*PU!B1560)+('Entretien des chaussées1'!T1555*PU!B1562)+'Entretien des chaussées1'!X1555+'Entretien des chaussées1'!Y1555+'Entretien des chaussées1'!Z1555+'Entretien des chaussées1'!AA1555+'Entretien des chaussées1'!AB1555+'Entretien des chaussées1'!AC1555</f>
        <v>0</v>
      </c>
      <c r="AE1555" s="34"/>
      <c r="AF1555" s="34"/>
      <c r="AG1555" s="19" t="str">
        <f t="shared" si="283"/>
        <v/>
      </c>
      <c r="AH1555" s="19" t="str">
        <f t="shared" si="284"/>
        <v/>
      </c>
      <c r="AI1555" s="19" t="str">
        <f t="shared" si="285"/>
        <v/>
      </c>
      <c r="AJ1555" s="31"/>
      <c r="AK1555" s="26"/>
    </row>
    <row r="1556" spans="1:37" x14ac:dyDescent="0.2">
      <c r="A1556" s="40"/>
      <c r="B1556" s="50"/>
      <c r="C1556" s="41"/>
      <c r="D1556" s="44"/>
      <c r="E1556" s="40"/>
      <c r="F1556" s="38" t="str">
        <f t="shared" si="275"/>
        <v/>
      </c>
      <c r="G1556" s="23">
        <f t="shared" si="276"/>
        <v>0</v>
      </c>
      <c r="H1556" s="23">
        <f t="shared" si="277"/>
        <v>0</v>
      </c>
      <c r="I1556" s="23">
        <f t="shared" si="278"/>
        <v>0</v>
      </c>
      <c r="J1556" s="23">
        <f t="shared" si="279"/>
        <v>0</v>
      </c>
      <c r="K1556" s="23">
        <f t="shared" si="280"/>
        <v>0</v>
      </c>
      <c r="L1556" s="27"/>
      <c r="M1556" s="27"/>
      <c r="N1556" s="33"/>
      <c r="O1556" s="33"/>
      <c r="P1556" s="68" t="str">
        <f t="shared" si="281"/>
        <v/>
      </c>
      <c r="Q1556" s="49" t="str">
        <f t="shared" si="282"/>
        <v/>
      </c>
      <c r="R1556" s="33"/>
      <c r="S1556" s="33"/>
      <c r="T1556" s="33"/>
      <c r="U1556" s="33"/>
      <c r="V1556" s="27"/>
      <c r="W1556" s="45"/>
      <c r="X1556" s="42">
        <f>IF(V1556="ESU",P1556*PU!$B$3,0)</f>
        <v>0</v>
      </c>
      <c r="Y1556" s="23">
        <f>IF(V1556="ECF",P1556*PU!$B$5,0)</f>
        <v>0</v>
      </c>
      <c r="Z1556" s="23">
        <f>IF(V1556="Enrobé projeté",P1556*PU!$B$7,0)</f>
        <v>0</v>
      </c>
      <c r="AA1556" s="23">
        <f>IF(V1556="Enrobé à froid",P1556*PU!$B$9,0)</f>
        <v>0</v>
      </c>
      <c r="AB1556" s="23">
        <f>IF(V1556="Béton bitumineux",P1556*PU!$B$11,0)</f>
        <v>0</v>
      </c>
      <c r="AC1556" s="23">
        <f>IF(V1556="Grave émulsion",P1556*PU!$B$13,0)</f>
        <v>0</v>
      </c>
      <c r="AD1556" s="24">
        <f>(R1556*PU!B1561)+('Entretien des chaussées1'!T1556*PU!B1563)+'Entretien des chaussées1'!X1556+'Entretien des chaussées1'!Y1556+'Entretien des chaussées1'!Z1556+'Entretien des chaussées1'!AA1556+'Entretien des chaussées1'!AB1556+'Entretien des chaussées1'!AC1556</f>
        <v>0</v>
      </c>
      <c r="AE1556" s="34"/>
      <c r="AF1556" s="34"/>
      <c r="AG1556" s="19" t="str">
        <f t="shared" si="283"/>
        <v/>
      </c>
      <c r="AH1556" s="19" t="str">
        <f t="shared" si="284"/>
        <v/>
      </c>
      <c r="AI1556" s="19" t="str">
        <f t="shared" si="285"/>
        <v/>
      </c>
      <c r="AJ1556" s="31"/>
      <c r="AK1556" s="26"/>
    </row>
    <row r="1557" spans="1:37" x14ac:dyDescent="0.2">
      <c r="A1557" s="40"/>
      <c r="B1557" s="50"/>
      <c r="C1557" s="41"/>
      <c r="D1557" s="44"/>
      <c r="E1557" s="40"/>
      <c r="F1557" s="38" t="str">
        <f t="shared" si="275"/>
        <v/>
      </c>
      <c r="G1557" s="23">
        <f t="shared" si="276"/>
        <v>0</v>
      </c>
      <c r="H1557" s="23">
        <f t="shared" si="277"/>
        <v>0</v>
      </c>
      <c r="I1557" s="23">
        <f t="shared" si="278"/>
        <v>0</v>
      </c>
      <c r="J1557" s="23">
        <f t="shared" si="279"/>
        <v>0</v>
      </c>
      <c r="K1557" s="23">
        <f t="shared" si="280"/>
        <v>0</v>
      </c>
      <c r="L1557" s="27"/>
      <c r="M1557" s="27"/>
      <c r="N1557" s="33"/>
      <c r="O1557" s="33"/>
      <c r="P1557" s="68" t="str">
        <f t="shared" si="281"/>
        <v/>
      </c>
      <c r="Q1557" s="49" t="str">
        <f t="shared" si="282"/>
        <v/>
      </c>
      <c r="R1557" s="33"/>
      <c r="S1557" s="33"/>
      <c r="T1557" s="33"/>
      <c r="U1557" s="33"/>
      <c r="V1557" s="27"/>
      <c r="W1557" s="45"/>
      <c r="X1557" s="42">
        <f>IF(V1557="ESU",P1557*PU!$B$3,0)</f>
        <v>0</v>
      </c>
      <c r="Y1557" s="23">
        <f>IF(V1557="ECF",P1557*PU!$B$5,0)</f>
        <v>0</v>
      </c>
      <c r="Z1557" s="23">
        <f>IF(V1557="Enrobé projeté",P1557*PU!$B$7,0)</f>
        <v>0</v>
      </c>
      <c r="AA1557" s="23">
        <f>IF(V1557="Enrobé à froid",P1557*PU!$B$9,0)</f>
        <v>0</v>
      </c>
      <c r="AB1557" s="23">
        <f>IF(V1557="Béton bitumineux",P1557*PU!$B$11,0)</f>
        <v>0</v>
      </c>
      <c r="AC1557" s="23">
        <f>IF(V1557="Grave émulsion",P1557*PU!$B$13,0)</f>
        <v>0</v>
      </c>
      <c r="AD1557" s="24">
        <f>(R1557*PU!B1562)+('Entretien des chaussées1'!T1557*PU!B1564)+'Entretien des chaussées1'!X1557+'Entretien des chaussées1'!Y1557+'Entretien des chaussées1'!Z1557+'Entretien des chaussées1'!AA1557+'Entretien des chaussées1'!AB1557+'Entretien des chaussées1'!AC1557</f>
        <v>0</v>
      </c>
      <c r="AE1557" s="34"/>
      <c r="AF1557" s="34"/>
      <c r="AG1557" s="19" t="str">
        <f t="shared" si="283"/>
        <v/>
      </c>
      <c r="AH1557" s="19" t="str">
        <f t="shared" si="284"/>
        <v/>
      </c>
      <c r="AI1557" s="19" t="str">
        <f t="shared" si="285"/>
        <v/>
      </c>
      <c r="AJ1557" s="31"/>
      <c r="AK1557" s="26"/>
    </row>
    <row r="1558" spans="1:37" x14ac:dyDescent="0.2">
      <c r="A1558" s="40"/>
      <c r="B1558" s="50"/>
      <c r="C1558" s="41"/>
      <c r="D1558" s="44"/>
      <c r="E1558" s="40"/>
      <c r="F1558" s="38" t="str">
        <f t="shared" si="275"/>
        <v/>
      </c>
      <c r="G1558" s="23">
        <f t="shared" si="276"/>
        <v>0</v>
      </c>
      <c r="H1558" s="23">
        <f t="shared" si="277"/>
        <v>0</v>
      </c>
      <c r="I1558" s="23">
        <f t="shared" si="278"/>
        <v>0</v>
      </c>
      <c r="J1558" s="23">
        <f t="shared" si="279"/>
        <v>0</v>
      </c>
      <c r="K1558" s="23">
        <f t="shared" si="280"/>
        <v>0</v>
      </c>
      <c r="L1558" s="27"/>
      <c r="M1558" s="27"/>
      <c r="N1558" s="33"/>
      <c r="O1558" s="33"/>
      <c r="P1558" s="68" t="str">
        <f t="shared" si="281"/>
        <v/>
      </c>
      <c r="Q1558" s="49" t="str">
        <f t="shared" si="282"/>
        <v/>
      </c>
      <c r="R1558" s="33"/>
      <c r="S1558" s="33"/>
      <c r="T1558" s="33"/>
      <c r="U1558" s="33"/>
      <c r="V1558" s="27"/>
      <c r="W1558" s="45"/>
      <c r="X1558" s="42">
        <f>IF(V1558="ESU",P1558*PU!$B$3,0)</f>
        <v>0</v>
      </c>
      <c r="Y1558" s="23">
        <f>IF(V1558="ECF",P1558*PU!$B$5,0)</f>
        <v>0</v>
      </c>
      <c r="Z1558" s="23">
        <f>IF(V1558="Enrobé projeté",P1558*PU!$B$7,0)</f>
        <v>0</v>
      </c>
      <c r="AA1558" s="23">
        <f>IF(V1558="Enrobé à froid",P1558*PU!$B$9,0)</f>
        <v>0</v>
      </c>
      <c r="AB1558" s="23">
        <f>IF(V1558="Béton bitumineux",P1558*PU!$B$11,0)</f>
        <v>0</v>
      </c>
      <c r="AC1558" s="23">
        <f>IF(V1558="Grave émulsion",P1558*PU!$B$13,0)</f>
        <v>0</v>
      </c>
      <c r="AD1558" s="24">
        <f>(R1558*PU!B1563)+('Entretien des chaussées1'!T1558*PU!B1565)+'Entretien des chaussées1'!X1558+'Entretien des chaussées1'!Y1558+'Entretien des chaussées1'!Z1558+'Entretien des chaussées1'!AA1558+'Entretien des chaussées1'!AB1558+'Entretien des chaussées1'!AC1558</f>
        <v>0</v>
      </c>
      <c r="AE1558" s="34"/>
      <c r="AF1558" s="34"/>
      <c r="AG1558" s="19" t="str">
        <f t="shared" si="283"/>
        <v/>
      </c>
      <c r="AH1558" s="19" t="str">
        <f t="shared" si="284"/>
        <v/>
      </c>
      <c r="AI1558" s="19" t="str">
        <f t="shared" si="285"/>
        <v/>
      </c>
      <c r="AJ1558" s="31"/>
      <c r="AK1558" s="26"/>
    </row>
    <row r="1559" spans="1:37" x14ac:dyDescent="0.2">
      <c r="A1559" s="40"/>
      <c r="B1559" s="50"/>
      <c r="C1559" s="41"/>
      <c r="D1559" s="44"/>
      <c r="E1559" s="40"/>
      <c r="F1559" s="38" t="str">
        <f t="shared" si="275"/>
        <v/>
      </c>
      <c r="G1559" s="23">
        <f t="shared" si="276"/>
        <v>0</v>
      </c>
      <c r="H1559" s="23">
        <f t="shared" si="277"/>
        <v>0</v>
      </c>
      <c r="I1559" s="23">
        <f t="shared" si="278"/>
        <v>0</v>
      </c>
      <c r="J1559" s="23">
        <f t="shared" si="279"/>
        <v>0</v>
      </c>
      <c r="K1559" s="23">
        <f t="shared" si="280"/>
        <v>0</v>
      </c>
      <c r="L1559" s="27"/>
      <c r="M1559" s="27"/>
      <c r="N1559" s="33"/>
      <c r="O1559" s="33"/>
      <c r="P1559" s="68" t="str">
        <f t="shared" si="281"/>
        <v/>
      </c>
      <c r="Q1559" s="49" t="str">
        <f t="shared" si="282"/>
        <v/>
      </c>
      <c r="R1559" s="33"/>
      <c r="S1559" s="33"/>
      <c r="T1559" s="33"/>
      <c r="U1559" s="33"/>
      <c r="V1559" s="27"/>
      <c r="W1559" s="45"/>
      <c r="X1559" s="42">
        <f>IF(V1559="ESU",P1559*PU!$B$3,0)</f>
        <v>0</v>
      </c>
      <c r="Y1559" s="23">
        <f>IF(V1559="ECF",P1559*PU!$B$5,0)</f>
        <v>0</v>
      </c>
      <c r="Z1559" s="23">
        <f>IF(V1559="Enrobé projeté",P1559*PU!$B$7,0)</f>
        <v>0</v>
      </c>
      <c r="AA1559" s="23">
        <f>IF(V1559="Enrobé à froid",P1559*PU!$B$9,0)</f>
        <v>0</v>
      </c>
      <c r="AB1559" s="23">
        <f>IF(V1559="Béton bitumineux",P1559*PU!$B$11,0)</f>
        <v>0</v>
      </c>
      <c r="AC1559" s="23">
        <f>IF(V1559="Grave émulsion",P1559*PU!$B$13,0)</f>
        <v>0</v>
      </c>
      <c r="AD1559" s="24">
        <f>(R1559*PU!B1564)+('Entretien des chaussées1'!T1559*PU!B1566)+'Entretien des chaussées1'!X1559+'Entretien des chaussées1'!Y1559+'Entretien des chaussées1'!Z1559+'Entretien des chaussées1'!AA1559+'Entretien des chaussées1'!AB1559+'Entretien des chaussées1'!AC1559</f>
        <v>0</v>
      </c>
      <c r="AE1559" s="34"/>
      <c r="AF1559" s="34"/>
      <c r="AG1559" s="19" t="str">
        <f t="shared" si="283"/>
        <v/>
      </c>
      <c r="AH1559" s="19" t="str">
        <f t="shared" si="284"/>
        <v/>
      </c>
      <c r="AI1559" s="19" t="str">
        <f t="shared" si="285"/>
        <v/>
      </c>
      <c r="AJ1559" s="31"/>
      <c r="AK1559" s="26"/>
    </row>
    <row r="1560" spans="1:37" x14ac:dyDescent="0.2">
      <c r="A1560" s="40"/>
      <c r="B1560" s="50"/>
      <c r="C1560" s="41"/>
      <c r="D1560" s="44"/>
      <c r="E1560" s="40"/>
      <c r="F1560" s="38" t="str">
        <f t="shared" si="275"/>
        <v/>
      </c>
      <c r="G1560" s="23">
        <f t="shared" si="276"/>
        <v>0</v>
      </c>
      <c r="H1560" s="23">
        <f t="shared" si="277"/>
        <v>0</v>
      </c>
      <c r="I1560" s="23">
        <f t="shared" si="278"/>
        <v>0</v>
      </c>
      <c r="J1560" s="23">
        <f t="shared" si="279"/>
        <v>0</v>
      </c>
      <c r="K1560" s="23">
        <f t="shared" si="280"/>
        <v>0</v>
      </c>
      <c r="L1560" s="27"/>
      <c r="M1560" s="27"/>
      <c r="N1560" s="33"/>
      <c r="O1560" s="33"/>
      <c r="P1560" s="68" t="str">
        <f t="shared" si="281"/>
        <v/>
      </c>
      <c r="Q1560" s="49" t="str">
        <f t="shared" si="282"/>
        <v/>
      </c>
      <c r="R1560" s="33"/>
      <c r="S1560" s="33"/>
      <c r="T1560" s="33"/>
      <c r="U1560" s="33"/>
      <c r="V1560" s="27"/>
      <c r="W1560" s="45"/>
      <c r="X1560" s="42">
        <f>IF(V1560="ESU",P1560*PU!$B$3,0)</f>
        <v>0</v>
      </c>
      <c r="Y1560" s="23">
        <f>IF(V1560="ECF",P1560*PU!$B$5,0)</f>
        <v>0</v>
      </c>
      <c r="Z1560" s="23">
        <f>IF(V1560="Enrobé projeté",P1560*PU!$B$7,0)</f>
        <v>0</v>
      </c>
      <c r="AA1560" s="23">
        <f>IF(V1560="Enrobé à froid",P1560*PU!$B$9,0)</f>
        <v>0</v>
      </c>
      <c r="AB1560" s="23">
        <f>IF(V1560="Béton bitumineux",P1560*PU!$B$11,0)</f>
        <v>0</v>
      </c>
      <c r="AC1560" s="23">
        <f>IF(V1560="Grave émulsion",P1560*PU!$B$13,0)</f>
        <v>0</v>
      </c>
      <c r="AD1560" s="24">
        <f>(R1560*PU!B1565)+('Entretien des chaussées1'!T1560*PU!B1567)+'Entretien des chaussées1'!X1560+'Entretien des chaussées1'!Y1560+'Entretien des chaussées1'!Z1560+'Entretien des chaussées1'!AA1560+'Entretien des chaussées1'!AB1560+'Entretien des chaussées1'!AC1560</f>
        <v>0</v>
      </c>
      <c r="AE1560" s="34"/>
      <c r="AF1560" s="34"/>
      <c r="AG1560" s="19" t="str">
        <f t="shared" si="283"/>
        <v/>
      </c>
      <c r="AH1560" s="19" t="str">
        <f t="shared" si="284"/>
        <v/>
      </c>
      <c r="AI1560" s="19" t="str">
        <f t="shared" si="285"/>
        <v/>
      </c>
      <c r="AJ1560" s="31"/>
      <c r="AK1560" s="26"/>
    </row>
    <row r="1561" spans="1:37" x14ac:dyDescent="0.2">
      <c r="A1561" s="40"/>
      <c r="B1561" s="50"/>
      <c r="C1561" s="41"/>
      <c r="D1561" s="44"/>
      <c r="E1561" s="40"/>
      <c r="F1561" s="38" t="str">
        <f t="shared" si="275"/>
        <v/>
      </c>
      <c r="G1561" s="23">
        <f t="shared" si="276"/>
        <v>0</v>
      </c>
      <c r="H1561" s="23">
        <f t="shared" si="277"/>
        <v>0</v>
      </c>
      <c r="I1561" s="23">
        <f t="shared" si="278"/>
        <v>0</v>
      </c>
      <c r="J1561" s="23">
        <f t="shared" si="279"/>
        <v>0</v>
      </c>
      <c r="K1561" s="23">
        <f t="shared" si="280"/>
        <v>0</v>
      </c>
      <c r="L1561" s="27"/>
      <c r="M1561" s="27"/>
      <c r="N1561" s="33"/>
      <c r="O1561" s="33"/>
      <c r="P1561" s="68" t="str">
        <f t="shared" si="281"/>
        <v/>
      </c>
      <c r="Q1561" s="49" t="str">
        <f t="shared" si="282"/>
        <v/>
      </c>
      <c r="R1561" s="33"/>
      <c r="S1561" s="33"/>
      <c r="T1561" s="33"/>
      <c r="U1561" s="33"/>
      <c r="V1561" s="27"/>
      <c r="W1561" s="45"/>
      <c r="X1561" s="42">
        <f>IF(V1561="ESU",P1561*PU!$B$3,0)</f>
        <v>0</v>
      </c>
      <c r="Y1561" s="23">
        <f>IF(V1561="ECF",P1561*PU!$B$5,0)</f>
        <v>0</v>
      </c>
      <c r="Z1561" s="23">
        <f>IF(V1561="Enrobé projeté",P1561*PU!$B$7,0)</f>
        <v>0</v>
      </c>
      <c r="AA1561" s="23">
        <f>IF(V1561="Enrobé à froid",P1561*PU!$B$9,0)</f>
        <v>0</v>
      </c>
      <c r="AB1561" s="23">
        <f>IF(V1561="Béton bitumineux",P1561*PU!$B$11,0)</f>
        <v>0</v>
      </c>
      <c r="AC1561" s="23">
        <f>IF(V1561="Grave émulsion",P1561*PU!$B$13,0)</f>
        <v>0</v>
      </c>
      <c r="AD1561" s="24">
        <f>(R1561*PU!B1566)+('Entretien des chaussées1'!T1561*PU!B1568)+'Entretien des chaussées1'!X1561+'Entretien des chaussées1'!Y1561+'Entretien des chaussées1'!Z1561+'Entretien des chaussées1'!AA1561+'Entretien des chaussées1'!AB1561+'Entretien des chaussées1'!AC1561</f>
        <v>0</v>
      </c>
      <c r="AE1561" s="34"/>
      <c r="AF1561" s="34"/>
      <c r="AG1561" s="19" t="str">
        <f t="shared" si="283"/>
        <v/>
      </c>
      <c r="AH1561" s="19" t="str">
        <f t="shared" si="284"/>
        <v/>
      </c>
      <c r="AI1561" s="19" t="str">
        <f t="shared" si="285"/>
        <v/>
      </c>
      <c r="AJ1561" s="31"/>
      <c r="AK1561" s="26"/>
    </row>
    <row r="1562" spans="1:37" x14ac:dyDescent="0.2">
      <c r="A1562" s="40"/>
      <c r="B1562" s="50"/>
      <c r="C1562" s="41"/>
      <c r="D1562" s="44"/>
      <c r="E1562" s="40"/>
      <c r="F1562" s="38" t="str">
        <f t="shared" si="275"/>
        <v/>
      </c>
      <c r="G1562" s="23">
        <f t="shared" si="276"/>
        <v>0</v>
      </c>
      <c r="H1562" s="23">
        <f t="shared" si="277"/>
        <v>0</v>
      </c>
      <c r="I1562" s="23">
        <f t="shared" si="278"/>
        <v>0</v>
      </c>
      <c r="J1562" s="23">
        <f t="shared" si="279"/>
        <v>0</v>
      </c>
      <c r="K1562" s="23">
        <f t="shared" si="280"/>
        <v>0</v>
      </c>
      <c r="L1562" s="27"/>
      <c r="M1562" s="27"/>
      <c r="N1562" s="33"/>
      <c r="O1562" s="33"/>
      <c r="P1562" s="68" t="str">
        <f t="shared" si="281"/>
        <v/>
      </c>
      <c r="Q1562" s="49" t="str">
        <f t="shared" si="282"/>
        <v/>
      </c>
      <c r="R1562" s="33"/>
      <c r="S1562" s="33"/>
      <c r="T1562" s="33"/>
      <c r="U1562" s="33"/>
      <c r="V1562" s="27"/>
      <c r="W1562" s="45"/>
      <c r="X1562" s="42">
        <f>IF(V1562="ESU",P1562*PU!$B$3,0)</f>
        <v>0</v>
      </c>
      <c r="Y1562" s="23">
        <f>IF(V1562="ECF",P1562*PU!$B$5,0)</f>
        <v>0</v>
      </c>
      <c r="Z1562" s="23">
        <f>IF(V1562="Enrobé projeté",P1562*PU!$B$7,0)</f>
        <v>0</v>
      </c>
      <c r="AA1562" s="23">
        <f>IF(V1562="Enrobé à froid",P1562*PU!$B$9,0)</f>
        <v>0</v>
      </c>
      <c r="AB1562" s="23">
        <f>IF(V1562="Béton bitumineux",P1562*PU!$B$11,0)</f>
        <v>0</v>
      </c>
      <c r="AC1562" s="23">
        <f>IF(V1562="Grave émulsion",P1562*PU!$B$13,0)</f>
        <v>0</v>
      </c>
      <c r="AD1562" s="24">
        <f>(R1562*PU!B1567)+('Entretien des chaussées1'!T1562*PU!B1569)+'Entretien des chaussées1'!X1562+'Entretien des chaussées1'!Y1562+'Entretien des chaussées1'!Z1562+'Entretien des chaussées1'!AA1562+'Entretien des chaussées1'!AB1562+'Entretien des chaussées1'!AC1562</f>
        <v>0</v>
      </c>
      <c r="AE1562" s="34"/>
      <c r="AF1562" s="34"/>
      <c r="AG1562" s="19" t="str">
        <f t="shared" si="283"/>
        <v/>
      </c>
      <c r="AH1562" s="19" t="str">
        <f t="shared" si="284"/>
        <v/>
      </c>
      <c r="AI1562" s="19" t="str">
        <f t="shared" si="285"/>
        <v/>
      </c>
      <c r="AJ1562" s="31"/>
      <c r="AK1562" s="26"/>
    </row>
    <row r="1563" spans="1:37" x14ac:dyDescent="0.2">
      <c r="A1563" s="40"/>
      <c r="B1563" s="50"/>
      <c r="C1563" s="41"/>
      <c r="D1563" s="44"/>
      <c r="E1563" s="40"/>
      <c r="F1563" s="38" t="str">
        <f t="shared" si="275"/>
        <v/>
      </c>
      <c r="G1563" s="23">
        <f t="shared" si="276"/>
        <v>0</v>
      </c>
      <c r="H1563" s="23">
        <f t="shared" si="277"/>
        <v>0</v>
      </c>
      <c r="I1563" s="23">
        <f t="shared" si="278"/>
        <v>0</v>
      </c>
      <c r="J1563" s="23">
        <f t="shared" si="279"/>
        <v>0</v>
      </c>
      <c r="K1563" s="23">
        <f t="shared" si="280"/>
        <v>0</v>
      </c>
      <c r="L1563" s="27"/>
      <c r="M1563" s="27"/>
      <c r="N1563" s="33"/>
      <c r="O1563" s="33"/>
      <c r="P1563" s="68" t="str">
        <f t="shared" si="281"/>
        <v/>
      </c>
      <c r="Q1563" s="49" t="str">
        <f t="shared" si="282"/>
        <v/>
      </c>
      <c r="R1563" s="33"/>
      <c r="S1563" s="33"/>
      <c r="T1563" s="33"/>
      <c r="U1563" s="33"/>
      <c r="V1563" s="27"/>
      <c r="W1563" s="45"/>
      <c r="X1563" s="42">
        <f>IF(V1563="ESU",P1563*PU!$B$3,0)</f>
        <v>0</v>
      </c>
      <c r="Y1563" s="23">
        <f>IF(V1563="ECF",P1563*PU!$B$5,0)</f>
        <v>0</v>
      </c>
      <c r="Z1563" s="23">
        <f>IF(V1563="Enrobé projeté",P1563*PU!$B$7,0)</f>
        <v>0</v>
      </c>
      <c r="AA1563" s="23">
        <f>IF(V1563="Enrobé à froid",P1563*PU!$B$9,0)</f>
        <v>0</v>
      </c>
      <c r="AB1563" s="23">
        <f>IF(V1563="Béton bitumineux",P1563*PU!$B$11,0)</f>
        <v>0</v>
      </c>
      <c r="AC1563" s="23">
        <f>IF(V1563="Grave émulsion",P1563*PU!$B$13,0)</f>
        <v>0</v>
      </c>
      <c r="AD1563" s="24">
        <f>(R1563*PU!B1568)+('Entretien des chaussées1'!T1563*PU!B1570)+'Entretien des chaussées1'!X1563+'Entretien des chaussées1'!Y1563+'Entretien des chaussées1'!Z1563+'Entretien des chaussées1'!AA1563+'Entretien des chaussées1'!AB1563+'Entretien des chaussées1'!AC1563</f>
        <v>0</v>
      </c>
      <c r="AE1563" s="34"/>
      <c r="AF1563" s="34"/>
      <c r="AG1563" s="19" t="str">
        <f t="shared" si="283"/>
        <v/>
      </c>
      <c r="AH1563" s="19" t="str">
        <f t="shared" si="284"/>
        <v/>
      </c>
      <c r="AI1563" s="19" t="str">
        <f t="shared" si="285"/>
        <v/>
      </c>
      <c r="AJ1563" s="31"/>
      <c r="AK1563" s="26"/>
    </row>
    <row r="1564" spans="1:37" x14ac:dyDescent="0.2">
      <c r="A1564" s="40"/>
      <c r="B1564" s="50"/>
      <c r="C1564" s="41"/>
      <c r="D1564" s="44"/>
      <c r="E1564" s="40"/>
      <c r="F1564" s="38" t="str">
        <f t="shared" si="275"/>
        <v/>
      </c>
      <c r="G1564" s="23">
        <f t="shared" si="276"/>
        <v>0</v>
      </c>
      <c r="H1564" s="23">
        <f t="shared" si="277"/>
        <v>0</v>
      </c>
      <c r="I1564" s="23">
        <f t="shared" si="278"/>
        <v>0</v>
      </c>
      <c r="J1564" s="23">
        <f t="shared" si="279"/>
        <v>0</v>
      </c>
      <c r="K1564" s="23">
        <f t="shared" si="280"/>
        <v>0</v>
      </c>
      <c r="L1564" s="27"/>
      <c r="M1564" s="27"/>
      <c r="N1564" s="33"/>
      <c r="O1564" s="33"/>
      <c r="P1564" s="68" t="str">
        <f t="shared" si="281"/>
        <v/>
      </c>
      <c r="Q1564" s="49" t="str">
        <f t="shared" si="282"/>
        <v/>
      </c>
      <c r="R1564" s="33"/>
      <c r="S1564" s="33"/>
      <c r="T1564" s="33"/>
      <c r="U1564" s="33"/>
      <c r="V1564" s="27"/>
      <c r="W1564" s="45"/>
      <c r="X1564" s="42">
        <f>IF(V1564="ESU",P1564*PU!$B$3,0)</f>
        <v>0</v>
      </c>
      <c r="Y1564" s="23">
        <f>IF(V1564="ECF",P1564*PU!$B$5,0)</f>
        <v>0</v>
      </c>
      <c r="Z1564" s="23">
        <f>IF(V1564="Enrobé projeté",P1564*PU!$B$7,0)</f>
        <v>0</v>
      </c>
      <c r="AA1564" s="23">
        <f>IF(V1564="Enrobé à froid",P1564*PU!$B$9,0)</f>
        <v>0</v>
      </c>
      <c r="AB1564" s="23">
        <f>IF(V1564="Béton bitumineux",P1564*PU!$B$11,0)</f>
        <v>0</v>
      </c>
      <c r="AC1564" s="23">
        <f>IF(V1564="Grave émulsion",P1564*PU!$B$13,0)</f>
        <v>0</v>
      </c>
      <c r="AD1564" s="24">
        <f>(R1564*PU!B1569)+('Entretien des chaussées1'!T1564*PU!B1571)+'Entretien des chaussées1'!X1564+'Entretien des chaussées1'!Y1564+'Entretien des chaussées1'!Z1564+'Entretien des chaussées1'!AA1564+'Entretien des chaussées1'!AB1564+'Entretien des chaussées1'!AC1564</f>
        <v>0</v>
      </c>
      <c r="AE1564" s="34"/>
      <c r="AF1564" s="34"/>
      <c r="AG1564" s="19" t="str">
        <f t="shared" si="283"/>
        <v/>
      </c>
      <c r="AH1564" s="19" t="str">
        <f t="shared" si="284"/>
        <v/>
      </c>
      <c r="AI1564" s="19" t="str">
        <f t="shared" si="285"/>
        <v/>
      </c>
      <c r="AJ1564" s="31"/>
      <c r="AK1564" s="26"/>
    </row>
    <row r="1565" spans="1:37" x14ac:dyDescent="0.2">
      <c r="A1565" s="40"/>
      <c r="B1565" s="50"/>
      <c r="C1565" s="41"/>
      <c r="D1565" s="44"/>
      <c r="E1565" s="40"/>
      <c r="F1565" s="38" t="str">
        <f t="shared" si="275"/>
        <v/>
      </c>
      <c r="G1565" s="23">
        <f t="shared" si="276"/>
        <v>0</v>
      </c>
      <c r="H1565" s="23">
        <f t="shared" si="277"/>
        <v>0</v>
      </c>
      <c r="I1565" s="23">
        <f t="shared" si="278"/>
        <v>0</v>
      </c>
      <c r="J1565" s="23">
        <f t="shared" si="279"/>
        <v>0</v>
      </c>
      <c r="K1565" s="23">
        <f t="shared" si="280"/>
        <v>0</v>
      </c>
      <c r="L1565" s="27"/>
      <c r="M1565" s="27"/>
      <c r="N1565" s="33"/>
      <c r="O1565" s="33"/>
      <c r="P1565" s="68" t="str">
        <f t="shared" si="281"/>
        <v/>
      </c>
      <c r="Q1565" s="49" t="str">
        <f t="shared" si="282"/>
        <v/>
      </c>
      <c r="R1565" s="33"/>
      <c r="S1565" s="33"/>
      <c r="T1565" s="33"/>
      <c r="U1565" s="33"/>
      <c r="V1565" s="27"/>
      <c r="W1565" s="45"/>
      <c r="X1565" s="42">
        <f>IF(V1565="ESU",P1565*PU!$B$3,0)</f>
        <v>0</v>
      </c>
      <c r="Y1565" s="23">
        <f>IF(V1565="ECF",P1565*PU!$B$5,0)</f>
        <v>0</v>
      </c>
      <c r="Z1565" s="23">
        <f>IF(V1565="Enrobé projeté",P1565*PU!$B$7,0)</f>
        <v>0</v>
      </c>
      <c r="AA1565" s="23">
        <f>IF(V1565="Enrobé à froid",P1565*PU!$B$9,0)</f>
        <v>0</v>
      </c>
      <c r="AB1565" s="23">
        <f>IF(V1565="Béton bitumineux",P1565*PU!$B$11,0)</f>
        <v>0</v>
      </c>
      <c r="AC1565" s="23">
        <f>IF(V1565="Grave émulsion",P1565*PU!$B$13,0)</f>
        <v>0</v>
      </c>
      <c r="AD1565" s="24">
        <f>(R1565*PU!B1570)+('Entretien des chaussées1'!T1565*PU!B1572)+'Entretien des chaussées1'!X1565+'Entretien des chaussées1'!Y1565+'Entretien des chaussées1'!Z1565+'Entretien des chaussées1'!AA1565+'Entretien des chaussées1'!AB1565+'Entretien des chaussées1'!AC1565</f>
        <v>0</v>
      </c>
      <c r="AE1565" s="34"/>
      <c r="AF1565" s="34"/>
      <c r="AG1565" s="19" t="str">
        <f t="shared" si="283"/>
        <v/>
      </c>
      <c r="AH1565" s="19" t="str">
        <f t="shared" si="284"/>
        <v/>
      </c>
      <c r="AI1565" s="19" t="str">
        <f t="shared" si="285"/>
        <v/>
      </c>
      <c r="AJ1565" s="31"/>
      <c r="AK1565" s="26"/>
    </row>
    <row r="1566" spans="1:37" x14ac:dyDescent="0.2">
      <c r="A1566" s="40"/>
      <c r="B1566" s="50"/>
      <c r="C1566" s="41"/>
      <c r="D1566" s="44"/>
      <c r="E1566" s="40"/>
      <c r="F1566" s="38" t="str">
        <f t="shared" si="275"/>
        <v/>
      </c>
      <c r="G1566" s="23">
        <f t="shared" si="276"/>
        <v>0</v>
      </c>
      <c r="H1566" s="23">
        <f t="shared" si="277"/>
        <v>0</v>
      </c>
      <c r="I1566" s="23">
        <f t="shared" si="278"/>
        <v>0</v>
      </c>
      <c r="J1566" s="23">
        <f t="shared" si="279"/>
        <v>0</v>
      </c>
      <c r="K1566" s="23">
        <f t="shared" si="280"/>
        <v>0</v>
      </c>
      <c r="L1566" s="27"/>
      <c r="M1566" s="27"/>
      <c r="N1566" s="33"/>
      <c r="O1566" s="33"/>
      <c r="P1566" s="68" t="str">
        <f t="shared" si="281"/>
        <v/>
      </c>
      <c r="Q1566" s="49" t="str">
        <f t="shared" si="282"/>
        <v/>
      </c>
      <c r="R1566" s="33"/>
      <c r="S1566" s="33"/>
      <c r="T1566" s="33"/>
      <c r="U1566" s="33"/>
      <c r="V1566" s="27"/>
      <c r="W1566" s="45"/>
      <c r="X1566" s="42">
        <f>IF(V1566="ESU",P1566*PU!$B$3,0)</f>
        <v>0</v>
      </c>
      <c r="Y1566" s="23">
        <f>IF(V1566="ECF",P1566*PU!$B$5,0)</f>
        <v>0</v>
      </c>
      <c r="Z1566" s="23">
        <f>IF(V1566="Enrobé projeté",P1566*PU!$B$7,0)</f>
        <v>0</v>
      </c>
      <c r="AA1566" s="23">
        <f>IF(V1566="Enrobé à froid",P1566*PU!$B$9,0)</f>
        <v>0</v>
      </c>
      <c r="AB1566" s="23">
        <f>IF(V1566="Béton bitumineux",P1566*PU!$B$11,0)</f>
        <v>0</v>
      </c>
      <c r="AC1566" s="23">
        <f>IF(V1566="Grave émulsion",P1566*PU!$B$13,0)</f>
        <v>0</v>
      </c>
      <c r="AD1566" s="24">
        <f>(R1566*PU!B1571)+('Entretien des chaussées1'!T1566*PU!B1573)+'Entretien des chaussées1'!X1566+'Entretien des chaussées1'!Y1566+'Entretien des chaussées1'!Z1566+'Entretien des chaussées1'!AA1566+'Entretien des chaussées1'!AB1566+'Entretien des chaussées1'!AC1566</f>
        <v>0</v>
      </c>
      <c r="AE1566" s="34"/>
      <c r="AF1566" s="34"/>
      <c r="AG1566" s="19" t="str">
        <f t="shared" si="283"/>
        <v/>
      </c>
      <c r="AH1566" s="19" t="str">
        <f t="shared" si="284"/>
        <v/>
      </c>
      <c r="AI1566" s="19" t="str">
        <f t="shared" si="285"/>
        <v/>
      </c>
      <c r="AJ1566" s="31"/>
      <c r="AK1566" s="26"/>
    </row>
    <row r="1567" spans="1:37" x14ac:dyDescent="0.2">
      <c r="A1567" s="40"/>
      <c r="B1567" s="50"/>
      <c r="C1567" s="41"/>
      <c r="D1567" s="44"/>
      <c r="E1567" s="40"/>
      <c r="F1567" s="38" t="str">
        <f t="shared" si="275"/>
        <v/>
      </c>
      <c r="G1567" s="23">
        <f t="shared" si="276"/>
        <v>0</v>
      </c>
      <c r="H1567" s="23">
        <f t="shared" si="277"/>
        <v>0</v>
      </c>
      <c r="I1567" s="23">
        <f t="shared" si="278"/>
        <v>0</v>
      </c>
      <c r="J1567" s="23">
        <f t="shared" si="279"/>
        <v>0</v>
      </c>
      <c r="K1567" s="23">
        <f t="shared" si="280"/>
        <v>0</v>
      </c>
      <c r="L1567" s="27"/>
      <c r="M1567" s="27"/>
      <c r="N1567" s="33"/>
      <c r="O1567" s="33"/>
      <c r="P1567" s="68" t="str">
        <f t="shared" si="281"/>
        <v/>
      </c>
      <c r="Q1567" s="49" t="str">
        <f t="shared" si="282"/>
        <v/>
      </c>
      <c r="R1567" s="33"/>
      <c r="S1567" s="33"/>
      <c r="T1567" s="33"/>
      <c r="U1567" s="33"/>
      <c r="V1567" s="27"/>
      <c r="W1567" s="45"/>
      <c r="X1567" s="42">
        <f>IF(V1567="ESU",P1567*PU!$B$3,0)</f>
        <v>0</v>
      </c>
      <c r="Y1567" s="23">
        <f>IF(V1567="ECF",P1567*PU!$B$5,0)</f>
        <v>0</v>
      </c>
      <c r="Z1567" s="23">
        <f>IF(V1567="Enrobé projeté",P1567*PU!$B$7,0)</f>
        <v>0</v>
      </c>
      <c r="AA1567" s="23">
        <f>IF(V1567="Enrobé à froid",P1567*PU!$B$9,0)</f>
        <v>0</v>
      </c>
      <c r="AB1567" s="23">
        <f>IF(V1567="Béton bitumineux",P1567*PU!$B$11,0)</f>
        <v>0</v>
      </c>
      <c r="AC1567" s="23">
        <f>IF(V1567="Grave émulsion",P1567*PU!$B$13,0)</f>
        <v>0</v>
      </c>
      <c r="AD1567" s="24">
        <f>(R1567*PU!B1572)+('Entretien des chaussées1'!T1567*PU!B1574)+'Entretien des chaussées1'!X1567+'Entretien des chaussées1'!Y1567+'Entretien des chaussées1'!Z1567+'Entretien des chaussées1'!AA1567+'Entretien des chaussées1'!AB1567+'Entretien des chaussées1'!AC1567</f>
        <v>0</v>
      </c>
      <c r="AE1567" s="34"/>
      <c r="AF1567" s="34"/>
      <c r="AG1567" s="19" t="str">
        <f t="shared" si="283"/>
        <v/>
      </c>
      <c r="AH1567" s="19" t="str">
        <f t="shared" si="284"/>
        <v/>
      </c>
      <c r="AI1567" s="19" t="str">
        <f t="shared" si="285"/>
        <v/>
      </c>
      <c r="AJ1567" s="31"/>
      <c r="AK1567" s="26"/>
    </row>
    <row r="1568" spans="1:37" x14ac:dyDescent="0.2">
      <c r="A1568" s="40"/>
      <c r="B1568" s="50"/>
      <c r="C1568" s="41"/>
      <c r="D1568" s="44"/>
      <c r="E1568" s="40"/>
      <c r="F1568" s="38" t="str">
        <f t="shared" si="275"/>
        <v/>
      </c>
      <c r="G1568" s="23">
        <f t="shared" si="276"/>
        <v>0</v>
      </c>
      <c r="H1568" s="23">
        <f t="shared" si="277"/>
        <v>0</v>
      </c>
      <c r="I1568" s="23">
        <f t="shared" si="278"/>
        <v>0</v>
      </c>
      <c r="J1568" s="23">
        <f t="shared" si="279"/>
        <v>0</v>
      </c>
      <c r="K1568" s="23">
        <f t="shared" si="280"/>
        <v>0</v>
      </c>
      <c r="L1568" s="27"/>
      <c r="M1568" s="27"/>
      <c r="N1568" s="33"/>
      <c r="O1568" s="33"/>
      <c r="P1568" s="68" t="str">
        <f t="shared" si="281"/>
        <v/>
      </c>
      <c r="Q1568" s="49" t="str">
        <f t="shared" si="282"/>
        <v/>
      </c>
      <c r="R1568" s="33"/>
      <c r="S1568" s="33"/>
      <c r="T1568" s="33"/>
      <c r="U1568" s="33"/>
      <c r="V1568" s="27"/>
      <c r="W1568" s="45"/>
      <c r="X1568" s="42">
        <f>IF(V1568="ESU",P1568*PU!$B$3,0)</f>
        <v>0</v>
      </c>
      <c r="Y1568" s="23">
        <f>IF(V1568="ECF",P1568*PU!$B$5,0)</f>
        <v>0</v>
      </c>
      <c r="Z1568" s="23">
        <f>IF(V1568="Enrobé projeté",P1568*PU!$B$7,0)</f>
        <v>0</v>
      </c>
      <c r="AA1568" s="23">
        <f>IF(V1568="Enrobé à froid",P1568*PU!$B$9,0)</f>
        <v>0</v>
      </c>
      <c r="AB1568" s="23">
        <f>IF(V1568="Béton bitumineux",P1568*PU!$B$11,0)</f>
        <v>0</v>
      </c>
      <c r="AC1568" s="23">
        <f>IF(V1568="Grave émulsion",P1568*PU!$B$13,0)</f>
        <v>0</v>
      </c>
      <c r="AD1568" s="24">
        <f>(R1568*PU!B1573)+('Entretien des chaussées1'!T1568*PU!B1575)+'Entretien des chaussées1'!X1568+'Entretien des chaussées1'!Y1568+'Entretien des chaussées1'!Z1568+'Entretien des chaussées1'!AA1568+'Entretien des chaussées1'!AB1568+'Entretien des chaussées1'!AC1568</f>
        <v>0</v>
      </c>
      <c r="AE1568" s="34"/>
      <c r="AF1568" s="34"/>
      <c r="AG1568" s="19" t="str">
        <f t="shared" si="283"/>
        <v/>
      </c>
      <c r="AH1568" s="19" t="str">
        <f t="shared" si="284"/>
        <v/>
      </c>
      <c r="AI1568" s="19" t="str">
        <f t="shared" si="285"/>
        <v/>
      </c>
      <c r="AJ1568" s="31"/>
      <c r="AK1568" s="26"/>
    </row>
    <row r="1569" spans="1:37" x14ac:dyDescent="0.2">
      <c r="A1569" s="40"/>
      <c r="B1569" s="50"/>
      <c r="C1569" s="41"/>
      <c r="D1569" s="44"/>
      <c r="E1569" s="40"/>
      <c r="F1569" s="38" t="str">
        <f t="shared" si="275"/>
        <v/>
      </c>
      <c r="G1569" s="23">
        <f t="shared" si="276"/>
        <v>0</v>
      </c>
      <c r="H1569" s="23">
        <f t="shared" si="277"/>
        <v>0</v>
      </c>
      <c r="I1569" s="23">
        <f t="shared" si="278"/>
        <v>0</v>
      </c>
      <c r="J1569" s="23">
        <f t="shared" si="279"/>
        <v>0</v>
      </c>
      <c r="K1569" s="23">
        <f t="shared" si="280"/>
        <v>0</v>
      </c>
      <c r="L1569" s="27"/>
      <c r="M1569" s="27"/>
      <c r="N1569" s="33"/>
      <c r="O1569" s="33"/>
      <c r="P1569" s="68" t="str">
        <f t="shared" si="281"/>
        <v/>
      </c>
      <c r="Q1569" s="49" t="str">
        <f t="shared" si="282"/>
        <v/>
      </c>
      <c r="R1569" s="33"/>
      <c r="S1569" s="33"/>
      <c r="T1569" s="33"/>
      <c r="U1569" s="33"/>
      <c r="V1569" s="27"/>
      <c r="W1569" s="45"/>
      <c r="X1569" s="42">
        <f>IF(V1569="ESU",P1569*PU!$B$3,0)</f>
        <v>0</v>
      </c>
      <c r="Y1569" s="23">
        <f>IF(V1569="ECF",P1569*PU!$B$5,0)</f>
        <v>0</v>
      </c>
      <c r="Z1569" s="23">
        <f>IF(V1569="Enrobé projeté",P1569*PU!$B$7,0)</f>
        <v>0</v>
      </c>
      <c r="AA1569" s="23">
        <f>IF(V1569="Enrobé à froid",P1569*PU!$B$9,0)</f>
        <v>0</v>
      </c>
      <c r="AB1569" s="23">
        <f>IF(V1569="Béton bitumineux",P1569*PU!$B$11,0)</f>
        <v>0</v>
      </c>
      <c r="AC1569" s="23">
        <f>IF(V1569="Grave émulsion",P1569*PU!$B$13,0)</f>
        <v>0</v>
      </c>
      <c r="AD1569" s="24">
        <f>(R1569*PU!B1574)+('Entretien des chaussées1'!T1569*PU!B1576)+'Entretien des chaussées1'!X1569+'Entretien des chaussées1'!Y1569+'Entretien des chaussées1'!Z1569+'Entretien des chaussées1'!AA1569+'Entretien des chaussées1'!AB1569+'Entretien des chaussées1'!AC1569</f>
        <v>0</v>
      </c>
      <c r="AE1569" s="34"/>
      <c r="AF1569" s="34"/>
      <c r="AG1569" s="19" t="str">
        <f t="shared" si="283"/>
        <v/>
      </c>
      <c r="AH1569" s="19" t="str">
        <f t="shared" si="284"/>
        <v/>
      </c>
      <c r="AI1569" s="19" t="str">
        <f t="shared" si="285"/>
        <v/>
      </c>
      <c r="AJ1569" s="31"/>
      <c r="AK1569" s="26"/>
    </row>
    <row r="1570" spans="1:37" x14ac:dyDescent="0.2">
      <c r="A1570" s="40"/>
      <c r="B1570" s="50"/>
      <c r="C1570" s="41"/>
      <c r="D1570" s="44"/>
      <c r="E1570" s="40"/>
      <c r="F1570" s="38" t="str">
        <f t="shared" si="275"/>
        <v/>
      </c>
      <c r="G1570" s="23">
        <f t="shared" si="276"/>
        <v>0</v>
      </c>
      <c r="H1570" s="23">
        <f t="shared" si="277"/>
        <v>0</v>
      </c>
      <c r="I1570" s="23">
        <f t="shared" si="278"/>
        <v>0</v>
      </c>
      <c r="J1570" s="23">
        <f t="shared" si="279"/>
        <v>0</v>
      </c>
      <c r="K1570" s="23">
        <f t="shared" si="280"/>
        <v>0</v>
      </c>
      <c r="L1570" s="27"/>
      <c r="M1570" s="27"/>
      <c r="N1570" s="33"/>
      <c r="O1570" s="33"/>
      <c r="P1570" s="68" t="str">
        <f t="shared" si="281"/>
        <v/>
      </c>
      <c r="Q1570" s="49" t="str">
        <f t="shared" si="282"/>
        <v/>
      </c>
      <c r="R1570" s="33"/>
      <c r="S1570" s="33"/>
      <c r="T1570" s="33"/>
      <c r="U1570" s="33"/>
      <c r="V1570" s="27"/>
      <c r="W1570" s="45"/>
      <c r="X1570" s="42">
        <f>IF(V1570="ESU",P1570*PU!$B$3,0)</f>
        <v>0</v>
      </c>
      <c r="Y1570" s="23">
        <f>IF(V1570="ECF",P1570*PU!$B$5,0)</f>
        <v>0</v>
      </c>
      <c r="Z1570" s="23">
        <f>IF(V1570="Enrobé projeté",P1570*PU!$B$7,0)</f>
        <v>0</v>
      </c>
      <c r="AA1570" s="23">
        <f>IF(V1570="Enrobé à froid",P1570*PU!$B$9,0)</f>
        <v>0</v>
      </c>
      <c r="AB1570" s="23">
        <f>IF(V1570="Béton bitumineux",P1570*PU!$B$11,0)</f>
        <v>0</v>
      </c>
      <c r="AC1570" s="23">
        <f>IF(V1570="Grave émulsion",P1570*PU!$B$13,0)</f>
        <v>0</v>
      </c>
      <c r="AD1570" s="24">
        <f>(R1570*PU!B1575)+('Entretien des chaussées1'!T1570*PU!B1577)+'Entretien des chaussées1'!X1570+'Entretien des chaussées1'!Y1570+'Entretien des chaussées1'!Z1570+'Entretien des chaussées1'!AA1570+'Entretien des chaussées1'!AB1570+'Entretien des chaussées1'!AC1570</f>
        <v>0</v>
      </c>
      <c r="AE1570" s="34"/>
      <c r="AF1570" s="34"/>
      <c r="AG1570" s="19" t="str">
        <f t="shared" si="283"/>
        <v/>
      </c>
      <c r="AH1570" s="19" t="str">
        <f t="shared" si="284"/>
        <v/>
      </c>
      <c r="AI1570" s="19" t="str">
        <f t="shared" si="285"/>
        <v/>
      </c>
      <c r="AJ1570" s="31"/>
      <c r="AK1570" s="26"/>
    </row>
    <row r="1571" spans="1:37" x14ac:dyDescent="0.2">
      <c r="A1571" s="40"/>
      <c r="B1571" s="50"/>
      <c r="C1571" s="41"/>
      <c r="D1571" s="44"/>
      <c r="E1571" s="40"/>
      <c r="F1571" s="38" t="str">
        <f t="shared" si="275"/>
        <v/>
      </c>
      <c r="G1571" s="23">
        <f t="shared" si="276"/>
        <v>0</v>
      </c>
      <c r="H1571" s="23">
        <f t="shared" si="277"/>
        <v>0</v>
      </c>
      <c r="I1571" s="23">
        <f t="shared" si="278"/>
        <v>0</v>
      </c>
      <c r="J1571" s="23">
        <f t="shared" si="279"/>
        <v>0</v>
      </c>
      <c r="K1571" s="23">
        <f t="shared" si="280"/>
        <v>0</v>
      </c>
      <c r="L1571" s="27"/>
      <c r="M1571" s="27"/>
      <c r="N1571" s="33"/>
      <c r="O1571" s="33"/>
      <c r="P1571" s="68" t="str">
        <f t="shared" si="281"/>
        <v/>
      </c>
      <c r="Q1571" s="49" t="str">
        <f t="shared" si="282"/>
        <v/>
      </c>
      <c r="R1571" s="33"/>
      <c r="S1571" s="33"/>
      <c r="T1571" s="33"/>
      <c r="U1571" s="33"/>
      <c r="V1571" s="27"/>
      <c r="W1571" s="45"/>
      <c r="X1571" s="42">
        <f>IF(V1571="ESU",P1571*PU!$B$3,0)</f>
        <v>0</v>
      </c>
      <c r="Y1571" s="23">
        <f>IF(V1571="ECF",P1571*PU!$B$5,0)</f>
        <v>0</v>
      </c>
      <c r="Z1571" s="23">
        <f>IF(V1571="Enrobé projeté",P1571*PU!$B$7,0)</f>
        <v>0</v>
      </c>
      <c r="AA1571" s="23">
        <f>IF(V1571="Enrobé à froid",P1571*PU!$B$9,0)</f>
        <v>0</v>
      </c>
      <c r="AB1571" s="23">
        <f>IF(V1571="Béton bitumineux",P1571*PU!$B$11,0)</f>
        <v>0</v>
      </c>
      <c r="AC1571" s="23">
        <f>IF(V1571="Grave émulsion",P1571*PU!$B$13,0)</f>
        <v>0</v>
      </c>
      <c r="AD1571" s="24">
        <f>(R1571*PU!B1576)+('Entretien des chaussées1'!T1571*PU!B1578)+'Entretien des chaussées1'!X1571+'Entretien des chaussées1'!Y1571+'Entretien des chaussées1'!Z1571+'Entretien des chaussées1'!AA1571+'Entretien des chaussées1'!AB1571+'Entretien des chaussées1'!AC1571</f>
        <v>0</v>
      </c>
      <c r="AE1571" s="34"/>
      <c r="AF1571" s="34"/>
      <c r="AG1571" s="19" t="str">
        <f t="shared" si="283"/>
        <v/>
      </c>
      <c r="AH1571" s="19" t="str">
        <f t="shared" si="284"/>
        <v/>
      </c>
      <c r="AI1571" s="19" t="str">
        <f t="shared" si="285"/>
        <v/>
      </c>
      <c r="AJ1571" s="31"/>
      <c r="AK1571" s="26"/>
    </row>
    <row r="1572" spans="1:37" x14ac:dyDescent="0.2">
      <c r="A1572" s="40"/>
      <c r="B1572" s="50"/>
      <c r="C1572" s="41"/>
      <c r="D1572" s="44"/>
      <c r="E1572" s="40"/>
      <c r="F1572" s="38" t="str">
        <f t="shared" si="275"/>
        <v/>
      </c>
      <c r="G1572" s="23">
        <f t="shared" si="276"/>
        <v>0</v>
      </c>
      <c r="H1572" s="23">
        <f t="shared" si="277"/>
        <v>0</v>
      </c>
      <c r="I1572" s="23">
        <f t="shared" si="278"/>
        <v>0</v>
      </c>
      <c r="J1572" s="23">
        <f t="shared" si="279"/>
        <v>0</v>
      </c>
      <c r="K1572" s="23">
        <f t="shared" si="280"/>
        <v>0</v>
      </c>
      <c r="L1572" s="27"/>
      <c r="M1572" s="27"/>
      <c r="N1572" s="33"/>
      <c r="O1572" s="33"/>
      <c r="P1572" s="68" t="str">
        <f t="shared" si="281"/>
        <v/>
      </c>
      <c r="Q1572" s="49" t="str">
        <f t="shared" si="282"/>
        <v/>
      </c>
      <c r="R1572" s="33"/>
      <c r="S1572" s="33"/>
      <c r="T1572" s="33"/>
      <c r="U1572" s="33"/>
      <c r="V1572" s="27"/>
      <c r="W1572" s="45"/>
      <c r="X1572" s="42">
        <f>IF(V1572="ESU",P1572*PU!$B$3,0)</f>
        <v>0</v>
      </c>
      <c r="Y1572" s="23">
        <f>IF(V1572="ECF",P1572*PU!$B$5,0)</f>
        <v>0</v>
      </c>
      <c r="Z1572" s="23">
        <f>IF(V1572="Enrobé projeté",P1572*PU!$B$7,0)</f>
        <v>0</v>
      </c>
      <c r="AA1572" s="23">
        <f>IF(V1572="Enrobé à froid",P1572*PU!$B$9,0)</f>
        <v>0</v>
      </c>
      <c r="AB1572" s="23">
        <f>IF(V1572="Béton bitumineux",P1572*PU!$B$11,0)</f>
        <v>0</v>
      </c>
      <c r="AC1572" s="23">
        <f>IF(V1572="Grave émulsion",P1572*PU!$B$13,0)</f>
        <v>0</v>
      </c>
      <c r="AD1572" s="24">
        <f>(R1572*PU!B1577)+('Entretien des chaussées1'!T1572*PU!B1579)+'Entretien des chaussées1'!X1572+'Entretien des chaussées1'!Y1572+'Entretien des chaussées1'!Z1572+'Entretien des chaussées1'!AA1572+'Entretien des chaussées1'!AB1572+'Entretien des chaussées1'!AC1572</f>
        <v>0</v>
      </c>
      <c r="AE1572" s="34"/>
      <c r="AF1572" s="34"/>
      <c r="AG1572" s="19" t="str">
        <f t="shared" si="283"/>
        <v/>
      </c>
      <c r="AH1572" s="19" t="str">
        <f t="shared" si="284"/>
        <v/>
      </c>
      <c r="AI1572" s="19" t="str">
        <f t="shared" si="285"/>
        <v/>
      </c>
      <c r="AJ1572" s="31"/>
      <c r="AK1572" s="26"/>
    </row>
    <row r="1573" spans="1:37" x14ac:dyDescent="0.2">
      <c r="A1573" s="40"/>
      <c r="B1573" s="50"/>
      <c r="C1573" s="41"/>
      <c r="D1573" s="44"/>
      <c r="E1573" s="40"/>
      <c r="F1573" s="38" t="str">
        <f t="shared" si="275"/>
        <v/>
      </c>
      <c r="G1573" s="23">
        <f t="shared" si="276"/>
        <v>0</v>
      </c>
      <c r="H1573" s="23">
        <f t="shared" si="277"/>
        <v>0</v>
      </c>
      <c r="I1573" s="23">
        <f t="shared" si="278"/>
        <v>0</v>
      </c>
      <c r="J1573" s="23">
        <f t="shared" si="279"/>
        <v>0</v>
      </c>
      <c r="K1573" s="23">
        <f t="shared" si="280"/>
        <v>0</v>
      </c>
      <c r="L1573" s="27"/>
      <c r="M1573" s="27"/>
      <c r="N1573" s="33"/>
      <c r="O1573" s="33"/>
      <c r="P1573" s="68" t="str">
        <f t="shared" si="281"/>
        <v/>
      </c>
      <c r="Q1573" s="49" t="str">
        <f t="shared" si="282"/>
        <v/>
      </c>
      <c r="R1573" s="33"/>
      <c r="S1573" s="33"/>
      <c r="T1573" s="33"/>
      <c r="U1573" s="33"/>
      <c r="V1573" s="27"/>
      <c r="W1573" s="45"/>
      <c r="X1573" s="42">
        <f>IF(V1573="ESU",P1573*PU!$B$3,0)</f>
        <v>0</v>
      </c>
      <c r="Y1573" s="23">
        <f>IF(V1573="ECF",P1573*PU!$B$5,0)</f>
        <v>0</v>
      </c>
      <c r="Z1573" s="23">
        <f>IF(V1573="Enrobé projeté",P1573*PU!$B$7,0)</f>
        <v>0</v>
      </c>
      <c r="AA1573" s="23">
        <f>IF(V1573="Enrobé à froid",P1573*PU!$B$9,0)</f>
        <v>0</v>
      </c>
      <c r="AB1573" s="23">
        <f>IF(V1573="Béton bitumineux",P1573*PU!$B$11,0)</f>
        <v>0</v>
      </c>
      <c r="AC1573" s="23">
        <f>IF(V1573="Grave émulsion",P1573*PU!$B$13,0)</f>
        <v>0</v>
      </c>
      <c r="AD1573" s="24">
        <f>(R1573*PU!B1578)+('Entretien des chaussées1'!T1573*PU!B1580)+'Entretien des chaussées1'!X1573+'Entretien des chaussées1'!Y1573+'Entretien des chaussées1'!Z1573+'Entretien des chaussées1'!AA1573+'Entretien des chaussées1'!AB1573+'Entretien des chaussées1'!AC1573</f>
        <v>0</v>
      </c>
      <c r="AE1573" s="34"/>
      <c r="AF1573" s="34"/>
      <c r="AG1573" s="19" t="str">
        <f t="shared" si="283"/>
        <v/>
      </c>
      <c r="AH1573" s="19" t="str">
        <f t="shared" si="284"/>
        <v/>
      </c>
      <c r="AI1573" s="19" t="str">
        <f t="shared" si="285"/>
        <v/>
      </c>
      <c r="AJ1573" s="31"/>
      <c r="AK1573" s="26"/>
    </row>
    <row r="1574" spans="1:37" x14ac:dyDescent="0.2">
      <c r="A1574" s="40"/>
      <c r="B1574" s="50"/>
      <c r="C1574" s="41"/>
      <c r="D1574" s="44"/>
      <c r="E1574" s="40"/>
      <c r="F1574" s="38" t="str">
        <f t="shared" si="275"/>
        <v/>
      </c>
      <c r="G1574" s="23">
        <f t="shared" si="276"/>
        <v>0</v>
      </c>
      <c r="H1574" s="23">
        <f t="shared" si="277"/>
        <v>0</v>
      </c>
      <c r="I1574" s="23">
        <f t="shared" si="278"/>
        <v>0</v>
      </c>
      <c r="J1574" s="23">
        <f t="shared" si="279"/>
        <v>0</v>
      </c>
      <c r="K1574" s="23">
        <f t="shared" si="280"/>
        <v>0</v>
      </c>
      <c r="L1574" s="27"/>
      <c r="M1574" s="27"/>
      <c r="N1574" s="33"/>
      <c r="O1574" s="33"/>
      <c r="P1574" s="68" t="str">
        <f t="shared" si="281"/>
        <v/>
      </c>
      <c r="Q1574" s="49" t="str">
        <f t="shared" si="282"/>
        <v/>
      </c>
      <c r="R1574" s="33"/>
      <c r="S1574" s="33"/>
      <c r="T1574" s="33"/>
      <c r="U1574" s="33"/>
      <c r="V1574" s="27"/>
      <c r="W1574" s="45"/>
      <c r="X1574" s="42">
        <f>IF(V1574="ESU",P1574*PU!$B$3,0)</f>
        <v>0</v>
      </c>
      <c r="Y1574" s="23">
        <f>IF(V1574="ECF",P1574*PU!$B$5,0)</f>
        <v>0</v>
      </c>
      <c r="Z1574" s="23">
        <f>IF(V1574="Enrobé projeté",P1574*PU!$B$7,0)</f>
        <v>0</v>
      </c>
      <c r="AA1574" s="23">
        <f>IF(V1574="Enrobé à froid",P1574*PU!$B$9,0)</f>
        <v>0</v>
      </c>
      <c r="AB1574" s="23">
        <f>IF(V1574="Béton bitumineux",P1574*PU!$B$11,0)</f>
        <v>0</v>
      </c>
      <c r="AC1574" s="23">
        <f>IF(V1574="Grave émulsion",P1574*PU!$B$13,0)</f>
        <v>0</v>
      </c>
      <c r="AD1574" s="24">
        <f>(R1574*PU!B1579)+('Entretien des chaussées1'!T1574*PU!B1581)+'Entretien des chaussées1'!X1574+'Entretien des chaussées1'!Y1574+'Entretien des chaussées1'!Z1574+'Entretien des chaussées1'!AA1574+'Entretien des chaussées1'!AB1574+'Entretien des chaussées1'!AC1574</f>
        <v>0</v>
      </c>
      <c r="AE1574" s="34"/>
      <c r="AF1574" s="34"/>
      <c r="AG1574" s="19" t="str">
        <f t="shared" si="283"/>
        <v/>
      </c>
      <c r="AH1574" s="19" t="str">
        <f t="shared" si="284"/>
        <v/>
      </c>
      <c r="AI1574" s="19" t="str">
        <f t="shared" si="285"/>
        <v/>
      </c>
      <c r="AJ1574" s="31"/>
      <c r="AK1574" s="26"/>
    </row>
    <row r="1575" spans="1:37" x14ac:dyDescent="0.2">
      <c r="A1575" s="40"/>
      <c r="B1575" s="50"/>
      <c r="C1575" s="41"/>
      <c r="D1575" s="44"/>
      <c r="E1575" s="40"/>
      <c r="F1575" s="38" t="str">
        <f t="shared" si="275"/>
        <v/>
      </c>
      <c r="G1575" s="23">
        <f t="shared" si="276"/>
        <v>0</v>
      </c>
      <c r="H1575" s="23">
        <f t="shared" si="277"/>
        <v>0</v>
      </c>
      <c r="I1575" s="23">
        <f t="shared" si="278"/>
        <v>0</v>
      </c>
      <c r="J1575" s="23">
        <f t="shared" si="279"/>
        <v>0</v>
      </c>
      <c r="K1575" s="23">
        <f t="shared" si="280"/>
        <v>0</v>
      </c>
      <c r="L1575" s="27"/>
      <c r="M1575" s="27"/>
      <c r="N1575" s="33"/>
      <c r="O1575" s="33"/>
      <c r="P1575" s="68" t="str">
        <f t="shared" si="281"/>
        <v/>
      </c>
      <c r="Q1575" s="49" t="str">
        <f t="shared" si="282"/>
        <v/>
      </c>
      <c r="R1575" s="33"/>
      <c r="S1575" s="33"/>
      <c r="T1575" s="33"/>
      <c r="U1575" s="33"/>
      <c r="V1575" s="27"/>
      <c r="W1575" s="45"/>
      <c r="X1575" s="42">
        <f>IF(V1575="ESU",P1575*PU!$B$3,0)</f>
        <v>0</v>
      </c>
      <c r="Y1575" s="23">
        <f>IF(V1575="ECF",P1575*PU!$B$5,0)</f>
        <v>0</v>
      </c>
      <c r="Z1575" s="23">
        <f>IF(V1575="Enrobé projeté",P1575*PU!$B$7,0)</f>
        <v>0</v>
      </c>
      <c r="AA1575" s="23">
        <f>IF(V1575="Enrobé à froid",P1575*PU!$B$9,0)</f>
        <v>0</v>
      </c>
      <c r="AB1575" s="23">
        <f>IF(V1575="Béton bitumineux",P1575*PU!$B$11,0)</f>
        <v>0</v>
      </c>
      <c r="AC1575" s="23">
        <f>IF(V1575="Grave émulsion",P1575*PU!$B$13,0)</f>
        <v>0</v>
      </c>
      <c r="AD1575" s="24">
        <f>(R1575*PU!B1580)+('Entretien des chaussées1'!T1575*PU!B1582)+'Entretien des chaussées1'!X1575+'Entretien des chaussées1'!Y1575+'Entretien des chaussées1'!Z1575+'Entretien des chaussées1'!AA1575+'Entretien des chaussées1'!AB1575+'Entretien des chaussées1'!AC1575</f>
        <v>0</v>
      </c>
      <c r="AE1575" s="34"/>
      <c r="AF1575" s="34"/>
      <c r="AG1575" s="19" t="str">
        <f t="shared" si="283"/>
        <v/>
      </c>
      <c r="AH1575" s="19" t="str">
        <f t="shared" si="284"/>
        <v/>
      </c>
      <c r="AI1575" s="19" t="str">
        <f t="shared" si="285"/>
        <v/>
      </c>
      <c r="AJ1575" s="31"/>
      <c r="AK1575" s="26"/>
    </row>
    <row r="1576" spans="1:37" x14ac:dyDescent="0.2">
      <c r="A1576" s="40"/>
      <c r="B1576" s="50"/>
      <c r="C1576" s="41"/>
      <c r="D1576" s="44"/>
      <c r="E1576" s="40"/>
      <c r="F1576" s="38" t="str">
        <f t="shared" si="275"/>
        <v/>
      </c>
      <c r="G1576" s="23">
        <f t="shared" si="276"/>
        <v>0</v>
      </c>
      <c r="H1576" s="23">
        <f t="shared" si="277"/>
        <v>0</v>
      </c>
      <c r="I1576" s="23">
        <f t="shared" si="278"/>
        <v>0</v>
      </c>
      <c r="J1576" s="23">
        <f t="shared" si="279"/>
        <v>0</v>
      </c>
      <c r="K1576" s="23">
        <f t="shared" si="280"/>
        <v>0</v>
      </c>
      <c r="L1576" s="27"/>
      <c r="M1576" s="27"/>
      <c r="N1576" s="33"/>
      <c r="O1576" s="33"/>
      <c r="P1576" s="68" t="str">
        <f t="shared" si="281"/>
        <v/>
      </c>
      <c r="Q1576" s="49" t="str">
        <f t="shared" si="282"/>
        <v/>
      </c>
      <c r="R1576" s="33"/>
      <c r="S1576" s="33"/>
      <c r="T1576" s="33"/>
      <c r="U1576" s="33"/>
      <c r="V1576" s="27"/>
      <c r="W1576" s="45"/>
      <c r="X1576" s="42">
        <f>IF(V1576="ESU",P1576*PU!$B$3,0)</f>
        <v>0</v>
      </c>
      <c r="Y1576" s="23">
        <f>IF(V1576="ECF",P1576*PU!$B$5,0)</f>
        <v>0</v>
      </c>
      <c r="Z1576" s="23">
        <f>IF(V1576="Enrobé projeté",P1576*PU!$B$7,0)</f>
        <v>0</v>
      </c>
      <c r="AA1576" s="23">
        <f>IF(V1576="Enrobé à froid",P1576*PU!$B$9,0)</f>
        <v>0</v>
      </c>
      <c r="AB1576" s="23">
        <f>IF(V1576="Béton bitumineux",P1576*PU!$B$11,0)</f>
        <v>0</v>
      </c>
      <c r="AC1576" s="23">
        <f>IF(V1576="Grave émulsion",P1576*PU!$B$13,0)</f>
        <v>0</v>
      </c>
      <c r="AD1576" s="24">
        <f>(R1576*PU!B1581)+('Entretien des chaussées1'!T1576*PU!B1583)+'Entretien des chaussées1'!X1576+'Entretien des chaussées1'!Y1576+'Entretien des chaussées1'!Z1576+'Entretien des chaussées1'!AA1576+'Entretien des chaussées1'!AB1576+'Entretien des chaussées1'!AC1576</f>
        <v>0</v>
      </c>
      <c r="AE1576" s="34"/>
      <c r="AF1576" s="34"/>
      <c r="AG1576" s="19" t="str">
        <f t="shared" si="283"/>
        <v/>
      </c>
      <c r="AH1576" s="19" t="str">
        <f t="shared" si="284"/>
        <v/>
      </c>
      <c r="AI1576" s="19" t="str">
        <f t="shared" si="285"/>
        <v/>
      </c>
      <c r="AJ1576" s="31"/>
      <c r="AK1576" s="26"/>
    </row>
    <row r="1577" spans="1:37" x14ac:dyDescent="0.2">
      <c r="A1577" s="40"/>
      <c r="B1577" s="50"/>
      <c r="C1577" s="41"/>
      <c r="D1577" s="44"/>
      <c r="E1577" s="40"/>
      <c r="F1577" s="38" t="str">
        <f t="shared" si="275"/>
        <v/>
      </c>
      <c r="G1577" s="23">
        <f t="shared" si="276"/>
        <v>0</v>
      </c>
      <c r="H1577" s="23">
        <f t="shared" si="277"/>
        <v>0</v>
      </c>
      <c r="I1577" s="23">
        <f t="shared" si="278"/>
        <v>0</v>
      </c>
      <c r="J1577" s="23">
        <f t="shared" si="279"/>
        <v>0</v>
      </c>
      <c r="K1577" s="23">
        <f t="shared" si="280"/>
        <v>0</v>
      </c>
      <c r="L1577" s="27"/>
      <c r="M1577" s="27"/>
      <c r="N1577" s="33"/>
      <c r="O1577" s="33"/>
      <c r="P1577" s="68" t="str">
        <f t="shared" si="281"/>
        <v/>
      </c>
      <c r="Q1577" s="49" t="str">
        <f t="shared" si="282"/>
        <v/>
      </c>
      <c r="R1577" s="33"/>
      <c r="S1577" s="33"/>
      <c r="T1577" s="33"/>
      <c r="U1577" s="33"/>
      <c r="V1577" s="27"/>
      <c r="W1577" s="45"/>
      <c r="X1577" s="42">
        <f>IF(V1577="ESU",P1577*PU!$B$3,0)</f>
        <v>0</v>
      </c>
      <c r="Y1577" s="23">
        <f>IF(V1577="ECF",P1577*PU!$B$5,0)</f>
        <v>0</v>
      </c>
      <c r="Z1577" s="23">
        <f>IF(V1577="Enrobé projeté",P1577*PU!$B$7,0)</f>
        <v>0</v>
      </c>
      <c r="AA1577" s="23">
        <f>IF(V1577="Enrobé à froid",P1577*PU!$B$9,0)</f>
        <v>0</v>
      </c>
      <c r="AB1577" s="23">
        <f>IF(V1577="Béton bitumineux",P1577*PU!$B$11,0)</f>
        <v>0</v>
      </c>
      <c r="AC1577" s="23">
        <f>IF(V1577="Grave émulsion",P1577*PU!$B$13,0)</f>
        <v>0</v>
      </c>
      <c r="AD1577" s="24">
        <f>(R1577*PU!B1582)+('Entretien des chaussées1'!T1577*PU!B1584)+'Entretien des chaussées1'!X1577+'Entretien des chaussées1'!Y1577+'Entretien des chaussées1'!Z1577+'Entretien des chaussées1'!AA1577+'Entretien des chaussées1'!AB1577+'Entretien des chaussées1'!AC1577</f>
        <v>0</v>
      </c>
      <c r="AE1577" s="34"/>
      <c r="AF1577" s="34"/>
      <c r="AG1577" s="19" t="str">
        <f t="shared" si="283"/>
        <v/>
      </c>
      <c r="AH1577" s="19" t="str">
        <f t="shared" si="284"/>
        <v/>
      </c>
      <c r="AI1577" s="19" t="str">
        <f t="shared" si="285"/>
        <v/>
      </c>
      <c r="AJ1577" s="31"/>
      <c r="AK1577" s="26"/>
    </row>
    <row r="1578" spans="1:37" x14ac:dyDescent="0.2">
      <c r="A1578" s="40"/>
      <c r="B1578" s="50"/>
      <c r="C1578" s="41"/>
      <c r="D1578" s="44"/>
      <c r="E1578" s="40"/>
      <c r="F1578" s="38" t="str">
        <f t="shared" si="275"/>
        <v/>
      </c>
      <c r="G1578" s="23">
        <f t="shared" si="276"/>
        <v>0</v>
      </c>
      <c r="H1578" s="23">
        <f t="shared" si="277"/>
        <v>0</v>
      </c>
      <c r="I1578" s="23">
        <f t="shared" si="278"/>
        <v>0</v>
      </c>
      <c r="J1578" s="23">
        <f t="shared" si="279"/>
        <v>0</v>
      </c>
      <c r="K1578" s="23">
        <f t="shared" si="280"/>
        <v>0</v>
      </c>
      <c r="L1578" s="27"/>
      <c r="M1578" s="27"/>
      <c r="N1578" s="33"/>
      <c r="O1578" s="33"/>
      <c r="P1578" s="68" t="str">
        <f t="shared" si="281"/>
        <v/>
      </c>
      <c r="Q1578" s="49" t="str">
        <f t="shared" si="282"/>
        <v/>
      </c>
      <c r="R1578" s="33"/>
      <c r="S1578" s="33"/>
      <c r="T1578" s="33"/>
      <c r="U1578" s="33"/>
      <c r="V1578" s="27"/>
      <c r="W1578" s="45"/>
      <c r="X1578" s="42">
        <f>IF(V1578="ESU",P1578*PU!$B$3,0)</f>
        <v>0</v>
      </c>
      <c r="Y1578" s="23">
        <f>IF(V1578="ECF",P1578*PU!$B$5,0)</f>
        <v>0</v>
      </c>
      <c r="Z1578" s="23">
        <f>IF(V1578="Enrobé projeté",P1578*PU!$B$7,0)</f>
        <v>0</v>
      </c>
      <c r="AA1578" s="23">
        <f>IF(V1578="Enrobé à froid",P1578*PU!$B$9,0)</f>
        <v>0</v>
      </c>
      <c r="AB1578" s="23">
        <f>IF(V1578="Béton bitumineux",P1578*PU!$B$11,0)</f>
        <v>0</v>
      </c>
      <c r="AC1578" s="23">
        <f>IF(V1578="Grave émulsion",P1578*PU!$B$13,0)</f>
        <v>0</v>
      </c>
      <c r="AD1578" s="24">
        <f>(R1578*PU!B1583)+('Entretien des chaussées1'!T1578*PU!B1585)+'Entretien des chaussées1'!X1578+'Entretien des chaussées1'!Y1578+'Entretien des chaussées1'!Z1578+'Entretien des chaussées1'!AA1578+'Entretien des chaussées1'!AB1578+'Entretien des chaussées1'!AC1578</f>
        <v>0</v>
      </c>
      <c r="AE1578" s="34"/>
      <c r="AF1578" s="34"/>
      <c r="AG1578" s="19" t="str">
        <f t="shared" si="283"/>
        <v/>
      </c>
      <c r="AH1578" s="19" t="str">
        <f t="shared" si="284"/>
        <v/>
      </c>
      <c r="AI1578" s="19" t="str">
        <f t="shared" si="285"/>
        <v/>
      </c>
      <c r="AJ1578" s="31"/>
      <c r="AK1578" s="26"/>
    </row>
    <row r="1579" spans="1:37" x14ac:dyDescent="0.2">
      <c r="A1579" s="40"/>
      <c r="B1579" s="50"/>
      <c r="C1579" s="41"/>
      <c r="D1579" s="44"/>
      <c r="E1579" s="40"/>
      <c r="F1579" s="38" t="str">
        <f t="shared" si="275"/>
        <v/>
      </c>
      <c r="G1579" s="23">
        <f t="shared" si="276"/>
        <v>0</v>
      </c>
      <c r="H1579" s="23">
        <f t="shared" si="277"/>
        <v>0</v>
      </c>
      <c r="I1579" s="23">
        <f t="shared" si="278"/>
        <v>0</v>
      </c>
      <c r="J1579" s="23">
        <f t="shared" si="279"/>
        <v>0</v>
      </c>
      <c r="K1579" s="23">
        <f t="shared" si="280"/>
        <v>0</v>
      </c>
      <c r="L1579" s="27"/>
      <c r="M1579" s="27"/>
      <c r="N1579" s="33"/>
      <c r="O1579" s="33"/>
      <c r="P1579" s="68" t="str">
        <f t="shared" si="281"/>
        <v/>
      </c>
      <c r="Q1579" s="49" t="str">
        <f t="shared" si="282"/>
        <v/>
      </c>
      <c r="R1579" s="33"/>
      <c r="S1579" s="33"/>
      <c r="T1579" s="33"/>
      <c r="U1579" s="33"/>
      <c r="V1579" s="27"/>
      <c r="W1579" s="45"/>
      <c r="X1579" s="42">
        <f>IF(V1579="ESU",P1579*PU!$B$3,0)</f>
        <v>0</v>
      </c>
      <c r="Y1579" s="23">
        <f>IF(V1579="ECF",P1579*PU!$B$5,0)</f>
        <v>0</v>
      </c>
      <c r="Z1579" s="23">
        <f>IF(V1579="Enrobé projeté",P1579*PU!$B$7,0)</f>
        <v>0</v>
      </c>
      <c r="AA1579" s="23">
        <f>IF(V1579="Enrobé à froid",P1579*PU!$B$9,0)</f>
        <v>0</v>
      </c>
      <c r="AB1579" s="23">
        <f>IF(V1579="Béton bitumineux",P1579*PU!$B$11,0)</f>
        <v>0</v>
      </c>
      <c r="AC1579" s="23">
        <f>IF(V1579="Grave émulsion",P1579*PU!$B$13,0)</f>
        <v>0</v>
      </c>
      <c r="AD1579" s="24">
        <f>(R1579*PU!B1584)+('Entretien des chaussées1'!T1579*PU!B1586)+'Entretien des chaussées1'!X1579+'Entretien des chaussées1'!Y1579+'Entretien des chaussées1'!Z1579+'Entretien des chaussées1'!AA1579+'Entretien des chaussées1'!AB1579+'Entretien des chaussées1'!AC1579</f>
        <v>0</v>
      </c>
      <c r="AE1579" s="34"/>
      <c r="AF1579" s="34"/>
      <c r="AG1579" s="19" t="str">
        <f t="shared" si="283"/>
        <v/>
      </c>
      <c r="AH1579" s="19" t="str">
        <f t="shared" si="284"/>
        <v/>
      </c>
      <c r="AI1579" s="19" t="str">
        <f t="shared" si="285"/>
        <v/>
      </c>
      <c r="AJ1579" s="31"/>
      <c r="AK1579" s="26"/>
    </row>
    <row r="1580" spans="1:37" x14ac:dyDescent="0.2">
      <c r="A1580" s="40"/>
      <c r="B1580" s="50"/>
      <c r="C1580" s="41"/>
      <c r="D1580" s="44"/>
      <c r="E1580" s="40"/>
      <c r="F1580" s="38" t="str">
        <f t="shared" si="275"/>
        <v/>
      </c>
      <c r="G1580" s="23">
        <f t="shared" si="276"/>
        <v>0</v>
      </c>
      <c r="H1580" s="23">
        <f t="shared" si="277"/>
        <v>0</v>
      </c>
      <c r="I1580" s="23">
        <f t="shared" si="278"/>
        <v>0</v>
      </c>
      <c r="J1580" s="23">
        <f t="shared" si="279"/>
        <v>0</v>
      </c>
      <c r="K1580" s="23">
        <f t="shared" si="280"/>
        <v>0</v>
      </c>
      <c r="L1580" s="27"/>
      <c r="M1580" s="27"/>
      <c r="N1580" s="33"/>
      <c r="O1580" s="33"/>
      <c r="P1580" s="68" t="str">
        <f t="shared" si="281"/>
        <v/>
      </c>
      <c r="Q1580" s="49" t="str">
        <f t="shared" si="282"/>
        <v/>
      </c>
      <c r="R1580" s="33"/>
      <c r="S1580" s="33"/>
      <c r="T1580" s="33"/>
      <c r="U1580" s="33"/>
      <c r="V1580" s="27"/>
      <c r="W1580" s="45"/>
      <c r="X1580" s="42">
        <f>IF(V1580="ESU",P1580*PU!$B$3,0)</f>
        <v>0</v>
      </c>
      <c r="Y1580" s="23">
        <f>IF(V1580="ECF",P1580*PU!$B$5,0)</f>
        <v>0</v>
      </c>
      <c r="Z1580" s="23">
        <f>IF(V1580="Enrobé projeté",P1580*PU!$B$7,0)</f>
        <v>0</v>
      </c>
      <c r="AA1580" s="23">
        <f>IF(V1580="Enrobé à froid",P1580*PU!$B$9,0)</f>
        <v>0</v>
      </c>
      <c r="AB1580" s="23">
        <f>IF(V1580="Béton bitumineux",P1580*PU!$B$11,0)</f>
        <v>0</v>
      </c>
      <c r="AC1580" s="23">
        <f>IF(V1580="Grave émulsion",P1580*PU!$B$13,0)</f>
        <v>0</v>
      </c>
      <c r="AD1580" s="24">
        <f>(R1580*PU!B1585)+('Entretien des chaussées1'!T1580*PU!B1587)+'Entretien des chaussées1'!X1580+'Entretien des chaussées1'!Y1580+'Entretien des chaussées1'!Z1580+'Entretien des chaussées1'!AA1580+'Entretien des chaussées1'!AB1580+'Entretien des chaussées1'!AC1580</f>
        <v>0</v>
      </c>
      <c r="AE1580" s="34"/>
      <c r="AF1580" s="34"/>
      <c r="AG1580" s="19" t="str">
        <f t="shared" si="283"/>
        <v/>
      </c>
      <c r="AH1580" s="19" t="str">
        <f t="shared" si="284"/>
        <v/>
      </c>
      <c r="AI1580" s="19" t="str">
        <f t="shared" si="285"/>
        <v/>
      </c>
      <c r="AJ1580" s="31"/>
      <c r="AK1580" s="26"/>
    </row>
    <row r="1581" spans="1:37" x14ac:dyDescent="0.2">
      <c r="A1581" s="40"/>
      <c r="B1581" s="50"/>
      <c r="C1581" s="41"/>
      <c r="D1581" s="44"/>
      <c r="E1581" s="40"/>
      <c r="F1581" s="38" t="str">
        <f t="shared" si="275"/>
        <v/>
      </c>
      <c r="G1581" s="23">
        <f t="shared" si="276"/>
        <v>0</v>
      </c>
      <c r="H1581" s="23">
        <f t="shared" si="277"/>
        <v>0</v>
      </c>
      <c r="I1581" s="23">
        <f t="shared" si="278"/>
        <v>0</v>
      </c>
      <c r="J1581" s="23">
        <f t="shared" si="279"/>
        <v>0</v>
      </c>
      <c r="K1581" s="23">
        <f t="shared" si="280"/>
        <v>0</v>
      </c>
      <c r="L1581" s="27"/>
      <c r="M1581" s="27"/>
      <c r="N1581" s="33"/>
      <c r="O1581" s="33"/>
      <c r="P1581" s="68" t="str">
        <f t="shared" si="281"/>
        <v/>
      </c>
      <c r="Q1581" s="49" t="str">
        <f t="shared" si="282"/>
        <v/>
      </c>
      <c r="R1581" s="33"/>
      <c r="S1581" s="33"/>
      <c r="T1581" s="33"/>
      <c r="U1581" s="33"/>
      <c r="V1581" s="27"/>
      <c r="W1581" s="45"/>
      <c r="X1581" s="42">
        <f>IF(V1581="ESU",P1581*PU!$B$3,0)</f>
        <v>0</v>
      </c>
      <c r="Y1581" s="23">
        <f>IF(V1581="ECF",P1581*PU!$B$5,0)</f>
        <v>0</v>
      </c>
      <c r="Z1581" s="23">
        <f>IF(V1581="Enrobé projeté",P1581*PU!$B$7,0)</f>
        <v>0</v>
      </c>
      <c r="AA1581" s="23">
        <f>IF(V1581="Enrobé à froid",P1581*PU!$B$9,0)</f>
        <v>0</v>
      </c>
      <c r="AB1581" s="23">
        <f>IF(V1581="Béton bitumineux",P1581*PU!$B$11,0)</f>
        <v>0</v>
      </c>
      <c r="AC1581" s="23">
        <f>IF(V1581="Grave émulsion",P1581*PU!$B$13,0)</f>
        <v>0</v>
      </c>
      <c r="AD1581" s="24">
        <f>(R1581*PU!B1586)+('Entretien des chaussées1'!T1581*PU!B1588)+'Entretien des chaussées1'!X1581+'Entretien des chaussées1'!Y1581+'Entretien des chaussées1'!Z1581+'Entretien des chaussées1'!AA1581+'Entretien des chaussées1'!AB1581+'Entretien des chaussées1'!AC1581</f>
        <v>0</v>
      </c>
      <c r="AE1581" s="34"/>
      <c r="AF1581" s="34"/>
      <c r="AG1581" s="19" t="str">
        <f t="shared" si="283"/>
        <v/>
      </c>
      <c r="AH1581" s="19" t="str">
        <f t="shared" si="284"/>
        <v/>
      </c>
      <c r="AI1581" s="19" t="str">
        <f t="shared" si="285"/>
        <v/>
      </c>
      <c r="AJ1581" s="31"/>
      <c r="AK1581" s="26"/>
    </row>
    <row r="1582" spans="1:37" x14ac:dyDescent="0.2">
      <c r="A1582" s="40"/>
      <c r="B1582" s="50"/>
      <c r="C1582" s="41"/>
      <c r="D1582" s="44"/>
      <c r="E1582" s="40"/>
      <c r="F1582" s="38" t="str">
        <f t="shared" si="275"/>
        <v/>
      </c>
      <c r="G1582" s="23">
        <f t="shared" si="276"/>
        <v>0</v>
      </c>
      <c r="H1582" s="23">
        <f t="shared" si="277"/>
        <v>0</v>
      </c>
      <c r="I1582" s="23">
        <f t="shared" si="278"/>
        <v>0</v>
      </c>
      <c r="J1582" s="23">
        <f t="shared" si="279"/>
        <v>0</v>
      </c>
      <c r="K1582" s="23">
        <f t="shared" si="280"/>
        <v>0</v>
      </c>
      <c r="L1582" s="27"/>
      <c r="M1582" s="27"/>
      <c r="N1582" s="33"/>
      <c r="O1582" s="33"/>
      <c r="P1582" s="68" t="str">
        <f t="shared" si="281"/>
        <v/>
      </c>
      <c r="Q1582" s="49" t="str">
        <f t="shared" si="282"/>
        <v/>
      </c>
      <c r="R1582" s="33"/>
      <c r="S1582" s="33"/>
      <c r="T1582" s="33"/>
      <c r="U1582" s="33"/>
      <c r="V1582" s="27"/>
      <c r="W1582" s="45"/>
      <c r="X1582" s="42">
        <f>IF(V1582="ESU",P1582*PU!$B$3,0)</f>
        <v>0</v>
      </c>
      <c r="Y1582" s="23">
        <f>IF(V1582="ECF",P1582*PU!$B$5,0)</f>
        <v>0</v>
      </c>
      <c r="Z1582" s="23">
        <f>IF(V1582="Enrobé projeté",P1582*PU!$B$7,0)</f>
        <v>0</v>
      </c>
      <c r="AA1582" s="23">
        <f>IF(V1582="Enrobé à froid",P1582*PU!$B$9,0)</f>
        <v>0</v>
      </c>
      <c r="AB1582" s="23">
        <f>IF(V1582="Béton bitumineux",P1582*PU!$B$11,0)</f>
        <v>0</v>
      </c>
      <c r="AC1582" s="23">
        <f>IF(V1582="Grave émulsion",P1582*PU!$B$13,0)</f>
        <v>0</v>
      </c>
      <c r="AD1582" s="24">
        <f>(R1582*PU!B1587)+('Entretien des chaussées1'!T1582*PU!B1589)+'Entretien des chaussées1'!X1582+'Entretien des chaussées1'!Y1582+'Entretien des chaussées1'!Z1582+'Entretien des chaussées1'!AA1582+'Entretien des chaussées1'!AB1582+'Entretien des chaussées1'!AC1582</f>
        <v>0</v>
      </c>
      <c r="AE1582" s="34"/>
      <c r="AF1582" s="34"/>
      <c r="AG1582" s="19" t="str">
        <f t="shared" si="283"/>
        <v/>
      </c>
      <c r="AH1582" s="19" t="str">
        <f t="shared" si="284"/>
        <v/>
      </c>
      <c r="AI1582" s="19" t="str">
        <f t="shared" si="285"/>
        <v/>
      </c>
      <c r="AJ1582" s="31"/>
      <c r="AK1582" s="26"/>
    </row>
    <row r="1583" spans="1:37" x14ac:dyDescent="0.2">
      <c r="A1583" s="40"/>
      <c r="B1583" s="50"/>
      <c r="C1583" s="41"/>
      <c r="D1583" s="44"/>
      <c r="E1583" s="40"/>
      <c r="F1583" s="38" t="str">
        <f t="shared" si="275"/>
        <v/>
      </c>
      <c r="G1583" s="23">
        <f t="shared" si="276"/>
        <v>0</v>
      </c>
      <c r="H1583" s="23">
        <f t="shared" si="277"/>
        <v>0</v>
      </c>
      <c r="I1583" s="23">
        <f t="shared" si="278"/>
        <v>0</v>
      </c>
      <c r="J1583" s="23">
        <f t="shared" si="279"/>
        <v>0</v>
      </c>
      <c r="K1583" s="23">
        <f t="shared" si="280"/>
        <v>0</v>
      </c>
      <c r="L1583" s="27"/>
      <c r="M1583" s="27"/>
      <c r="N1583" s="33"/>
      <c r="O1583" s="33"/>
      <c r="P1583" s="68" t="str">
        <f t="shared" si="281"/>
        <v/>
      </c>
      <c r="Q1583" s="49" t="str">
        <f t="shared" si="282"/>
        <v/>
      </c>
      <c r="R1583" s="33"/>
      <c r="S1583" s="33"/>
      <c r="T1583" s="33"/>
      <c r="U1583" s="33"/>
      <c r="V1583" s="27"/>
      <c r="W1583" s="45"/>
      <c r="X1583" s="42">
        <f>IF(V1583="ESU",P1583*PU!$B$3,0)</f>
        <v>0</v>
      </c>
      <c r="Y1583" s="23">
        <f>IF(V1583="ECF",P1583*PU!$B$5,0)</f>
        <v>0</v>
      </c>
      <c r="Z1583" s="23">
        <f>IF(V1583="Enrobé projeté",P1583*PU!$B$7,0)</f>
        <v>0</v>
      </c>
      <c r="AA1583" s="23">
        <f>IF(V1583="Enrobé à froid",P1583*PU!$B$9,0)</f>
        <v>0</v>
      </c>
      <c r="AB1583" s="23">
        <f>IF(V1583="Béton bitumineux",P1583*PU!$B$11,0)</f>
        <v>0</v>
      </c>
      <c r="AC1583" s="23">
        <f>IF(V1583="Grave émulsion",P1583*PU!$B$13,0)</f>
        <v>0</v>
      </c>
      <c r="AD1583" s="24">
        <f>(R1583*PU!B1588)+('Entretien des chaussées1'!T1583*PU!B1590)+'Entretien des chaussées1'!X1583+'Entretien des chaussées1'!Y1583+'Entretien des chaussées1'!Z1583+'Entretien des chaussées1'!AA1583+'Entretien des chaussées1'!AB1583+'Entretien des chaussées1'!AC1583</f>
        <v>0</v>
      </c>
      <c r="AE1583" s="34"/>
      <c r="AF1583" s="34"/>
      <c r="AG1583" s="19" t="str">
        <f t="shared" si="283"/>
        <v/>
      </c>
      <c r="AH1583" s="19" t="str">
        <f t="shared" si="284"/>
        <v/>
      </c>
      <c r="AI1583" s="19" t="str">
        <f t="shared" si="285"/>
        <v/>
      </c>
      <c r="AJ1583" s="31"/>
      <c r="AK1583" s="26"/>
    </row>
    <row r="1584" spans="1:37" x14ac:dyDescent="0.2">
      <c r="A1584" s="40"/>
      <c r="B1584" s="50"/>
      <c r="C1584" s="41"/>
      <c r="D1584" s="44"/>
      <c r="E1584" s="40"/>
      <c r="F1584" s="38" t="str">
        <f t="shared" si="275"/>
        <v/>
      </c>
      <c r="G1584" s="23">
        <f t="shared" si="276"/>
        <v>0</v>
      </c>
      <c r="H1584" s="23">
        <f t="shared" si="277"/>
        <v>0</v>
      </c>
      <c r="I1584" s="23">
        <f t="shared" si="278"/>
        <v>0</v>
      </c>
      <c r="J1584" s="23">
        <f t="shared" si="279"/>
        <v>0</v>
      </c>
      <c r="K1584" s="23">
        <f t="shared" si="280"/>
        <v>0</v>
      </c>
      <c r="L1584" s="27"/>
      <c r="M1584" s="27"/>
      <c r="N1584" s="33"/>
      <c r="O1584" s="33"/>
      <c r="P1584" s="68" t="str">
        <f t="shared" si="281"/>
        <v/>
      </c>
      <c r="Q1584" s="49" t="str">
        <f t="shared" si="282"/>
        <v/>
      </c>
      <c r="R1584" s="33"/>
      <c r="S1584" s="33"/>
      <c r="T1584" s="33"/>
      <c r="U1584" s="33"/>
      <c r="V1584" s="27"/>
      <c r="W1584" s="45"/>
      <c r="X1584" s="42">
        <f>IF(V1584="ESU",P1584*PU!$B$3,0)</f>
        <v>0</v>
      </c>
      <c r="Y1584" s="23">
        <f>IF(V1584="ECF",P1584*PU!$B$5,0)</f>
        <v>0</v>
      </c>
      <c r="Z1584" s="23">
        <f>IF(V1584="Enrobé projeté",P1584*PU!$B$7,0)</f>
        <v>0</v>
      </c>
      <c r="AA1584" s="23">
        <f>IF(V1584="Enrobé à froid",P1584*PU!$B$9,0)</f>
        <v>0</v>
      </c>
      <c r="AB1584" s="23">
        <f>IF(V1584="Béton bitumineux",P1584*PU!$B$11,0)</f>
        <v>0</v>
      </c>
      <c r="AC1584" s="23">
        <f>IF(V1584="Grave émulsion",P1584*PU!$B$13,0)</f>
        <v>0</v>
      </c>
      <c r="AD1584" s="24">
        <f>(R1584*PU!B1589)+('Entretien des chaussées1'!T1584*PU!B1591)+'Entretien des chaussées1'!X1584+'Entretien des chaussées1'!Y1584+'Entretien des chaussées1'!Z1584+'Entretien des chaussées1'!AA1584+'Entretien des chaussées1'!AB1584+'Entretien des chaussées1'!AC1584</f>
        <v>0</v>
      </c>
      <c r="AE1584" s="34"/>
      <c r="AF1584" s="34"/>
      <c r="AG1584" s="19" t="str">
        <f t="shared" si="283"/>
        <v/>
      </c>
      <c r="AH1584" s="19" t="str">
        <f t="shared" si="284"/>
        <v/>
      </c>
      <c r="AI1584" s="19" t="str">
        <f t="shared" si="285"/>
        <v/>
      </c>
      <c r="AJ1584" s="31"/>
      <c r="AK1584" s="26"/>
    </row>
    <row r="1585" spans="1:37" x14ac:dyDescent="0.2">
      <c r="A1585" s="40"/>
      <c r="B1585" s="50"/>
      <c r="C1585" s="41"/>
      <c r="D1585" s="44"/>
      <c r="E1585" s="40"/>
      <c r="F1585" s="38" t="str">
        <f t="shared" si="275"/>
        <v/>
      </c>
      <c r="G1585" s="23">
        <f t="shared" si="276"/>
        <v>0</v>
      </c>
      <c r="H1585" s="23">
        <f t="shared" si="277"/>
        <v>0</v>
      </c>
      <c r="I1585" s="23">
        <f t="shared" si="278"/>
        <v>0</v>
      </c>
      <c r="J1585" s="23">
        <f t="shared" si="279"/>
        <v>0</v>
      </c>
      <c r="K1585" s="23">
        <f t="shared" si="280"/>
        <v>0</v>
      </c>
      <c r="L1585" s="27"/>
      <c r="M1585" s="27"/>
      <c r="N1585" s="33"/>
      <c r="O1585" s="33"/>
      <c r="P1585" s="68" t="str">
        <f t="shared" si="281"/>
        <v/>
      </c>
      <c r="Q1585" s="49" t="str">
        <f t="shared" si="282"/>
        <v/>
      </c>
      <c r="R1585" s="33"/>
      <c r="S1585" s="33"/>
      <c r="T1585" s="33"/>
      <c r="U1585" s="33"/>
      <c r="V1585" s="27"/>
      <c r="W1585" s="45"/>
      <c r="X1585" s="42">
        <f>IF(V1585="ESU",P1585*PU!$B$3,0)</f>
        <v>0</v>
      </c>
      <c r="Y1585" s="23">
        <f>IF(V1585="ECF",P1585*PU!$B$5,0)</f>
        <v>0</v>
      </c>
      <c r="Z1585" s="23">
        <f>IF(V1585="Enrobé projeté",P1585*PU!$B$7,0)</f>
        <v>0</v>
      </c>
      <c r="AA1585" s="23">
        <f>IF(V1585="Enrobé à froid",P1585*PU!$B$9,0)</f>
        <v>0</v>
      </c>
      <c r="AB1585" s="23">
        <f>IF(V1585="Béton bitumineux",P1585*PU!$B$11,0)</f>
        <v>0</v>
      </c>
      <c r="AC1585" s="23">
        <f>IF(V1585="Grave émulsion",P1585*PU!$B$13,0)</f>
        <v>0</v>
      </c>
      <c r="AD1585" s="24">
        <f>(R1585*PU!B1590)+('Entretien des chaussées1'!T1585*PU!B1592)+'Entretien des chaussées1'!X1585+'Entretien des chaussées1'!Y1585+'Entretien des chaussées1'!Z1585+'Entretien des chaussées1'!AA1585+'Entretien des chaussées1'!AB1585+'Entretien des chaussées1'!AC1585</f>
        <v>0</v>
      </c>
      <c r="AE1585" s="34"/>
      <c r="AF1585" s="34"/>
      <c r="AG1585" s="19" t="str">
        <f t="shared" si="283"/>
        <v/>
      </c>
      <c r="AH1585" s="19" t="str">
        <f t="shared" si="284"/>
        <v/>
      </c>
      <c r="AI1585" s="19" t="str">
        <f t="shared" si="285"/>
        <v/>
      </c>
      <c r="AJ1585" s="31"/>
      <c r="AK1585" s="26"/>
    </row>
    <row r="1586" spans="1:37" x14ac:dyDescent="0.2">
      <c r="A1586" s="40"/>
      <c r="B1586" s="50"/>
      <c r="C1586" s="41"/>
      <c r="D1586" s="44"/>
      <c r="E1586" s="40"/>
      <c r="F1586" s="38" t="str">
        <f t="shared" si="275"/>
        <v/>
      </c>
      <c r="G1586" s="23">
        <f t="shared" si="276"/>
        <v>0</v>
      </c>
      <c r="H1586" s="23">
        <f t="shared" si="277"/>
        <v>0</v>
      </c>
      <c r="I1586" s="23">
        <f t="shared" si="278"/>
        <v>0</v>
      </c>
      <c r="J1586" s="23">
        <f t="shared" si="279"/>
        <v>0</v>
      </c>
      <c r="K1586" s="23">
        <f t="shared" si="280"/>
        <v>0</v>
      </c>
      <c r="L1586" s="27"/>
      <c r="M1586" s="27"/>
      <c r="N1586" s="33"/>
      <c r="O1586" s="33"/>
      <c r="P1586" s="68" t="str">
        <f t="shared" si="281"/>
        <v/>
      </c>
      <c r="Q1586" s="49" t="str">
        <f t="shared" si="282"/>
        <v/>
      </c>
      <c r="R1586" s="33"/>
      <c r="S1586" s="33"/>
      <c r="T1586" s="33"/>
      <c r="U1586" s="33"/>
      <c r="V1586" s="27"/>
      <c r="W1586" s="45"/>
      <c r="X1586" s="42">
        <f>IF(V1586="ESU",P1586*PU!$B$3,0)</f>
        <v>0</v>
      </c>
      <c r="Y1586" s="23">
        <f>IF(V1586="ECF",P1586*PU!$B$5,0)</f>
        <v>0</v>
      </c>
      <c r="Z1586" s="23">
        <f>IF(V1586="Enrobé projeté",P1586*PU!$B$7,0)</f>
        <v>0</v>
      </c>
      <c r="AA1586" s="23">
        <f>IF(V1586="Enrobé à froid",P1586*PU!$B$9,0)</f>
        <v>0</v>
      </c>
      <c r="AB1586" s="23">
        <f>IF(V1586="Béton bitumineux",P1586*PU!$B$11,0)</f>
        <v>0</v>
      </c>
      <c r="AC1586" s="23">
        <f>IF(V1586="Grave émulsion",P1586*PU!$B$13,0)</f>
        <v>0</v>
      </c>
      <c r="AD1586" s="24">
        <f>(R1586*PU!B1591)+('Entretien des chaussées1'!T1586*PU!B1593)+'Entretien des chaussées1'!X1586+'Entretien des chaussées1'!Y1586+'Entretien des chaussées1'!Z1586+'Entretien des chaussées1'!AA1586+'Entretien des chaussées1'!AB1586+'Entretien des chaussées1'!AC1586</f>
        <v>0</v>
      </c>
      <c r="AE1586" s="34"/>
      <c r="AF1586" s="34"/>
      <c r="AG1586" s="19" t="str">
        <f t="shared" si="283"/>
        <v/>
      </c>
      <c r="AH1586" s="19" t="str">
        <f t="shared" si="284"/>
        <v/>
      </c>
      <c r="AI1586" s="19" t="str">
        <f t="shared" si="285"/>
        <v/>
      </c>
      <c r="AJ1586" s="31"/>
      <c r="AK1586" s="26"/>
    </row>
    <row r="1587" spans="1:37" x14ac:dyDescent="0.2">
      <c r="A1587" s="40"/>
      <c r="B1587" s="50"/>
      <c r="C1587" s="41"/>
      <c r="D1587" s="44"/>
      <c r="E1587" s="40"/>
      <c r="F1587" s="38" t="str">
        <f t="shared" si="275"/>
        <v/>
      </c>
      <c r="G1587" s="23">
        <f t="shared" si="276"/>
        <v>0</v>
      </c>
      <c r="H1587" s="23">
        <f t="shared" si="277"/>
        <v>0</v>
      </c>
      <c r="I1587" s="23">
        <f t="shared" si="278"/>
        <v>0</v>
      </c>
      <c r="J1587" s="23">
        <f t="shared" si="279"/>
        <v>0</v>
      </c>
      <c r="K1587" s="23">
        <f t="shared" si="280"/>
        <v>0</v>
      </c>
      <c r="L1587" s="27"/>
      <c r="M1587" s="27"/>
      <c r="N1587" s="33"/>
      <c r="O1587" s="33"/>
      <c r="P1587" s="68" t="str">
        <f t="shared" si="281"/>
        <v/>
      </c>
      <c r="Q1587" s="49" t="str">
        <f t="shared" si="282"/>
        <v/>
      </c>
      <c r="R1587" s="33"/>
      <c r="S1587" s="33"/>
      <c r="T1587" s="33"/>
      <c r="U1587" s="33"/>
      <c r="V1587" s="27"/>
      <c r="W1587" s="45"/>
      <c r="X1587" s="42">
        <f>IF(V1587="ESU",P1587*PU!$B$3,0)</f>
        <v>0</v>
      </c>
      <c r="Y1587" s="23">
        <f>IF(V1587="ECF",P1587*PU!$B$5,0)</f>
        <v>0</v>
      </c>
      <c r="Z1587" s="23">
        <f>IF(V1587="Enrobé projeté",P1587*PU!$B$7,0)</f>
        <v>0</v>
      </c>
      <c r="AA1587" s="23">
        <f>IF(V1587="Enrobé à froid",P1587*PU!$B$9,0)</f>
        <v>0</v>
      </c>
      <c r="AB1587" s="23">
        <f>IF(V1587="Béton bitumineux",P1587*PU!$B$11,0)</f>
        <v>0</v>
      </c>
      <c r="AC1587" s="23">
        <f>IF(V1587="Grave émulsion",P1587*PU!$B$13,0)</f>
        <v>0</v>
      </c>
      <c r="AD1587" s="24">
        <f>(R1587*PU!B1592)+('Entretien des chaussées1'!T1587*PU!B1594)+'Entretien des chaussées1'!X1587+'Entretien des chaussées1'!Y1587+'Entretien des chaussées1'!Z1587+'Entretien des chaussées1'!AA1587+'Entretien des chaussées1'!AB1587+'Entretien des chaussées1'!AC1587</f>
        <v>0</v>
      </c>
      <c r="AE1587" s="34"/>
      <c r="AF1587" s="34"/>
      <c r="AG1587" s="19" t="str">
        <f t="shared" si="283"/>
        <v/>
      </c>
      <c r="AH1587" s="19" t="str">
        <f t="shared" si="284"/>
        <v/>
      </c>
      <c r="AI1587" s="19" t="str">
        <f t="shared" si="285"/>
        <v/>
      </c>
      <c r="AJ1587" s="31"/>
      <c r="AK1587" s="26"/>
    </row>
    <row r="1588" spans="1:37" x14ac:dyDescent="0.2">
      <c r="A1588" s="40"/>
      <c r="B1588" s="50"/>
      <c r="C1588" s="41"/>
      <c r="D1588" s="44"/>
      <c r="E1588" s="40"/>
      <c r="F1588" s="38" t="str">
        <f t="shared" si="275"/>
        <v/>
      </c>
      <c r="G1588" s="23">
        <f t="shared" si="276"/>
        <v>0</v>
      </c>
      <c r="H1588" s="23">
        <f t="shared" si="277"/>
        <v>0</v>
      </c>
      <c r="I1588" s="23">
        <f t="shared" si="278"/>
        <v>0</v>
      </c>
      <c r="J1588" s="23">
        <f t="shared" si="279"/>
        <v>0</v>
      </c>
      <c r="K1588" s="23">
        <f t="shared" si="280"/>
        <v>0</v>
      </c>
      <c r="L1588" s="27"/>
      <c r="M1588" s="27"/>
      <c r="N1588" s="33"/>
      <c r="O1588" s="33"/>
      <c r="P1588" s="68" t="str">
        <f t="shared" si="281"/>
        <v/>
      </c>
      <c r="Q1588" s="49" t="str">
        <f t="shared" si="282"/>
        <v/>
      </c>
      <c r="R1588" s="33"/>
      <c r="S1588" s="33"/>
      <c r="T1588" s="33"/>
      <c r="U1588" s="33"/>
      <c r="V1588" s="27"/>
      <c r="W1588" s="45"/>
      <c r="X1588" s="42">
        <f>IF(V1588="ESU",P1588*PU!$B$3,0)</f>
        <v>0</v>
      </c>
      <c r="Y1588" s="23">
        <f>IF(V1588="ECF",P1588*PU!$B$5,0)</f>
        <v>0</v>
      </c>
      <c r="Z1588" s="23">
        <f>IF(V1588="Enrobé projeté",P1588*PU!$B$7,0)</f>
        <v>0</v>
      </c>
      <c r="AA1588" s="23">
        <f>IF(V1588="Enrobé à froid",P1588*PU!$B$9,0)</f>
        <v>0</v>
      </c>
      <c r="AB1588" s="23">
        <f>IF(V1588="Béton bitumineux",P1588*PU!$B$11,0)</f>
        <v>0</v>
      </c>
      <c r="AC1588" s="23">
        <f>IF(V1588="Grave émulsion",P1588*PU!$B$13,0)</f>
        <v>0</v>
      </c>
      <c r="AD1588" s="24">
        <f>(R1588*PU!B1593)+('Entretien des chaussées1'!T1588*PU!B1595)+'Entretien des chaussées1'!X1588+'Entretien des chaussées1'!Y1588+'Entretien des chaussées1'!Z1588+'Entretien des chaussées1'!AA1588+'Entretien des chaussées1'!AB1588+'Entretien des chaussées1'!AC1588</f>
        <v>0</v>
      </c>
      <c r="AE1588" s="34"/>
      <c r="AF1588" s="34"/>
      <c r="AG1588" s="19" t="str">
        <f t="shared" si="283"/>
        <v/>
      </c>
      <c r="AH1588" s="19" t="str">
        <f t="shared" si="284"/>
        <v/>
      </c>
      <c r="AI1588" s="19" t="str">
        <f t="shared" si="285"/>
        <v/>
      </c>
      <c r="AJ1588" s="31"/>
      <c r="AK1588" s="26"/>
    </row>
    <row r="1589" spans="1:37" x14ac:dyDescent="0.2">
      <c r="A1589" s="40"/>
      <c r="B1589" s="50"/>
      <c r="C1589" s="41"/>
      <c r="D1589" s="44"/>
      <c r="E1589" s="40"/>
      <c r="F1589" s="38" t="str">
        <f t="shared" si="275"/>
        <v/>
      </c>
      <c r="G1589" s="23">
        <f t="shared" si="276"/>
        <v>0</v>
      </c>
      <c r="H1589" s="23">
        <f t="shared" si="277"/>
        <v>0</v>
      </c>
      <c r="I1589" s="23">
        <f t="shared" si="278"/>
        <v>0</v>
      </c>
      <c r="J1589" s="23">
        <f t="shared" si="279"/>
        <v>0</v>
      </c>
      <c r="K1589" s="23">
        <f t="shared" si="280"/>
        <v>0</v>
      </c>
      <c r="L1589" s="27"/>
      <c r="M1589" s="27"/>
      <c r="N1589" s="33"/>
      <c r="O1589" s="33"/>
      <c r="P1589" s="68" t="str">
        <f t="shared" si="281"/>
        <v/>
      </c>
      <c r="Q1589" s="49" t="str">
        <f t="shared" si="282"/>
        <v/>
      </c>
      <c r="R1589" s="33"/>
      <c r="S1589" s="33"/>
      <c r="T1589" s="33"/>
      <c r="U1589" s="33"/>
      <c r="V1589" s="27"/>
      <c r="W1589" s="45"/>
      <c r="X1589" s="42">
        <f>IF(V1589="ESU",P1589*PU!$B$3,0)</f>
        <v>0</v>
      </c>
      <c r="Y1589" s="23">
        <f>IF(V1589="ECF",P1589*PU!$B$5,0)</f>
        <v>0</v>
      </c>
      <c r="Z1589" s="23">
        <f>IF(V1589="Enrobé projeté",P1589*PU!$B$7,0)</f>
        <v>0</v>
      </c>
      <c r="AA1589" s="23">
        <f>IF(V1589="Enrobé à froid",P1589*PU!$B$9,0)</f>
        <v>0</v>
      </c>
      <c r="AB1589" s="23">
        <f>IF(V1589="Béton bitumineux",P1589*PU!$B$11,0)</f>
        <v>0</v>
      </c>
      <c r="AC1589" s="23">
        <f>IF(V1589="Grave émulsion",P1589*PU!$B$13,0)</f>
        <v>0</v>
      </c>
      <c r="AD1589" s="24">
        <f>(R1589*PU!B1594)+('Entretien des chaussées1'!T1589*PU!B1596)+'Entretien des chaussées1'!X1589+'Entretien des chaussées1'!Y1589+'Entretien des chaussées1'!Z1589+'Entretien des chaussées1'!AA1589+'Entretien des chaussées1'!AB1589+'Entretien des chaussées1'!AC1589</f>
        <v>0</v>
      </c>
      <c r="AE1589" s="34"/>
      <c r="AF1589" s="34"/>
      <c r="AG1589" s="19" t="str">
        <f t="shared" si="283"/>
        <v/>
      </c>
      <c r="AH1589" s="19" t="str">
        <f t="shared" si="284"/>
        <v/>
      </c>
      <c r="AI1589" s="19" t="str">
        <f t="shared" si="285"/>
        <v/>
      </c>
      <c r="AJ1589" s="31"/>
      <c r="AK1589" s="26"/>
    </row>
    <row r="1590" spans="1:37" x14ac:dyDescent="0.2">
      <c r="A1590" s="40"/>
      <c r="B1590" s="50"/>
      <c r="C1590" s="41"/>
      <c r="D1590" s="44"/>
      <c r="E1590" s="40"/>
      <c r="F1590" s="38" t="str">
        <f t="shared" si="275"/>
        <v/>
      </c>
      <c r="G1590" s="23">
        <f t="shared" si="276"/>
        <v>0</v>
      </c>
      <c r="H1590" s="23">
        <f t="shared" si="277"/>
        <v>0</v>
      </c>
      <c r="I1590" s="23">
        <f t="shared" si="278"/>
        <v>0</v>
      </c>
      <c r="J1590" s="23">
        <f t="shared" si="279"/>
        <v>0</v>
      </c>
      <c r="K1590" s="23">
        <f t="shared" si="280"/>
        <v>0</v>
      </c>
      <c r="L1590" s="27"/>
      <c r="M1590" s="27"/>
      <c r="N1590" s="33"/>
      <c r="O1590" s="33"/>
      <c r="P1590" s="68" t="str">
        <f t="shared" si="281"/>
        <v/>
      </c>
      <c r="Q1590" s="49" t="str">
        <f t="shared" si="282"/>
        <v/>
      </c>
      <c r="R1590" s="33"/>
      <c r="S1590" s="33"/>
      <c r="T1590" s="33"/>
      <c r="U1590" s="33"/>
      <c r="V1590" s="27"/>
      <c r="W1590" s="45"/>
      <c r="X1590" s="42">
        <f>IF(V1590="ESU",P1590*PU!$B$3,0)</f>
        <v>0</v>
      </c>
      <c r="Y1590" s="23">
        <f>IF(V1590="ECF",P1590*PU!$B$5,0)</f>
        <v>0</v>
      </c>
      <c r="Z1590" s="23">
        <f>IF(V1590="Enrobé projeté",P1590*PU!$B$7,0)</f>
        <v>0</v>
      </c>
      <c r="AA1590" s="23">
        <f>IF(V1590="Enrobé à froid",P1590*PU!$B$9,0)</f>
        <v>0</v>
      </c>
      <c r="AB1590" s="23">
        <f>IF(V1590="Béton bitumineux",P1590*PU!$B$11,0)</f>
        <v>0</v>
      </c>
      <c r="AC1590" s="23">
        <f>IF(V1590="Grave émulsion",P1590*PU!$B$13,0)</f>
        <v>0</v>
      </c>
      <c r="AD1590" s="24">
        <f>(R1590*PU!B1595)+('Entretien des chaussées1'!T1590*PU!B1597)+'Entretien des chaussées1'!X1590+'Entretien des chaussées1'!Y1590+'Entretien des chaussées1'!Z1590+'Entretien des chaussées1'!AA1590+'Entretien des chaussées1'!AB1590+'Entretien des chaussées1'!AC1590</f>
        <v>0</v>
      </c>
      <c r="AE1590" s="34"/>
      <c r="AF1590" s="34"/>
      <c r="AG1590" s="19" t="str">
        <f t="shared" si="283"/>
        <v/>
      </c>
      <c r="AH1590" s="19" t="str">
        <f t="shared" si="284"/>
        <v/>
      </c>
      <c r="AI1590" s="19" t="str">
        <f t="shared" si="285"/>
        <v/>
      </c>
      <c r="AJ1590" s="31"/>
      <c r="AK1590" s="26"/>
    </row>
    <row r="1591" spans="1:37" x14ac:dyDescent="0.2">
      <c r="A1591" s="40"/>
      <c r="B1591" s="50"/>
      <c r="C1591" s="41"/>
      <c r="D1591" s="44"/>
      <c r="E1591" s="40"/>
      <c r="F1591" s="38" t="str">
        <f t="shared" si="275"/>
        <v/>
      </c>
      <c r="G1591" s="23">
        <f t="shared" si="276"/>
        <v>0</v>
      </c>
      <c r="H1591" s="23">
        <f t="shared" si="277"/>
        <v>0</v>
      </c>
      <c r="I1591" s="23">
        <f t="shared" si="278"/>
        <v>0</v>
      </c>
      <c r="J1591" s="23">
        <f t="shared" si="279"/>
        <v>0</v>
      </c>
      <c r="K1591" s="23">
        <f t="shared" si="280"/>
        <v>0</v>
      </c>
      <c r="L1591" s="27"/>
      <c r="M1591" s="27"/>
      <c r="N1591" s="33"/>
      <c r="O1591" s="33"/>
      <c r="P1591" s="68" t="str">
        <f t="shared" si="281"/>
        <v/>
      </c>
      <c r="Q1591" s="49" t="str">
        <f t="shared" si="282"/>
        <v/>
      </c>
      <c r="R1591" s="33"/>
      <c r="S1591" s="33"/>
      <c r="T1591" s="33"/>
      <c r="U1591" s="33"/>
      <c r="V1591" s="27"/>
      <c r="W1591" s="45"/>
      <c r="X1591" s="42">
        <f>IF(V1591="ESU",P1591*PU!$B$3,0)</f>
        <v>0</v>
      </c>
      <c r="Y1591" s="23">
        <f>IF(V1591="ECF",P1591*PU!$B$5,0)</f>
        <v>0</v>
      </c>
      <c r="Z1591" s="23">
        <f>IF(V1591="Enrobé projeté",P1591*PU!$B$7,0)</f>
        <v>0</v>
      </c>
      <c r="AA1591" s="23">
        <f>IF(V1591="Enrobé à froid",P1591*PU!$B$9,0)</f>
        <v>0</v>
      </c>
      <c r="AB1591" s="23">
        <f>IF(V1591="Béton bitumineux",P1591*PU!$B$11,0)</f>
        <v>0</v>
      </c>
      <c r="AC1591" s="23">
        <f>IF(V1591="Grave émulsion",P1591*PU!$B$13,0)</f>
        <v>0</v>
      </c>
      <c r="AD1591" s="24">
        <f>(R1591*PU!B1596)+('Entretien des chaussées1'!T1591*PU!B1598)+'Entretien des chaussées1'!X1591+'Entretien des chaussées1'!Y1591+'Entretien des chaussées1'!Z1591+'Entretien des chaussées1'!AA1591+'Entretien des chaussées1'!AB1591+'Entretien des chaussées1'!AC1591</f>
        <v>0</v>
      </c>
      <c r="AE1591" s="34"/>
      <c r="AF1591" s="34"/>
      <c r="AG1591" s="19" t="str">
        <f t="shared" si="283"/>
        <v/>
      </c>
      <c r="AH1591" s="19" t="str">
        <f t="shared" si="284"/>
        <v/>
      </c>
      <c r="AI1591" s="19" t="str">
        <f t="shared" si="285"/>
        <v/>
      </c>
      <c r="AJ1591" s="31"/>
      <c r="AK1591" s="26"/>
    </row>
    <row r="1592" spans="1:37" x14ac:dyDescent="0.2">
      <c r="A1592" s="40"/>
      <c r="B1592" s="50"/>
      <c r="C1592" s="41"/>
      <c r="D1592" s="44"/>
      <c r="E1592" s="40"/>
      <c r="F1592" s="38" t="str">
        <f t="shared" si="275"/>
        <v/>
      </c>
      <c r="G1592" s="23">
        <f t="shared" si="276"/>
        <v>0</v>
      </c>
      <c r="H1592" s="23">
        <f t="shared" si="277"/>
        <v>0</v>
      </c>
      <c r="I1592" s="23">
        <f t="shared" si="278"/>
        <v>0</v>
      </c>
      <c r="J1592" s="23">
        <f t="shared" si="279"/>
        <v>0</v>
      </c>
      <c r="K1592" s="23">
        <f t="shared" si="280"/>
        <v>0</v>
      </c>
      <c r="L1592" s="27"/>
      <c r="M1592" s="27"/>
      <c r="N1592" s="33"/>
      <c r="O1592" s="33"/>
      <c r="P1592" s="68" t="str">
        <f t="shared" si="281"/>
        <v/>
      </c>
      <c r="Q1592" s="49" t="str">
        <f t="shared" si="282"/>
        <v/>
      </c>
      <c r="R1592" s="33"/>
      <c r="S1592" s="33"/>
      <c r="T1592" s="33"/>
      <c r="U1592" s="33"/>
      <c r="V1592" s="27"/>
      <c r="W1592" s="45"/>
      <c r="X1592" s="42">
        <f>IF(V1592="ESU",P1592*PU!$B$3,0)</f>
        <v>0</v>
      </c>
      <c r="Y1592" s="23">
        <f>IF(V1592="ECF",P1592*PU!$B$5,0)</f>
        <v>0</v>
      </c>
      <c r="Z1592" s="23">
        <f>IF(V1592="Enrobé projeté",P1592*PU!$B$7,0)</f>
        <v>0</v>
      </c>
      <c r="AA1592" s="23">
        <f>IF(V1592="Enrobé à froid",P1592*PU!$B$9,0)</f>
        <v>0</v>
      </c>
      <c r="AB1592" s="23">
        <f>IF(V1592="Béton bitumineux",P1592*PU!$B$11,0)</f>
        <v>0</v>
      </c>
      <c r="AC1592" s="23">
        <f>IF(V1592="Grave émulsion",P1592*PU!$B$13,0)</f>
        <v>0</v>
      </c>
      <c r="AD1592" s="24">
        <f>(R1592*PU!B1597)+('Entretien des chaussées1'!T1592*PU!B1599)+'Entretien des chaussées1'!X1592+'Entretien des chaussées1'!Y1592+'Entretien des chaussées1'!Z1592+'Entretien des chaussées1'!AA1592+'Entretien des chaussées1'!AB1592+'Entretien des chaussées1'!AC1592</f>
        <v>0</v>
      </c>
      <c r="AE1592" s="34"/>
      <c r="AF1592" s="34"/>
      <c r="AG1592" s="19" t="str">
        <f t="shared" si="283"/>
        <v/>
      </c>
      <c r="AH1592" s="19" t="str">
        <f t="shared" si="284"/>
        <v/>
      </c>
      <c r="AI1592" s="19" t="str">
        <f t="shared" si="285"/>
        <v/>
      </c>
      <c r="AJ1592" s="31"/>
      <c r="AK1592" s="26"/>
    </row>
    <row r="1593" spans="1:37" x14ac:dyDescent="0.2">
      <c r="A1593" s="40"/>
      <c r="B1593" s="50"/>
      <c r="C1593" s="41"/>
      <c r="D1593" s="44"/>
      <c r="E1593" s="40"/>
      <c r="F1593" s="38" t="str">
        <f t="shared" si="275"/>
        <v/>
      </c>
      <c r="G1593" s="23">
        <f t="shared" si="276"/>
        <v>0</v>
      </c>
      <c r="H1593" s="23">
        <f t="shared" si="277"/>
        <v>0</v>
      </c>
      <c r="I1593" s="23">
        <f t="shared" si="278"/>
        <v>0</v>
      </c>
      <c r="J1593" s="23">
        <f t="shared" si="279"/>
        <v>0</v>
      </c>
      <c r="K1593" s="23">
        <f t="shared" si="280"/>
        <v>0</v>
      </c>
      <c r="L1593" s="27"/>
      <c r="M1593" s="27"/>
      <c r="N1593" s="33"/>
      <c r="O1593" s="33"/>
      <c r="P1593" s="68" t="str">
        <f t="shared" si="281"/>
        <v/>
      </c>
      <c r="Q1593" s="49" t="str">
        <f t="shared" si="282"/>
        <v/>
      </c>
      <c r="R1593" s="33"/>
      <c r="S1593" s="33"/>
      <c r="T1593" s="33"/>
      <c r="U1593" s="33"/>
      <c r="V1593" s="27"/>
      <c r="W1593" s="45"/>
      <c r="X1593" s="42">
        <f>IF(V1593="ESU",P1593*PU!$B$3,0)</f>
        <v>0</v>
      </c>
      <c r="Y1593" s="23">
        <f>IF(V1593="ECF",P1593*PU!$B$5,0)</f>
        <v>0</v>
      </c>
      <c r="Z1593" s="23">
        <f>IF(V1593="Enrobé projeté",P1593*PU!$B$7,0)</f>
        <v>0</v>
      </c>
      <c r="AA1593" s="23">
        <f>IF(V1593="Enrobé à froid",P1593*PU!$B$9,0)</f>
        <v>0</v>
      </c>
      <c r="AB1593" s="23">
        <f>IF(V1593="Béton bitumineux",P1593*PU!$B$11,0)</f>
        <v>0</v>
      </c>
      <c r="AC1593" s="23">
        <f>IF(V1593="Grave émulsion",P1593*PU!$B$13,0)</f>
        <v>0</v>
      </c>
      <c r="AD1593" s="24">
        <f>(R1593*PU!B1598)+('Entretien des chaussées1'!T1593*PU!B1600)+'Entretien des chaussées1'!X1593+'Entretien des chaussées1'!Y1593+'Entretien des chaussées1'!Z1593+'Entretien des chaussées1'!AA1593+'Entretien des chaussées1'!AB1593+'Entretien des chaussées1'!AC1593</f>
        <v>0</v>
      </c>
      <c r="AE1593" s="34"/>
      <c r="AF1593" s="34"/>
      <c r="AG1593" s="19" t="str">
        <f t="shared" si="283"/>
        <v/>
      </c>
      <c r="AH1593" s="19" t="str">
        <f t="shared" si="284"/>
        <v/>
      </c>
      <c r="AI1593" s="19" t="str">
        <f t="shared" si="285"/>
        <v/>
      </c>
      <c r="AJ1593" s="31"/>
      <c r="AK1593" s="26"/>
    </row>
    <row r="1594" spans="1:37" x14ac:dyDescent="0.2">
      <c r="A1594" s="40"/>
      <c r="B1594" s="50"/>
      <c r="C1594" s="41"/>
      <c r="D1594" s="44"/>
      <c r="E1594" s="40"/>
      <c r="F1594" s="38" t="str">
        <f t="shared" si="275"/>
        <v/>
      </c>
      <c r="G1594" s="23">
        <f t="shared" si="276"/>
        <v>0</v>
      </c>
      <c r="H1594" s="23">
        <f t="shared" si="277"/>
        <v>0</v>
      </c>
      <c r="I1594" s="23">
        <f t="shared" si="278"/>
        <v>0</v>
      </c>
      <c r="J1594" s="23">
        <f t="shared" si="279"/>
        <v>0</v>
      </c>
      <c r="K1594" s="23">
        <f t="shared" si="280"/>
        <v>0</v>
      </c>
      <c r="L1594" s="27"/>
      <c r="M1594" s="27"/>
      <c r="N1594" s="33"/>
      <c r="O1594" s="33"/>
      <c r="P1594" s="68" t="str">
        <f t="shared" si="281"/>
        <v/>
      </c>
      <c r="Q1594" s="49" t="str">
        <f t="shared" si="282"/>
        <v/>
      </c>
      <c r="R1594" s="33"/>
      <c r="S1594" s="33"/>
      <c r="T1594" s="33"/>
      <c r="U1594" s="33"/>
      <c r="V1594" s="27"/>
      <c r="W1594" s="45"/>
      <c r="X1594" s="42">
        <f>IF(V1594="ESU",P1594*PU!$B$3,0)</f>
        <v>0</v>
      </c>
      <c r="Y1594" s="23">
        <f>IF(V1594="ECF",P1594*PU!$B$5,0)</f>
        <v>0</v>
      </c>
      <c r="Z1594" s="23">
        <f>IF(V1594="Enrobé projeté",P1594*PU!$B$7,0)</f>
        <v>0</v>
      </c>
      <c r="AA1594" s="23">
        <f>IF(V1594="Enrobé à froid",P1594*PU!$B$9,0)</f>
        <v>0</v>
      </c>
      <c r="AB1594" s="23">
        <f>IF(V1594="Béton bitumineux",P1594*PU!$B$11,0)</f>
        <v>0</v>
      </c>
      <c r="AC1594" s="23">
        <f>IF(V1594="Grave émulsion",P1594*PU!$B$13,0)</f>
        <v>0</v>
      </c>
      <c r="AD1594" s="24">
        <f>(R1594*PU!B1599)+('Entretien des chaussées1'!T1594*PU!B1601)+'Entretien des chaussées1'!X1594+'Entretien des chaussées1'!Y1594+'Entretien des chaussées1'!Z1594+'Entretien des chaussées1'!AA1594+'Entretien des chaussées1'!AB1594+'Entretien des chaussées1'!AC1594</f>
        <v>0</v>
      </c>
      <c r="AE1594" s="34"/>
      <c r="AF1594" s="34"/>
      <c r="AG1594" s="19" t="str">
        <f t="shared" si="283"/>
        <v/>
      </c>
      <c r="AH1594" s="19" t="str">
        <f t="shared" si="284"/>
        <v/>
      </c>
      <c r="AI1594" s="19" t="str">
        <f t="shared" si="285"/>
        <v/>
      </c>
      <c r="AJ1594" s="31"/>
      <c r="AK1594" s="26"/>
    </row>
    <row r="1595" spans="1:37" x14ac:dyDescent="0.2">
      <c r="A1595" s="40"/>
      <c r="B1595" s="50"/>
      <c r="C1595" s="41"/>
      <c r="D1595" s="44"/>
      <c r="E1595" s="40"/>
      <c r="F1595" s="38" t="str">
        <f t="shared" si="275"/>
        <v/>
      </c>
      <c r="G1595" s="23">
        <f t="shared" si="276"/>
        <v>0</v>
      </c>
      <c r="H1595" s="23">
        <f t="shared" si="277"/>
        <v>0</v>
      </c>
      <c r="I1595" s="23">
        <f t="shared" si="278"/>
        <v>0</v>
      </c>
      <c r="J1595" s="23">
        <f t="shared" si="279"/>
        <v>0</v>
      </c>
      <c r="K1595" s="23">
        <f t="shared" si="280"/>
        <v>0</v>
      </c>
      <c r="L1595" s="27"/>
      <c r="M1595" s="27"/>
      <c r="N1595" s="33"/>
      <c r="O1595" s="33"/>
      <c r="P1595" s="68" t="str">
        <f t="shared" si="281"/>
        <v/>
      </c>
      <c r="Q1595" s="49" t="str">
        <f t="shared" si="282"/>
        <v/>
      </c>
      <c r="R1595" s="33"/>
      <c r="S1595" s="33"/>
      <c r="T1595" s="33"/>
      <c r="U1595" s="33"/>
      <c r="V1595" s="27"/>
      <c r="W1595" s="45"/>
      <c r="X1595" s="42">
        <f>IF(V1595="ESU",P1595*PU!$B$3,0)</f>
        <v>0</v>
      </c>
      <c r="Y1595" s="23">
        <f>IF(V1595="ECF",P1595*PU!$B$5,0)</f>
        <v>0</v>
      </c>
      <c r="Z1595" s="23">
        <f>IF(V1595="Enrobé projeté",P1595*PU!$B$7,0)</f>
        <v>0</v>
      </c>
      <c r="AA1595" s="23">
        <f>IF(V1595="Enrobé à froid",P1595*PU!$B$9,0)</f>
        <v>0</v>
      </c>
      <c r="AB1595" s="23">
        <f>IF(V1595="Béton bitumineux",P1595*PU!$B$11,0)</f>
        <v>0</v>
      </c>
      <c r="AC1595" s="23">
        <f>IF(V1595="Grave émulsion",P1595*PU!$B$13,0)</f>
        <v>0</v>
      </c>
      <c r="AD1595" s="24">
        <f>(R1595*PU!B1600)+('Entretien des chaussées1'!T1595*PU!B1602)+'Entretien des chaussées1'!X1595+'Entretien des chaussées1'!Y1595+'Entretien des chaussées1'!Z1595+'Entretien des chaussées1'!AA1595+'Entretien des chaussées1'!AB1595+'Entretien des chaussées1'!AC1595</f>
        <v>0</v>
      </c>
      <c r="AE1595" s="34"/>
      <c r="AF1595" s="34"/>
      <c r="AG1595" s="19" t="str">
        <f t="shared" si="283"/>
        <v/>
      </c>
      <c r="AH1595" s="19" t="str">
        <f t="shared" si="284"/>
        <v/>
      </c>
      <c r="AI1595" s="19" t="str">
        <f t="shared" si="285"/>
        <v/>
      </c>
      <c r="AJ1595" s="31"/>
      <c r="AK1595" s="26"/>
    </row>
    <row r="1596" spans="1:37" x14ac:dyDescent="0.2">
      <c r="A1596" s="40"/>
      <c r="B1596" s="50"/>
      <c r="C1596" s="41"/>
      <c r="D1596" s="44"/>
      <c r="E1596" s="40"/>
      <c r="F1596" s="38" t="str">
        <f t="shared" si="275"/>
        <v/>
      </c>
      <c r="G1596" s="23">
        <f t="shared" si="276"/>
        <v>0</v>
      </c>
      <c r="H1596" s="23">
        <f t="shared" si="277"/>
        <v>0</v>
      </c>
      <c r="I1596" s="23">
        <f t="shared" si="278"/>
        <v>0</v>
      </c>
      <c r="J1596" s="23">
        <f t="shared" si="279"/>
        <v>0</v>
      </c>
      <c r="K1596" s="23">
        <f t="shared" si="280"/>
        <v>0</v>
      </c>
      <c r="L1596" s="27"/>
      <c r="M1596" s="27"/>
      <c r="N1596" s="33"/>
      <c r="O1596" s="33"/>
      <c r="P1596" s="68" t="str">
        <f t="shared" si="281"/>
        <v/>
      </c>
      <c r="Q1596" s="49" t="str">
        <f t="shared" si="282"/>
        <v/>
      </c>
      <c r="R1596" s="33"/>
      <c r="S1596" s="33"/>
      <c r="T1596" s="33"/>
      <c r="U1596" s="33"/>
      <c r="V1596" s="27"/>
      <c r="W1596" s="45"/>
      <c r="X1596" s="42">
        <f>IF(V1596="ESU",P1596*PU!$B$3,0)</f>
        <v>0</v>
      </c>
      <c r="Y1596" s="23">
        <f>IF(V1596="ECF",P1596*PU!$B$5,0)</f>
        <v>0</v>
      </c>
      <c r="Z1596" s="23">
        <f>IF(V1596="Enrobé projeté",P1596*PU!$B$7,0)</f>
        <v>0</v>
      </c>
      <c r="AA1596" s="23">
        <f>IF(V1596="Enrobé à froid",P1596*PU!$B$9,0)</f>
        <v>0</v>
      </c>
      <c r="AB1596" s="23">
        <f>IF(V1596="Béton bitumineux",P1596*PU!$B$11,0)</f>
        <v>0</v>
      </c>
      <c r="AC1596" s="23">
        <f>IF(V1596="Grave émulsion",P1596*PU!$B$13,0)</f>
        <v>0</v>
      </c>
      <c r="AD1596" s="24">
        <f>(R1596*PU!B1601)+('Entretien des chaussées1'!T1596*PU!B1603)+'Entretien des chaussées1'!X1596+'Entretien des chaussées1'!Y1596+'Entretien des chaussées1'!Z1596+'Entretien des chaussées1'!AA1596+'Entretien des chaussées1'!AB1596+'Entretien des chaussées1'!AC1596</f>
        <v>0</v>
      </c>
      <c r="AE1596" s="34"/>
      <c r="AF1596" s="34"/>
      <c r="AG1596" s="19" t="str">
        <f t="shared" si="283"/>
        <v/>
      </c>
      <c r="AH1596" s="19" t="str">
        <f t="shared" si="284"/>
        <v/>
      </c>
      <c r="AI1596" s="19" t="str">
        <f t="shared" si="285"/>
        <v/>
      </c>
      <c r="AJ1596" s="31"/>
      <c r="AK1596" s="26"/>
    </row>
    <row r="1597" spans="1:37" x14ac:dyDescent="0.2">
      <c r="A1597" s="40"/>
      <c r="B1597" s="50"/>
      <c r="C1597" s="41"/>
      <c r="D1597" s="44"/>
      <c r="E1597" s="40"/>
      <c r="F1597" s="38" t="str">
        <f t="shared" si="275"/>
        <v/>
      </c>
      <c r="G1597" s="23">
        <f t="shared" si="276"/>
        <v>0</v>
      </c>
      <c r="H1597" s="23">
        <f t="shared" si="277"/>
        <v>0</v>
      </c>
      <c r="I1597" s="23">
        <f t="shared" si="278"/>
        <v>0</v>
      </c>
      <c r="J1597" s="23">
        <f t="shared" si="279"/>
        <v>0</v>
      </c>
      <c r="K1597" s="23">
        <f t="shared" si="280"/>
        <v>0</v>
      </c>
      <c r="L1597" s="27"/>
      <c r="M1597" s="27"/>
      <c r="N1597" s="33"/>
      <c r="O1597" s="33"/>
      <c r="P1597" s="68" t="str">
        <f t="shared" si="281"/>
        <v/>
      </c>
      <c r="Q1597" s="49" t="str">
        <f t="shared" si="282"/>
        <v/>
      </c>
      <c r="R1597" s="33"/>
      <c r="S1597" s="33"/>
      <c r="T1597" s="33"/>
      <c r="U1597" s="33"/>
      <c r="V1597" s="27"/>
      <c r="W1597" s="45"/>
      <c r="X1597" s="42">
        <f>IF(V1597="ESU",P1597*PU!$B$3,0)</f>
        <v>0</v>
      </c>
      <c r="Y1597" s="23">
        <f>IF(V1597="ECF",P1597*PU!$B$5,0)</f>
        <v>0</v>
      </c>
      <c r="Z1597" s="23">
        <f>IF(V1597="Enrobé projeté",P1597*PU!$B$7,0)</f>
        <v>0</v>
      </c>
      <c r="AA1597" s="23">
        <f>IF(V1597="Enrobé à froid",P1597*PU!$B$9,0)</f>
        <v>0</v>
      </c>
      <c r="AB1597" s="23">
        <f>IF(V1597="Béton bitumineux",P1597*PU!$B$11,0)</f>
        <v>0</v>
      </c>
      <c r="AC1597" s="23">
        <f>IF(V1597="Grave émulsion",P1597*PU!$B$13,0)</f>
        <v>0</v>
      </c>
      <c r="AD1597" s="24">
        <f>(R1597*PU!B1602)+('Entretien des chaussées1'!T1597*PU!B1604)+'Entretien des chaussées1'!X1597+'Entretien des chaussées1'!Y1597+'Entretien des chaussées1'!Z1597+'Entretien des chaussées1'!AA1597+'Entretien des chaussées1'!AB1597+'Entretien des chaussées1'!AC1597</f>
        <v>0</v>
      </c>
      <c r="AE1597" s="34"/>
      <c r="AF1597" s="34"/>
      <c r="AG1597" s="19" t="str">
        <f t="shared" si="283"/>
        <v/>
      </c>
      <c r="AH1597" s="19" t="str">
        <f t="shared" si="284"/>
        <v/>
      </c>
      <c r="AI1597" s="19" t="str">
        <f t="shared" si="285"/>
        <v/>
      </c>
      <c r="AJ1597" s="31"/>
      <c r="AK1597" s="26"/>
    </row>
    <row r="1598" spans="1:37" x14ac:dyDescent="0.2">
      <c r="A1598" s="40"/>
      <c r="B1598" s="50"/>
      <c r="C1598" s="41"/>
      <c r="D1598" s="44"/>
      <c r="E1598" s="40"/>
      <c r="F1598" s="38" t="str">
        <f t="shared" si="275"/>
        <v/>
      </c>
      <c r="G1598" s="23">
        <f t="shared" si="276"/>
        <v>0</v>
      </c>
      <c r="H1598" s="23">
        <f t="shared" si="277"/>
        <v>0</v>
      </c>
      <c r="I1598" s="23">
        <f t="shared" si="278"/>
        <v>0</v>
      </c>
      <c r="J1598" s="23">
        <f t="shared" si="279"/>
        <v>0</v>
      </c>
      <c r="K1598" s="23">
        <f t="shared" si="280"/>
        <v>0</v>
      </c>
      <c r="L1598" s="27"/>
      <c r="M1598" s="27"/>
      <c r="N1598" s="33"/>
      <c r="O1598" s="33"/>
      <c r="P1598" s="68" t="str">
        <f t="shared" si="281"/>
        <v/>
      </c>
      <c r="Q1598" s="49" t="str">
        <f t="shared" si="282"/>
        <v/>
      </c>
      <c r="R1598" s="33"/>
      <c r="S1598" s="33"/>
      <c r="T1598" s="33"/>
      <c r="U1598" s="33"/>
      <c r="V1598" s="27"/>
      <c r="W1598" s="45"/>
      <c r="X1598" s="42">
        <f>IF(V1598="ESU",P1598*PU!$B$3,0)</f>
        <v>0</v>
      </c>
      <c r="Y1598" s="23">
        <f>IF(V1598="ECF",P1598*PU!$B$5,0)</f>
        <v>0</v>
      </c>
      <c r="Z1598" s="23">
        <f>IF(V1598="Enrobé projeté",P1598*PU!$B$7,0)</f>
        <v>0</v>
      </c>
      <c r="AA1598" s="23">
        <f>IF(V1598="Enrobé à froid",P1598*PU!$B$9,0)</f>
        <v>0</v>
      </c>
      <c r="AB1598" s="23">
        <f>IF(V1598="Béton bitumineux",P1598*PU!$B$11,0)</f>
        <v>0</v>
      </c>
      <c r="AC1598" s="23">
        <f>IF(V1598="Grave émulsion",P1598*PU!$B$13,0)</f>
        <v>0</v>
      </c>
      <c r="AD1598" s="24">
        <f>(R1598*PU!B1603)+('Entretien des chaussées1'!T1598*PU!B1605)+'Entretien des chaussées1'!X1598+'Entretien des chaussées1'!Y1598+'Entretien des chaussées1'!Z1598+'Entretien des chaussées1'!AA1598+'Entretien des chaussées1'!AB1598+'Entretien des chaussées1'!AC1598</f>
        <v>0</v>
      </c>
      <c r="AE1598" s="34"/>
      <c r="AF1598" s="34"/>
      <c r="AG1598" s="19" t="str">
        <f t="shared" si="283"/>
        <v/>
      </c>
      <c r="AH1598" s="19" t="str">
        <f t="shared" si="284"/>
        <v/>
      </c>
      <c r="AI1598" s="19" t="str">
        <f t="shared" si="285"/>
        <v/>
      </c>
      <c r="AJ1598" s="31"/>
      <c r="AK1598" s="26"/>
    </row>
    <row r="1599" spans="1:37" x14ac:dyDescent="0.2">
      <c r="A1599" s="40"/>
      <c r="B1599" s="50"/>
      <c r="C1599" s="41"/>
      <c r="D1599" s="44"/>
      <c r="E1599" s="40"/>
      <c r="F1599" s="38" t="str">
        <f t="shared" si="275"/>
        <v/>
      </c>
      <c r="G1599" s="23">
        <f t="shared" si="276"/>
        <v>0</v>
      </c>
      <c r="H1599" s="23">
        <f t="shared" si="277"/>
        <v>0</v>
      </c>
      <c r="I1599" s="23">
        <f t="shared" si="278"/>
        <v>0</v>
      </c>
      <c r="J1599" s="23">
        <f t="shared" si="279"/>
        <v>0</v>
      </c>
      <c r="K1599" s="23">
        <f t="shared" si="280"/>
        <v>0</v>
      </c>
      <c r="L1599" s="27"/>
      <c r="M1599" s="27"/>
      <c r="N1599" s="33"/>
      <c r="O1599" s="33"/>
      <c r="P1599" s="68" t="str">
        <f t="shared" si="281"/>
        <v/>
      </c>
      <c r="Q1599" s="49" t="str">
        <f t="shared" si="282"/>
        <v/>
      </c>
      <c r="R1599" s="33"/>
      <c r="S1599" s="33"/>
      <c r="T1599" s="33"/>
      <c r="U1599" s="33"/>
      <c r="V1599" s="27"/>
      <c r="W1599" s="45"/>
      <c r="X1599" s="42">
        <f>IF(V1599="ESU",P1599*PU!$B$3,0)</f>
        <v>0</v>
      </c>
      <c r="Y1599" s="23">
        <f>IF(V1599="ECF",P1599*PU!$B$5,0)</f>
        <v>0</v>
      </c>
      <c r="Z1599" s="23">
        <f>IF(V1599="Enrobé projeté",P1599*PU!$B$7,0)</f>
        <v>0</v>
      </c>
      <c r="AA1599" s="23">
        <f>IF(V1599="Enrobé à froid",P1599*PU!$B$9,0)</f>
        <v>0</v>
      </c>
      <c r="AB1599" s="23">
        <f>IF(V1599="Béton bitumineux",P1599*PU!$B$11,0)</f>
        <v>0</v>
      </c>
      <c r="AC1599" s="23">
        <f>IF(V1599="Grave émulsion",P1599*PU!$B$13,0)</f>
        <v>0</v>
      </c>
      <c r="AD1599" s="24">
        <f>(R1599*PU!B1604)+('Entretien des chaussées1'!T1599*PU!B1606)+'Entretien des chaussées1'!X1599+'Entretien des chaussées1'!Y1599+'Entretien des chaussées1'!Z1599+'Entretien des chaussées1'!AA1599+'Entretien des chaussées1'!AB1599+'Entretien des chaussées1'!AC1599</f>
        <v>0</v>
      </c>
      <c r="AE1599" s="34"/>
      <c r="AF1599" s="34"/>
      <c r="AG1599" s="19" t="str">
        <f t="shared" si="283"/>
        <v/>
      </c>
      <c r="AH1599" s="19" t="str">
        <f t="shared" si="284"/>
        <v/>
      </c>
      <c r="AI1599" s="19" t="str">
        <f t="shared" si="285"/>
        <v/>
      </c>
      <c r="AJ1599" s="31"/>
      <c r="AK1599" s="26"/>
    </row>
    <row r="1600" spans="1:37" x14ac:dyDescent="0.2">
      <c r="A1600" s="40"/>
      <c r="B1600" s="50"/>
      <c r="C1600" s="41"/>
      <c r="D1600" s="44"/>
      <c r="E1600" s="40"/>
      <c r="F1600" s="38" t="str">
        <f t="shared" si="275"/>
        <v/>
      </c>
      <c r="G1600" s="23">
        <f t="shared" si="276"/>
        <v>0</v>
      </c>
      <c r="H1600" s="23">
        <f t="shared" si="277"/>
        <v>0</v>
      </c>
      <c r="I1600" s="23">
        <f t="shared" si="278"/>
        <v>0</v>
      </c>
      <c r="J1600" s="23">
        <f t="shared" si="279"/>
        <v>0</v>
      </c>
      <c r="K1600" s="23">
        <f t="shared" si="280"/>
        <v>0</v>
      </c>
      <c r="L1600" s="27"/>
      <c r="M1600" s="27"/>
      <c r="N1600" s="33"/>
      <c r="O1600" s="33"/>
      <c r="P1600" s="68" t="str">
        <f t="shared" si="281"/>
        <v/>
      </c>
      <c r="Q1600" s="49" t="str">
        <f t="shared" si="282"/>
        <v/>
      </c>
      <c r="R1600" s="33"/>
      <c r="S1600" s="33"/>
      <c r="T1600" s="33"/>
      <c r="U1600" s="33"/>
      <c r="V1600" s="27"/>
      <c r="W1600" s="45"/>
      <c r="X1600" s="42">
        <f>IF(V1600="ESU",P1600*PU!$B$3,0)</f>
        <v>0</v>
      </c>
      <c r="Y1600" s="23">
        <f>IF(V1600="ECF",P1600*PU!$B$5,0)</f>
        <v>0</v>
      </c>
      <c r="Z1600" s="23">
        <f>IF(V1600="Enrobé projeté",P1600*PU!$B$7,0)</f>
        <v>0</v>
      </c>
      <c r="AA1600" s="23">
        <f>IF(V1600="Enrobé à froid",P1600*PU!$B$9,0)</f>
        <v>0</v>
      </c>
      <c r="AB1600" s="23">
        <f>IF(V1600="Béton bitumineux",P1600*PU!$B$11,0)</f>
        <v>0</v>
      </c>
      <c r="AC1600" s="23">
        <f>IF(V1600="Grave émulsion",P1600*PU!$B$13,0)</f>
        <v>0</v>
      </c>
      <c r="AD1600" s="24">
        <f>(R1600*PU!B1605)+('Entretien des chaussées1'!T1600*PU!B1607)+'Entretien des chaussées1'!X1600+'Entretien des chaussées1'!Y1600+'Entretien des chaussées1'!Z1600+'Entretien des chaussées1'!AA1600+'Entretien des chaussées1'!AB1600+'Entretien des chaussées1'!AC1600</f>
        <v>0</v>
      </c>
      <c r="AE1600" s="34"/>
      <c r="AF1600" s="34"/>
      <c r="AG1600" s="19" t="str">
        <f t="shared" si="283"/>
        <v/>
      </c>
      <c r="AH1600" s="19" t="str">
        <f t="shared" si="284"/>
        <v/>
      </c>
      <c r="AI1600" s="19" t="str">
        <f t="shared" si="285"/>
        <v/>
      </c>
      <c r="AJ1600" s="31"/>
      <c r="AK1600" s="26"/>
    </row>
    <row r="1601" spans="1:37" x14ac:dyDescent="0.2">
      <c r="A1601" s="40"/>
      <c r="B1601" s="50"/>
      <c r="C1601" s="41"/>
      <c r="D1601" s="44"/>
      <c r="E1601" s="40"/>
      <c r="F1601" s="38" t="str">
        <f t="shared" si="275"/>
        <v/>
      </c>
      <c r="G1601" s="23">
        <f t="shared" si="276"/>
        <v>0</v>
      </c>
      <c r="H1601" s="23">
        <f t="shared" si="277"/>
        <v>0</v>
      </c>
      <c r="I1601" s="23">
        <f t="shared" si="278"/>
        <v>0</v>
      </c>
      <c r="J1601" s="23">
        <f t="shared" si="279"/>
        <v>0</v>
      </c>
      <c r="K1601" s="23">
        <f t="shared" si="280"/>
        <v>0</v>
      </c>
      <c r="L1601" s="27"/>
      <c r="M1601" s="27"/>
      <c r="N1601" s="33"/>
      <c r="O1601" s="33"/>
      <c r="P1601" s="68" t="str">
        <f t="shared" si="281"/>
        <v/>
      </c>
      <c r="Q1601" s="49" t="str">
        <f t="shared" si="282"/>
        <v/>
      </c>
      <c r="R1601" s="33"/>
      <c r="S1601" s="33"/>
      <c r="T1601" s="33"/>
      <c r="U1601" s="33"/>
      <c r="V1601" s="27"/>
      <c r="W1601" s="45"/>
      <c r="X1601" s="42">
        <f>IF(V1601="ESU",P1601*PU!$B$3,0)</f>
        <v>0</v>
      </c>
      <c r="Y1601" s="23">
        <f>IF(V1601="ECF",P1601*PU!$B$5,0)</f>
        <v>0</v>
      </c>
      <c r="Z1601" s="23">
        <f>IF(V1601="Enrobé projeté",P1601*PU!$B$7,0)</f>
        <v>0</v>
      </c>
      <c r="AA1601" s="23">
        <f>IF(V1601="Enrobé à froid",P1601*PU!$B$9,0)</f>
        <v>0</v>
      </c>
      <c r="AB1601" s="23">
        <f>IF(V1601="Béton bitumineux",P1601*PU!$B$11,0)</f>
        <v>0</v>
      </c>
      <c r="AC1601" s="23">
        <f>IF(V1601="Grave émulsion",P1601*PU!$B$13,0)</f>
        <v>0</v>
      </c>
      <c r="AD1601" s="24">
        <f>(R1601*PU!B1606)+('Entretien des chaussées1'!T1601*PU!B1608)+'Entretien des chaussées1'!X1601+'Entretien des chaussées1'!Y1601+'Entretien des chaussées1'!Z1601+'Entretien des chaussées1'!AA1601+'Entretien des chaussées1'!AB1601+'Entretien des chaussées1'!AC1601</f>
        <v>0</v>
      </c>
      <c r="AE1601" s="34"/>
      <c r="AF1601" s="34"/>
      <c r="AG1601" s="19" t="str">
        <f t="shared" si="283"/>
        <v/>
      </c>
      <c r="AH1601" s="19" t="str">
        <f t="shared" si="284"/>
        <v/>
      </c>
      <c r="AI1601" s="19" t="str">
        <f t="shared" si="285"/>
        <v/>
      </c>
      <c r="AJ1601" s="31"/>
      <c r="AK1601" s="26"/>
    </row>
    <row r="1602" spans="1:37" x14ac:dyDescent="0.2">
      <c r="A1602" s="40"/>
      <c r="B1602" s="50"/>
      <c r="C1602" s="41"/>
      <c r="D1602" s="44"/>
      <c r="E1602" s="40"/>
      <c r="F1602" s="38" t="str">
        <f t="shared" si="275"/>
        <v/>
      </c>
      <c r="G1602" s="23">
        <f t="shared" si="276"/>
        <v>0</v>
      </c>
      <c r="H1602" s="23">
        <f t="shared" si="277"/>
        <v>0</v>
      </c>
      <c r="I1602" s="23">
        <f t="shared" si="278"/>
        <v>0</v>
      </c>
      <c r="J1602" s="23">
        <f t="shared" si="279"/>
        <v>0</v>
      </c>
      <c r="K1602" s="23">
        <f t="shared" si="280"/>
        <v>0</v>
      </c>
      <c r="L1602" s="27"/>
      <c r="M1602" s="27"/>
      <c r="N1602" s="33"/>
      <c r="O1602" s="33"/>
      <c r="P1602" s="68" t="str">
        <f t="shared" si="281"/>
        <v/>
      </c>
      <c r="Q1602" s="49" t="str">
        <f t="shared" si="282"/>
        <v/>
      </c>
      <c r="R1602" s="33"/>
      <c r="S1602" s="33"/>
      <c r="T1602" s="33"/>
      <c r="U1602" s="33"/>
      <c r="V1602" s="27"/>
      <c r="W1602" s="45"/>
      <c r="X1602" s="42">
        <f>IF(V1602="ESU",P1602*PU!$B$3,0)</f>
        <v>0</v>
      </c>
      <c r="Y1602" s="23">
        <f>IF(V1602="ECF",P1602*PU!$B$5,0)</f>
        <v>0</v>
      </c>
      <c r="Z1602" s="23">
        <f>IF(V1602="Enrobé projeté",P1602*PU!$B$7,0)</f>
        <v>0</v>
      </c>
      <c r="AA1602" s="23">
        <f>IF(V1602="Enrobé à froid",P1602*PU!$B$9,0)</f>
        <v>0</v>
      </c>
      <c r="AB1602" s="23">
        <f>IF(V1602="Béton bitumineux",P1602*PU!$B$11,0)</f>
        <v>0</v>
      </c>
      <c r="AC1602" s="23">
        <f>IF(V1602="Grave émulsion",P1602*PU!$B$13,0)</f>
        <v>0</v>
      </c>
      <c r="AD1602" s="24">
        <f>(R1602*PU!B1607)+('Entretien des chaussées1'!T1602*PU!B1609)+'Entretien des chaussées1'!X1602+'Entretien des chaussées1'!Y1602+'Entretien des chaussées1'!Z1602+'Entretien des chaussées1'!AA1602+'Entretien des chaussées1'!AB1602+'Entretien des chaussées1'!AC1602</f>
        <v>0</v>
      </c>
      <c r="AE1602" s="34"/>
      <c r="AF1602" s="34"/>
      <c r="AG1602" s="19" t="str">
        <f t="shared" si="283"/>
        <v/>
      </c>
      <c r="AH1602" s="19" t="str">
        <f t="shared" si="284"/>
        <v/>
      </c>
      <c r="AI1602" s="19" t="str">
        <f t="shared" si="285"/>
        <v/>
      </c>
      <c r="AJ1602" s="31"/>
      <c r="AK1602" s="26"/>
    </row>
    <row r="1603" spans="1:37" x14ac:dyDescent="0.2">
      <c r="A1603" s="40"/>
      <c r="B1603" s="50"/>
      <c r="C1603" s="41"/>
      <c r="D1603" s="44"/>
      <c r="E1603" s="40"/>
      <c r="F1603" s="38" t="str">
        <f t="shared" si="275"/>
        <v/>
      </c>
      <c r="G1603" s="23">
        <f t="shared" si="276"/>
        <v>0</v>
      </c>
      <c r="H1603" s="23">
        <f t="shared" si="277"/>
        <v>0</v>
      </c>
      <c r="I1603" s="23">
        <f t="shared" si="278"/>
        <v>0</v>
      </c>
      <c r="J1603" s="23">
        <f t="shared" si="279"/>
        <v>0</v>
      </c>
      <c r="K1603" s="23">
        <f t="shared" si="280"/>
        <v>0</v>
      </c>
      <c r="L1603" s="27"/>
      <c r="M1603" s="27"/>
      <c r="N1603" s="33"/>
      <c r="O1603" s="33"/>
      <c r="P1603" s="68" t="str">
        <f t="shared" si="281"/>
        <v/>
      </c>
      <c r="Q1603" s="49" t="str">
        <f t="shared" si="282"/>
        <v/>
      </c>
      <c r="R1603" s="33"/>
      <c r="S1603" s="33"/>
      <c r="T1603" s="33"/>
      <c r="U1603" s="33"/>
      <c r="V1603" s="27"/>
      <c r="W1603" s="45"/>
      <c r="X1603" s="42">
        <f>IF(V1603="ESU",P1603*PU!$B$3,0)</f>
        <v>0</v>
      </c>
      <c r="Y1603" s="23">
        <f>IF(V1603="ECF",P1603*PU!$B$5,0)</f>
        <v>0</v>
      </c>
      <c r="Z1603" s="23">
        <f>IF(V1603="Enrobé projeté",P1603*PU!$B$7,0)</f>
        <v>0</v>
      </c>
      <c r="AA1603" s="23">
        <f>IF(V1603="Enrobé à froid",P1603*PU!$B$9,0)</f>
        <v>0</v>
      </c>
      <c r="AB1603" s="23">
        <f>IF(V1603="Béton bitumineux",P1603*PU!$B$11,0)</f>
        <v>0</v>
      </c>
      <c r="AC1603" s="23">
        <f>IF(V1603="Grave émulsion",P1603*PU!$B$13,0)</f>
        <v>0</v>
      </c>
      <c r="AD1603" s="24">
        <f>(R1603*PU!B1608)+('Entretien des chaussées1'!T1603*PU!B1610)+'Entretien des chaussées1'!X1603+'Entretien des chaussées1'!Y1603+'Entretien des chaussées1'!Z1603+'Entretien des chaussées1'!AA1603+'Entretien des chaussées1'!AB1603+'Entretien des chaussées1'!AC1603</f>
        <v>0</v>
      </c>
      <c r="AE1603" s="34"/>
      <c r="AF1603" s="34"/>
      <c r="AG1603" s="19" t="str">
        <f t="shared" si="283"/>
        <v/>
      </c>
      <c r="AH1603" s="19" t="str">
        <f t="shared" si="284"/>
        <v/>
      </c>
      <c r="AI1603" s="19" t="str">
        <f t="shared" si="285"/>
        <v/>
      </c>
      <c r="AJ1603" s="31"/>
      <c r="AK1603" s="26"/>
    </row>
    <row r="1604" spans="1:37" x14ac:dyDescent="0.2">
      <c r="A1604" s="40"/>
      <c r="B1604" s="50"/>
      <c r="C1604" s="41"/>
      <c r="D1604" s="44"/>
      <c r="E1604" s="40"/>
      <c r="F1604" s="38" t="str">
        <f t="shared" si="275"/>
        <v/>
      </c>
      <c r="G1604" s="23">
        <f t="shared" si="276"/>
        <v>0</v>
      </c>
      <c r="H1604" s="23">
        <f t="shared" si="277"/>
        <v>0</v>
      </c>
      <c r="I1604" s="23">
        <f t="shared" si="278"/>
        <v>0</v>
      </c>
      <c r="J1604" s="23">
        <f t="shared" si="279"/>
        <v>0</v>
      </c>
      <c r="K1604" s="23">
        <f t="shared" si="280"/>
        <v>0</v>
      </c>
      <c r="L1604" s="27"/>
      <c r="M1604" s="27"/>
      <c r="N1604" s="33"/>
      <c r="O1604" s="33"/>
      <c r="P1604" s="68" t="str">
        <f t="shared" si="281"/>
        <v/>
      </c>
      <c r="Q1604" s="49" t="str">
        <f t="shared" si="282"/>
        <v/>
      </c>
      <c r="R1604" s="33"/>
      <c r="S1604" s="33"/>
      <c r="T1604" s="33"/>
      <c r="U1604" s="33"/>
      <c r="V1604" s="27"/>
      <c r="W1604" s="45"/>
      <c r="X1604" s="42">
        <f>IF(V1604="ESU",P1604*PU!$B$3,0)</f>
        <v>0</v>
      </c>
      <c r="Y1604" s="23">
        <f>IF(V1604="ECF",P1604*PU!$B$5,0)</f>
        <v>0</v>
      </c>
      <c r="Z1604" s="23">
        <f>IF(V1604="Enrobé projeté",P1604*PU!$B$7,0)</f>
        <v>0</v>
      </c>
      <c r="AA1604" s="23">
        <f>IF(V1604="Enrobé à froid",P1604*PU!$B$9,0)</f>
        <v>0</v>
      </c>
      <c r="AB1604" s="23">
        <f>IF(V1604="Béton bitumineux",P1604*PU!$B$11,0)</f>
        <v>0</v>
      </c>
      <c r="AC1604" s="23">
        <f>IF(V1604="Grave émulsion",P1604*PU!$B$13,0)</f>
        <v>0</v>
      </c>
      <c r="AD1604" s="24">
        <f>(R1604*PU!B1609)+('Entretien des chaussées1'!T1604*PU!B1611)+'Entretien des chaussées1'!X1604+'Entretien des chaussées1'!Y1604+'Entretien des chaussées1'!Z1604+'Entretien des chaussées1'!AA1604+'Entretien des chaussées1'!AB1604+'Entretien des chaussées1'!AC1604</f>
        <v>0</v>
      </c>
      <c r="AE1604" s="34"/>
      <c r="AF1604" s="34"/>
      <c r="AG1604" s="19" t="str">
        <f t="shared" si="283"/>
        <v/>
      </c>
      <c r="AH1604" s="19" t="str">
        <f t="shared" si="284"/>
        <v/>
      </c>
      <c r="AI1604" s="19" t="str">
        <f t="shared" si="285"/>
        <v/>
      </c>
      <c r="AJ1604" s="31"/>
      <c r="AK1604" s="26"/>
    </row>
    <row r="1605" spans="1:37" x14ac:dyDescent="0.2">
      <c r="A1605" s="40"/>
      <c r="B1605" s="50"/>
      <c r="C1605" s="41"/>
      <c r="D1605" s="44"/>
      <c r="E1605" s="40"/>
      <c r="F1605" s="38" t="str">
        <f t="shared" si="275"/>
        <v/>
      </c>
      <c r="G1605" s="23">
        <f t="shared" si="276"/>
        <v>0</v>
      </c>
      <c r="H1605" s="23">
        <f t="shared" si="277"/>
        <v>0</v>
      </c>
      <c r="I1605" s="23">
        <f t="shared" si="278"/>
        <v>0</v>
      </c>
      <c r="J1605" s="23">
        <f t="shared" si="279"/>
        <v>0</v>
      </c>
      <c r="K1605" s="23">
        <f t="shared" si="280"/>
        <v>0</v>
      </c>
      <c r="L1605" s="27"/>
      <c r="M1605" s="27"/>
      <c r="N1605" s="33"/>
      <c r="O1605" s="33"/>
      <c r="P1605" s="68" t="str">
        <f t="shared" si="281"/>
        <v/>
      </c>
      <c r="Q1605" s="49" t="str">
        <f t="shared" si="282"/>
        <v/>
      </c>
      <c r="R1605" s="33"/>
      <c r="S1605" s="33"/>
      <c r="T1605" s="33"/>
      <c r="U1605" s="33"/>
      <c r="V1605" s="27"/>
      <c r="W1605" s="45"/>
      <c r="X1605" s="42">
        <f>IF(V1605="ESU",P1605*PU!$B$3,0)</f>
        <v>0</v>
      </c>
      <c r="Y1605" s="23">
        <f>IF(V1605="ECF",P1605*PU!$B$5,0)</f>
        <v>0</v>
      </c>
      <c r="Z1605" s="23">
        <f>IF(V1605="Enrobé projeté",P1605*PU!$B$7,0)</f>
        <v>0</v>
      </c>
      <c r="AA1605" s="23">
        <f>IF(V1605="Enrobé à froid",P1605*PU!$B$9,0)</f>
        <v>0</v>
      </c>
      <c r="AB1605" s="23">
        <f>IF(V1605="Béton bitumineux",P1605*PU!$B$11,0)</f>
        <v>0</v>
      </c>
      <c r="AC1605" s="23">
        <f>IF(V1605="Grave émulsion",P1605*PU!$B$13,0)</f>
        <v>0</v>
      </c>
      <c r="AD1605" s="24">
        <f>(R1605*PU!B1610)+('Entretien des chaussées1'!T1605*PU!B1612)+'Entretien des chaussées1'!X1605+'Entretien des chaussées1'!Y1605+'Entretien des chaussées1'!Z1605+'Entretien des chaussées1'!AA1605+'Entretien des chaussées1'!AB1605+'Entretien des chaussées1'!AC1605</f>
        <v>0</v>
      </c>
      <c r="AE1605" s="34"/>
      <c r="AF1605" s="34"/>
      <c r="AG1605" s="19" t="str">
        <f t="shared" si="283"/>
        <v/>
      </c>
      <c r="AH1605" s="19" t="str">
        <f t="shared" si="284"/>
        <v/>
      </c>
      <c r="AI1605" s="19" t="str">
        <f t="shared" si="285"/>
        <v/>
      </c>
      <c r="AJ1605" s="31"/>
      <c r="AK1605" s="26"/>
    </row>
    <row r="1606" spans="1:37" x14ac:dyDescent="0.2">
      <c r="A1606" s="40"/>
      <c r="B1606" s="50"/>
      <c r="C1606" s="41"/>
      <c r="D1606" s="44"/>
      <c r="E1606" s="40"/>
      <c r="F1606" s="38" t="str">
        <f t="shared" si="275"/>
        <v/>
      </c>
      <c r="G1606" s="23">
        <f t="shared" si="276"/>
        <v>0</v>
      </c>
      <c r="H1606" s="23">
        <f t="shared" si="277"/>
        <v>0</v>
      </c>
      <c r="I1606" s="23">
        <f t="shared" si="278"/>
        <v>0</v>
      </c>
      <c r="J1606" s="23">
        <f t="shared" si="279"/>
        <v>0</v>
      </c>
      <c r="K1606" s="23">
        <f t="shared" si="280"/>
        <v>0</v>
      </c>
      <c r="L1606" s="27"/>
      <c r="M1606" s="27"/>
      <c r="N1606" s="33"/>
      <c r="O1606" s="33"/>
      <c r="P1606" s="68" t="str">
        <f t="shared" si="281"/>
        <v/>
      </c>
      <c r="Q1606" s="49" t="str">
        <f t="shared" si="282"/>
        <v/>
      </c>
      <c r="R1606" s="33"/>
      <c r="S1606" s="33"/>
      <c r="T1606" s="33"/>
      <c r="U1606" s="33"/>
      <c r="V1606" s="27"/>
      <c r="W1606" s="45"/>
      <c r="X1606" s="42">
        <f>IF(V1606="ESU",P1606*PU!$B$3,0)</f>
        <v>0</v>
      </c>
      <c r="Y1606" s="23">
        <f>IF(V1606="ECF",P1606*PU!$B$5,0)</f>
        <v>0</v>
      </c>
      <c r="Z1606" s="23">
        <f>IF(V1606="Enrobé projeté",P1606*PU!$B$7,0)</f>
        <v>0</v>
      </c>
      <c r="AA1606" s="23">
        <f>IF(V1606="Enrobé à froid",P1606*PU!$B$9,0)</f>
        <v>0</v>
      </c>
      <c r="AB1606" s="23">
        <f>IF(V1606="Béton bitumineux",P1606*PU!$B$11,0)</f>
        <v>0</v>
      </c>
      <c r="AC1606" s="23">
        <f>IF(V1606="Grave émulsion",P1606*PU!$B$13,0)</f>
        <v>0</v>
      </c>
      <c r="AD1606" s="24">
        <f>(R1606*PU!B1611)+('Entretien des chaussées1'!T1606*PU!B1613)+'Entretien des chaussées1'!X1606+'Entretien des chaussées1'!Y1606+'Entretien des chaussées1'!Z1606+'Entretien des chaussées1'!AA1606+'Entretien des chaussées1'!AB1606+'Entretien des chaussées1'!AC1606</f>
        <v>0</v>
      </c>
      <c r="AE1606" s="34"/>
      <c r="AF1606" s="34"/>
      <c r="AG1606" s="19" t="str">
        <f t="shared" si="283"/>
        <v/>
      </c>
      <c r="AH1606" s="19" t="str">
        <f t="shared" si="284"/>
        <v/>
      </c>
      <c r="AI1606" s="19" t="str">
        <f t="shared" si="285"/>
        <v/>
      </c>
      <c r="AJ1606" s="31"/>
      <c r="AK1606" s="26"/>
    </row>
    <row r="1607" spans="1:37" x14ac:dyDescent="0.2">
      <c r="A1607" s="40"/>
      <c r="B1607" s="50"/>
      <c r="C1607" s="41"/>
      <c r="D1607" s="44"/>
      <c r="E1607" s="40"/>
      <c r="F1607" s="38" t="str">
        <f t="shared" si="275"/>
        <v/>
      </c>
      <c r="G1607" s="23">
        <f t="shared" si="276"/>
        <v>0</v>
      </c>
      <c r="H1607" s="23">
        <f t="shared" si="277"/>
        <v>0</v>
      </c>
      <c r="I1607" s="23">
        <f t="shared" si="278"/>
        <v>0</v>
      </c>
      <c r="J1607" s="23">
        <f t="shared" si="279"/>
        <v>0</v>
      </c>
      <c r="K1607" s="23">
        <f t="shared" si="280"/>
        <v>0</v>
      </c>
      <c r="L1607" s="27"/>
      <c r="M1607" s="27"/>
      <c r="N1607" s="33"/>
      <c r="O1607" s="33"/>
      <c r="P1607" s="68" t="str">
        <f t="shared" si="281"/>
        <v/>
      </c>
      <c r="Q1607" s="49" t="str">
        <f t="shared" si="282"/>
        <v/>
      </c>
      <c r="R1607" s="33"/>
      <c r="S1607" s="33"/>
      <c r="T1607" s="33"/>
      <c r="U1607" s="33"/>
      <c r="V1607" s="27"/>
      <c r="W1607" s="45"/>
      <c r="X1607" s="42">
        <f>IF(V1607="ESU",P1607*PU!$B$3,0)</f>
        <v>0</v>
      </c>
      <c r="Y1607" s="23">
        <f>IF(V1607="ECF",P1607*PU!$B$5,0)</f>
        <v>0</v>
      </c>
      <c r="Z1607" s="23">
        <f>IF(V1607="Enrobé projeté",P1607*PU!$B$7,0)</f>
        <v>0</v>
      </c>
      <c r="AA1607" s="23">
        <f>IF(V1607="Enrobé à froid",P1607*PU!$B$9,0)</f>
        <v>0</v>
      </c>
      <c r="AB1607" s="23">
        <f>IF(V1607="Béton bitumineux",P1607*PU!$B$11,0)</f>
        <v>0</v>
      </c>
      <c r="AC1607" s="23">
        <f>IF(V1607="Grave émulsion",P1607*PU!$B$13,0)</f>
        <v>0</v>
      </c>
      <c r="AD1607" s="24">
        <f>(R1607*PU!B1612)+('Entretien des chaussées1'!T1607*PU!B1614)+'Entretien des chaussées1'!X1607+'Entretien des chaussées1'!Y1607+'Entretien des chaussées1'!Z1607+'Entretien des chaussées1'!AA1607+'Entretien des chaussées1'!AB1607+'Entretien des chaussées1'!AC1607</f>
        <v>0</v>
      </c>
      <c r="AE1607" s="34"/>
      <c r="AF1607" s="34"/>
      <c r="AG1607" s="19" t="str">
        <f t="shared" si="283"/>
        <v/>
      </c>
      <c r="AH1607" s="19" t="str">
        <f t="shared" si="284"/>
        <v/>
      </c>
      <c r="AI1607" s="19" t="str">
        <f t="shared" si="285"/>
        <v/>
      </c>
      <c r="AJ1607" s="31"/>
      <c r="AK1607" s="26"/>
    </row>
    <row r="1608" spans="1:37" x14ac:dyDescent="0.2">
      <c r="A1608" s="40"/>
      <c r="B1608" s="50"/>
      <c r="C1608" s="41"/>
      <c r="D1608" s="44"/>
      <c r="E1608" s="40"/>
      <c r="F1608" s="38" t="str">
        <f t="shared" si="275"/>
        <v/>
      </c>
      <c r="G1608" s="23">
        <f t="shared" si="276"/>
        <v>0</v>
      </c>
      <c r="H1608" s="23">
        <f t="shared" si="277"/>
        <v>0</v>
      </c>
      <c r="I1608" s="23">
        <f t="shared" si="278"/>
        <v>0</v>
      </c>
      <c r="J1608" s="23">
        <f t="shared" si="279"/>
        <v>0</v>
      </c>
      <c r="K1608" s="23">
        <f t="shared" si="280"/>
        <v>0</v>
      </c>
      <c r="L1608" s="27"/>
      <c r="M1608" s="27"/>
      <c r="N1608" s="33"/>
      <c r="O1608" s="33"/>
      <c r="P1608" s="68" t="str">
        <f t="shared" si="281"/>
        <v/>
      </c>
      <c r="Q1608" s="49" t="str">
        <f t="shared" si="282"/>
        <v/>
      </c>
      <c r="R1608" s="33"/>
      <c r="S1608" s="33"/>
      <c r="T1608" s="33"/>
      <c r="U1608" s="33"/>
      <c r="V1608" s="27"/>
      <c r="W1608" s="45"/>
      <c r="X1608" s="42">
        <f>IF(V1608="ESU",P1608*PU!$B$3,0)</f>
        <v>0</v>
      </c>
      <c r="Y1608" s="23">
        <f>IF(V1608="ECF",P1608*PU!$B$5,0)</f>
        <v>0</v>
      </c>
      <c r="Z1608" s="23">
        <f>IF(V1608="Enrobé projeté",P1608*PU!$B$7,0)</f>
        <v>0</v>
      </c>
      <c r="AA1608" s="23">
        <f>IF(V1608="Enrobé à froid",P1608*PU!$B$9,0)</f>
        <v>0</v>
      </c>
      <c r="AB1608" s="23">
        <f>IF(V1608="Béton bitumineux",P1608*PU!$B$11,0)</f>
        <v>0</v>
      </c>
      <c r="AC1608" s="23">
        <f>IF(V1608="Grave émulsion",P1608*PU!$B$13,0)</f>
        <v>0</v>
      </c>
      <c r="AD1608" s="24">
        <f>(R1608*PU!B1613)+('Entretien des chaussées1'!T1608*PU!B1615)+'Entretien des chaussées1'!X1608+'Entretien des chaussées1'!Y1608+'Entretien des chaussées1'!Z1608+'Entretien des chaussées1'!AA1608+'Entretien des chaussées1'!AB1608+'Entretien des chaussées1'!AC1608</f>
        <v>0</v>
      </c>
      <c r="AE1608" s="34"/>
      <c r="AF1608" s="34"/>
      <c r="AG1608" s="19" t="str">
        <f t="shared" si="283"/>
        <v/>
      </c>
      <c r="AH1608" s="19" t="str">
        <f t="shared" si="284"/>
        <v/>
      </c>
      <c r="AI1608" s="19" t="str">
        <f t="shared" si="285"/>
        <v/>
      </c>
      <c r="AJ1608" s="31"/>
      <c r="AK1608" s="26"/>
    </row>
    <row r="1609" spans="1:37" x14ac:dyDescent="0.2">
      <c r="A1609" s="40"/>
      <c r="B1609" s="50"/>
      <c r="C1609" s="41"/>
      <c r="D1609" s="44"/>
      <c r="E1609" s="40"/>
      <c r="F1609" s="38" t="str">
        <f t="shared" si="275"/>
        <v/>
      </c>
      <c r="G1609" s="23">
        <f t="shared" si="276"/>
        <v>0</v>
      </c>
      <c r="H1609" s="23">
        <f t="shared" si="277"/>
        <v>0</v>
      </c>
      <c r="I1609" s="23">
        <f t="shared" si="278"/>
        <v>0</v>
      </c>
      <c r="J1609" s="23">
        <f t="shared" si="279"/>
        <v>0</v>
      </c>
      <c r="K1609" s="23">
        <f t="shared" si="280"/>
        <v>0</v>
      </c>
      <c r="L1609" s="27"/>
      <c r="M1609" s="27"/>
      <c r="N1609" s="33"/>
      <c r="O1609" s="33"/>
      <c r="P1609" s="68" t="str">
        <f t="shared" si="281"/>
        <v/>
      </c>
      <c r="Q1609" s="49" t="str">
        <f t="shared" si="282"/>
        <v/>
      </c>
      <c r="R1609" s="33"/>
      <c r="S1609" s="33"/>
      <c r="T1609" s="33"/>
      <c r="U1609" s="33"/>
      <c r="V1609" s="27"/>
      <c r="W1609" s="45"/>
      <c r="X1609" s="42">
        <f>IF(V1609="ESU",P1609*PU!$B$3,0)</f>
        <v>0</v>
      </c>
      <c r="Y1609" s="23">
        <f>IF(V1609="ECF",P1609*PU!$B$5,0)</f>
        <v>0</v>
      </c>
      <c r="Z1609" s="23">
        <f>IF(V1609="Enrobé projeté",P1609*PU!$B$7,0)</f>
        <v>0</v>
      </c>
      <c r="AA1609" s="23">
        <f>IF(V1609="Enrobé à froid",P1609*PU!$B$9,0)</f>
        <v>0</v>
      </c>
      <c r="AB1609" s="23">
        <f>IF(V1609="Béton bitumineux",P1609*PU!$B$11,0)</f>
        <v>0</v>
      </c>
      <c r="AC1609" s="23">
        <f>IF(V1609="Grave émulsion",P1609*PU!$B$13,0)</f>
        <v>0</v>
      </c>
      <c r="AD1609" s="24">
        <f>(R1609*PU!B1614)+('Entretien des chaussées1'!T1609*PU!B1616)+'Entretien des chaussées1'!X1609+'Entretien des chaussées1'!Y1609+'Entretien des chaussées1'!Z1609+'Entretien des chaussées1'!AA1609+'Entretien des chaussées1'!AB1609+'Entretien des chaussées1'!AC1609</f>
        <v>0</v>
      </c>
      <c r="AE1609" s="34"/>
      <c r="AF1609" s="34"/>
      <c r="AG1609" s="19" t="str">
        <f t="shared" si="283"/>
        <v/>
      </c>
      <c r="AH1609" s="19" t="str">
        <f t="shared" si="284"/>
        <v/>
      </c>
      <c r="AI1609" s="19" t="str">
        <f t="shared" si="285"/>
        <v/>
      </c>
      <c r="AJ1609" s="31"/>
      <c r="AK1609" s="26"/>
    </row>
    <row r="1610" spans="1:37" x14ac:dyDescent="0.2">
      <c r="A1610" s="40"/>
      <c r="B1610" s="50"/>
      <c r="C1610" s="41"/>
      <c r="D1610" s="44"/>
      <c r="E1610" s="40"/>
      <c r="F1610" s="38" t="str">
        <f t="shared" si="275"/>
        <v/>
      </c>
      <c r="G1610" s="23">
        <f t="shared" si="276"/>
        <v>0</v>
      </c>
      <c r="H1610" s="23">
        <f t="shared" si="277"/>
        <v>0</v>
      </c>
      <c r="I1610" s="23">
        <f t="shared" si="278"/>
        <v>0</v>
      </c>
      <c r="J1610" s="23">
        <f t="shared" si="279"/>
        <v>0</v>
      </c>
      <c r="K1610" s="23">
        <f t="shared" si="280"/>
        <v>0</v>
      </c>
      <c r="L1610" s="27"/>
      <c r="M1610" s="27"/>
      <c r="N1610" s="33"/>
      <c r="O1610" s="33"/>
      <c r="P1610" s="68" t="str">
        <f t="shared" si="281"/>
        <v/>
      </c>
      <c r="Q1610" s="49" t="str">
        <f t="shared" si="282"/>
        <v/>
      </c>
      <c r="R1610" s="33"/>
      <c r="S1610" s="33"/>
      <c r="T1610" s="33"/>
      <c r="U1610" s="33"/>
      <c r="V1610" s="27"/>
      <c r="W1610" s="45"/>
      <c r="X1610" s="42">
        <f>IF(V1610="ESU",P1610*PU!$B$3,0)</f>
        <v>0</v>
      </c>
      <c r="Y1610" s="23">
        <f>IF(V1610="ECF",P1610*PU!$B$5,0)</f>
        <v>0</v>
      </c>
      <c r="Z1610" s="23">
        <f>IF(V1610="Enrobé projeté",P1610*PU!$B$7,0)</f>
        <v>0</v>
      </c>
      <c r="AA1610" s="23">
        <f>IF(V1610="Enrobé à froid",P1610*PU!$B$9,0)</f>
        <v>0</v>
      </c>
      <c r="AB1610" s="23">
        <f>IF(V1610="Béton bitumineux",P1610*PU!$B$11,0)</f>
        <v>0</v>
      </c>
      <c r="AC1610" s="23">
        <f>IF(V1610="Grave émulsion",P1610*PU!$B$13,0)</f>
        <v>0</v>
      </c>
      <c r="AD1610" s="24">
        <f>(R1610*PU!B1615)+('Entretien des chaussées1'!T1610*PU!B1617)+'Entretien des chaussées1'!X1610+'Entretien des chaussées1'!Y1610+'Entretien des chaussées1'!Z1610+'Entretien des chaussées1'!AA1610+'Entretien des chaussées1'!AB1610+'Entretien des chaussées1'!AC1610</f>
        <v>0</v>
      </c>
      <c r="AE1610" s="34"/>
      <c r="AF1610" s="34"/>
      <c r="AG1610" s="19" t="str">
        <f t="shared" si="283"/>
        <v/>
      </c>
      <c r="AH1610" s="19" t="str">
        <f t="shared" si="284"/>
        <v/>
      </c>
      <c r="AI1610" s="19" t="str">
        <f t="shared" si="285"/>
        <v/>
      </c>
      <c r="AJ1610" s="31"/>
      <c r="AK1610" s="26"/>
    </row>
    <row r="1611" spans="1:37" x14ac:dyDescent="0.2">
      <c r="A1611" s="40"/>
      <c r="B1611" s="50"/>
      <c r="C1611" s="41"/>
      <c r="D1611" s="44"/>
      <c r="E1611" s="40"/>
      <c r="F1611" s="38" t="str">
        <f t="shared" si="275"/>
        <v/>
      </c>
      <c r="G1611" s="23">
        <f t="shared" si="276"/>
        <v>0</v>
      </c>
      <c r="H1611" s="23">
        <f t="shared" si="277"/>
        <v>0</v>
      </c>
      <c r="I1611" s="23">
        <f t="shared" si="278"/>
        <v>0</v>
      </c>
      <c r="J1611" s="23">
        <f t="shared" si="279"/>
        <v>0</v>
      </c>
      <c r="K1611" s="23">
        <f t="shared" si="280"/>
        <v>0</v>
      </c>
      <c r="L1611" s="27"/>
      <c r="M1611" s="27"/>
      <c r="N1611" s="33"/>
      <c r="O1611" s="33"/>
      <c r="P1611" s="68" t="str">
        <f t="shared" si="281"/>
        <v/>
      </c>
      <c r="Q1611" s="49" t="str">
        <f t="shared" si="282"/>
        <v/>
      </c>
      <c r="R1611" s="33"/>
      <c r="S1611" s="33"/>
      <c r="T1611" s="33"/>
      <c r="U1611" s="33"/>
      <c r="V1611" s="27"/>
      <c r="W1611" s="45"/>
      <c r="X1611" s="42">
        <f>IF(V1611="ESU",P1611*PU!$B$3,0)</f>
        <v>0</v>
      </c>
      <c r="Y1611" s="23">
        <f>IF(V1611="ECF",P1611*PU!$B$5,0)</f>
        <v>0</v>
      </c>
      <c r="Z1611" s="23">
        <f>IF(V1611="Enrobé projeté",P1611*PU!$B$7,0)</f>
        <v>0</v>
      </c>
      <c r="AA1611" s="23">
        <f>IF(V1611="Enrobé à froid",P1611*PU!$B$9,0)</f>
        <v>0</v>
      </c>
      <c r="AB1611" s="23">
        <f>IF(V1611="Béton bitumineux",P1611*PU!$B$11,0)</f>
        <v>0</v>
      </c>
      <c r="AC1611" s="23">
        <f>IF(V1611="Grave émulsion",P1611*PU!$B$13,0)</f>
        <v>0</v>
      </c>
      <c r="AD1611" s="24">
        <f>(R1611*PU!B1616)+('Entretien des chaussées1'!T1611*PU!B1618)+'Entretien des chaussées1'!X1611+'Entretien des chaussées1'!Y1611+'Entretien des chaussées1'!Z1611+'Entretien des chaussées1'!AA1611+'Entretien des chaussées1'!AB1611+'Entretien des chaussées1'!AC1611</f>
        <v>0</v>
      </c>
      <c r="AE1611" s="34"/>
      <c r="AF1611" s="34"/>
      <c r="AG1611" s="19" t="str">
        <f t="shared" si="283"/>
        <v/>
      </c>
      <c r="AH1611" s="19" t="str">
        <f t="shared" si="284"/>
        <v/>
      </c>
      <c r="AI1611" s="19" t="str">
        <f t="shared" si="285"/>
        <v/>
      </c>
      <c r="AJ1611" s="31"/>
      <c r="AK1611" s="26"/>
    </row>
    <row r="1612" spans="1:37" x14ac:dyDescent="0.2">
      <c r="A1612" s="40"/>
      <c r="B1612" s="50"/>
      <c r="C1612" s="41"/>
      <c r="D1612" s="44"/>
      <c r="E1612" s="40"/>
      <c r="F1612" s="38" t="str">
        <f t="shared" si="275"/>
        <v/>
      </c>
      <c r="G1612" s="23">
        <f t="shared" si="276"/>
        <v>0</v>
      </c>
      <c r="H1612" s="23">
        <f t="shared" si="277"/>
        <v>0</v>
      </c>
      <c r="I1612" s="23">
        <f t="shared" si="278"/>
        <v>0</v>
      </c>
      <c r="J1612" s="23">
        <f t="shared" si="279"/>
        <v>0</v>
      </c>
      <c r="K1612" s="23">
        <f t="shared" si="280"/>
        <v>0</v>
      </c>
      <c r="L1612" s="27"/>
      <c r="M1612" s="27"/>
      <c r="N1612" s="33"/>
      <c r="O1612" s="33"/>
      <c r="P1612" s="68" t="str">
        <f t="shared" si="281"/>
        <v/>
      </c>
      <c r="Q1612" s="49" t="str">
        <f t="shared" si="282"/>
        <v/>
      </c>
      <c r="R1612" s="33"/>
      <c r="S1612" s="33"/>
      <c r="T1612" s="33"/>
      <c r="U1612" s="33"/>
      <c r="V1612" s="27"/>
      <c r="W1612" s="45"/>
      <c r="X1612" s="42">
        <f>IF(V1612="ESU",P1612*PU!$B$3,0)</f>
        <v>0</v>
      </c>
      <c r="Y1612" s="23">
        <f>IF(V1612="ECF",P1612*PU!$B$5,0)</f>
        <v>0</v>
      </c>
      <c r="Z1612" s="23">
        <f>IF(V1612="Enrobé projeté",P1612*PU!$B$7,0)</f>
        <v>0</v>
      </c>
      <c r="AA1612" s="23">
        <f>IF(V1612="Enrobé à froid",P1612*PU!$B$9,0)</f>
        <v>0</v>
      </c>
      <c r="AB1612" s="23">
        <f>IF(V1612="Béton bitumineux",P1612*PU!$B$11,0)</f>
        <v>0</v>
      </c>
      <c r="AC1612" s="23">
        <f>IF(V1612="Grave émulsion",P1612*PU!$B$13,0)</f>
        <v>0</v>
      </c>
      <c r="AD1612" s="24">
        <f>(R1612*PU!B1617)+('Entretien des chaussées1'!T1612*PU!B1619)+'Entretien des chaussées1'!X1612+'Entretien des chaussées1'!Y1612+'Entretien des chaussées1'!Z1612+'Entretien des chaussées1'!AA1612+'Entretien des chaussées1'!AB1612+'Entretien des chaussées1'!AC1612</f>
        <v>0</v>
      </c>
      <c r="AE1612" s="34"/>
      <c r="AF1612" s="34"/>
      <c r="AG1612" s="19" t="str">
        <f t="shared" si="283"/>
        <v/>
      </c>
      <c r="AH1612" s="19" t="str">
        <f t="shared" si="284"/>
        <v/>
      </c>
      <c r="AI1612" s="19" t="str">
        <f t="shared" si="285"/>
        <v/>
      </c>
      <c r="AJ1612" s="31"/>
      <c r="AK1612" s="26"/>
    </row>
    <row r="1613" spans="1:37" x14ac:dyDescent="0.2">
      <c r="A1613" s="40"/>
      <c r="B1613" s="50"/>
      <c r="C1613" s="41"/>
      <c r="D1613" s="44"/>
      <c r="E1613" s="40"/>
      <c r="F1613" s="38" t="str">
        <f t="shared" ref="F1613:F1676" si="286">IF(E1613="Chaussée neuve","Niveau 1",IF(E1613="Chaussée fissurée","Niveau 2",IF(E1613="Chaussée fortement fissurée et nids de poule","Niveau 3",IF(E1613="Chaussée orniérée et fissurée","Niveau 4",IF(E1613="Chaussée affaissée ou quasi détruite","Niveau 5","")))))</f>
        <v/>
      </c>
      <c r="G1613" s="23">
        <f t="shared" ref="G1613:G1676" si="287">IF(F1613="Niveau 1",1,0)</f>
        <v>0</v>
      </c>
      <c r="H1613" s="23">
        <f t="shared" ref="H1613:H1676" si="288">IF(F1613="Niveau 2",1,0)</f>
        <v>0</v>
      </c>
      <c r="I1613" s="23">
        <f t="shared" ref="I1613:I1676" si="289">IF(F1613="Niveau 3",1,0)</f>
        <v>0</v>
      </c>
      <c r="J1613" s="23">
        <f t="shared" ref="J1613:J1676" si="290">IF(F1613="Niveau 4",1,0)</f>
        <v>0</v>
      </c>
      <c r="K1613" s="23">
        <f t="shared" ref="K1613:K1676" si="291">IF(F1613="Niveau 5",1,0)</f>
        <v>0</v>
      </c>
      <c r="L1613" s="27"/>
      <c r="M1613" s="27"/>
      <c r="N1613" s="33"/>
      <c r="O1613" s="33"/>
      <c r="P1613" s="68" t="str">
        <f t="shared" ref="P1613:P1676" si="292">IF(O1613="","",N1613*O1613)</f>
        <v/>
      </c>
      <c r="Q1613" s="49" t="str">
        <f t="shared" ref="Q1613:Q1676" si="293">IF(P1613="","","m²")</f>
        <v/>
      </c>
      <c r="R1613" s="33"/>
      <c r="S1613" s="33"/>
      <c r="T1613" s="33"/>
      <c r="U1613" s="33"/>
      <c r="V1613" s="27"/>
      <c r="W1613" s="45"/>
      <c r="X1613" s="42">
        <f>IF(V1613="ESU",P1613*PU!$B$3,0)</f>
        <v>0</v>
      </c>
      <c r="Y1613" s="23">
        <f>IF(V1613="ECF",P1613*PU!$B$5,0)</f>
        <v>0</v>
      </c>
      <c r="Z1613" s="23">
        <f>IF(V1613="Enrobé projeté",P1613*PU!$B$7,0)</f>
        <v>0</v>
      </c>
      <c r="AA1613" s="23">
        <f>IF(V1613="Enrobé à froid",P1613*PU!$B$9,0)</f>
        <v>0</v>
      </c>
      <c r="AB1613" s="23">
        <f>IF(V1613="Béton bitumineux",P1613*PU!$B$11,0)</f>
        <v>0</v>
      </c>
      <c r="AC1613" s="23">
        <f>IF(V1613="Grave émulsion",P1613*PU!$B$13,0)</f>
        <v>0</v>
      </c>
      <c r="AD1613" s="24">
        <f>(R1613*PU!B1618)+('Entretien des chaussées1'!T1613*PU!B1620)+'Entretien des chaussées1'!X1613+'Entretien des chaussées1'!Y1613+'Entretien des chaussées1'!Z1613+'Entretien des chaussées1'!AA1613+'Entretien des chaussées1'!AB1613+'Entretien des chaussées1'!AC1613</f>
        <v>0</v>
      </c>
      <c r="AE1613" s="34"/>
      <c r="AF1613" s="34"/>
      <c r="AG1613" s="19" t="str">
        <f t="shared" ref="AG1613:AG1676" si="294">IF(W1613="Année N",AD1613+AE1613+AF1613,"")</f>
        <v/>
      </c>
      <c r="AH1613" s="19" t="str">
        <f t="shared" ref="AH1613:AH1676" si="295">IF(W1613="N+1",AD1613+AE1613+AF1613,"")</f>
        <v/>
      </c>
      <c r="AI1613" s="19" t="str">
        <f t="shared" ref="AI1613:AI1676" si="296">IF(W1613="&gt; N+1",AD1613+AE1613+AF1613,"")</f>
        <v/>
      </c>
      <c r="AJ1613" s="31"/>
      <c r="AK1613" s="26"/>
    </row>
    <row r="1614" spans="1:37" x14ac:dyDescent="0.2">
      <c r="A1614" s="40"/>
      <c r="B1614" s="50"/>
      <c r="C1614" s="41"/>
      <c r="D1614" s="44"/>
      <c r="E1614" s="40"/>
      <c r="F1614" s="38" t="str">
        <f t="shared" si="286"/>
        <v/>
      </c>
      <c r="G1614" s="23">
        <f t="shared" si="287"/>
        <v>0</v>
      </c>
      <c r="H1614" s="23">
        <f t="shared" si="288"/>
        <v>0</v>
      </c>
      <c r="I1614" s="23">
        <f t="shared" si="289"/>
        <v>0</v>
      </c>
      <c r="J1614" s="23">
        <f t="shared" si="290"/>
        <v>0</v>
      </c>
      <c r="K1614" s="23">
        <f t="shared" si="291"/>
        <v>0</v>
      </c>
      <c r="L1614" s="27"/>
      <c r="M1614" s="27"/>
      <c r="N1614" s="33"/>
      <c r="O1614" s="33"/>
      <c r="P1614" s="68" t="str">
        <f t="shared" si="292"/>
        <v/>
      </c>
      <c r="Q1614" s="49" t="str">
        <f t="shared" si="293"/>
        <v/>
      </c>
      <c r="R1614" s="33"/>
      <c r="S1614" s="33"/>
      <c r="T1614" s="33"/>
      <c r="U1614" s="33"/>
      <c r="V1614" s="27"/>
      <c r="W1614" s="45"/>
      <c r="X1614" s="42">
        <f>IF(V1614="ESU",P1614*PU!$B$3,0)</f>
        <v>0</v>
      </c>
      <c r="Y1614" s="23">
        <f>IF(V1614="ECF",P1614*PU!$B$5,0)</f>
        <v>0</v>
      </c>
      <c r="Z1614" s="23">
        <f>IF(V1614="Enrobé projeté",P1614*PU!$B$7,0)</f>
        <v>0</v>
      </c>
      <c r="AA1614" s="23">
        <f>IF(V1614="Enrobé à froid",P1614*PU!$B$9,0)</f>
        <v>0</v>
      </c>
      <c r="AB1614" s="23">
        <f>IF(V1614="Béton bitumineux",P1614*PU!$B$11,0)</f>
        <v>0</v>
      </c>
      <c r="AC1614" s="23">
        <f>IF(V1614="Grave émulsion",P1614*PU!$B$13,0)</f>
        <v>0</v>
      </c>
      <c r="AD1614" s="24">
        <f>(R1614*PU!B1619)+('Entretien des chaussées1'!T1614*PU!B1621)+'Entretien des chaussées1'!X1614+'Entretien des chaussées1'!Y1614+'Entretien des chaussées1'!Z1614+'Entretien des chaussées1'!AA1614+'Entretien des chaussées1'!AB1614+'Entretien des chaussées1'!AC1614</f>
        <v>0</v>
      </c>
      <c r="AE1614" s="34"/>
      <c r="AF1614" s="34"/>
      <c r="AG1614" s="19" t="str">
        <f t="shared" si="294"/>
        <v/>
      </c>
      <c r="AH1614" s="19" t="str">
        <f t="shared" si="295"/>
        <v/>
      </c>
      <c r="AI1614" s="19" t="str">
        <f t="shared" si="296"/>
        <v/>
      </c>
      <c r="AJ1614" s="31"/>
      <c r="AK1614" s="26"/>
    </row>
    <row r="1615" spans="1:37" x14ac:dyDescent="0.2">
      <c r="A1615" s="40"/>
      <c r="B1615" s="50"/>
      <c r="C1615" s="41"/>
      <c r="D1615" s="44"/>
      <c r="E1615" s="40"/>
      <c r="F1615" s="38" t="str">
        <f t="shared" si="286"/>
        <v/>
      </c>
      <c r="G1615" s="23">
        <f t="shared" si="287"/>
        <v>0</v>
      </c>
      <c r="H1615" s="23">
        <f t="shared" si="288"/>
        <v>0</v>
      </c>
      <c r="I1615" s="23">
        <f t="shared" si="289"/>
        <v>0</v>
      </c>
      <c r="J1615" s="23">
        <f t="shared" si="290"/>
        <v>0</v>
      </c>
      <c r="K1615" s="23">
        <f t="shared" si="291"/>
        <v>0</v>
      </c>
      <c r="L1615" s="27"/>
      <c r="M1615" s="27"/>
      <c r="N1615" s="33"/>
      <c r="O1615" s="33"/>
      <c r="P1615" s="68" t="str">
        <f t="shared" si="292"/>
        <v/>
      </c>
      <c r="Q1615" s="49" t="str">
        <f t="shared" si="293"/>
        <v/>
      </c>
      <c r="R1615" s="33"/>
      <c r="S1615" s="33"/>
      <c r="T1615" s="33"/>
      <c r="U1615" s="33"/>
      <c r="V1615" s="27"/>
      <c r="W1615" s="45"/>
      <c r="X1615" s="42">
        <f>IF(V1615="ESU",P1615*PU!$B$3,0)</f>
        <v>0</v>
      </c>
      <c r="Y1615" s="23">
        <f>IF(V1615="ECF",P1615*PU!$B$5,0)</f>
        <v>0</v>
      </c>
      <c r="Z1615" s="23">
        <f>IF(V1615="Enrobé projeté",P1615*PU!$B$7,0)</f>
        <v>0</v>
      </c>
      <c r="AA1615" s="23">
        <f>IF(V1615="Enrobé à froid",P1615*PU!$B$9,0)</f>
        <v>0</v>
      </c>
      <c r="AB1615" s="23">
        <f>IF(V1615="Béton bitumineux",P1615*PU!$B$11,0)</f>
        <v>0</v>
      </c>
      <c r="AC1615" s="23">
        <f>IF(V1615="Grave émulsion",P1615*PU!$B$13,0)</f>
        <v>0</v>
      </c>
      <c r="AD1615" s="24">
        <f>(R1615*PU!B1620)+('Entretien des chaussées1'!T1615*PU!B1622)+'Entretien des chaussées1'!X1615+'Entretien des chaussées1'!Y1615+'Entretien des chaussées1'!Z1615+'Entretien des chaussées1'!AA1615+'Entretien des chaussées1'!AB1615+'Entretien des chaussées1'!AC1615</f>
        <v>0</v>
      </c>
      <c r="AE1615" s="34"/>
      <c r="AF1615" s="34"/>
      <c r="AG1615" s="19" t="str">
        <f t="shared" si="294"/>
        <v/>
      </c>
      <c r="AH1615" s="19" t="str">
        <f t="shared" si="295"/>
        <v/>
      </c>
      <c r="AI1615" s="19" t="str">
        <f t="shared" si="296"/>
        <v/>
      </c>
      <c r="AJ1615" s="31"/>
      <c r="AK1615" s="26"/>
    </row>
    <row r="1616" spans="1:37" x14ac:dyDescent="0.2">
      <c r="A1616" s="40"/>
      <c r="B1616" s="50"/>
      <c r="C1616" s="41"/>
      <c r="D1616" s="44"/>
      <c r="E1616" s="40"/>
      <c r="F1616" s="38" t="str">
        <f t="shared" si="286"/>
        <v/>
      </c>
      <c r="G1616" s="23">
        <f t="shared" si="287"/>
        <v>0</v>
      </c>
      <c r="H1616" s="23">
        <f t="shared" si="288"/>
        <v>0</v>
      </c>
      <c r="I1616" s="23">
        <f t="shared" si="289"/>
        <v>0</v>
      </c>
      <c r="J1616" s="23">
        <f t="shared" si="290"/>
        <v>0</v>
      </c>
      <c r="K1616" s="23">
        <f t="shared" si="291"/>
        <v>0</v>
      </c>
      <c r="L1616" s="27"/>
      <c r="M1616" s="27"/>
      <c r="N1616" s="33"/>
      <c r="O1616" s="33"/>
      <c r="P1616" s="68" t="str">
        <f t="shared" si="292"/>
        <v/>
      </c>
      <c r="Q1616" s="49" t="str">
        <f t="shared" si="293"/>
        <v/>
      </c>
      <c r="R1616" s="33"/>
      <c r="S1616" s="33"/>
      <c r="T1616" s="33"/>
      <c r="U1616" s="33"/>
      <c r="V1616" s="27"/>
      <c r="W1616" s="45"/>
      <c r="X1616" s="42">
        <f>IF(V1616="ESU",P1616*PU!$B$3,0)</f>
        <v>0</v>
      </c>
      <c r="Y1616" s="23">
        <f>IF(V1616="ECF",P1616*PU!$B$5,0)</f>
        <v>0</v>
      </c>
      <c r="Z1616" s="23">
        <f>IF(V1616="Enrobé projeté",P1616*PU!$B$7,0)</f>
        <v>0</v>
      </c>
      <c r="AA1616" s="23">
        <f>IF(V1616="Enrobé à froid",P1616*PU!$B$9,0)</f>
        <v>0</v>
      </c>
      <c r="AB1616" s="23">
        <f>IF(V1616="Béton bitumineux",P1616*PU!$B$11,0)</f>
        <v>0</v>
      </c>
      <c r="AC1616" s="23">
        <f>IF(V1616="Grave émulsion",P1616*PU!$B$13,0)</f>
        <v>0</v>
      </c>
      <c r="AD1616" s="24">
        <f>(R1616*PU!B1621)+('Entretien des chaussées1'!T1616*PU!B1623)+'Entretien des chaussées1'!X1616+'Entretien des chaussées1'!Y1616+'Entretien des chaussées1'!Z1616+'Entretien des chaussées1'!AA1616+'Entretien des chaussées1'!AB1616+'Entretien des chaussées1'!AC1616</f>
        <v>0</v>
      </c>
      <c r="AE1616" s="34"/>
      <c r="AF1616" s="34"/>
      <c r="AG1616" s="19" t="str">
        <f t="shared" si="294"/>
        <v/>
      </c>
      <c r="AH1616" s="19" t="str">
        <f t="shared" si="295"/>
        <v/>
      </c>
      <c r="AI1616" s="19" t="str">
        <f t="shared" si="296"/>
        <v/>
      </c>
      <c r="AJ1616" s="31"/>
      <c r="AK1616" s="26"/>
    </row>
    <row r="1617" spans="1:37" x14ac:dyDescent="0.2">
      <c r="A1617" s="40"/>
      <c r="B1617" s="50"/>
      <c r="C1617" s="41"/>
      <c r="D1617" s="44"/>
      <c r="E1617" s="40"/>
      <c r="F1617" s="38" t="str">
        <f t="shared" si="286"/>
        <v/>
      </c>
      <c r="G1617" s="23">
        <f t="shared" si="287"/>
        <v>0</v>
      </c>
      <c r="H1617" s="23">
        <f t="shared" si="288"/>
        <v>0</v>
      </c>
      <c r="I1617" s="23">
        <f t="shared" si="289"/>
        <v>0</v>
      </c>
      <c r="J1617" s="23">
        <f t="shared" si="290"/>
        <v>0</v>
      </c>
      <c r="K1617" s="23">
        <f t="shared" si="291"/>
        <v>0</v>
      </c>
      <c r="L1617" s="27"/>
      <c r="M1617" s="27"/>
      <c r="N1617" s="33"/>
      <c r="O1617" s="33"/>
      <c r="P1617" s="68" t="str">
        <f t="shared" si="292"/>
        <v/>
      </c>
      <c r="Q1617" s="49" t="str">
        <f t="shared" si="293"/>
        <v/>
      </c>
      <c r="R1617" s="33"/>
      <c r="S1617" s="33"/>
      <c r="T1617" s="33"/>
      <c r="U1617" s="33"/>
      <c r="V1617" s="27"/>
      <c r="W1617" s="45"/>
      <c r="X1617" s="42">
        <f>IF(V1617="ESU",P1617*PU!$B$3,0)</f>
        <v>0</v>
      </c>
      <c r="Y1617" s="23">
        <f>IF(V1617="ECF",P1617*PU!$B$5,0)</f>
        <v>0</v>
      </c>
      <c r="Z1617" s="23">
        <f>IF(V1617="Enrobé projeté",P1617*PU!$B$7,0)</f>
        <v>0</v>
      </c>
      <c r="AA1617" s="23">
        <f>IF(V1617="Enrobé à froid",P1617*PU!$B$9,0)</f>
        <v>0</v>
      </c>
      <c r="AB1617" s="23">
        <f>IF(V1617="Béton bitumineux",P1617*PU!$B$11,0)</f>
        <v>0</v>
      </c>
      <c r="AC1617" s="23">
        <f>IF(V1617="Grave émulsion",P1617*PU!$B$13,0)</f>
        <v>0</v>
      </c>
      <c r="AD1617" s="24">
        <f>(R1617*PU!B1622)+('Entretien des chaussées1'!T1617*PU!B1624)+'Entretien des chaussées1'!X1617+'Entretien des chaussées1'!Y1617+'Entretien des chaussées1'!Z1617+'Entretien des chaussées1'!AA1617+'Entretien des chaussées1'!AB1617+'Entretien des chaussées1'!AC1617</f>
        <v>0</v>
      </c>
      <c r="AE1617" s="34"/>
      <c r="AF1617" s="34"/>
      <c r="AG1617" s="19" t="str">
        <f t="shared" si="294"/>
        <v/>
      </c>
      <c r="AH1617" s="19" t="str">
        <f t="shared" si="295"/>
        <v/>
      </c>
      <c r="AI1617" s="19" t="str">
        <f t="shared" si="296"/>
        <v/>
      </c>
      <c r="AJ1617" s="31"/>
      <c r="AK1617" s="26"/>
    </row>
    <row r="1618" spans="1:37" x14ac:dyDescent="0.2">
      <c r="A1618" s="40"/>
      <c r="B1618" s="50"/>
      <c r="C1618" s="41"/>
      <c r="D1618" s="44"/>
      <c r="E1618" s="40"/>
      <c r="F1618" s="38" t="str">
        <f t="shared" si="286"/>
        <v/>
      </c>
      <c r="G1618" s="23">
        <f t="shared" si="287"/>
        <v>0</v>
      </c>
      <c r="H1618" s="23">
        <f t="shared" si="288"/>
        <v>0</v>
      </c>
      <c r="I1618" s="23">
        <f t="shared" si="289"/>
        <v>0</v>
      </c>
      <c r="J1618" s="23">
        <f t="shared" si="290"/>
        <v>0</v>
      </c>
      <c r="K1618" s="23">
        <f t="shared" si="291"/>
        <v>0</v>
      </c>
      <c r="L1618" s="27"/>
      <c r="M1618" s="27"/>
      <c r="N1618" s="33"/>
      <c r="O1618" s="33"/>
      <c r="P1618" s="68" t="str">
        <f t="shared" si="292"/>
        <v/>
      </c>
      <c r="Q1618" s="49" t="str">
        <f t="shared" si="293"/>
        <v/>
      </c>
      <c r="R1618" s="33"/>
      <c r="S1618" s="33"/>
      <c r="T1618" s="33"/>
      <c r="U1618" s="33"/>
      <c r="V1618" s="27"/>
      <c r="W1618" s="45"/>
      <c r="X1618" s="42">
        <f>IF(V1618="ESU",P1618*PU!$B$3,0)</f>
        <v>0</v>
      </c>
      <c r="Y1618" s="23">
        <f>IF(V1618="ECF",P1618*PU!$B$5,0)</f>
        <v>0</v>
      </c>
      <c r="Z1618" s="23">
        <f>IF(V1618="Enrobé projeté",P1618*PU!$B$7,0)</f>
        <v>0</v>
      </c>
      <c r="AA1618" s="23">
        <f>IF(V1618="Enrobé à froid",P1618*PU!$B$9,0)</f>
        <v>0</v>
      </c>
      <c r="AB1618" s="23">
        <f>IF(V1618="Béton bitumineux",P1618*PU!$B$11,0)</f>
        <v>0</v>
      </c>
      <c r="AC1618" s="23">
        <f>IF(V1618="Grave émulsion",P1618*PU!$B$13,0)</f>
        <v>0</v>
      </c>
      <c r="AD1618" s="24">
        <f>(R1618*PU!B1623)+('Entretien des chaussées1'!T1618*PU!B1625)+'Entretien des chaussées1'!X1618+'Entretien des chaussées1'!Y1618+'Entretien des chaussées1'!Z1618+'Entretien des chaussées1'!AA1618+'Entretien des chaussées1'!AB1618+'Entretien des chaussées1'!AC1618</f>
        <v>0</v>
      </c>
      <c r="AE1618" s="34"/>
      <c r="AF1618" s="34"/>
      <c r="AG1618" s="19" t="str">
        <f t="shared" si="294"/>
        <v/>
      </c>
      <c r="AH1618" s="19" t="str">
        <f t="shared" si="295"/>
        <v/>
      </c>
      <c r="AI1618" s="19" t="str">
        <f t="shared" si="296"/>
        <v/>
      </c>
      <c r="AJ1618" s="31"/>
      <c r="AK1618" s="26"/>
    </row>
    <row r="1619" spans="1:37" x14ac:dyDescent="0.2">
      <c r="A1619" s="40"/>
      <c r="B1619" s="50"/>
      <c r="C1619" s="41"/>
      <c r="D1619" s="44"/>
      <c r="E1619" s="40"/>
      <c r="F1619" s="38" t="str">
        <f t="shared" si="286"/>
        <v/>
      </c>
      <c r="G1619" s="23">
        <f t="shared" si="287"/>
        <v>0</v>
      </c>
      <c r="H1619" s="23">
        <f t="shared" si="288"/>
        <v>0</v>
      </c>
      <c r="I1619" s="23">
        <f t="shared" si="289"/>
        <v>0</v>
      </c>
      <c r="J1619" s="23">
        <f t="shared" si="290"/>
        <v>0</v>
      </c>
      <c r="K1619" s="23">
        <f t="shared" si="291"/>
        <v>0</v>
      </c>
      <c r="L1619" s="27"/>
      <c r="M1619" s="27"/>
      <c r="N1619" s="33"/>
      <c r="O1619" s="33"/>
      <c r="P1619" s="68" t="str">
        <f t="shared" si="292"/>
        <v/>
      </c>
      <c r="Q1619" s="49" t="str">
        <f t="shared" si="293"/>
        <v/>
      </c>
      <c r="R1619" s="33"/>
      <c r="S1619" s="33"/>
      <c r="T1619" s="33"/>
      <c r="U1619" s="33"/>
      <c r="V1619" s="27"/>
      <c r="W1619" s="45"/>
      <c r="X1619" s="42">
        <f>IF(V1619="ESU",P1619*PU!$B$3,0)</f>
        <v>0</v>
      </c>
      <c r="Y1619" s="23">
        <f>IF(V1619="ECF",P1619*PU!$B$5,0)</f>
        <v>0</v>
      </c>
      <c r="Z1619" s="23">
        <f>IF(V1619="Enrobé projeté",P1619*PU!$B$7,0)</f>
        <v>0</v>
      </c>
      <c r="AA1619" s="23">
        <f>IF(V1619="Enrobé à froid",P1619*PU!$B$9,0)</f>
        <v>0</v>
      </c>
      <c r="AB1619" s="23">
        <f>IF(V1619="Béton bitumineux",P1619*PU!$B$11,0)</f>
        <v>0</v>
      </c>
      <c r="AC1619" s="23">
        <f>IF(V1619="Grave émulsion",P1619*PU!$B$13,0)</f>
        <v>0</v>
      </c>
      <c r="AD1619" s="24">
        <f>(R1619*PU!B1624)+('Entretien des chaussées1'!T1619*PU!B1626)+'Entretien des chaussées1'!X1619+'Entretien des chaussées1'!Y1619+'Entretien des chaussées1'!Z1619+'Entretien des chaussées1'!AA1619+'Entretien des chaussées1'!AB1619+'Entretien des chaussées1'!AC1619</f>
        <v>0</v>
      </c>
      <c r="AE1619" s="34"/>
      <c r="AF1619" s="34"/>
      <c r="AG1619" s="19" t="str">
        <f t="shared" si="294"/>
        <v/>
      </c>
      <c r="AH1619" s="19" t="str">
        <f t="shared" si="295"/>
        <v/>
      </c>
      <c r="AI1619" s="19" t="str">
        <f t="shared" si="296"/>
        <v/>
      </c>
      <c r="AJ1619" s="31"/>
      <c r="AK1619" s="26"/>
    </row>
    <row r="1620" spans="1:37" x14ac:dyDescent="0.2">
      <c r="A1620" s="40"/>
      <c r="B1620" s="50"/>
      <c r="C1620" s="41"/>
      <c r="D1620" s="44"/>
      <c r="E1620" s="40"/>
      <c r="F1620" s="38" t="str">
        <f t="shared" si="286"/>
        <v/>
      </c>
      <c r="G1620" s="23">
        <f t="shared" si="287"/>
        <v>0</v>
      </c>
      <c r="H1620" s="23">
        <f t="shared" si="288"/>
        <v>0</v>
      </c>
      <c r="I1620" s="23">
        <f t="shared" si="289"/>
        <v>0</v>
      </c>
      <c r="J1620" s="23">
        <f t="shared" si="290"/>
        <v>0</v>
      </c>
      <c r="K1620" s="23">
        <f t="shared" si="291"/>
        <v>0</v>
      </c>
      <c r="L1620" s="27"/>
      <c r="M1620" s="27"/>
      <c r="N1620" s="33"/>
      <c r="O1620" s="33"/>
      <c r="P1620" s="68" t="str">
        <f t="shared" si="292"/>
        <v/>
      </c>
      <c r="Q1620" s="49" t="str">
        <f t="shared" si="293"/>
        <v/>
      </c>
      <c r="R1620" s="33"/>
      <c r="S1620" s="33"/>
      <c r="T1620" s="33"/>
      <c r="U1620" s="33"/>
      <c r="V1620" s="27"/>
      <c r="W1620" s="45"/>
      <c r="X1620" s="42">
        <f>IF(V1620="ESU",P1620*PU!$B$3,0)</f>
        <v>0</v>
      </c>
      <c r="Y1620" s="23">
        <f>IF(V1620="ECF",P1620*PU!$B$5,0)</f>
        <v>0</v>
      </c>
      <c r="Z1620" s="23">
        <f>IF(V1620="Enrobé projeté",P1620*PU!$B$7,0)</f>
        <v>0</v>
      </c>
      <c r="AA1620" s="23">
        <f>IF(V1620="Enrobé à froid",P1620*PU!$B$9,0)</f>
        <v>0</v>
      </c>
      <c r="AB1620" s="23">
        <f>IF(V1620="Béton bitumineux",P1620*PU!$B$11,0)</f>
        <v>0</v>
      </c>
      <c r="AC1620" s="23">
        <f>IF(V1620="Grave émulsion",P1620*PU!$B$13,0)</f>
        <v>0</v>
      </c>
      <c r="AD1620" s="24">
        <f>(R1620*PU!B1625)+('Entretien des chaussées1'!T1620*PU!B1627)+'Entretien des chaussées1'!X1620+'Entretien des chaussées1'!Y1620+'Entretien des chaussées1'!Z1620+'Entretien des chaussées1'!AA1620+'Entretien des chaussées1'!AB1620+'Entretien des chaussées1'!AC1620</f>
        <v>0</v>
      </c>
      <c r="AE1620" s="34"/>
      <c r="AF1620" s="34"/>
      <c r="AG1620" s="19" t="str">
        <f t="shared" si="294"/>
        <v/>
      </c>
      <c r="AH1620" s="19" t="str">
        <f t="shared" si="295"/>
        <v/>
      </c>
      <c r="AI1620" s="19" t="str">
        <f t="shared" si="296"/>
        <v/>
      </c>
      <c r="AJ1620" s="31"/>
      <c r="AK1620" s="26"/>
    </row>
    <row r="1621" spans="1:37" x14ac:dyDescent="0.2">
      <c r="A1621" s="40"/>
      <c r="B1621" s="50"/>
      <c r="C1621" s="41"/>
      <c r="D1621" s="44"/>
      <c r="E1621" s="40"/>
      <c r="F1621" s="38" t="str">
        <f t="shared" si="286"/>
        <v/>
      </c>
      <c r="G1621" s="23">
        <f t="shared" si="287"/>
        <v>0</v>
      </c>
      <c r="H1621" s="23">
        <f t="shared" si="288"/>
        <v>0</v>
      </c>
      <c r="I1621" s="23">
        <f t="shared" si="289"/>
        <v>0</v>
      </c>
      <c r="J1621" s="23">
        <f t="shared" si="290"/>
        <v>0</v>
      </c>
      <c r="K1621" s="23">
        <f t="shared" si="291"/>
        <v>0</v>
      </c>
      <c r="L1621" s="27"/>
      <c r="M1621" s="27"/>
      <c r="N1621" s="33"/>
      <c r="O1621" s="33"/>
      <c r="P1621" s="68" t="str">
        <f t="shared" si="292"/>
        <v/>
      </c>
      <c r="Q1621" s="49" t="str">
        <f t="shared" si="293"/>
        <v/>
      </c>
      <c r="R1621" s="33"/>
      <c r="S1621" s="33"/>
      <c r="T1621" s="33"/>
      <c r="U1621" s="33"/>
      <c r="V1621" s="27"/>
      <c r="W1621" s="45"/>
      <c r="X1621" s="42">
        <f>IF(V1621="ESU",P1621*PU!$B$3,0)</f>
        <v>0</v>
      </c>
      <c r="Y1621" s="23">
        <f>IF(V1621="ECF",P1621*PU!$B$5,0)</f>
        <v>0</v>
      </c>
      <c r="Z1621" s="23">
        <f>IF(V1621="Enrobé projeté",P1621*PU!$B$7,0)</f>
        <v>0</v>
      </c>
      <c r="AA1621" s="23">
        <f>IF(V1621="Enrobé à froid",P1621*PU!$B$9,0)</f>
        <v>0</v>
      </c>
      <c r="AB1621" s="23">
        <f>IF(V1621="Béton bitumineux",P1621*PU!$B$11,0)</f>
        <v>0</v>
      </c>
      <c r="AC1621" s="23">
        <f>IF(V1621="Grave émulsion",P1621*PU!$B$13,0)</f>
        <v>0</v>
      </c>
      <c r="AD1621" s="24">
        <f>(R1621*PU!B1626)+('Entretien des chaussées1'!T1621*PU!B1628)+'Entretien des chaussées1'!X1621+'Entretien des chaussées1'!Y1621+'Entretien des chaussées1'!Z1621+'Entretien des chaussées1'!AA1621+'Entretien des chaussées1'!AB1621+'Entretien des chaussées1'!AC1621</f>
        <v>0</v>
      </c>
      <c r="AE1621" s="34"/>
      <c r="AF1621" s="34"/>
      <c r="AG1621" s="19" t="str">
        <f t="shared" si="294"/>
        <v/>
      </c>
      <c r="AH1621" s="19" t="str">
        <f t="shared" si="295"/>
        <v/>
      </c>
      <c r="AI1621" s="19" t="str">
        <f t="shared" si="296"/>
        <v/>
      </c>
      <c r="AJ1621" s="31"/>
      <c r="AK1621" s="26"/>
    </row>
    <row r="1622" spans="1:37" x14ac:dyDescent="0.2">
      <c r="A1622" s="40"/>
      <c r="B1622" s="50"/>
      <c r="C1622" s="41"/>
      <c r="D1622" s="44"/>
      <c r="E1622" s="40"/>
      <c r="F1622" s="38" t="str">
        <f t="shared" si="286"/>
        <v/>
      </c>
      <c r="G1622" s="23">
        <f t="shared" si="287"/>
        <v>0</v>
      </c>
      <c r="H1622" s="23">
        <f t="shared" si="288"/>
        <v>0</v>
      </c>
      <c r="I1622" s="23">
        <f t="shared" si="289"/>
        <v>0</v>
      </c>
      <c r="J1622" s="23">
        <f t="shared" si="290"/>
        <v>0</v>
      </c>
      <c r="K1622" s="23">
        <f t="shared" si="291"/>
        <v>0</v>
      </c>
      <c r="L1622" s="27"/>
      <c r="M1622" s="27"/>
      <c r="N1622" s="33"/>
      <c r="O1622" s="33"/>
      <c r="P1622" s="68" t="str">
        <f t="shared" si="292"/>
        <v/>
      </c>
      <c r="Q1622" s="49" t="str">
        <f t="shared" si="293"/>
        <v/>
      </c>
      <c r="R1622" s="33"/>
      <c r="S1622" s="33"/>
      <c r="T1622" s="33"/>
      <c r="U1622" s="33"/>
      <c r="V1622" s="27"/>
      <c r="W1622" s="45"/>
      <c r="X1622" s="42">
        <f>IF(V1622="ESU",P1622*PU!$B$3,0)</f>
        <v>0</v>
      </c>
      <c r="Y1622" s="23">
        <f>IF(V1622="ECF",P1622*PU!$B$5,0)</f>
        <v>0</v>
      </c>
      <c r="Z1622" s="23">
        <f>IF(V1622="Enrobé projeté",P1622*PU!$B$7,0)</f>
        <v>0</v>
      </c>
      <c r="AA1622" s="23">
        <f>IF(V1622="Enrobé à froid",P1622*PU!$B$9,0)</f>
        <v>0</v>
      </c>
      <c r="AB1622" s="23">
        <f>IF(V1622="Béton bitumineux",P1622*PU!$B$11,0)</f>
        <v>0</v>
      </c>
      <c r="AC1622" s="23">
        <f>IF(V1622="Grave émulsion",P1622*PU!$B$13,0)</f>
        <v>0</v>
      </c>
      <c r="AD1622" s="24">
        <f>(R1622*PU!B1627)+('Entretien des chaussées1'!T1622*PU!B1629)+'Entretien des chaussées1'!X1622+'Entretien des chaussées1'!Y1622+'Entretien des chaussées1'!Z1622+'Entretien des chaussées1'!AA1622+'Entretien des chaussées1'!AB1622+'Entretien des chaussées1'!AC1622</f>
        <v>0</v>
      </c>
      <c r="AE1622" s="34"/>
      <c r="AF1622" s="34"/>
      <c r="AG1622" s="19" t="str">
        <f t="shared" si="294"/>
        <v/>
      </c>
      <c r="AH1622" s="19" t="str">
        <f t="shared" si="295"/>
        <v/>
      </c>
      <c r="AI1622" s="19" t="str">
        <f t="shared" si="296"/>
        <v/>
      </c>
      <c r="AJ1622" s="31"/>
      <c r="AK1622" s="26"/>
    </row>
    <row r="1623" spans="1:37" x14ac:dyDescent="0.2">
      <c r="A1623" s="40"/>
      <c r="B1623" s="50"/>
      <c r="C1623" s="41"/>
      <c r="D1623" s="44"/>
      <c r="E1623" s="40"/>
      <c r="F1623" s="38" t="str">
        <f t="shared" si="286"/>
        <v/>
      </c>
      <c r="G1623" s="23">
        <f t="shared" si="287"/>
        <v>0</v>
      </c>
      <c r="H1623" s="23">
        <f t="shared" si="288"/>
        <v>0</v>
      </c>
      <c r="I1623" s="23">
        <f t="shared" si="289"/>
        <v>0</v>
      </c>
      <c r="J1623" s="23">
        <f t="shared" si="290"/>
        <v>0</v>
      </c>
      <c r="K1623" s="23">
        <f t="shared" si="291"/>
        <v>0</v>
      </c>
      <c r="L1623" s="27"/>
      <c r="M1623" s="27"/>
      <c r="N1623" s="33"/>
      <c r="O1623" s="33"/>
      <c r="P1623" s="68" t="str">
        <f t="shared" si="292"/>
        <v/>
      </c>
      <c r="Q1623" s="49" t="str">
        <f t="shared" si="293"/>
        <v/>
      </c>
      <c r="R1623" s="33"/>
      <c r="S1623" s="33"/>
      <c r="T1623" s="33"/>
      <c r="U1623" s="33"/>
      <c r="V1623" s="27"/>
      <c r="W1623" s="45"/>
      <c r="X1623" s="42">
        <f>IF(V1623="ESU",P1623*PU!$B$3,0)</f>
        <v>0</v>
      </c>
      <c r="Y1623" s="23">
        <f>IF(V1623="ECF",P1623*PU!$B$5,0)</f>
        <v>0</v>
      </c>
      <c r="Z1623" s="23">
        <f>IF(V1623="Enrobé projeté",P1623*PU!$B$7,0)</f>
        <v>0</v>
      </c>
      <c r="AA1623" s="23">
        <f>IF(V1623="Enrobé à froid",P1623*PU!$B$9,0)</f>
        <v>0</v>
      </c>
      <c r="AB1623" s="23">
        <f>IF(V1623="Béton bitumineux",P1623*PU!$B$11,0)</f>
        <v>0</v>
      </c>
      <c r="AC1623" s="23">
        <f>IF(V1623="Grave émulsion",P1623*PU!$B$13,0)</f>
        <v>0</v>
      </c>
      <c r="AD1623" s="24">
        <f>(R1623*PU!B1628)+('Entretien des chaussées1'!T1623*PU!B1630)+'Entretien des chaussées1'!X1623+'Entretien des chaussées1'!Y1623+'Entretien des chaussées1'!Z1623+'Entretien des chaussées1'!AA1623+'Entretien des chaussées1'!AB1623+'Entretien des chaussées1'!AC1623</f>
        <v>0</v>
      </c>
      <c r="AE1623" s="34"/>
      <c r="AF1623" s="34"/>
      <c r="AG1623" s="19" t="str">
        <f t="shared" si="294"/>
        <v/>
      </c>
      <c r="AH1623" s="19" t="str">
        <f t="shared" si="295"/>
        <v/>
      </c>
      <c r="AI1623" s="19" t="str">
        <f t="shared" si="296"/>
        <v/>
      </c>
      <c r="AJ1623" s="31"/>
      <c r="AK1623" s="26"/>
    </row>
    <row r="1624" spans="1:37" x14ac:dyDescent="0.2">
      <c r="A1624" s="40"/>
      <c r="B1624" s="50"/>
      <c r="C1624" s="41"/>
      <c r="D1624" s="44"/>
      <c r="E1624" s="40"/>
      <c r="F1624" s="38" t="str">
        <f t="shared" si="286"/>
        <v/>
      </c>
      <c r="G1624" s="23">
        <f t="shared" si="287"/>
        <v>0</v>
      </c>
      <c r="H1624" s="23">
        <f t="shared" si="288"/>
        <v>0</v>
      </c>
      <c r="I1624" s="23">
        <f t="shared" si="289"/>
        <v>0</v>
      </c>
      <c r="J1624" s="23">
        <f t="shared" si="290"/>
        <v>0</v>
      </c>
      <c r="K1624" s="23">
        <f t="shared" si="291"/>
        <v>0</v>
      </c>
      <c r="L1624" s="27"/>
      <c r="M1624" s="27"/>
      <c r="N1624" s="33"/>
      <c r="O1624" s="33"/>
      <c r="P1624" s="68" t="str">
        <f t="shared" si="292"/>
        <v/>
      </c>
      <c r="Q1624" s="49" t="str">
        <f t="shared" si="293"/>
        <v/>
      </c>
      <c r="R1624" s="33"/>
      <c r="S1624" s="33"/>
      <c r="T1624" s="33"/>
      <c r="U1624" s="33"/>
      <c r="V1624" s="27"/>
      <c r="W1624" s="45"/>
      <c r="X1624" s="42">
        <f>IF(V1624="ESU",P1624*PU!$B$3,0)</f>
        <v>0</v>
      </c>
      <c r="Y1624" s="23">
        <f>IF(V1624="ECF",P1624*PU!$B$5,0)</f>
        <v>0</v>
      </c>
      <c r="Z1624" s="23">
        <f>IF(V1624="Enrobé projeté",P1624*PU!$B$7,0)</f>
        <v>0</v>
      </c>
      <c r="AA1624" s="23">
        <f>IF(V1624="Enrobé à froid",P1624*PU!$B$9,0)</f>
        <v>0</v>
      </c>
      <c r="AB1624" s="23">
        <f>IF(V1624="Béton bitumineux",P1624*PU!$B$11,0)</f>
        <v>0</v>
      </c>
      <c r="AC1624" s="23">
        <f>IF(V1624="Grave émulsion",P1624*PU!$B$13,0)</f>
        <v>0</v>
      </c>
      <c r="AD1624" s="24">
        <f>(R1624*PU!B1629)+('Entretien des chaussées1'!T1624*PU!B1631)+'Entretien des chaussées1'!X1624+'Entretien des chaussées1'!Y1624+'Entretien des chaussées1'!Z1624+'Entretien des chaussées1'!AA1624+'Entretien des chaussées1'!AB1624+'Entretien des chaussées1'!AC1624</f>
        <v>0</v>
      </c>
      <c r="AE1624" s="34"/>
      <c r="AF1624" s="34"/>
      <c r="AG1624" s="19" t="str">
        <f t="shared" si="294"/>
        <v/>
      </c>
      <c r="AH1624" s="19" t="str">
        <f t="shared" si="295"/>
        <v/>
      </c>
      <c r="AI1624" s="19" t="str">
        <f t="shared" si="296"/>
        <v/>
      </c>
      <c r="AJ1624" s="31"/>
      <c r="AK1624" s="26"/>
    </row>
    <row r="1625" spans="1:37" x14ac:dyDescent="0.2">
      <c r="A1625" s="40"/>
      <c r="B1625" s="50"/>
      <c r="C1625" s="41"/>
      <c r="D1625" s="44"/>
      <c r="E1625" s="40"/>
      <c r="F1625" s="38" t="str">
        <f t="shared" si="286"/>
        <v/>
      </c>
      <c r="G1625" s="23">
        <f t="shared" si="287"/>
        <v>0</v>
      </c>
      <c r="H1625" s="23">
        <f t="shared" si="288"/>
        <v>0</v>
      </c>
      <c r="I1625" s="23">
        <f t="shared" si="289"/>
        <v>0</v>
      </c>
      <c r="J1625" s="23">
        <f t="shared" si="290"/>
        <v>0</v>
      </c>
      <c r="K1625" s="23">
        <f t="shared" si="291"/>
        <v>0</v>
      </c>
      <c r="L1625" s="27"/>
      <c r="M1625" s="27"/>
      <c r="N1625" s="33"/>
      <c r="O1625" s="33"/>
      <c r="P1625" s="68" t="str">
        <f t="shared" si="292"/>
        <v/>
      </c>
      <c r="Q1625" s="49" t="str">
        <f t="shared" si="293"/>
        <v/>
      </c>
      <c r="R1625" s="33"/>
      <c r="S1625" s="33"/>
      <c r="T1625" s="33"/>
      <c r="U1625" s="33"/>
      <c r="V1625" s="27"/>
      <c r="W1625" s="45"/>
      <c r="X1625" s="42">
        <f>IF(V1625="ESU",P1625*PU!$B$3,0)</f>
        <v>0</v>
      </c>
      <c r="Y1625" s="23">
        <f>IF(V1625="ECF",P1625*PU!$B$5,0)</f>
        <v>0</v>
      </c>
      <c r="Z1625" s="23">
        <f>IF(V1625="Enrobé projeté",P1625*PU!$B$7,0)</f>
        <v>0</v>
      </c>
      <c r="AA1625" s="23">
        <f>IF(V1625="Enrobé à froid",P1625*PU!$B$9,0)</f>
        <v>0</v>
      </c>
      <c r="AB1625" s="23">
        <f>IF(V1625="Béton bitumineux",P1625*PU!$B$11,0)</f>
        <v>0</v>
      </c>
      <c r="AC1625" s="23">
        <f>IF(V1625="Grave émulsion",P1625*PU!$B$13,0)</f>
        <v>0</v>
      </c>
      <c r="AD1625" s="24">
        <f>(R1625*PU!B1630)+('Entretien des chaussées1'!T1625*PU!B1632)+'Entretien des chaussées1'!X1625+'Entretien des chaussées1'!Y1625+'Entretien des chaussées1'!Z1625+'Entretien des chaussées1'!AA1625+'Entretien des chaussées1'!AB1625+'Entretien des chaussées1'!AC1625</f>
        <v>0</v>
      </c>
      <c r="AE1625" s="34"/>
      <c r="AF1625" s="34"/>
      <c r="AG1625" s="19" t="str">
        <f t="shared" si="294"/>
        <v/>
      </c>
      <c r="AH1625" s="19" t="str">
        <f t="shared" si="295"/>
        <v/>
      </c>
      <c r="AI1625" s="19" t="str">
        <f t="shared" si="296"/>
        <v/>
      </c>
      <c r="AJ1625" s="31"/>
      <c r="AK1625" s="26"/>
    </row>
    <row r="1626" spans="1:37" x14ac:dyDescent="0.2">
      <c r="A1626" s="40"/>
      <c r="B1626" s="50"/>
      <c r="C1626" s="41"/>
      <c r="D1626" s="44"/>
      <c r="E1626" s="40"/>
      <c r="F1626" s="38" t="str">
        <f t="shared" si="286"/>
        <v/>
      </c>
      <c r="G1626" s="23">
        <f t="shared" si="287"/>
        <v>0</v>
      </c>
      <c r="H1626" s="23">
        <f t="shared" si="288"/>
        <v>0</v>
      </c>
      <c r="I1626" s="23">
        <f t="shared" si="289"/>
        <v>0</v>
      </c>
      <c r="J1626" s="23">
        <f t="shared" si="290"/>
        <v>0</v>
      </c>
      <c r="K1626" s="23">
        <f t="shared" si="291"/>
        <v>0</v>
      </c>
      <c r="L1626" s="27"/>
      <c r="M1626" s="27"/>
      <c r="N1626" s="33"/>
      <c r="O1626" s="33"/>
      <c r="P1626" s="68" t="str">
        <f t="shared" si="292"/>
        <v/>
      </c>
      <c r="Q1626" s="49" t="str">
        <f t="shared" si="293"/>
        <v/>
      </c>
      <c r="R1626" s="33"/>
      <c r="S1626" s="33"/>
      <c r="T1626" s="33"/>
      <c r="U1626" s="33"/>
      <c r="V1626" s="27"/>
      <c r="W1626" s="45"/>
      <c r="X1626" s="42">
        <f>IF(V1626="ESU",P1626*PU!$B$3,0)</f>
        <v>0</v>
      </c>
      <c r="Y1626" s="23">
        <f>IF(V1626="ECF",P1626*PU!$B$5,0)</f>
        <v>0</v>
      </c>
      <c r="Z1626" s="23">
        <f>IF(V1626="Enrobé projeté",P1626*PU!$B$7,0)</f>
        <v>0</v>
      </c>
      <c r="AA1626" s="23">
        <f>IF(V1626="Enrobé à froid",P1626*PU!$B$9,0)</f>
        <v>0</v>
      </c>
      <c r="AB1626" s="23">
        <f>IF(V1626="Béton bitumineux",P1626*PU!$B$11,0)</f>
        <v>0</v>
      </c>
      <c r="AC1626" s="23">
        <f>IF(V1626="Grave émulsion",P1626*PU!$B$13,0)</f>
        <v>0</v>
      </c>
      <c r="AD1626" s="24">
        <f>(R1626*PU!B1631)+('Entretien des chaussées1'!T1626*PU!B1633)+'Entretien des chaussées1'!X1626+'Entretien des chaussées1'!Y1626+'Entretien des chaussées1'!Z1626+'Entretien des chaussées1'!AA1626+'Entretien des chaussées1'!AB1626+'Entretien des chaussées1'!AC1626</f>
        <v>0</v>
      </c>
      <c r="AE1626" s="34"/>
      <c r="AF1626" s="34"/>
      <c r="AG1626" s="19" t="str">
        <f t="shared" si="294"/>
        <v/>
      </c>
      <c r="AH1626" s="19" t="str">
        <f t="shared" si="295"/>
        <v/>
      </c>
      <c r="AI1626" s="19" t="str">
        <f t="shared" si="296"/>
        <v/>
      </c>
      <c r="AJ1626" s="31"/>
      <c r="AK1626" s="26"/>
    </row>
    <row r="1627" spans="1:37" x14ac:dyDescent="0.2">
      <c r="A1627" s="40"/>
      <c r="B1627" s="50"/>
      <c r="C1627" s="41"/>
      <c r="D1627" s="44"/>
      <c r="E1627" s="40"/>
      <c r="F1627" s="38" t="str">
        <f t="shared" si="286"/>
        <v/>
      </c>
      <c r="G1627" s="23">
        <f t="shared" si="287"/>
        <v>0</v>
      </c>
      <c r="H1627" s="23">
        <f t="shared" si="288"/>
        <v>0</v>
      </c>
      <c r="I1627" s="23">
        <f t="shared" si="289"/>
        <v>0</v>
      </c>
      <c r="J1627" s="23">
        <f t="shared" si="290"/>
        <v>0</v>
      </c>
      <c r="K1627" s="23">
        <f t="shared" si="291"/>
        <v>0</v>
      </c>
      <c r="L1627" s="27"/>
      <c r="M1627" s="27"/>
      <c r="N1627" s="33"/>
      <c r="O1627" s="33"/>
      <c r="P1627" s="68" t="str">
        <f t="shared" si="292"/>
        <v/>
      </c>
      <c r="Q1627" s="49" t="str">
        <f t="shared" si="293"/>
        <v/>
      </c>
      <c r="R1627" s="33"/>
      <c r="S1627" s="33"/>
      <c r="T1627" s="33"/>
      <c r="U1627" s="33"/>
      <c r="V1627" s="27"/>
      <c r="W1627" s="45"/>
      <c r="X1627" s="42">
        <f>IF(V1627="ESU",P1627*PU!$B$3,0)</f>
        <v>0</v>
      </c>
      <c r="Y1627" s="23">
        <f>IF(V1627="ECF",P1627*PU!$B$5,0)</f>
        <v>0</v>
      </c>
      <c r="Z1627" s="23">
        <f>IF(V1627="Enrobé projeté",P1627*PU!$B$7,0)</f>
        <v>0</v>
      </c>
      <c r="AA1627" s="23">
        <f>IF(V1627="Enrobé à froid",P1627*PU!$B$9,0)</f>
        <v>0</v>
      </c>
      <c r="AB1627" s="23">
        <f>IF(V1627="Béton bitumineux",P1627*PU!$B$11,0)</f>
        <v>0</v>
      </c>
      <c r="AC1627" s="23">
        <f>IF(V1627="Grave émulsion",P1627*PU!$B$13,0)</f>
        <v>0</v>
      </c>
      <c r="AD1627" s="24">
        <f>(R1627*PU!B1632)+('Entretien des chaussées1'!T1627*PU!B1634)+'Entretien des chaussées1'!X1627+'Entretien des chaussées1'!Y1627+'Entretien des chaussées1'!Z1627+'Entretien des chaussées1'!AA1627+'Entretien des chaussées1'!AB1627+'Entretien des chaussées1'!AC1627</f>
        <v>0</v>
      </c>
      <c r="AE1627" s="34"/>
      <c r="AF1627" s="34"/>
      <c r="AG1627" s="19" t="str">
        <f t="shared" si="294"/>
        <v/>
      </c>
      <c r="AH1627" s="19" t="str">
        <f t="shared" si="295"/>
        <v/>
      </c>
      <c r="AI1627" s="19" t="str">
        <f t="shared" si="296"/>
        <v/>
      </c>
      <c r="AJ1627" s="31"/>
      <c r="AK1627" s="26"/>
    </row>
    <row r="1628" spans="1:37" x14ac:dyDescent="0.2">
      <c r="A1628" s="40"/>
      <c r="B1628" s="50"/>
      <c r="C1628" s="41"/>
      <c r="D1628" s="44"/>
      <c r="E1628" s="40"/>
      <c r="F1628" s="38" t="str">
        <f t="shared" si="286"/>
        <v/>
      </c>
      <c r="G1628" s="23">
        <f t="shared" si="287"/>
        <v>0</v>
      </c>
      <c r="H1628" s="23">
        <f t="shared" si="288"/>
        <v>0</v>
      </c>
      <c r="I1628" s="23">
        <f t="shared" si="289"/>
        <v>0</v>
      </c>
      <c r="J1628" s="23">
        <f t="shared" si="290"/>
        <v>0</v>
      </c>
      <c r="K1628" s="23">
        <f t="shared" si="291"/>
        <v>0</v>
      </c>
      <c r="L1628" s="27"/>
      <c r="M1628" s="27"/>
      <c r="N1628" s="33"/>
      <c r="O1628" s="33"/>
      <c r="P1628" s="68" t="str">
        <f t="shared" si="292"/>
        <v/>
      </c>
      <c r="Q1628" s="49" t="str">
        <f t="shared" si="293"/>
        <v/>
      </c>
      <c r="R1628" s="33"/>
      <c r="S1628" s="33"/>
      <c r="T1628" s="33"/>
      <c r="U1628" s="33"/>
      <c r="V1628" s="27"/>
      <c r="W1628" s="45"/>
      <c r="X1628" s="42">
        <f>IF(V1628="ESU",P1628*PU!$B$3,0)</f>
        <v>0</v>
      </c>
      <c r="Y1628" s="23">
        <f>IF(V1628="ECF",P1628*PU!$B$5,0)</f>
        <v>0</v>
      </c>
      <c r="Z1628" s="23">
        <f>IF(V1628="Enrobé projeté",P1628*PU!$B$7,0)</f>
        <v>0</v>
      </c>
      <c r="AA1628" s="23">
        <f>IF(V1628="Enrobé à froid",P1628*PU!$B$9,0)</f>
        <v>0</v>
      </c>
      <c r="AB1628" s="23">
        <f>IF(V1628="Béton bitumineux",P1628*PU!$B$11,0)</f>
        <v>0</v>
      </c>
      <c r="AC1628" s="23">
        <f>IF(V1628="Grave émulsion",P1628*PU!$B$13,0)</f>
        <v>0</v>
      </c>
      <c r="AD1628" s="24">
        <f>(R1628*PU!B1633)+('Entretien des chaussées1'!T1628*PU!B1635)+'Entretien des chaussées1'!X1628+'Entretien des chaussées1'!Y1628+'Entretien des chaussées1'!Z1628+'Entretien des chaussées1'!AA1628+'Entretien des chaussées1'!AB1628+'Entretien des chaussées1'!AC1628</f>
        <v>0</v>
      </c>
      <c r="AE1628" s="34"/>
      <c r="AF1628" s="34"/>
      <c r="AG1628" s="19" t="str">
        <f t="shared" si="294"/>
        <v/>
      </c>
      <c r="AH1628" s="19" t="str">
        <f t="shared" si="295"/>
        <v/>
      </c>
      <c r="AI1628" s="19" t="str">
        <f t="shared" si="296"/>
        <v/>
      </c>
      <c r="AJ1628" s="31"/>
      <c r="AK1628" s="26"/>
    </row>
    <row r="1629" spans="1:37" x14ac:dyDescent="0.2">
      <c r="A1629" s="40"/>
      <c r="B1629" s="50"/>
      <c r="C1629" s="41"/>
      <c r="D1629" s="44"/>
      <c r="E1629" s="40"/>
      <c r="F1629" s="38" t="str">
        <f t="shared" si="286"/>
        <v/>
      </c>
      <c r="G1629" s="23">
        <f t="shared" si="287"/>
        <v>0</v>
      </c>
      <c r="H1629" s="23">
        <f t="shared" si="288"/>
        <v>0</v>
      </c>
      <c r="I1629" s="23">
        <f t="shared" si="289"/>
        <v>0</v>
      </c>
      <c r="J1629" s="23">
        <f t="shared" si="290"/>
        <v>0</v>
      </c>
      <c r="K1629" s="23">
        <f t="shared" si="291"/>
        <v>0</v>
      </c>
      <c r="L1629" s="27"/>
      <c r="M1629" s="27"/>
      <c r="N1629" s="33"/>
      <c r="O1629" s="33"/>
      <c r="P1629" s="68" t="str">
        <f t="shared" si="292"/>
        <v/>
      </c>
      <c r="Q1629" s="49" t="str">
        <f t="shared" si="293"/>
        <v/>
      </c>
      <c r="R1629" s="33"/>
      <c r="S1629" s="33"/>
      <c r="T1629" s="33"/>
      <c r="U1629" s="33"/>
      <c r="V1629" s="27"/>
      <c r="W1629" s="45"/>
      <c r="X1629" s="42">
        <f>IF(V1629="ESU",P1629*PU!$B$3,0)</f>
        <v>0</v>
      </c>
      <c r="Y1629" s="23">
        <f>IF(V1629="ECF",P1629*PU!$B$5,0)</f>
        <v>0</v>
      </c>
      <c r="Z1629" s="23">
        <f>IF(V1629="Enrobé projeté",P1629*PU!$B$7,0)</f>
        <v>0</v>
      </c>
      <c r="AA1629" s="23">
        <f>IF(V1629="Enrobé à froid",P1629*PU!$B$9,0)</f>
        <v>0</v>
      </c>
      <c r="AB1629" s="23">
        <f>IF(V1629="Béton bitumineux",P1629*PU!$B$11,0)</f>
        <v>0</v>
      </c>
      <c r="AC1629" s="23">
        <f>IF(V1629="Grave émulsion",P1629*PU!$B$13,0)</f>
        <v>0</v>
      </c>
      <c r="AD1629" s="24">
        <f>(R1629*PU!B1634)+('Entretien des chaussées1'!T1629*PU!B1636)+'Entretien des chaussées1'!X1629+'Entretien des chaussées1'!Y1629+'Entretien des chaussées1'!Z1629+'Entretien des chaussées1'!AA1629+'Entretien des chaussées1'!AB1629+'Entretien des chaussées1'!AC1629</f>
        <v>0</v>
      </c>
      <c r="AE1629" s="34"/>
      <c r="AF1629" s="34"/>
      <c r="AG1629" s="19" t="str">
        <f t="shared" si="294"/>
        <v/>
      </c>
      <c r="AH1629" s="19" t="str">
        <f t="shared" si="295"/>
        <v/>
      </c>
      <c r="AI1629" s="19" t="str">
        <f t="shared" si="296"/>
        <v/>
      </c>
      <c r="AJ1629" s="31"/>
      <c r="AK1629" s="26"/>
    </row>
    <row r="1630" spans="1:37" x14ac:dyDescent="0.2">
      <c r="A1630" s="40"/>
      <c r="B1630" s="50"/>
      <c r="C1630" s="41"/>
      <c r="D1630" s="44"/>
      <c r="E1630" s="40"/>
      <c r="F1630" s="38" t="str">
        <f t="shared" si="286"/>
        <v/>
      </c>
      <c r="G1630" s="23">
        <f t="shared" si="287"/>
        <v>0</v>
      </c>
      <c r="H1630" s="23">
        <f t="shared" si="288"/>
        <v>0</v>
      </c>
      <c r="I1630" s="23">
        <f t="shared" si="289"/>
        <v>0</v>
      </c>
      <c r="J1630" s="23">
        <f t="shared" si="290"/>
        <v>0</v>
      </c>
      <c r="K1630" s="23">
        <f t="shared" si="291"/>
        <v>0</v>
      </c>
      <c r="L1630" s="27"/>
      <c r="M1630" s="27"/>
      <c r="N1630" s="33"/>
      <c r="O1630" s="33"/>
      <c r="P1630" s="68" t="str">
        <f t="shared" si="292"/>
        <v/>
      </c>
      <c r="Q1630" s="49" t="str">
        <f t="shared" si="293"/>
        <v/>
      </c>
      <c r="R1630" s="33"/>
      <c r="S1630" s="33"/>
      <c r="T1630" s="33"/>
      <c r="U1630" s="33"/>
      <c r="V1630" s="27"/>
      <c r="W1630" s="45"/>
      <c r="X1630" s="42">
        <f>IF(V1630="ESU",P1630*PU!$B$3,0)</f>
        <v>0</v>
      </c>
      <c r="Y1630" s="23">
        <f>IF(V1630="ECF",P1630*PU!$B$5,0)</f>
        <v>0</v>
      </c>
      <c r="Z1630" s="23">
        <f>IF(V1630="Enrobé projeté",P1630*PU!$B$7,0)</f>
        <v>0</v>
      </c>
      <c r="AA1630" s="23">
        <f>IF(V1630="Enrobé à froid",P1630*PU!$B$9,0)</f>
        <v>0</v>
      </c>
      <c r="AB1630" s="23">
        <f>IF(V1630="Béton bitumineux",P1630*PU!$B$11,0)</f>
        <v>0</v>
      </c>
      <c r="AC1630" s="23">
        <f>IF(V1630="Grave émulsion",P1630*PU!$B$13,0)</f>
        <v>0</v>
      </c>
      <c r="AD1630" s="24">
        <f>(R1630*PU!B1635)+('Entretien des chaussées1'!T1630*PU!B1637)+'Entretien des chaussées1'!X1630+'Entretien des chaussées1'!Y1630+'Entretien des chaussées1'!Z1630+'Entretien des chaussées1'!AA1630+'Entretien des chaussées1'!AB1630+'Entretien des chaussées1'!AC1630</f>
        <v>0</v>
      </c>
      <c r="AE1630" s="34"/>
      <c r="AF1630" s="34"/>
      <c r="AG1630" s="19" t="str">
        <f t="shared" si="294"/>
        <v/>
      </c>
      <c r="AH1630" s="19" t="str">
        <f t="shared" si="295"/>
        <v/>
      </c>
      <c r="AI1630" s="19" t="str">
        <f t="shared" si="296"/>
        <v/>
      </c>
      <c r="AJ1630" s="31"/>
      <c r="AK1630" s="26"/>
    </row>
    <row r="1631" spans="1:37" x14ac:dyDescent="0.2">
      <c r="A1631" s="40"/>
      <c r="B1631" s="50"/>
      <c r="C1631" s="41"/>
      <c r="D1631" s="44"/>
      <c r="E1631" s="40"/>
      <c r="F1631" s="38" t="str">
        <f t="shared" si="286"/>
        <v/>
      </c>
      <c r="G1631" s="23">
        <f t="shared" si="287"/>
        <v>0</v>
      </c>
      <c r="H1631" s="23">
        <f t="shared" si="288"/>
        <v>0</v>
      </c>
      <c r="I1631" s="23">
        <f t="shared" si="289"/>
        <v>0</v>
      </c>
      <c r="J1631" s="23">
        <f t="shared" si="290"/>
        <v>0</v>
      </c>
      <c r="K1631" s="23">
        <f t="shared" si="291"/>
        <v>0</v>
      </c>
      <c r="L1631" s="27"/>
      <c r="M1631" s="27"/>
      <c r="N1631" s="33"/>
      <c r="O1631" s="33"/>
      <c r="P1631" s="68" t="str">
        <f t="shared" si="292"/>
        <v/>
      </c>
      <c r="Q1631" s="49" t="str">
        <f t="shared" si="293"/>
        <v/>
      </c>
      <c r="R1631" s="33"/>
      <c r="S1631" s="33"/>
      <c r="T1631" s="33"/>
      <c r="U1631" s="33"/>
      <c r="V1631" s="27"/>
      <c r="W1631" s="45"/>
      <c r="X1631" s="42">
        <f>IF(V1631="ESU",P1631*PU!$B$3,0)</f>
        <v>0</v>
      </c>
      <c r="Y1631" s="23">
        <f>IF(V1631="ECF",P1631*PU!$B$5,0)</f>
        <v>0</v>
      </c>
      <c r="Z1631" s="23">
        <f>IF(V1631="Enrobé projeté",P1631*PU!$B$7,0)</f>
        <v>0</v>
      </c>
      <c r="AA1631" s="23">
        <f>IF(V1631="Enrobé à froid",P1631*PU!$B$9,0)</f>
        <v>0</v>
      </c>
      <c r="AB1631" s="23">
        <f>IF(V1631="Béton bitumineux",P1631*PU!$B$11,0)</f>
        <v>0</v>
      </c>
      <c r="AC1631" s="23">
        <f>IF(V1631="Grave émulsion",P1631*PU!$B$13,0)</f>
        <v>0</v>
      </c>
      <c r="AD1631" s="24">
        <f>(R1631*PU!B1636)+('Entretien des chaussées1'!T1631*PU!B1638)+'Entretien des chaussées1'!X1631+'Entretien des chaussées1'!Y1631+'Entretien des chaussées1'!Z1631+'Entretien des chaussées1'!AA1631+'Entretien des chaussées1'!AB1631+'Entretien des chaussées1'!AC1631</f>
        <v>0</v>
      </c>
      <c r="AE1631" s="34"/>
      <c r="AF1631" s="34"/>
      <c r="AG1631" s="19" t="str">
        <f t="shared" si="294"/>
        <v/>
      </c>
      <c r="AH1631" s="19" t="str">
        <f t="shared" si="295"/>
        <v/>
      </c>
      <c r="AI1631" s="19" t="str">
        <f t="shared" si="296"/>
        <v/>
      </c>
      <c r="AJ1631" s="31"/>
      <c r="AK1631" s="26"/>
    </row>
    <row r="1632" spans="1:37" x14ac:dyDescent="0.2">
      <c r="A1632" s="40"/>
      <c r="B1632" s="50"/>
      <c r="C1632" s="41"/>
      <c r="D1632" s="44"/>
      <c r="E1632" s="40"/>
      <c r="F1632" s="38" t="str">
        <f t="shared" si="286"/>
        <v/>
      </c>
      <c r="G1632" s="23">
        <f t="shared" si="287"/>
        <v>0</v>
      </c>
      <c r="H1632" s="23">
        <f t="shared" si="288"/>
        <v>0</v>
      </c>
      <c r="I1632" s="23">
        <f t="shared" si="289"/>
        <v>0</v>
      </c>
      <c r="J1632" s="23">
        <f t="shared" si="290"/>
        <v>0</v>
      </c>
      <c r="K1632" s="23">
        <f t="shared" si="291"/>
        <v>0</v>
      </c>
      <c r="L1632" s="27"/>
      <c r="M1632" s="27"/>
      <c r="N1632" s="33"/>
      <c r="O1632" s="33"/>
      <c r="P1632" s="68" t="str">
        <f t="shared" si="292"/>
        <v/>
      </c>
      <c r="Q1632" s="49" t="str">
        <f t="shared" si="293"/>
        <v/>
      </c>
      <c r="R1632" s="33"/>
      <c r="S1632" s="33"/>
      <c r="T1632" s="33"/>
      <c r="U1632" s="33"/>
      <c r="V1632" s="27"/>
      <c r="W1632" s="45"/>
      <c r="X1632" s="42">
        <f>IF(V1632="ESU",P1632*PU!$B$3,0)</f>
        <v>0</v>
      </c>
      <c r="Y1632" s="23">
        <f>IF(V1632="ECF",P1632*PU!$B$5,0)</f>
        <v>0</v>
      </c>
      <c r="Z1632" s="23">
        <f>IF(V1632="Enrobé projeté",P1632*PU!$B$7,0)</f>
        <v>0</v>
      </c>
      <c r="AA1632" s="23">
        <f>IF(V1632="Enrobé à froid",P1632*PU!$B$9,0)</f>
        <v>0</v>
      </c>
      <c r="AB1632" s="23">
        <f>IF(V1632="Béton bitumineux",P1632*PU!$B$11,0)</f>
        <v>0</v>
      </c>
      <c r="AC1632" s="23">
        <f>IF(V1632="Grave émulsion",P1632*PU!$B$13,0)</f>
        <v>0</v>
      </c>
      <c r="AD1632" s="24">
        <f>(R1632*PU!B1637)+('Entretien des chaussées1'!T1632*PU!B1639)+'Entretien des chaussées1'!X1632+'Entretien des chaussées1'!Y1632+'Entretien des chaussées1'!Z1632+'Entretien des chaussées1'!AA1632+'Entretien des chaussées1'!AB1632+'Entretien des chaussées1'!AC1632</f>
        <v>0</v>
      </c>
      <c r="AE1632" s="34"/>
      <c r="AF1632" s="34"/>
      <c r="AG1632" s="19" t="str">
        <f t="shared" si="294"/>
        <v/>
      </c>
      <c r="AH1632" s="19" t="str">
        <f t="shared" si="295"/>
        <v/>
      </c>
      <c r="AI1632" s="19" t="str">
        <f t="shared" si="296"/>
        <v/>
      </c>
      <c r="AJ1632" s="31"/>
      <c r="AK1632" s="26"/>
    </row>
    <row r="1633" spans="1:37" x14ac:dyDescent="0.2">
      <c r="A1633" s="40"/>
      <c r="B1633" s="50"/>
      <c r="C1633" s="41"/>
      <c r="D1633" s="44"/>
      <c r="E1633" s="40"/>
      <c r="F1633" s="38" t="str">
        <f t="shared" si="286"/>
        <v/>
      </c>
      <c r="G1633" s="23">
        <f t="shared" si="287"/>
        <v>0</v>
      </c>
      <c r="H1633" s="23">
        <f t="shared" si="288"/>
        <v>0</v>
      </c>
      <c r="I1633" s="23">
        <f t="shared" si="289"/>
        <v>0</v>
      </c>
      <c r="J1633" s="23">
        <f t="shared" si="290"/>
        <v>0</v>
      </c>
      <c r="K1633" s="23">
        <f t="shared" si="291"/>
        <v>0</v>
      </c>
      <c r="L1633" s="27"/>
      <c r="M1633" s="27"/>
      <c r="N1633" s="33"/>
      <c r="O1633" s="33"/>
      <c r="P1633" s="68" t="str">
        <f t="shared" si="292"/>
        <v/>
      </c>
      <c r="Q1633" s="49" t="str">
        <f t="shared" si="293"/>
        <v/>
      </c>
      <c r="R1633" s="33"/>
      <c r="S1633" s="33"/>
      <c r="T1633" s="33"/>
      <c r="U1633" s="33"/>
      <c r="V1633" s="27"/>
      <c r="W1633" s="45"/>
      <c r="X1633" s="42">
        <f>IF(V1633="ESU",P1633*PU!$B$3,0)</f>
        <v>0</v>
      </c>
      <c r="Y1633" s="23">
        <f>IF(V1633="ECF",P1633*PU!$B$5,0)</f>
        <v>0</v>
      </c>
      <c r="Z1633" s="23">
        <f>IF(V1633="Enrobé projeté",P1633*PU!$B$7,0)</f>
        <v>0</v>
      </c>
      <c r="AA1633" s="23">
        <f>IF(V1633="Enrobé à froid",P1633*PU!$B$9,0)</f>
        <v>0</v>
      </c>
      <c r="AB1633" s="23">
        <f>IF(V1633="Béton bitumineux",P1633*PU!$B$11,0)</f>
        <v>0</v>
      </c>
      <c r="AC1633" s="23">
        <f>IF(V1633="Grave émulsion",P1633*PU!$B$13,0)</f>
        <v>0</v>
      </c>
      <c r="AD1633" s="24">
        <f>(R1633*PU!B1638)+('Entretien des chaussées1'!T1633*PU!B1640)+'Entretien des chaussées1'!X1633+'Entretien des chaussées1'!Y1633+'Entretien des chaussées1'!Z1633+'Entretien des chaussées1'!AA1633+'Entretien des chaussées1'!AB1633+'Entretien des chaussées1'!AC1633</f>
        <v>0</v>
      </c>
      <c r="AE1633" s="34"/>
      <c r="AF1633" s="34"/>
      <c r="AG1633" s="19" t="str">
        <f t="shared" si="294"/>
        <v/>
      </c>
      <c r="AH1633" s="19" t="str">
        <f t="shared" si="295"/>
        <v/>
      </c>
      <c r="AI1633" s="19" t="str">
        <f t="shared" si="296"/>
        <v/>
      </c>
      <c r="AJ1633" s="31"/>
      <c r="AK1633" s="26"/>
    </row>
    <row r="1634" spans="1:37" x14ac:dyDescent="0.2">
      <c r="A1634" s="40"/>
      <c r="B1634" s="50"/>
      <c r="C1634" s="41"/>
      <c r="D1634" s="44"/>
      <c r="E1634" s="40"/>
      <c r="F1634" s="38" t="str">
        <f t="shared" si="286"/>
        <v/>
      </c>
      <c r="G1634" s="23">
        <f t="shared" si="287"/>
        <v>0</v>
      </c>
      <c r="H1634" s="23">
        <f t="shared" si="288"/>
        <v>0</v>
      </c>
      <c r="I1634" s="23">
        <f t="shared" si="289"/>
        <v>0</v>
      </c>
      <c r="J1634" s="23">
        <f t="shared" si="290"/>
        <v>0</v>
      </c>
      <c r="K1634" s="23">
        <f t="shared" si="291"/>
        <v>0</v>
      </c>
      <c r="L1634" s="27"/>
      <c r="M1634" s="27"/>
      <c r="N1634" s="33"/>
      <c r="O1634" s="33"/>
      <c r="P1634" s="68" t="str">
        <f t="shared" si="292"/>
        <v/>
      </c>
      <c r="Q1634" s="49" t="str">
        <f t="shared" si="293"/>
        <v/>
      </c>
      <c r="R1634" s="33"/>
      <c r="S1634" s="33"/>
      <c r="T1634" s="33"/>
      <c r="U1634" s="33"/>
      <c r="V1634" s="27"/>
      <c r="W1634" s="45"/>
      <c r="X1634" s="42">
        <f>IF(V1634="ESU",P1634*PU!$B$3,0)</f>
        <v>0</v>
      </c>
      <c r="Y1634" s="23">
        <f>IF(V1634="ECF",P1634*PU!$B$5,0)</f>
        <v>0</v>
      </c>
      <c r="Z1634" s="23">
        <f>IF(V1634="Enrobé projeté",P1634*PU!$B$7,0)</f>
        <v>0</v>
      </c>
      <c r="AA1634" s="23">
        <f>IF(V1634="Enrobé à froid",P1634*PU!$B$9,0)</f>
        <v>0</v>
      </c>
      <c r="AB1634" s="23">
        <f>IF(V1634="Béton bitumineux",P1634*PU!$B$11,0)</f>
        <v>0</v>
      </c>
      <c r="AC1634" s="23">
        <f>IF(V1634="Grave émulsion",P1634*PU!$B$13,0)</f>
        <v>0</v>
      </c>
      <c r="AD1634" s="24">
        <f>(R1634*PU!B1639)+('Entretien des chaussées1'!T1634*PU!B1641)+'Entretien des chaussées1'!X1634+'Entretien des chaussées1'!Y1634+'Entretien des chaussées1'!Z1634+'Entretien des chaussées1'!AA1634+'Entretien des chaussées1'!AB1634+'Entretien des chaussées1'!AC1634</f>
        <v>0</v>
      </c>
      <c r="AE1634" s="34"/>
      <c r="AF1634" s="34"/>
      <c r="AG1634" s="19" t="str">
        <f t="shared" si="294"/>
        <v/>
      </c>
      <c r="AH1634" s="19" t="str">
        <f t="shared" si="295"/>
        <v/>
      </c>
      <c r="AI1634" s="19" t="str">
        <f t="shared" si="296"/>
        <v/>
      </c>
      <c r="AJ1634" s="31"/>
      <c r="AK1634" s="26"/>
    </row>
    <row r="1635" spans="1:37" x14ac:dyDescent="0.2">
      <c r="A1635" s="40"/>
      <c r="B1635" s="50"/>
      <c r="C1635" s="41"/>
      <c r="D1635" s="44"/>
      <c r="E1635" s="40"/>
      <c r="F1635" s="38" t="str">
        <f t="shared" si="286"/>
        <v/>
      </c>
      <c r="G1635" s="23">
        <f t="shared" si="287"/>
        <v>0</v>
      </c>
      <c r="H1635" s="23">
        <f t="shared" si="288"/>
        <v>0</v>
      </c>
      <c r="I1635" s="23">
        <f t="shared" si="289"/>
        <v>0</v>
      </c>
      <c r="J1635" s="23">
        <f t="shared" si="290"/>
        <v>0</v>
      </c>
      <c r="K1635" s="23">
        <f t="shared" si="291"/>
        <v>0</v>
      </c>
      <c r="L1635" s="27"/>
      <c r="M1635" s="27"/>
      <c r="N1635" s="33"/>
      <c r="O1635" s="33"/>
      <c r="P1635" s="68" t="str">
        <f t="shared" si="292"/>
        <v/>
      </c>
      <c r="Q1635" s="49" t="str">
        <f t="shared" si="293"/>
        <v/>
      </c>
      <c r="R1635" s="33"/>
      <c r="S1635" s="33"/>
      <c r="T1635" s="33"/>
      <c r="U1635" s="33"/>
      <c r="V1635" s="27"/>
      <c r="W1635" s="45"/>
      <c r="X1635" s="42">
        <f>IF(V1635="ESU",P1635*PU!$B$3,0)</f>
        <v>0</v>
      </c>
      <c r="Y1635" s="23">
        <f>IF(V1635="ECF",P1635*PU!$B$5,0)</f>
        <v>0</v>
      </c>
      <c r="Z1635" s="23">
        <f>IF(V1635="Enrobé projeté",P1635*PU!$B$7,0)</f>
        <v>0</v>
      </c>
      <c r="AA1635" s="23">
        <f>IF(V1635="Enrobé à froid",P1635*PU!$B$9,0)</f>
        <v>0</v>
      </c>
      <c r="AB1635" s="23">
        <f>IF(V1635="Béton bitumineux",P1635*PU!$B$11,0)</f>
        <v>0</v>
      </c>
      <c r="AC1635" s="23">
        <f>IF(V1635="Grave émulsion",P1635*PU!$B$13,0)</f>
        <v>0</v>
      </c>
      <c r="AD1635" s="24">
        <f>(R1635*PU!B1640)+('Entretien des chaussées1'!T1635*PU!B1642)+'Entretien des chaussées1'!X1635+'Entretien des chaussées1'!Y1635+'Entretien des chaussées1'!Z1635+'Entretien des chaussées1'!AA1635+'Entretien des chaussées1'!AB1635+'Entretien des chaussées1'!AC1635</f>
        <v>0</v>
      </c>
      <c r="AE1635" s="34"/>
      <c r="AF1635" s="34"/>
      <c r="AG1635" s="19" t="str">
        <f t="shared" si="294"/>
        <v/>
      </c>
      <c r="AH1635" s="19" t="str">
        <f t="shared" si="295"/>
        <v/>
      </c>
      <c r="AI1635" s="19" t="str">
        <f t="shared" si="296"/>
        <v/>
      </c>
      <c r="AJ1635" s="31"/>
      <c r="AK1635" s="26"/>
    </row>
    <row r="1636" spans="1:37" x14ac:dyDescent="0.2">
      <c r="A1636" s="40"/>
      <c r="B1636" s="50"/>
      <c r="C1636" s="41"/>
      <c r="D1636" s="44"/>
      <c r="E1636" s="40"/>
      <c r="F1636" s="38" t="str">
        <f t="shared" si="286"/>
        <v/>
      </c>
      <c r="G1636" s="23">
        <f t="shared" si="287"/>
        <v>0</v>
      </c>
      <c r="H1636" s="23">
        <f t="shared" si="288"/>
        <v>0</v>
      </c>
      <c r="I1636" s="23">
        <f t="shared" si="289"/>
        <v>0</v>
      </c>
      <c r="J1636" s="23">
        <f t="shared" si="290"/>
        <v>0</v>
      </c>
      <c r="K1636" s="23">
        <f t="shared" si="291"/>
        <v>0</v>
      </c>
      <c r="L1636" s="27"/>
      <c r="M1636" s="27"/>
      <c r="N1636" s="33"/>
      <c r="O1636" s="33"/>
      <c r="P1636" s="68" t="str">
        <f t="shared" si="292"/>
        <v/>
      </c>
      <c r="Q1636" s="49" t="str">
        <f t="shared" si="293"/>
        <v/>
      </c>
      <c r="R1636" s="33"/>
      <c r="S1636" s="33"/>
      <c r="T1636" s="33"/>
      <c r="U1636" s="33"/>
      <c r="V1636" s="27"/>
      <c r="W1636" s="45"/>
      <c r="X1636" s="42">
        <f>IF(V1636="ESU",P1636*PU!$B$3,0)</f>
        <v>0</v>
      </c>
      <c r="Y1636" s="23">
        <f>IF(V1636="ECF",P1636*PU!$B$5,0)</f>
        <v>0</v>
      </c>
      <c r="Z1636" s="23">
        <f>IF(V1636="Enrobé projeté",P1636*PU!$B$7,0)</f>
        <v>0</v>
      </c>
      <c r="AA1636" s="23">
        <f>IF(V1636="Enrobé à froid",P1636*PU!$B$9,0)</f>
        <v>0</v>
      </c>
      <c r="AB1636" s="23">
        <f>IF(V1636="Béton bitumineux",P1636*PU!$B$11,0)</f>
        <v>0</v>
      </c>
      <c r="AC1636" s="23">
        <f>IF(V1636="Grave émulsion",P1636*PU!$B$13,0)</f>
        <v>0</v>
      </c>
      <c r="AD1636" s="24">
        <f>(R1636*PU!B1641)+('Entretien des chaussées1'!T1636*PU!B1643)+'Entretien des chaussées1'!X1636+'Entretien des chaussées1'!Y1636+'Entretien des chaussées1'!Z1636+'Entretien des chaussées1'!AA1636+'Entretien des chaussées1'!AB1636+'Entretien des chaussées1'!AC1636</f>
        <v>0</v>
      </c>
      <c r="AE1636" s="34"/>
      <c r="AF1636" s="34"/>
      <c r="AG1636" s="19" t="str">
        <f t="shared" si="294"/>
        <v/>
      </c>
      <c r="AH1636" s="19" t="str">
        <f t="shared" si="295"/>
        <v/>
      </c>
      <c r="AI1636" s="19" t="str">
        <f t="shared" si="296"/>
        <v/>
      </c>
      <c r="AJ1636" s="31"/>
      <c r="AK1636" s="26"/>
    </row>
    <row r="1637" spans="1:37" x14ac:dyDescent="0.2">
      <c r="A1637" s="40"/>
      <c r="B1637" s="50"/>
      <c r="C1637" s="41"/>
      <c r="D1637" s="44"/>
      <c r="E1637" s="40"/>
      <c r="F1637" s="38" t="str">
        <f t="shared" si="286"/>
        <v/>
      </c>
      <c r="G1637" s="23">
        <f t="shared" si="287"/>
        <v>0</v>
      </c>
      <c r="H1637" s="23">
        <f t="shared" si="288"/>
        <v>0</v>
      </c>
      <c r="I1637" s="23">
        <f t="shared" si="289"/>
        <v>0</v>
      </c>
      <c r="J1637" s="23">
        <f t="shared" si="290"/>
        <v>0</v>
      </c>
      <c r="K1637" s="23">
        <f t="shared" si="291"/>
        <v>0</v>
      </c>
      <c r="L1637" s="27"/>
      <c r="M1637" s="27"/>
      <c r="N1637" s="33"/>
      <c r="O1637" s="33"/>
      <c r="P1637" s="68" t="str">
        <f t="shared" si="292"/>
        <v/>
      </c>
      <c r="Q1637" s="49" t="str">
        <f t="shared" si="293"/>
        <v/>
      </c>
      <c r="R1637" s="33"/>
      <c r="S1637" s="33"/>
      <c r="T1637" s="33"/>
      <c r="U1637" s="33"/>
      <c r="V1637" s="27"/>
      <c r="W1637" s="45"/>
      <c r="X1637" s="42">
        <f>IF(V1637="ESU",P1637*PU!$B$3,0)</f>
        <v>0</v>
      </c>
      <c r="Y1637" s="23">
        <f>IF(V1637="ECF",P1637*PU!$B$5,0)</f>
        <v>0</v>
      </c>
      <c r="Z1637" s="23">
        <f>IF(V1637="Enrobé projeté",P1637*PU!$B$7,0)</f>
        <v>0</v>
      </c>
      <c r="AA1637" s="23">
        <f>IF(V1637="Enrobé à froid",P1637*PU!$B$9,0)</f>
        <v>0</v>
      </c>
      <c r="AB1637" s="23">
        <f>IF(V1637="Béton bitumineux",P1637*PU!$B$11,0)</f>
        <v>0</v>
      </c>
      <c r="AC1637" s="23">
        <f>IF(V1637="Grave émulsion",P1637*PU!$B$13,0)</f>
        <v>0</v>
      </c>
      <c r="AD1637" s="24">
        <f>(R1637*PU!B1642)+('Entretien des chaussées1'!T1637*PU!B1644)+'Entretien des chaussées1'!X1637+'Entretien des chaussées1'!Y1637+'Entretien des chaussées1'!Z1637+'Entretien des chaussées1'!AA1637+'Entretien des chaussées1'!AB1637+'Entretien des chaussées1'!AC1637</f>
        <v>0</v>
      </c>
      <c r="AE1637" s="34"/>
      <c r="AF1637" s="34"/>
      <c r="AG1637" s="19" t="str">
        <f t="shared" si="294"/>
        <v/>
      </c>
      <c r="AH1637" s="19" t="str">
        <f t="shared" si="295"/>
        <v/>
      </c>
      <c r="AI1637" s="19" t="str">
        <f t="shared" si="296"/>
        <v/>
      </c>
      <c r="AJ1637" s="31"/>
      <c r="AK1637" s="26"/>
    </row>
    <row r="1638" spans="1:37" x14ac:dyDescent="0.2">
      <c r="A1638" s="40"/>
      <c r="B1638" s="50"/>
      <c r="C1638" s="41"/>
      <c r="D1638" s="44"/>
      <c r="E1638" s="40"/>
      <c r="F1638" s="38" t="str">
        <f t="shared" si="286"/>
        <v/>
      </c>
      <c r="G1638" s="23">
        <f t="shared" si="287"/>
        <v>0</v>
      </c>
      <c r="H1638" s="23">
        <f t="shared" si="288"/>
        <v>0</v>
      </c>
      <c r="I1638" s="23">
        <f t="shared" si="289"/>
        <v>0</v>
      </c>
      <c r="J1638" s="23">
        <f t="shared" si="290"/>
        <v>0</v>
      </c>
      <c r="K1638" s="23">
        <f t="shared" si="291"/>
        <v>0</v>
      </c>
      <c r="L1638" s="27"/>
      <c r="M1638" s="27"/>
      <c r="N1638" s="33"/>
      <c r="O1638" s="33"/>
      <c r="P1638" s="68" t="str">
        <f t="shared" si="292"/>
        <v/>
      </c>
      <c r="Q1638" s="49" t="str">
        <f t="shared" si="293"/>
        <v/>
      </c>
      <c r="R1638" s="33"/>
      <c r="S1638" s="33"/>
      <c r="T1638" s="33"/>
      <c r="U1638" s="33"/>
      <c r="V1638" s="27"/>
      <c r="W1638" s="45"/>
      <c r="X1638" s="42">
        <f>IF(V1638="ESU",P1638*PU!$B$3,0)</f>
        <v>0</v>
      </c>
      <c r="Y1638" s="23">
        <f>IF(V1638="ECF",P1638*PU!$B$5,0)</f>
        <v>0</v>
      </c>
      <c r="Z1638" s="23">
        <f>IF(V1638="Enrobé projeté",P1638*PU!$B$7,0)</f>
        <v>0</v>
      </c>
      <c r="AA1638" s="23">
        <f>IF(V1638="Enrobé à froid",P1638*PU!$B$9,0)</f>
        <v>0</v>
      </c>
      <c r="AB1638" s="23">
        <f>IF(V1638="Béton bitumineux",P1638*PU!$B$11,0)</f>
        <v>0</v>
      </c>
      <c r="AC1638" s="23">
        <f>IF(V1638="Grave émulsion",P1638*PU!$B$13,0)</f>
        <v>0</v>
      </c>
      <c r="AD1638" s="24">
        <f>(R1638*PU!B1643)+('Entretien des chaussées1'!T1638*PU!B1645)+'Entretien des chaussées1'!X1638+'Entretien des chaussées1'!Y1638+'Entretien des chaussées1'!Z1638+'Entretien des chaussées1'!AA1638+'Entretien des chaussées1'!AB1638+'Entretien des chaussées1'!AC1638</f>
        <v>0</v>
      </c>
      <c r="AE1638" s="34"/>
      <c r="AF1638" s="34"/>
      <c r="AG1638" s="19" t="str">
        <f t="shared" si="294"/>
        <v/>
      </c>
      <c r="AH1638" s="19" t="str">
        <f t="shared" si="295"/>
        <v/>
      </c>
      <c r="AI1638" s="19" t="str">
        <f t="shared" si="296"/>
        <v/>
      </c>
      <c r="AJ1638" s="31"/>
      <c r="AK1638" s="26"/>
    </row>
    <row r="1639" spans="1:37" x14ac:dyDescent="0.2">
      <c r="A1639" s="40"/>
      <c r="B1639" s="50"/>
      <c r="C1639" s="41"/>
      <c r="D1639" s="44"/>
      <c r="E1639" s="40"/>
      <c r="F1639" s="38" t="str">
        <f t="shared" si="286"/>
        <v/>
      </c>
      <c r="G1639" s="23">
        <f t="shared" si="287"/>
        <v>0</v>
      </c>
      <c r="H1639" s="23">
        <f t="shared" si="288"/>
        <v>0</v>
      </c>
      <c r="I1639" s="23">
        <f t="shared" si="289"/>
        <v>0</v>
      </c>
      <c r="J1639" s="23">
        <f t="shared" si="290"/>
        <v>0</v>
      </c>
      <c r="K1639" s="23">
        <f t="shared" si="291"/>
        <v>0</v>
      </c>
      <c r="L1639" s="27"/>
      <c r="M1639" s="27"/>
      <c r="N1639" s="33"/>
      <c r="O1639" s="33"/>
      <c r="P1639" s="68" t="str">
        <f t="shared" si="292"/>
        <v/>
      </c>
      <c r="Q1639" s="49" t="str">
        <f t="shared" si="293"/>
        <v/>
      </c>
      <c r="R1639" s="33"/>
      <c r="S1639" s="33"/>
      <c r="T1639" s="33"/>
      <c r="U1639" s="33"/>
      <c r="V1639" s="27"/>
      <c r="W1639" s="45"/>
      <c r="X1639" s="42">
        <f>IF(V1639="ESU",P1639*PU!$B$3,0)</f>
        <v>0</v>
      </c>
      <c r="Y1639" s="23">
        <f>IF(V1639="ECF",P1639*PU!$B$5,0)</f>
        <v>0</v>
      </c>
      <c r="Z1639" s="23">
        <f>IF(V1639="Enrobé projeté",P1639*PU!$B$7,0)</f>
        <v>0</v>
      </c>
      <c r="AA1639" s="23">
        <f>IF(V1639="Enrobé à froid",P1639*PU!$B$9,0)</f>
        <v>0</v>
      </c>
      <c r="AB1639" s="23">
        <f>IF(V1639="Béton bitumineux",P1639*PU!$B$11,0)</f>
        <v>0</v>
      </c>
      <c r="AC1639" s="23">
        <f>IF(V1639="Grave émulsion",P1639*PU!$B$13,0)</f>
        <v>0</v>
      </c>
      <c r="AD1639" s="24">
        <f>(R1639*PU!B1644)+('Entretien des chaussées1'!T1639*PU!B1646)+'Entretien des chaussées1'!X1639+'Entretien des chaussées1'!Y1639+'Entretien des chaussées1'!Z1639+'Entretien des chaussées1'!AA1639+'Entretien des chaussées1'!AB1639+'Entretien des chaussées1'!AC1639</f>
        <v>0</v>
      </c>
      <c r="AE1639" s="34"/>
      <c r="AF1639" s="34"/>
      <c r="AG1639" s="19" t="str">
        <f t="shared" si="294"/>
        <v/>
      </c>
      <c r="AH1639" s="19" t="str">
        <f t="shared" si="295"/>
        <v/>
      </c>
      <c r="AI1639" s="19" t="str">
        <f t="shared" si="296"/>
        <v/>
      </c>
      <c r="AJ1639" s="31"/>
      <c r="AK1639" s="26"/>
    </row>
    <row r="1640" spans="1:37" x14ac:dyDescent="0.2">
      <c r="A1640" s="40"/>
      <c r="B1640" s="50"/>
      <c r="C1640" s="41"/>
      <c r="D1640" s="44"/>
      <c r="E1640" s="40"/>
      <c r="F1640" s="38" t="str">
        <f t="shared" si="286"/>
        <v/>
      </c>
      <c r="G1640" s="23">
        <f t="shared" si="287"/>
        <v>0</v>
      </c>
      <c r="H1640" s="23">
        <f t="shared" si="288"/>
        <v>0</v>
      </c>
      <c r="I1640" s="23">
        <f t="shared" si="289"/>
        <v>0</v>
      </c>
      <c r="J1640" s="23">
        <f t="shared" si="290"/>
        <v>0</v>
      </c>
      <c r="K1640" s="23">
        <f t="shared" si="291"/>
        <v>0</v>
      </c>
      <c r="L1640" s="27"/>
      <c r="M1640" s="27"/>
      <c r="N1640" s="33"/>
      <c r="O1640" s="33"/>
      <c r="P1640" s="68" t="str">
        <f t="shared" si="292"/>
        <v/>
      </c>
      <c r="Q1640" s="49" t="str">
        <f t="shared" si="293"/>
        <v/>
      </c>
      <c r="R1640" s="33"/>
      <c r="S1640" s="33"/>
      <c r="T1640" s="33"/>
      <c r="U1640" s="33"/>
      <c r="V1640" s="27"/>
      <c r="W1640" s="45"/>
      <c r="X1640" s="42">
        <f>IF(V1640="ESU",P1640*PU!$B$3,0)</f>
        <v>0</v>
      </c>
      <c r="Y1640" s="23">
        <f>IF(V1640="ECF",P1640*PU!$B$5,0)</f>
        <v>0</v>
      </c>
      <c r="Z1640" s="23">
        <f>IF(V1640="Enrobé projeté",P1640*PU!$B$7,0)</f>
        <v>0</v>
      </c>
      <c r="AA1640" s="23">
        <f>IF(V1640="Enrobé à froid",P1640*PU!$B$9,0)</f>
        <v>0</v>
      </c>
      <c r="AB1640" s="23">
        <f>IF(V1640="Béton bitumineux",P1640*PU!$B$11,0)</f>
        <v>0</v>
      </c>
      <c r="AC1640" s="23">
        <f>IF(V1640="Grave émulsion",P1640*PU!$B$13,0)</f>
        <v>0</v>
      </c>
      <c r="AD1640" s="24">
        <f>(R1640*PU!B1645)+('Entretien des chaussées1'!T1640*PU!B1647)+'Entretien des chaussées1'!X1640+'Entretien des chaussées1'!Y1640+'Entretien des chaussées1'!Z1640+'Entretien des chaussées1'!AA1640+'Entretien des chaussées1'!AB1640+'Entretien des chaussées1'!AC1640</f>
        <v>0</v>
      </c>
      <c r="AE1640" s="34"/>
      <c r="AF1640" s="34"/>
      <c r="AG1640" s="19" t="str">
        <f t="shared" si="294"/>
        <v/>
      </c>
      <c r="AH1640" s="19" t="str">
        <f t="shared" si="295"/>
        <v/>
      </c>
      <c r="AI1640" s="19" t="str">
        <f t="shared" si="296"/>
        <v/>
      </c>
      <c r="AJ1640" s="31"/>
      <c r="AK1640" s="26"/>
    </row>
    <row r="1641" spans="1:37" x14ac:dyDescent="0.2">
      <c r="A1641" s="40"/>
      <c r="B1641" s="50"/>
      <c r="C1641" s="41"/>
      <c r="D1641" s="44"/>
      <c r="E1641" s="40"/>
      <c r="F1641" s="38" t="str">
        <f t="shared" si="286"/>
        <v/>
      </c>
      <c r="G1641" s="23">
        <f t="shared" si="287"/>
        <v>0</v>
      </c>
      <c r="H1641" s="23">
        <f t="shared" si="288"/>
        <v>0</v>
      </c>
      <c r="I1641" s="23">
        <f t="shared" si="289"/>
        <v>0</v>
      </c>
      <c r="J1641" s="23">
        <f t="shared" si="290"/>
        <v>0</v>
      </c>
      <c r="K1641" s="23">
        <f t="shared" si="291"/>
        <v>0</v>
      </c>
      <c r="L1641" s="27"/>
      <c r="M1641" s="27"/>
      <c r="N1641" s="33"/>
      <c r="O1641" s="33"/>
      <c r="P1641" s="68" t="str">
        <f t="shared" si="292"/>
        <v/>
      </c>
      <c r="Q1641" s="49" t="str">
        <f t="shared" si="293"/>
        <v/>
      </c>
      <c r="R1641" s="33"/>
      <c r="S1641" s="33"/>
      <c r="T1641" s="33"/>
      <c r="U1641" s="33"/>
      <c r="V1641" s="27"/>
      <c r="W1641" s="45"/>
      <c r="X1641" s="42">
        <f>IF(V1641="ESU",P1641*PU!$B$3,0)</f>
        <v>0</v>
      </c>
      <c r="Y1641" s="23">
        <f>IF(V1641="ECF",P1641*PU!$B$5,0)</f>
        <v>0</v>
      </c>
      <c r="Z1641" s="23">
        <f>IF(V1641="Enrobé projeté",P1641*PU!$B$7,0)</f>
        <v>0</v>
      </c>
      <c r="AA1641" s="23">
        <f>IF(V1641="Enrobé à froid",P1641*PU!$B$9,0)</f>
        <v>0</v>
      </c>
      <c r="AB1641" s="23">
        <f>IF(V1641="Béton bitumineux",P1641*PU!$B$11,0)</f>
        <v>0</v>
      </c>
      <c r="AC1641" s="23">
        <f>IF(V1641="Grave émulsion",P1641*PU!$B$13,0)</f>
        <v>0</v>
      </c>
      <c r="AD1641" s="24">
        <f>(R1641*PU!B1646)+('Entretien des chaussées1'!T1641*PU!B1648)+'Entretien des chaussées1'!X1641+'Entretien des chaussées1'!Y1641+'Entretien des chaussées1'!Z1641+'Entretien des chaussées1'!AA1641+'Entretien des chaussées1'!AB1641+'Entretien des chaussées1'!AC1641</f>
        <v>0</v>
      </c>
      <c r="AE1641" s="34"/>
      <c r="AF1641" s="34"/>
      <c r="AG1641" s="19" t="str">
        <f t="shared" si="294"/>
        <v/>
      </c>
      <c r="AH1641" s="19" t="str">
        <f t="shared" si="295"/>
        <v/>
      </c>
      <c r="AI1641" s="19" t="str">
        <f t="shared" si="296"/>
        <v/>
      </c>
      <c r="AJ1641" s="31"/>
      <c r="AK1641" s="26"/>
    </row>
    <row r="1642" spans="1:37" x14ac:dyDescent="0.2">
      <c r="A1642" s="40"/>
      <c r="B1642" s="50"/>
      <c r="C1642" s="41"/>
      <c r="D1642" s="44"/>
      <c r="E1642" s="40"/>
      <c r="F1642" s="38" t="str">
        <f t="shared" si="286"/>
        <v/>
      </c>
      <c r="G1642" s="23">
        <f t="shared" si="287"/>
        <v>0</v>
      </c>
      <c r="H1642" s="23">
        <f t="shared" si="288"/>
        <v>0</v>
      </c>
      <c r="I1642" s="23">
        <f t="shared" si="289"/>
        <v>0</v>
      </c>
      <c r="J1642" s="23">
        <f t="shared" si="290"/>
        <v>0</v>
      </c>
      <c r="K1642" s="23">
        <f t="shared" si="291"/>
        <v>0</v>
      </c>
      <c r="L1642" s="27"/>
      <c r="M1642" s="27"/>
      <c r="N1642" s="33"/>
      <c r="O1642" s="33"/>
      <c r="P1642" s="68" t="str">
        <f t="shared" si="292"/>
        <v/>
      </c>
      <c r="Q1642" s="49" t="str">
        <f t="shared" si="293"/>
        <v/>
      </c>
      <c r="R1642" s="33"/>
      <c r="S1642" s="33"/>
      <c r="T1642" s="33"/>
      <c r="U1642" s="33"/>
      <c r="V1642" s="27"/>
      <c r="W1642" s="45"/>
      <c r="X1642" s="42">
        <f>IF(V1642="ESU",P1642*PU!$B$3,0)</f>
        <v>0</v>
      </c>
      <c r="Y1642" s="23">
        <f>IF(V1642="ECF",P1642*PU!$B$5,0)</f>
        <v>0</v>
      </c>
      <c r="Z1642" s="23">
        <f>IF(V1642="Enrobé projeté",P1642*PU!$B$7,0)</f>
        <v>0</v>
      </c>
      <c r="AA1642" s="23">
        <f>IF(V1642="Enrobé à froid",P1642*PU!$B$9,0)</f>
        <v>0</v>
      </c>
      <c r="AB1642" s="23">
        <f>IF(V1642="Béton bitumineux",P1642*PU!$B$11,0)</f>
        <v>0</v>
      </c>
      <c r="AC1642" s="23">
        <f>IF(V1642="Grave émulsion",P1642*PU!$B$13,0)</f>
        <v>0</v>
      </c>
      <c r="AD1642" s="24">
        <f>(R1642*PU!B1647)+('Entretien des chaussées1'!T1642*PU!B1649)+'Entretien des chaussées1'!X1642+'Entretien des chaussées1'!Y1642+'Entretien des chaussées1'!Z1642+'Entretien des chaussées1'!AA1642+'Entretien des chaussées1'!AB1642+'Entretien des chaussées1'!AC1642</f>
        <v>0</v>
      </c>
      <c r="AE1642" s="34"/>
      <c r="AF1642" s="34"/>
      <c r="AG1642" s="19" t="str">
        <f t="shared" si="294"/>
        <v/>
      </c>
      <c r="AH1642" s="19" t="str">
        <f t="shared" si="295"/>
        <v/>
      </c>
      <c r="AI1642" s="19" t="str">
        <f t="shared" si="296"/>
        <v/>
      </c>
      <c r="AJ1642" s="31"/>
      <c r="AK1642" s="26"/>
    </row>
    <row r="1643" spans="1:37" x14ac:dyDescent="0.2">
      <c r="A1643" s="40"/>
      <c r="B1643" s="50"/>
      <c r="C1643" s="41"/>
      <c r="D1643" s="44"/>
      <c r="E1643" s="40"/>
      <c r="F1643" s="38" t="str">
        <f t="shared" si="286"/>
        <v/>
      </c>
      <c r="G1643" s="23">
        <f t="shared" si="287"/>
        <v>0</v>
      </c>
      <c r="H1643" s="23">
        <f t="shared" si="288"/>
        <v>0</v>
      </c>
      <c r="I1643" s="23">
        <f t="shared" si="289"/>
        <v>0</v>
      </c>
      <c r="J1643" s="23">
        <f t="shared" si="290"/>
        <v>0</v>
      </c>
      <c r="K1643" s="23">
        <f t="shared" si="291"/>
        <v>0</v>
      </c>
      <c r="L1643" s="27"/>
      <c r="M1643" s="27"/>
      <c r="N1643" s="33"/>
      <c r="O1643" s="33"/>
      <c r="P1643" s="68" t="str">
        <f t="shared" si="292"/>
        <v/>
      </c>
      <c r="Q1643" s="49" t="str">
        <f t="shared" si="293"/>
        <v/>
      </c>
      <c r="R1643" s="33"/>
      <c r="S1643" s="33"/>
      <c r="T1643" s="33"/>
      <c r="U1643" s="33"/>
      <c r="V1643" s="27"/>
      <c r="W1643" s="45"/>
      <c r="X1643" s="42">
        <f>IF(V1643="ESU",P1643*PU!$B$3,0)</f>
        <v>0</v>
      </c>
      <c r="Y1643" s="23">
        <f>IF(V1643="ECF",P1643*PU!$B$5,0)</f>
        <v>0</v>
      </c>
      <c r="Z1643" s="23">
        <f>IF(V1643="Enrobé projeté",P1643*PU!$B$7,0)</f>
        <v>0</v>
      </c>
      <c r="AA1643" s="23">
        <f>IF(V1643="Enrobé à froid",P1643*PU!$B$9,0)</f>
        <v>0</v>
      </c>
      <c r="AB1643" s="23">
        <f>IF(V1643="Béton bitumineux",P1643*PU!$B$11,0)</f>
        <v>0</v>
      </c>
      <c r="AC1643" s="23">
        <f>IF(V1643="Grave émulsion",P1643*PU!$B$13,0)</f>
        <v>0</v>
      </c>
      <c r="AD1643" s="24">
        <f>(R1643*PU!B1648)+('Entretien des chaussées1'!T1643*PU!B1650)+'Entretien des chaussées1'!X1643+'Entretien des chaussées1'!Y1643+'Entretien des chaussées1'!Z1643+'Entretien des chaussées1'!AA1643+'Entretien des chaussées1'!AB1643+'Entretien des chaussées1'!AC1643</f>
        <v>0</v>
      </c>
      <c r="AE1643" s="34"/>
      <c r="AF1643" s="34"/>
      <c r="AG1643" s="19" t="str">
        <f t="shared" si="294"/>
        <v/>
      </c>
      <c r="AH1643" s="19" t="str">
        <f t="shared" si="295"/>
        <v/>
      </c>
      <c r="AI1643" s="19" t="str">
        <f t="shared" si="296"/>
        <v/>
      </c>
      <c r="AJ1643" s="31"/>
      <c r="AK1643" s="26"/>
    </row>
    <row r="1644" spans="1:37" x14ac:dyDescent="0.2">
      <c r="A1644" s="40"/>
      <c r="B1644" s="50"/>
      <c r="C1644" s="41"/>
      <c r="D1644" s="44"/>
      <c r="E1644" s="40"/>
      <c r="F1644" s="38" t="str">
        <f t="shared" si="286"/>
        <v/>
      </c>
      <c r="G1644" s="23">
        <f t="shared" si="287"/>
        <v>0</v>
      </c>
      <c r="H1644" s="23">
        <f t="shared" si="288"/>
        <v>0</v>
      </c>
      <c r="I1644" s="23">
        <f t="shared" si="289"/>
        <v>0</v>
      </c>
      <c r="J1644" s="23">
        <f t="shared" si="290"/>
        <v>0</v>
      </c>
      <c r="K1644" s="23">
        <f t="shared" si="291"/>
        <v>0</v>
      </c>
      <c r="L1644" s="27"/>
      <c r="M1644" s="27"/>
      <c r="N1644" s="33"/>
      <c r="O1644" s="33"/>
      <c r="P1644" s="68" t="str">
        <f t="shared" si="292"/>
        <v/>
      </c>
      <c r="Q1644" s="49" t="str">
        <f t="shared" si="293"/>
        <v/>
      </c>
      <c r="R1644" s="33"/>
      <c r="S1644" s="33"/>
      <c r="T1644" s="33"/>
      <c r="U1644" s="33"/>
      <c r="V1644" s="27"/>
      <c r="W1644" s="45"/>
      <c r="X1644" s="42">
        <f>IF(V1644="ESU",P1644*PU!$B$3,0)</f>
        <v>0</v>
      </c>
      <c r="Y1644" s="23">
        <f>IF(V1644="ECF",P1644*PU!$B$5,0)</f>
        <v>0</v>
      </c>
      <c r="Z1644" s="23">
        <f>IF(V1644="Enrobé projeté",P1644*PU!$B$7,0)</f>
        <v>0</v>
      </c>
      <c r="AA1644" s="23">
        <f>IF(V1644="Enrobé à froid",P1644*PU!$B$9,0)</f>
        <v>0</v>
      </c>
      <c r="AB1644" s="23">
        <f>IF(V1644="Béton bitumineux",P1644*PU!$B$11,0)</f>
        <v>0</v>
      </c>
      <c r="AC1644" s="23">
        <f>IF(V1644="Grave émulsion",P1644*PU!$B$13,0)</f>
        <v>0</v>
      </c>
      <c r="AD1644" s="24">
        <f>(R1644*PU!B1649)+('Entretien des chaussées1'!T1644*PU!B1651)+'Entretien des chaussées1'!X1644+'Entretien des chaussées1'!Y1644+'Entretien des chaussées1'!Z1644+'Entretien des chaussées1'!AA1644+'Entretien des chaussées1'!AB1644+'Entretien des chaussées1'!AC1644</f>
        <v>0</v>
      </c>
      <c r="AE1644" s="34"/>
      <c r="AF1644" s="34"/>
      <c r="AG1644" s="19" t="str">
        <f t="shared" si="294"/>
        <v/>
      </c>
      <c r="AH1644" s="19" t="str">
        <f t="shared" si="295"/>
        <v/>
      </c>
      <c r="AI1644" s="19" t="str">
        <f t="shared" si="296"/>
        <v/>
      </c>
      <c r="AJ1644" s="31"/>
      <c r="AK1644" s="26"/>
    </row>
    <row r="1645" spans="1:37" x14ac:dyDescent="0.2">
      <c r="A1645" s="40"/>
      <c r="B1645" s="50"/>
      <c r="C1645" s="41"/>
      <c r="D1645" s="44"/>
      <c r="E1645" s="40"/>
      <c r="F1645" s="38" t="str">
        <f t="shared" si="286"/>
        <v/>
      </c>
      <c r="G1645" s="23">
        <f t="shared" si="287"/>
        <v>0</v>
      </c>
      <c r="H1645" s="23">
        <f t="shared" si="288"/>
        <v>0</v>
      </c>
      <c r="I1645" s="23">
        <f t="shared" si="289"/>
        <v>0</v>
      </c>
      <c r="J1645" s="23">
        <f t="shared" si="290"/>
        <v>0</v>
      </c>
      <c r="K1645" s="23">
        <f t="shared" si="291"/>
        <v>0</v>
      </c>
      <c r="L1645" s="27"/>
      <c r="M1645" s="27"/>
      <c r="N1645" s="33"/>
      <c r="O1645" s="33"/>
      <c r="P1645" s="68" t="str">
        <f t="shared" si="292"/>
        <v/>
      </c>
      <c r="Q1645" s="49" t="str">
        <f t="shared" si="293"/>
        <v/>
      </c>
      <c r="R1645" s="33"/>
      <c r="S1645" s="33"/>
      <c r="T1645" s="33"/>
      <c r="U1645" s="33"/>
      <c r="V1645" s="27"/>
      <c r="W1645" s="45"/>
      <c r="X1645" s="42">
        <f>IF(V1645="ESU",P1645*PU!$B$3,0)</f>
        <v>0</v>
      </c>
      <c r="Y1645" s="23">
        <f>IF(V1645="ECF",P1645*PU!$B$5,0)</f>
        <v>0</v>
      </c>
      <c r="Z1645" s="23">
        <f>IF(V1645="Enrobé projeté",P1645*PU!$B$7,0)</f>
        <v>0</v>
      </c>
      <c r="AA1645" s="23">
        <f>IF(V1645="Enrobé à froid",P1645*PU!$B$9,0)</f>
        <v>0</v>
      </c>
      <c r="AB1645" s="23">
        <f>IF(V1645="Béton bitumineux",P1645*PU!$B$11,0)</f>
        <v>0</v>
      </c>
      <c r="AC1645" s="23">
        <f>IF(V1645="Grave émulsion",P1645*PU!$B$13,0)</f>
        <v>0</v>
      </c>
      <c r="AD1645" s="24">
        <f>(R1645*PU!B1650)+('Entretien des chaussées1'!T1645*PU!B1652)+'Entretien des chaussées1'!X1645+'Entretien des chaussées1'!Y1645+'Entretien des chaussées1'!Z1645+'Entretien des chaussées1'!AA1645+'Entretien des chaussées1'!AB1645+'Entretien des chaussées1'!AC1645</f>
        <v>0</v>
      </c>
      <c r="AE1645" s="34"/>
      <c r="AF1645" s="34"/>
      <c r="AG1645" s="19" t="str">
        <f t="shared" si="294"/>
        <v/>
      </c>
      <c r="AH1645" s="19" t="str">
        <f t="shared" si="295"/>
        <v/>
      </c>
      <c r="AI1645" s="19" t="str">
        <f t="shared" si="296"/>
        <v/>
      </c>
      <c r="AJ1645" s="31"/>
      <c r="AK1645" s="26"/>
    </row>
    <row r="1646" spans="1:37" x14ac:dyDescent="0.2">
      <c r="A1646" s="40"/>
      <c r="B1646" s="50"/>
      <c r="C1646" s="41"/>
      <c r="D1646" s="44"/>
      <c r="E1646" s="40"/>
      <c r="F1646" s="38" t="str">
        <f t="shared" si="286"/>
        <v/>
      </c>
      <c r="G1646" s="23">
        <f t="shared" si="287"/>
        <v>0</v>
      </c>
      <c r="H1646" s="23">
        <f t="shared" si="288"/>
        <v>0</v>
      </c>
      <c r="I1646" s="23">
        <f t="shared" si="289"/>
        <v>0</v>
      </c>
      <c r="J1646" s="23">
        <f t="shared" si="290"/>
        <v>0</v>
      </c>
      <c r="K1646" s="23">
        <f t="shared" si="291"/>
        <v>0</v>
      </c>
      <c r="L1646" s="27"/>
      <c r="M1646" s="27"/>
      <c r="N1646" s="33"/>
      <c r="O1646" s="33"/>
      <c r="P1646" s="68" t="str">
        <f t="shared" si="292"/>
        <v/>
      </c>
      <c r="Q1646" s="49" t="str">
        <f t="shared" si="293"/>
        <v/>
      </c>
      <c r="R1646" s="33"/>
      <c r="S1646" s="33"/>
      <c r="T1646" s="33"/>
      <c r="U1646" s="33"/>
      <c r="V1646" s="27"/>
      <c r="W1646" s="45"/>
      <c r="X1646" s="42">
        <f>IF(V1646="ESU",P1646*PU!$B$3,0)</f>
        <v>0</v>
      </c>
      <c r="Y1646" s="23">
        <f>IF(V1646="ECF",P1646*PU!$B$5,0)</f>
        <v>0</v>
      </c>
      <c r="Z1646" s="23">
        <f>IF(V1646="Enrobé projeté",P1646*PU!$B$7,0)</f>
        <v>0</v>
      </c>
      <c r="AA1646" s="23">
        <f>IF(V1646="Enrobé à froid",P1646*PU!$B$9,0)</f>
        <v>0</v>
      </c>
      <c r="AB1646" s="23">
        <f>IF(V1646="Béton bitumineux",P1646*PU!$B$11,0)</f>
        <v>0</v>
      </c>
      <c r="AC1646" s="23">
        <f>IF(V1646="Grave émulsion",P1646*PU!$B$13,0)</f>
        <v>0</v>
      </c>
      <c r="AD1646" s="24">
        <f>(R1646*PU!B1651)+('Entretien des chaussées1'!T1646*PU!B1653)+'Entretien des chaussées1'!X1646+'Entretien des chaussées1'!Y1646+'Entretien des chaussées1'!Z1646+'Entretien des chaussées1'!AA1646+'Entretien des chaussées1'!AB1646+'Entretien des chaussées1'!AC1646</f>
        <v>0</v>
      </c>
      <c r="AE1646" s="34"/>
      <c r="AF1646" s="34"/>
      <c r="AG1646" s="19" t="str">
        <f t="shared" si="294"/>
        <v/>
      </c>
      <c r="AH1646" s="19" t="str">
        <f t="shared" si="295"/>
        <v/>
      </c>
      <c r="AI1646" s="19" t="str">
        <f t="shared" si="296"/>
        <v/>
      </c>
      <c r="AJ1646" s="31"/>
      <c r="AK1646" s="26"/>
    </row>
    <row r="1647" spans="1:37" x14ac:dyDescent="0.2">
      <c r="A1647" s="40"/>
      <c r="B1647" s="50"/>
      <c r="C1647" s="41"/>
      <c r="D1647" s="44"/>
      <c r="E1647" s="40"/>
      <c r="F1647" s="38" t="str">
        <f t="shared" si="286"/>
        <v/>
      </c>
      <c r="G1647" s="23">
        <f t="shared" si="287"/>
        <v>0</v>
      </c>
      <c r="H1647" s="23">
        <f t="shared" si="288"/>
        <v>0</v>
      </c>
      <c r="I1647" s="23">
        <f t="shared" si="289"/>
        <v>0</v>
      </c>
      <c r="J1647" s="23">
        <f t="shared" si="290"/>
        <v>0</v>
      </c>
      <c r="K1647" s="23">
        <f t="shared" si="291"/>
        <v>0</v>
      </c>
      <c r="L1647" s="27"/>
      <c r="M1647" s="27"/>
      <c r="N1647" s="33"/>
      <c r="O1647" s="33"/>
      <c r="P1647" s="68" t="str">
        <f t="shared" si="292"/>
        <v/>
      </c>
      <c r="Q1647" s="49" t="str">
        <f t="shared" si="293"/>
        <v/>
      </c>
      <c r="R1647" s="33"/>
      <c r="S1647" s="33"/>
      <c r="T1647" s="33"/>
      <c r="U1647" s="33"/>
      <c r="V1647" s="27"/>
      <c r="W1647" s="45"/>
      <c r="X1647" s="42">
        <f>IF(V1647="ESU",P1647*PU!$B$3,0)</f>
        <v>0</v>
      </c>
      <c r="Y1647" s="23">
        <f>IF(V1647="ECF",P1647*PU!$B$5,0)</f>
        <v>0</v>
      </c>
      <c r="Z1647" s="23">
        <f>IF(V1647="Enrobé projeté",P1647*PU!$B$7,0)</f>
        <v>0</v>
      </c>
      <c r="AA1647" s="23">
        <f>IF(V1647="Enrobé à froid",P1647*PU!$B$9,0)</f>
        <v>0</v>
      </c>
      <c r="AB1647" s="23">
        <f>IF(V1647="Béton bitumineux",P1647*PU!$B$11,0)</f>
        <v>0</v>
      </c>
      <c r="AC1647" s="23">
        <f>IF(V1647="Grave émulsion",P1647*PU!$B$13,0)</f>
        <v>0</v>
      </c>
      <c r="AD1647" s="24">
        <f>(R1647*PU!B1652)+('Entretien des chaussées1'!T1647*PU!B1654)+'Entretien des chaussées1'!X1647+'Entretien des chaussées1'!Y1647+'Entretien des chaussées1'!Z1647+'Entretien des chaussées1'!AA1647+'Entretien des chaussées1'!AB1647+'Entretien des chaussées1'!AC1647</f>
        <v>0</v>
      </c>
      <c r="AE1647" s="34"/>
      <c r="AF1647" s="34"/>
      <c r="AG1647" s="19" t="str">
        <f t="shared" si="294"/>
        <v/>
      </c>
      <c r="AH1647" s="19" t="str">
        <f t="shared" si="295"/>
        <v/>
      </c>
      <c r="AI1647" s="19" t="str">
        <f t="shared" si="296"/>
        <v/>
      </c>
      <c r="AJ1647" s="31"/>
      <c r="AK1647" s="26"/>
    </row>
    <row r="1648" spans="1:37" x14ac:dyDescent="0.2">
      <c r="A1648" s="40"/>
      <c r="B1648" s="50"/>
      <c r="C1648" s="41"/>
      <c r="D1648" s="44"/>
      <c r="E1648" s="40"/>
      <c r="F1648" s="38" t="str">
        <f t="shared" si="286"/>
        <v/>
      </c>
      <c r="G1648" s="23">
        <f t="shared" si="287"/>
        <v>0</v>
      </c>
      <c r="H1648" s="23">
        <f t="shared" si="288"/>
        <v>0</v>
      </c>
      <c r="I1648" s="23">
        <f t="shared" si="289"/>
        <v>0</v>
      </c>
      <c r="J1648" s="23">
        <f t="shared" si="290"/>
        <v>0</v>
      </c>
      <c r="K1648" s="23">
        <f t="shared" si="291"/>
        <v>0</v>
      </c>
      <c r="L1648" s="27"/>
      <c r="M1648" s="27"/>
      <c r="N1648" s="33"/>
      <c r="O1648" s="33"/>
      <c r="P1648" s="68" t="str">
        <f t="shared" si="292"/>
        <v/>
      </c>
      <c r="Q1648" s="49" t="str">
        <f t="shared" si="293"/>
        <v/>
      </c>
      <c r="R1648" s="33"/>
      <c r="S1648" s="33"/>
      <c r="T1648" s="33"/>
      <c r="U1648" s="33"/>
      <c r="V1648" s="27"/>
      <c r="W1648" s="45"/>
      <c r="X1648" s="42">
        <f>IF(V1648="ESU",P1648*PU!$B$3,0)</f>
        <v>0</v>
      </c>
      <c r="Y1648" s="23">
        <f>IF(V1648="ECF",P1648*PU!$B$5,0)</f>
        <v>0</v>
      </c>
      <c r="Z1648" s="23">
        <f>IF(V1648="Enrobé projeté",P1648*PU!$B$7,0)</f>
        <v>0</v>
      </c>
      <c r="AA1648" s="23">
        <f>IF(V1648="Enrobé à froid",P1648*PU!$B$9,0)</f>
        <v>0</v>
      </c>
      <c r="AB1648" s="23">
        <f>IF(V1648="Béton bitumineux",P1648*PU!$B$11,0)</f>
        <v>0</v>
      </c>
      <c r="AC1648" s="23">
        <f>IF(V1648="Grave émulsion",P1648*PU!$B$13,0)</f>
        <v>0</v>
      </c>
      <c r="AD1648" s="24">
        <f>(R1648*PU!B1653)+('Entretien des chaussées1'!T1648*PU!B1655)+'Entretien des chaussées1'!X1648+'Entretien des chaussées1'!Y1648+'Entretien des chaussées1'!Z1648+'Entretien des chaussées1'!AA1648+'Entretien des chaussées1'!AB1648+'Entretien des chaussées1'!AC1648</f>
        <v>0</v>
      </c>
      <c r="AE1648" s="34"/>
      <c r="AF1648" s="34"/>
      <c r="AG1648" s="19" t="str">
        <f t="shared" si="294"/>
        <v/>
      </c>
      <c r="AH1648" s="19" t="str">
        <f t="shared" si="295"/>
        <v/>
      </c>
      <c r="AI1648" s="19" t="str">
        <f t="shared" si="296"/>
        <v/>
      </c>
      <c r="AJ1648" s="31"/>
      <c r="AK1648" s="26"/>
    </row>
    <row r="1649" spans="1:37" x14ac:dyDescent="0.2">
      <c r="A1649" s="40"/>
      <c r="B1649" s="50"/>
      <c r="C1649" s="41"/>
      <c r="D1649" s="44"/>
      <c r="E1649" s="40"/>
      <c r="F1649" s="38" t="str">
        <f t="shared" si="286"/>
        <v/>
      </c>
      <c r="G1649" s="23">
        <f t="shared" si="287"/>
        <v>0</v>
      </c>
      <c r="H1649" s="23">
        <f t="shared" si="288"/>
        <v>0</v>
      </c>
      <c r="I1649" s="23">
        <f t="shared" si="289"/>
        <v>0</v>
      </c>
      <c r="J1649" s="23">
        <f t="shared" si="290"/>
        <v>0</v>
      </c>
      <c r="K1649" s="23">
        <f t="shared" si="291"/>
        <v>0</v>
      </c>
      <c r="L1649" s="27"/>
      <c r="M1649" s="27"/>
      <c r="N1649" s="33"/>
      <c r="O1649" s="33"/>
      <c r="P1649" s="68" t="str">
        <f t="shared" si="292"/>
        <v/>
      </c>
      <c r="Q1649" s="49" t="str">
        <f t="shared" si="293"/>
        <v/>
      </c>
      <c r="R1649" s="33"/>
      <c r="S1649" s="33"/>
      <c r="T1649" s="33"/>
      <c r="U1649" s="33"/>
      <c r="V1649" s="27"/>
      <c r="W1649" s="45"/>
      <c r="X1649" s="42">
        <f>IF(V1649="ESU",P1649*PU!$B$3,0)</f>
        <v>0</v>
      </c>
      <c r="Y1649" s="23">
        <f>IF(V1649="ECF",P1649*PU!$B$5,0)</f>
        <v>0</v>
      </c>
      <c r="Z1649" s="23">
        <f>IF(V1649="Enrobé projeté",P1649*PU!$B$7,0)</f>
        <v>0</v>
      </c>
      <c r="AA1649" s="23">
        <f>IF(V1649="Enrobé à froid",P1649*PU!$B$9,0)</f>
        <v>0</v>
      </c>
      <c r="AB1649" s="23">
        <f>IF(V1649="Béton bitumineux",P1649*PU!$B$11,0)</f>
        <v>0</v>
      </c>
      <c r="AC1649" s="23">
        <f>IF(V1649="Grave émulsion",P1649*PU!$B$13,0)</f>
        <v>0</v>
      </c>
      <c r="AD1649" s="24">
        <f>(R1649*PU!B1654)+('Entretien des chaussées1'!T1649*PU!B1656)+'Entretien des chaussées1'!X1649+'Entretien des chaussées1'!Y1649+'Entretien des chaussées1'!Z1649+'Entretien des chaussées1'!AA1649+'Entretien des chaussées1'!AB1649+'Entretien des chaussées1'!AC1649</f>
        <v>0</v>
      </c>
      <c r="AE1649" s="34"/>
      <c r="AF1649" s="34"/>
      <c r="AG1649" s="19" t="str">
        <f t="shared" si="294"/>
        <v/>
      </c>
      <c r="AH1649" s="19" t="str">
        <f t="shared" si="295"/>
        <v/>
      </c>
      <c r="AI1649" s="19" t="str">
        <f t="shared" si="296"/>
        <v/>
      </c>
      <c r="AJ1649" s="31"/>
      <c r="AK1649" s="26"/>
    </row>
    <row r="1650" spans="1:37" x14ac:dyDescent="0.2">
      <c r="A1650" s="40"/>
      <c r="B1650" s="50"/>
      <c r="C1650" s="41"/>
      <c r="D1650" s="44"/>
      <c r="E1650" s="40"/>
      <c r="F1650" s="38" t="str">
        <f t="shared" si="286"/>
        <v/>
      </c>
      <c r="G1650" s="23">
        <f t="shared" si="287"/>
        <v>0</v>
      </c>
      <c r="H1650" s="23">
        <f t="shared" si="288"/>
        <v>0</v>
      </c>
      <c r="I1650" s="23">
        <f t="shared" si="289"/>
        <v>0</v>
      </c>
      <c r="J1650" s="23">
        <f t="shared" si="290"/>
        <v>0</v>
      </c>
      <c r="K1650" s="23">
        <f t="shared" si="291"/>
        <v>0</v>
      </c>
      <c r="L1650" s="27"/>
      <c r="M1650" s="27"/>
      <c r="N1650" s="33"/>
      <c r="O1650" s="33"/>
      <c r="P1650" s="68" t="str">
        <f t="shared" si="292"/>
        <v/>
      </c>
      <c r="Q1650" s="49" t="str">
        <f t="shared" si="293"/>
        <v/>
      </c>
      <c r="R1650" s="33"/>
      <c r="S1650" s="33"/>
      <c r="T1650" s="33"/>
      <c r="U1650" s="33"/>
      <c r="V1650" s="27"/>
      <c r="W1650" s="45"/>
      <c r="X1650" s="42">
        <f>IF(V1650="ESU",P1650*PU!$B$3,0)</f>
        <v>0</v>
      </c>
      <c r="Y1650" s="23">
        <f>IF(V1650="ECF",P1650*PU!$B$5,0)</f>
        <v>0</v>
      </c>
      <c r="Z1650" s="23">
        <f>IF(V1650="Enrobé projeté",P1650*PU!$B$7,0)</f>
        <v>0</v>
      </c>
      <c r="AA1650" s="23">
        <f>IF(V1650="Enrobé à froid",P1650*PU!$B$9,0)</f>
        <v>0</v>
      </c>
      <c r="AB1650" s="23">
        <f>IF(V1650="Béton bitumineux",P1650*PU!$B$11,0)</f>
        <v>0</v>
      </c>
      <c r="AC1650" s="23">
        <f>IF(V1650="Grave émulsion",P1650*PU!$B$13,0)</f>
        <v>0</v>
      </c>
      <c r="AD1650" s="24">
        <f>(R1650*PU!B1655)+('Entretien des chaussées1'!T1650*PU!B1657)+'Entretien des chaussées1'!X1650+'Entretien des chaussées1'!Y1650+'Entretien des chaussées1'!Z1650+'Entretien des chaussées1'!AA1650+'Entretien des chaussées1'!AB1650+'Entretien des chaussées1'!AC1650</f>
        <v>0</v>
      </c>
      <c r="AE1650" s="34"/>
      <c r="AF1650" s="34"/>
      <c r="AG1650" s="19" t="str">
        <f t="shared" si="294"/>
        <v/>
      </c>
      <c r="AH1650" s="19" t="str">
        <f t="shared" si="295"/>
        <v/>
      </c>
      <c r="AI1650" s="19" t="str">
        <f t="shared" si="296"/>
        <v/>
      </c>
      <c r="AJ1650" s="31"/>
      <c r="AK1650" s="26"/>
    </row>
    <row r="1651" spans="1:37" x14ac:dyDescent="0.2">
      <c r="A1651" s="40"/>
      <c r="B1651" s="50"/>
      <c r="C1651" s="41"/>
      <c r="D1651" s="44"/>
      <c r="E1651" s="40"/>
      <c r="F1651" s="38" t="str">
        <f t="shared" si="286"/>
        <v/>
      </c>
      <c r="G1651" s="23">
        <f t="shared" si="287"/>
        <v>0</v>
      </c>
      <c r="H1651" s="23">
        <f t="shared" si="288"/>
        <v>0</v>
      </c>
      <c r="I1651" s="23">
        <f t="shared" si="289"/>
        <v>0</v>
      </c>
      <c r="J1651" s="23">
        <f t="shared" si="290"/>
        <v>0</v>
      </c>
      <c r="K1651" s="23">
        <f t="shared" si="291"/>
        <v>0</v>
      </c>
      <c r="L1651" s="27"/>
      <c r="M1651" s="27"/>
      <c r="N1651" s="33"/>
      <c r="O1651" s="33"/>
      <c r="P1651" s="68" t="str">
        <f t="shared" si="292"/>
        <v/>
      </c>
      <c r="Q1651" s="49" t="str">
        <f t="shared" si="293"/>
        <v/>
      </c>
      <c r="R1651" s="33"/>
      <c r="S1651" s="33"/>
      <c r="T1651" s="33"/>
      <c r="U1651" s="33"/>
      <c r="V1651" s="27"/>
      <c r="W1651" s="45"/>
      <c r="X1651" s="42">
        <f>IF(V1651="ESU",P1651*PU!$B$3,0)</f>
        <v>0</v>
      </c>
      <c r="Y1651" s="23">
        <f>IF(V1651="ECF",P1651*PU!$B$5,0)</f>
        <v>0</v>
      </c>
      <c r="Z1651" s="23">
        <f>IF(V1651="Enrobé projeté",P1651*PU!$B$7,0)</f>
        <v>0</v>
      </c>
      <c r="AA1651" s="23">
        <f>IF(V1651="Enrobé à froid",P1651*PU!$B$9,0)</f>
        <v>0</v>
      </c>
      <c r="AB1651" s="23">
        <f>IF(V1651="Béton bitumineux",P1651*PU!$B$11,0)</f>
        <v>0</v>
      </c>
      <c r="AC1651" s="23">
        <f>IF(V1651="Grave émulsion",P1651*PU!$B$13,0)</f>
        <v>0</v>
      </c>
      <c r="AD1651" s="24">
        <f>(R1651*PU!B1656)+('Entretien des chaussées1'!T1651*PU!B1658)+'Entretien des chaussées1'!X1651+'Entretien des chaussées1'!Y1651+'Entretien des chaussées1'!Z1651+'Entretien des chaussées1'!AA1651+'Entretien des chaussées1'!AB1651+'Entretien des chaussées1'!AC1651</f>
        <v>0</v>
      </c>
      <c r="AE1651" s="34"/>
      <c r="AF1651" s="34"/>
      <c r="AG1651" s="19" t="str">
        <f t="shared" si="294"/>
        <v/>
      </c>
      <c r="AH1651" s="19" t="str">
        <f t="shared" si="295"/>
        <v/>
      </c>
      <c r="AI1651" s="19" t="str">
        <f t="shared" si="296"/>
        <v/>
      </c>
      <c r="AJ1651" s="31"/>
      <c r="AK1651" s="26"/>
    </row>
    <row r="1652" spans="1:37" x14ac:dyDescent="0.2">
      <c r="A1652" s="40"/>
      <c r="B1652" s="50"/>
      <c r="C1652" s="41"/>
      <c r="D1652" s="44"/>
      <c r="E1652" s="40"/>
      <c r="F1652" s="38" t="str">
        <f t="shared" si="286"/>
        <v/>
      </c>
      <c r="G1652" s="23">
        <f t="shared" si="287"/>
        <v>0</v>
      </c>
      <c r="H1652" s="23">
        <f t="shared" si="288"/>
        <v>0</v>
      </c>
      <c r="I1652" s="23">
        <f t="shared" si="289"/>
        <v>0</v>
      </c>
      <c r="J1652" s="23">
        <f t="shared" si="290"/>
        <v>0</v>
      </c>
      <c r="K1652" s="23">
        <f t="shared" si="291"/>
        <v>0</v>
      </c>
      <c r="L1652" s="27"/>
      <c r="M1652" s="27"/>
      <c r="N1652" s="33"/>
      <c r="O1652" s="33"/>
      <c r="P1652" s="68" t="str">
        <f t="shared" si="292"/>
        <v/>
      </c>
      <c r="Q1652" s="49" t="str">
        <f t="shared" si="293"/>
        <v/>
      </c>
      <c r="R1652" s="33"/>
      <c r="S1652" s="33"/>
      <c r="T1652" s="33"/>
      <c r="U1652" s="33"/>
      <c r="V1652" s="27"/>
      <c r="W1652" s="45"/>
      <c r="X1652" s="42">
        <f>IF(V1652="ESU",P1652*PU!$B$3,0)</f>
        <v>0</v>
      </c>
      <c r="Y1652" s="23">
        <f>IF(V1652="ECF",P1652*PU!$B$5,0)</f>
        <v>0</v>
      </c>
      <c r="Z1652" s="23">
        <f>IF(V1652="Enrobé projeté",P1652*PU!$B$7,0)</f>
        <v>0</v>
      </c>
      <c r="AA1652" s="23">
        <f>IF(V1652="Enrobé à froid",P1652*PU!$B$9,0)</f>
        <v>0</v>
      </c>
      <c r="AB1652" s="23">
        <f>IF(V1652="Béton bitumineux",P1652*PU!$B$11,0)</f>
        <v>0</v>
      </c>
      <c r="AC1652" s="23">
        <f>IF(V1652="Grave émulsion",P1652*PU!$B$13,0)</f>
        <v>0</v>
      </c>
      <c r="AD1652" s="24">
        <f>(R1652*PU!B1657)+('Entretien des chaussées1'!T1652*PU!B1659)+'Entretien des chaussées1'!X1652+'Entretien des chaussées1'!Y1652+'Entretien des chaussées1'!Z1652+'Entretien des chaussées1'!AA1652+'Entretien des chaussées1'!AB1652+'Entretien des chaussées1'!AC1652</f>
        <v>0</v>
      </c>
      <c r="AE1652" s="34"/>
      <c r="AF1652" s="34"/>
      <c r="AG1652" s="19" t="str">
        <f t="shared" si="294"/>
        <v/>
      </c>
      <c r="AH1652" s="19" t="str">
        <f t="shared" si="295"/>
        <v/>
      </c>
      <c r="AI1652" s="19" t="str">
        <f t="shared" si="296"/>
        <v/>
      </c>
      <c r="AJ1652" s="31"/>
      <c r="AK1652" s="26"/>
    </row>
    <row r="1653" spans="1:37" x14ac:dyDescent="0.2">
      <c r="A1653" s="40"/>
      <c r="B1653" s="50"/>
      <c r="C1653" s="41"/>
      <c r="D1653" s="44"/>
      <c r="E1653" s="40"/>
      <c r="F1653" s="38" t="str">
        <f t="shared" si="286"/>
        <v/>
      </c>
      <c r="G1653" s="23">
        <f t="shared" si="287"/>
        <v>0</v>
      </c>
      <c r="H1653" s="23">
        <f t="shared" si="288"/>
        <v>0</v>
      </c>
      <c r="I1653" s="23">
        <f t="shared" si="289"/>
        <v>0</v>
      </c>
      <c r="J1653" s="23">
        <f t="shared" si="290"/>
        <v>0</v>
      </c>
      <c r="K1653" s="23">
        <f t="shared" si="291"/>
        <v>0</v>
      </c>
      <c r="L1653" s="27"/>
      <c r="M1653" s="27"/>
      <c r="N1653" s="33"/>
      <c r="O1653" s="33"/>
      <c r="P1653" s="68" t="str">
        <f t="shared" si="292"/>
        <v/>
      </c>
      <c r="Q1653" s="49" t="str">
        <f t="shared" si="293"/>
        <v/>
      </c>
      <c r="R1653" s="33"/>
      <c r="S1653" s="33"/>
      <c r="T1653" s="33"/>
      <c r="U1653" s="33"/>
      <c r="V1653" s="27"/>
      <c r="W1653" s="45"/>
      <c r="X1653" s="42">
        <f>IF(V1653="ESU",P1653*PU!$B$3,0)</f>
        <v>0</v>
      </c>
      <c r="Y1653" s="23">
        <f>IF(V1653="ECF",P1653*PU!$B$5,0)</f>
        <v>0</v>
      </c>
      <c r="Z1653" s="23">
        <f>IF(V1653="Enrobé projeté",P1653*PU!$B$7,0)</f>
        <v>0</v>
      </c>
      <c r="AA1653" s="23">
        <f>IF(V1653="Enrobé à froid",P1653*PU!$B$9,0)</f>
        <v>0</v>
      </c>
      <c r="AB1653" s="23">
        <f>IF(V1653="Béton bitumineux",P1653*PU!$B$11,0)</f>
        <v>0</v>
      </c>
      <c r="AC1653" s="23">
        <f>IF(V1653="Grave émulsion",P1653*PU!$B$13,0)</f>
        <v>0</v>
      </c>
      <c r="AD1653" s="24">
        <f>(R1653*PU!B1658)+('Entretien des chaussées1'!T1653*PU!B1660)+'Entretien des chaussées1'!X1653+'Entretien des chaussées1'!Y1653+'Entretien des chaussées1'!Z1653+'Entretien des chaussées1'!AA1653+'Entretien des chaussées1'!AB1653+'Entretien des chaussées1'!AC1653</f>
        <v>0</v>
      </c>
      <c r="AE1653" s="34"/>
      <c r="AF1653" s="34"/>
      <c r="AG1653" s="19" t="str">
        <f t="shared" si="294"/>
        <v/>
      </c>
      <c r="AH1653" s="19" t="str">
        <f t="shared" si="295"/>
        <v/>
      </c>
      <c r="AI1653" s="19" t="str">
        <f t="shared" si="296"/>
        <v/>
      </c>
      <c r="AJ1653" s="31"/>
      <c r="AK1653" s="26"/>
    </row>
    <row r="1654" spans="1:37" x14ac:dyDescent="0.2">
      <c r="A1654" s="40"/>
      <c r="B1654" s="50"/>
      <c r="C1654" s="41"/>
      <c r="D1654" s="44"/>
      <c r="E1654" s="40"/>
      <c r="F1654" s="38" t="str">
        <f t="shared" si="286"/>
        <v/>
      </c>
      <c r="G1654" s="23">
        <f t="shared" si="287"/>
        <v>0</v>
      </c>
      <c r="H1654" s="23">
        <f t="shared" si="288"/>
        <v>0</v>
      </c>
      <c r="I1654" s="23">
        <f t="shared" si="289"/>
        <v>0</v>
      </c>
      <c r="J1654" s="23">
        <f t="shared" si="290"/>
        <v>0</v>
      </c>
      <c r="K1654" s="23">
        <f t="shared" si="291"/>
        <v>0</v>
      </c>
      <c r="L1654" s="27"/>
      <c r="M1654" s="27"/>
      <c r="N1654" s="33"/>
      <c r="O1654" s="33"/>
      <c r="P1654" s="68" t="str">
        <f t="shared" si="292"/>
        <v/>
      </c>
      <c r="Q1654" s="49" t="str">
        <f t="shared" si="293"/>
        <v/>
      </c>
      <c r="R1654" s="33"/>
      <c r="S1654" s="33"/>
      <c r="T1654" s="33"/>
      <c r="U1654" s="33"/>
      <c r="V1654" s="27"/>
      <c r="W1654" s="45"/>
      <c r="X1654" s="42">
        <f>IF(V1654="ESU",P1654*PU!$B$3,0)</f>
        <v>0</v>
      </c>
      <c r="Y1654" s="23">
        <f>IF(V1654="ECF",P1654*PU!$B$5,0)</f>
        <v>0</v>
      </c>
      <c r="Z1654" s="23">
        <f>IF(V1654="Enrobé projeté",P1654*PU!$B$7,0)</f>
        <v>0</v>
      </c>
      <c r="AA1654" s="23">
        <f>IF(V1654="Enrobé à froid",P1654*PU!$B$9,0)</f>
        <v>0</v>
      </c>
      <c r="AB1654" s="23">
        <f>IF(V1654="Béton bitumineux",P1654*PU!$B$11,0)</f>
        <v>0</v>
      </c>
      <c r="AC1654" s="23">
        <f>IF(V1654="Grave émulsion",P1654*PU!$B$13,0)</f>
        <v>0</v>
      </c>
      <c r="AD1654" s="24">
        <f>(R1654*PU!B1659)+('Entretien des chaussées1'!T1654*PU!B1661)+'Entretien des chaussées1'!X1654+'Entretien des chaussées1'!Y1654+'Entretien des chaussées1'!Z1654+'Entretien des chaussées1'!AA1654+'Entretien des chaussées1'!AB1654+'Entretien des chaussées1'!AC1654</f>
        <v>0</v>
      </c>
      <c r="AE1654" s="34"/>
      <c r="AF1654" s="34"/>
      <c r="AG1654" s="19" t="str">
        <f t="shared" si="294"/>
        <v/>
      </c>
      <c r="AH1654" s="19" t="str">
        <f t="shared" si="295"/>
        <v/>
      </c>
      <c r="AI1654" s="19" t="str">
        <f t="shared" si="296"/>
        <v/>
      </c>
      <c r="AJ1654" s="31"/>
      <c r="AK1654" s="26"/>
    </row>
    <row r="1655" spans="1:37" x14ac:dyDescent="0.2">
      <c r="A1655" s="40"/>
      <c r="B1655" s="50"/>
      <c r="C1655" s="41"/>
      <c r="D1655" s="44"/>
      <c r="E1655" s="40"/>
      <c r="F1655" s="38" t="str">
        <f t="shared" si="286"/>
        <v/>
      </c>
      <c r="G1655" s="23">
        <f t="shared" si="287"/>
        <v>0</v>
      </c>
      <c r="H1655" s="23">
        <f t="shared" si="288"/>
        <v>0</v>
      </c>
      <c r="I1655" s="23">
        <f t="shared" si="289"/>
        <v>0</v>
      </c>
      <c r="J1655" s="23">
        <f t="shared" si="290"/>
        <v>0</v>
      </c>
      <c r="K1655" s="23">
        <f t="shared" si="291"/>
        <v>0</v>
      </c>
      <c r="L1655" s="27"/>
      <c r="M1655" s="27"/>
      <c r="N1655" s="33"/>
      <c r="O1655" s="33"/>
      <c r="P1655" s="68" t="str">
        <f t="shared" si="292"/>
        <v/>
      </c>
      <c r="Q1655" s="49" t="str">
        <f t="shared" si="293"/>
        <v/>
      </c>
      <c r="R1655" s="33"/>
      <c r="S1655" s="33"/>
      <c r="T1655" s="33"/>
      <c r="U1655" s="33"/>
      <c r="V1655" s="27"/>
      <c r="W1655" s="45"/>
      <c r="X1655" s="42">
        <f>IF(V1655="ESU",P1655*PU!$B$3,0)</f>
        <v>0</v>
      </c>
      <c r="Y1655" s="23">
        <f>IF(V1655="ECF",P1655*PU!$B$5,0)</f>
        <v>0</v>
      </c>
      <c r="Z1655" s="23">
        <f>IF(V1655="Enrobé projeté",P1655*PU!$B$7,0)</f>
        <v>0</v>
      </c>
      <c r="AA1655" s="23">
        <f>IF(V1655="Enrobé à froid",P1655*PU!$B$9,0)</f>
        <v>0</v>
      </c>
      <c r="AB1655" s="23">
        <f>IF(V1655="Béton bitumineux",P1655*PU!$B$11,0)</f>
        <v>0</v>
      </c>
      <c r="AC1655" s="23">
        <f>IF(V1655="Grave émulsion",P1655*PU!$B$13,0)</f>
        <v>0</v>
      </c>
      <c r="AD1655" s="24">
        <f>(R1655*PU!B1660)+('Entretien des chaussées1'!T1655*PU!B1662)+'Entretien des chaussées1'!X1655+'Entretien des chaussées1'!Y1655+'Entretien des chaussées1'!Z1655+'Entretien des chaussées1'!AA1655+'Entretien des chaussées1'!AB1655+'Entretien des chaussées1'!AC1655</f>
        <v>0</v>
      </c>
      <c r="AE1655" s="34"/>
      <c r="AF1655" s="34"/>
      <c r="AG1655" s="19" t="str">
        <f t="shared" si="294"/>
        <v/>
      </c>
      <c r="AH1655" s="19" t="str">
        <f t="shared" si="295"/>
        <v/>
      </c>
      <c r="AI1655" s="19" t="str">
        <f t="shared" si="296"/>
        <v/>
      </c>
      <c r="AJ1655" s="31"/>
      <c r="AK1655" s="26"/>
    </row>
    <row r="1656" spans="1:37" x14ac:dyDescent="0.2">
      <c r="A1656" s="40"/>
      <c r="B1656" s="50"/>
      <c r="C1656" s="41"/>
      <c r="D1656" s="44"/>
      <c r="E1656" s="40"/>
      <c r="F1656" s="38" t="str">
        <f t="shared" si="286"/>
        <v/>
      </c>
      <c r="G1656" s="23">
        <f t="shared" si="287"/>
        <v>0</v>
      </c>
      <c r="H1656" s="23">
        <f t="shared" si="288"/>
        <v>0</v>
      </c>
      <c r="I1656" s="23">
        <f t="shared" si="289"/>
        <v>0</v>
      </c>
      <c r="J1656" s="23">
        <f t="shared" si="290"/>
        <v>0</v>
      </c>
      <c r="K1656" s="23">
        <f t="shared" si="291"/>
        <v>0</v>
      </c>
      <c r="L1656" s="27"/>
      <c r="M1656" s="27"/>
      <c r="N1656" s="33"/>
      <c r="O1656" s="33"/>
      <c r="P1656" s="68" t="str">
        <f t="shared" si="292"/>
        <v/>
      </c>
      <c r="Q1656" s="49" t="str">
        <f t="shared" si="293"/>
        <v/>
      </c>
      <c r="R1656" s="33"/>
      <c r="S1656" s="33"/>
      <c r="T1656" s="33"/>
      <c r="U1656" s="33"/>
      <c r="V1656" s="27"/>
      <c r="W1656" s="45"/>
      <c r="X1656" s="42">
        <f>IF(V1656="ESU",P1656*PU!$B$3,0)</f>
        <v>0</v>
      </c>
      <c r="Y1656" s="23">
        <f>IF(V1656="ECF",P1656*PU!$B$5,0)</f>
        <v>0</v>
      </c>
      <c r="Z1656" s="23">
        <f>IF(V1656="Enrobé projeté",P1656*PU!$B$7,0)</f>
        <v>0</v>
      </c>
      <c r="AA1656" s="23">
        <f>IF(V1656="Enrobé à froid",P1656*PU!$B$9,0)</f>
        <v>0</v>
      </c>
      <c r="AB1656" s="23">
        <f>IF(V1656="Béton bitumineux",P1656*PU!$B$11,0)</f>
        <v>0</v>
      </c>
      <c r="AC1656" s="23">
        <f>IF(V1656="Grave émulsion",P1656*PU!$B$13,0)</f>
        <v>0</v>
      </c>
      <c r="AD1656" s="24">
        <f>(R1656*PU!B1661)+('Entretien des chaussées1'!T1656*PU!B1663)+'Entretien des chaussées1'!X1656+'Entretien des chaussées1'!Y1656+'Entretien des chaussées1'!Z1656+'Entretien des chaussées1'!AA1656+'Entretien des chaussées1'!AB1656+'Entretien des chaussées1'!AC1656</f>
        <v>0</v>
      </c>
      <c r="AE1656" s="34"/>
      <c r="AF1656" s="34"/>
      <c r="AG1656" s="19" t="str">
        <f t="shared" si="294"/>
        <v/>
      </c>
      <c r="AH1656" s="19" t="str">
        <f t="shared" si="295"/>
        <v/>
      </c>
      <c r="AI1656" s="19" t="str">
        <f t="shared" si="296"/>
        <v/>
      </c>
      <c r="AJ1656" s="31"/>
      <c r="AK1656" s="26"/>
    </row>
    <row r="1657" spans="1:37" x14ac:dyDescent="0.2">
      <c r="A1657" s="40"/>
      <c r="B1657" s="50"/>
      <c r="C1657" s="41"/>
      <c r="D1657" s="44"/>
      <c r="E1657" s="40"/>
      <c r="F1657" s="38" t="str">
        <f t="shared" si="286"/>
        <v/>
      </c>
      <c r="G1657" s="23">
        <f t="shared" si="287"/>
        <v>0</v>
      </c>
      <c r="H1657" s="23">
        <f t="shared" si="288"/>
        <v>0</v>
      </c>
      <c r="I1657" s="23">
        <f t="shared" si="289"/>
        <v>0</v>
      </c>
      <c r="J1657" s="23">
        <f t="shared" si="290"/>
        <v>0</v>
      </c>
      <c r="K1657" s="23">
        <f t="shared" si="291"/>
        <v>0</v>
      </c>
      <c r="L1657" s="27"/>
      <c r="M1657" s="27"/>
      <c r="N1657" s="33"/>
      <c r="O1657" s="33"/>
      <c r="P1657" s="68" t="str">
        <f t="shared" si="292"/>
        <v/>
      </c>
      <c r="Q1657" s="49" t="str">
        <f t="shared" si="293"/>
        <v/>
      </c>
      <c r="R1657" s="33"/>
      <c r="S1657" s="33"/>
      <c r="T1657" s="33"/>
      <c r="U1657" s="33"/>
      <c r="V1657" s="27"/>
      <c r="W1657" s="45"/>
      <c r="X1657" s="42">
        <f>IF(V1657="ESU",P1657*PU!$B$3,0)</f>
        <v>0</v>
      </c>
      <c r="Y1657" s="23">
        <f>IF(V1657="ECF",P1657*PU!$B$5,0)</f>
        <v>0</v>
      </c>
      <c r="Z1657" s="23">
        <f>IF(V1657="Enrobé projeté",P1657*PU!$B$7,0)</f>
        <v>0</v>
      </c>
      <c r="AA1657" s="23">
        <f>IF(V1657="Enrobé à froid",P1657*PU!$B$9,0)</f>
        <v>0</v>
      </c>
      <c r="AB1657" s="23">
        <f>IF(V1657="Béton bitumineux",P1657*PU!$B$11,0)</f>
        <v>0</v>
      </c>
      <c r="AC1657" s="23">
        <f>IF(V1657="Grave émulsion",P1657*PU!$B$13,0)</f>
        <v>0</v>
      </c>
      <c r="AD1657" s="24">
        <f>(R1657*PU!B1662)+('Entretien des chaussées1'!T1657*PU!B1664)+'Entretien des chaussées1'!X1657+'Entretien des chaussées1'!Y1657+'Entretien des chaussées1'!Z1657+'Entretien des chaussées1'!AA1657+'Entretien des chaussées1'!AB1657+'Entretien des chaussées1'!AC1657</f>
        <v>0</v>
      </c>
      <c r="AE1657" s="34"/>
      <c r="AF1657" s="34"/>
      <c r="AG1657" s="19" t="str">
        <f t="shared" si="294"/>
        <v/>
      </c>
      <c r="AH1657" s="19" t="str">
        <f t="shared" si="295"/>
        <v/>
      </c>
      <c r="AI1657" s="19" t="str">
        <f t="shared" si="296"/>
        <v/>
      </c>
      <c r="AJ1657" s="31"/>
      <c r="AK1657" s="26"/>
    </row>
    <row r="1658" spans="1:37" x14ac:dyDescent="0.2">
      <c r="A1658" s="40"/>
      <c r="B1658" s="50"/>
      <c r="C1658" s="41"/>
      <c r="D1658" s="44"/>
      <c r="E1658" s="40"/>
      <c r="F1658" s="38" t="str">
        <f t="shared" si="286"/>
        <v/>
      </c>
      <c r="G1658" s="23">
        <f t="shared" si="287"/>
        <v>0</v>
      </c>
      <c r="H1658" s="23">
        <f t="shared" si="288"/>
        <v>0</v>
      </c>
      <c r="I1658" s="23">
        <f t="shared" si="289"/>
        <v>0</v>
      </c>
      <c r="J1658" s="23">
        <f t="shared" si="290"/>
        <v>0</v>
      </c>
      <c r="K1658" s="23">
        <f t="shared" si="291"/>
        <v>0</v>
      </c>
      <c r="L1658" s="27"/>
      <c r="M1658" s="27"/>
      <c r="N1658" s="33"/>
      <c r="O1658" s="33"/>
      <c r="P1658" s="68" t="str">
        <f t="shared" si="292"/>
        <v/>
      </c>
      <c r="Q1658" s="49" t="str">
        <f t="shared" si="293"/>
        <v/>
      </c>
      <c r="R1658" s="33"/>
      <c r="S1658" s="33"/>
      <c r="T1658" s="33"/>
      <c r="U1658" s="33"/>
      <c r="V1658" s="27"/>
      <c r="W1658" s="45"/>
      <c r="X1658" s="42">
        <f>IF(V1658="ESU",P1658*PU!$B$3,0)</f>
        <v>0</v>
      </c>
      <c r="Y1658" s="23">
        <f>IF(V1658="ECF",P1658*PU!$B$5,0)</f>
        <v>0</v>
      </c>
      <c r="Z1658" s="23">
        <f>IF(V1658="Enrobé projeté",P1658*PU!$B$7,0)</f>
        <v>0</v>
      </c>
      <c r="AA1658" s="23">
        <f>IF(V1658="Enrobé à froid",P1658*PU!$B$9,0)</f>
        <v>0</v>
      </c>
      <c r="AB1658" s="23">
        <f>IF(V1658="Béton bitumineux",P1658*PU!$B$11,0)</f>
        <v>0</v>
      </c>
      <c r="AC1658" s="23">
        <f>IF(V1658="Grave émulsion",P1658*PU!$B$13,0)</f>
        <v>0</v>
      </c>
      <c r="AD1658" s="24">
        <f>(R1658*PU!B1663)+('Entretien des chaussées1'!T1658*PU!B1665)+'Entretien des chaussées1'!X1658+'Entretien des chaussées1'!Y1658+'Entretien des chaussées1'!Z1658+'Entretien des chaussées1'!AA1658+'Entretien des chaussées1'!AB1658+'Entretien des chaussées1'!AC1658</f>
        <v>0</v>
      </c>
      <c r="AE1658" s="34"/>
      <c r="AF1658" s="34"/>
      <c r="AG1658" s="19" t="str">
        <f t="shared" si="294"/>
        <v/>
      </c>
      <c r="AH1658" s="19" t="str">
        <f t="shared" si="295"/>
        <v/>
      </c>
      <c r="AI1658" s="19" t="str">
        <f t="shared" si="296"/>
        <v/>
      </c>
      <c r="AJ1658" s="31"/>
      <c r="AK1658" s="26"/>
    </row>
    <row r="1659" spans="1:37" x14ac:dyDescent="0.2">
      <c r="A1659" s="40"/>
      <c r="B1659" s="50"/>
      <c r="C1659" s="41"/>
      <c r="D1659" s="44"/>
      <c r="E1659" s="40"/>
      <c r="F1659" s="38" t="str">
        <f t="shared" si="286"/>
        <v/>
      </c>
      <c r="G1659" s="23">
        <f t="shared" si="287"/>
        <v>0</v>
      </c>
      <c r="H1659" s="23">
        <f t="shared" si="288"/>
        <v>0</v>
      </c>
      <c r="I1659" s="23">
        <f t="shared" si="289"/>
        <v>0</v>
      </c>
      <c r="J1659" s="23">
        <f t="shared" si="290"/>
        <v>0</v>
      </c>
      <c r="K1659" s="23">
        <f t="shared" si="291"/>
        <v>0</v>
      </c>
      <c r="L1659" s="27"/>
      <c r="M1659" s="27"/>
      <c r="N1659" s="33"/>
      <c r="O1659" s="33"/>
      <c r="P1659" s="68" t="str">
        <f t="shared" si="292"/>
        <v/>
      </c>
      <c r="Q1659" s="49" t="str">
        <f t="shared" si="293"/>
        <v/>
      </c>
      <c r="R1659" s="33"/>
      <c r="S1659" s="33"/>
      <c r="T1659" s="33"/>
      <c r="U1659" s="33"/>
      <c r="V1659" s="27"/>
      <c r="W1659" s="45"/>
      <c r="X1659" s="42">
        <f>IF(V1659="ESU",P1659*PU!$B$3,0)</f>
        <v>0</v>
      </c>
      <c r="Y1659" s="23">
        <f>IF(V1659="ECF",P1659*PU!$B$5,0)</f>
        <v>0</v>
      </c>
      <c r="Z1659" s="23">
        <f>IF(V1659="Enrobé projeté",P1659*PU!$B$7,0)</f>
        <v>0</v>
      </c>
      <c r="AA1659" s="23">
        <f>IF(V1659="Enrobé à froid",P1659*PU!$B$9,0)</f>
        <v>0</v>
      </c>
      <c r="AB1659" s="23">
        <f>IF(V1659="Béton bitumineux",P1659*PU!$B$11,0)</f>
        <v>0</v>
      </c>
      <c r="AC1659" s="23">
        <f>IF(V1659="Grave émulsion",P1659*PU!$B$13,0)</f>
        <v>0</v>
      </c>
      <c r="AD1659" s="24">
        <f>(R1659*PU!B1664)+('Entretien des chaussées1'!T1659*PU!B1666)+'Entretien des chaussées1'!X1659+'Entretien des chaussées1'!Y1659+'Entretien des chaussées1'!Z1659+'Entretien des chaussées1'!AA1659+'Entretien des chaussées1'!AB1659+'Entretien des chaussées1'!AC1659</f>
        <v>0</v>
      </c>
      <c r="AE1659" s="34"/>
      <c r="AF1659" s="34"/>
      <c r="AG1659" s="19" t="str">
        <f t="shared" si="294"/>
        <v/>
      </c>
      <c r="AH1659" s="19" t="str">
        <f t="shared" si="295"/>
        <v/>
      </c>
      <c r="AI1659" s="19" t="str">
        <f t="shared" si="296"/>
        <v/>
      </c>
      <c r="AJ1659" s="31"/>
      <c r="AK1659" s="26"/>
    </row>
    <row r="1660" spans="1:37" x14ac:dyDescent="0.2">
      <c r="A1660" s="40"/>
      <c r="B1660" s="50"/>
      <c r="C1660" s="41"/>
      <c r="D1660" s="44"/>
      <c r="E1660" s="40"/>
      <c r="F1660" s="38" t="str">
        <f t="shared" si="286"/>
        <v/>
      </c>
      <c r="G1660" s="23">
        <f t="shared" si="287"/>
        <v>0</v>
      </c>
      <c r="H1660" s="23">
        <f t="shared" si="288"/>
        <v>0</v>
      </c>
      <c r="I1660" s="23">
        <f t="shared" si="289"/>
        <v>0</v>
      </c>
      <c r="J1660" s="23">
        <f t="shared" si="290"/>
        <v>0</v>
      </c>
      <c r="K1660" s="23">
        <f t="shared" si="291"/>
        <v>0</v>
      </c>
      <c r="L1660" s="27"/>
      <c r="M1660" s="27"/>
      <c r="N1660" s="33"/>
      <c r="O1660" s="33"/>
      <c r="P1660" s="68" t="str">
        <f t="shared" si="292"/>
        <v/>
      </c>
      <c r="Q1660" s="49" t="str">
        <f t="shared" si="293"/>
        <v/>
      </c>
      <c r="R1660" s="33"/>
      <c r="S1660" s="33"/>
      <c r="T1660" s="33"/>
      <c r="U1660" s="33"/>
      <c r="V1660" s="27"/>
      <c r="W1660" s="45"/>
      <c r="X1660" s="42">
        <f>IF(V1660="ESU",P1660*PU!$B$3,0)</f>
        <v>0</v>
      </c>
      <c r="Y1660" s="23">
        <f>IF(V1660="ECF",P1660*PU!$B$5,0)</f>
        <v>0</v>
      </c>
      <c r="Z1660" s="23">
        <f>IF(V1660="Enrobé projeté",P1660*PU!$B$7,0)</f>
        <v>0</v>
      </c>
      <c r="AA1660" s="23">
        <f>IF(V1660="Enrobé à froid",P1660*PU!$B$9,0)</f>
        <v>0</v>
      </c>
      <c r="AB1660" s="23">
        <f>IF(V1660="Béton bitumineux",P1660*PU!$B$11,0)</f>
        <v>0</v>
      </c>
      <c r="AC1660" s="23">
        <f>IF(V1660="Grave émulsion",P1660*PU!$B$13,0)</f>
        <v>0</v>
      </c>
      <c r="AD1660" s="24">
        <f>(R1660*PU!B1665)+('Entretien des chaussées1'!T1660*PU!B1667)+'Entretien des chaussées1'!X1660+'Entretien des chaussées1'!Y1660+'Entretien des chaussées1'!Z1660+'Entretien des chaussées1'!AA1660+'Entretien des chaussées1'!AB1660+'Entretien des chaussées1'!AC1660</f>
        <v>0</v>
      </c>
      <c r="AE1660" s="34"/>
      <c r="AF1660" s="34"/>
      <c r="AG1660" s="19" t="str">
        <f t="shared" si="294"/>
        <v/>
      </c>
      <c r="AH1660" s="19" t="str">
        <f t="shared" si="295"/>
        <v/>
      </c>
      <c r="AI1660" s="19" t="str">
        <f t="shared" si="296"/>
        <v/>
      </c>
      <c r="AJ1660" s="31"/>
      <c r="AK1660" s="26"/>
    </row>
    <row r="1661" spans="1:37" x14ac:dyDescent="0.2">
      <c r="A1661" s="40"/>
      <c r="B1661" s="50"/>
      <c r="C1661" s="41"/>
      <c r="D1661" s="44"/>
      <c r="E1661" s="40"/>
      <c r="F1661" s="38" t="str">
        <f t="shared" si="286"/>
        <v/>
      </c>
      <c r="G1661" s="23">
        <f t="shared" si="287"/>
        <v>0</v>
      </c>
      <c r="H1661" s="23">
        <f t="shared" si="288"/>
        <v>0</v>
      </c>
      <c r="I1661" s="23">
        <f t="shared" si="289"/>
        <v>0</v>
      </c>
      <c r="J1661" s="23">
        <f t="shared" si="290"/>
        <v>0</v>
      </c>
      <c r="K1661" s="23">
        <f t="shared" si="291"/>
        <v>0</v>
      </c>
      <c r="L1661" s="27"/>
      <c r="M1661" s="27"/>
      <c r="N1661" s="33"/>
      <c r="O1661" s="33"/>
      <c r="P1661" s="68" t="str">
        <f t="shared" si="292"/>
        <v/>
      </c>
      <c r="Q1661" s="49" t="str">
        <f t="shared" si="293"/>
        <v/>
      </c>
      <c r="R1661" s="33"/>
      <c r="S1661" s="33"/>
      <c r="T1661" s="33"/>
      <c r="U1661" s="33"/>
      <c r="V1661" s="27"/>
      <c r="W1661" s="45"/>
      <c r="X1661" s="42">
        <f>IF(V1661="ESU",P1661*PU!$B$3,0)</f>
        <v>0</v>
      </c>
      <c r="Y1661" s="23">
        <f>IF(V1661="ECF",P1661*PU!$B$5,0)</f>
        <v>0</v>
      </c>
      <c r="Z1661" s="23">
        <f>IF(V1661="Enrobé projeté",P1661*PU!$B$7,0)</f>
        <v>0</v>
      </c>
      <c r="AA1661" s="23">
        <f>IF(V1661="Enrobé à froid",P1661*PU!$B$9,0)</f>
        <v>0</v>
      </c>
      <c r="AB1661" s="23">
        <f>IF(V1661="Béton bitumineux",P1661*PU!$B$11,0)</f>
        <v>0</v>
      </c>
      <c r="AC1661" s="23">
        <f>IF(V1661="Grave émulsion",P1661*PU!$B$13,0)</f>
        <v>0</v>
      </c>
      <c r="AD1661" s="24">
        <f>(R1661*PU!B1666)+('Entretien des chaussées1'!T1661*PU!B1668)+'Entretien des chaussées1'!X1661+'Entretien des chaussées1'!Y1661+'Entretien des chaussées1'!Z1661+'Entretien des chaussées1'!AA1661+'Entretien des chaussées1'!AB1661+'Entretien des chaussées1'!AC1661</f>
        <v>0</v>
      </c>
      <c r="AE1661" s="34"/>
      <c r="AF1661" s="34"/>
      <c r="AG1661" s="19" t="str">
        <f t="shared" si="294"/>
        <v/>
      </c>
      <c r="AH1661" s="19" t="str">
        <f t="shared" si="295"/>
        <v/>
      </c>
      <c r="AI1661" s="19" t="str">
        <f t="shared" si="296"/>
        <v/>
      </c>
      <c r="AJ1661" s="31"/>
      <c r="AK1661" s="26"/>
    </row>
    <row r="1662" spans="1:37" x14ac:dyDescent="0.2">
      <c r="A1662" s="40"/>
      <c r="B1662" s="50"/>
      <c r="C1662" s="41"/>
      <c r="D1662" s="44"/>
      <c r="E1662" s="40"/>
      <c r="F1662" s="38" t="str">
        <f t="shared" si="286"/>
        <v/>
      </c>
      <c r="G1662" s="23">
        <f t="shared" si="287"/>
        <v>0</v>
      </c>
      <c r="H1662" s="23">
        <f t="shared" si="288"/>
        <v>0</v>
      </c>
      <c r="I1662" s="23">
        <f t="shared" si="289"/>
        <v>0</v>
      </c>
      <c r="J1662" s="23">
        <f t="shared" si="290"/>
        <v>0</v>
      </c>
      <c r="K1662" s="23">
        <f t="shared" si="291"/>
        <v>0</v>
      </c>
      <c r="L1662" s="27"/>
      <c r="M1662" s="27"/>
      <c r="N1662" s="33"/>
      <c r="O1662" s="33"/>
      <c r="P1662" s="68" t="str">
        <f t="shared" si="292"/>
        <v/>
      </c>
      <c r="Q1662" s="49" t="str">
        <f t="shared" si="293"/>
        <v/>
      </c>
      <c r="R1662" s="33"/>
      <c r="S1662" s="33"/>
      <c r="T1662" s="33"/>
      <c r="U1662" s="33"/>
      <c r="V1662" s="27"/>
      <c r="W1662" s="45"/>
      <c r="X1662" s="42">
        <f>IF(V1662="ESU",P1662*PU!$B$3,0)</f>
        <v>0</v>
      </c>
      <c r="Y1662" s="23">
        <f>IF(V1662="ECF",P1662*PU!$B$5,0)</f>
        <v>0</v>
      </c>
      <c r="Z1662" s="23">
        <f>IF(V1662="Enrobé projeté",P1662*PU!$B$7,0)</f>
        <v>0</v>
      </c>
      <c r="AA1662" s="23">
        <f>IF(V1662="Enrobé à froid",P1662*PU!$B$9,0)</f>
        <v>0</v>
      </c>
      <c r="AB1662" s="23">
        <f>IF(V1662="Béton bitumineux",P1662*PU!$B$11,0)</f>
        <v>0</v>
      </c>
      <c r="AC1662" s="23">
        <f>IF(V1662="Grave émulsion",P1662*PU!$B$13,0)</f>
        <v>0</v>
      </c>
      <c r="AD1662" s="24">
        <f>(R1662*PU!B1667)+('Entretien des chaussées1'!T1662*PU!B1669)+'Entretien des chaussées1'!X1662+'Entretien des chaussées1'!Y1662+'Entretien des chaussées1'!Z1662+'Entretien des chaussées1'!AA1662+'Entretien des chaussées1'!AB1662+'Entretien des chaussées1'!AC1662</f>
        <v>0</v>
      </c>
      <c r="AE1662" s="34"/>
      <c r="AF1662" s="34"/>
      <c r="AG1662" s="19" t="str">
        <f t="shared" si="294"/>
        <v/>
      </c>
      <c r="AH1662" s="19" t="str">
        <f t="shared" si="295"/>
        <v/>
      </c>
      <c r="AI1662" s="19" t="str">
        <f t="shared" si="296"/>
        <v/>
      </c>
      <c r="AJ1662" s="31"/>
      <c r="AK1662" s="26"/>
    </row>
    <row r="1663" spans="1:37" x14ac:dyDescent="0.2">
      <c r="A1663" s="40"/>
      <c r="B1663" s="50"/>
      <c r="C1663" s="41"/>
      <c r="D1663" s="44"/>
      <c r="E1663" s="40"/>
      <c r="F1663" s="38" t="str">
        <f t="shared" si="286"/>
        <v/>
      </c>
      <c r="G1663" s="23">
        <f t="shared" si="287"/>
        <v>0</v>
      </c>
      <c r="H1663" s="23">
        <f t="shared" si="288"/>
        <v>0</v>
      </c>
      <c r="I1663" s="23">
        <f t="shared" si="289"/>
        <v>0</v>
      </c>
      <c r="J1663" s="23">
        <f t="shared" si="290"/>
        <v>0</v>
      </c>
      <c r="K1663" s="23">
        <f t="shared" si="291"/>
        <v>0</v>
      </c>
      <c r="L1663" s="27"/>
      <c r="M1663" s="27"/>
      <c r="N1663" s="33"/>
      <c r="O1663" s="33"/>
      <c r="P1663" s="68" t="str">
        <f t="shared" si="292"/>
        <v/>
      </c>
      <c r="Q1663" s="49" t="str">
        <f t="shared" si="293"/>
        <v/>
      </c>
      <c r="R1663" s="33"/>
      <c r="S1663" s="33"/>
      <c r="T1663" s="33"/>
      <c r="U1663" s="33"/>
      <c r="V1663" s="27"/>
      <c r="W1663" s="45"/>
      <c r="X1663" s="42">
        <f>IF(V1663="ESU",P1663*PU!$B$3,0)</f>
        <v>0</v>
      </c>
      <c r="Y1663" s="23">
        <f>IF(V1663="ECF",P1663*PU!$B$5,0)</f>
        <v>0</v>
      </c>
      <c r="Z1663" s="23">
        <f>IF(V1663="Enrobé projeté",P1663*PU!$B$7,0)</f>
        <v>0</v>
      </c>
      <c r="AA1663" s="23">
        <f>IF(V1663="Enrobé à froid",P1663*PU!$B$9,0)</f>
        <v>0</v>
      </c>
      <c r="AB1663" s="23">
        <f>IF(V1663="Béton bitumineux",P1663*PU!$B$11,0)</f>
        <v>0</v>
      </c>
      <c r="AC1663" s="23">
        <f>IF(V1663="Grave émulsion",P1663*PU!$B$13,0)</f>
        <v>0</v>
      </c>
      <c r="AD1663" s="24">
        <f>(R1663*PU!B1668)+('Entretien des chaussées1'!T1663*PU!B1670)+'Entretien des chaussées1'!X1663+'Entretien des chaussées1'!Y1663+'Entretien des chaussées1'!Z1663+'Entretien des chaussées1'!AA1663+'Entretien des chaussées1'!AB1663+'Entretien des chaussées1'!AC1663</f>
        <v>0</v>
      </c>
      <c r="AE1663" s="34"/>
      <c r="AF1663" s="34"/>
      <c r="AG1663" s="19" t="str">
        <f t="shared" si="294"/>
        <v/>
      </c>
      <c r="AH1663" s="19" t="str">
        <f t="shared" si="295"/>
        <v/>
      </c>
      <c r="AI1663" s="19" t="str">
        <f t="shared" si="296"/>
        <v/>
      </c>
      <c r="AJ1663" s="31"/>
      <c r="AK1663" s="26"/>
    </row>
    <row r="1664" spans="1:37" x14ac:dyDescent="0.2">
      <c r="A1664" s="40"/>
      <c r="B1664" s="50"/>
      <c r="C1664" s="41"/>
      <c r="D1664" s="44"/>
      <c r="E1664" s="40"/>
      <c r="F1664" s="38" t="str">
        <f t="shared" si="286"/>
        <v/>
      </c>
      <c r="G1664" s="23">
        <f t="shared" si="287"/>
        <v>0</v>
      </c>
      <c r="H1664" s="23">
        <f t="shared" si="288"/>
        <v>0</v>
      </c>
      <c r="I1664" s="23">
        <f t="shared" si="289"/>
        <v>0</v>
      </c>
      <c r="J1664" s="23">
        <f t="shared" si="290"/>
        <v>0</v>
      </c>
      <c r="K1664" s="23">
        <f t="shared" si="291"/>
        <v>0</v>
      </c>
      <c r="L1664" s="27"/>
      <c r="M1664" s="27"/>
      <c r="N1664" s="33"/>
      <c r="O1664" s="33"/>
      <c r="P1664" s="68" t="str">
        <f t="shared" si="292"/>
        <v/>
      </c>
      <c r="Q1664" s="49" t="str">
        <f t="shared" si="293"/>
        <v/>
      </c>
      <c r="R1664" s="33"/>
      <c r="S1664" s="33"/>
      <c r="T1664" s="33"/>
      <c r="U1664" s="33"/>
      <c r="V1664" s="27"/>
      <c r="W1664" s="45"/>
      <c r="X1664" s="42">
        <f>IF(V1664="ESU",P1664*PU!$B$3,0)</f>
        <v>0</v>
      </c>
      <c r="Y1664" s="23">
        <f>IF(V1664="ECF",P1664*PU!$B$5,0)</f>
        <v>0</v>
      </c>
      <c r="Z1664" s="23">
        <f>IF(V1664="Enrobé projeté",P1664*PU!$B$7,0)</f>
        <v>0</v>
      </c>
      <c r="AA1664" s="23">
        <f>IF(V1664="Enrobé à froid",P1664*PU!$B$9,0)</f>
        <v>0</v>
      </c>
      <c r="AB1664" s="23">
        <f>IF(V1664="Béton bitumineux",P1664*PU!$B$11,0)</f>
        <v>0</v>
      </c>
      <c r="AC1664" s="23">
        <f>IF(V1664="Grave émulsion",P1664*PU!$B$13,0)</f>
        <v>0</v>
      </c>
      <c r="AD1664" s="24">
        <f>(R1664*PU!B1669)+('Entretien des chaussées1'!T1664*PU!B1671)+'Entretien des chaussées1'!X1664+'Entretien des chaussées1'!Y1664+'Entretien des chaussées1'!Z1664+'Entretien des chaussées1'!AA1664+'Entretien des chaussées1'!AB1664+'Entretien des chaussées1'!AC1664</f>
        <v>0</v>
      </c>
      <c r="AE1664" s="34"/>
      <c r="AF1664" s="34"/>
      <c r="AG1664" s="19" t="str">
        <f t="shared" si="294"/>
        <v/>
      </c>
      <c r="AH1664" s="19" t="str">
        <f t="shared" si="295"/>
        <v/>
      </c>
      <c r="AI1664" s="19" t="str">
        <f t="shared" si="296"/>
        <v/>
      </c>
      <c r="AJ1664" s="31"/>
      <c r="AK1664" s="26"/>
    </row>
    <row r="1665" spans="1:37" x14ac:dyDescent="0.2">
      <c r="A1665" s="40"/>
      <c r="B1665" s="50"/>
      <c r="C1665" s="41"/>
      <c r="D1665" s="44"/>
      <c r="E1665" s="40"/>
      <c r="F1665" s="38" t="str">
        <f t="shared" si="286"/>
        <v/>
      </c>
      <c r="G1665" s="23">
        <f t="shared" si="287"/>
        <v>0</v>
      </c>
      <c r="H1665" s="23">
        <f t="shared" si="288"/>
        <v>0</v>
      </c>
      <c r="I1665" s="23">
        <f t="shared" si="289"/>
        <v>0</v>
      </c>
      <c r="J1665" s="23">
        <f t="shared" si="290"/>
        <v>0</v>
      </c>
      <c r="K1665" s="23">
        <f t="shared" si="291"/>
        <v>0</v>
      </c>
      <c r="L1665" s="27"/>
      <c r="M1665" s="27"/>
      <c r="N1665" s="33"/>
      <c r="O1665" s="33"/>
      <c r="P1665" s="68" t="str">
        <f t="shared" si="292"/>
        <v/>
      </c>
      <c r="Q1665" s="49" t="str">
        <f t="shared" si="293"/>
        <v/>
      </c>
      <c r="R1665" s="33"/>
      <c r="S1665" s="33"/>
      <c r="T1665" s="33"/>
      <c r="U1665" s="33"/>
      <c r="V1665" s="27"/>
      <c r="W1665" s="45"/>
      <c r="X1665" s="42">
        <f>IF(V1665="ESU",P1665*PU!$B$3,0)</f>
        <v>0</v>
      </c>
      <c r="Y1665" s="23">
        <f>IF(V1665="ECF",P1665*PU!$B$5,0)</f>
        <v>0</v>
      </c>
      <c r="Z1665" s="23">
        <f>IF(V1665="Enrobé projeté",P1665*PU!$B$7,0)</f>
        <v>0</v>
      </c>
      <c r="AA1665" s="23">
        <f>IF(V1665="Enrobé à froid",P1665*PU!$B$9,0)</f>
        <v>0</v>
      </c>
      <c r="AB1665" s="23">
        <f>IF(V1665="Béton bitumineux",P1665*PU!$B$11,0)</f>
        <v>0</v>
      </c>
      <c r="AC1665" s="23">
        <f>IF(V1665="Grave émulsion",P1665*PU!$B$13,0)</f>
        <v>0</v>
      </c>
      <c r="AD1665" s="24">
        <f>(R1665*PU!B1670)+('Entretien des chaussées1'!T1665*PU!B1672)+'Entretien des chaussées1'!X1665+'Entretien des chaussées1'!Y1665+'Entretien des chaussées1'!Z1665+'Entretien des chaussées1'!AA1665+'Entretien des chaussées1'!AB1665+'Entretien des chaussées1'!AC1665</f>
        <v>0</v>
      </c>
      <c r="AE1665" s="34"/>
      <c r="AF1665" s="34"/>
      <c r="AG1665" s="19" t="str">
        <f t="shared" si="294"/>
        <v/>
      </c>
      <c r="AH1665" s="19" t="str">
        <f t="shared" si="295"/>
        <v/>
      </c>
      <c r="AI1665" s="19" t="str">
        <f t="shared" si="296"/>
        <v/>
      </c>
      <c r="AJ1665" s="31"/>
      <c r="AK1665" s="26"/>
    </row>
    <row r="1666" spans="1:37" x14ac:dyDescent="0.2">
      <c r="A1666" s="40"/>
      <c r="B1666" s="50"/>
      <c r="C1666" s="41"/>
      <c r="D1666" s="44"/>
      <c r="E1666" s="40"/>
      <c r="F1666" s="38" t="str">
        <f t="shared" si="286"/>
        <v/>
      </c>
      <c r="G1666" s="23">
        <f t="shared" si="287"/>
        <v>0</v>
      </c>
      <c r="H1666" s="23">
        <f t="shared" si="288"/>
        <v>0</v>
      </c>
      <c r="I1666" s="23">
        <f t="shared" si="289"/>
        <v>0</v>
      </c>
      <c r="J1666" s="23">
        <f t="shared" si="290"/>
        <v>0</v>
      </c>
      <c r="K1666" s="23">
        <f t="shared" si="291"/>
        <v>0</v>
      </c>
      <c r="L1666" s="27"/>
      <c r="M1666" s="27"/>
      <c r="N1666" s="33"/>
      <c r="O1666" s="33"/>
      <c r="P1666" s="68" t="str">
        <f t="shared" si="292"/>
        <v/>
      </c>
      <c r="Q1666" s="49" t="str">
        <f t="shared" si="293"/>
        <v/>
      </c>
      <c r="R1666" s="33"/>
      <c r="S1666" s="33"/>
      <c r="T1666" s="33"/>
      <c r="U1666" s="33"/>
      <c r="V1666" s="27"/>
      <c r="W1666" s="45"/>
      <c r="X1666" s="42">
        <f>IF(V1666="ESU",P1666*PU!$B$3,0)</f>
        <v>0</v>
      </c>
      <c r="Y1666" s="23">
        <f>IF(V1666="ECF",P1666*PU!$B$5,0)</f>
        <v>0</v>
      </c>
      <c r="Z1666" s="23">
        <f>IF(V1666="Enrobé projeté",P1666*PU!$B$7,0)</f>
        <v>0</v>
      </c>
      <c r="AA1666" s="23">
        <f>IF(V1666="Enrobé à froid",P1666*PU!$B$9,0)</f>
        <v>0</v>
      </c>
      <c r="AB1666" s="23">
        <f>IF(V1666="Béton bitumineux",P1666*PU!$B$11,0)</f>
        <v>0</v>
      </c>
      <c r="AC1666" s="23">
        <f>IF(V1666="Grave émulsion",P1666*PU!$B$13,0)</f>
        <v>0</v>
      </c>
      <c r="AD1666" s="24">
        <f>(R1666*PU!B1671)+('Entretien des chaussées1'!T1666*PU!B1673)+'Entretien des chaussées1'!X1666+'Entretien des chaussées1'!Y1666+'Entretien des chaussées1'!Z1666+'Entretien des chaussées1'!AA1666+'Entretien des chaussées1'!AB1666+'Entretien des chaussées1'!AC1666</f>
        <v>0</v>
      </c>
      <c r="AE1666" s="34"/>
      <c r="AF1666" s="34"/>
      <c r="AG1666" s="19" t="str">
        <f t="shared" si="294"/>
        <v/>
      </c>
      <c r="AH1666" s="19" t="str">
        <f t="shared" si="295"/>
        <v/>
      </c>
      <c r="AI1666" s="19" t="str">
        <f t="shared" si="296"/>
        <v/>
      </c>
      <c r="AJ1666" s="31"/>
      <c r="AK1666" s="26"/>
    </row>
    <row r="1667" spans="1:37" x14ac:dyDescent="0.2">
      <c r="A1667" s="40"/>
      <c r="B1667" s="50"/>
      <c r="C1667" s="41"/>
      <c r="D1667" s="44"/>
      <c r="E1667" s="40"/>
      <c r="F1667" s="38" t="str">
        <f t="shared" si="286"/>
        <v/>
      </c>
      <c r="G1667" s="23">
        <f t="shared" si="287"/>
        <v>0</v>
      </c>
      <c r="H1667" s="23">
        <f t="shared" si="288"/>
        <v>0</v>
      </c>
      <c r="I1667" s="23">
        <f t="shared" si="289"/>
        <v>0</v>
      </c>
      <c r="J1667" s="23">
        <f t="shared" si="290"/>
        <v>0</v>
      </c>
      <c r="K1667" s="23">
        <f t="shared" si="291"/>
        <v>0</v>
      </c>
      <c r="L1667" s="27"/>
      <c r="M1667" s="27"/>
      <c r="N1667" s="33"/>
      <c r="O1667" s="33"/>
      <c r="P1667" s="68" t="str">
        <f t="shared" si="292"/>
        <v/>
      </c>
      <c r="Q1667" s="49" t="str">
        <f t="shared" si="293"/>
        <v/>
      </c>
      <c r="R1667" s="33"/>
      <c r="S1667" s="33"/>
      <c r="T1667" s="33"/>
      <c r="U1667" s="33"/>
      <c r="V1667" s="27"/>
      <c r="W1667" s="45"/>
      <c r="X1667" s="42">
        <f>IF(V1667="ESU",P1667*PU!$B$3,0)</f>
        <v>0</v>
      </c>
      <c r="Y1667" s="23">
        <f>IF(V1667="ECF",P1667*PU!$B$5,0)</f>
        <v>0</v>
      </c>
      <c r="Z1667" s="23">
        <f>IF(V1667="Enrobé projeté",P1667*PU!$B$7,0)</f>
        <v>0</v>
      </c>
      <c r="AA1667" s="23">
        <f>IF(V1667="Enrobé à froid",P1667*PU!$B$9,0)</f>
        <v>0</v>
      </c>
      <c r="AB1667" s="23">
        <f>IF(V1667="Béton bitumineux",P1667*PU!$B$11,0)</f>
        <v>0</v>
      </c>
      <c r="AC1667" s="23">
        <f>IF(V1667="Grave émulsion",P1667*PU!$B$13,0)</f>
        <v>0</v>
      </c>
      <c r="AD1667" s="24">
        <f>(R1667*PU!B1672)+('Entretien des chaussées1'!T1667*PU!B1674)+'Entretien des chaussées1'!X1667+'Entretien des chaussées1'!Y1667+'Entretien des chaussées1'!Z1667+'Entretien des chaussées1'!AA1667+'Entretien des chaussées1'!AB1667+'Entretien des chaussées1'!AC1667</f>
        <v>0</v>
      </c>
      <c r="AE1667" s="34"/>
      <c r="AF1667" s="34"/>
      <c r="AG1667" s="19" t="str">
        <f t="shared" si="294"/>
        <v/>
      </c>
      <c r="AH1667" s="19" t="str">
        <f t="shared" si="295"/>
        <v/>
      </c>
      <c r="AI1667" s="19" t="str">
        <f t="shared" si="296"/>
        <v/>
      </c>
      <c r="AJ1667" s="31"/>
      <c r="AK1667" s="26"/>
    </row>
    <row r="1668" spans="1:37" x14ac:dyDescent="0.2">
      <c r="A1668" s="40"/>
      <c r="B1668" s="50"/>
      <c r="C1668" s="41"/>
      <c r="D1668" s="44"/>
      <c r="E1668" s="40"/>
      <c r="F1668" s="38" t="str">
        <f t="shared" si="286"/>
        <v/>
      </c>
      <c r="G1668" s="23">
        <f t="shared" si="287"/>
        <v>0</v>
      </c>
      <c r="H1668" s="23">
        <f t="shared" si="288"/>
        <v>0</v>
      </c>
      <c r="I1668" s="23">
        <f t="shared" si="289"/>
        <v>0</v>
      </c>
      <c r="J1668" s="23">
        <f t="shared" si="290"/>
        <v>0</v>
      </c>
      <c r="K1668" s="23">
        <f t="shared" si="291"/>
        <v>0</v>
      </c>
      <c r="L1668" s="27"/>
      <c r="M1668" s="27"/>
      <c r="N1668" s="33"/>
      <c r="O1668" s="33"/>
      <c r="P1668" s="68" t="str">
        <f t="shared" si="292"/>
        <v/>
      </c>
      <c r="Q1668" s="49" t="str">
        <f t="shared" si="293"/>
        <v/>
      </c>
      <c r="R1668" s="33"/>
      <c r="S1668" s="33"/>
      <c r="T1668" s="33"/>
      <c r="U1668" s="33"/>
      <c r="V1668" s="27"/>
      <c r="W1668" s="45"/>
      <c r="X1668" s="42">
        <f>IF(V1668="ESU",P1668*PU!$B$3,0)</f>
        <v>0</v>
      </c>
      <c r="Y1668" s="23">
        <f>IF(V1668="ECF",P1668*PU!$B$5,0)</f>
        <v>0</v>
      </c>
      <c r="Z1668" s="23">
        <f>IF(V1668="Enrobé projeté",P1668*PU!$B$7,0)</f>
        <v>0</v>
      </c>
      <c r="AA1668" s="23">
        <f>IF(V1668="Enrobé à froid",P1668*PU!$B$9,0)</f>
        <v>0</v>
      </c>
      <c r="AB1668" s="23">
        <f>IF(V1668="Béton bitumineux",P1668*PU!$B$11,0)</f>
        <v>0</v>
      </c>
      <c r="AC1668" s="23">
        <f>IF(V1668="Grave émulsion",P1668*PU!$B$13,0)</f>
        <v>0</v>
      </c>
      <c r="AD1668" s="24">
        <f>(R1668*PU!B1673)+('Entretien des chaussées1'!T1668*PU!B1675)+'Entretien des chaussées1'!X1668+'Entretien des chaussées1'!Y1668+'Entretien des chaussées1'!Z1668+'Entretien des chaussées1'!AA1668+'Entretien des chaussées1'!AB1668+'Entretien des chaussées1'!AC1668</f>
        <v>0</v>
      </c>
      <c r="AE1668" s="34"/>
      <c r="AF1668" s="34"/>
      <c r="AG1668" s="19" t="str">
        <f t="shared" si="294"/>
        <v/>
      </c>
      <c r="AH1668" s="19" t="str">
        <f t="shared" si="295"/>
        <v/>
      </c>
      <c r="AI1668" s="19" t="str">
        <f t="shared" si="296"/>
        <v/>
      </c>
      <c r="AJ1668" s="31"/>
      <c r="AK1668" s="26"/>
    </row>
    <row r="1669" spans="1:37" x14ac:dyDescent="0.2">
      <c r="A1669" s="40"/>
      <c r="B1669" s="50"/>
      <c r="C1669" s="41"/>
      <c r="D1669" s="44"/>
      <c r="E1669" s="40"/>
      <c r="F1669" s="38" t="str">
        <f t="shared" si="286"/>
        <v/>
      </c>
      <c r="G1669" s="23">
        <f t="shared" si="287"/>
        <v>0</v>
      </c>
      <c r="H1669" s="23">
        <f t="shared" si="288"/>
        <v>0</v>
      </c>
      <c r="I1669" s="23">
        <f t="shared" si="289"/>
        <v>0</v>
      </c>
      <c r="J1669" s="23">
        <f t="shared" si="290"/>
        <v>0</v>
      </c>
      <c r="K1669" s="23">
        <f t="shared" si="291"/>
        <v>0</v>
      </c>
      <c r="L1669" s="27"/>
      <c r="M1669" s="27"/>
      <c r="N1669" s="33"/>
      <c r="O1669" s="33"/>
      <c r="P1669" s="68" t="str">
        <f t="shared" si="292"/>
        <v/>
      </c>
      <c r="Q1669" s="49" t="str">
        <f t="shared" si="293"/>
        <v/>
      </c>
      <c r="R1669" s="33"/>
      <c r="S1669" s="33"/>
      <c r="T1669" s="33"/>
      <c r="U1669" s="33"/>
      <c r="V1669" s="27"/>
      <c r="W1669" s="45"/>
      <c r="X1669" s="42">
        <f>IF(V1669="ESU",P1669*PU!$B$3,0)</f>
        <v>0</v>
      </c>
      <c r="Y1669" s="23">
        <f>IF(V1669="ECF",P1669*PU!$B$5,0)</f>
        <v>0</v>
      </c>
      <c r="Z1669" s="23">
        <f>IF(V1669="Enrobé projeté",P1669*PU!$B$7,0)</f>
        <v>0</v>
      </c>
      <c r="AA1669" s="23">
        <f>IF(V1669="Enrobé à froid",P1669*PU!$B$9,0)</f>
        <v>0</v>
      </c>
      <c r="AB1669" s="23">
        <f>IF(V1669="Béton bitumineux",P1669*PU!$B$11,0)</f>
        <v>0</v>
      </c>
      <c r="AC1669" s="23">
        <f>IF(V1669="Grave émulsion",P1669*PU!$B$13,0)</f>
        <v>0</v>
      </c>
      <c r="AD1669" s="24">
        <f>(R1669*PU!B1674)+('Entretien des chaussées1'!T1669*PU!B1676)+'Entretien des chaussées1'!X1669+'Entretien des chaussées1'!Y1669+'Entretien des chaussées1'!Z1669+'Entretien des chaussées1'!AA1669+'Entretien des chaussées1'!AB1669+'Entretien des chaussées1'!AC1669</f>
        <v>0</v>
      </c>
      <c r="AE1669" s="34"/>
      <c r="AF1669" s="34"/>
      <c r="AG1669" s="19" t="str">
        <f t="shared" si="294"/>
        <v/>
      </c>
      <c r="AH1669" s="19" t="str">
        <f t="shared" si="295"/>
        <v/>
      </c>
      <c r="AI1669" s="19" t="str">
        <f t="shared" si="296"/>
        <v/>
      </c>
      <c r="AJ1669" s="31"/>
      <c r="AK1669" s="26"/>
    </row>
    <row r="1670" spans="1:37" x14ac:dyDescent="0.2">
      <c r="A1670" s="40"/>
      <c r="B1670" s="50"/>
      <c r="C1670" s="41"/>
      <c r="D1670" s="44"/>
      <c r="E1670" s="40"/>
      <c r="F1670" s="38" t="str">
        <f t="shared" si="286"/>
        <v/>
      </c>
      <c r="G1670" s="23">
        <f t="shared" si="287"/>
        <v>0</v>
      </c>
      <c r="H1670" s="23">
        <f t="shared" si="288"/>
        <v>0</v>
      </c>
      <c r="I1670" s="23">
        <f t="shared" si="289"/>
        <v>0</v>
      </c>
      <c r="J1670" s="23">
        <f t="shared" si="290"/>
        <v>0</v>
      </c>
      <c r="K1670" s="23">
        <f t="shared" si="291"/>
        <v>0</v>
      </c>
      <c r="L1670" s="27"/>
      <c r="M1670" s="27"/>
      <c r="N1670" s="33"/>
      <c r="O1670" s="33"/>
      <c r="P1670" s="68" t="str">
        <f t="shared" si="292"/>
        <v/>
      </c>
      <c r="Q1670" s="49" t="str">
        <f t="shared" si="293"/>
        <v/>
      </c>
      <c r="R1670" s="33"/>
      <c r="S1670" s="33"/>
      <c r="T1670" s="33"/>
      <c r="U1670" s="33"/>
      <c r="V1670" s="27"/>
      <c r="W1670" s="45"/>
      <c r="X1670" s="42">
        <f>IF(V1670="ESU",P1670*PU!$B$3,0)</f>
        <v>0</v>
      </c>
      <c r="Y1670" s="23">
        <f>IF(V1670="ECF",P1670*PU!$B$5,0)</f>
        <v>0</v>
      </c>
      <c r="Z1670" s="23">
        <f>IF(V1670="Enrobé projeté",P1670*PU!$B$7,0)</f>
        <v>0</v>
      </c>
      <c r="AA1670" s="23">
        <f>IF(V1670="Enrobé à froid",P1670*PU!$B$9,0)</f>
        <v>0</v>
      </c>
      <c r="AB1670" s="23">
        <f>IF(V1670="Béton bitumineux",P1670*PU!$B$11,0)</f>
        <v>0</v>
      </c>
      <c r="AC1670" s="23">
        <f>IF(V1670="Grave émulsion",P1670*PU!$B$13,0)</f>
        <v>0</v>
      </c>
      <c r="AD1670" s="24">
        <f>(R1670*PU!B1675)+('Entretien des chaussées1'!T1670*PU!B1677)+'Entretien des chaussées1'!X1670+'Entretien des chaussées1'!Y1670+'Entretien des chaussées1'!Z1670+'Entretien des chaussées1'!AA1670+'Entretien des chaussées1'!AB1670+'Entretien des chaussées1'!AC1670</f>
        <v>0</v>
      </c>
      <c r="AE1670" s="34"/>
      <c r="AF1670" s="34"/>
      <c r="AG1670" s="19" t="str">
        <f t="shared" si="294"/>
        <v/>
      </c>
      <c r="AH1670" s="19" t="str">
        <f t="shared" si="295"/>
        <v/>
      </c>
      <c r="AI1670" s="19" t="str">
        <f t="shared" si="296"/>
        <v/>
      </c>
      <c r="AJ1670" s="31"/>
      <c r="AK1670" s="26"/>
    </row>
    <row r="1671" spans="1:37" x14ac:dyDescent="0.2">
      <c r="A1671" s="40"/>
      <c r="B1671" s="50"/>
      <c r="C1671" s="41"/>
      <c r="D1671" s="44"/>
      <c r="E1671" s="40"/>
      <c r="F1671" s="38" t="str">
        <f t="shared" si="286"/>
        <v/>
      </c>
      <c r="G1671" s="23">
        <f t="shared" si="287"/>
        <v>0</v>
      </c>
      <c r="H1671" s="23">
        <f t="shared" si="288"/>
        <v>0</v>
      </c>
      <c r="I1671" s="23">
        <f t="shared" si="289"/>
        <v>0</v>
      </c>
      <c r="J1671" s="23">
        <f t="shared" si="290"/>
        <v>0</v>
      </c>
      <c r="K1671" s="23">
        <f t="shared" si="291"/>
        <v>0</v>
      </c>
      <c r="L1671" s="27"/>
      <c r="M1671" s="27"/>
      <c r="N1671" s="33"/>
      <c r="O1671" s="33"/>
      <c r="P1671" s="68" t="str">
        <f t="shared" si="292"/>
        <v/>
      </c>
      <c r="Q1671" s="49" t="str">
        <f t="shared" si="293"/>
        <v/>
      </c>
      <c r="R1671" s="33"/>
      <c r="S1671" s="33"/>
      <c r="T1671" s="33"/>
      <c r="U1671" s="33"/>
      <c r="V1671" s="27"/>
      <c r="W1671" s="45"/>
      <c r="X1671" s="42">
        <f>IF(V1671="ESU",P1671*PU!$B$3,0)</f>
        <v>0</v>
      </c>
      <c r="Y1671" s="23">
        <f>IF(V1671="ECF",P1671*PU!$B$5,0)</f>
        <v>0</v>
      </c>
      <c r="Z1671" s="23">
        <f>IF(V1671="Enrobé projeté",P1671*PU!$B$7,0)</f>
        <v>0</v>
      </c>
      <c r="AA1671" s="23">
        <f>IF(V1671="Enrobé à froid",P1671*PU!$B$9,0)</f>
        <v>0</v>
      </c>
      <c r="AB1671" s="23">
        <f>IF(V1671="Béton bitumineux",P1671*PU!$B$11,0)</f>
        <v>0</v>
      </c>
      <c r="AC1671" s="23">
        <f>IF(V1671="Grave émulsion",P1671*PU!$B$13,0)</f>
        <v>0</v>
      </c>
      <c r="AD1671" s="24">
        <f>(R1671*PU!B1676)+('Entretien des chaussées1'!T1671*PU!B1678)+'Entretien des chaussées1'!X1671+'Entretien des chaussées1'!Y1671+'Entretien des chaussées1'!Z1671+'Entretien des chaussées1'!AA1671+'Entretien des chaussées1'!AB1671+'Entretien des chaussées1'!AC1671</f>
        <v>0</v>
      </c>
      <c r="AE1671" s="34"/>
      <c r="AF1671" s="34"/>
      <c r="AG1671" s="19" t="str">
        <f t="shared" si="294"/>
        <v/>
      </c>
      <c r="AH1671" s="19" t="str">
        <f t="shared" si="295"/>
        <v/>
      </c>
      <c r="AI1671" s="19" t="str">
        <f t="shared" si="296"/>
        <v/>
      </c>
      <c r="AJ1671" s="31"/>
      <c r="AK1671" s="26"/>
    </row>
    <row r="1672" spans="1:37" x14ac:dyDescent="0.2">
      <c r="A1672" s="40"/>
      <c r="B1672" s="50"/>
      <c r="C1672" s="41"/>
      <c r="D1672" s="44"/>
      <c r="E1672" s="40"/>
      <c r="F1672" s="38" t="str">
        <f t="shared" si="286"/>
        <v/>
      </c>
      <c r="G1672" s="23">
        <f t="shared" si="287"/>
        <v>0</v>
      </c>
      <c r="H1672" s="23">
        <f t="shared" si="288"/>
        <v>0</v>
      </c>
      <c r="I1672" s="23">
        <f t="shared" si="289"/>
        <v>0</v>
      </c>
      <c r="J1672" s="23">
        <f t="shared" si="290"/>
        <v>0</v>
      </c>
      <c r="K1672" s="23">
        <f t="shared" si="291"/>
        <v>0</v>
      </c>
      <c r="L1672" s="27"/>
      <c r="M1672" s="27"/>
      <c r="N1672" s="33"/>
      <c r="O1672" s="33"/>
      <c r="P1672" s="68" t="str">
        <f t="shared" si="292"/>
        <v/>
      </c>
      <c r="Q1672" s="49" t="str">
        <f t="shared" si="293"/>
        <v/>
      </c>
      <c r="R1672" s="33"/>
      <c r="S1672" s="33"/>
      <c r="T1672" s="33"/>
      <c r="U1672" s="33"/>
      <c r="V1672" s="27"/>
      <c r="W1672" s="45"/>
      <c r="X1672" s="42">
        <f>IF(V1672="ESU",P1672*PU!$B$3,0)</f>
        <v>0</v>
      </c>
      <c r="Y1672" s="23">
        <f>IF(V1672="ECF",P1672*PU!$B$5,0)</f>
        <v>0</v>
      </c>
      <c r="Z1672" s="23">
        <f>IF(V1672="Enrobé projeté",P1672*PU!$B$7,0)</f>
        <v>0</v>
      </c>
      <c r="AA1672" s="23">
        <f>IF(V1672="Enrobé à froid",P1672*PU!$B$9,0)</f>
        <v>0</v>
      </c>
      <c r="AB1672" s="23">
        <f>IF(V1672="Béton bitumineux",P1672*PU!$B$11,0)</f>
        <v>0</v>
      </c>
      <c r="AC1672" s="23">
        <f>IF(V1672="Grave émulsion",P1672*PU!$B$13,0)</f>
        <v>0</v>
      </c>
      <c r="AD1672" s="24">
        <f>(R1672*PU!B1677)+('Entretien des chaussées1'!T1672*PU!B1679)+'Entretien des chaussées1'!X1672+'Entretien des chaussées1'!Y1672+'Entretien des chaussées1'!Z1672+'Entretien des chaussées1'!AA1672+'Entretien des chaussées1'!AB1672+'Entretien des chaussées1'!AC1672</f>
        <v>0</v>
      </c>
      <c r="AE1672" s="34"/>
      <c r="AF1672" s="34"/>
      <c r="AG1672" s="19" t="str">
        <f t="shared" si="294"/>
        <v/>
      </c>
      <c r="AH1672" s="19" t="str">
        <f t="shared" si="295"/>
        <v/>
      </c>
      <c r="AI1672" s="19" t="str">
        <f t="shared" si="296"/>
        <v/>
      </c>
      <c r="AJ1672" s="31"/>
      <c r="AK1672" s="26"/>
    </row>
    <row r="1673" spans="1:37" x14ac:dyDescent="0.2">
      <c r="A1673" s="40"/>
      <c r="B1673" s="50"/>
      <c r="C1673" s="41"/>
      <c r="D1673" s="44"/>
      <c r="E1673" s="40"/>
      <c r="F1673" s="38" t="str">
        <f t="shared" si="286"/>
        <v/>
      </c>
      <c r="G1673" s="23">
        <f t="shared" si="287"/>
        <v>0</v>
      </c>
      <c r="H1673" s="23">
        <f t="shared" si="288"/>
        <v>0</v>
      </c>
      <c r="I1673" s="23">
        <f t="shared" si="289"/>
        <v>0</v>
      </c>
      <c r="J1673" s="23">
        <f t="shared" si="290"/>
        <v>0</v>
      </c>
      <c r="K1673" s="23">
        <f t="shared" si="291"/>
        <v>0</v>
      </c>
      <c r="L1673" s="27"/>
      <c r="M1673" s="27"/>
      <c r="N1673" s="33"/>
      <c r="O1673" s="33"/>
      <c r="P1673" s="68" t="str">
        <f t="shared" si="292"/>
        <v/>
      </c>
      <c r="Q1673" s="49" t="str">
        <f t="shared" si="293"/>
        <v/>
      </c>
      <c r="R1673" s="33"/>
      <c r="S1673" s="33"/>
      <c r="T1673" s="33"/>
      <c r="U1673" s="33"/>
      <c r="V1673" s="27"/>
      <c r="W1673" s="45"/>
      <c r="X1673" s="42">
        <f>IF(V1673="ESU",P1673*PU!$B$3,0)</f>
        <v>0</v>
      </c>
      <c r="Y1673" s="23">
        <f>IF(V1673="ECF",P1673*PU!$B$5,0)</f>
        <v>0</v>
      </c>
      <c r="Z1673" s="23">
        <f>IF(V1673="Enrobé projeté",P1673*PU!$B$7,0)</f>
        <v>0</v>
      </c>
      <c r="AA1673" s="23">
        <f>IF(V1673="Enrobé à froid",P1673*PU!$B$9,0)</f>
        <v>0</v>
      </c>
      <c r="AB1673" s="23">
        <f>IF(V1673="Béton bitumineux",P1673*PU!$B$11,0)</f>
        <v>0</v>
      </c>
      <c r="AC1673" s="23">
        <f>IF(V1673="Grave émulsion",P1673*PU!$B$13,0)</f>
        <v>0</v>
      </c>
      <c r="AD1673" s="24">
        <f>(R1673*PU!B1678)+('Entretien des chaussées1'!T1673*PU!B1680)+'Entretien des chaussées1'!X1673+'Entretien des chaussées1'!Y1673+'Entretien des chaussées1'!Z1673+'Entretien des chaussées1'!AA1673+'Entretien des chaussées1'!AB1673+'Entretien des chaussées1'!AC1673</f>
        <v>0</v>
      </c>
      <c r="AE1673" s="34"/>
      <c r="AF1673" s="34"/>
      <c r="AG1673" s="19" t="str">
        <f t="shared" si="294"/>
        <v/>
      </c>
      <c r="AH1673" s="19" t="str">
        <f t="shared" si="295"/>
        <v/>
      </c>
      <c r="AI1673" s="19" t="str">
        <f t="shared" si="296"/>
        <v/>
      </c>
      <c r="AJ1673" s="31"/>
      <c r="AK1673" s="26"/>
    </row>
    <row r="1674" spans="1:37" x14ac:dyDescent="0.2">
      <c r="A1674" s="40"/>
      <c r="B1674" s="50"/>
      <c r="C1674" s="41"/>
      <c r="D1674" s="44"/>
      <c r="E1674" s="40"/>
      <c r="F1674" s="38" t="str">
        <f t="shared" si="286"/>
        <v/>
      </c>
      <c r="G1674" s="23">
        <f t="shared" si="287"/>
        <v>0</v>
      </c>
      <c r="H1674" s="23">
        <f t="shared" si="288"/>
        <v>0</v>
      </c>
      <c r="I1674" s="23">
        <f t="shared" si="289"/>
        <v>0</v>
      </c>
      <c r="J1674" s="23">
        <f t="shared" si="290"/>
        <v>0</v>
      </c>
      <c r="K1674" s="23">
        <f t="shared" si="291"/>
        <v>0</v>
      </c>
      <c r="L1674" s="27"/>
      <c r="M1674" s="27"/>
      <c r="N1674" s="33"/>
      <c r="O1674" s="33"/>
      <c r="P1674" s="68" t="str">
        <f t="shared" si="292"/>
        <v/>
      </c>
      <c r="Q1674" s="49" t="str">
        <f t="shared" si="293"/>
        <v/>
      </c>
      <c r="R1674" s="33"/>
      <c r="S1674" s="33"/>
      <c r="T1674" s="33"/>
      <c r="U1674" s="33"/>
      <c r="V1674" s="27"/>
      <c r="W1674" s="45"/>
      <c r="X1674" s="42">
        <f>IF(V1674="ESU",P1674*PU!$B$3,0)</f>
        <v>0</v>
      </c>
      <c r="Y1674" s="23">
        <f>IF(V1674="ECF",P1674*PU!$B$5,0)</f>
        <v>0</v>
      </c>
      <c r="Z1674" s="23">
        <f>IF(V1674="Enrobé projeté",P1674*PU!$B$7,0)</f>
        <v>0</v>
      </c>
      <c r="AA1674" s="23">
        <f>IF(V1674="Enrobé à froid",P1674*PU!$B$9,0)</f>
        <v>0</v>
      </c>
      <c r="AB1674" s="23">
        <f>IF(V1674="Béton bitumineux",P1674*PU!$B$11,0)</f>
        <v>0</v>
      </c>
      <c r="AC1674" s="23">
        <f>IF(V1674="Grave émulsion",P1674*PU!$B$13,0)</f>
        <v>0</v>
      </c>
      <c r="AD1674" s="24">
        <f>(R1674*PU!B1679)+('Entretien des chaussées1'!T1674*PU!B1681)+'Entretien des chaussées1'!X1674+'Entretien des chaussées1'!Y1674+'Entretien des chaussées1'!Z1674+'Entretien des chaussées1'!AA1674+'Entretien des chaussées1'!AB1674+'Entretien des chaussées1'!AC1674</f>
        <v>0</v>
      </c>
      <c r="AE1674" s="34"/>
      <c r="AF1674" s="34"/>
      <c r="AG1674" s="19" t="str">
        <f t="shared" si="294"/>
        <v/>
      </c>
      <c r="AH1674" s="19" t="str">
        <f t="shared" si="295"/>
        <v/>
      </c>
      <c r="AI1674" s="19" t="str">
        <f t="shared" si="296"/>
        <v/>
      </c>
      <c r="AJ1674" s="31"/>
      <c r="AK1674" s="26"/>
    </row>
    <row r="1675" spans="1:37" x14ac:dyDescent="0.2">
      <c r="A1675" s="40"/>
      <c r="B1675" s="50"/>
      <c r="C1675" s="41"/>
      <c r="D1675" s="44"/>
      <c r="E1675" s="40"/>
      <c r="F1675" s="38" t="str">
        <f t="shared" si="286"/>
        <v/>
      </c>
      <c r="G1675" s="23">
        <f t="shared" si="287"/>
        <v>0</v>
      </c>
      <c r="H1675" s="23">
        <f t="shared" si="288"/>
        <v>0</v>
      </c>
      <c r="I1675" s="23">
        <f t="shared" si="289"/>
        <v>0</v>
      </c>
      <c r="J1675" s="23">
        <f t="shared" si="290"/>
        <v>0</v>
      </c>
      <c r="K1675" s="23">
        <f t="shared" si="291"/>
        <v>0</v>
      </c>
      <c r="L1675" s="27"/>
      <c r="M1675" s="27"/>
      <c r="N1675" s="33"/>
      <c r="O1675" s="33"/>
      <c r="P1675" s="68" t="str">
        <f t="shared" si="292"/>
        <v/>
      </c>
      <c r="Q1675" s="49" t="str">
        <f t="shared" si="293"/>
        <v/>
      </c>
      <c r="R1675" s="33"/>
      <c r="S1675" s="33"/>
      <c r="T1675" s="33"/>
      <c r="U1675" s="33"/>
      <c r="V1675" s="27"/>
      <c r="W1675" s="45"/>
      <c r="X1675" s="42">
        <f>IF(V1675="ESU",P1675*PU!$B$3,0)</f>
        <v>0</v>
      </c>
      <c r="Y1675" s="23">
        <f>IF(V1675="ECF",P1675*PU!$B$5,0)</f>
        <v>0</v>
      </c>
      <c r="Z1675" s="23">
        <f>IF(V1675="Enrobé projeté",P1675*PU!$B$7,0)</f>
        <v>0</v>
      </c>
      <c r="AA1675" s="23">
        <f>IF(V1675="Enrobé à froid",P1675*PU!$B$9,0)</f>
        <v>0</v>
      </c>
      <c r="AB1675" s="23">
        <f>IF(V1675="Béton bitumineux",P1675*PU!$B$11,0)</f>
        <v>0</v>
      </c>
      <c r="AC1675" s="23">
        <f>IF(V1675="Grave émulsion",P1675*PU!$B$13,0)</f>
        <v>0</v>
      </c>
      <c r="AD1675" s="24">
        <f>(R1675*PU!B1680)+('Entretien des chaussées1'!T1675*PU!B1682)+'Entretien des chaussées1'!X1675+'Entretien des chaussées1'!Y1675+'Entretien des chaussées1'!Z1675+'Entretien des chaussées1'!AA1675+'Entretien des chaussées1'!AB1675+'Entretien des chaussées1'!AC1675</f>
        <v>0</v>
      </c>
      <c r="AE1675" s="34"/>
      <c r="AF1675" s="34"/>
      <c r="AG1675" s="19" t="str">
        <f t="shared" si="294"/>
        <v/>
      </c>
      <c r="AH1675" s="19" t="str">
        <f t="shared" si="295"/>
        <v/>
      </c>
      <c r="AI1675" s="19" t="str">
        <f t="shared" si="296"/>
        <v/>
      </c>
      <c r="AJ1675" s="31"/>
      <c r="AK1675" s="26"/>
    </row>
    <row r="1676" spans="1:37" x14ac:dyDescent="0.2">
      <c r="A1676" s="40"/>
      <c r="B1676" s="50"/>
      <c r="C1676" s="41"/>
      <c r="D1676" s="44"/>
      <c r="E1676" s="40"/>
      <c r="F1676" s="38" t="str">
        <f t="shared" si="286"/>
        <v/>
      </c>
      <c r="G1676" s="23">
        <f t="shared" si="287"/>
        <v>0</v>
      </c>
      <c r="H1676" s="23">
        <f t="shared" si="288"/>
        <v>0</v>
      </c>
      <c r="I1676" s="23">
        <f t="shared" si="289"/>
        <v>0</v>
      </c>
      <c r="J1676" s="23">
        <f t="shared" si="290"/>
        <v>0</v>
      </c>
      <c r="K1676" s="23">
        <f t="shared" si="291"/>
        <v>0</v>
      </c>
      <c r="L1676" s="27"/>
      <c r="M1676" s="27"/>
      <c r="N1676" s="33"/>
      <c r="O1676" s="33"/>
      <c r="P1676" s="68" t="str">
        <f t="shared" si="292"/>
        <v/>
      </c>
      <c r="Q1676" s="49" t="str">
        <f t="shared" si="293"/>
        <v/>
      </c>
      <c r="R1676" s="33"/>
      <c r="S1676" s="33"/>
      <c r="T1676" s="33"/>
      <c r="U1676" s="33"/>
      <c r="V1676" s="27"/>
      <c r="W1676" s="45"/>
      <c r="X1676" s="42">
        <f>IF(V1676="ESU",P1676*PU!$B$3,0)</f>
        <v>0</v>
      </c>
      <c r="Y1676" s="23">
        <f>IF(V1676="ECF",P1676*PU!$B$5,0)</f>
        <v>0</v>
      </c>
      <c r="Z1676" s="23">
        <f>IF(V1676="Enrobé projeté",P1676*PU!$B$7,0)</f>
        <v>0</v>
      </c>
      <c r="AA1676" s="23">
        <f>IF(V1676="Enrobé à froid",P1676*PU!$B$9,0)</f>
        <v>0</v>
      </c>
      <c r="AB1676" s="23">
        <f>IF(V1676="Béton bitumineux",P1676*PU!$B$11,0)</f>
        <v>0</v>
      </c>
      <c r="AC1676" s="23">
        <f>IF(V1676="Grave émulsion",P1676*PU!$B$13,0)</f>
        <v>0</v>
      </c>
      <c r="AD1676" s="24">
        <f>(R1676*PU!B1681)+('Entretien des chaussées1'!T1676*PU!B1683)+'Entretien des chaussées1'!X1676+'Entretien des chaussées1'!Y1676+'Entretien des chaussées1'!Z1676+'Entretien des chaussées1'!AA1676+'Entretien des chaussées1'!AB1676+'Entretien des chaussées1'!AC1676</f>
        <v>0</v>
      </c>
      <c r="AE1676" s="34"/>
      <c r="AF1676" s="34"/>
      <c r="AG1676" s="19" t="str">
        <f t="shared" si="294"/>
        <v/>
      </c>
      <c r="AH1676" s="19" t="str">
        <f t="shared" si="295"/>
        <v/>
      </c>
      <c r="AI1676" s="19" t="str">
        <f t="shared" si="296"/>
        <v/>
      </c>
      <c r="AJ1676" s="31"/>
      <c r="AK1676" s="26"/>
    </row>
    <row r="1677" spans="1:37" x14ac:dyDescent="0.2">
      <c r="A1677" s="40"/>
      <c r="B1677" s="50"/>
      <c r="C1677" s="41"/>
      <c r="D1677" s="44"/>
      <c r="E1677" s="40"/>
      <c r="F1677" s="38" t="str">
        <f t="shared" ref="F1677:F1740" si="297">IF(E1677="Chaussée neuve","Niveau 1",IF(E1677="Chaussée fissurée","Niveau 2",IF(E1677="Chaussée fortement fissurée et nids de poule","Niveau 3",IF(E1677="Chaussée orniérée et fissurée","Niveau 4",IF(E1677="Chaussée affaissée ou quasi détruite","Niveau 5","")))))</f>
        <v/>
      </c>
      <c r="G1677" s="23">
        <f t="shared" ref="G1677:G1740" si="298">IF(F1677="Niveau 1",1,0)</f>
        <v>0</v>
      </c>
      <c r="H1677" s="23">
        <f t="shared" ref="H1677:H1740" si="299">IF(F1677="Niveau 2",1,0)</f>
        <v>0</v>
      </c>
      <c r="I1677" s="23">
        <f t="shared" ref="I1677:I1740" si="300">IF(F1677="Niveau 3",1,0)</f>
        <v>0</v>
      </c>
      <c r="J1677" s="23">
        <f t="shared" ref="J1677:J1740" si="301">IF(F1677="Niveau 4",1,0)</f>
        <v>0</v>
      </c>
      <c r="K1677" s="23">
        <f t="shared" ref="K1677:K1740" si="302">IF(F1677="Niveau 5",1,0)</f>
        <v>0</v>
      </c>
      <c r="L1677" s="27"/>
      <c r="M1677" s="27"/>
      <c r="N1677" s="33"/>
      <c r="O1677" s="33"/>
      <c r="P1677" s="68" t="str">
        <f t="shared" ref="P1677:P1740" si="303">IF(O1677="","",N1677*O1677)</f>
        <v/>
      </c>
      <c r="Q1677" s="49" t="str">
        <f t="shared" ref="Q1677:Q1740" si="304">IF(P1677="","","m²")</f>
        <v/>
      </c>
      <c r="R1677" s="33"/>
      <c r="S1677" s="33"/>
      <c r="T1677" s="33"/>
      <c r="U1677" s="33"/>
      <c r="V1677" s="27"/>
      <c r="W1677" s="45"/>
      <c r="X1677" s="42">
        <f>IF(V1677="ESU",P1677*PU!$B$3,0)</f>
        <v>0</v>
      </c>
      <c r="Y1677" s="23">
        <f>IF(V1677="ECF",P1677*PU!$B$5,0)</f>
        <v>0</v>
      </c>
      <c r="Z1677" s="23">
        <f>IF(V1677="Enrobé projeté",P1677*PU!$B$7,0)</f>
        <v>0</v>
      </c>
      <c r="AA1677" s="23">
        <f>IF(V1677="Enrobé à froid",P1677*PU!$B$9,0)</f>
        <v>0</v>
      </c>
      <c r="AB1677" s="23">
        <f>IF(V1677="Béton bitumineux",P1677*PU!$B$11,0)</f>
        <v>0</v>
      </c>
      <c r="AC1677" s="23">
        <f>IF(V1677="Grave émulsion",P1677*PU!$B$13,0)</f>
        <v>0</v>
      </c>
      <c r="AD1677" s="24">
        <f>(R1677*PU!B1682)+('Entretien des chaussées1'!T1677*PU!B1684)+'Entretien des chaussées1'!X1677+'Entretien des chaussées1'!Y1677+'Entretien des chaussées1'!Z1677+'Entretien des chaussées1'!AA1677+'Entretien des chaussées1'!AB1677+'Entretien des chaussées1'!AC1677</f>
        <v>0</v>
      </c>
      <c r="AE1677" s="34"/>
      <c r="AF1677" s="34"/>
      <c r="AG1677" s="19" t="str">
        <f t="shared" ref="AG1677:AG1740" si="305">IF(W1677="Année N",AD1677+AE1677+AF1677,"")</f>
        <v/>
      </c>
      <c r="AH1677" s="19" t="str">
        <f t="shared" ref="AH1677:AH1740" si="306">IF(W1677="N+1",AD1677+AE1677+AF1677,"")</f>
        <v/>
      </c>
      <c r="AI1677" s="19" t="str">
        <f t="shared" ref="AI1677:AI1740" si="307">IF(W1677="&gt; N+1",AD1677+AE1677+AF1677,"")</f>
        <v/>
      </c>
      <c r="AJ1677" s="31"/>
      <c r="AK1677" s="26"/>
    </row>
    <row r="1678" spans="1:37" x14ac:dyDescent="0.2">
      <c r="A1678" s="40"/>
      <c r="B1678" s="50"/>
      <c r="C1678" s="41"/>
      <c r="D1678" s="44"/>
      <c r="E1678" s="40"/>
      <c r="F1678" s="38" t="str">
        <f t="shared" si="297"/>
        <v/>
      </c>
      <c r="G1678" s="23">
        <f t="shared" si="298"/>
        <v>0</v>
      </c>
      <c r="H1678" s="23">
        <f t="shared" si="299"/>
        <v>0</v>
      </c>
      <c r="I1678" s="23">
        <f t="shared" si="300"/>
        <v>0</v>
      </c>
      <c r="J1678" s="23">
        <f t="shared" si="301"/>
        <v>0</v>
      </c>
      <c r="K1678" s="23">
        <f t="shared" si="302"/>
        <v>0</v>
      </c>
      <c r="L1678" s="27"/>
      <c r="M1678" s="27"/>
      <c r="N1678" s="33"/>
      <c r="O1678" s="33"/>
      <c r="P1678" s="68" t="str">
        <f t="shared" si="303"/>
        <v/>
      </c>
      <c r="Q1678" s="49" t="str">
        <f t="shared" si="304"/>
        <v/>
      </c>
      <c r="R1678" s="33"/>
      <c r="S1678" s="33"/>
      <c r="T1678" s="33"/>
      <c r="U1678" s="33"/>
      <c r="V1678" s="27"/>
      <c r="W1678" s="45"/>
      <c r="X1678" s="42">
        <f>IF(V1678="ESU",P1678*PU!$B$3,0)</f>
        <v>0</v>
      </c>
      <c r="Y1678" s="23">
        <f>IF(V1678="ECF",P1678*PU!$B$5,0)</f>
        <v>0</v>
      </c>
      <c r="Z1678" s="23">
        <f>IF(V1678="Enrobé projeté",P1678*PU!$B$7,0)</f>
        <v>0</v>
      </c>
      <c r="AA1678" s="23">
        <f>IF(V1678="Enrobé à froid",P1678*PU!$B$9,0)</f>
        <v>0</v>
      </c>
      <c r="AB1678" s="23">
        <f>IF(V1678="Béton bitumineux",P1678*PU!$B$11,0)</f>
        <v>0</v>
      </c>
      <c r="AC1678" s="23">
        <f>IF(V1678="Grave émulsion",P1678*PU!$B$13,0)</f>
        <v>0</v>
      </c>
      <c r="AD1678" s="24">
        <f>(R1678*PU!B1683)+('Entretien des chaussées1'!T1678*PU!B1685)+'Entretien des chaussées1'!X1678+'Entretien des chaussées1'!Y1678+'Entretien des chaussées1'!Z1678+'Entretien des chaussées1'!AA1678+'Entretien des chaussées1'!AB1678+'Entretien des chaussées1'!AC1678</f>
        <v>0</v>
      </c>
      <c r="AE1678" s="34"/>
      <c r="AF1678" s="34"/>
      <c r="AG1678" s="19" t="str">
        <f t="shared" si="305"/>
        <v/>
      </c>
      <c r="AH1678" s="19" t="str">
        <f t="shared" si="306"/>
        <v/>
      </c>
      <c r="AI1678" s="19" t="str">
        <f t="shared" si="307"/>
        <v/>
      </c>
      <c r="AJ1678" s="31"/>
      <c r="AK1678" s="26"/>
    </row>
    <row r="1679" spans="1:37" x14ac:dyDescent="0.2">
      <c r="A1679" s="40"/>
      <c r="B1679" s="50"/>
      <c r="C1679" s="41"/>
      <c r="D1679" s="44"/>
      <c r="E1679" s="40"/>
      <c r="F1679" s="38" t="str">
        <f t="shared" si="297"/>
        <v/>
      </c>
      <c r="G1679" s="23">
        <f t="shared" si="298"/>
        <v>0</v>
      </c>
      <c r="H1679" s="23">
        <f t="shared" si="299"/>
        <v>0</v>
      </c>
      <c r="I1679" s="23">
        <f t="shared" si="300"/>
        <v>0</v>
      </c>
      <c r="J1679" s="23">
        <f t="shared" si="301"/>
        <v>0</v>
      </c>
      <c r="K1679" s="23">
        <f t="shared" si="302"/>
        <v>0</v>
      </c>
      <c r="L1679" s="27"/>
      <c r="M1679" s="27"/>
      <c r="N1679" s="33"/>
      <c r="O1679" s="33"/>
      <c r="P1679" s="68" t="str">
        <f t="shared" si="303"/>
        <v/>
      </c>
      <c r="Q1679" s="49" t="str">
        <f t="shared" si="304"/>
        <v/>
      </c>
      <c r="R1679" s="33"/>
      <c r="S1679" s="33"/>
      <c r="T1679" s="33"/>
      <c r="U1679" s="33"/>
      <c r="V1679" s="27"/>
      <c r="W1679" s="45"/>
      <c r="X1679" s="42">
        <f>IF(V1679="ESU",P1679*PU!$B$3,0)</f>
        <v>0</v>
      </c>
      <c r="Y1679" s="23">
        <f>IF(V1679="ECF",P1679*PU!$B$5,0)</f>
        <v>0</v>
      </c>
      <c r="Z1679" s="23">
        <f>IF(V1679="Enrobé projeté",P1679*PU!$B$7,0)</f>
        <v>0</v>
      </c>
      <c r="AA1679" s="23">
        <f>IF(V1679="Enrobé à froid",P1679*PU!$B$9,0)</f>
        <v>0</v>
      </c>
      <c r="AB1679" s="23">
        <f>IF(V1679="Béton bitumineux",P1679*PU!$B$11,0)</f>
        <v>0</v>
      </c>
      <c r="AC1679" s="23">
        <f>IF(V1679="Grave émulsion",P1679*PU!$B$13,0)</f>
        <v>0</v>
      </c>
      <c r="AD1679" s="24">
        <f>(R1679*PU!B1684)+('Entretien des chaussées1'!T1679*PU!B1686)+'Entretien des chaussées1'!X1679+'Entretien des chaussées1'!Y1679+'Entretien des chaussées1'!Z1679+'Entretien des chaussées1'!AA1679+'Entretien des chaussées1'!AB1679+'Entretien des chaussées1'!AC1679</f>
        <v>0</v>
      </c>
      <c r="AE1679" s="34"/>
      <c r="AF1679" s="34"/>
      <c r="AG1679" s="19" t="str">
        <f t="shared" si="305"/>
        <v/>
      </c>
      <c r="AH1679" s="19" t="str">
        <f t="shared" si="306"/>
        <v/>
      </c>
      <c r="AI1679" s="19" t="str">
        <f t="shared" si="307"/>
        <v/>
      </c>
      <c r="AJ1679" s="31"/>
      <c r="AK1679" s="26"/>
    </row>
    <row r="1680" spans="1:37" x14ac:dyDescent="0.2">
      <c r="A1680" s="40"/>
      <c r="B1680" s="50"/>
      <c r="C1680" s="41"/>
      <c r="D1680" s="44"/>
      <c r="E1680" s="40"/>
      <c r="F1680" s="38" t="str">
        <f t="shared" si="297"/>
        <v/>
      </c>
      <c r="G1680" s="23">
        <f t="shared" si="298"/>
        <v>0</v>
      </c>
      <c r="H1680" s="23">
        <f t="shared" si="299"/>
        <v>0</v>
      </c>
      <c r="I1680" s="23">
        <f t="shared" si="300"/>
        <v>0</v>
      </c>
      <c r="J1680" s="23">
        <f t="shared" si="301"/>
        <v>0</v>
      </c>
      <c r="K1680" s="23">
        <f t="shared" si="302"/>
        <v>0</v>
      </c>
      <c r="L1680" s="27"/>
      <c r="M1680" s="27"/>
      <c r="N1680" s="33"/>
      <c r="O1680" s="33"/>
      <c r="P1680" s="68" t="str">
        <f t="shared" si="303"/>
        <v/>
      </c>
      <c r="Q1680" s="49" t="str">
        <f t="shared" si="304"/>
        <v/>
      </c>
      <c r="R1680" s="33"/>
      <c r="S1680" s="33"/>
      <c r="T1680" s="33"/>
      <c r="U1680" s="33"/>
      <c r="V1680" s="27"/>
      <c r="W1680" s="45"/>
      <c r="X1680" s="42">
        <f>IF(V1680="ESU",P1680*PU!$B$3,0)</f>
        <v>0</v>
      </c>
      <c r="Y1680" s="23">
        <f>IF(V1680="ECF",P1680*PU!$B$5,0)</f>
        <v>0</v>
      </c>
      <c r="Z1680" s="23">
        <f>IF(V1680="Enrobé projeté",P1680*PU!$B$7,0)</f>
        <v>0</v>
      </c>
      <c r="AA1680" s="23">
        <f>IF(V1680="Enrobé à froid",P1680*PU!$B$9,0)</f>
        <v>0</v>
      </c>
      <c r="AB1680" s="23">
        <f>IF(V1680="Béton bitumineux",P1680*PU!$B$11,0)</f>
        <v>0</v>
      </c>
      <c r="AC1680" s="23">
        <f>IF(V1680="Grave émulsion",P1680*PU!$B$13,0)</f>
        <v>0</v>
      </c>
      <c r="AD1680" s="24">
        <f>(R1680*PU!B1685)+('Entretien des chaussées1'!T1680*PU!B1687)+'Entretien des chaussées1'!X1680+'Entretien des chaussées1'!Y1680+'Entretien des chaussées1'!Z1680+'Entretien des chaussées1'!AA1680+'Entretien des chaussées1'!AB1680+'Entretien des chaussées1'!AC1680</f>
        <v>0</v>
      </c>
      <c r="AE1680" s="34"/>
      <c r="AF1680" s="34"/>
      <c r="AG1680" s="19" t="str">
        <f t="shared" si="305"/>
        <v/>
      </c>
      <c r="AH1680" s="19" t="str">
        <f t="shared" si="306"/>
        <v/>
      </c>
      <c r="AI1680" s="19" t="str">
        <f t="shared" si="307"/>
        <v/>
      </c>
      <c r="AJ1680" s="31"/>
      <c r="AK1680" s="26"/>
    </row>
    <row r="1681" spans="1:37" x14ac:dyDescent="0.2">
      <c r="A1681" s="40"/>
      <c r="B1681" s="50"/>
      <c r="C1681" s="41"/>
      <c r="D1681" s="44"/>
      <c r="E1681" s="40"/>
      <c r="F1681" s="38" t="str">
        <f t="shared" si="297"/>
        <v/>
      </c>
      <c r="G1681" s="23">
        <f t="shared" si="298"/>
        <v>0</v>
      </c>
      <c r="H1681" s="23">
        <f t="shared" si="299"/>
        <v>0</v>
      </c>
      <c r="I1681" s="23">
        <f t="shared" si="300"/>
        <v>0</v>
      </c>
      <c r="J1681" s="23">
        <f t="shared" si="301"/>
        <v>0</v>
      </c>
      <c r="K1681" s="23">
        <f t="shared" si="302"/>
        <v>0</v>
      </c>
      <c r="L1681" s="27"/>
      <c r="M1681" s="27"/>
      <c r="N1681" s="33"/>
      <c r="O1681" s="33"/>
      <c r="P1681" s="68" t="str">
        <f t="shared" si="303"/>
        <v/>
      </c>
      <c r="Q1681" s="49" t="str">
        <f t="shared" si="304"/>
        <v/>
      </c>
      <c r="R1681" s="33"/>
      <c r="S1681" s="33"/>
      <c r="T1681" s="33"/>
      <c r="U1681" s="33"/>
      <c r="V1681" s="27"/>
      <c r="W1681" s="45"/>
      <c r="X1681" s="42">
        <f>IF(V1681="ESU",P1681*PU!$B$3,0)</f>
        <v>0</v>
      </c>
      <c r="Y1681" s="23">
        <f>IF(V1681="ECF",P1681*PU!$B$5,0)</f>
        <v>0</v>
      </c>
      <c r="Z1681" s="23">
        <f>IF(V1681="Enrobé projeté",P1681*PU!$B$7,0)</f>
        <v>0</v>
      </c>
      <c r="AA1681" s="23">
        <f>IF(V1681="Enrobé à froid",P1681*PU!$B$9,0)</f>
        <v>0</v>
      </c>
      <c r="AB1681" s="23">
        <f>IF(V1681="Béton bitumineux",P1681*PU!$B$11,0)</f>
        <v>0</v>
      </c>
      <c r="AC1681" s="23">
        <f>IF(V1681="Grave émulsion",P1681*PU!$B$13,0)</f>
        <v>0</v>
      </c>
      <c r="AD1681" s="24">
        <f>(R1681*PU!B1686)+('Entretien des chaussées1'!T1681*PU!B1688)+'Entretien des chaussées1'!X1681+'Entretien des chaussées1'!Y1681+'Entretien des chaussées1'!Z1681+'Entretien des chaussées1'!AA1681+'Entretien des chaussées1'!AB1681+'Entretien des chaussées1'!AC1681</f>
        <v>0</v>
      </c>
      <c r="AE1681" s="34"/>
      <c r="AF1681" s="34"/>
      <c r="AG1681" s="19" t="str">
        <f t="shared" si="305"/>
        <v/>
      </c>
      <c r="AH1681" s="19" t="str">
        <f t="shared" si="306"/>
        <v/>
      </c>
      <c r="AI1681" s="19" t="str">
        <f t="shared" si="307"/>
        <v/>
      </c>
      <c r="AJ1681" s="31"/>
      <c r="AK1681" s="26"/>
    </row>
    <row r="1682" spans="1:37" x14ac:dyDescent="0.2">
      <c r="A1682" s="40"/>
      <c r="B1682" s="50"/>
      <c r="C1682" s="41"/>
      <c r="D1682" s="44"/>
      <c r="E1682" s="40"/>
      <c r="F1682" s="38" t="str">
        <f t="shared" si="297"/>
        <v/>
      </c>
      <c r="G1682" s="23">
        <f t="shared" si="298"/>
        <v>0</v>
      </c>
      <c r="H1682" s="23">
        <f t="shared" si="299"/>
        <v>0</v>
      </c>
      <c r="I1682" s="23">
        <f t="shared" si="300"/>
        <v>0</v>
      </c>
      <c r="J1682" s="23">
        <f t="shared" si="301"/>
        <v>0</v>
      </c>
      <c r="K1682" s="23">
        <f t="shared" si="302"/>
        <v>0</v>
      </c>
      <c r="L1682" s="27"/>
      <c r="M1682" s="27"/>
      <c r="N1682" s="33"/>
      <c r="O1682" s="33"/>
      <c r="P1682" s="68" t="str">
        <f t="shared" si="303"/>
        <v/>
      </c>
      <c r="Q1682" s="49" t="str">
        <f t="shared" si="304"/>
        <v/>
      </c>
      <c r="R1682" s="33"/>
      <c r="S1682" s="33"/>
      <c r="T1682" s="33"/>
      <c r="U1682" s="33"/>
      <c r="V1682" s="27"/>
      <c r="W1682" s="45"/>
      <c r="X1682" s="42">
        <f>IF(V1682="ESU",P1682*PU!$B$3,0)</f>
        <v>0</v>
      </c>
      <c r="Y1682" s="23">
        <f>IF(V1682="ECF",P1682*PU!$B$5,0)</f>
        <v>0</v>
      </c>
      <c r="Z1682" s="23">
        <f>IF(V1682="Enrobé projeté",P1682*PU!$B$7,0)</f>
        <v>0</v>
      </c>
      <c r="AA1682" s="23">
        <f>IF(V1682="Enrobé à froid",P1682*PU!$B$9,0)</f>
        <v>0</v>
      </c>
      <c r="AB1682" s="23">
        <f>IF(V1682="Béton bitumineux",P1682*PU!$B$11,0)</f>
        <v>0</v>
      </c>
      <c r="AC1682" s="23">
        <f>IF(V1682="Grave émulsion",P1682*PU!$B$13,0)</f>
        <v>0</v>
      </c>
      <c r="AD1682" s="24">
        <f>(R1682*PU!B1687)+('Entretien des chaussées1'!T1682*PU!B1689)+'Entretien des chaussées1'!X1682+'Entretien des chaussées1'!Y1682+'Entretien des chaussées1'!Z1682+'Entretien des chaussées1'!AA1682+'Entretien des chaussées1'!AB1682+'Entretien des chaussées1'!AC1682</f>
        <v>0</v>
      </c>
      <c r="AE1682" s="34"/>
      <c r="AF1682" s="34"/>
      <c r="AG1682" s="19" t="str">
        <f t="shared" si="305"/>
        <v/>
      </c>
      <c r="AH1682" s="19" t="str">
        <f t="shared" si="306"/>
        <v/>
      </c>
      <c r="AI1682" s="19" t="str">
        <f t="shared" si="307"/>
        <v/>
      </c>
      <c r="AJ1682" s="31"/>
      <c r="AK1682" s="26"/>
    </row>
    <row r="1683" spans="1:37" x14ac:dyDescent="0.2">
      <c r="A1683" s="40"/>
      <c r="B1683" s="50"/>
      <c r="C1683" s="41"/>
      <c r="D1683" s="44"/>
      <c r="E1683" s="40"/>
      <c r="F1683" s="38" t="str">
        <f t="shared" si="297"/>
        <v/>
      </c>
      <c r="G1683" s="23">
        <f t="shared" si="298"/>
        <v>0</v>
      </c>
      <c r="H1683" s="23">
        <f t="shared" si="299"/>
        <v>0</v>
      </c>
      <c r="I1683" s="23">
        <f t="shared" si="300"/>
        <v>0</v>
      </c>
      <c r="J1683" s="23">
        <f t="shared" si="301"/>
        <v>0</v>
      </c>
      <c r="K1683" s="23">
        <f t="shared" si="302"/>
        <v>0</v>
      </c>
      <c r="L1683" s="27"/>
      <c r="M1683" s="27"/>
      <c r="N1683" s="33"/>
      <c r="O1683" s="33"/>
      <c r="P1683" s="68" t="str">
        <f t="shared" si="303"/>
        <v/>
      </c>
      <c r="Q1683" s="49" t="str">
        <f t="shared" si="304"/>
        <v/>
      </c>
      <c r="R1683" s="33"/>
      <c r="S1683" s="33"/>
      <c r="T1683" s="33"/>
      <c r="U1683" s="33"/>
      <c r="V1683" s="27"/>
      <c r="W1683" s="45"/>
      <c r="X1683" s="42">
        <f>IF(V1683="ESU",P1683*PU!$B$3,0)</f>
        <v>0</v>
      </c>
      <c r="Y1683" s="23">
        <f>IF(V1683="ECF",P1683*PU!$B$5,0)</f>
        <v>0</v>
      </c>
      <c r="Z1683" s="23">
        <f>IF(V1683="Enrobé projeté",P1683*PU!$B$7,0)</f>
        <v>0</v>
      </c>
      <c r="AA1683" s="23">
        <f>IF(V1683="Enrobé à froid",P1683*PU!$B$9,0)</f>
        <v>0</v>
      </c>
      <c r="AB1683" s="23">
        <f>IF(V1683="Béton bitumineux",P1683*PU!$B$11,0)</f>
        <v>0</v>
      </c>
      <c r="AC1683" s="23">
        <f>IF(V1683="Grave émulsion",P1683*PU!$B$13,0)</f>
        <v>0</v>
      </c>
      <c r="AD1683" s="24">
        <f>(R1683*PU!B1688)+('Entretien des chaussées1'!T1683*PU!B1690)+'Entretien des chaussées1'!X1683+'Entretien des chaussées1'!Y1683+'Entretien des chaussées1'!Z1683+'Entretien des chaussées1'!AA1683+'Entretien des chaussées1'!AB1683+'Entretien des chaussées1'!AC1683</f>
        <v>0</v>
      </c>
      <c r="AE1683" s="34"/>
      <c r="AF1683" s="34"/>
      <c r="AG1683" s="19" t="str">
        <f t="shared" si="305"/>
        <v/>
      </c>
      <c r="AH1683" s="19" t="str">
        <f t="shared" si="306"/>
        <v/>
      </c>
      <c r="AI1683" s="19" t="str">
        <f t="shared" si="307"/>
        <v/>
      </c>
      <c r="AJ1683" s="31"/>
      <c r="AK1683" s="26"/>
    </row>
    <row r="1684" spans="1:37" x14ac:dyDescent="0.2">
      <c r="A1684" s="40"/>
      <c r="B1684" s="50"/>
      <c r="C1684" s="41"/>
      <c r="D1684" s="44"/>
      <c r="E1684" s="40"/>
      <c r="F1684" s="38" t="str">
        <f t="shared" si="297"/>
        <v/>
      </c>
      <c r="G1684" s="23">
        <f t="shared" si="298"/>
        <v>0</v>
      </c>
      <c r="H1684" s="23">
        <f t="shared" si="299"/>
        <v>0</v>
      </c>
      <c r="I1684" s="23">
        <f t="shared" si="300"/>
        <v>0</v>
      </c>
      <c r="J1684" s="23">
        <f t="shared" si="301"/>
        <v>0</v>
      </c>
      <c r="K1684" s="23">
        <f t="shared" si="302"/>
        <v>0</v>
      </c>
      <c r="L1684" s="27"/>
      <c r="M1684" s="27"/>
      <c r="N1684" s="33"/>
      <c r="O1684" s="33"/>
      <c r="P1684" s="68" t="str">
        <f t="shared" si="303"/>
        <v/>
      </c>
      <c r="Q1684" s="49" t="str">
        <f t="shared" si="304"/>
        <v/>
      </c>
      <c r="R1684" s="33"/>
      <c r="S1684" s="33"/>
      <c r="T1684" s="33"/>
      <c r="U1684" s="33"/>
      <c r="V1684" s="27"/>
      <c r="W1684" s="45"/>
      <c r="X1684" s="42">
        <f>IF(V1684="ESU",P1684*PU!$B$3,0)</f>
        <v>0</v>
      </c>
      <c r="Y1684" s="23">
        <f>IF(V1684="ECF",P1684*PU!$B$5,0)</f>
        <v>0</v>
      </c>
      <c r="Z1684" s="23">
        <f>IF(V1684="Enrobé projeté",P1684*PU!$B$7,0)</f>
        <v>0</v>
      </c>
      <c r="AA1684" s="23">
        <f>IF(V1684="Enrobé à froid",P1684*PU!$B$9,0)</f>
        <v>0</v>
      </c>
      <c r="AB1684" s="23">
        <f>IF(V1684="Béton bitumineux",P1684*PU!$B$11,0)</f>
        <v>0</v>
      </c>
      <c r="AC1684" s="23">
        <f>IF(V1684="Grave émulsion",P1684*PU!$B$13,0)</f>
        <v>0</v>
      </c>
      <c r="AD1684" s="24">
        <f>(R1684*PU!B1689)+('Entretien des chaussées1'!T1684*PU!B1691)+'Entretien des chaussées1'!X1684+'Entretien des chaussées1'!Y1684+'Entretien des chaussées1'!Z1684+'Entretien des chaussées1'!AA1684+'Entretien des chaussées1'!AB1684+'Entretien des chaussées1'!AC1684</f>
        <v>0</v>
      </c>
      <c r="AE1684" s="34"/>
      <c r="AF1684" s="34"/>
      <c r="AG1684" s="19" t="str">
        <f t="shared" si="305"/>
        <v/>
      </c>
      <c r="AH1684" s="19" t="str">
        <f t="shared" si="306"/>
        <v/>
      </c>
      <c r="AI1684" s="19" t="str">
        <f t="shared" si="307"/>
        <v/>
      </c>
      <c r="AJ1684" s="31"/>
      <c r="AK1684" s="26"/>
    </row>
    <row r="1685" spans="1:37" x14ac:dyDescent="0.2">
      <c r="A1685" s="40"/>
      <c r="B1685" s="50"/>
      <c r="C1685" s="41"/>
      <c r="D1685" s="44"/>
      <c r="E1685" s="40"/>
      <c r="F1685" s="38" t="str">
        <f t="shared" si="297"/>
        <v/>
      </c>
      <c r="G1685" s="23">
        <f t="shared" si="298"/>
        <v>0</v>
      </c>
      <c r="H1685" s="23">
        <f t="shared" si="299"/>
        <v>0</v>
      </c>
      <c r="I1685" s="23">
        <f t="shared" si="300"/>
        <v>0</v>
      </c>
      <c r="J1685" s="23">
        <f t="shared" si="301"/>
        <v>0</v>
      </c>
      <c r="K1685" s="23">
        <f t="shared" si="302"/>
        <v>0</v>
      </c>
      <c r="L1685" s="27"/>
      <c r="M1685" s="27"/>
      <c r="N1685" s="33"/>
      <c r="O1685" s="33"/>
      <c r="P1685" s="68" t="str">
        <f t="shared" si="303"/>
        <v/>
      </c>
      <c r="Q1685" s="49" t="str">
        <f t="shared" si="304"/>
        <v/>
      </c>
      <c r="R1685" s="33"/>
      <c r="S1685" s="33"/>
      <c r="T1685" s="33"/>
      <c r="U1685" s="33"/>
      <c r="V1685" s="27"/>
      <c r="W1685" s="45"/>
      <c r="X1685" s="42">
        <f>IF(V1685="ESU",P1685*PU!$B$3,0)</f>
        <v>0</v>
      </c>
      <c r="Y1685" s="23">
        <f>IF(V1685="ECF",P1685*PU!$B$5,0)</f>
        <v>0</v>
      </c>
      <c r="Z1685" s="23">
        <f>IF(V1685="Enrobé projeté",P1685*PU!$B$7,0)</f>
        <v>0</v>
      </c>
      <c r="AA1685" s="23">
        <f>IF(V1685="Enrobé à froid",P1685*PU!$B$9,0)</f>
        <v>0</v>
      </c>
      <c r="AB1685" s="23">
        <f>IF(V1685="Béton bitumineux",P1685*PU!$B$11,0)</f>
        <v>0</v>
      </c>
      <c r="AC1685" s="23">
        <f>IF(V1685="Grave émulsion",P1685*PU!$B$13,0)</f>
        <v>0</v>
      </c>
      <c r="AD1685" s="24">
        <f>(R1685*PU!B1690)+('Entretien des chaussées1'!T1685*PU!B1692)+'Entretien des chaussées1'!X1685+'Entretien des chaussées1'!Y1685+'Entretien des chaussées1'!Z1685+'Entretien des chaussées1'!AA1685+'Entretien des chaussées1'!AB1685+'Entretien des chaussées1'!AC1685</f>
        <v>0</v>
      </c>
      <c r="AE1685" s="34"/>
      <c r="AF1685" s="34"/>
      <c r="AG1685" s="19" t="str">
        <f t="shared" si="305"/>
        <v/>
      </c>
      <c r="AH1685" s="19" t="str">
        <f t="shared" si="306"/>
        <v/>
      </c>
      <c r="AI1685" s="19" t="str">
        <f t="shared" si="307"/>
        <v/>
      </c>
      <c r="AJ1685" s="31"/>
      <c r="AK1685" s="26"/>
    </row>
    <row r="1686" spans="1:37" x14ac:dyDescent="0.2">
      <c r="A1686" s="40"/>
      <c r="B1686" s="50"/>
      <c r="C1686" s="41"/>
      <c r="D1686" s="44"/>
      <c r="E1686" s="40"/>
      <c r="F1686" s="38" t="str">
        <f t="shared" si="297"/>
        <v/>
      </c>
      <c r="G1686" s="23">
        <f t="shared" si="298"/>
        <v>0</v>
      </c>
      <c r="H1686" s="23">
        <f t="shared" si="299"/>
        <v>0</v>
      </c>
      <c r="I1686" s="23">
        <f t="shared" si="300"/>
        <v>0</v>
      </c>
      <c r="J1686" s="23">
        <f t="shared" si="301"/>
        <v>0</v>
      </c>
      <c r="K1686" s="23">
        <f t="shared" si="302"/>
        <v>0</v>
      </c>
      <c r="L1686" s="27"/>
      <c r="M1686" s="27"/>
      <c r="N1686" s="33"/>
      <c r="O1686" s="33"/>
      <c r="P1686" s="68" t="str">
        <f t="shared" si="303"/>
        <v/>
      </c>
      <c r="Q1686" s="49" t="str">
        <f t="shared" si="304"/>
        <v/>
      </c>
      <c r="R1686" s="33"/>
      <c r="S1686" s="33"/>
      <c r="T1686" s="33"/>
      <c r="U1686" s="33"/>
      <c r="V1686" s="27"/>
      <c r="W1686" s="45"/>
      <c r="X1686" s="42">
        <f>IF(V1686="ESU",P1686*PU!$B$3,0)</f>
        <v>0</v>
      </c>
      <c r="Y1686" s="23">
        <f>IF(V1686="ECF",P1686*PU!$B$5,0)</f>
        <v>0</v>
      </c>
      <c r="Z1686" s="23">
        <f>IF(V1686="Enrobé projeté",P1686*PU!$B$7,0)</f>
        <v>0</v>
      </c>
      <c r="AA1686" s="23">
        <f>IF(V1686="Enrobé à froid",P1686*PU!$B$9,0)</f>
        <v>0</v>
      </c>
      <c r="AB1686" s="23">
        <f>IF(V1686="Béton bitumineux",P1686*PU!$B$11,0)</f>
        <v>0</v>
      </c>
      <c r="AC1686" s="23">
        <f>IF(V1686="Grave émulsion",P1686*PU!$B$13,0)</f>
        <v>0</v>
      </c>
      <c r="AD1686" s="24">
        <f>(R1686*PU!B1691)+('Entretien des chaussées1'!T1686*PU!B1693)+'Entretien des chaussées1'!X1686+'Entretien des chaussées1'!Y1686+'Entretien des chaussées1'!Z1686+'Entretien des chaussées1'!AA1686+'Entretien des chaussées1'!AB1686+'Entretien des chaussées1'!AC1686</f>
        <v>0</v>
      </c>
      <c r="AE1686" s="34"/>
      <c r="AF1686" s="34"/>
      <c r="AG1686" s="19" t="str">
        <f t="shared" si="305"/>
        <v/>
      </c>
      <c r="AH1686" s="19" t="str">
        <f t="shared" si="306"/>
        <v/>
      </c>
      <c r="AI1686" s="19" t="str">
        <f t="shared" si="307"/>
        <v/>
      </c>
      <c r="AJ1686" s="31"/>
      <c r="AK1686" s="26"/>
    </row>
    <row r="1687" spans="1:37" x14ac:dyDescent="0.2">
      <c r="A1687" s="40"/>
      <c r="B1687" s="50"/>
      <c r="C1687" s="41"/>
      <c r="D1687" s="44"/>
      <c r="E1687" s="40"/>
      <c r="F1687" s="38" t="str">
        <f t="shared" si="297"/>
        <v/>
      </c>
      <c r="G1687" s="23">
        <f t="shared" si="298"/>
        <v>0</v>
      </c>
      <c r="H1687" s="23">
        <f t="shared" si="299"/>
        <v>0</v>
      </c>
      <c r="I1687" s="23">
        <f t="shared" si="300"/>
        <v>0</v>
      </c>
      <c r="J1687" s="23">
        <f t="shared" si="301"/>
        <v>0</v>
      </c>
      <c r="K1687" s="23">
        <f t="shared" si="302"/>
        <v>0</v>
      </c>
      <c r="L1687" s="27"/>
      <c r="M1687" s="27"/>
      <c r="N1687" s="33"/>
      <c r="O1687" s="33"/>
      <c r="P1687" s="68" t="str">
        <f t="shared" si="303"/>
        <v/>
      </c>
      <c r="Q1687" s="49" t="str">
        <f t="shared" si="304"/>
        <v/>
      </c>
      <c r="R1687" s="33"/>
      <c r="S1687" s="33"/>
      <c r="T1687" s="33"/>
      <c r="U1687" s="33"/>
      <c r="V1687" s="27"/>
      <c r="W1687" s="45"/>
      <c r="X1687" s="42">
        <f>IF(V1687="ESU",P1687*PU!$B$3,0)</f>
        <v>0</v>
      </c>
      <c r="Y1687" s="23">
        <f>IF(V1687="ECF",P1687*PU!$B$5,0)</f>
        <v>0</v>
      </c>
      <c r="Z1687" s="23">
        <f>IF(V1687="Enrobé projeté",P1687*PU!$B$7,0)</f>
        <v>0</v>
      </c>
      <c r="AA1687" s="23">
        <f>IF(V1687="Enrobé à froid",P1687*PU!$B$9,0)</f>
        <v>0</v>
      </c>
      <c r="AB1687" s="23">
        <f>IF(V1687="Béton bitumineux",P1687*PU!$B$11,0)</f>
        <v>0</v>
      </c>
      <c r="AC1687" s="23">
        <f>IF(V1687="Grave émulsion",P1687*PU!$B$13,0)</f>
        <v>0</v>
      </c>
      <c r="AD1687" s="24">
        <f>(R1687*PU!B1692)+('Entretien des chaussées1'!T1687*PU!B1694)+'Entretien des chaussées1'!X1687+'Entretien des chaussées1'!Y1687+'Entretien des chaussées1'!Z1687+'Entretien des chaussées1'!AA1687+'Entretien des chaussées1'!AB1687+'Entretien des chaussées1'!AC1687</f>
        <v>0</v>
      </c>
      <c r="AE1687" s="34"/>
      <c r="AF1687" s="34"/>
      <c r="AG1687" s="19" t="str">
        <f t="shared" si="305"/>
        <v/>
      </c>
      <c r="AH1687" s="19" t="str">
        <f t="shared" si="306"/>
        <v/>
      </c>
      <c r="AI1687" s="19" t="str">
        <f t="shared" si="307"/>
        <v/>
      </c>
      <c r="AJ1687" s="31"/>
      <c r="AK1687" s="26"/>
    </row>
    <row r="1688" spans="1:37" x14ac:dyDescent="0.2">
      <c r="A1688" s="40"/>
      <c r="B1688" s="50"/>
      <c r="C1688" s="41"/>
      <c r="D1688" s="44"/>
      <c r="E1688" s="40"/>
      <c r="F1688" s="38" t="str">
        <f t="shared" si="297"/>
        <v/>
      </c>
      <c r="G1688" s="23">
        <f t="shared" si="298"/>
        <v>0</v>
      </c>
      <c r="H1688" s="23">
        <f t="shared" si="299"/>
        <v>0</v>
      </c>
      <c r="I1688" s="23">
        <f t="shared" si="300"/>
        <v>0</v>
      </c>
      <c r="J1688" s="23">
        <f t="shared" si="301"/>
        <v>0</v>
      </c>
      <c r="K1688" s="23">
        <f t="shared" si="302"/>
        <v>0</v>
      </c>
      <c r="L1688" s="27"/>
      <c r="M1688" s="27"/>
      <c r="N1688" s="33"/>
      <c r="O1688" s="33"/>
      <c r="P1688" s="68" t="str">
        <f t="shared" si="303"/>
        <v/>
      </c>
      <c r="Q1688" s="49" t="str">
        <f t="shared" si="304"/>
        <v/>
      </c>
      <c r="R1688" s="33"/>
      <c r="S1688" s="33"/>
      <c r="T1688" s="33"/>
      <c r="U1688" s="33"/>
      <c r="V1688" s="27"/>
      <c r="W1688" s="45"/>
      <c r="X1688" s="42">
        <f>IF(V1688="ESU",P1688*PU!$B$3,0)</f>
        <v>0</v>
      </c>
      <c r="Y1688" s="23">
        <f>IF(V1688="ECF",P1688*PU!$B$5,0)</f>
        <v>0</v>
      </c>
      <c r="Z1688" s="23">
        <f>IF(V1688="Enrobé projeté",P1688*PU!$B$7,0)</f>
        <v>0</v>
      </c>
      <c r="AA1688" s="23">
        <f>IF(V1688="Enrobé à froid",P1688*PU!$B$9,0)</f>
        <v>0</v>
      </c>
      <c r="AB1688" s="23">
        <f>IF(V1688="Béton bitumineux",P1688*PU!$B$11,0)</f>
        <v>0</v>
      </c>
      <c r="AC1688" s="23">
        <f>IF(V1688="Grave émulsion",P1688*PU!$B$13,0)</f>
        <v>0</v>
      </c>
      <c r="AD1688" s="24">
        <f>(R1688*PU!B1693)+('Entretien des chaussées1'!T1688*PU!B1695)+'Entretien des chaussées1'!X1688+'Entretien des chaussées1'!Y1688+'Entretien des chaussées1'!Z1688+'Entretien des chaussées1'!AA1688+'Entretien des chaussées1'!AB1688+'Entretien des chaussées1'!AC1688</f>
        <v>0</v>
      </c>
      <c r="AE1688" s="34"/>
      <c r="AF1688" s="34"/>
      <c r="AG1688" s="19" t="str">
        <f t="shared" si="305"/>
        <v/>
      </c>
      <c r="AH1688" s="19" t="str">
        <f t="shared" si="306"/>
        <v/>
      </c>
      <c r="AI1688" s="19" t="str">
        <f t="shared" si="307"/>
        <v/>
      </c>
      <c r="AJ1688" s="31"/>
      <c r="AK1688" s="26"/>
    </row>
    <row r="1689" spans="1:37" x14ac:dyDescent="0.2">
      <c r="A1689" s="40"/>
      <c r="B1689" s="50"/>
      <c r="C1689" s="41"/>
      <c r="D1689" s="44"/>
      <c r="E1689" s="40"/>
      <c r="F1689" s="38" t="str">
        <f t="shared" si="297"/>
        <v/>
      </c>
      <c r="G1689" s="23">
        <f t="shared" si="298"/>
        <v>0</v>
      </c>
      <c r="H1689" s="23">
        <f t="shared" si="299"/>
        <v>0</v>
      </c>
      <c r="I1689" s="23">
        <f t="shared" si="300"/>
        <v>0</v>
      </c>
      <c r="J1689" s="23">
        <f t="shared" si="301"/>
        <v>0</v>
      </c>
      <c r="K1689" s="23">
        <f t="shared" si="302"/>
        <v>0</v>
      </c>
      <c r="L1689" s="27"/>
      <c r="M1689" s="27"/>
      <c r="N1689" s="33"/>
      <c r="O1689" s="33"/>
      <c r="P1689" s="68" t="str">
        <f t="shared" si="303"/>
        <v/>
      </c>
      <c r="Q1689" s="49" t="str">
        <f t="shared" si="304"/>
        <v/>
      </c>
      <c r="R1689" s="33"/>
      <c r="S1689" s="33"/>
      <c r="T1689" s="33"/>
      <c r="U1689" s="33"/>
      <c r="V1689" s="27"/>
      <c r="W1689" s="45"/>
      <c r="X1689" s="42">
        <f>IF(V1689="ESU",P1689*PU!$B$3,0)</f>
        <v>0</v>
      </c>
      <c r="Y1689" s="23">
        <f>IF(V1689="ECF",P1689*PU!$B$5,0)</f>
        <v>0</v>
      </c>
      <c r="Z1689" s="23">
        <f>IF(V1689="Enrobé projeté",P1689*PU!$B$7,0)</f>
        <v>0</v>
      </c>
      <c r="AA1689" s="23">
        <f>IF(V1689="Enrobé à froid",P1689*PU!$B$9,0)</f>
        <v>0</v>
      </c>
      <c r="AB1689" s="23">
        <f>IF(V1689="Béton bitumineux",P1689*PU!$B$11,0)</f>
        <v>0</v>
      </c>
      <c r="AC1689" s="23">
        <f>IF(V1689="Grave émulsion",P1689*PU!$B$13,0)</f>
        <v>0</v>
      </c>
      <c r="AD1689" s="24">
        <f>(R1689*PU!B1694)+('Entretien des chaussées1'!T1689*PU!B1696)+'Entretien des chaussées1'!X1689+'Entretien des chaussées1'!Y1689+'Entretien des chaussées1'!Z1689+'Entretien des chaussées1'!AA1689+'Entretien des chaussées1'!AB1689+'Entretien des chaussées1'!AC1689</f>
        <v>0</v>
      </c>
      <c r="AE1689" s="34"/>
      <c r="AF1689" s="34"/>
      <c r="AG1689" s="19" t="str">
        <f t="shared" si="305"/>
        <v/>
      </c>
      <c r="AH1689" s="19" t="str">
        <f t="shared" si="306"/>
        <v/>
      </c>
      <c r="AI1689" s="19" t="str">
        <f t="shared" si="307"/>
        <v/>
      </c>
      <c r="AJ1689" s="31"/>
      <c r="AK1689" s="26"/>
    </row>
    <row r="1690" spans="1:37" x14ac:dyDescent="0.2">
      <c r="A1690" s="40"/>
      <c r="B1690" s="50"/>
      <c r="C1690" s="41"/>
      <c r="D1690" s="44"/>
      <c r="E1690" s="40"/>
      <c r="F1690" s="38" t="str">
        <f t="shared" si="297"/>
        <v/>
      </c>
      <c r="G1690" s="23">
        <f t="shared" si="298"/>
        <v>0</v>
      </c>
      <c r="H1690" s="23">
        <f t="shared" si="299"/>
        <v>0</v>
      </c>
      <c r="I1690" s="23">
        <f t="shared" si="300"/>
        <v>0</v>
      </c>
      <c r="J1690" s="23">
        <f t="shared" si="301"/>
        <v>0</v>
      </c>
      <c r="K1690" s="23">
        <f t="shared" si="302"/>
        <v>0</v>
      </c>
      <c r="L1690" s="27"/>
      <c r="M1690" s="27"/>
      <c r="N1690" s="33"/>
      <c r="O1690" s="33"/>
      <c r="P1690" s="68" t="str">
        <f t="shared" si="303"/>
        <v/>
      </c>
      <c r="Q1690" s="49" t="str">
        <f t="shared" si="304"/>
        <v/>
      </c>
      <c r="R1690" s="33"/>
      <c r="S1690" s="33"/>
      <c r="T1690" s="33"/>
      <c r="U1690" s="33"/>
      <c r="V1690" s="27"/>
      <c r="W1690" s="45"/>
      <c r="X1690" s="42">
        <f>IF(V1690="ESU",P1690*PU!$B$3,0)</f>
        <v>0</v>
      </c>
      <c r="Y1690" s="23">
        <f>IF(V1690="ECF",P1690*PU!$B$5,0)</f>
        <v>0</v>
      </c>
      <c r="Z1690" s="23">
        <f>IF(V1690="Enrobé projeté",P1690*PU!$B$7,0)</f>
        <v>0</v>
      </c>
      <c r="AA1690" s="23">
        <f>IF(V1690="Enrobé à froid",P1690*PU!$B$9,0)</f>
        <v>0</v>
      </c>
      <c r="AB1690" s="23">
        <f>IF(V1690="Béton bitumineux",P1690*PU!$B$11,0)</f>
        <v>0</v>
      </c>
      <c r="AC1690" s="23">
        <f>IF(V1690="Grave émulsion",P1690*PU!$B$13,0)</f>
        <v>0</v>
      </c>
      <c r="AD1690" s="24">
        <f>(R1690*PU!B1695)+('Entretien des chaussées1'!T1690*PU!B1697)+'Entretien des chaussées1'!X1690+'Entretien des chaussées1'!Y1690+'Entretien des chaussées1'!Z1690+'Entretien des chaussées1'!AA1690+'Entretien des chaussées1'!AB1690+'Entretien des chaussées1'!AC1690</f>
        <v>0</v>
      </c>
      <c r="AE1690" s="34"/>
      <c r="AF1690" s="34"/>
      <c r="AG1690" s="19" t="str">
        <f t="shared" si="305"/>
        <v/>
      </c>
      <c r="AH1690" s="19" t="str">
        <f t="shared" si="306"/>
        <v/>
      </c>
      <c r="AI1690" s="19" t="str">
        <f t="shared" si="307"/>
        <v/>
      </c>
      <c r="AJ1690" s="31"/>
      <c r="AK1690" s="26"/>
    </row>
    <row r="1691" spans="1:37" x14ac:dyDescent="0.2">
      <c r="A1691" s="40"/>
      <c r="B1691" s="50"/>
      <c r="C1691" s="41"/>
      <c r="D1691" s="44"/>
      <c r="E1691" s="40"/>
      <c r="F1691" s="38" t="str">
        <f t="shared" si="297"/>
        <v/>
      </c>
      <c r="G1691" s="23">
        <f t="shared" si="298"/>
        <v>0</v>
      </c>
      <c r="H1691" s="23">
        <f t="shared" si="299"/>
        <v>0</v>
      </c>
      <c r="I1691" s="23">
        <f t="shared" si="300"/>
        <v>0</v>
      </c>
      <c r="J1691" s="23">
        <f t="shared" si="301"/>
        <v>0</v>
      </c>
      <c r="K1691" s="23">
        <f t="shared" si="302"/>
        <v>0</v>
      </c>
      <c r="L1691" s="27"/>
      <c r="M1691" s="27"/>
      <c r="N1691" s="33"/>
      <c r="O1691" s="33"/>
      <c r="P1691" s="68" t="str">
        <f t="shared" si="303"/>
        <v/>
      </c>
      <c r="Q1691" s="49" t="str">
        <f t="shared" si="304"/>
        <v/>
      </c>
      <c r="R1691" s="33"/>
      <c r="S1691" s="33"/>
      <c r="T1691" s="33"/>
      <c r="U1691" s="33"/>
      <c r="V1691" s="27"/>
      <c r="W1691" s="45"/>
      <c r="X1691" s="42">
        <f>IF(V1691="ESU",P1691*PU!$B$3,0)</f>
        <v>0</v>
      </c>
      <c r="Y1691" s="23">
        <f>IF(V1691="ECF",P1691*PU!$B$5,0)</f>
        <v>0</v>
      </c>
      <c r="Z1691" s="23">
        <f>IF(V1691="Enrobé projeté",P1691*PU!$B$7,0)</f>
        <v>0</v>
      </c>
      <c r="AA1691" s="23">
        <f>IF(V1691="Enrobé à froid",P1691*PU!$B$9,0)</f>
        <v>0</v>
      </c>
      <c r="AB1691" s="23">
        <f>IF(V1691="Béton bitumineux",P1691*PU!$B$11,0)</f>
        <v>0</v>
      </c>
      <c r="AC1691" s="23">
        <f>IF(V1691="Grave émulsion",P1691*PU!$B$13,0)</f>
        <v>0</v>
      </c>
      <c r="AD1691" s="24">
        <f>(R1691*PU!B1696)+('Entretien des chaussées1'!T1691*PU!B1698)+'Entretien des chaussées1'!X1691+'Entretien des chaussées1'!Y1691+'Entretien des chaussées1'!Z1691+'Entretien des chaussées1'!AA1691+'Entretien des chaussées1'!AB1691+'Entretien des chaussées1'!AC1691</f>
        <v>0</v>
      </c>
      <c r="AE1691" s="34"/>
      <c r="AF1691" s="34"/>
      <c r="AG1691" s="19" t="str">
        <f t="shared" si="305"/>
        <v/>
      </c>
      <c r="AH1691" s="19" t="str">
        <f t="shared" si="306"/>
        <v/>
      </c>
      <c r="AI1691" s="19" t="str">
        <f t="shared" si="307"/>
        <v/>
      </c>
      <c r="AJ1691" s="31"/>
      <c r="AK1691" s="26"/>
    </row>
    <row r="1692" spans="1:37" x14ac:dyDescent="0.2">
      <c r="A1692" s="40"/>
      <c r="B1692" s="50"/>
      <c r="C1692" s="41"/>
      <c r="D1692" s="44"/>
      <c r="E1692" s="40"/>
      <c r="F1692" s="38" t="str">
        <f t="shared" si="297"/>
        <v/>
      </c>
      <c r="G1692" s="23">
        <f t="shared" si="298"/>
        <v>0</v>
      </c>
      <c r="H1692" s="23">
        <f t="shared" si="299"/>
        <v>0</v>
      </c>
      <c r="I1692" s="23">
        <f t="shared" si="300"/>
        <v>0</v>
      </c>
      <c r="J1692" s="23">
        <f t="shared" si="301"/>
        <v>0</v>
      </c>
      <c r="K1692" s="23">
        <f t="shared" si="302"/>
        <v>0</v>
      </c>
      <c r="L1692" s="27"/>
      <c r="M1692" s="27"/>
      <c r="N1692" s="33"/>
      <c r="O1692" s="33"/>
      <c r="P1692" s="68" t="str">
        <f t="shared" si="303"/>
        <v/>
      </c>
      <c r="Q1692" s="49" t="str">
        <f t="shared" si="304"/>
        <v/>
      </c>
      <c r="R1692" s="33"/>
      <c r="S1692" s="33"/>
      <c r="T1692" s="33"/>
      <c r="U1692" s="33"/>
      <c r="V1692" s="27"/>
      <c r="W1692" s="45"/>
      <c r="X1692" s="42">
        <f>IF(V1692="ESU",P1692*PU!$B$3,0)</f>
        <v>0</v>
      </c>
      <c r="Y1692" s="23">
        <f>IF(V1692="ECF",P1692*PU!$B$5,0)</f>
        <v>0</v>
      </c>
      <c r="Z1692" s="23">
        <f>IF(V1692="Enrobé projeté",P1692*PU!$B$7,0)</f>
        <v>0</v>
      </c>
      <c r="AA1692" s="23">
        <f>IF(V1692="Enrobé à froid",P1692*PU!$B$9,0)</f>
        <v>0</v>
      </c>
      <c r="AB1692" s="23">
        <f>IF(V1692="Béton bitumineux",P1692*PU!$B$11,0)</f>
        <v>0</v>
      </c>
      <c r="AC1692" s="23">
        <f>IF(V1692="Grave émulsion",P1692*PU!$B$13,0)</f>
        <v>0</v>
      </c>
      <c r="AD1692" s="24">
        <f>(R1692*PU!B1697)+('Entretien des chaussées1'!T1692*PU!B1699)+'Entretien des chaussées1'!X1692+'Entretien des chaussées1'!Y1692+'Entretien des chaussées1'!Z1692+'Entretien des chaussées1'!AA1692+'Entretien des chaussées1'!AB1692+'Entretien des chaussées1'!AC1692</f>
        <v>0</v>
      </c>
      <c r="AE1692" s="34"/>
      <c r="AF1692" s="34"/>
      <c r="AG1692" s="19" t="str">
        <f t="shared" si="305"/>
        <v/>
      </c>
      <c r="AH1692" s="19" t="str">
        <f t="shared" si="306"/>
        <v/>
      </c>
      <c r="AI1692" s="19" t="str">
        <f t="shared" si="307"/>
        <v/>
      </c>
      <c r="AJ1692" s="31"/>
      <c r="AK1692" s="26"/>
    </row>
    <row r="1693" spans="1:37" x14ac:dyDescent="0.2">
      <c r="A1693" s="40"/>
      <c r="B1693" s="50"/>
      <c r="C1693" s="41"/>
      <c r="D1693" s="44"/>
      <c r="E1693" s="40"/>
      <c r="F1693" s="38" t="str">
        <f t="shared" si="297"/>
        <v/>
      </c>
      <c r="G1693" s="23">
        <f t="shared" si="298"/>
        <v>0</v>
      </c>
      <c r="H1693" s="23">
        <f t="shared" si="299"/>
        <v>0</v>
      </c>
      <c r="I1693" s="23">
        <f t="shared" si="300"/>
        <v>0</v>
      </c>
      <c r="J1693" s="23">
        <f t="shared" si="301"/>
        <v>0</v>
      </c>
      <c r="K1693" s="23">
        <f t="shared" si="302"/>
        <v>0</v>
      </c>
      <c r="L1693" s="27"/>
      <c r="M1693" s="27"/>
      <c r="N1693" s="33"/>
      <c r="O1693" s="33"/>
      <c r="P1693" s="68" t="str">
        <f t="shared" si="303"/>
        <v/>
      </c>
      <c r="Q1693" s="49" t="str">
        <f t="shared" si="304"/>
        <v/>
      </c>
      <c r="R1693" s="33"/>
      <c r="S1693" s="33"/>
      <c r="T1693" s="33"/>
      <c r="U1693" s="33"/>
      <c r="V1693" s="27"/>
      <c r="W1693" s="45"/>
      <c r="X1693" s="42">
        <f>IF(V1693="ESU",P1693*PU!$B$3,0)</f>
        <v>0</v>
      </c>
      <c r="Y1693" s="23">
        <f>IF(V1693="ECF",P1693*PU!$B$5,0)</f>
        <v>0</v>
      </c>
      <c r="Z1693" s="23">
        <f>IF(V1693="Enrobé projeté",P1693*PU!$B$7,0)</f>
        <v>0</v>
      </c>
      <c r="AA1693" s="23">
        <f>IF(V1693="Enrobé à froid",P1693*PU!$B$9,0)</f>
        <v>0</v>
      </c>
      <c r="AB1693" s="23">
        <f>IF(V1693="Béton bitumineux",P1693*PU!$B$11,0)</f>
        <v>0</v>
      </c>
      <c r="AC1693" s="23">
        <f>IF(V1693="Grave émulsion",P1693*PU!$B$13,0)</f>
        <v>0</v>
      </c>
      <c r="AD1693" s="24">
        <f>(R1693*PU!B1698)+('Entretien des chaussées1'!T1693*PU!B1700)+'Entretien des chaussées1'!X1693+'Entretien des chaussées1'!Y1693+'Entretien des chaussées1'!Z1693+'Entretien des chaussées1'!AA1693+'Entretien des chaussées1'!AB1693+'Entretien des chaussées1'!AC1693</f>
        <v>0</v>
      </c>
      <c r="AE1693" s="34"/>
      <c r="AF1693" s="34"/>
      <c r="AG1693" s="19" t="str">
        <f t="shared" si="305"/>
        <v/>
      </c>
      <c r="AH1693" s="19" t="str">
        <f t="shared" si="306"/>
        <v/>
      </c>
      <c r="AI1693" s="19" t="str">
        <f t="shared" si="307"/>
        <v/>
      </c>
      <c r="AJ1693" s="31"/>
      <c r="AK1693" s="26"/>
    </row>
    <row r="1694" spans="1:37" x14ac:dyDescent="0.2">
      <c r="A1694" s="40"/>
      <c r="B1694" s="50"/>
      <c r="C1694" s="41"/>
      <c r="D1694" s="44"/>
      <c r="E1694" s="40"/>
      <c r="F1694" s="38" t="str">
        <f t="shared" si="297"/>
        <v/>
      </c>
      <c r="G1694" s="23">
        <f t="shared" si="298"/>
        <v>0</v>
      </c>
      <c r="H1694" s="23">
        <f t="shared" si="299"/>
        <v>0</v>
      </c>
      <c r="I1694" s="23">
        <f t="shared" si="300"/>
        <v>0</v>
      </c>
      <c r="J1694" s="23">
        <f t="shared" si="301"/>
        <v>0</v>
      </c>
      <c r="K1694" s="23">
        <f t="shared" si="302"/>
        <v>0</v>
      </c>
      <c r="L1694" s="27"/>
      <c r="M1694" s="27"/>
      <c r="N1694" s="33"/>
      <c r="O1694" s="33"/>
      <c r="P1694" s="68" t="str">
        <f t="shared" si="303"/>
        <v/>
      </c>
      <c r="Q1694" s="49" t="str">
        <f t="shared" si="304"/>
        <v/>
      </c>
      <c r="R1694" s="33"/>
      <c r="S1694" s="33"/>
      <c r="T1694" s="33"/>
      <c r="U1694" s="33"/>
      <c r="V1694" s="27"/>
      <c r="W1694" s="45"/>
      <c r="X1694" s="42">
        <f>IF(V1694="ESU",P1694*PU!$B$3,0)</f>
        <v>0</v>
      </c>
      <c r="Y1694" s="23">
        <f>IF(V1694="ECF",P1694*PU!$B$5,0)</f>
        <v>0</v>
      </c>
      <c r="Z1694" s="23">
        <f>IF(V1694="Enrobé projeté",P1694*PU!$B$7,0)</f>
        <v>0</v>
      </c>
      <c r="AA1694" s="23">
        <f>IF(V1694="Enrobé à froid",P1694*PU!$B$9,0)</f>
        <v>0</v>
      </c>
      <c r="AB1694" s="23">
        <f>IF(V1694="Béton bitumineux",P1694*PU!$B$11,0)</f>
        <v>0</v>
      </c>
      <c r="AC1694" s="23">
        <f>IF(V1694="Grave émulsion",P1694*PU!$B$13,0)</f>
        <v>0</v>
      </c>
      <c r="AD1694" s="24">
        <f>(R1694*PU!B1699)+('Entretien des chaussées1'!T1694*PU!B1701)+'Entretien des chaussées1'!X1694+'Entretien des chaussées1'!Y1694+'Entretien des chaussées1'!Z1694+'Entretien des chaussées1'!AA1694+'Entretien des chaussées1'!AB1694+'Entretien des chaussées1'!AC1694</f>
        <v>0</v>
      </c>
      <c r="AE1694" s="34"/>
      <c r="AF1694" s="34"/>
      <c r="AG1694" s="19" t="str">
        <f t="shared" si="305"/>
        <v/>
      </c>
      <c r="AH1694" s="19" t="str">
        <f t="shared" si="306"/>
        <v/>
      </c>
      <c r="AI1694" s="19" t="str">
        <f t="shared" si="307"/>
        <v/>
      </c>
      <c r="AJ1694" s="31"/>
      <c r="AK1694" s="26"/>
    </row>
    <row r="1695" spans="1:37" x14ac:dyDescent="0.2">
      <c r="A1695" s="40"/>
      <c r="B1695" s="50"/>
      <c r="C1695" s="41"/>
      <c r="D1695" s="44"/>
      <c r="E1695" s="40"/>
      <c r="F1695" s="38" t="str">
        <f t="shared" si="297"/>
        <v/>
      </c>
      <c r="G1695" s="23">
        <f t="shared" si="298"/>
        <v>0</v>
      </c>
      <c r="H1695" s="23">
        <f t="shared" si="299"/>
        <v>0</v>
      </c>
      <c r="I1695" s="23">
        <f t="shared" si="300"/>
        <v>0</v>
      </c>
      <c r="J1695" s="23">
        <f t="shared" si="301"/>
        <v>0</v>
      </c>
      <c r="K1695" s="23">
        <f t="shared" si="302"/>
        <v>0</v>
      </c>
      <c r="L1695" s="27"/>
      <c r="M1695" s="27"/>
      <c r="N1695" s="33"/>
      <c r="O1695" s="33"/>
      <c r="P1695" s="68" t="str">
        <f t="shared" si="303"/>
        <v/>
      </c>
      <c r="Q1695" s="49" t="str">
        <f t="shared" si="304"/>
        <v/>
      </c>
      <c r="R1695" s="33"/>
      <c r="S1695" s="33"/>
      <c r="T1695" s="33"/>
      <c r="U1695" s="33"/>
      <c r="V1695" s="27"/>
      <c r="W1695" s="45"/>
      <c r="X1695" s="42">
        <f>IF(V1695="ESU",P1695*PU!$B$3,0)</f>
        <v>0</v>
      </c>
      <c r="Y1695" s="23">
        <f>IF(V1695="ECF",P1695*PU!$B$5,0)</f>
        <v>0</v>
      </c>
      <c r="Z1695" s="23">
        <f>IF(V1695="Enrobé projeté",P1695*PU!$B$7,0)</f>
        <v>0</v>
      </c>
      <c r="AA1695" s="23">
        <f>IF(V1695="Enrobé à froid",P1695*PU!$B$9,0)</f>
        <v>0</v>
      </c>
      <c r="AB1695" s="23">
        <f>IF(V1695="Béton bitumineux",P1695*PU!$B$11,0)</f>
        <v>0</v>
      </c>
      <c r="AC1695" s="23">
        <f>IF(V1695="Grave émulsion",P1695*PU!$B$13,0)</f>
        <v>0</v>
      </c>
      <c r="AD1695" s="24">
        <f>(R1695*PU!B1700)+('Entretien des chaussées1'!T1695*PU!B1702)+'Entretien des chaussées1'!X1695+'Entretien des chaussées1'!Y1695+'Entretien des chaussées1'!Z1695+'Entretien des chaussées1'!AA1695+'Entretien des chaussées1'!AB1695+'Entretien des chaussées1'!AC1695</f>
        <v>0</v>
      </c>
      <c r="AE1695" s="34"/>
      <c r="AF1695" s="34"/>
      <c r="AG1695" s="19" t="str">
        <f t="shared" si="305"/>
        <v/>
      </c>
      <c r="AH1695" s="19" t="str">
        <f t="shared" si="306"/>
        <v/>
      </c>
      <c r="AI1695" s="19" t="str">
        <f t="shared" si="307"/>
        <v/>
      </c>
      <c r="AJ1695" s="31"/>
      <c r="AK1695" s="26"/>
    </row>
    <row r="1696" spans="1:37" x14ac:dyDescent="0.2">
      <c r="A1696" s="40"/>
      <c r="B1696" s="50"/>
      <c r="C1696" s="41"/>
      <c r="D1696" s="44"/>
      <c r="E1696" s="40"/>
      <c r="F1696" s="38" t="str">
        <f t="shared" si="297"/>
        <v/>
      </c>
      <c r="G1696" s="23">
        <f t="shared" si="298"/>
        <v>0</v>
      </c>
      <c r="H1696" s="23">
        <f t="shared" si="299"/>
        <v>0</v>
      </c>
      <c r="I1696" s="23">
        <f t="shared" si="300"/>
        <v>0</v>
      </c>
      <c r="J1696" s="23">
        <f t="shared" si="301"/>
        <v>0</v>
      </c>
      <c r="K1696" s="23">
        <f t="shared" si="302"/>
        <v>0</v>
      </c>
      <c r="L1696" s="27"/>
      <c r="M1696" s="27"/>
      <c r="N1696" s="33"/>
      <c r="O1696" s="33"/>
      <c r="P1696" s="68" t="str">
        <f t="shared" si="303"/>
        <v/>
      </c>
      <c r="Q1696" s="49" t="str">
        <f t="shared" si="304"/>
        <v/>
      </c>
      <c r="R1696" s="33"/>
      <c r="S1696" s="33"/>
      <c r="T1696" s="33"/>
      <c r="U1696" s="33"/>
      <c r="V1696" s="27"/>
      <c r="W1696" s="45"/>
      <c r="X1696" s="42">
        <f>IF(V1696="ESU",P1696*PU!$B$3,0)</f>
        <v>0</v>
      </c>
      <c r="Y1696" s="23">
        <f>IF(V1696="ECF",P1696*PU!$B$5,0)</f>
        <v>0</v>
      </c>
      <c r="Z1696" s="23">
        <f>IF(V1696="Enrobé projeté",P1696*PU!$B$7,0)</f>
        <v>0</v>
      </c>
      <c r="AA1696" s="23">
        <f>IF(V1696="Enrobé à froid",P1696*PU!$B$9,0)</f>
        <v>0</v>
      </c>
      <c r="AB1696" s="23">
        <f>IF(V1696="Béton bitumineux",P1696*PU!$B$11,0)</f>
        <v>0</v>
      </c>
      <c r="AC1696" s="23">
        <f>IF(V1696="Grave émulsion",P1696*PU!$B$13,0)</f>
        <v>0</v>
      </c>
      <c r="AD1696" s="24">
        <f>(R1696*PU!B1701)+('Entretien des chaussées1'!T1696*PU!B1703)+'Entretien des chaussées1'!X1696+'Entretien des chaussées1'!Y1696+'Entretien des chaussées1'!Z1696+'Entretien des chaussées1'!AA1696+'Entretien des chaussées1'!AB1696+'Entretien des chaussées1'!AC1696</f>
        <v>0</v>
      </c>
      <c r="AE1696" s="34"/>
      <c r="AF1696" s="34"/>
      <c r="AG1696" s="19" t="str">
        <f t="shared" si="305"/>
        <v/>
      </c>
      <c r="AH1696" s="19" t="str">
        <f t="shared" si="306"/>
        <v/>
      </c>
      <c r="AI1696" s="19" t="str">
        <f t="shared" si="307"/>
        <v/>
      </c>
      <c r="AJ1696" s="31"/>
      <c r="AK1696" s="26"/>
    </row>
    <row r="1697" spans="1:37" x14ac:dyDescent="0.2">
      <c r="A1697" s="40"/>
      <c r="B1697" s="50"/>
      <c r="C1697" s="41"/>
      <c r="D1697" s="44"/>
      <c r="E1697" s="40"/>
      <c r="F1697" s="38" t="str">
        <f t="shared" si="297"/>
        <v/>
      </c>
      <c r="G1697" s="23">
        <f t="shared" si="298"/>
        <v>0</v>
      </c>
      <c r="H1697" s="23">
        <f t="shared" si="299"/>
        <v>0</v>
      </c>
      <c r="I1697" s="23">
        <f t="shared" si="300"/>
        <v>0</v>
      </c>
      <c r="J1697" s="23">
        <f t="shared" si="301"/>
        <v>0</v>
      </c>
      <c r="K1697" s="23">
        <f t="shared" si="302"/>
        <v>0</v>
      </c>
      <c r="L1697" s="27"/>
      <c r="M1697" s="27"/>
      <c r="N1697" s="33"/>
      <c r="O1697" s="33"/>
      <c r="P1697" s="68" t="str">
        <f t="shared" si="303"/>
        <v/>
      </c>
      <c r="Q1697" s="49" t="str">
        <f t="shared" si="304"/>
        <v/>
      </c>
      <c r="R1697" s="33"/>
      <c r="S1697" s="33"/>
      <c r="T1697" s="33"/>
      <c r="U1697" s="33"/>
      <c r="V1697" s="27"/>
      <c r="W1697" s="45"/>
      <c r="X1697" s="42">
        <f>IF(V1697="ESU",P1697*PU!$B$3,0)</f>
        <v>0</v>
      </c>
      <c r="Y1697" s="23">
        <f>IF(V1697="ECF",P1697*PU!$B$5,0)</f>
        <v>0</v>
      </c>
      <c r="Z1697" s="23">
        <f>IF(V1697="Enrobé projeté",P1697*PU!$B$7,0)</f>
        <v>0</v>
      </c>
      <c r="AA1697" s="23">
        <f>IF(V1697="Enrobé à froid",P1697*PU!$B$9,0)</f>
        <v>0</v>
      </c>
      <c r="AB1697" s="23">
        <f>IF(V1697="Béton bitumineux",P1697*PU!$B$11,0)</f>
        <v>0</v>
      </c>
      <c r="AC1697" s="23">
        <f>IF(V1697="Grave émulsion",P1697*PU!$B$13,0)</f>
        <v>0</v>
      </c>
      <c r="AD1697" s="24">
        <f>(R1697*PU!B1702)+('Entretien des chaussées1'!T1697*PU!B1704)+'Entretien des chaussées1'!X1697+'Entretien des chaussées1'!Y1697+'Entretien des chaussées1'!Z1697+'Entretien des chaussées1'!AA1697+'Entretien des chaussées1'!AB1697+'Entretien des chaussées1'!AC1697</f>
        <v>0</v>
      </c>
      <c r="AE1697" s="34"/>
      <c r="AF1697" s="34"/>
      <c r="AG1697" s="19" t="str">
        <f t="shared" si="305"/>
        <v/>
      </c>
      <c r="AH1697" s="19" t="str">
        <f t="shared" si="306"/>
        <v/>
      </c>
      <c r="AI1697" s="19" t="str">
        <f t="shared" si="307"/>
        <v/>
      </c>
      <c r="AJ1697" s="31"/>
      <c r="AK1697" s="26"/>
    </row>
    <row r="1698" spans="1:37" x14ac:dyDescent="0.2">
      <c r="A1698" s="40"/>
      <c r="B1698" s="50"/>
      <c r="C1698" s="41"/>
      <c r="D1698" s="44"/>
      <c r="E1698" s="40"/>
      <c r="F1698" s="38" t="str">
        <f t="shared" si="297"/>
        <v/>
      </c>
      <c r="G1698" s="23">
        <f t="shared" si="298"/>
        <v>0</v>
      </c>
      <c r="H1698" s="23">
        <f t="shared" si="299"/>
        <v>0</v>
      </c>
      <c r="I1698" s="23">
        <f t="shared" si="300"/>
        <v>0</v>
      </c>
      <c r="J1698" s="23">
        <f t="shared" si="301"/>
        <v>0</v>
      </c>
      <c r="K1698" s="23">
        <f t="shared" si="302"/>
        <v>0</v>
      </c>
      <c r="L1698" s="27"/>
      <c r="M1698" s="27"/>
      <c r="N1698" s="33"/>
      <c r="O1698" s="33"/>
      <c r="P1698" s="68" t="str">
        <f t="shared" si="303"/>
        <v/>
      </c>
      <c r="Q1698" s="49" t="str">
        <f t="shared" si="304"/>
        <v/>
      </c>
      <c r="R1698" s="33"/>
      <c r="S1698" s="33"/>
      <c r="T1698" s="33"/>
      <c r="U1698" s="33"/>
      <c r="V1698" s="27"/>
      <c r="W1698" s="45"/>
      <c r="X1698" s="42">
        <f>IF(V1698="ESU",P1698*PU!$B$3,0)</f>
        <v>0</v>
      </c>
      <c r="Y1698" s="23">
        <f>IF(V1698="ECF",P1698*PU!$B$5,0)</f>
        <v>0</v>
      </c>
      <c r="Z1698" s="23">
        <f>IF(V1698="Enrobé projeté",P1698*PU!$B$7,0)</f>
        <v>0</v>
      </c>
      <c r="AA1698" s="23">
        <f>IF(V1698="Enrobé à froid",P1698*PU!$B$9,0)</f>
        <v>0</v>
      </c>
      <c r="AB1698" s="23">
        <f>IF(V1698="Béton bitumineux",P1698*PU!$B$11,0)</f>
        <v>0</v>
      </c>
      <c r="AC1698" s="23">
        <f>IF(V1698="Grave émulsion",P1698*PU!$B$13,0)</f>
        <v>0</v>
      </c>
      <c r="AD1698" s="24">
        <f>(R1698*PU!B1703)+('Entretien des chaussées1'!T1698*PU!B1705)+'Entretien des chaussées1'!X1698+'Entretien des chaussées1'!Y1698+'Entretien des chaussées1'!Z1698+'Entretien des chaussées1'!AA1698+'Entretien des chaussées1'!AB1698+'Entretien des chaussées1'!AC1698</f>
        <v>0</v>
      </c>
      <c r="AE1698" s="34"/>
      <c r="AF1698" s="34"/>
      <c r="AG1698" s="19" t="str">
        <f t="shared" si="305"/>
        <v/>
      </c>
      <c r="AH1698" s="19" t="str">
        <f t="shared" si="306"/>
        <v/>
      </c>
      <c r="AI1698" s="19" t="str">
        <f t="shared" si="307"/>
        <v/>
      </c>
      <c r="AJ1698" s="31"/>
      <c r="AK1698" s="26"/>
    </row>
    <row r="1699" spans="1:37" x14ac:dyDescent="0.2">
      <c r="A1699" s="40"/>
      <c r="B1699" s="50"/>
      <c r="C1699" s="41"/>
      <c r="D1699" s="44"/>
      <c r="E1699" s="40"/>
      <c r="F1699" s="38" t="str">
        <f t="shared" si="297"/>
        <v/>
      </c>
      <c r="G1699" s="23">
        <f t="shared" si="298"/>
        <v>0</v>
      </c>
      <c r="H1699" s="23">
        <f t="shared" si="299"/>
        <v>0</v>
      </c>
      <c r="I1699" s="23">
        <f t="shared" si="300"/>
        <v>0</v>
      </c>
      <c r="J1699" s="23">
        <f t="shared" si="301"/>
        <v>0</v>
      </c>
      <c r="K1699" s="23">
        <f t="shared" si="302"/>
        <v>0</v>
      </c>
      <c r="L1699" s="27"/>
      <c r="M1699" s="27"/>
      <c r="N1699" s="33"/>
      <c r="O1699" s="33"/>
      <c r="P1699" s="68" t="str">
        <f t="shared" si="303"/>
        <v/>
      </c>
      <c r="Q1699" s="49" t="str">
        <f t="shared" si="304"/>
        <v/>
      </c>
      <c r="R1699" s="33"/>
      <c r="S1699" s="33"/>
      <c r="T1699" s="33"/>
      <c r="U1699" s="33"/>
      <c r="V1699" s="27"/>
      <c r="W1699" s="45"/>
      <c r="X1699" s="42">
        <f>IF(V1699="ESU",P1699*PU!$B$3,0)</f>
        <v>0</v>
      </c>
      <c r="Y1699" s="23">
        <f>IF(V1699="ECF",P1699*PU!$B$5,0)</f>
        <v>0</v>
      </c>
      <c r="Z1699" s="23">
        <f>IF(V1699="Enrobé projeté",P1699*PU!$B$7,0)</f>
        <v>0</v>
      </c>
      <c r="AA1699" s="23">
        <f>IF(V1699="Enrobé à froid",P1699*PU!$B$9,0)</f>
        <v>0</v>
      </c>
      <c r="AB1699" s="23">
        <f>IF(V1699="Béton bitumineux",P1699*PU!$B$11,0)</f>
        <v>0</v>
      </c>
      <c r="AC1699" s="23">
        <f>IF(V1699="Grave émulsion",P1699*PU!$B$13,0)</f>
        <v>0</v>
      </c>
      <c r="AD1699" s="24">
        <f>(R1699*PU!B1704)+('Entretien des chaussées1'!T1699*PU!B1706)+'Entretien des chaussées1'!X1699+'Entretien des chaussées1'!Y1699+'Entretien des chaussées1'!Z1699+'Entretien des chaussées1'!AA1699+'Entretien des chaussées1'!AB1699+'Entretien des chaussées1'!AC1699</f>
        <v>0</v>
      </c>
      <c r="AE1699" s="34"/>
      <c r="AF1699" s="34"/>
      <c r="AG1699" s="19" t="str">
        <f t="shared" si="305"/>
        <v/>
      </c>
      <c r="AH1699" s="19" t="str">
        <f t="shared" si="306"/>
        <v/>
      </c>
      <c r="AI1699" s="19" t="str">
        <f t="shared" si="307"/>
        <v/>
      </c>
      <c r="AJ1699" s="31"/>
      <c r="AK1699" s="26"/>
    </row>
    <row r="1700" spans="1:37" x14ac:dyDescent="0.2">
      <c r="A1700" s="40"/>
      <c r="B1700" s="50"/>
      <c r="C1700" s="41"/>
      <c r="D1700" s="44"/>
      <c r="E1700" s="40"/>
      <c r="F1700" s="38" t="str">
        <f t="shared" si="297"/>
        <v/>
      </c>
      <c r="G1700" s="23">
        <f t="shared" si="298"/>
        <v>0</v>
      </c>
      <c r="H1700" s="23">
        <f t="shared" si="299"/>
        <v>0</v>
      </c>
      <c r="I1700" s="23">
        <f t="shared" si="300"/>
        <v>0</v>
      </c>
      <c r="J1700" s="23">
        <f t="shared" si="301"/>
        <v>0</v>
      </c>
      <c r="K1700" s="23">
        <f t="shared" si="302"/>
        <v>0</v>
      </c>
      <c r="L1700" s="27"/>
      <c r="M1700" s="27"/>
      <c r="N1700" s="33"/>
      <c r="O1700" s="33"/>
      <c r="P1700" s="68" t="str">
        <f t="shared" si="303"/>
        <v/>
      </c>
      <c r="Q1700" s="49" t="str">
        <f t="shared" si="304"/>
        <v/>
      </c>
      <c r="R1700" s="33"/>
      <c r="S1700" s="33"/>
      <c r="T1700" s="33"/>
      <c r="U1700" s="33"/>
      <c r="V1700" s="27"/>
      <c r="W1700" s="45"/>
      <c r="X1700" s="42">
        <f>IF(V1700="ESU",P1700*PU!$B$3,0)</f>
        <v>0</v>
      </c>
      <c r="Y1700" s="23">
        <f>IF(V1700="ECF",P1700*PU!$B$5,0)</f>
        <v>0</v>
      </c>
      <c r="Z1700" s="23">
        <f>IF(V1700="Enrobé projeté",P1700*PU!$B$7,0)</f>
        <v>0</v>
      </c>
      <c r="AA1700" s="23">
        <f>IF(V1700="Enrobé à froid",P1700*PU!$B$9,0)</f>
        <v>0</v>
      </c>
      <c r="AB1700" s="23">
        <f>IF(V1700="Béton bitumineux",P1700*PU!$B$11,0)</f>
        <v>0</v>
      </c>
      <c r="AC1700" s="23">
        <f>IF(V1700="Grave émulsion",P1700*PU!$B$13,0)</f>
        <v>0</v>
      </c>
      <c r="AD1700" s="24">
        <f>(R1700*PU!B1705)+('Entretien des chaussées1'!T1700*PU!B1707)+'Entretien des chaussées1'!X1700+'Entretien des chaussées1'!Y1700+'Entretien des chaussées1'!Z1700+'Entretien des chaussées1'!AA1700+'Entretien des chaussées1'!AB1700+'Entretien des chaussées1'!AC1700</f>
        <v>0</v>
      </c>
      <c r="AE1700" s="34"/>
      <c r="AF1700" s="34"/>
      <c r="AG1700" s="19" t="str">
        <f t="shared" si="305"/>
        <v/>
      </c>
      <c r="AH1700" s="19" t="str">
        <f t="shared" si="306"/>
        <v/>
      </c>
      <c r="AI1700" s="19" t="str">
        <f t="shared" si="307"/>
        <v/>
      </c>
      <c r="AJ1700" s="31"/>
      <c r="AK1700" s="26"/>
    </row>
    <row r="1701" spans="1:37" x14ac:dyDescent="0.2">
      <c r="A1701" s="40"/>
      <c r="B1701" s="50"/>
      <c r="C1701" s="41"/>
      <c r="D1701" s="44"/>
      <c r="E1701" s="40"/>
      <c r="F1701" s="38" t="str">
        <f t="shared" si="297"/>
        <v/>
      </c>
      <c r="G1701" s="23">
        <f t="shared" si="298"/>
        <v>0</v>
      </c>
      <c r="H1701" s="23">
        <f t="shared" si="299"/>
        <v>0</v>
      </c>
      <c r="I1701" s="23">
        <f t="shared" si="300"/>
        <v>0</v>
      </c>
      <c r="J1701" s="23">
        <f t="shared" si="301"/>
        <v>0</v>
      </c>
      <c r="K1701" s="23">
        <f t="shared" si="302"/>
        <v>0</v>
      </c>
      <c r="L1701" s="27"/>
      <c r="M1701" s="27"/>
      <c r="N1701" s="33"/>
      <c r="O1701" s="33"/>
      <c r="P1701" s="68" t="str">
        <f t="shared" si="303"/>
        <v/>
      </c>
      <c r="Q1701" s="49" t="str">
        <f t="shared" si="304"/>
        <v/>
      </c>
      <c r="R1701" s="33"/>
      <c r="S1701" s="33"/>
      <c r="T1701" s="33"/>
      <c r="U1701" s="33"/>
      <c r="V1701" s="27"/>
      <c r="W1701" s="45"/>
      <c r="X1701" s="42">
        <f>IF(V1701="ESU",P1701*PU!$B$3,0)</f>
        <v>0</v>
      </c>
      <c r="Y1701" s="23">
        <f>IF(V1701="ECF",P1701*PU!$B$5,0)</f>
        <v>0</v>
      </c>
      <c r="Z1701" s="23">
        <f>IF(V1701="Enrobé projeté",P1701*PU!$B$7,0)</f>
        <v>0</v>
      </c>
      <c r="AA1701" s="23">
        <f>IF(V1701="Enrobé à froid",P1701*PU!$B$9,0)</f>
        <v>0</v>
      </c>
      <c r="AB1701" s="23">
        <f>IF(V1701="Béton bitumineux",P1701*PU!$B$11,0)</f>
        <v>0</v>
      </c>
      <c r="AC1701" s="23">
        <f>IF(V1701="Grave émulsion",P1701*PU!$B$13,0)</f>
        <v>0</v>
      </c>
      <c r="AD1701" s="24">
        <f>(R1701*PU!B1706)+('Entretien des chaussées1'!T1701*PU!B1708)+'Entretien des chaussées1'!X1701+'Entretien des chaussées1'!Y1701+'Entretien des chaussées1'!Z1701+'Entretien des chaussées1'!AA1701+'Entretien des chaussées1'!AB1701+'Entretien des chaussées1'!AC1701</f>
        <v>0</v>
      </c>
      <c r="AE1701" s="34"/>
      <c r="AF1701" s="34"/>
      <c r="AG1701" s="19" t="str">
        <f t="shared" si="305"/>
        <v/>
      </c>
      <c r="AH1701" s="19" t="str">
        <f t="shared" si="306"/>
        <v/>
      </c>
      <c r="AI1701" s="19" t="str">
        <f t="shared" si="307"/>
        <v/>
      </c>
      <c r="AJ1701" s="31"/>
      <c r="AK1701" s="26"/>
    </row>
    <row r="1702" spans="1:37" x14ac:dyDescent="0.2">
      <c r="A1702" s="40"/>
      <c r="B1702" s="50"/>
      <c r="C1702" s="41"/>
      <c r="D1702" s="44"/>
      <c r="E1702" s="40"/>
      <c r="F1702" s="38" t="str">
        <f t="shared" si="297"/>
        <v/>
      </c>
      <c r="G1702" s="23">
        <f t="shared" si="298"/>
        <v>0</v>
      </c>
      <c r="H1702" s="23">
        <f t="shared" si="299"/>
        <v>0</v>
      </c>
      <c r="I1702" s="23">
        <f t="shared" si="300"/>
        <v>0</v>
      </c>
      <c r="J1702" s="23">
        <f t="shared" si="301"/>
        <v>0</v>
      </c>
      <c r="K1702" s="23">
        <f t="shared" si="302"/>
        <v>0</v>
      </c>
      <c r="L1702" s="27"/>
      <c r="M1702" s="27"/>
      <c r="N1702" s="33"/>
      <c r="O1702" s="33"/>
      <c r="P1702" s="68" t="str">
        <f t="shared" si="303"/>
        <v/>
      </c>
      <c r="Q1702" s="49" t="str">
        <f t="shared" si="304"/>
        <v/>
      </c>
      <c r="R1702" s="33"/>
      <c r="S1702" s="33"/>
      <c r="T1702" s="33"/>
      <c r="U1702" s="33"/>
      <c r="V1702" s="27"/>
      <c r="W1702" s="45"/>
      <c r="X1702" s="42">
        <f>IF(V1702="ESU",P1702*PU!$B$3,0)</f>
        <v>0</v>
      </c>
      <c r="Y1702" s="23">
        <f>IF(V1702="ECF",P1702*PU!$B$5,0)</f>
        <v>0</v>
      </c>
      <c r="Z1702" s="23">
        <f>IF(V1702="Enrobé projeté",P1702*PU!$B$7,0)</f>
        <v>0</v>
      </c>
      <c r="AA1702" s="23">
        <f>IF(V1702="Enrobé à froid",P1702*PU!$B$9,0)</f>
        <v>0</v>
      </c>
      <c r="AB1702" s="23">
        <f>IF(V1702="Béton bitumineux",P1702*PU!$B$11,0)</f>
        <v>0</v>
      </c>
      <c r="AC1702" s="23">
        <f>IF(V1702="Grave émulsion",P1702*PU!$B$13,0)</f>
        <v>0</v>
      </c>
      <c r="AD1702" s="24">
        <f>(R1702*PU!B1707)+('Entretien des chaussées1'!T1702*PU!B1709)+'Entretien des chaussées1'!X1702+'Entretien des chaussées1'!Y1702+'Entretien des chaussées1'!Z1702+'Entretien des chaussées1'!AA1702+'Entretien des chaussées1'!AB1702+'Entretien des chaussées1'!AC1702</f>
        <v>0</v>
      </c>
      <c r="AE1702" s="34"/>
      <c r="AF1702" s="34"/>
      <c r="AG1702" s="19" t="str">
        <f t="shared" si="305"/>
        <v/>
      </c>
      <c r="AH1702" s="19" t="str">
        <f t="shared" si="306"/>
        <v/>
      </c>
      <c r="AI1702" s="19" t="str">
        <f t="shared" si="307"/>
        <v/>
      </c>
      <c r="AJ1702" s="31"/>
      <c r="AK1702" s="26"/>
    </row>
    <row r="1703" spans="1:37" x14ac:dyDescent="0.2">
      <c r="A1703" s="40"/>
      <c r="B1703" s="50"/>
      <c r="C1703" s="41"/>
      <c r="D1703" s="44"/>
      <c r="E1703" s="40"/>
      <c r="F1703" s="38" t="str">
        <f t="shared" si="297"/>
        <v/>
      </c>
      <c r="G1703" s="23">
        <f t="shared" si="298"/>
        <v>0</v>
      </c>
      <c r="H1703" s="23">
        <f t="shared" si="299"/>
        <v>0</v>
      </c>
      <c r="I1703" s="23">
        <f t="shared" si="300"/>
        <v>0</v>
      </c>
      <c r="J1703" s="23">
        <f t="shared" si="301"/>
        <v>0</v>
      </c>
      <c r="K1703" s="23">
        <f t="shared" si="302"/>
        <v>0</v>
      </c>
      <c r="L1703" s="27"/>
      <c r="M1703" s="27"/>
      <c r="N1703" s="33"/>
      <c r="O1703" s="33"/>
      <c r="P1703" s="68" t="str">
        <f t="shared" si="303"/>
        <v/>
      </c>
      <c r="Q1703" s="49" t="str">
        <f t="shared" si="304"/>
        <v/>
      </c>
      <c r="R1703" s="33"/>
      <c r="S1703" s="33"/>
      <c r="T1703" s="33"/>
      <c r="U1703" s="33"/>
      <c r="V1703" s="27"/>
      <c r="W1703" s="45"/>
      <c r="X1703" s="42">
        <f>IF(V1703="ESU",P1703*PU!$B$3,0)</f>
        <v>0</v>
      </c>
      <c r="Y1703" s="23">
        <f>IF(V1703="ECF",P1703*PU!$B$5,0)</f>
        <v>0</v>
      </c>
      <c r="Z1703" s="23">
        <f>IF(V1703="Enrobé projeté",P1703*PU!$B$7,0)</f>
        <v>0</v>
      </c>
      <c r="AA1703" s="23">
        <f>IF(V1703="Enrobé à froid",P1703*PU!$B$9,0)</f>
        <v>0</v>
      </c>
      <c r="AB1703" s="23">
        <f>IF(V1703="Béton bitumineux",P1703*PU!$B$11,0)</f>
        <v>0</v>
      </c>
      <c r="AC1703" s="23">
        <f>IF(V1703="Grave émulsion",P1703*PU!$B$13,0)</f>
        <v>0</v>
      </c>
      <c r="AD1703" s="24">
        <f>(R1703*PU!B1708)+('Entretien des chaussées1'!T1703*PU!B1710)+'Entretien des chaussées1'!X1703+'Entretien des chaussées1'!Y1703+'Entretien des chaussées1'!Z1703+'Entretien des chaussées1'!AA1703+'Entretien des chaussées1'!AB1703+'Entretien des chaussées1'!AC1703</f>
        <v>0</v>
      </c>
      <c r="AE1703" s="34"/>
      <c r="AF1703" s="34"/>
      <c r="AG1703" s="19" t="str">
        <f t="shared" si="305"/>
        <v/>
      </c>
      <c r="AH1703" s="19" t="str">
        <f t="shared" si="306"/>
        <v/>
      </c>
      <c r="AI1703" s="19" t="str">
        <f t="shared" si="307"/>
        <v/>
      </c>
      <c r="AJ1703" s="31"/>
      <c r="AK1703" s="26"/>
    </row>
    <row r="1704" spans="1:37" x14ac:dyDescent="0.2">
      <c r="A1704" s="40"/>
      <c r="B1704" s="50"/>
      <c r="C1704" s="41"/>
      <c r="D1704" s="44"/>
      <c r="E1704" s="40"/>
      <c r="F1704" s="38" t="str">
        <f t="shared" si="297"/>
        <v/>
      </c>
      <c r="G1704" s="23">
        <f t="shared" si="298"/>
        <v>0</v>
      </c>
      <c r="H1704" s="23">
        <f t="shared" si="299"/>
        <v>0</v>
      </c>
      <c r="I1704" s="23">
        <f t="shared" si="300"/>
        <v>0</v>
      </c>
      <c r="J1704" s="23">
        <f t="shared" si="301"/>
        <v>0</v>
      </c>
      <c r="K1704" s="23">
        <f t="shared" si="302"/>
        <v>0</v>
      </c>
      <c r="L1704" s="27"/>
      <c r="M1704" s="27"/>
      <c r="N1704" s="33"/>
      <c r="O1704" s="33"/>
      <c r="P1704" s="68" t="str">
        <f t="shared" si="303"/>
        <v/>
      </c>
      <c r="Q1704" s="49" t="str">
        <f t="shared" si="304"/>
        <v/>
      </c>
      <c r="R1704" s="33"/>
      <c r="S1704" s="33"/>
      <c r="T1704" s="33"/>
      <c r="U1704" s="33"/>
      <c r="V1704" s="27"/>
      <c r="W1704" s="45"/>
      <c r="X1704" s="42">
        <f>IF(V1704="ESU",P1704*PU!$B$3,0)</f>
        <v>0</v>
      </c>
      <c r="Y1704" s="23">
        <f>IF(V1704="ECF",P1704*PU!$B$5,0)</f>
        <v>0</v>
      </c>
      <c r="Z1704" s="23">
        <f>IF(V1704="Enrobé projeté",P1704*PU!$B$7,0)</f>
        <v>0</v>
      </c>
      <c r="AA1704" s="23">
        <f>IF(V1704="Enrobé à froid",P1704*PU!$B$9,0)</f>
        <v>0</v>
      </c>
      <c r="AB1704" s="23">
        <f>IF(V1704="Béton bitumineux",P1704*PU!$B$11,0)</f>
        <v>0</v>
      </c>
      <c r="AC1704" s="23">
        <f>IF(V1704="Grave émulsion",P1704*PU!$B$13,0)</f>
        <v>0</v>
      </c>
      <c r="AD1704" s="24">
        <f>(R1704*PU!B1709)+('Entretien des chaussées1'!T1704*PU!B1711)+'Entretien des chaussées1'!X1704+'Entretien des chaussées1'!Y1704+'Entretien des chaussées1'!Z1704+'Entretien des chaussées1'!AA1704+'Entretien des chaussées1'!AB1704+'Entretien des chaussées1'!AC1704</f>
        <v>0</v>
      </c>
      <c r="AE1704" s="34"/>
      <c r="AF1704" s="34"/>
      <c r="AG1704" s="19" t="str">
        <f t="shared" si="305"/>
        <v/>
      </c>
      <c r="AH1704" s="19" t="str">
        <f t="shared" si="306"/>
        <v/>
      </c>
      <c r="AI1704" s="19" t="str">
        <f t="shared" si="307"/>
        <v/>
      </c>
      <c r="AJ1704" s="31"/>
      <c r="AK1704" s="26"/>
    </row>
    <row r="1705" spans="1:37" x14ac:dyDescent="0.2">
      <c r="A1705" s="40"/>
      <c r="B1705" s="50"/>
      <c r="C1705" s="41"/>
      <c r="D1705" s="44"/>
      <c r="E1705" s="40"/>
      <c r="F1705" s="38" t="str">
        <f t="shared" si="297"/>
        <v/>
      </c>
      <c r="G1705" s="23">
        <f t="shared" si="298"/>
        <v>0</v>
      </c>
      <c r="H1705" s="23">
        <f t="shared" si="299"/>
        <v>0</v>
      </c>
      <c r="I1705" s="23">
        <f t="shared" si="300"/>
        <v>0</v>
      </c>
      <c r="J1705" s="23">
        <f t="shared" si="301"/>
        <v>0</v>
      </c>
      <c r="K1705" s="23">
        <f t="shared" si="302"/>
        <v>0</v>
      </c>
      <c r="L1705" s="27"/>
      <c r="M1705" s="27"/>
      <c r="N1705" s="33"/>
      <c r="O1705" s="33"/>
      <c r="P1705" s="68" t="str">
        <f t="shared" si="303"/>
        <v/>
      </c>
      <c r="Q1705" s="49" t="str">
        <f t="shared" si="304"/>
        <v/>
      </c>
      <c r="R1705" s="33"/>
      <c r="S1705" s="33"/>
      <c r="T1705" s="33"/>
      <c r="U1705" s="33"/>
      <c r="V1705" s="27"/>
      <c r="W1705" s="45"/>
      <c r="X1705" s="42">
        <f>IF(V1705="ESU",P1705*PU!$B$3,0)</f>
        <v>0</v>
      </c>
      <c r="Y1705" s="23">
        <f>IF(V1705="ECF",P1705*PU!$B$5,0)</f>
        <v>0</v>
      </c>
      <c r="Z1705" s="23">
        <f>IF(V1705="Enrobé projeté",P1705*PU!$B$7,0)</f>
        <v>0</v>
      </c>
      <c r="AA1705" s="23">
        <f>IF(V1705="Enrobé à froid",P1705*PU!$B$9,0)</f>
        <v>0</v>
      </c>
      <c r="AB1705" s="23">
        <f>IF(V1705="Béton bitumineux",P1705*PU!$B$11,0)</f>
        <v>0</v>
      </c>
      <c r="AC1705" s="23">
        <f>IF(V1705="Grave émulsion",P1705*PU!$B$13,0)</f>
        <v>0</v>
      </c>
      <c r="AD1705" s="24">
        <f>(R1705*PU!B1710)+('Entretien des chaussées1'!T1705*PU!B1712)+'Entretien des chaussées1'!X1705+'Entretien des chaussées1'!Y1705+'Entretien des chaussées1'!Z1705+'Entretien des chaussées1'!AA1705+'Entretien des chaussées1'!AB1705+'Entretien des chaussées1'!AC1705</f>
        <v>0</v>
      </c>
      <c r="AE1705" s="34"/>
      <c r="AF1705" s="34"/>
      <c r="AG1705" s="19" t="str">
        <f t="shared" si="305"/>
        <v/>
      </c>
      <c r="AH1705" s="19" t="str">
        <f t="shared" si="306"/>
        <v/>
      </c>
      <c r="AI1705" s="19" t="str">
        <f t="shared" si="307"/>
        <v/>
      </c>
      <c r="AJ1705" s="31"/>
      <c r="AK1705" s="26"/>
    </row>
    <row r="1706" spans="1:37" x14ac:dyDescent="0.2">
      <c r="A1706" s="40"/>
      <c r="B1706" s="50"/>
      <c r="C1706" s="41"/>
      <c r="D1706" s="44"/>
      <c r="E1706" s="40"/>
      <c r="F1706" s="38" t="str">
        <f t="shared" si="297"/>
        <v/>
      </c>
      <c r="G1706" s="23">
        <f t="shared" si="298"/>
        <v>0</v>
      </c>
      <c r="H1706" s="23">
        <f t="shared" si="299"/>
        <v>0</v>
      </c>
      <c r="I1706" s="23">
        <f t="shared" si="300"/>
        <v>0</v>
      </c>
      <c r="J1706" s="23">
        <f t="shared" si="301"/>
        <v>0</v>
      </c>
      <c r="K1706" s="23">
        <f t="shared" si="302"/>
        <v>0</v>
      </c>
      <c r="L1706" s="27"/>
      <c r="M1706" s="27"/>
      <c r="N1706" s="33"/>
      <c r="O1706" s="33"/>
      <c r="P1706" s="68" t="str">
        <f t="shared" si="303"/>
        <v/>
      </c>
      <c r="Q1706" s="49" t="str">
        <f t="shared" si="304"/>
        <v/>
      </c>
      <c r="R1706" s="33"/>
      <c r="S1706" s="33"/>
      <c r="T1706" s="33"/>
      <c r="U1706" s="33"/>
      <c r="V1706" s="27"/>
      <c r="W1706" s="45"/>
      <c r="X1706" s="42">
        <f>IF(V1706="ESU",P1706*PU!$B$3,0)</f>
        <v>0</v>
      </c>
      <c r="Y1706" s="23">
        <f>IF(V1706="ECF",P1706*PU!$B$5,0)</f>
        <v>0</v>
      </c>
      <c r="Z1706" s="23">
        <f>IF(V1706="Enrobé projeté",P1706*PU!$B$7,0)</f>
        <v>0</v>
      </c>
      <c r="AA1706" s="23">
        <f>IF(V1706="Enrobé à froid",P1706*PU!$B$9,0)</f>
        <v>0</v>
      </c>
      <c r="AB1706" s="23">
        <f>IF(V1706="Béton bitumineux",P1706*PU!$B$11,0)</f>
        <v>0</v>
      </c>
      <c r="AC1706" s="23">
        <f>IF(V1706="Grave émulsion",P1706*PU!$B$13,0)</f>
        <v>0</v>
      </c>
      <c r="AD1706" s="24">
        <f>(R1706*PU!B1711)+('Entretien des chaussées1'!T1706*PU!B1713)+'Entretien des chaussées1'!X1706+'Entretien des chaussées1'!Y1706+'Entretien des chaussées1'!Z1706+'Entretien des chaussées1'!AA1706+'Entretien des chaussées1'!AB1706+'Entretien des chaussées1'!AC1706</f>
        <v>0</v>
      </c>
      <c r="AE1706" s="34"/>
      <c r="AF1706" s="34"/>
      <c r="AG1706" s="19" t="str">
        <f t="shared" si="305"/>
        <v/>
      </c>
      <c r="AH1706" s="19" t="str">
        <f t="shared" si="306"/>
        <v/>
      </c>
      <c r="AI1706" s="19" t="str">
        <f t="shared" si="307"/>
        <v/>
      </c>
      <c r="AJ1706" s="31"/>
      <c r="AK1706" s="26"/>
    </row>
    <row r="1707" spans="1:37" x14ac:dyDescent="0.2">
      <c r="A1707" s="40"/>
      <c r="B1707" s="50"/>
      <c r="C1707" s="41"/>
      <c r="D1707" s="44"/>
      <c r="E1707" s="40"/>
      <c r="F1707" s="38" t="str">
        <f t="shared" si="297"/>
        <v/>
      </c>
      <c r="G1707" s="23">
        <f t="shared" si="298"/>
        <v>0</v>
      </c>
      <c r="H1707" s="23">
        <f t="shared" si="299"/>
        <v>0</v>
      </c>
      <c r="I1707" s="23">
        <f t="shared" si="300"/>
        <v>0</v>
      </c>
      <c r="J1707" s="23">
        <f t="shared" si="301"/>
        <v>0</v>
      </c>
      <c r="K1707" s="23">
        <f t="shared" si="302"/>
        <v>0</v>
      </c>
      <c r="L1707" s="27"/>
      <c r="M1707" s="27"/>
      <c r="N1707" s="33"/>
      <c r="O1707" s="33"/>
      <c r="P1707" s="68" t="str">
        <f t="shared" si="303"/>
        <v/>
      </c>
      <c r="Q1707" s="49" t="str">
        <f t="shared" si="304"/>
        <v/>
      </c>
      <c r="R1707" s="33"/>
      <c r="S1707" s="33"/>
      <c r="T1707" s="33"/>
      <c r="U1707" s="33"/>
      <c r="V1707" s="27"/>
      <c r="W1707" s="45"/>
      <c r="X1707" s="42">
        <f>IF(V1707="ESU",P1707*PU!$B$3,0)</f>
        <v>0</v>
      </c>
      <c r="Y1707" s="23">
        <f>IF(V1707="ECF",P1707*PU!$B$5,0)</f>
        <v>0</v>
      </c>
      <c r="Z1707" s="23">
        <f>IF(V1707="Enrobé projeté",P1707*PU!$B$7,0)</f>
        <v>0</v>
      </c>
      <c r="AA1707" s="23">
        <f>IF(V1707="Enrobé à froid",P1707*PU!$B$9,0)</f>
        <v>0</v>
      </c>
      <c r="AB1707" s="23">
        <f>IF(V1707="Béton bitumineux",P1707*PU!$B$11,0)</f>
        <v>0</v>
      </c>
      <c r="AC1707" s="23">
        <f>IF(V1707="Grave émulsion",P1707*PU!$B$13,0)</f>
        <v>0</v>
      </c>
      <c r="AD1707" s="24">
        <f>(R1707*PU!B1712)+('Entretien des chaussées1'!T1707*PU!B1714)+'Entretien des chaussées1'!X1707+'Entretien des chaussées1'!Y1707+'Entretien des chaussées1'!Z1707+'Entretien des chaussées1'!AA1707+'Entretien des chaussées1'!AB1707+'Entretien des chaussées1'!AC1707</f>
        <v>0</v>
      </c>
      <c r="AE1707" s="34"/>
      <c r="AF1707" s="34"/>
      <c r="AG1707" s="19" t="str">
        <f t="shared" si="305"/>
        <v/>
      </c>
      <c r="AH1707" s="19" t="str">
        <f t="shared" si="306"/>
        <v/>
      </c>
      <c r="AI1707" s="19" t="str">
        <f t="shared" si="307"/>
        <v/>
      </c>
      <c r="AJ1707" s="31"/>
      <c r="AK1707" s="26"/>
    </row>
    <row r="1708" spans="1:37" x14ac:dyDescent="0.2">
      <c r="A1708" s="40"/>
      <c r="B1708" s="50"/>
      <c r="C1708" s="41"/>
      <c r="D1708" s="44"/>
      <c r="E1708" s="40"/>
      <c r="F1708" s="38" t="str">
        <f t="shared" si="297"/>
        <v/>
      </c>
      <c r="G1708" s="23">
        <f t="shared" si="298"/>
        <v>0</v>
      </c>
      <c r="H1708" s="23">
        <f t="shared" si="299"/>
        <v>0</v>
      </c>
      <c r="I1708" s="23">
        <f t="shared" si="300"/>
        <v>0</v>
      </c>
      <c r="J1708" s="23">
        <f t="shared" si="301"/>
        <v>0</v>
      </c>
      <c r="K1708" s="23">
        <f t="shared" si="302"/>
        <v>0</v>
      </c>
      <c r="L1708" s="27"/>
      <c r="M1708" s="27"/>
      <c r="N1708" s="33"/>
      <c r="O1708" s="33"/>
      <c r="P1708" s="68" t="str">
        <f t="shared" si="303"/>
        <v/>
      </c>
      <c r="Q1708" s="49" t="str">
        <f t="shared" si="304"/>
        <v/>
      </c>
      <c r="R1708" s="33"/>
      <c r="S1708" s="33"/>
      <c r="T1708" s="33"/>
      <c r="U1708" s="33"/>
      <c r="V1708" s="27"/>
      <c r="W1708" s="45"/>
      <c r="X1708" s="42">
        <f>IF(V1708="ESU",P1708*PU!$B$3,0)</f>
        <v>0</v>
      </c>
      <c r="Y1708" s="23">
        <f>IF(V1708="ECF",P1708*PU!$B$5,0)</f>
        <v>0</v>
      </c>
      <c r="Z1708" s="23">
        <f>IF(V1708="Enrobé projeté",P1708*PU!$B$7,0)</f>
        <v>0</v>
      </c>
      <c r="AA1708" s="23">
        <f>IF(V1708="Enrobé à froid",P1708*PU!$B$9,0)</f>
        <v>0</v>
      </c>
      <c r="AB1708" s="23">
        <f>IF(V1708="Béton bitumineux",P1708*PU!$B$11,0)</f>
        <v>0</v>
      </c>
      <c r="AC1708" s="23">
        <f>IF(V1708="Grave émulsion",P1708*PU!$B$13,0)</f>
        <v>0</v>
      </c>
      <c r="AD1708" s="24">
        <f>(R1708*PU!B1713)+('Entretien des chaussées1'!T1708*PU!B1715)+'Entretien des chaussées1'!X1708+'Entretien des chaussées1'!Y1708+'Entretien des chaussées1'!Z1708+'Entretien des chaussées1'!AA1708+'Entretien des chaussées1'!AB1708+'Entretien des chaussées1'!AC1708</f>
        <v>0</v>
      </c>
      <c r="AE1708" s="34"/>
      <c r="AF1708" s="34"/>
      <c r="AG1708" s="19" t="str">
        <f t="shared" si="305"/>
        <v/>
      </c>
      <c r="AH1708" s="19" t="str">
        <f t="shared" si="306"/>
        <v/>
      </c>
      <c r="AI1708" s="19" t="str">
        <f t="shared" si="307"/>
        <v/>
      </c>
      <c r="AJ1708" s="31"/>
      <c r="AK1708" s="26"/>
    </row>
    <row r="1709" spans="1:37" x14ac:dyDescent="0.2">
      <c r="A1709" s="40"/>
      <c r="B1709" s="50"/>
      <c r="C1709" s="41"/>
      <c r="D1709" s="44"/>
      <c r="E1709" s="40"/>
      <c r="F1709" s="38" t="str">
        <f t="shared" si="297"/>
        <v/>
      </c>
      <c r="G1709" s="23">
        <f t="shared" si="298"/>
        <v>0</v>
      </c>
      <c r="H1709" s="23">
        <f t="shared" si="299"/>
        <v>0</v>
      </c>
      <c r="I1709" s="23">
        <f t="shared" si="300"/>
        <v>0</v>
      </c>
      <c r="J1709" s="23">
        <f t="shared" si="301"/>
        <v>0</v>
      </c>
      <c r="K1709" s="23">
        <f t="shared" si="302"/>
        <v>0</v>
      </c>
      <c r="L1709" s="27"/>
      <c r="M1709" s="27"/>
      <c r="N1709" s="33"/>
      <c r="O1709" s="33"/>
      <c r="P1709" s="68" t="str">
        <f t="shared" si="303"/>
        <v/>
      </c>
      <c r="Q1709" s="49" t="str">
        <f t="shared" si="304"/>
        <v/>
      </c>
      <c r="R1709" s="33"/>
      <c r="S1709" s="33"/>
      <c r="T1709" s="33"/>
      <c r="U1709" s="33"/>
      <c r="V1709" s="27"/>
      <c r="W1709" s="45"/>
      <c r="X1709" s="42">
        <f>IF(V1709="ESU",P1709*PU!$B$3,0)</f>
        <v>0</v>
      </c>
      <c r="Y1709" s="23">
        <f>IF(V1709="ECF",P1709*PU!$B$5,0)</f>
        <v>0</v>
      </c>
      <c r="Z1709" s="23">
        <f>IF(V1709="Enrobé projeté",P1709*PU!$B$7,0)</f>
        <v>0</v>
      </c>
      <c r="AA1709" s="23">
        <f>IF(V1709="Enrobé à froid",P1709*PU!$B$9,0)</f>
        <v>0</v>
      </c>
      <c r="AB1709" s="23">
        <f>IF(V1709="Béton bitumineux",P1709*PU!$B$11,0)</f>
        <v>0</v>
      </c>
      <c r="AC1709" s="23">
        <f>IF(V1709="Grave émulsion",P1709*PU!$B$13,0)</f>
        <v>0</v>
      </c>
      <c r="AD1709" s="24">
        <f>(R1709*PU!B1714)+('Entretien des chaussées1'!T1709*PU!B1716)+'Entretien des chaussées1'!X1709+'Entretien des chaussées1'!Y1709+'Entretien des chaussées1'!Z1709+'Entretien des chaussées1'!AA1709+'Entretien des chaussées1'!AB1709+'Entretien des chaussées1'!AC1709</f>
        <v>0</v>
      </c>
      <c r="AE1709" s="34"/>
      <c r="AF1709" s="34"/>
      <c r="AG1709" s="19" t="str">
        <f t="shared" si="305"/>
        <v/>
      </c>
      <c r="AH1709" s="19" t="str">
        <f t="shared" si="306"/>
        <v/>
      </c>
      <c r="AI1709" s="19" t="str">
        <f t="shared" si="307"/>
        <v/>
      </c>
      <c r="AJ1709" s="31"/>
      <c r="AK1709" s="26"/>
    </row>
    <row r="1710" spans="1:37" x14ac:dyDescent="0.2">
      <c r="A1710" s="40"/>
      <c r="B1710" s="50"/>
      <c r="C1710" s="41"/>
      <c r="D1710" s="44"/>
      <c r="E1710" s="40"/>
      <c r="F1710" s="38" t="str">
        <f t="shared" si="297"/>
        <v/>
      </c>
      <c r="G1710" s="23">
        <f t="shared" si="298"/>
        <v>0</v>
      </c>
      <c r="H1710" s="23">
        <f t="shared" si="299"/>
        <v>0</v>
      </c>
      <c r="I1710" s="23">
        <f t="shared" si="300"/>
        <v>0</v>
      </c>
      <c r="J1710" s="23">
        <f t="shared" si="301"/>
        <v>0</v>
      </c>
      <c r="K1710" s="23">
        <f t="shared" si="302"/>
        <v>0</v>
      </c>
      <c r="L1710" s="27"/>
      <c r="M1710" s="27"/>
      <c r="N1710" s="33"/>
      <c r="O1710" s="33"/>
      <c r="P1710" s="68" t="str">
        <f t="shared" si="303"/>
        <v/>
      </c>
      <c r="Q1710" s="49" t="str">
        <f t="shared" si="304"/>
        <v/>
      </c>
      <c r="R1710" s="33"/>
      <c r="S1710" s="33"/>
      <c r="T1710" s="33"/>
      <c r="U1710" s="33"/>
      <c r="V1710" s="27"/>
      <c r="W1710" s="45"/>
      <c r="X1710" s="42">
        <f>IF(V1710="ESU",P1710*PU!$B$3,0)</f>
        <v>0</v>
      </c>
      <c r="Y1710" s="23">
        <f>IF(V1710="ECF",P1710*PU!$B$5,0)</f>
        <v>0</v>
      </c>
      <c r="Z1710" s="23">
        <f>IF(V1710="Enrobé projeté",P1710*PU!$B$7,0)</f>
        <v>0</v>
      </c>
      <c r="AA1710" s="23">
        <f>IF(V1710="Enrobé à froid",P1710*PU!$B$9,0)</f>
        <v>0</v>
      </c>
      <c r="AB1710" s="23">
        <f>IF(V1710="Béton bitumineux",P1710*PU!$B$11,0)</f>
        <v>0</v>
      </c>
      <c r="AC1710" s="23">
        <f>IF(V1710="Grave émulsion",P1710*PU!$B$13,0)</f>
        <v>0</v>
      </c>
      <c r="AD1710" s="24">
        <f>(R1710*PU!B1715)+('Entretien des chaussées1'!T1710*PU!B1717)+'Entretien des chaussées1'!X1710+'Entretien des chaussées1'!Y1710+'Entretien des chaussées1'!Z1710+'Entretien des chaussées1'!AA1710+'Entretien des chaussées1'!AB1710+'Entretien des chaussées1'!AC1710</f>
        <v>0</v>
      </c>
      <c r="AE1710" s="34"/>
      <c r="AF1710" s="34"/>
      <c r="AG1710" s="19" t="str">
        <f t="shared" si="305"/>
        <v/>
      </c>
      <c r="AH1710" s="19" t="str">
        <f t="shared" si="306"/>
        <v/>
      </c>
      <c r="AI1710" s="19" t="str">
        <f t="shared" si="307"/>
        <v/>
      </c>
      <c r="AJ1710" s="31"/>
      <c r="AK1710" s="26"/>
    </row>
    <row r="1711" spans="1:37" x14ac:dyDescent="0.2">
      <c r="A1711" s="40"/>
      <c r="B1711" s="50"/>
      <c r="C1711" s="41"/>
      <c r="D1711" s="44"/>
      <c r="E1711" s="40"/>
      <c r="F1711" s="38" t="str">
        <f t="shared" si="297"/>
        <v/>
      </c>
      <c r="G1711" s="23">
        <f t="shared" si="298"/>
        <v>0</v>
      </c>
      <c r="H1711" s="23">
        <f t="shared" si="299"/>
        <v>0</v>
      </c>
      <c r="I1711" s="23">
        <f t="shared" si="300"/>
        <v>0</v>
      </c>
      <c r="J1711" s="23">
        <f t="shared" si="301"/>
        <v>0</v>
      </c>
      <c r="K1711" s="23">
        <f t="shared" si="302"/>
        <v>0</v>
      </c>
      <c r="L1711" s="27"/>
      <c r="M1711" s="27"/>
      <c r="N1711" s="33"/>
      <c r="O1711" s="33"/>
      <c r="P1711" s="68" t="str">
        <f t="shared" si="303"/>
        <v/>
      </c>
      <c r="Q1711" s="49" t="str">
        <f t="shared" si="304"/>
        <v/>
      </c>
      <c r="R1711" s="33"/>
      <c r="S1711" s="33"/>
      <c r="T1711" s="33"/>
      <c r="U1711" s="33"/>
      <c r="V1711" s="27"/>
      <c r="W1711" s="45"/>
      <c r="X1711" s="42">
        <f>IF(V1711="ESU",P1711*PU!$B$3,0)</f>
        <v>0</v>
      </c>
      <c r="Y1711" s="23">
        <f>IF(V1711="ECF",P1711*PU!$B$5,0)</f>
        <v>0</v>
      </c>
      <c r="Z1711" s="23">
        <f>IF(V1711="Enrobé projeté",P1711*PU!$B$7,0)</f>
        <v>0</v>
      </c>
      <c r="AA1711" s="23">
        <f>IF(V1711="Enrobé à froid",P1711*PU!$B$9,0)</f>
        <v>0</v>
      </c>
      <c r="AB1711" s="23">
        <f>IF(V1711="Béton bitumineux",P1711*PU!$B$11,0)</f>
        <v>0</v>
      </c>
      <c r="AC1711" s="23">
        <f>IF(V1711="Grave émulsion",P1711*PU!$B$13,0)</f>
        <v>0</v>
      </c>
      <c r="AD1711" s="24">
        <f>(R1711*PU!B1716)+('Entretien des chaussées1'!T1711*PU!B1718)+'Entretien des chaussées1'!X1711+'Entretien des chaussées1'!Y1711+'Entretien des chaussées1'!Z1711+'Entretien des chaussées1'!AA1711+'Entretien des chaussées1'!AB1711+'Entretien des chaussées1'!AC1711</f>
        <v>0</v>
      </c>
      <c r="AE1711" s="34"/>
      <c r="AF1711" s="34"/>
      <c r="AG1711" s="19" t="str">
        <f t="shared" si="305"/>
        <v/>
      </c>
      <c r="AH1711" s="19" t="str">
        <f t="shared" si="306"/>
        <v/>
      </c>
      <c r="AI1711" s="19" t="str">
        <f t="shared" si="307"/>
        <v/>
      </c>
      <c r="AJ1711" s="31"/>
      <c r="AK1711" s="26"/>
    </row>
    <row r="1712" spans="1:37" x14ac:dyDescent="0.2">
      <c r="A1712" s="40"/>
      <c r="B1712" s="50"/>
      <c r="C1712" s="41"/>
      <c r="D1712" s="44"/>
      <c r="E1712" s="40"/>
      <c r="F1712" s="38" t="str">
        <f t="shared" si="297"/>
        <v/>
      </c>
      <c r="G1712" s="23">
        <f t="shared" si="298"/>
        <v>0</v>
      </c>
      <c r="H1712" s="23">
        <f t="shared" si="299"/>
        <v>0</v>
      </c>
      <c r="I1712" s="23">
        <f t="shared" si="300"/>
        <v>0</v>
      </c>
      <c r="J1712" s="23">
        <f t="shared" si="301"/>
        <v>0</v>
      </c>
      <c r="K1712" s="23">
        <f t="shared" si="302"/>
        <v>0</v>
      </c>
      <c r="L1712" s="27"/>
      <c r="M1712" s="27"/>
      <c r="N1712" s="33"/>
      <c r="O1712" s="33"/>
      <c r="P1712" s="68" t="str">
        <f t="shared" si="303"/>
        <v/>
      </c>
      <c r="Q1712" s="49" t="str">
        <f t="shared" si="304"/>
        <v/>
      </c>
      <c r="R1712" s="33"/>
      <c r="S1712" s="33"/>
      <c r="T1712" s="33"/>
      <c r="U1712" s="33"/>
      <c r="V1712" s="27"/>
      <c r="W1712" s="45"/>
      <c r="X1712" s="42">
        <f>IF(V1712="ESU",P1712*PU!$B$3,0)</f>
        <v>0</v>
      </c>
      <c r="Y1712" s="23">
        <f>IF(V1712="ECF",P1712*PU!$B$5,0)</f>
        <v>0</v>
      </c>
      <c r="Z1712" s="23">
        <f>IF(V1712="Enrobé projeté",P1712*PU!$B$7,0)</f>
        <v>0</v>
      </c>
      <c r="AA1712" s="23">
        <f>IF(V1712="Enrobé à froid",P1712*PU!$B$9,0)</f>
        <v>0</v>
      </c>
      <c r="AB1712" s="23">
        <f>IF(V1712="Béton bitumineux",P1712*PU!$B$11,0)</f>
        <v>0</v>
      </c>
      <c r="AC1712" s="23">
        <f>IF(V1712="Grave émulsion",P1712*PU!$B$13,0)</f>
        <v>0</v>
      </c>
      <c r="AD1712" s="24">
        <f>(R1712*PU!B1717)+('Entretien des chaussées1'!T1712*PU!B1719)+'Entretien des chaussées1'!X1712+'Entretien des chaussées1'!Y1712+'Entretien des chaussées1'!Z1712+'Entretien des chaussées1'!AA1712+'Entretien des chaussées1'!AB1712+'Entretien des chaussées1'!AC1712</f>
        <v>0</v>
      </c>
      <c r="AE1712" s="34"/>
      <c r="AF1712" s="34"/>
      <c r="AG1712" s="19" t="str">
        <f t="shared" si="305"/>
        <v/>
      </c>
      <c r="AH1712" s="19" t="str">
        <f t="shared" si="306"/>
        <v/>
      </c>
      <c r="AI1712" s="19" t="str">
        <f t="shared" si="307"/>
        <v/>
      </c>
      <c r="AJ1712" s="31"/>
      <c r="AK1712" s="26"/>
    </row>
    <row r="1713" spans="1:37" x14ac:dyDescent="0.2">
      <c r="A1713" s="40"/>
      <c r="B1713" s="50"/>
      <c r="C1713" s="41"/>
      <c r="D1713" s="44"/>
      <c r="E1713" s="40"/>
      <c r="F1713" s="38" t="str">
        <f t="shared" si="297"/>
        <v/>
      </c>
      <c r="G1713" s="23">
        <f t="shared" si="298"/>
        <v>0</v>
      </c>
      <c r="H1713" s="23">
        <f t="shared" si="299"/>
        <v>0</v>
      </c>
      <c r="I1713" s="23">
        <f t="shared" si="300"/>
        <v>0</v>
      </c>
      <c r="J1713" s="23">
        <f t="shared" si="301"/>
        <v>0</v>
      </c>
      <c r="K1713" s="23">
        <f t="shared" si="302"/>
        <v>0</v>
      </c>
      <c r="L1713" s="27"/>
      <c r="M1713" s="27"/>
      <c r="N1713" s="33"/>
      <c r="O1713" s="33"/>
      <c r="P1713" s="68" t="str">
        <f t="shared" si="303"/>
        <v/>
      </c>
      <c r="Q1713" s="49" t="str">
        <f t="shared" si="304"/>
        <v/>
      </c>
      <c r="R1713" s="33"/>
      <c r="S1713" s="33"/>
      <c r="T1713" s="33"/>
      <c r="U1713" s="33"/>
      <c r="V1713" s="27"/>
      <c r="W1713" s="45"/>
      <c r="X1713" s="42">
        <f>IF(V1713="ESU",P1713*PU!$B$3,0)</f>
        <v>0</v>
      </c>
      <c r="Y1713" s="23">
        <f>IF(V1713="ECF",P1713*PU!$B$5,0)</f>
        <v>0</v>
      </c>
      <c r="Z1713" s="23">
        <f>IF(V1713="Enrobé projeté",P1713*PU!$B$7,0)</f>
        <v>0</v>
      </c>
      <c r="AA1713" s="23">
        <f>IF(V1713="Enrobé à froid",P1713*PU!$B$9,0)</f>
        <v>0</v>
      </c>
      <c r="AB1713" s="23">
        <f>IF(V1713="Béton bitumineux",P1713*PU!$B$11,0)</f>
        <v>0</v>
      </c>
      <c r="AC1713" s="23">
        <f>IF(V1713="Grave émulsion",P1713*PU!$B$13,0)</f>
        <v>0</v>
      </c>
      <c r="AD1713" s="24">
        <f>(R1713*PU!B1718)+('Entretien des chaussées1'!T1713*PU!B1720)+'Entretien des chaussées1'!X1713+'Entretien des chaussées1'!Y1713+'Entretien des chaussées1'!Z1713+'Entretien des chaussées1'!AA1713+'Entretien des chaussées1'!AB1713+'Entretien des chaussées1'!AC1713</f>
        <v>0</v>
      </c>
      <c r="AE1713" s="34"/>
      <c r="AF1713" s="34"/>
      <c r="AG1713" s="19" t="str">
        <f t="shared" si="305"/>
        <v/>
      </c>
      <c r="AH1713" s="19" t="str">
        <f t="shared" si="306"/>
        <v/>
      </c>
      <c r="AI1713" s="19" t="str">
        <f t="shared" si="307"/>
        <v/>
      </c>
      <c r="AJ1713" s="31"/>
      <c r="AK1713" s="26"/>
    </row>
    <row r="1714" spans="1:37" x14ac:dyDescent="0.2">
      <c r="A1714" s="40"/>
      <c r="B1714" s="50"/>
      <c r="C1714" s="41"/>
      <c r="D1714" s="44"/>
      <c r="E1714" s="40"/>
      <c r="F1714" s="38" t="str">
        <f t="shared" si="297"/>
        <v/>
      </c>
      <c r="G1714" s="23">
        <f t="shared" si="298"/>
        <v>0</v>
      </c>
      <c r="H1714" s="23">
        <f t="shared" si="299"/>
        <v>0</v>
      </c>
      <c r="I1714" s="23">
        <f t="shared" si="300"/>
        <v>0</v>
      </c>
      <c r="J1714" s="23">
        <f t="shared" si="301"/>
        <v>0</v>
      </c>
      <c r="K1714" s="23">
        <f t="shared" si="302"/>
        <v>0</v>
      </c>
      <c r="L1714" s="27"/>
      <c r="M1714" s="27"/>
      <c r="N1714" s="33"/>
      <c r="O1714" s="33"/>
      <c r="P1714" s="68" t="str">
        <f t="shared" si="303"/>
        <v/>
      </c>
      <c r="Q1714" s="49" t="str">
        <f t="shared" si="304"/>
        <v/>
      </c>
      <c r="R1714" s="33"/>
      <c r="S1714" s="33"/>
      <c r="T1714" s="33"/>
      <c r="U1714" s="33"/>
      <c r="V1714" s="27"/>
      <c r="W1714" s="45"/>
      <c r="X1714" s="42">
        <f>IF(V1714="ESU",P1714*PU!$B$3,0)</f>
        <v>0</v>
      </c>
      <c r="Y1714" s="23">
        <f>IF(V1714="ECF",P1714*PU!$B$5,0)</f>
        <v>0</v>
      </c>
      <c r="Z1714" s="23">
        <f>IF(V1714="Enrobé projeté",P1714*PU!$B$7,0)</f>
        <v>0</v>
      </c>
      <c r="AA1714" s="23">
        <f>IF(V1714="Enrobé à froid",P1714*PU!$B$9,0)</f>
        <v>0</v>
      </c>
      <c r="AB1714" s="23">
        <f>IF(V1714="Béton bitumineux",P1714*PU!$B$11,0)</f>
        <v>0</v>
      </c>
      <c r="AC1714" s="23">
        <f>IF(V1714="Grave émulsion",P1714*PU!$B$13,0)</f>
        <v>0</v>
      </c>
      <c r="AD1714" s="24">
        <f>(R1714*PU!B1719)+('Entretien des chaussées1'!T1714*PU!B1721)+'Entretien des chaussées1'!X1714+'Entretien des chaussées1'!Y1714+'Entretien des chaussées1'!Z1714+'Entretien des chaussées1'!AA1714+'Entretien des chaussées1'!AB1714+'Entretien des chaussées1'!AC1714</f>
        <v>0</v>
      </c>
      <c r="AE1714" s="34"/>
      <c r="AF1714" s="34"/>
      <c r="AG1714" s="19" t="str">
        <f t="shared" si="305"/>
        <v/>
      </c>
      <c r="AH1714" s="19" t="str">
        <f t="shared" si="306"/>
        <v/>
      </c>
      <c r="AI1714" s="19" t="str">
        <f t="shared" si="307"/>
        <v/>
      </c>
      <c r="AJ1714" s="31"/>
      <c r="AK1714" s="26"/>
    </row>
    <row r="1715" spans="1:37" x14ac:dyDescent="0.2">
      <c r="A1715" s="40"/>
      <c r="B1715" s="50"/>
      <c r="C1715" s="41"/>
      <c r="D1715" s="44"/>
      <c r="E1715" s="40"/>
      <c r="F1715" s="38" t="str">
        <f t="shared" si="297"/>
        <v/>
      </c>
      <c r="G1715" s="23">
        <f t="shared" si="298"/>
        <v>0</v>
      </c>
      <c r="H1715" s="23">
        <f t="shared" si="299"/>
        <v>0</v>
      </c>
      <c r="I1715" s="23">
        <f t="shared" si="300"/>
        <v>0</v>
      </c>
      <c r="J1715" s="23">
        <f t="shared" si="301"/>
        <v>0</v>
      </c>
      <c r="K1715" s="23">
        <f t="shared" si="302"/>
        <v>0</v>
      </c>
      <c r="L1715" s="27"/>
      <c r="M1715" s="27"/>
      <c r="N1715" s="33"/>
      <c r="O1715" s="33"/>
      <c r="P1715" s="68" t="str">
        <f t="shared" si="303"/>
        <v/>
      </c>
      <c r="Q1715" s="49" t="str">
        <f t="shared" si="304"/>
        <v/>
      </c>
      <c r="R1715" s="33"/>
      <c r="S1715" s="33"/>
      <c r="T1715" s="33"/>
      <c r="U1715" s="33"/>
      <c r="V1715" s="27"/>
      <c r="W1715" s="45"/>
      <c r="X1715" s="42">
        <f>IF(V1715="ESU",P1715*PU!$B$3,0)</f>
        <v>0</v>
      </c>
      <c r="Y1715" s="23">
        <f>IF(V1715="ECF",P1715*PU!$B$5,0)</f>
        <v>0</v>
      </c>
      <c r="Z1715" s="23">
        <f>IF(V1715="Enrobé projeté",P1715*PU!$B$7,0)</f>
        <v>0</v>
      </c>
      <c r="AA1715" s="23">
        <f>IF(V1715="Enrobé à froid",P1715*PU!$B$9,0)</f>
        <v>0</v>
      </c>
      <c r="AB1715" s="23">
        <f>IF(V1715="Béton bitumineux",P1715*PU!$B$11,0)</f>
        <v>0</v>
      </c>
      <c r="AC1715" s="23">
        <f>IF(V1715="Grave émulsion",P1715*PU!$B$13,0)</f>
        <v>0</v>
      </c>
      <c r="AD1715" s="24">
        <f>(R1715*PU!B1720)+('Entretien des chaussées1'!T1715*PU!B1722)+'Entretien des chaussées1'!X1715+'Entretien des chaussées1'!Y1715+'Entretien des chaussées1'!Z1715+'Entretien des chaussées1'!AA1715+'Entretien des chaussées1'!AB1715+'Entretien des chaussées1'!AC1715</f>
        <v>0</v>
      </c>
      <c r="AE1715" s="34"/>
      <c r="AF1715" s="34"/>
      <c r="AG1715" s="19" t="str">
        <f t="shared" si="305"/>
        <v/>
      </c>
      <c r="AH1715" s="19" t="str">
        <f t="shared" si="306"/>
        <v/>
      </c>
      <c r="AI1715" s="19" t="str">
        <f t="shared" si="307"/>
        <v/>
      </c>
      <c r="AJ1715" s="31"/>
      <c r="AK1715" s="26"/>
    </row>
    <row r="1716" spans="1:37" x14ac:dyDescent="0.2">
      <c r="A1716" s="40"/>
      <c r="B1716" s="50"/>
      <c r="C1716" s="41"/>
      <c r="D1716" s="44"/>
      <c r="E1716" s="40"/>
      <c r="F1716" s="38" t="str">
        <f t="shared" si="297"/>
        <v/>
      </c>
      <c r="G1716" s="23">
        <f t="shared" si="298"/>
        <v>0</v>
      </c>
      <c r="H1716" s="23">
        <f t="shared" si="299"/>
        <v>0</v>
      </c>
      <c r="I1716" s="23">
        <f t="shared" si="300"/>
        <v>0</v>
      </c>
      <c r="J1716" s="23">
        <f t="shared" si="301"/>
        <v>0</v>
      </c>
      <c r="K1716" s="23">
        <f t="shared" si="302"/>
        <v>0</v>
      </c>
      <c r="L1716" s="27"/>
      <c r="M1716" s="27"/>
      <c r="N1716" s="33"/>
      <c r="O1716" s="33"/>
      <c r="P1716" s="68" t="str">
        <f t="shared" si="303"/>
        <v/>
      </c>
      <c r="Q1716" s="49" t="str">
        <f t="shared" si="304"/>
        <v/>
      </c>
      <c r="R1716" s="33"/>
      <c r="S1716" s="33"/>
      <c r="T1716" s="33"/>
      <c r="U1716" s="33"/>
      <c r="V1716" s="27"/>
      <c r="W1716" s="45"/>
      <c r="X1716" s="42">
        <f>IF(V1716="ESU",P1716*PU!$B$3,0)</f>
        <v>0</v>
      </c>
      <c r="Y1716" s="23">
        <f>IF(V1716="ECF",P1716*PU!$B$5,0)</f>
        <v>0</v>
      </c>
      <c r="Z1716" s="23">
        <f>IF(V1716="Enrobé projeté",P1716*PU!$B$7,0)</f>
        <v>0</v>
      </c>
      <c r="AA1716" s="23">
        <f>IF(V1716="Enrobé à froid",P1716*PU!$B$9,0)</f>
        <v>0</v>
      </c>
      <c r="AB1716" s="23">
        <f>IF(V1716="Béton bitumineux",P1716*PU!$B$11,0)</f>
        <v>0</v>
      </c>
      <c r="AC1716" s="23">
        <f>IF(V1716="Grave émulsion",P1716*PU!$B$13,0)</f>
        <v>0</v>
      </c>
      <c r="AD1716" s="24">
        <f>(R1716*PU!B1721)+('Entretien des chaussées1'!T1716*PU!B1723)+'Entretien des chaussées1'!X1716+'Entretien des chaussées1'!Y1716+'Entretien des chaussées1'!Z1716+'Entretien des chaussées1'!AA1716+'Entretien des chaussées1'!AB1716+'Entretien des chaussées1'!AC1716</f>
        <v>0</v>
      </c>
      <c r="AE1716" s="34"/>
      <c r="AF1716" s="34"/>
      <c r="AG1716" s="19" t="str">
        <f t="shared" si="305"/>
        <v/>
      </c>
      <c r="AH1716" s="19" t="str">
        <f t="shared" si="306"/>
        <v/>
      </c>
      <c r="AI1716" s="19" t="str">
        <f t="shared" si="307"/>
        <v/>
      </c>
      <c r="AJ1716" s="31"/>
      <c r="AK1716" s="26"/>
    </row>
    <row r="1717" spans="1:37" x14ac:dyDescent="0.2">
      <c r="A1717" s="40"/>
      <c r="B1717" s="50"/>
      <c r="C1717" s="41"/>
      <c r="D1717" s="44"/>
      <c r="E1717" s="40"/>
      <c r="F1717" s="38" t="str">
        <f t="shared" si="297"/>
        <v/>
      </c>
      <c r="G1717" s="23">
        <f t="shared" si="298"/>
        <v>0</v>
      </c>
      <c r="H1717" s="23">
        <f t="shared" si="299"/>
        <v>0</v>
      </c>
      <c r="I1717" s="23">
        <f t="shared" si="300"/>
        <v>0</v>
      </c>
      <c r="J1717" s="23">
        <f t="shared" si="301"/>
        <v>0</v>
      </c>
      <c r="K1717" s="23">
        <f t="shared" si="302"/>
        <v>0</v>
      </c>
      <c r="L1717" s="27"/>
      <c r="M1717" s="27"/>
      <c r="N1717" s="33"/>
      <c r="O1717" s="33"/>
      <c r="P1717" s="68" t="str">
        <f t="shared" si="303"/>
        <v/>
      </c>
      <c r="Q1717" s="49" t="str">
        <f t="shared" si="304"/>
        <v/>
      </c>
      <c r="R1717" s="33"/>
      <c r="S1717" s="33"/>
      <c r="T1717" s="33"/>
      <c r="U1717" s="33"/>
      <c r="V1717" s="27"/>
      <c r="W1717" s="45"/>
      <c r="X1717" s="42">
        <f>IF(V1717="ESU",P1717*PU!$B$3,0)</f>
        <v>0</v>
      </c>
      <c r="Y1717" s="23">
        <f>IF(V1717="ECF",P1717*PU!$B$5,0)</f>
        <v>0</v>
      </c>
      <c r="Z1717" s="23">
        <f>IF(V1717="Enrobé projeté",P1717*PU!$B$7,0)</f>
        <v>0</v>
      </c>
      <c r="AA1717" s="23">
        <f>IF(V1717="Enrobé à froid",P1717*PU!$B$9,0)</f>
        <v>0</v>
      </c>
      <c r="AB1717" s="23">
        <f>IF(V1717="Béton bitumineux",P1717*PU!$B$11,0)</f>
        <v>0</v>
      </c>
      <c r="AC1717" s="23">
        <f>IF(V1717="Grave émulsion",P1717*PU!$B$13,0)</f>
        <v>0</v>
      </c>
      <c r="AD1717" s="24">
        <f>(R1717*PU!B1722)+('Entretien des chaussées1'!T1717*PU!B1724)+'Entretien des chaussées1'!X1717+'Entretien des chaussées1'!Y1717+'Entretien des chaussées1'!Z1717+'Entretien des chaussées1'!AA1717+'Entretien des chaussées1'!AB1717+'Entretien des chaussées1'!AC1717</f>
        <v>0</v>
      </c>
      <c r="AE1717" s="34"/>
      <c r="AF1717" s="34"/>
      <c r="AG1717" s="19" t="str">
        <f t="shared" si="305"/>
        <v/>
      </c>
      <c r="AH1717" s="19" t="str">
        <f t="shared" si="306"/>
        <v/>
      </c>
      <c r="AI1717" s="19" t="str">
        <f t="shared" si="307"/>
        <v/>
      </c>
      <c r="AJ1717" s="31"/>
      <c r="AK1717" s="26"/>
    </row>
    <row r="1718" spans="1:37" x14ac:dyDescent="0.2">
      <c r="A1718" s="40"/>
      <c r="B1718" s="50"/>
      <c r="C1718" s="41"/>
      <c r="D1718" s="44"/>
      <c r="E1718" s="40"/>
      <c r="F1718" s="38" t="str">
        <f t="shared" si="297"/>
        <v/>
      </c>
      <c r="G1718" s="23">
        <f t="shared" si="298"/>
        <v>0</v>
      </c>
      <c r="H1718" s="23">
        <f t="shared" si="299"/>
        <v>0</v>
      </c>
      <c r="I1718" s="23">
        <f t="shared" si="300"/>
        <v>0</v>
      </c>
      <c r="J1718" s="23">
        <f t="shared" si="301"/>
        <v>0</v>
      </c>
      <c r="K1718" s="23">
        <f t="shared" si="302"/>
        <v>0</v>
      </c>
      <c r="L1718" s="27"/>
      <c r="M1718" s="27"/>
      <c r="N1718" s="33"/>
      <c r="O1718" s="33"/>
      <c r="P1718" s="68" t="str">
        <f t="shared" si="303"/>
        <v/>
      </c>
      <c r="Q1718" s="49" t="str">
        <f t="shared" si="304"/>
        <v/>
      </c>
      <c r="R1718" s="33"/>
      <c r="S1718" s="33"/>
      <c r="T1718" s="33"/>
      <c r="U1718" s="33"/>
      <c r="V1718" s="27"/>
      <c r="W1718" s="45"/>
      <c r="X1718" s="42">
        <f>IF(V1718="ESU",P1718*PU!$B$3,0)</f>
        <v>0</v>
      </c>
      <c r="Y1718" s="23">
        <f>IF(V1718="ECF",P1718*PU!$B$5,0)</f>
        <v>0</v>
      </c>
      <c r="Z1718" s="23">
        <f>IF(V1718="Enrobé projeté",P1718*PU!$B$7,0)</f>
        <v>0</v>
      </c>
      <c r="AA1718" s="23">
        <f>IF(V1718="Enrobé à froid",P1718*PU!$B$9,0)</f>
        <v>0</v>
      </c>
      <c r="AB1718" s="23">
        <f>IF(V1718="Béton bitumineux",P1718*PU!$B$11,0)</f>
        <v>0</v>
      </c>
      <c r="AC1718" s="23">
        <f>IF(V1718="Grave émulsion",P1718*PU!$B$13,0)</f>
        <v>0</v>
      </c>
      <c r="AD1718" s="24">
        <f>(R1718*PU!B1723)+('Entretien des chaussées1'!T1718*PU!B1725)+'Entretien des chaussées1'!X1718+'Entretien des chaussées1'!Y1718+'Entretien des chaussées1'!Z1718+'Entretien des chaussées1'!AA1718+'Entretien des chaussées1'!AB1718+'Entretien des chaussées1'!AC1718</f>
        <v>0</v>
      </c>
      <c r="AE1718" s="34"/>
      <c r="AF1718" s="34"/>
      <c r="AG1718" s="19" t="str">
        <f t="shared" si="305"/>
        <v/>
      </c>
      <c r="AH1718" s="19" t="str">
        <f t="shared" si="306"/>
        <v/>
      </c>
      <c r="AI1718" s="19" t="str">
        <f t="shared" si="307"/>
        <v/>
      </c>
      <c r="AJ1718" s="31"/>
      <c r="AK1718" s="26"/>
    </row>
    <row r="1719" spans="1:37" x14ac:dyDescent="0.2">
      <c r="A1719" s="40"/>
      <c r="B1719" s="50"/>
      <c r="C1719" s="41"/>
      <c r="D1719" s="44"/>
      <c r="E1719" s="40"/>
      <c r="F1719" s="38" t="str">
        <f t="shared" si="297"/>
        <v/>
      </c>
      <c r="G1719" s="23">
        <f t="shared" si="298"/>
        <v>0</v>
      </c>
      <c r="H1719" s="23">
        <f t="shared" si="299"/>
        <v>0</v>
      </c>
      <c r="I1719" s="23">
        <f t="shared" si="300"/>
        <v>0</v>
      </c>
      <c r="J1719" s="23">
        <f t="shared" si="301"/>
        <v>0</v>
      </c>
      <c r="K1719" s="23">
        <f t="shared" si="302"/>
        <v>0</v>
      </c>
      <c r="L1719" s="27"/>
      <c r="M1719" s="27"/>
      <c r="N1719" s="33"/>
      <c r="O1719" s="33"/>
      <c r="P1719" s="68" t="str">
        <f t="shared" si="303"/>
        <v/>
      </c>
      <c r="Q1719" s="49" t="str">
        <f t="shared" si="304"/>
        <v/>
      </c>
      <c r="R1719" s="33"/>
      <c r="S1719" s="33"/>
      <c r="T1719" s="33"/>
      <c r="U1719" s="33"/>
      <c r="V1719" s="27"/>
      <c r="W1719" s="45"/>
      <c r="X1719" s="42">
        <f>IF(V1719="ESU",P1719*PU!$B$3,0)</f>
        <v>0</v>
      </c>
      <c r="Y1719" s="23">
        <f>IF(V1719="ECF",P1719*PU!$B$5,0)</f>
        <v>0</v>
      </c>
      <c r="Z1719" s="23">
        <f>IF(V1719="Enrobé projeté",P1719*PU!$B$7,0)</f>
        <v>0</v>
      </c>
      <c r="AA1719" s="23">
        <f>IF(V1719="Enrobé à froid",P1719*PU!$B$9,0)</f>
        <v>0</v>
      </c>
      <c r="AB1719" s="23">
        <f>IF(V1719="Béton bitumineux",P1719*PU!$B$11,0)</f>
        <v>0</v>
      </c>
      <c r="AC1719" s="23">
        <f>IF(V1719="Grave émulsion",P1719*PU!$B$13,0)</f>
        <v>0</v>
      </c>
      <c r="AD1719" s="24">
        <f>(R1719*PU!B1724)+('Entretien des chaussées1'!T1719*PU!B1726)+'Entretien des chaussées1'!X1719+'Entretien des chaussées1'!Y1719+'Entretien des chaussées1'!Z1719+'Entretien des chaussées1'!AA1719+'Entretien des chaussées1'!AB1719+'Entretien des chaussées1'!AC1719</f>
        <v>0</v>
      </c>
      <c r="AE1719" s="34"/>
      <c r="AF1719" s="34"/>
      <c r="AG1719" s="19" t="str">
        <f t="shared" si="305"/>
        <v/>
      </c>
      <c r="AH1719" s="19" t="str">
        <f t="shared" si="306"/>
        <v/>
      </c>
      <c r="AI1719" s="19" t="str">
        <f t="shared" si="307"/>
        <v/>
      </c>
      <c r="AJ1719" s="31"/>
      <c r="AK1719" s="26"/>
    </row>
    <row r="1720" spans="1:37" x14ac:dyDescent="0.2">
      <c r="A1720" s="40"/>
      <c r="B1720" s="50"/>
      <c r="C1720" s="41"/>
      <c r="D1720" s="44"/>
      <c r="E1720" s="40"/>
      <c r="F1720" s="38" t="str">
        <f t="shared" si="297"/>
        <v/>
      </c>
      <c r="G1720" s="23">
        <f t="shared" si="298"/>
        <v>0</v>
      </c>
      <c r="H1720" s="23">
        <f t="shared" si="299"/>
        <v>0</v>
      </c>
      <c r="I1720" s="23">
        <f t="shared" si="300"/>
        <v>0</v>
      </c>
      <c r="J1720" s="23">
        <f t="shared" si="301"/>
        <v>0</v>
      </c>
      <c r="K1720" s="23">
        <f t="shared" si="302"/>
        <v>0</v>
      </c>
      <c r="L1720" s="27"/>
      <c r="M1720" s="27"/>
      <c r="N1720" s="33"/>
      <c r="O1720" s="33"/>
      <c r="P1720" s="68" t="str">
        <f t="shared" si="303"/>
        <v/>
      </c>
      <c r="Q1720" s="49" t="str">
        <f t="shared" si="304"/>
        <v/>
      </c>
      <c r="R1720" s="33"/>
      <c r="S1720" s="33"/>
      <c r="T1720" s="33"/>
      <c r="U1720" s="33"/>
      <c r="V1720" s="27"/>
      <c r="W1720" s="45"/>
      <c r="X1720" s="42">
        <f>IF(V1720="ESU",P1720*PU!$B$3,0)</f>
        <v>0</v>
      </c>
      <c r="Y1720" s="23">
        <f>IF(V1720="ECF",P1720*PU!$B$5,0)</f>
        <v>0</v>
      </c>
      <c r="Z1720" s="23">
        <f>IF(V1720="Enrobé projeté",P1720*PU!$B$7,0)</f>
        <v>0</v>
      </c>
      <c r="AA1720" s="23">
        <f>IF(V1720="Enrobé à froid",P1720*PU!$B$9,0)</f>
        <v>0</v>
      </c>
      <c r="AB1720" s="23">
        <f>IF(V1720="Béton bitumineux",P1720*PU!$B$11,0)</f>
        <v>0</v>
      </c>
      <c r="AC1720" s="23">
        <f>IF(V1720="Grave émulsion",P1720*PU!$B$13,0)</f>
        <v>0</v>
      </c>
      <c r="AD1720" s="24">
        <f>(R1720*PU!B1725)+('Entretien des chaussées1'!T1720*PU!B1727)+'Entretien des chaussées1'!X1720+'Entretien des chaussées1'!Y1720+'Entretien des chaussées1'!Z1720+'Entretien des chaussées1'!AA1720+'Entretien des chaussées1'!AB1720+'Entretien des chaussées1'!AC1720</f>
        <v>0</v>
      </c>
      <c r="AE1720" s="34"/>
      <c r="AF1720" s="34"/>
      <c r="AG1720" s="19" t="str">
        <f t="shared" si="305"/>
        <v/>
      </c>
      <c r="AH1720" s="19" t="str">
        <f t="shared" si="306"/>
        <v/>
      </c>
      <c r="AI1720" s="19" t="str">
        <f t="shared" si="307"/>
        <v/>
      </c>
      <c r="AJ1720" s="31"/>
      <c r="AK1720" s="26"/>
    </row>
    <row r="1721" spans="1:37" x14ac:dyDescent="0.2">
      <c r="A1721" s="40"/>
      <c r="B1721" s="50"/>
      <c r="C1721" s="41"/>
      <c r="D1721" s="44"/>
      <c r="E1721" s="40"/>
      <c r="F1721" s="38" t="str">
        <f t="shared" si="297"/>
        <v/>
      </c>
      <c r="G1721" s="23">
        <f t="shared" si="298"/>
        <v>0</v>
      </c>
      <c r="H1721" s="23">
        <f t="shared" si="299"/>
        <v>0</v>
      </c>
      <c r="I1721" s="23">
        <f t="shared" si="300"/>
        <v>0</v>
      </c>
      <c r="J1721" s="23">
        <f t="shared" si="301"/>
        <v>0</v>
      </c>
      <c r="K1721" s="23">
        <f t="shared" si="302"/>
        <v>0</v>
      </c>
      <c r="L1721" s="27"/>
      <c r="M1721" s="27"/>
      <c r="N1721" s="33"/>
      <c r="O1721" s="33"/>
      <c r="P1721" s="68" t="str">
        <f t="shared" si="303"/>
        <v/>
      </c>
      <c r="Q1721" s="49" t="str">
        <f t="shared" si="304"/>
        <v/>
      </c>
      <c r="R1721" s="33"/>
      <c r="S1721" s="33"/>
      <c r="T1721" s="33"/>
      <c r="U1721" s="33"/>
      <c r="V1721" s="27"/>
      <c r="W1721" s="45"/>
      <c r="X1721" s="42">
        <f>IF(V1721="ESU",P1721*PU!$B$3,0)</f>
        <v>0</v>
      </c>
      <c r="Y1721" s="23">
        <f>IF(V1721="ECF",P1721*PU!$B$5,0)</f>
        <v>0</v>
      </c>
      <c r="Z1721" s="23">
        <f>IF(V1721="Enrobé projeté",P1721*PU!$B$7,0)</f>
        <v>0</v>
      </c>
      <c r="AA1721" s="23">
        <f>IF(V1721="Enrobé à froid",P1721*PU!$B$9,0)</f>
        <v>0</v>
      </c>
      <c r="AB1721" s="23">
        <f>IF(V1721="Béton bitumineux",P1721*PU!$B$11,0)</f>
        <v>0</v>
      </c>
      <c r="AC1721" s="23">
        <f>IF(V1721="Grave émulsion",P1721*PU!$B$13,0)</f>
        <v>0</v>
      </c>
      <c r="AD1721" s="24">
        <f>(R1721*PU!B1726)+('Entretien des chaussées1'!T1721*PU!B1728)+'Entretien des chaussées1'!X1721+'Entretien des chaussées1'!Y1721+'Entretien des chaussées1'!Z1721+'Entretien des chaussées1'!AA1721+'Entretien des chaussées1'!AB1721+'Entretien des chaussées1'!AC1721</f>
        <v>0</v>
      </c>
      <c r="AE1721" s="34"/>
      <c r="AF1721" s="34"/>
      <c r="AG1721" s="19" t="str">
        <f t="shared" si="305"/>
        <v/>
      </c>
      <c r="AH1721" s="19" t="str">
        <f t="shared" si="306"/>
        <v/>
      </c>
      <c r="AI1721" s="19" t="str">
        <f t="shared" si="307"/>
        <v/>
      </c>
      <c r="AJ1721" s="31"/>
      <c r="AK1721" s="26"/>
    </row>
    <row r="1722" spans="1:37" x14ac:dyDescent="0.2">
      <c r="A1722" s="40"/>
      <c r="B1722" s="50"/>
      <c r="C1722" s="41"/>
      <c r="D1722" s="44"/>
      <c r="E1722" s="40"/>
      <c r="F1722" s="38" t="str">
        <f t="shared" si="297"/>
        <v/>
      </c>
      <c r="G1722" s="23">
        <f t="shared" si="298"/>
        <v>0</v>
      </c>
      <c r="H1722" s="23">
        <f t="shared" si="299"/>
        <v>0</v>
      </c>
      <c r="I1722" s="23">
        <f t="shared" si="300"/>
        <v>0</v>
      </c>
      <c r="J1722" s="23">
        <f t="shared" si="301"/>
        <v>0</v>
      </c>
      <c r="K1722" s="23">
        <f t="shared" si="302"/>
        <v>0</v>
      </c>
      <c r="L1722" s="27"/>
      <c r="M1722" s="27"/>
      <c r="N1722" s="33"/>
      <c r="O1722" s="33"/>
      <c r="P1722" s="68" t="str">
        <f t="shared" si="303"/>
        <v/>
      </c>
      <c r="Q1722" s="49" t="str">
        <f t="shared" si="304"/>
        <v/>
      </c>
      <c r="R1722" s="33"/>
      <c r="S1722" s="33"/>
      <c r="T1722" s="33"/>
      <c r="U1722" s="33"/>
      <c r="V1722" s="27"/>
      <c r="W1722" s="45"/>
      <c r="X1722" s="42">
        <f>IF(V1722="ESU",P1722*PU!$B$3,0)</f>
        <v>0</v>
      </c>
      <c r="Y1722" s="23">
        <f>IF(V1722="ECF",P1722*PU!$B$5,0)</f>
        <v>0</v>
      </c>
      <c r="Z1722" s="23">
        <f>IF(V1722="Enrobé projeté",P1722*PU!$B$7,0)</f>
        <v>0</v>
      </c>
      <c r="AA1722" s="23">
        <f>IF(V1722="Enrobé à froid",P1722*PU!$B$9,0)</f>
        <v>0</v>
      </c>
      <c r="AB1722" s="23">
        <f>IF(V1722="Béton bitumineux",P1722*PU!$B$11,0)</f>
        <v>0</v>
      </c>
      <c r="AC1722" s="23">
        <f>IF(V1722="Grave émulsion",P1722*PU!$B$13,0)</f>
        <v>0</v>
      </c>
      <c r="AD1722" s="24">
        <f>(R1722*PU!B1727)+('Entretien des chaussées1'!T1722*PU!B1729)+'Entretien des chaussées1'!X1722+'Entretien des chaussées1'!Y1722+'Entretien des chaussées1'!Z1722+'Entretien des chaussées1'!AA1722+'Entretien des chaussées1'!AB1722+'Entretien des chaussées1'!AC1722</f>
        <v>0</v>
      </c>
      <c r="AE1722" s="34"/>
      <c r="AF1722" s="34"/>
      <c r="AG1722" s="19" t="str">
        <f t="shared" si="305"/>
        <v/>
      </c>
      <c r="AH1722" s="19" t="str">
        <f t="shared" si="306"/>
        <v/>
      </c>
      <c r="AI1722" s="19" t="str">
        <f t="shared" si="307"/>
        <v/>
      </c>
      <c r="AJ1722" s="31"/>
      <c r="AK1722" s="26"/>
    </row>
    <row r="1723" spans="1:37" x14ac:dyDescent="0.2">
      <c r="A1723" s="40"/>
      <c r="B1723" s="50"/>
      <c r="C1723" s="41"/>
      <c r="D1723" s="44"/>
      <c r="E1723" s="40"/>
      <c r="F1723" s="38" t="str">
        <f t="shared" si="297"/>
        <v/>
      </c>
      <c r="G1723" s="23">
        <f t="shared" si="298"/>
        <v>0</v>
      </c>
      <c r="H1723" s="23">
        <f t="shared" si="299"/>
        <v>0</v>
      </c>
      <c r="I1723" s="23">
        <f t="shared" si="300"/>
        <v>0</v>
      </c>
      <c r="J1723" s="23">
        <f t="shared" si="301"/>
        <v>0</v>
      </c>
      <c r="K1723" s="23">
        <f t="shared" si="302"/>
        <v>0</v>
      </c>
      <c r="L1723" s="27"/>
      <c r="M1723" s="27"/>
      <c r="N1723" s="33"/>
      <c r="O1723" s="33"/>
      <c r="P1723" s="68" t="str">
        <f t="shared" si="303"/>
        <v/>
      </c>
      <c r="Q1723" s="49" t="str">
        <f t="shared" si="304"/>
        <v/>
      </c>
      <c r="R1723" s="33"/>
      <c r="S1723" s="33"/>
      <c r="T1723" s="33"/>
      <c r="U1723" s="33"/>
      <c r="V1723" s="27"/>
      <c r="W1723" s="45"/>
      <c r="X1723" s="42">
        <f>IF(V1723="ESU",P1723*PU!$B$3,0)</f>
        <v>0</v>
      </c>
      <c r="Y1723" s="23">
        <f>IF(V1723="ECF",P1723*PU!$B$5,0)</f>
        <v>0</v>
      </c>
      <c r="Z1723" s="23">
        <f>IF(V1723="Enrobé projeté",P1723*PU!$B$7,0)</f>
        <v>0</v>
      </c>
      <c r="AA1723" s="23">
        <f>IF(V1723="Enrobé à froid",P1723*PU!$B$9,0)</f>
        <v>0</v>
      </c>
      <c r="AB1723" s="23">
        <f>IF(V1723="Béton bitumineux",P1723*PU!$B$11,0)</f>
        <v>0</v>
      </c>
      <c r="AC1723" s="23">
        <f>IF(V1723="Grave émulsion",P1723*PU!$B$13,0)</f>
        <v>0</v>
      </c>
      <c r="AD1723" s="24">
        <f>(R1723*PU!B1728)+('Entretien des chaussées1'!T1723*PU!B1730)+'Entretien des chaussées1'!X1723+'Entretien des chaussées1'!Y1723+'Entretien des chaussées1'!Z1723+'Entretien des chaussées1'!AA1723+'Entretien des chaussées1'!AB1723+'Entretien des chaussées1'!AC1723</f>
        <v>0</v>
      </c>
      <c r="AE1723" s="34"/>
      <c r="AF1723" s="34"/>
      <c r="AG1723" s="19" t="str">
        <f t="shared" si="305"/>
        <v/>
      </c>
      <c r="AH1723" s="19" t="str">
        <f t="shared" si="306"/>
        <v/>
      </c>
      <c r="AI1723" s="19" t="str">
        <f t="shared" si="307"/>
        <v/>
      </c>
      <c r="AJ1723" s="31"/>
      <c r="AK1723" s="26"/>
    </row>
    <row r="1724" spans="1:37" x14ac:dyDescent="0.2">
      <c r="A1724" s="40"/>
      <c r="B1724" s="50"/>
      <c r="C1724" s="41"/>
      <c r="D1724" s="44"/>
      <c r="E1724" s="40"/>
      <c r="F1724" s="38" t="str">
        <f t="shared" si="297"/>
        <v/>
      </c>
      <c r="G1724" s="23">
        <f t="shared" si="298"/>
        <v>0</v>
      </c>
      <c r="H1724" s="23">
        <f t="shared" si="299"/>
        <v>0</v>
      </c>
      <c r="I1724" s="23">
        <f t="shared" si="300"/>
        <v>0</v>
      </c>
      <c r="J1724" s="23">
        <f t="shared" si="301"/>
        <v>0</v>
      </c>
      <c r="K1724" s="23">
        <f t="shared" si="302"/>
        <v>0</v>
      </c>
      <c r="L1724" s="27"/>
      <c r="M1724" s="27"/>
      <c r="N1724" s="33"/>
      <c r="O1724" s="33"/>
      <c r="P1724" s="68" t="str">
        <f t="shared" si="303"/>
        <v/>
      </c>
      <c r="Q1724" s="49" t="str">
        <f t="shared" si="304"/>
        <v/>
      </c>
      <c r="R1724" s="33"/>
      <c r="S1724" s="33"/>
      <c r="T1724" s="33"/>
      <c r="U1724" s="33"/>
      <c r="V1724" s="27"/>
      <c r="W1724" s="45"/>
      <c r="X1724" s="42">
        <f>IF(V1724="ESU",P1724*PU!$B$3,0)</f>
        <v>0</v>
      </c>
      <c r="Y1724" s="23">
        <f>IF(V1724="ECF",P1724*PU!$B$5,0)</f>
        <v>0</v>
      </c>
      <c r="Z1724" s="23">
        <f>IF(V1724="Enrobé projeté",P1724*PU!$B$7,0)</f>
        <v>0</v>
      </c>
      <c r="AA1724" s="23">
        <f>IF(V1724="Enrobé à froid",P1724*PU!$B$9,0)</f>
        <v>0</v>
      </c>
      <c r="AB1724" s="23">
        <f>IF(V1724="Béton bitumineux",P1724*PU!$B$11,0)</f>
        <v>0</v>
      </c>
      <c r="AC1724" s="23">
        <f>IF(V1724="Grave émulsion",P1724*PU!$B$13,0)</f>
        <v>0</v>
      </c>
      <c r="AD1724" s="24">
        <f>(R1724*PU!B1729)+('Entretien des chaussées1'!T1724*PU!B1731)+'Entretien des chaussées1'!X1724+'Entretien des chaussées1'!Y1724+'Entretien des chaussées1'!Z1724+'Entretien des chaussées1'!AA1724+'Entretien des chaussées1'!AB1724+'Entretien des chaussées1'!AC1724</f>
        <v>0</v>
      </c>
      <c r="AE1724" s="34"/>
      <c r="AF1724" s="34"/>
      <c r="AG1724" s="19" t="str">
        <f t="shared" si="305"/>
        <v/>
      </c>
      <c r="AH1724" s="19" t="str">
        <f t="shared" si="306"/>
        <v/>
      </c>
      <c r="AI1724" s="19" t="str">
        <f t="shared" si="307"/>
        <v/>
      </c>
      <c r="AJ1724" s="31"/>
      <c r="AK1724" s="26"/>
    </row>
    <row r="1725" spans="1:37" x14ac:dyDescent="0.2">
      <c r="A1725" s="40"/>
      <c r="B1725" s="50"/>
      <c r="C1725" s="41"/>
      <c r="D1725" s="44"/>
      <c r="E1725" s="40"/>
      <c r="F1725" s="38" t="str">
        <f t="shared" si="297"/>
        <v/>
      </c>
      <c r="G1725" s="23">
        <f t="shared" si="298"/>
        <v>0</v>
      </c>
      <c r="H1725" s="23">
        <f t="shared" si="299"/>
        <v>0</v>
      </c>
      <c r="I1725" s="23">
        <f t="shared" si="300"/>
        <v>0</v>
      </c>
      <c r="J1725" s="23">
        <f t="shared" si="301"/>
        <v>0</v>
      </c>
      <c r="K1725" s="23">
        <f t="shared" si="302"/>
        <v>0</v>
      </c>
      <c r="L1725" s="27"/>
      <c r="M1725" s="27"/>
      <c r="N1725" s="33"/>
      <c r="O1725" s="33"/>
      <c r="P1725" s="68" t="str">
        <f t="shared" si="303"/>
        <v/>
      </c>
      <c r="Q1725" s="49" t="str">
        <f t="shared" si="304"/>
        <v/>
      </c>
      <c r="R1725" s="33"/>
      <c r="S1725" s="33"/>
      <c r="T1725" s="33"/>
      <c r="U1725" s="33"/>
      <c r="V1725" s="27"/>
      <c r="W1725" s="45"/>
      <c r="X1725" s="42">
        <f>IF(V1725="ESU",P1725*PU!$B$3,0)</f>
        <v>0</v>
      </c>
      <c r="Y1725" s="23">
        <f>IF(V1725="ECF",P1725*PU!$B$5,0)</f>
        <v>0</v>
      </c>
      <c r="Z1725" s="23">
        <f>IF(V1725="Enrobé projeté",P1725*PU!$B$7,0)</f>
        <v>0</v>
      </c>
      <c r="AA1725" s="23">
        <f>IF(V1725="Enrobé à froid",P1725*PU!$B$9,0)</f>
        <v>0</v>
      </c>
      <c r="AB1725" s="23">
        <f>IF(V1725="Béton bitumineux",P1725*PU!$B$11,0)</f>
        <v>0</v>
      </c>
      <c r="AC1725" s="23">
        <f>IF(V1725="Grave émulsion",P1725*PU!$B$13,0)</f>
        <v>0</v>
      </c>
      <c r="AD1725" s="24">
        <f>(R1725*PU!B1730)+('Entretien des chaussées1'!T1725*PU!B1732)+'Entretien des chaussées1'!X1725+'Entretien des chaussées1'!Y1725+'Entretien des chaussées1'!Z1725+'Entretien des chaussées1'!AA1725+'Entretien des chaussées1'!AB1725+'Entretien des chaussées1'!AC1725</f>
        <v>0</v>
      </c>
      <c r="AE1725" s="34"/>
      <c r="AF1725" s="34"/>
      <c r="AG1725" s="19" t="str">
        <f t="shared" si="305"/>
        <v/>
      </c>
      <c r="AH1725" s="19" t="str">
        <f t="shared" si="306"/>
        <v/>
      </c>
      <c r="AI1725" s="19" t="str">
        <f t="shared" si="307"/>
        <v/>
      </c>
      <c r="AJ1725" s="31"/>
      <c r="AK1725" s="26"/>
    </row>
    <row r="1726" spans="1:37" x14ac:dyDescent="0.2">
      <c r="A1726" s="40"/>
      <c r="B1726" s="50"/>
      <c r="C1726" s="41"/>
      <c r="D1726" s="44"/>
      <c r="E1726" s="40"/>
      <c r="F1726" s="38" t="str">
        <f t="shared" si="297"/>
        <v/>
      </c>
      <c r="G1726" s="23">
        <f t="shared" si="298"/>
        <v>0</v>
      </c>
      <c r="H1726" s="23">
        <f t="shared" si="299"/>
        <v>0</v>
      </c>
      <c r="I1726" s="23">
        <f t="shared" si="300"/>
        <v>0</v>
      </c>
      <c r="J1726" s="23">
        <f t="shared" si="301"/>
        <v>0</v>
      </c>
      <c r="K1726" s="23">
        <f t="shared" si="302"/>
        <v>0</v>
      </c>
      <c r="L1726" s="27"/>
      <c r="M1726" s="27"/>
      <c r="N1726" s="33"/>
      <c r="O1726" s="33"/>
      <c r="P1726" s="68" t="str">
        <f t="shared" si="303"/>
        <v/>
      </c>
      <c r="Q1726" s="49" t="str">
        <f t="shared" si="304"/>
        <v/>
      </c>
      <c r="R1726" s="33"/>
      <c r="S1726" s="33"/>
      <c r="T1726" s="33"/>
      <c r="U1726" s="33"/>
      <c r="V1726" s="27"/>
      <c r="W1726" s="45"/>
      <c r="X1726" s="42">
        <f>IF(V1726="ESU",P1726*PU!$B$3,0)</f>
        <v>0</v>
      </c>
      <c r="Y1726" s="23">
        <f>IF(V1726="ECF",P1726*PU!$B$5,0)</f>
        <v>0</v>
      </c>
      <c r="Z1726" s="23">
        <f>IF(V1726="Enrobé projeté",P1726*PU!$B$7,0)</f>
        <v>0</v>
      </c>
      <c r="AA1726" s="23">
        <f>IF(V1726="Enrobé à froid",P1726*PU!$B$9,0)</f>
        <v>0</v>
      </c>
      <c r="AB1726" s="23">
        <f>IF(V1726="Béton bitumineux",P1726*PU!$B$11,0)</f>
        <v>0</v>
      </c>
      <c r="AC1726" s="23">
        <f>IF(V1726="Grave émulsion",P1726*PU!$B$13,0)</f>
        <v>0</v>
      </c>
      <c r="AD1726" s="24">
        <f>(R1726*PU!B1731)+('Entretien des chaussées1'!T1726*PU!B1733)+'Entretien des chaussées1'!X1726+'Entretien des chaussées1'!Y1726+'Entretien des chaussées1'!Z1726+'Entretien des chaussées1'!AA1726+'Entretien des chaussées1'!AB1726+'Entretien des chaussées1'!AC1726</f>
        <v>0</v>
      </c>
      <c r="AE1726" s="34"/>
      <c r="AF1726" s="34"/>
      <c r="AG1726" s="19" t="str">
        <f t="shared" si="305"/>
        <v/>
      </c>
      <c r="AH1726" s="19" t="str">
        <f t="shared" si="306"/>
        <v/>
      </c>
      <c r="AI1726" s="19" t="str">
        <f t="shared" si="307"/>
        <v/>
      </c>
      <c r="AJ1726" s="31"/>
      <c r="AK1726" s="26"/>
    </row>
    <row r="1727" spans="1:37" x14ac:dyDescent="0.2">
      <c r="A1727" s="40"/>
      <c r="B1727" s="50"/>
      <c r="C1727" s="41"/>
      <c r="D1727" s="44"/>
      <c r="E1727" s="40"/>
      <c r="F1727" s="38" t="str">
        <f t="shared" si="297"/>
        <v/>
      </c>
      <c r="G1727" s="23">
        <f t="shared" si="298"/>
        <v>0</v>
      </c>
      <c r="H1727" s="23">
        <f t="shared" si="299"/>
        <v>0</v>
      </c>
      <c r="I1727" s="23">
        <f t="shared" si="300"/>
        <v>0</v>
      </c>
      <c r="J1727" s="23">
        <f t="shared" si="301"/>
        <v>0</v>
      </c>
      <c r="K1727" s="23">
        <f t="shared" si="302"/>
        <v>0</v>
      </c>
      <c r="L1727" s="27"/>
      <c r="M1727" s="27"/>
      <c r="N1727" s="33"/>
      <c r="O1727" s="33"/>
      <c r="P1727" s="68" t="str">
        <f t="shared" si="303"/>
        <v/>
      </c>
      <c r="Q1727" s="49" t="str">
        <f t="shared" si="304"/>
        <v/>
      </c>
      <c r="R1727" s="33"/>
      <c r="S1727" s="33"/>
      <c r="T1727" s="33"/>
      <c r="U1727" s="33"/>
      <c r="V1727" s="27"/>
      <c r="W1727" s="45"/>
      <c r="X1727" s="42">
        <f>IF(V1727="ESU",P1727*PU!$B$3,0)</f>
        <v>0</v>
      </c>
      <c r="Y1727" s="23">
        <f>IF(V1727="ECF",P1727*PU!$B$5,0)</f>
        <v>0</v>
      </c>
      <c r="Z1727" s="23">
        <f>IF(V1727="Enrobé projeté",P1727*PU!$B$7,0)</f>
        <v>0</v>
      </c>
      <c r="AA1727" s="23">
        <f>IF(V1727="Enrobé à froid",P1727*PU!$B$9,0)</f>
        <v>0</v>
      </c>
      <c r="AB1727" s="23">
        <f>IF(V1727="Béton bitumineux",P1727*PU!$B$11,0)</f>
        <v>0</v>
      </c>
      <c r="AC1727" s="23">
        <f>IF(V1727="Grave émulsion",P1727*PU!$B$13,0)</f>
        <v>0</v>
      </c>
      <c r="AD1727" s="24">
        <f>(R1727*PU!B1732)+('Entretien des chaussées1'!T1727*PU!B1734)+'Entretien des chaussées1'!X1727+'Entretien des chaussées1'!Y1727+'Entretien des chaussées1'!Z1727+'Entretien des chaussées1'!AA1727+'Entretien des chaussées1'!AB1727+'Entretien des chaussées1'!AC1727</f>
        <v>0</v>
      </c>
      <c r="AE1727" s="34"/>
      <c r="AF1727" s="34"/>
      <c r="AG1727" s="19" t="str">
        <f t="shared" si="305"/>
        <v/>
      </c>
      <c r="AH1727" s="19" t="str">
        <f t="shared" si="306"/>
        <v/>
      </c>
      <c r="AI1727" s="19" t="str">
        <f t="shared" si="307"/>
        <v/>
      </c>
      <c r="AJ1727" s="31"/>
      <c r="AK1727" s="26"/>
    </row>
    <row r="1728" spans="1:37" x14ac:dyDescent="0.2">
      <c r="A1728" s="40"/>
      <c r="B1728" s="50"/>
      <c r="C1728" s="41"/>
      <c r="D1728" s="44"/>
      <c r="E1728" s="40"/>
      <c r="F1728" s="38" t="str">
        <f t="shared" si="297"/>
        <v/>
      </c>
      <c r="G1728" s="23">
        <f t="shared" si="298"/>
        <v>0</v>
      </c>
      <c r="H1728" s="23">
        <f t="shared" si="299"/>
        <v>0</v>
      </c>
      <c r="I1728" s="23">
        <f t="shared" si="300"/>
        <v>0</v>
      </c>
      <c r="J1728" s="23">
        <f t="shared" si="301"/>
        <v>0</v>
      </c>
      <c r="K1728" s="23">
        <f t="shared" si="302"/>
        <v>0</v>
      </c>
      <c r="L1728" s="27"/>
      <c r="M1728" s="27"/>
      <c r="N1728" s="33"/>
      <c r="O1728" s="33"/>
      <c r="P1728" s="68" t="str">
        <f t="shared" si="303"/>
        <v/>
      </c>
      <c r="Q1728" s="49" t="str">
        <f t="shared" si="304"/>
        <v/>
      </c>
      <c r="R1728" s="33"/>
      <c r="S1728" s="33"/>
      <c r="T1728" s="33"/>
      <c r="U1728" s="33"/>
      <c r="V1728" s="27"/>
      <c r="W1728" s="45"/>
      <c r="X1728" s="42">
        <f>IF(V1728="ESU",P1728*PU!$B$3,0)</f>
        <v>0</v>
      </c>
      <c r="Y1728" s="23">
        <f>IF(V1728="ECF",P1728*PU!$B$5,0)</f>
        <v>0</v>
      </c>
      <c r="Z1728" s="23">
        <f>IF(V1728="Enrobé projeté",P1728*PU!$B$7,0)</f>
        <v>0</v>
      </c>
      <c r="AA1728" s="23">
        <f>IF(V1728="Enrobé à froid",P1728*PU!$B$9,0)</f>
        <v>0</v>
      </c>
      <c r="AB1728" s="23">
        <f>IF(V1728="Béton bitumineux",P1728*PU!$B$11,0)</f>
        <v>0</v>
      </c>
      <c r="AC1728" s="23">
        <f>IF(V1728="Grave émulsion",P1728*PU!$B$13,0)</f>
        <v>0</v>
      </c>
      <c r="AD1728" s="24">
        <f>(R1728*PU!B1733)+('Entretien des chaussées1'!T1728*PU!B1735)+'Entretien des chaussées1'!X1728+'Entretien des chaussées1'!Y1728+'Entretien des chaussées1'!Z1728+'Entretien des chaussées1'!AA1728+'Entretien des chaussées1'!AB1728+'Entretien des chaussées1'!AC1728</f>
        <v>0</v>
      </c>
      <c r="AE1728" s="34"/>
      <c r="AF1728" s="34"/>
      <c r="AG1728" s="19" t="str">
        <f t="shared" si="305"/>
        <v/>
      </c>
      <c r="AH1728" s="19" t="str">
        <f t="shared" si="306"/>
        <v/>
      </c>
      <c r="AI1728" s="19" t="str">
        <f t="shared" si="307"/>
        <v/>
      </c>
      <c r="AJ1728" s="31"/>
      <c r="AK1728" s="26"/>
    </row>
    <row r="1729" spans="1:37" x14ac:dyDescent="0.2">
      <c r="A1729" s="40"/>
      <c r="B1729" s="50"/>
      <c r="C1729" s="41"/>
      <c r="D1729" s="44"/>
      <c r="E1729" s="40"/>
      <c r="F1729" s="38" t="str">
        <f t="shared" si="297"/>
        <v/>
      </c>
      <c r="G1729" s="23">
        <f t="shared" si="298"/>
        <v>0</v>
      </c>
      <c r="H1729" s="23">
        <f t="shared" si="299"/>
        <v>0</v>
      </c>
      <c r="I1729" s="23">
        <f t="shared" si="300"/>
        <v>0</v>
      </c>
      <c r="J1729" s="23">
        <f t="shared" si="301"/>
        <v>0</v>
      </c>
      <c r="K1729" s="23">
        <f t="shared" si="302"/>
        <v>0</v>
      </c>
      <c r="L1729" s="27"/>
      <c r="M1729" s="27"/>
      <c r="N1729" s="33"/>
      <c r="O1729" s="33"/>
      <c r="P1729" s="68" t="str">
        <f t="shared" si="303"/>
        <v/>
      </c>
      <c r="Q1729" s="49" t="str">
        <f t="shared" si="304"/>
        <v/>
      </c>
      <c r="R1729" s="33"/>
      <c r="S1729" s="33"/>
      <c r="T1729" s="33"/>
      <c r="U1729" s="33"/>
      <c r="V1729" s="27"/>
      <c r="W1729" s="45"/>
      <c r="X1729" s="42">
        <f>IF(V1729="ESU",P1729*PU!$B$3,0)</f>
        <v>0</v>
      </c>
      <c r="Y1729" s="23">
        <f>IF(V1729="ECF",P1729*PU!$B$5,0)</f>
        <v>0</v>
      </c>
      <c r="Z1729" s="23">
        <f>IF(V1729="Enrobé projeté",P1729*PU!$B$7,0)</f>
        <v>0</v>
      </c>
      <c r="AA1729" s="23">
        <f>IF(V1729="Enrobé à froid",P1729*PU!$B$9,0)</f>
        <v>0</v>
      </c>
      <c r="AB1729" s="23">
        <f>IF(V1729="Béton bitumineux",P1729*PU!$B$11,0)</f>
        <v>0</v>
      </c>
      <c r="AC1729" s="23">
        <f>IF(V1729="Grave émulsion",P1729*PU!$B$13,0)</f>
        <v>0</v>
      </c>
      <c r="AD1729" s="24">
        <f>(R1729*PU!B1734)+('Entretien des chaussées1'!T1729*PU!B1736)+'Entretien des chaussées1'!X1729+'Entretien des chaussées1'!Y1729+'Entretien des chaussées1'!Z1729+'Entretien des chaussées1'!AA1729+'Entretien des chaussées1'!AB1729+'Entretien des chaussées1'!AC1729</f>
        <v>0</v>
      </c>
      <c r="AE1729" s="34"/>
      <c r="AF1729" s="34"/>
      <c r="AG1729" s="19" t="str">
        <f t="shared" si="305"/>
        <v/>
      </c>
      <c r="AH1729" s="19" t="str">
        <f t="shared" si="306"/>
        <v/>
      </c>
      <c r="AI1729" s="19" t="str">
        <f t="shared" si="307"/>
        <v/>
      </c>
      <c r="AJ1729" s="31"/>
      <c r="AK1729" s="26"/>
    </row>
    <row r="1730" spans="1:37" x14ac:dyDescent="0.2">
      <c r="A1730" s="40"/>
      <c r="B1730" s="50"/>
      <c r="C1730" s="41"/>
      <c r="D1730" s="44"/>
      <c r="E1730" s="40"/>
      <c r="F1730" s="38" t="str">
        <f t="shared" si="297"/>
        <v/>
      </c>
      <c r="G1730" s="23">
        <f t="shared" si="298"/>
        <v>0</v>
      </c>
      <c r="H1730" s="23">
        <f t="shared" si="299"/>
        <v>0</v>
      </c>
      <c r="I1730" s="23">
        <f t="shared" si="300"/>
        <v>0</v>
      </c>
      <c r="J1730" s="23">
        <f t="shared" si="301"/>
        <v>0</v>
      </c>
      <c r="K1730" s="23">
        <f t="shared" si="302"/>
        <v>0</v>
      </c>
      <c r="L1730" s="27"/>
      <c r="M1730" s="27"/>
      <c r="N1730" s="33"/>
      <c r="O1730" s="33"/>
      <c r="P1730" s="68" t="str">
        <f t="shared" si="303"/>
        <v/>
      </c>
      <c r="Q1730" s="49" t="str">
        <f t="shared" si="304"/>
        <v/>
      </c>
      <c r="R1730" s="33"/>
      <c r="S1730" s="33"/>
      <c r="T1730" s="33"/>
      <c r="U1730" s="33"/>
      <c r="V1730" s="27"/>
      <c r="W1730" s="45"/>
      <c r="X1730" s="42">
        <f>IF(V1730="ESU",P1730*PU!$B$3,0)</f>
        <v>0</v>
      </c>
      <c r="Y1730" s="23">
        <f>IF(V1730="ECF",P1730*PU!$B$5,0)</f>
        <v>0</v>
      </c>
      <c r="Z1730" s="23">
        <f>IF(V1730="Enrobé projeté",P1730*PU!$B$7,0)</f>
        <v>0</v>
      </c>
      <c r="AA1730" s="23">
        <f>IF(V1730="Enrobé à froid",P1730*PU!$B$9,0)</f>
        <v>0</v>
      </c>
      <c r="AB1730" s="23">
        <f>IF(V1730="Béton bitumineux",P1730*PU!$B$11,0)</f>
        <v>0</v>
      </c>
      <c r="AC1730" s="23">
        <f>IF(V1730="Grave émulsion",P1730*PU!$B$13,0)</f>
        <v>0</v>
      </c>
      <c r="AD1730" s="24">
        <f>(R1730*PU!B1735)+('Entretien des chaussées1'!T1730*PU!B1737)+'Entretien des chaussées1'!X1730+'Entretien des chaussées1'!Y1730+'Entretien des chaussées1'!Z1730+'Entretien des chaussées1'!AA1730+'Entretien des chaussées1'!AB1730+'Entretien des chaussées1'!AC1730</f>
        <v>0</v>
      </c>
      <c r="AE1730" s="34"/>
      <c r="AF1730" s="34"/>
      <c r="AG1730" s="19" t="str">
        <f t="shared" si="305"/>
        <v/>
      </c>
      <c r="AH1730" s="19" t="str">
        <f t="shared" si="306"/>
        <v/>
      </c>
      <c r="AI1730" s="19" t="str">
        <f t="shared" si="307"/>
        <v/>
      </c>
      <c r="AJ1730" s="31"/>
      <c r="AK1730" s="26"/>
    </row>
    <row r="1731" spans="1:37" x14ac:dyDescent="0.2">
      <c r="A1731" s="40"/>
      <c r="B1731" s="50"/>
      <c r="C1731" s="41"/>
      <c r="D1731" s="44"/>
      <c r="E1731" s="40"/>
      <c r="F1731" s="38" t="str">
        <f t="shared" si="297"/>
        <v/>
      </c>
      <c r="G1731" s="23">
        <f t="shared" si="298"/>
        <v>0</v>
      </c>
      <c r="H1731" s="23">
        <f t="shared" si="299"/>
        <v>0</v>
      </c>
      <c r="I1731" s="23">
        <f t="shared" si="300"/>
        <v>0</v>
      </c>
      <c r="J1731" s="23">
        <f t="shared" si="301"/>
        <v>0</v>
      </c>
      <c r="K1731" s="23">
        <f t="shared" si="302"/>
        <v>0</v>
      </c>
      <c r="L1731" s="27"/>
      <c r="M1731" s="27"/>
      <c r="N1731" s="33"/>
      <c r="O1731" s="33"/>
      <c r="P1731" s="68" t="str">
        <f t="shared" si="303"/>
        <v/>
      </c>
      <c r="Q1731" s="49" t="str">
        <f t="shared" si="304"/>
        <v/>
      </c>
      <c r="R1731" s="33"/>
      <c r="S1731" s="33"/>
      <c r="T1731" s="33"/>
      <c r="U1731" s="33"/>
      <c r="V1731" s="27"/>
      <c r="W1731" s="45"/>
      <c r="X1731" s="42">
        <f>IF(V1731="ESU",P1731*PU!$B$3,0)</f>
        <v>0</v>
      </c>
      <c r="Y1731" s="23">
        <f>IF(V1731="ECF",P1731*PU!$B$5,0)</f>
        <v>0</v>
      </c>
      <c r="Z1731" s="23">
        <f>IF(V1731="Enrobé projeté",P1731*PU!$B$7,0)</f>
        <v>0</v>
      </c>
      <c r="AA1731" s="23">
        <f>IF(V1731="Enrobé à froid",P1731*PU!$B$9,0)</f>
        <v>0</v>
      </c>
      <c r="AB1731" s="23">
        <f>IF(V1731="Béton bitumineux",P1731*PU!$B$11,0)</f>
        <v>0</v>
      </c>
      <c r="AC1731" s="23">
        <f>IF(V1731="Grave émulsion",P1731*PU!$B$13,0)</f>
        <v>0</v>
      </c>
      <c r="AD1731" s="24">
        <f>(R1731*PU!B1736)+('Entretien des chaussées1'!T1731*PU!B1738)+'Entretien des chaussées1'!X1731+'Entretien des chaussées1'!Y1731+'Entretien des chaussées1'!Z1731+'Entretien des chaussées1'!AA1731+'Entretien des chaussées1'!AB1731+'Entretien des chaussées1'!AC1731</f>
        <v>0</v>
      </c>
      <c r="AE1731" s="34"/>
      <c r="AF1731" s="34"/>
      <c r="AG1731" s="19" t="str">
        <f t="shared" si="305"/>
        <v/>
      </c>
      <c r="AH1731" s="19" t="str">
        <f t="shared" si="306"/>
        <v/>
      </c>
      <c r="AI1731" s="19" t="str">
        <f t="shared" si="307"/>
        <v/>
      </c>
      <c r="AJ1731" s="31"/>
      <c r="AK1731" s="26"/>
    </row>
    <row r="1732" spans="1:37" x14ac:dyDescent="0.2">
      <c r="A1732" s="40"/>
      <c r="B1732" s="50"/>
      <c r="C1732" s="41"/>
      <c r="D1732" s="44"/>
      <c r="E1732" s="40"/>
      <c r="F1732" s="38" t="str">
        <f t="shared" si="297"/>
        <v/>
      </c>
      <c r="G1732" s="23">
        <f t="shared" si="298"/>
        <v>0</v>
      </c>
      <c r="H1732" s="23">
        <f t="shared" si="299"/>
        <v>0</v>
      </c>
      <c r="I1732" s="23">
        <f t="shared" si="300"/>
        <v>0</v>
      </c>
      <c r="J1732" s="23">
        <f t="shared" si="301"/>
        <v>0</v>
      </c>
      <c r="K1732" s="23">
        <f t="shared" si="302"/>
        <v>0</v>
      </c>
      <c r="L1732" s="27"/>
      <c r="M1732" s="27"/>
      <c r="N1732" s="33"/>
      <c r="O1732" s="33"/>
      <c r="P1732" s="68" t="str">
        <f t="shared" si="303"/>
        <v/>
      </c>
      <c r="Q1732" s="49" t="str">
        <f t="shared" si="304"/>
        <v/>
      </c>
      <c r="R1732" s="33"/>
      <c r="S1732" s="33"/>
      <c r="T1732" s="33"/>
      <c r="U1732" s="33"/>
      <c r="V1732" s="27"/>
      <c r="W1732" s="45"/>
      <c r="X1732" s="42">
        <f>IF(V1732="ESU",P1732*PU!$B$3,0)</f>
        <v>0</v>
      </c>
      <c r="Y1732" s="23">
        <f>IF(V1732="ECF",P1732*PU!$B$5,0)</f>
        <v>0</v>
      </c>
      <c r="Z1732" s="23">
        <f>IF(V1732="Enrobé projeté",P1732*PU!$B$7,0)</f>
        <v>0</v>
      </c>
      <c r="AA1732" s="23">
        <f>IF(V1732="Enrobé à froid",P1732*PU!$B$9,0)</f>
        <v>0</v>
      </c>
      <c r="AB1732" s="23">
        <f>IF(V1732="Béton bitumineux",P1732*PU!$B$11,0)</f>
        <v>0</v>
      </c>
      <c r="AC1732" s="23">
        <f>IF(V1732="Grave émulsion",P1732*PU!$B$13,0)</f>
        <v>0</v>
      </c>
      <c r="AD1732" s="24">
        <f>(R1732*PU!B1737)+('Entretien des chaussées1'!T1732*PU!B1739)+'Entretien des chaussées1'!X1732+'Entretien des chaussées1'!Y1732+'Entretien des chaussées1'!Z1732+'Entretien des chaussées1'!AA1732+'Entretien des chaussées1'!AB1732+'Entretien des chaussées1'!AC1732</f>
        <v>0</v>
      </c>
      <c r="AE1732" s="34"/>
      <c r="AF1732" s="34"/>
      <c r="AG1732" s="19" t="str">
        <f t="shared" si="305"/>
        <v/>
      </c>
      <c r="AH1732" s="19" t="str">
        <f t="shared" si="306"/>
        <v/>
      </c>
      <c r="AI1732" s="19" t="str">
        <f t="shared" si="307"/>
        <v/>
      </c>
      <c r="AJ1732" s="31"/>
      <c r="AK1732" s="26"/>
    </row>
    <row r="1733" spans="1:37" x14ac:dyDescent="0.2">
      <c r="A1733" s="40"/>
      <c r="B1733" s="50"/>
      <c r="C1733" s="41"/>
      <c r="D1733" s="44"/>
      <c r="E1733" s="40"/>
      <c r="F1733" s="38" t="str">
        <f t="shared" si="297"/>
        <v/>
      </c>
      <c r="G1733" s="23">
        <f t="shared" si="298"/>
        <v>0</v>
      </c>
      <c r="H1733" s="23">
        <f t="shared" si="299"/>
        <v>0</v>
      </c>
      <c r="I1733" s="23">
        <f t="shared" si="300"/>
        <v>0</v>
      </c>
      <c r="J1733" s="23">
        <f t="shared" si="301"/>
        <v>0</v>
      </c>
      <c r="K1733" s="23">
        <f t="shared" si="302"/>
        <v>0</v>
      </c>
      <c r="L1733" s="27"/>
      <c r="M1733" s="27"/>
      <c r="N1733" s="33"/>
      <c r="O1733" s="33"/>
      <c r="P1733" s="68" t="str">
        <f t="shared" si="303"/>
        <v/>
      </c>
      <c r="Q1733" s="49" t="str">
        <f t="shared" si="304"/>
        <v/>
      </c>
      <c r="R1733" s="33"/>
      <c r="S1733" s="33"/>
      <c r="T1733" s="33"/>
      <c r="U1733" s="33"/>
      <c r="V1733" s="27"/>
      <c r="W1733" s="45"/>
      <c r="X1733" s="42">
        <f>IF(V1733="ESU",P1733*PU!$B$3,0)</f>
        <v>0</v>
      </c>
      <c r="Y1733" s="23">
        <f>IF(V1733="ECF",P1733*PU!$B$5,0)</f>
        <v>0</v>
      </c>
      <c r="Z1733" s="23">
        <f>IF(V1733="Enrobé projeté",P1733*PU!$B$7,0)</f>
        <v>0</v>
      </c>
      <c r="AA1733" s="23">
        <f>IF(V1733="Enrobé à froid",P1733*PU!$B$9,0)</f>
        <v>0</v>
      </c>
      <c r="AB1733" s="23">
        <f>IF(V1733="Béton bitumineux",P1733*PU!$B$11,0)</f>
        <v>0</v>
      </c>
      <c r="AC1733" s="23">
        <f>IF(V1733="Grave émulsion",P1733*PU!$B$13,0)</f>
        <v>0</v>
      </c>
      <c r="AD1733" s="24">
        <f>(R1733*PU!B1738)+('Entretien des chaussées1'!T1733*PU!B1740)+'Entretien des chaussées1'!X1733+'Entretien des chaussées1'!Y1733+'Entretien des chaussées1'!Z1733+'Entretien des chaussées1'!AA1733+'Entretien des chaussées1'!AB1733+'Entretien des chaussées1'!AC1733</f>
        <v>0</v>
      </c>
      <c r="AE1733" s="34"/>
      <c r="AF1733" s="34"/>
      <c r="AG1733" s="19" t="str">
        <f t="shared" si="305"/>
        <v/>
      </c>
      <c r="AH1733" s="19" t="str">
        <f t="shared" si="306"/>
        <v/>
      </c>
      <c r="AI1733" s="19" t="str">
        <f t="shared" si="307"/>
        <v/>
      </c>
      <c r="AJ1733" s="31"/>
      <c r="AK1733" s="26"/>
    </row>
    <row r="1734" spans="1:37" x14ac:dyDescent="0.2">
      <c r="A1734" s="40"/>
      <c r="B1734" s="50"/>
      <c r="C1734" s="41"/>
      <c r="D1734" s="44"/>
      <c r="E1734" s="40"/>
      <c r="F1734" s="38" t="str">
        <f t="shared" si="297"/>
        <v/>
      </c>
      <c r="G1734" s="23">
        <f t="shared" si="298"/>
        <v>0</v>
      </c>
      <c r="H1734" s="23">
        <f t="shared" si="299"/>
        <v>0</v>
      </c>
      <c r="I1734" s="23">
        <f t="shared" si="300"/>
        <v>0</v>
      </c>
      <c r="J1734" s="23">
        <f t="shared" si="301"/>
        <v>0</v>
      </c>
      <c r="K1734" s="23">
        <f t="shared" si="302"/>
        <v>0</v>
      </c>
      <c r="L1734" s="27"/>
      <c r="M1734" s="27"/>
      <c r="N1734" s="33"/>
      <c r="O1734" s="33"/>
      <c r="P1734" s="68" t="str">
        <f t="shared" si="303"/>
        <v/>
      </c>
      <c r="Q1734" s="49" t="str">
        <f t="shared" si="304"/>
        <v/>
      </c>
      <c r="R1734" s="33"/>
      <c r="S1734" s="33"/>
      <c r="T1734" s="33"/>
      <c r="U1734" s="33"/>
      <c r="V1734" s="27"/>
      <c r="W1734" s="45"/>
      <c r="X1734" s="42">
        <f>IF(V1734="ESU",P1734*PU!$B$3,0)</f>
        <v>0</v>
      </c>
      <c r="Y1734" s="23">
        <f>IF(V1734="ECF",P1734*PU!$B$5,0)</f>
        <v>0</v>
      </c>
      <c r="Z1734" s="23">
        <f>IF(V1734="Enrobé projeté",P1734*PU!$B$7,0)</f>
        <v>0</v>
      </c>
      <c r="AA1734" s="23">
        <f>IF(V1734="Enrobé à froid",P1734*PU!$B$9,0)</f>
        <v>0</v>
      </c>
      <c r="AB1734" s="23">
        <f>IF(V1734="Béton bitumineux",P1734*PU!$B$11,0)</f>
        <v>0</v>
      </c>
      <c r="AC1734" s="23">
        <f>IF(V1734="Grave émulsion",P1734*PU!$B$13,0)</f>
        <v>0</v>
      </c>
      <c r="AD1734" s="24">
        <f>(R1734*PU!B1739)+('Entretien des chaussées1'!T1734*PU!B1741)+'Entretien des chaussées1'!X1734+'Entretien des chaussées1'!Y1734+'Entretien des chaussées1'!Z1734+'Entretien des chaussées1'!AA1734+'Entretien des chaussées1'!AB1734+'Entretien des chaussées1'!AC1734</f>
        <v>0</v>
      </c>
      <c r="AE1734" s="34"/>
      <c r="AF1734" s="34"/>
      <c r="AG1734" s="19" t="str">
        <f t="shared" si="305"/>
        <v/>
      </c>
      <c r="AH1734" s="19" t="str">
        <f t="shared" si="306"/>
        <v/>
      </c>
      <c r="AI1734" s="19" t="str">
        <f t="shared" si="307"/>
        <v/>
      </c>
      <c r="AJ1734" s="31"/>
      <c r="AK1734" s="26"/>
    </row>
    <row r="1735" spans="1:37" x14ac:dyDescent="0.2">
      <c r="A1735" s="40"/>
      <c r="B1735" s="50"/>
      <c r="C1735" s="41"/>
      <c r="D1735" s="44"/>
      <c r="E1735" s="40"/>
      <c r="F1735" s="38" t="str">
        <f t="shared" si="297"/>
        <v/>
      </c>
      <c r="G1735" s="23">
        <f t="shared" si="298"/>
        <v>0</v>
      </c>
      <c r="H1735" s="23">
        <f t="shared" si="299"/>
        <v>0</v>
      </c>
      <c r="I1735" s="23">
        <f t="shared" si="300"/>
        <v>0</v>
      </c>
      <c r="J1735" s="23">
        <f t="shared" si="301"/>
        <v>0</v>
      </c>
      <c r="K1735" s="23">
        <f t="shared" si="302"/>
        <v>0</v>
      </c>
      <c r="L1735" s="27"/>
      <c r="M1735" s="27"/>
      <c r="N1735" s="33"/>
      <c r="O1735" s="33"/>
      <c r="P1735" s="68" t="str">
        <f t="shared" si="303"/>
        <v/>
      </c>
      <c r="Q1735" s="49" t="str">
        <f t="shared" si="304"/>
        <v/>
      </c>
      <c r="R1735" s="33"/>
      <c r="S1735" s="33"/>
      <c r="T1735" s="33"/>
      <c r="U1735" s="33"/>
      <c r="V1735" s="27"/>
      <c r="W1735" s="45"/>
      <c r="X1735" s="42">
        <f>IF(V1735="ESU",P1735*PU!$B$3,0)</f>
        <v>0</v>
      </c>
      <c r="Y1735" s="23">
        <f>IF(V1735="ECF",P1735*PU!$B$5,0)</f>
        <v>0</v>
      </c>
      <c r="Z1735" s="23">
        <f>IF(V1735="Enrobé projeté",P1735*PU!$B$7,0)</f>
        <v>0</v>
      </c>
      <c r="AA1735" s="23">
        <f>IF(V1735="Enrobé à froid",P1735*PU!$B$9,0)</f>
        <v>0</v>
      </c>
      <c r="AB1735" s="23">
        <f>IF(V1735="Béton bitumineux",P1735*PU!$B$11,0)</f>
        <v>0</v>
      </c>
      <c r="AC1735" s="23">
        <f>IF(V1735="Grave émulsion",P1735*PU!$B$13,0)</f>
        <v>0</v>
      </c>
      <c r="AD1735" s="24">
        <f>(R1735*PU!B1740)+('Entretien des chaussées1'!T1735*PU!B1742)+'Entretien des chaussées1'!X1735+'Entretien des chaussées1'!Y1735+'Entretien des chaussées1'!Z1735+'Entretien des chaussées1'!AA1735+'Entretien des chaussées1'!AB1735+'Entretien des chaussées1'!AC1735</f>
        <v>0</v>
      </c>
      <c r="AE1735" s="34"/>
      <c r="AF1735" s="34"/>
      <c r="AG1735" s="19" t="str">
        <f t="shared" si="305"/>
        <v/>
      </c>
      <c r="AH1735" s="19" t="str">
        <f t="shared" si="306"/>
        <v/>
      </c>
      <c r="AI1735" s="19" t="str">
        <f t="shared" si="307"/>
        <v/>
      </c>
      <c r="AJ1735" s="31"/>
      <c r="AK1735" s="26"/>
    </row>
    <row r="1736" spans="1:37" x14ac:dyDescent="0.2">
      <c r="A1736" s="40"/>
      <c r="B1736" s="50"/>
      <c r="C1736" s="41"/>
      <c r="D1736" s="44"/>
      <c r="E1736" s="40"/>
      <c r="F1736" s="38" t="str">
        <f t="shared" si="297"/>
        <v/>
      </c>
      <c r="G1736" s="23">
        <f t="shared" si="298"/>
        <v>0</v>
      </c>
      <c r="H1736" s="23">
        <f t="shared" si="299"/>
        <v>0</v>
      </c>
      <c r="I1736" s="23">
        <f t="shared" si="300"/>
        <v>0</v>
      </c>
      <c r="J1736" s="23">
        <f t="shared" si="301"/>
        <v>0</v>
      </c>
      <c r="K1736" s="23">
        <f t="shared" si="302"/>
        <v>0</v>
      </c>
      <c r="L1736" s="27"/>
      <c r="M1736" s="27"/>
      <c r="N1736" s="33"/>
      <c r="O1736" s="33"/>
      <c r="P1736" s="68" t="str">
        <f t="shared" si="303"/>
        <v/>
      </c>
      <c r="Q1736" s="49" t="str">
        <f t="shared" si="304"/>
        <v/>
      </c>
      <c r="R1736" s="33"/>
      <c r="S1736" s="33"/>
      <c r="T1736" s="33"/>
      <c r="U1736" s="33"/>
      <c r="V1736" s="27"/>
      <c r="W1736" s="45"/>
      <c r="X1736" s="42">
        <f>IF(V1736="ESU",P1736*PU!$B$3,0)</f>
        <v>0</v>
      </c>
      <c r="Y1736" s="23">
        <f>IF(V1736="ECF",P1736*PU!$B$5,0)</f>
        <v>0</v>
      </c>
      <c r="Z1736" s="23">
        <f>IF(V1736="Enrobé projeté",P1736*PU!$B$7,0)</f>
        <v>0</v>
      </c>
      <c r="AA1736" s="23">
        <f>IF(V1736="Enrobé à froid",P1736*PU!$B$9,0)</f>
        <v>0</v>
      </c>
      <c r="AB1736" s="23">
        <f>IF(V1736="Béton bitumineux",P1736*PU!$B$11,0)</f>
        <v>0</v>
      </c>
      <c r="AC1736" s="23">
        <f>IF(V1736="Grave émulsion",P1736*PU!$B$13,0)</f>
        <v>0</v>
      </c>
      <c r="AD1736" s="24">
        <f>(R1736*PU!B1741)+('Entretien des chaussées1'!T1736*PU!B1743)+'Entretien des chaussées1'!X1736+'Entretien des chaussées1'!Y1736+'Entretien des chaussées1'!Z1736+'Entretien des chaussées1'!AA1736+'Entretien des chaussées1'!AB1736+'Entretien des chaussées1'!AC1736</f>
        <v>0</v>
      </c>
      <c r="AE1736" s="34"/>
      <c r="AF1736" s="34"/>
      <c r="AG1736" s="19" t="str">
        <f t="shared" si="305"/>
        <v/>
      </c>
      <c r="AH1736" s="19" t="str">
        <f t="shared" si="306"/>
        <v/>
      </c>
      <c r="AI1736" s="19" t="str">
        <f t="shared" si="307"/>
        <v/>
      </c>
      <c r="AJ1736" s="31"/>
      <c r="AK1736" s="26"/>
    </row>
    <row r="1737" spans="1:37" x14ac:dyDescent="0.2">
      <c r="A1737" s="40"/>
      <c r="B1737" s="50"/>
      <c r="C1737" s="41"/>
      <c r="D1737" s="44"/>
      <c r="E1737" s="40"/>
      <c r="F1737" s="38" t="str">
        <f t="shared" si="297"/>
        <v/>
      </c>
      <c r="G1737" s="23">
        <f t="shared" si="298"/>
        <v>0</v>
      </c>
      <c r="H1737" s="23">
        <f t="shared" si="299"/>
        <v>0</v>
      </c>
      <c r="I1737" s="23">
        <f t="shared" si="300"/>
        <v>0</v>
      </c>
      <c r="J1737" s="23">
        <f t="shared" si="301"/>
        <v>0</v>
      </c>
      <c r="K1737" s="23">
        <f t="shared" si="302"/>
        <v>0</v>
      </c>
      <c r="L1737" s="27"/>
      <c r="M1737" s="27"/>
      <c r="N1737" s="33"/>
      <c r="O1737" s="33"/>
      <c r="P1737" s="68" t="str">
        <f t="shared" si="303"/>
        <v/>
      </c>
      <c r="Q1737" s="49" t="str">
        <f t="shared" si="304"/>
        <v/>
      </c>
      <c r="R1737" s="33"/>
      <c r="S1737" s="33"/>
      <c r="T1737" s="33"/>
      <c r="U1737" s="33"/>
      <c r="V1737" s="27"/>
      <c r="W1737" s="45"/>
      <c r="X1737" s="42">
        <f>IF(V1737="ESU",P1737*PU!$B$3,0)</f>
        <v>0</v>
      </c>
      <c r="Y1737" s="23">
        <f>IF(V1737="ECF",P1737*PU!$B$5,0)</f>
        <v>0</v>
      </c>
      <c r="Z1737" s="23">
        <f>IF(V1737="Enrobé projeté",P1737*PU!$B$7,0)</f>
        <v>0</v>
      </c>
      <c r="AA1737" s="23">
        <f>IF(V1737="Enrobé à froid",P1737*PU!$B$9,0)</f>
        <v>0</v>
      </c>
      <c r="AB1737" s="23">
        <f>IF(V1737="Béton bitumineux",P1737*PU!$B$11,0)</f>
        <v>0</v>
      </c>
      <c r="AC1737" s="23">
        <f>IF(V1737="Grave émulsion",P1737*PU!$B$13,0)</f>
        <v>0</v>
      </c>
      <c r="AD1737" s="24">
        <f>(R1737*PU!B1742)+('Entretien des chaussées1'!T1737*PU!B1744)+'Entretien des chaussées1'!X1737+'Entretien des chaussées1'!Y1737+'Entretien des chaussées1'!Z1737+'Entretien des chaussées1'!AA1737+'Entretien des chaussées1'!AB1737+'Entretien des chaussées1'!AC1737</f>
        <v>0</v>
      </c>
      <c r="AE1737" s="34"/>
      <c r="AF1737" s="34"/>
      <c r="AG1737" s="19" t="str">
        <f t="shared" si="305"/>
        <v/>
      </c>
      <c r="AH1737" s="19" t="str">
        <f t="shared" si="306"/>
        <v/>
      </c>
      <c r="AI1737" s="19" t="str">
        <f t="shared" si="307"/>
        <v/>
      </c>
      <c r="AJ1737" s="31"/>
      <c r="AK1737" s="26"/>
    </row>
    <row r="1738" spans="1:37" x14ac:dyDescent="0.2">
      <c r="A1738" s="40"/>
      <c r="B1738" s="50"/>
      <c r="C1738" s="41"/>
      <c r="D1738" s="44"/>
      <c r="E1738" s="40"/>
      <c r="F1738" s="38" t="str">
        <f t="shared" si="297"/>
        <v/>
      </c>
      <c r="G1738" s="23">
        <f t="shared" si="298"/>
        <v>0</v>
      </c>
      <c r="H1738" s="23">
        <f t="shared" si="299"/>
        <v>0</v>
      </c>
      <c r="I1738" s="23">
        <f t="shared" si="300"/>
        <v>0</v>
      </c>
      <c r="J1738" s="23">
        <f t="shared" si="301"/>
        <v>0</v>
      </c>
      <c r="K1738" s="23">
        <f t="shared" si="302"/>
        <v>0</v>
      </c>
      <c r="L1738" s="27"/>
      <c r="M1738" s="27"/>
      <c r="N1738" s="33"/>
      <c r="O1738" s="33"/>
      <c r="P1738" s="68" t="str">
        <f t="shared" si="303"/>
        <v/>
      </c>
      <c r="Q1738" s="49" t="str">
        <f t="shared" si="304"/>
        <v/>
      </c>
      <c r="R1738" s="33"/>
      <c r="S1738" s="33"/>
      <c r="T1738" s="33"/>
      <c r="U1738" s="33"/>
      <c r="V1738" s="27"/>
      <c r="W1738" s="45"/>
      <c r="X1738" s="42">
        <f>IF(V1738="ESU",P1738*PU!$B$3,0)</f>
        <v>0</v>
      </c>
      <c r="Y1738" s="23">
        <f>IF(V1738="ECF",P1738*PU!$B$5,0)</f>
        <v>0</v>
      </c>
      <c r="Z1738" s="23">
        <f>IF(V1738="Enrobé projeté",P1738*PU!$B$7,0)</f>
        <v>0</v>
      </c>
      <c r="AA1738" s="23">
        <f>IF(V1738="Enrobé à froid",P1738*PU!$B$9,0)</f>
        <v>0</v>
      </c>
      <c r="AB1738" s="23">
        <f>IF(V1738="Béton bitumineux",P1738*PU!$B$11,0)</f>
        <v>0</v>
      </c>
      <c r="AC1738" s="23">
        <f>IF(V1738="Grave émulsion",P1738*PU!$B$13,0)</f>
        <v>0</v>
      </c>
      <c r="AD1738" s="24">
        <f>(R1738*PU!B1743)+('Entretien des chaussées1'!T1738*PU!B1745)+'Entretien des chaussées1'!X1738+'Entretien des chaussées1'!Y1738+'Entretien des chaussées1'!Z1738+'Entretien des chaussées1'!AA1738+'Entretien des chaussées1'!AB1738+'Entretien des chaussées1'!AC1738</f>
        <v>0</v>
      </c>
      <c r="AE1738" s="34"/>
      <c r="AF1738" s="34"/>
      <c r="AG1738" s="19" t="str">
        <f t="shared" si="305"/>
        <v/>
      </c>
      <c r="AH1738" s="19" t="str">
        <f t="shared" si="306"/>
        <v/>
      </c>
      <c r="AI1738" s="19" t="str">
        <f t="shared" si="307"/>
        <v/>
      </c>
      <c r="AJ1738" s="31"/>
      <c r="AK1738" s="26"/>
    </row>
    <row r="1739" spans="1:37" x14ac:dyDescent="0.2">
      <c r="A1739" s="40"/>
      <c r="B1739" s="50"/>
      <c r="C1739" s="41"/>
      <c r="D1739" s="44"/>
      <c r="E1739" s="40"/>
      <c r="F1739" s="38" t="str">
        <f t="shared" si="297"/>
        <v/>
      </c>
      <c r="G1739" s="23">
        <f t="shared" si="298"/>
        <v>0</v>
      </c>
      <c r="H1739" s="23">
        <f t="shared" si="299"/>
        <v>0</v>
      </c>
      <c r="I1739" s="23">
        <f t="shared" si="300"/>
        <v>0</v>
      </c>
      <c r="J1739" s="23">
        <f t="shared" si="301"/>
        <v>0</v>
      </c>
      <c r="K1739" s="23">
        <f t="shared" si="302"/>
        <v>0</v>
      </c>
      <c r="L1739" s="27"/>
      <c r="M1739" s="27"/>
      <c r="N1739" s="33"/>
      <c r="O1739" s="33"/>
      <c r="P1739" s="68" t="str">
        <f t="shared" si="303"/>
        <v/>
      </c>
      <c r="Q1739" s="49" t="str">
        <f t="shared" si="304"/>
        <v/>
      </c>
      <c r="R1739" s="33"/>
      <c r="S1739" s="33"/>
      <c r="T1739" s="33"/>
      <c r="U1739" s="33"/>
      <c r="V1739" s="27"/>
      <c r="W1739" s="45"/>
      <c r="X1739" s="42">
        <f>IF(V1739="ESU",P1739*PU!$B$3,0)</f>
        <v>0</v>
      </c>
      <c r="Y1739" s="23">
        <f>IF(V1739="ECF",P1739*PU!$B$5,0)</f>
        <v>0</v>
      </c>
      <c r="Z1739" s="23">
        <f>IF(V1739="Enrobé projeté",P1739*PU!$B$7,0)</f>
        <v>0</v>
      </c>
      <c r="AA1739" s="23">
        <f>IF(V1739="Enrobé à froid",P1739*PU!$B$9,0)</f>
        <v>0</v>
      </c>
      <c r="AB1739" s="23">
        <f>IF(V1739="Béton bitumineux",P1739*PU!$B$11,0)</f>
        <v>0</v>
      </c>
      <c r="AC1739" s="23">
        <f>IF(V1739="Grave émulsion",P1739*PU!$B$13,0)</f>
        <v>0</v>
      </c>
      <c r="AD1739" s="24">
        <f>(R1739*PU!B1744)+('Entretien des chaussées1'!T1739*PU!B1746)+'Entretien des chaussées1'!X1739+'Entretien des chaussées1'!Y1739+'Entretien des chaussées1'!Z1739+'Entretien des chaussées1'!AA1739+'Entretien des chaussées1'!AB1739+'Entretien des chaussées1'!AC1739</f>
        <v>0</v>
      </c>
      <c r="AE1739" s="34"/>
      <c r="AF1739" s="34"/>
      <c r="AG1739" s="19" t="str">
        <f t="shared" si="305"/>
        <v/>
      </c>
      <c r="AH1739" s="19" t="str">
        <f t="shared" si="306"/>
        <v/>
      </c>
      <c r="AI1739" s="19" t="str">
        <f t="shared" si="307"/>
        <v/>
      </c>
      <c r="AJ1739" s="31"/>
      <c r="AK1739" s="26"/>
    </row>
    <row r="1740" spans="1:37" x14ac:dyDescent="0.2">
      <c r="A1740" s="40"/>
      <c r="B1740" s="50"/>
      <c r="C1740" s="41"/>
      <c r="D1740" s="44"/>
      <c r="E1740" s="40"/>
      <c r="F1740" s="38" t="str">
        <f t="shared" si="297"/>
        <v/>
      </c>
      <c r="G1740" s="23">
        <f t="shared" si="298"/>
        <v>0</v>
      </c>
      <c r="H1740" s="23">
        <f t="shared" si="299"/>
        <v>0</v>
      </c>
      <c r="I1740" s="23">
        <f t="shared" si="300"/>
        <v>0</v>
      </c>
      <c r="J1740" s="23">
        <f t="shared" si="301"/>
        <v>0</v>
      </c>
      <c r="K1740" s="23">
        <f t="shared" si="302"/>
        <v>0</v>
      </c>
      <c r="L1740" s="27"/>
      <c r="M1740" s="27"/>
      <c r="N1740" s="33"/>
      <c r="O1740" s="33"/>
      <c r="P1740" s="68" t="str">
        <f t="shared" si="303"/>
        <v/>
      </c>
      <c r="Q1740" s="49" t="str">
        <f t="shared" si="304"/>
        <v/>
      </c>
      <c r="R1740" s="33"/>
      <c r="S1740" s="33"/>
      <c r="T1740" s="33"/>
      <c r="U1740" s="33"/>
      <c r="V1740" s="27"/>
      <c r="W1740" s="45"/>
      <c r="X1740" s="42">
        <f>IF(V1740="ESU",P1740*PU!$B$3,0)</f>
        <v>0</v>
      </c>
      <c r="Y1740" s="23">
        <f>IF(V1740="ECF",P1740*PU!$B$5,0)</f>
        <v>0</v>
      </c>
      <c r="Z1740" s="23">
        <f>IF(V1740="Enrobé projeté",P1740*PU!$B$7,0)</f>
        <v>0</v>
      </c>
      <c r="AA1740" s="23">
        <f>IF(V1740="Enrobé à froid",P1740*PU!$B$9,0)</f>
        <v>0</v>
      </c>
      <c r="AB1740" s="23">
        <f>IF(V1740="Béton bitumineux",P1740*PU!$B$11,0)</f>
        <v>0</v>
      </c>
      <c r="AC1740" s="23">
        <f>IF(V1740="Grave émulsion",P1740*PU!$B$13,0)</f>
        <v>0</v>
      </c>
      <c r="AD1740" s="24">
        <f>(R1740*PU!B1745)+('Entretien des chaussées1'!T1740*PU!B1747)+'Entretien des chaussées1'!X1740+'Entretien des chaussées1'!Y1740+'Entretien des chaussées1'!Z1740+'Entretien des chaussées1'!AA1740+'Entretien des chaussées1'!AB1740+'Entretien des chaussées1'!AC1740</f>
        <v>0</v>
      </c>
      <c r="AE1740" s="34"/>
      <c r="AF1740" s="34"/>
      <c r="AG1740" s="19" t="str">
        <f t="shared" si="305"/>
        <v/>
      </c>
      <c r="AH1740" s="19" t="str">
        <f t="shared" si="306"/>
        <v/>
      </c>
      <c r="AI1740" s="19" t="str">
        <f t="shared" si="307"/>
        <v/>
      </c>
      <c r="AJ1740" s="31"/>
      <c r="AK1740" s="26"/>
    </row>
    <row r="1741" spans="1:37" x14ac:dyDescent="0.2">
      <c r="A1741" s="40"/>
      <c r="B1741" s="50"/>
      <c r="C1741" s="41"/>
      <c r="D1741" s="44"/>
      <c r="E1741" s="40"/>
      <c r="F1741" s="38" t="str">
        <f t="shared" ref="F1741:F1804" si="308">IF(E1741="Chaussée neuve","Niveau 1",IF(E1741="Chaussée fissurée","Niveau 2",IF(E1741="Chaussée fortement fissurée et nids de poule","Niveau 3",IF(E1741="Chaussée orniérée et fissurée","Niveau 4",IF(E1741="Chaussée affaissée ou quasi détruite","Niveau 5","")))))</f>
        <v/>
      </c>
      <c r="G1741" s="23">
        <f t="shared" ref="G1741:G1804" si="309">IF(F1741="Niveau 1",1,0)</f>
        <v>0</v>
      </c>
      <c r="H1741" s="23">
        <f t="shared" ref="H1741:H1804" si="310">IF(F1741="Niveau 2",1,0)</f>
        <v>0</v>
      </c>
      <c r="I1741" s="23">
        <f t="shared" ref="I1741:I1804" si="311">IF(F1741="Niveau 3",1,0)</f>
        <v>0</v>
      </c>
      <c r="J1741" s="23">
        <f t="shared" ref="J1741:J1804" si="312">IF(F1741="Niveau 4",1,0)</f>
        <v>0</v>
      </c>
      <c r="K1741" s="23">
        <f t="shared" ref="K1741:K1804" si="313">IF(F1741="Niveau 5",1,0)</f>
        <v>0</v>
      </c>
      <c r="L1741" s="27"/>
      <c r="M1741" s="27"/>
      <c r="N1741" s="33"/>
      <c r="O1741" s="33"/>
      <c r="P1741" s="68" t="str">
        <f t="shared" ref="P1741:P1804" si="314">IF(O1741="","",N1741*O1741)</f>
        <v/>
      </c>
      <c r="Q1741" s="49" t="str">
        <f t="shared" ref="Q1741:Q1804" si="315">IF(P1741="","","m²")</f>
        <v/>
      </c>
      <c r="R1741" s="33"/>
      <c r="S1741" s="33"/>
      <c r="T1741" s="33"/>
      <c r="U1741" s="33"/>
      <c r="V1741" s="27"/>
      <c r="W1741" s="45"/>
      <c r="X1741" s="42">
        <f>IF(V1741="ESU",P1741*PU!$B$3,0)</f>
        <v>0</v>
      </c>
      <c r="Y1741" s="23">
        <f>IF(V1741="ECF",P1741*PU!$B$5,0)</f>
        <v>0</v>
      </c>
      <c r="Z1741" s="23">
        <f>IF(V1741="Enrobé projeté",P1741*PU!$B$7,0)</f>
        <v>0</v>
      </c>
      <c r="AA1741" s="23">
        <f>IF(V1741="Enrobé à froid",P1741*PU!$B$9,0)</f>
        <v>0</v>
      </c>
      <c r="AB1741" s="23">
        <f>IF(V1741="Béton bitumineux",P1741*PU!$B$11,0)</f>
        <v>0</v>
      </c>
      <c r="AC1741" s="23">
        <f>IF(V1741="Grave émulsion",P1741*PU!$B$13,0)</f>
        <v>0</v>
      </c>
      <c r="AD1741" s="24">
        <f>(R1741*PU!B1746)+('Entretien des chaussées1'!T1741*PU!B1748)+'Entretien des chaussées1'!X1741+'Entretien des chaussées1'!Y1741+'Entretien des chaussées1'!Z1741+'Entretien des chaussées1'!AA1741+'Entretien des chaussées1'!AB1741+'Entretien des chaussées1'!AC1741</f>
        <v>0</v>
      </c>
      <c r="AE1741" s="34"/>
      <c r="AF1741" s="34"/>
      <c r="AG1741" s="19" t="str">
        <f t="shared" ref="AG1741:AG1804" si="316">IF(W1741="Année N",AD1741+AE1741+AF1741,"")</f>
        <v/>
      </c>
      <c r="AH1741" s="19" t="str">
        <f t="shared" ref="AH1741:AH1804" si="317">IF(W1741="N+1",AD1741+AE1741+AF1741,"")</f>
        <v/>
      </c>
      <c r="AI1741" s="19" t="str">
        <f t="shared" ref="AI1741:AI1804" si="318">IF(W1741="&gt; N+1",AD1741+AE1741+AF1741,"")</f>
        <v/>
      </c>
      <c r="AJ1741" s="31"/>
      <c r="AK1741" s="26"/>
    </row>
    <row r="1742" spans="1:37" x14ac:dyDescent="0.2">
      <c r="A1742" s="40"/>
      <c r="B1742" s="50"/>
      <c r="C1742" s="41"/>
      <c r="D1742" s="44"/>
      <c r="E1742" s="40"/>
      <c r="F1742" s="38" t="str">
        <f t="shared" si="308"/>
        <v/>
      </c>
      <c r="G1742" s="23">
        <f t="shared" si="309"/>
        <v>0</v>
      </c>
      <c r="H1742" s="23">
        <f t="shared" si="310"/>
        <v>0</v>
      </c>
      <c r="I1742" s="23">
        <f t="shared" si="311"/>
        <v>0</v>
      </c>
      <c r="J1742" s="23">
        <f t="shared" si="312"/>
        <v>0</v>
      </c>
      <c r="K1742" s="23">
        <f t="shared" si="313"/>
        <v>0</v>
      </c>
      <c r="L1742" s="27"/>
      <c r="M1742" s="27"/>
      <c r="N1742" s="33"/>
      <c r="O1742" s="33"/>
      <c r="P1742" s="68" t="str">
        <f t="shared" si="314"/>
        <v/>
      </c>
      <c r="Q1742" s="49" t="str">
        <f t="shared" si="315"/>
        <v/>
      </c>
      <c r="R1742" s="33"/>
      <c r="S1742" s="33"/>
      <c r="T1742" s="33"/>
      <c r="U1742" s="33"/>
      <c r="V1742" s="27"/>
      <c r="W1742" s="45"/>
      <c r="X1742" s="42">
        <f>IF(V1742="ESU",P1742*PU!$B$3,0)</f>
        <v>0</v>
      </c>
      <c r="Y1742" s="23">
        <f>IF(V1742="ECF",P1742*PU!$B$5,0)</f>
        <v>0</v>
      </c>
      <c r="Z1742" s="23">
        <f>IF(V1742="Enrobé projeté",P1742*PU!$B$7,0)</f>
        <v>0</v>
      </c>
      <c r="AA1742" s="23">
        <f>IF(V1742="Enrobé à froid",P1742*PU!$B$9,0)</f>
        <v>0</v>
      </c>
      <c r="AB1742" s="23">
        <f>IF(V1742="Béton bitumineux",P1742*PU!$B$11,0)</f>
        <v>0</v>
      </c>
      <c r="AC1742" s="23">
        <f>IF(V1742="Grave émulsion",P1742*PU!$B$13,0)</f>
        <v>0</v>
      </c>
      <c r="AD1742" s="24">
        <f>(R1742*PU!B1747)+('Entretien des chaussées1'!T1742*PU!B1749)+'Entretien des chaussées1'!X1742+'Entretien des chaussées1'!Y1742+'Entretien des chaussées1'!Z1742+'Entretien des chaussées1'!AA1742+'Entretien des chaussées1'!AB1742+'Entretien des chaussées1'!AC1742</f>
        <v>0</v>
      </c>
      <c r="AE1742" s="34"/>
      <c r="AF1742" s="34"/>
      <c r="AG1742" s="19" t="str">
        <f t="shared" si="316"/>
        <v/>
      </c>
      <c r="AH1742" s="19" t="str">
        <f t="shared" si="317"/>
        <v/>
      </c>
      <c r="AI1742" s="19" t="str">
        <f t="shared" si="318"/>
        <v/>
      </c>
      <c r="AJ1742" s="31"/>
      <c r="AK1742" s="26"/>
    </row>
    <row r="1743" spans="1:37" x14ac:dyDescent="0.2">
      <c r="A1743" s="40"/>
      <c r="B1743" s="50"/>
      <c r="C1743" s="41"/>
      <c r="D1743" s="44"/>
      <c r="E1743" s="40"/>
      <c r="F1743" s="38" t="str">
        <f t="shared" si="308"/>
        <v/>
      </c>
      <c r="G1743" s="23">
        <f t="shared" si="309"/>
        <v>0</v>
      </c>
      <c r="H1743" s="23">
        <f t="shared" si="310"/>
        <v>0</v>
      </c>
      <c r="I1743" s="23">
        <f t="shared" si="311"/>
        <v>0</v>
      </c>
      <c r="J1743" s="23">
        <f t="shared" si="312"/>
        <v>0</v>
      </c>
      <c r="K1743" s="23">
        <f t="shared" si="313"/>
        <v>0</v>
      </c>
      <c r="L1743" s="27"/>
      <c r="M1743" s="27"/>
      <c r="N1743" s="33"/>
      <c r="O1743" s="33"/>
      <c r="P1743" s="68" t="str">
        <f t="shared" si="314"/>
        <v/>
      </c>
      <c r="Q1743" s="49" t="str">
        <f t="shared" si="315"/>
        <v/>
      </c>
      <c r="R1743" s="33"/>
      <c r="S1743" s="33"/>
      <c r="T1743" s="33"/>
      <c r="U1743" s="33"/>
      <c r="V1743" s="27"/>
      <c r="W1743" s="45"/>
      <c r="X1743" s="42">
        <f>IF(V1743="ESU",P1743*PU!$B$3,0)</f>
        <v>0</v>
      </c>
      <c r="Y1743" s="23">
        <f>IF(V1743="ECF",P1743*PU!$B$5,0)</f>
        <v>0</v>
      </c>
      <c r="Z1743" s="23">
        <f>IF(V1743="Enrobé projeté",P1743*PU!$B$7,0)</f>
        <v>0</v>
      </c>
      <c r="AA1743" s="23">
        <f>IF(V1743="Enrobé à froid",P1743*PU!$B$9,0)</f>
        <v>0</v>
      </c>
      <c r="AB1743" s="23">
        <f>IF(V1743="Béton bitumineux",P1743*PU!$B$11,0)</f>
        <v>0</v>
      </c>
      <c r="AC1743" s="23">
        <f>IF(V1743="Grave émulsion",P1743*PU!$B$13,0)</f>
        <v>0</v>
      </c>
      <c r="AD1743" s="24">
        <f>(R1743*PU!B1748)+('Entretien des chaussées1'!T1743*PU!B1750)+'Entretien des chaussées1'!X1743+'Entretien des chaussées1'!Y1743+'Entretien des chaussées1'!Z1743+'Entretien des chaussées1'!AA1743+'Entretien des chaussées1'!AB1743+'Entretien des chaussées1'!AC1743</f>
        <v>0</v>
      </c>
      <c r="AE1743" s="34"/>
      <c r="AF1743" s="34"/>
      <c r="AG1743" s="19" t="str">
        <f t="shared" si="316"/>
        <v/>
      </c>
      <c r="AH1743" s="19" t="str">
        <f t="shared" si="317"/>
        <v/>
      </c>
      <c r="AI1743" s="19" t="str">
        <f t="shared" si="318"/>
        <v/>
      </c>
      <c r="AJ1743" s="31"/>
      <c r="AK1743" s="26"/>
    </row>
    <row r="1744" spans="1:37" x14ac:dyDescent="0.2">
      <c r="A1744" s="40"/>
      <c r="B1744" s="50"/>
      <c r="C1744" s="41"/>
      <c r="D1744" s="44"/>
      <c r="E1744" s="40"/>
      <c r="F1744" s="38" t="str">
        <f t="shared" si="308"/>
        <v/>
      </c>
      <c r="G1744" s="23">
        <f t="shared" si="309"/>
        <v>0</v>
      </c>
      <c r="H1744" s="23">
        <f t="shared" si="310"/>
        <v>0</v>
      </c>
      <c r="I1744" s="23">
        <f t="shared" si="311"/>
        <v>0</v>
      </c>
      <c r="J1744" s="23">
        <f t="shared" si="312"/>
        <v>0</v>
      </c>
      <c r="K1744" s="23">
        <f t="shared" si="313"/>
        <v>0</v>
      </c>
      <c r="L1744" s="27"/>
      <c r="M1744" s="27"/>
      <c r="N1744" s="33"/>
      <c r="O1744" s="33"/>
      <c r="P1744" s="68" t="str">
        <f t="shared" si="314"/>
        <v/>
      </c>
      <c r="Q1744" s="49" t="str">
        <f t="shared" si="315"/>
        <v/>
      </c>
      <c r="R1744" s="33"/>
      <c r="S1744" s="33"/>
      <c r="T1744" s="33"/>
      <c r="U1744" s="33"/>
      <c r="V1744" s="27"/>
      <c r="W1744" s="45"/>
      <c r="X1744" s="42">
        <f>IF(V1744="ESU",P1744*PU!$B$3,0)</f>
        <v>0</v>
      </c>
      <c r="Y1744" s="23">
        <f>IF(V1744="ECF",P1744*PU!$B$5,0)</f>
        <v>0</v>
      </c>
      <c r="Z1744" s="23">
        <f>IF(V1744="Enrobé projeté",P1744*PU!$B$7,0)</f>
        <v>0</v>
      </c>
      <c r="AA1744" s="23">
        <f>IF(V1744="Enrobé à froid",P1744*PU!$B$9,0)</f>
        <v>0</v>
      </c>
      <c r="AB1744" s="23">
        <f>IF(V1744="Béton bitumineux",P1744*PU!$B$11,0)</f>
        <v>0</v>
      </c>
      <c r="AC1744" s="23">
        <f>IF(V1744="Grave émulsion",P1744*PU!$B$13,0)</f>
        <v>0</v>
      </c>
      <c r="AD1744" s="24">
        <f>(R1744*PU!B1749)+('Entretien des chaussées1'!T1744*PU!B1751)+'Entretien des chaussées1'!X1744+'Entretien des chaussées1'!Y1744+'Entretien des chaussées1'!Z1744+'Entretien des chaussées1'!AA1744+'Entretien des chaussées1'!AB1744+'Entretien des chaussées1'!AC1744</f>
        <v>0</v>
      </c>
      <c r="AE1744" s="34"/>
      <c r="AF1744" s="34"/>
      <c r="AG1744" s="19" t="str">
        <f t="shared" si="316"/>
        <v/>
      </c>
      <c r="AH1744" s="19" t="str">
        <f t="shared" si="317"/>
        <v/>
      </c>
      <c r="AI1744" s="19" t="str">
        <f t="shared" si="318"/>
        <v/>
      </c>
      <c r="AJ1744" s="31"/>
      <c r="AK1744" s="26"/>
    </row>
    <row r="1745" spans="1:37" x14ac:dyDescent="0.2">
      <c r="A1745" s="40"/>
      <c r="B1745" s="50"/>
      <c r="C1745" s="41"/>
      <c r="D1745" s="44"/>
      <c r="E1745" s="40"/>
      <c r="F1745" s="38" t="str">
        <f t="shared" si="308"/>
        <v/>
      </c>
      <c r="G1745" s="23">
        <f t="shared" si="309"/>
        <v>0</v>
      </c>
      <c r="H1745" s="23">
        <f t="shared" si="310"/>
        <v>0</v>
      </c>
      <c r="I1745" s="23">
        <f t="shared" si="311"/>
        <v>0</v>
      </c>
      <c r="J1745" s="23">
        <f t="shared" si="312"/>
        <v>0</v>
      </c>
      <c r="K1745" s="23">
        <f t="shared" si="313"/>
        <v>0</v>
      </c>
      <c r="L1745" s="27"/>
      <c r="M1745" s="27"/>
      <c r="N1745" s="33"/>
      <c r="O1745" s="33"/>
      <c r="P1745" s="68" t="str">
        <f t="shared" si="314"/>
        <v/>
      </c>
      <c r="Q1745" s="49" t="str">
        <f t="shared" si="315"/>
        <v/>
      </c>
      <c r="R1745" s="33"/>
      <c r="S1745" s="33"/>
      <c r="T1745" s="33"/>
      <c r="U1745" s="33"/>
      <c r="V1745" s="27"/>
      <c r="W1745" s="45"/>
      <c r="X1745" s="42">
        <f>IF(V1745="ESU",P1745*PU!$B$3,0)</f>
        <v>0</v>
      </c>
      <c r="Y1745" s="23">
        <f>IF(V1745="ECF",P1745*PU!$B$5,0)</f>
        <v>0</v>
      </c>
      <c r="Z1745" s="23">
        <f>IF(V1745="Enrobé projeté",P1745*PU!$B$7,0)</f>
        <v>0</v>
      </c>
      <c r="AA1745" s="23">
        <f>IF(V1745="Enrobé à froid",P1745*PU!$B$9,0)</f>
        <v>0</v>
      </c>
      <c r="AB1745" s="23">
        <f>IF(V1745="Béton bitumineux",P1745*PU!$B$11,0)</f>
        <v>0</v>
      </c>
      <c r="AC1745" s="23">
        <f>IF(V1745="Grave émulsion",P1745*PU!$B$13,0)</f>
        <v>0</v>
      </c>
      <c r="AD1745" s="24">
        <f>(R1745*PU!B1750)+('Entretien des chaussées1'!T1745*PU!B1752)+'Entretien des chaussées1'!X1745+'Entretien des chaussées1'!Y1745+'Entretien des chaussées1'!Z1745+'Entretien des chaussées1'!AA1745+'Entretien des chaussées1'!AB1745+'Entretien des chaussées1'!AC1745</f>
        <v>0</v>
      </c>
      <c r="AE1745" s="34"/>
      <c r="AF1745" s="34"/>
      <c r="AG1745" s="19" t="str">
        <f t="shared" si="316"/>
        <v/>
      </c>
      <c r="AH1745" s="19" t="str">
        <f t="shared" si="317"/>
        <v/>
      </c>
      <c r="AI1745" s="19" t="str">
        <f t="shared" si="318"/>
        <v/>
      </c>
      <c r="AJ1745" s="31"/>
      <c r="AK1745" s="26"/>
    </row>
    <row r="1746" spans="1:37" x14ac:dyDescent="0.2">
      <c r="A1746" s="40"/>
      <c r="B1746" s="50"/>
      <c r="C1746" s="41"/>
      <c r="D1746" s="44"/>
      <c r="E1746" s="40"/>
      <c r="F1746" s="38" t="str">
        <f t="shared" si="308"/>
        <v/>
      </c>
      <c r="G1746" s="23">
        <f t="shared" si="309"/>
        <v>0</v>
      </c>
      <c r="H1746" s="23">
        <f t="shared" si="310"/>
        <v>0</v>
      </c>
      <c r="I1746" s="23">
        <f t="shared" si="311"/>
        <v>0</v>
      </c>
      <c r="J1746" s="23">
        <f t="shared" si="312"/>
        <v>0</v>
      </c>
      <c r="K1746" s="23">
        <f t="shared" si="313"/>
        <v>0</v>
      </c>
      <c r="L1746" s="27"/>
      <c r="M1746" s="27"/>
      <c r="N1746" s="33"/>
      <c r="O1746" s="33"/>
      <c r="P1746" s="68" t="str">
        <f t="shared" si="314"/>
        <v/>
      </c>
      <c r="Q1746" s="49" t="str">
        <f t="shared" si="315"/>
        <v/>
      </c>
      <c r="R1746" s="33"/>
      <c r="S1746" s="33"/>
      <c r="T1746" s="33"/>
      <c r="U1746" s="33"/>
      <c r="V1746" s="27"/>
      <c r="W1746" s="45"/>
      <c r="X1746" s="42">
        <f>IF(V1746="ESU",P1746*PU!$B$3,0)</f>
        <v>0</v>
      </c>
      <c r="Y1746" s="23">
        <f>IF(V1746="ECF",P1746*PU!$B$5,0)</f>
        <v>0</v>
      </c>
      <c r="Z1746" s="23">
        <f>IF(V1746="Enrobé projeté",P1746*PU!$B$7,0)</f>
        <v>0</v>
      </c>
      <c r="AA1746" s="23">
        <f>IF(V1746="Enrobé à froid",P1746*PU!$B$9,0)</f>
        <v>0</v>
      </c>
      <c r="AB1746" s="23">
        <f>IF(V1746="Béton bitumineux",P1746*PU!$B$11,0)</f>
        <v>0</v>
      </c>
      <c r="AC1746" s="23">
        <f>IF(V1746="Grave émulsion",P1746*PU!$B$13,0)</f>
        <v>0</v>
      </c>
      <c r="AD1746" s="24">
        <f>(R1746*PU!B1751)+('Entretien des chaussées1'!T1746*PU!B1753)+'Entretien des chaussées1'!X1746+'Entretien des chaussées1'!Y1746+'Entretien des chaussées1'!Z1746+'Entretien des chaussées1'!AA1746+'Entretien des chaussées1'!AB1746+'Entretien des chaussées1'!AC1746</f>
        <v>0</v>
      </c>
      <c r="AE1746" s="34"/>
      <c r="AF1746" s="34"/>
      <c r="AG1746" s="19" t="str">
        <f t="shared" si="316"/>
        <v/>
      </c>
      <c r="AH1746" s="19" t="str">
        <f t="shared" si="317"/>
        <v/>
      </c>
      <c r="AI1746" s="19" t="str">
        <f t="shared" si="318"/>
        <v/>
      </c>
      <c r="AJ1746" s="31"/>
      <c r="AK1746" s="26"/>
    </row>
    <row r="1747" spans="1:37" x14ac:dyDescent="0.2">
      <c r="A1747" s="40"/>
      <c r="B1747" s="50"/>
      <c r="C1747" s="41"/>
      <c r="D1747" s="44"/>
      <c r="E1747" s="40"/>
      <c r="F1747" s="38" t="str">
        <f t="shared" si="308"/>
        <v/>
      </c>
      <c r="G1747" s="23">
        <f t="shared" si="309"/>
        <v>0</v>
      </c>
      <c r="H1747" s="23">
        <f t="shared" si="310"/>
        <v>0</v>
      </c>
      <c r="I1747" s="23">
        <f t="shared" si="311"/>
        <v>0</v>
      </c>
      <c r="J1747" s="23">
        <f t="shared" si="312"/>
        <v>0</v>
      </c>
      <c r="K1747" s="23">
        <f t="shared" si="313"/>
        <v>0</v>
      </c>
      <c r="L1747" s="27"/>
      <c r="M1747" s="27"/>
      <c r="N1747" s="33"/>
      <c r="O1747" s="33"/>
      <c r="P1747" s="68" t="str">
        <f t="shared" si="314"/>
        <v/>
      </c>
      <c r="Q1747" s="49" t="str">
        <f t="shared" si="315"/>
        <v/>
      </c>
      <c r="R1747" s="33"/>
      <c r="S1747" s="33"/>
      <c r="T1747" s="33"/>
      <c r="U1747" s="33"/>
      <c r="V1747" s="27"/>
      <c r="W1747" s="45"/>
      <c r="X1747" s="42">
        <f>IF(V1747="ESU",P1747*PU!$B$3,0)</f>
        <v>0</v>
      </c>
      <c r="Y1747" s="23">
        <f>IF(V1747="ECF",P1747*PU!$B$5,0)</f>
        <v>0</v>
      </c>
      <c r="Z1747" s="23">
        <f>IF(V1747="Enrobé projeté",P1747*PU!$B$7,0)</f>
        <v>0</v>
      </c>
      <c r="AA1747" s="23">
        <f>IF(V1747="Enrobé à froid",P1747*PU!$B$9,0)</f>
        <v>0</v>
      </c>
      <c r="AB1747" s="23">
        <f>IF(V1747="Béton bitumineux",P1747*PU!$B$11,0)</f>
        <v>0</v>
      </c>
      <c r="AC1747" s="23">
        <f>IF(V1747="Grave émulsion",P1747*PU!$B$13,0)</f>
        <v>0</v>
      </c>
      <c r="AD1747" s="24">
        <f>(R1747*PU!B1752)+('Entretien des chaussées1'!T1747*PU!B1754)+'Entretien des chaussées1'!X1747+'Entretien des chaussées1'!Y1747+'Entretien des chaussées1'!Z1747+'Entretien des chaussées1'!AA1747+'Entretien des chaussées1'!AB1747+'Entretien des chaussées1'!AC1747</f>
        <v>0</v>
      </c>
      <c r="AE1747" s="34"/>
      <c r="AF1747" s="34"/>
      <c r="AG1747" s="19" t="str">
        <f t="shared" si="316"/>
        <v/>
      </c>
      <c r="AH1747" s="19" t="str">
        <f t="shared" si="317"/>
        <v/>
      </c>
      <c r="AI1747" s="19" t="str">
        <f t="shared" si="318"/>
        <v/>
      </c>
      <c r="AJ1747" s="31"/>
      <c r="AK1747" s="26"/>
    </row>
    <row r="1748" spans="1:37" x14ac:dyDescent="0.2">
      <c r="A1748" s="40"/>
      <c r="B1748" s="50"/>
      <c r="C1748" s="41"/>
      <c r="D1748" s="44"/>
      <c r="E1748" s="40"/>
      <c r="F1748" s="38" t="str">
        <f t="shared" si="308"/>
        <v/>
      </c>
      <c r="G1748" s="23">
        <f t="shared" si="309"/>
        <v>0</v>
      </c>
      <c r="H1748" s="23">
        <f t="shared" si="310"/>
        <v>0</v>
      </c>
      <c r="I1748" s="23">
        <f t="shared" si="311"/>
        <v>0</v>
      </c>
      <c r="J1748" s="23">
        <f t="shared" si="312"/>
        <v>0</v>
      </c>
      <c r="K1748" s="23">
        <f t="shared" si="313"/>
        <v>0</v>
      </c>
      <c r="L1748" s="27"/>
      <c r="M1748" s="27"/>
      <c r="N1748" s="33"/>
      <c r="O1748" s="33"/>
      <c r="P1748" s="68" t="str">
        <f t="shared" si="314"/>
        <v/>
      </c>
      <c r="Q1748" s="49" t="str">
        <f t="shared" si="315"/>
        <v/>
      </c>
      <c r="R1748" s="33"/>
      <c r="S1748" s="33"/>
      <c r="T1748" s="33"/>
      <c r="U1748" s="33"/>
      <c r="V1748" s="27"/>
      <c r="W1748" s="45"/>
      <c r="X1748" s="42">
        <f>IF(V1748="ESU",P1748*PU!$B$3,0)</f>
        <v>0</v>
      </c>
      <c r="Y1748" s="23">
        <f>IF(V1748="ECF",P1748*PU!$B$5,0)</f>
        <v>0</v>
      </c>
      <c r="Z1748" s="23">
        <f>IF(V1748="Enrobé projeté",P1748*PU!$B$7,0)</f>
        <v>0</v>
      </c>
      <c r="AA1748" s="23">
        <f>IF(V1748="Enrobé à froid",P1748*PU!$B$9,0)</f>
        <v>0</v>
      </c>
      <c r="AB1748" s="23">
        <f>IF(V1748="Béton bitumineux",P1748*PU!$B$11,0)</f>
        <v>0</v>
      </c>
      <c r="AC1748" s="23">
        <f>IF(V1748="Grave émulsion",P1748*PU!$B$13,0)</f>
        <v>0</v>
      </c>
      <c r="AD1748" s="24">
        <f>(R1748*PU!B1753)+('Entretien des chaussées1'!T1748*PU!B1755)+'Entretien des chaussées1'!X1748+'Entretien des chaussées1'!Y1748+'Entretien des chaussées1'!Z1748+'Entretien des chaussées1'!AA1748+'Entretien des chaussées1'!AB1748+'Entretien des chaussées1'!AC1748</f>
        <v>0</v>
      </c>
      <c r="AE1748" s="34"/>
      <c r="AF1748" s="34"/>
      <c r="AG1748" s="19" t="str">
        <f t="shared" si="316"/>
        <v/>
      </c>
      <c r="AH1748" s="19" t="str">
        <f t="shared" si="317"/>
        <v/>
      </c>
      <c r="AI1748" s="19" t="str">
        <f t="shared" si="318"/>
        <v/>
      </c>
      <c r="AJ1748" s="31"/>
      <c r="AK1748" s="26"/>
    </row>
    <row r="1749" spans="1:37" x14ac:dyDescent="0.2">
      <c r="A1749" s="40"/>
      <c r="B1749" s="50"/>
      <c r="C1749" s="41"/>
      <c r="D1749" s="44"/>
      <c r="E1749" s="40"/>
      <c r="F1749" s="38" t="str">
        <f t="shared" si="308"/>
        <v/>
      </c>
      <c r="G1749" s="23">
        <f t="shared" si="309"/>
        <v>0</v>
      </c>
      <c r="H1749" s="23">
        <f t="shared" si="310"/>
        <v>0</v>
      </c>
      <c r="I1749" s="23">
        <f t="shared" si="311"/>
        <v>0</v>
      </c>
      <c r="J1749" s="23">
        <f t="shared" si="312"/>
        <v>0</v>
      </c>
      <c r="K1749" s="23">
        <f t="shared" si="313"/>
        <v>0</v>
      </c>
      <c r="L1749" s="27"/>
      <c r="M1749" s="27"/>
      <c r="N1749" s="33"/>
      <c r="O1749" s="33"/>
      <c r="P1749" s="68" t="str">
        <f t="shared" si="314"/>
        <v/>
      </c>
      <c r="Q1749" s="49" t="str">
        <f t="shared" si="315"/>
        <v/>
      </c>
      <c r="R1749" s="33"/>
      <c r="S1749" s="33"/>
      <c r="T1749" s="33"/>
      <c r="U1749" s="33"/>
      <c r="V1749" s="27"/>
      <c r="W1749" s="45"/>
      <c r="X1749" s="42">
        <f>IF(V1749="ESU",P1749*PU!$B$3,0)</f>
        <v>0</v>
      </c>
      <c r="Y1749" s="23">
        <f>IF(V1749="ECF",P1749*PU!$B$5,0)</f>
        <v>0</v>
      </c>
      <c r="Z1749" s="23">
        <f>IF(V1749="Enrobé projeté",P1749*PU!$B$7,0)</f>
        <v>0</v>
      </c>
      <c r="AA1749" s="23">
        <f>IF(V1749="Enrobé à froid",P1749*PU!$B$9,0)</f>
        <v>0</v>
      </c>
      <c r="AB1749" s="23">
        <f>IF(V1749="Béton bitumineux",P1749*PU!$B$11,0)</f>
        <v>0</v>
      </c>
      <c r="AC1749" s="23">
        <f>IF(V1749="Grave émulsion",P1749*PU!$B$13,0)</f>
        <v>0</v>
      </c>
      <c r="AD1749" s="24">
        <f>(R1749*PU!B1754)+('Entretien des chaussées1'!T1749*PU!B1756)+'Entretien des chaussées1'!X1749+'Entretien des chaussées1'!Y1749+'Entretien des chaussées1'!Z1749+'Entretien des chaussées1'!AA1749+'Entretien des chaussées1'!AB1749+'Entretien des chaussées1'!AC1749</f>
        <v>0</v>
      </c>
      <c r="AE1749" s="34"/>
      <c r="AF1749" s="34"/>
      <c r="AG1749" s="19" t="str">
        <f t="shared" si="316"/>
        <v/>
      </c>
      <c r="AH1749" s="19" t="str">
        <f t="shared" si="317"/>
        <v/>
      </c>
      <c r="AI1749" s="19" t="str">
        <f t="shared" si="318"/>
        <v/>
      </c>
      <c r="AJ1749" s="31"/>
      <c r="AK1749" s="26"/>
    </row>
    <row r="1750" spans="1:37" x14ac:dyDescent="0.2">
      <c r="A1750" s="40"/>
      <c r="B1750" s="50"/>
      <c r="C1750" s="41"/>
      <c r="D1750" s="44"/>
      <c r="E1750" s="40"/>
      <c r="F1750" s="38" t="str">
        <f t="shared" si="308"/>
        <v/>
      </c>
      <c r="G1750" s="23">
        <f t="shared" si="309"/>
        <v>0</v>
      </c>
      <c r="H1750" s="23">
        <f t="shared" si="310"/>
        <v>0</v>
      </c>
      <c r="I1750" s="23">
        <f t="shared" si="311"/>
        <v>0</v>
      </c>
      <c r="J1750" s="23">
        <f t="shared" si="312"/>
        <v>0</v>
      </c>
      <c r="K1750" s="23">
        <f t="shared" si="313"/>
        <v>0</v>
      </c>
      <c r="L1750" s="27"/>
      <c r="M1750" s="27"/>
      <c r="N1750" s="33"/>
      <c r="O1750" s="33"/>
      <c r="P1750" s="68" t="str">
        <f t="shared" si="314"/>
        <v/>
      </c>
      <c r="Q1750" s="49" t="str">
        <f t="shared" si="315"/>
        <v/>
      </c>
      <c r="R1750" s="33"/>
      <c r="S1750" s="33"/>
      <c r="T1750" s="33"/>
      <c r="U1750" s="33"/>
      <c r="V1750" s="27"/>
      <c r="W1750" s="45"/>
      <c r="X1750" s="42">
        <f>IF(V1750="ESU",P1750*PU!$B$3,0)</f>
        <v>0</v>
      </c>
      <c r="Y1750" s="23">
        <f>IF(V1750="ECF",P1750*PU!$B$5,0)</f>
        <v>0</v>
      </c>
      <c r="Z1750" s="23">
        <f>IF(V1750="Enrobé projeté",P1750*PU!$B$7,0)</f>
        <v>0</v>
      </c>
      <c r="AA1750" s="23">
        <f>IF(V1750="Enrobé à froid",P1750*PU!$B$9,0)</f>
        <v>0</v>
      </c>
      <c r="AB1750" s="23">
        <f>IF(V1750="Béton bitumineux",P1750*PU!$B$11,0)</f>
        <v>0</v>
      </c>
      <c r="AC1750" s="23">
        <f>IF(V1750="Grave émulsion",P1750*PU!$B$13,0)</f>
        <v>0</v>
      </c>
      <c r="AD1750" s="24">
        <f>(R1750*PU!B1755)+('Entretien des chaussées1'!T1750*PU!B1757)+'Entretien des chaussées1'!X1750+'Entretien des chaussées1'!Y1750+'Entretien des chaussées1'!Z1750+'Entretien des chaussées1'!AA1750+'Entretien des chaussées1'!AB1750+'Entretien des chaussées1'!AC1750</f>
        <v>0</v>
      </c>
      <c r="AE1750" s="34"/>
      <c r="AF1750" s="34"/>
      <c r="AG1750" s="19" t="str">
        <f t="shared" si="316"/>
        <v/>
      </c>
      <c r="AH1750" s="19" t="str">
        <f t="shared" si="317"/>
        <v/>
      </c>
      <c r="AI1750" s="19" t="str">
        <f t="shared" si="318"/>
        <v/>
      </c>
      <c r="AJ1750" s="31"/>
      <c r="AK1750" s="26"/>
    </row>
    <row r="1751" spans="1:37" x14ac:dyDescent="0.2">
      <c r="A1751" s="40"/>
      <c r="B1751" s="50"/>
      <c r="C1751" s="41"/>
      <c r="D1751" s="44"/>
      <c r="E1751" s="40"/>
      <c r="F1751" s="38" t="str">
        <f t="shared" si="308"/>
        <v/>
      </c>
      <c r="G1751" s="23">
        <f t="shared" si="309"/>
        <v>0</v>
      </c>
      <c r="H1751" s="23">
        <f t="shared" si="310"/>
        <v>0</v>
      </c>
      <c r="I1751" s="23">
        <f t="shared" si="311"/>
        <v>0</v>
      </c>
      <c r="J1751" s="23">
        <f t="shared" si="312"/>
        <v>0</v>
      </c>
      <c r="K1751" s="23">
        <f t="shared" si="313"/>
        <v>0</v>
      </c>
      <c r="L1751" s="27"/>
      <c r="M1751" s="27"/>
      <c r="N1751" s="33"/>
      <c r="O1751" s="33"/>
      <c r="P1751" s="68" t="str">
        <f t="shared" si="314"/>
        <v/>
      </c>
      <c r="Q1751" s="49" t="str">
        <f t="shared" si="315"/>
        <v/>
      </c>
      <c r="R1751" s="33"/>
      <c r="S1751" s="33"/>
      <c r="T1751" s="33"/>
      <c r="U1751" s="33"/>
      <c r="V1751" s="27"/>
      <c r="W1751" s="45"/>
      <c r="X1751" s="42">
        <f>IF(V1751="ESU",P1751*PU!$B$3,0)</f>
        <v>0</v>
      </c>
      <c r="Y1751" s="23">
        <f>IF(V1751="ECF",P1751*PU!$B$5,0)</f>
        <v>0</v>
      </c>
      <c r="Z1751" s="23">
        <f>IF(V1751="Enrobé projeté",P1751*PU!$B$7,0)</f>
        <v>0</v>
      </c>
      <c r="AA1751" s="23">
        <f>IF(V1751="Enrobé à froid",P1751*PU!$B$9,0)</f>
        <v>0</v>
      </c>
      <c r="AB1751" s="23">
        <f>IF(V1751="Béton bitumineux",P1751*PU!$B$11,0)</f>
        <v>0</v>
      </c>
      <c r="AC1751" s="23">
        <f>IF(V1751="Grave émulsion",P1751*PU!$B$13,0)</f>
        <v>0</v>
      </c>
      <c r="AD1751" s="24">
        <f>(R1751*PU!B1756)+('Entretien des chaussées1'!T1751*PU!B1758)+'Entretien des chaussées1'!X1751+'Entretien des chaussées1'!Y1751+'Entretien des chaussées1'!Z1751+'Entretien des chaussées1'!AA1751+'Entretien des chaussées1'!AB1751+'Entretien des chaussées1'!AC1751</f>
        <v>0</v>
      </c>
      <c r="AE1751" s="34"/>
      <c r="AF1751" s="34"/>
      <c r="AG1751" s="19" t="str">
        <f t="shared" si="316"/>
        <v/>
      </c>
      <c r="AH1751" s="19" t="str">
        <f t="shared" si="317"/>
        <v/>
      </c>
      <c r="AI1751" s="19" t="str">
        <f t="shared" si="318"/>
        <v/>
      </c>
      <c r="AJ1751" s="31"/>
      <c r="AK1751" s="26"/>
    </row>
    <row r="1752" spans="1:37" x14ac:dyDescent="0.2">
      <c r="A1752" s="40"/>
      <c r="B1752" s="50"/>
      <c r="C1752" s="41"/>
      <c r="D1752" s="44"/>
      <c r="E1752" s="40"/>
      <c r="F1752" s="38" t="str">
        <f t="shared" si="308"/>
        <v/>
      </c>
      <c r="G1752" s="23">
        <f t="shared" si="309"/>
        <v>0</v>
      </c>
      <c r="H1752" s="23">
        <f t="shared" si="310"/>
        <v>0</v>
      </c>
      <c r="I1752" s="23">
        <f t="shared" si="311"/>
        <v>0</v>
      </c>
      <c r="J1752" s="23">
        <f t="shared" si="312"/>
        <v>0</v>
      </c>
      <c r="K1752" s="23">
        <f t="shared" si="313"/>
        <v>0</v>
      </c>
      <c r="L1752" s="27"/>
      <c r="M1752" s="27"/>
      <c r="N1752" s="33"/>
      <c r="O1752" s="33"/>
      <c r="P1752" s="68" t="str">
        <f t="shared" si="314"/>
        <v/>
      </c>
      <c r="Q1752" s="49" t="str">
        <f t="shared" si="315"/>
        <v/>
      </c>
      <c r="R1752" s="33"/>
      <c r="S1752" s="33"/>
      <c r="T1752" s="33"/>
      <c r="U1752" s="33"/>
      <c r="V1752" s="27"/>
      <c r="W1752" s="45"/>
      <c r="X1752" s="42">
        <f>IF(V1752="ESU",P1752*PU!$B$3,0)</f>
        <v>0</v>
      </c>
      <c r="Y1752" s="23">
        <f>IF(V1752="ECF",P1752*PU!$B$5,0)</f>
        <v>0</v>
      </c>
      <c r="Z1752" s="23">
        <f>IF(V1752="Enrobé projeté",P1752*PU!$B$7,0)</f>
        <v>0</v>
      </c>
      <c r="AA1752" s="23">
        <f>IF(V1752="Enrobé à froid",P1752*PU!$B$9,0)</f>
        <v>0</v>
      </c>
      <c r="AB1752" s="23">
        <f>IF(V1752="Béton bitumineux",P1752*PU!$B$11,0)</f>
        <v>0</v>
      </c>
      <c r="AC1752" s="23">
        <f>IF(V1752="Grave émulsion",P1752*PU!$B$13,0)</f>
        <v>0</v>
      </c>
      <c r="AD1752" s="24">
        <f>(R1752*PU!B1757)+('Entretien des chaussées1'!T1752*PU!B1759)+'Entretien des chaussées1'!X1752+'Entretien des chaussées1'!Y1752+'Entretien des chaussées1'!Z1752+'Entretien des chaussées1'!AA1752+'Entretien des chaussées1'!AB1752+'Entretien des chaussées1'!AC1752</f>
        <v>0</v>
      </c>
      <c r="AE1752" s="34"/>
      <c r="AF1752" s="34"/>
      <c r="AG1752" s="19" t="str">
        <f t="shared" si="316"/>
        <v/>
      </c>
      <c r="AH1752" s="19" t="str">
        <f t="shared" si="317"/>
        <v/>
      </c>
      <c r="AI1752" s="19" t="str">
        <f t="shared" si="318"/>
        <v/>
      </c>
      <c r="AJ1752" s="31"/>
      <c r="AK1752" s="26"/>
    </row>
    <row r="1753" spans="1:37" x14ac:dyDescent="0.2">
      <c r="A1753" s="40"/>
      <c r="B1753" s="50"/>
      <c r="C1753" s="41"/>
      <c r="D1753" s="44"/>
      <c r="E1753" s="40"/>
      <c r="F1753" s="38" t="str">
        <f t="shared" si="308"/>
        <v/>
      </c>
      <c r="G1753" s="23">
        <f t="shared" si="309"/>
        <v>0</v>
      </c>
      <c r="H1753" s="23">
        <f t="shared" si="310"/>
        <v>0</v>
      </c>
      <c r="I1753" s="23">
        <f t="shared" si="311"/>
        <v>0</v>
      </c>
      <c r="J1753" s="23">
        <f t="shared" si="312"/>
        <v>0</v>
      </c>
      <c r="K1753" s="23">
        <f t="shared" si="313"/>
        <v>0</v>
      </c>
      <c r="L1753" s="27"/>
      <c r="M1753" s="27"/>
      <c r="N1753" s="33"/>
      <c r="O1753" s="33"/>
      <c r="P1753" s="68" t="str">
        <f t="shared" si="314"/>
        <v/>
      </c>
      <c r="Q1753" s="49" t="str">
        <f t="shared" si="315"/>
        <v/>
      </c>
      <c r="R1753" s="33"/>
      <c r="S1753" s="33"/>
      <c r="T1753" s="33"/>
      <c r="U1753" s="33"/>
      <c r="V1753" s="27"/>
      <c r="W1753" s="45"/>
      <c r="X1753" s="42">
        <f>IF(V1753="ESU",P1753*PU!$B$3,0)</f>
        <v>0</v>
      </c>
      <c r="Y1753" s="23">
        <f>IF(V1753="ECF",P1753*PU!$B$5,0)</f>
        <v>0</v>
      </c>
      <c r="Z1753" s="23">
        <f>IF(V1753="Enrobé projeté",P1753*PU!$B$7,0)</f>
        <v>0</v>
      </c>
      <c r="AA1753" s="23">
        <f>IF(V1753="Enrobé à froid",P1753*PU!$B$9,0)</f>
        <v>0</v>
      </c>
      <c r="AB1753" s="23">
        <f>IF(V1753="Béton bitumineux",P1753*PU!$B$11,0)</f>
        <v>0</v>
      </c>
      <c r="AC1753" s="23">
        <f>IF(V1753="Grave émulsion",P1753*PU!$B$13,0)</f>
        <v>0</v>
      </c>
      <c r="AD1753" s="24">
        <f>(R1753*PU!B1758)+('Entretien des chaussées1'!T1753*PU!B1760)+'Entretien des chaussées1'!X1753+'Entretien des chaussées1'!Y1753+'Entretien des chaussées1'!Z1753+'Entretien des chaussées1'!AA1753+'Entretien des chaussées1'!AB1753+'Entretien des chaussées1'!AC1753</f>
        <v>0</v>
      </c>
      <c r="AE1753" s="34"/>
      <c r="AF1753" s="34"/>
      <c r="AG1753" s="19" t="str">
        <f t="shared" si="316"/>
        <v/>
      </c>
      <c r="AH1753" s="19" t="str">
        <f t="shared" si="317"/>
        <v/>
      </c>
      <c r="AI1753" s="19" t="str">
        <f t="shared" si="318"/>
        <v/>
      </c>
      <c r="AJ1753" s="31"/>
      <c r="AK1753" s="26"/>
    </row>
    <row r="1754" spans="1:37" x14ac:dyDescent="0.2">
      <c r="A1754" s="40"/>
      <c r="B1754" s="50"/>
      <c r="C1754" s="41"/>
      <c r="D1754" s="44"/>
      <c r="E1754" s="40"/>
      <c r="F1754" s="38" t="str">
        <f t="shared" si="308"/>
        <v/>
      </c>
      <c r="G1754" s="23">
        <f t="shared" si="309"/>
        <v>0</v>
      </c>
      <c r="H1754" s="23">
        <f t="shared" si="310"/>
        <v>0</v>
      </c>
      <c r="I1754" s="23">
        <f t="shared" si="311"/>
        <v>0</v>
      </c>
      <c r="J1754" s="23">
        <f t="shared" si="312"/>
        <v>0</v>
      </c>
      <c r="K1754" s="23">
        <f t="shared" si="313"/>
        <v>0</v>
      </c>
      <c r="L1754" s="27"/>
      <c r="M1754" s="27"/>
      <c r="N1754" s="33"/>
      <c r="O1754" s="33"/>
      <c r="P1754" s="68" t="str">
        <f t="shared" si="314"/>
        <v/>
      </c>
      <c r="Q1754" s="49" t="str">
        <f t="shared" si="315"/>
        <v/>
      </c>
      <c r="R1754" s="33"/>
      <c r="S1754" s="33"/>
      <c r="T1754" s="33"/>
      <c r="U1754" s="33"/>
      <c r="V1754" s="27"/>
      <c r="W1754" s="45"/>
      <c r="X1754" s="42">
        <f>IF(V1754="ESU",P1754*PU!$B$3,0)</f>
        <v>0</v>
      </c>
      <c r="Y1754" s="23">
        <f>IF(V1754="ECF",P1754*PU!$B$5,0)</f>
        <v>0</v>
      </c>
      <c r="Z1754" s="23">
        <f>IF(V1754="Enrobé projeté",P1754*PU!$B$7,0)</f>
        <v>0</v>
      </c>
      <c r="AA1754" s="23">
        <f>IF(V1754="Enrobé à froid",P1754*PU!$B$9,0)</f>
        <v>0</v>
      </c>
      <c r="AB1754" s="23">
        <f>IF(V1754="Béton bitumineux",P1754*PU!$B$11,0)</f>
        <v>0</v>
      </c>
      <c r="AC1754" s="23">
        <f>IF(V1754="Grave émulsion",P1754*PU!$B$13,0)</f>
        <v>0</v>
      </c>
      <c r="AD1754" s="24">
        <f>(R1754*PU!B1759)+('Entretien des chaussées1'!T1754*PU!B1761)+'Entretien des chaussées1'!X1754+'Entretien des chaussées1'!Y1754+'Entretien des chaussées1'!Z1754+'Entretien des chaussées1'!AA1754+'Entretien des chaussées1'!AB1754+'Entretien des chaussées1'!AC1754</f>
        <v>0</v>
      </c>
      <c r="AE1754" s="34"/>
      <c r="AF1754" s="34"/>
      <c r="AG1754" s="19" t="str">
        <f t="shared" si="316"/>
        <v/>
      </c>
      <c r="AH1754" s="19" t="str">
        <f t="shared" si="317"/>
        <v/>
      </c>
      <c r="AI1754" s="19" t="str">
        <f t="shared" si="318"/>
        <v/>
      </c>
      <c r="AJ1754" s="31"/>
      <c r="AK1754" s="26"/>
    </row>
    <row r="1755" spans="1:37" x14ac:dyDescent="0.2">
      <c r="A1755" s="40"/>
      <c r="B1755" s="50"/>
      <c r="C1755" s="41"/>
      <c r="D1755" s="44"/>
      <c r="E1755" s="40"/>
      <c r="F1755" s="38" t="str">
        <f t="shared" si="308"/>
        <v/>
      </c>
      <c r="G1755" s="23">
        <f t="shared" si="309"/>
        <v>0</v>
      </c>
      <c r="H1755" s="23">
        <f t="shared" si="310"/>
        <v>0</v>
      </c>
      <c r="I1755" s="23">
        <f t="shared" si="311"/>
        <v>0</v>
      </c>
      <c r="J1755" s="23">
        <f t="shared" si="312"/>
        <v>0</v>
      </c>
      <c r="K1755" s="23">
        <f t="shared" si="313"/>
        <v>0</v>
      </c>
      <c r="L1755" s="27"/>
      <c r="M1755" s="27"/>
      <c r="N1755" s="33"/>
      <c r="O1755" s="33"/>
      <c r="P1755" s="68" t="str">
        <f t="shared" si="314"/>
        <v/>
      </c>
      <c r="Q1755" s="49" t="str">
        <f t="shared" si="315"/>
        <v/>
      </c>
      <c r="R1755" s="33"/>
      <c r="S1755" s="33"/>
      <c r="T1755" s="33"/>
      <c r="U1755" s="33"/>
      <c r="V1755" s="27"/>
      <c r="W1755" s="45"/>
      <c r="X1755" s="42">
        <f>IF(V1755="ESU",P1755*PU!$B$3,0)</f>
        <v>0</v>
      </c>
      <c r="Y1755" s="23">
        <f>IF(V1755="ECF",P1755*PU!$B$5,0)</f>
        <v>0</v>
      </c>
      <c r="Z1755" s="23">
        <f>IF(V1755="Enrobé projeté",P1755*PU!$B$7,0)</f>
        <v>0</v>
      </c>
      <c r="AA1755" s="23">
        <f>IF(V1755="Enrobé à froid",P1755*PU!$B$9,0)</f>
        <v>0</v>
      </c>
      <c r="AB1755" s="23">
        <f>IF(V1755="Béton bitumineux",P1755*PU!$B$11,0)</f>
        <v>0</v>
      </c>
      <c r="AC1755" s="23">
        <f>IF(V1755="Grave émulsion",P1755*PU!$B$13,0)</f>
        <v>0</v>
      </c>
      <c r="AD1755" s="24">
        <f>(R1755*PU!B1760)+('Entretien des chaussées1'!T1755*PU!B1762)+'Entretien des chaussées1'!X1755+'Entretien des chaussées1'!Y1755+'Entretien des chaussées1'!Z1755+'Entretien des chaussées1'!AA1755+'Entretien des chaussées1'!AB1755+'Entretien des chaussées1'!AC1755</f>
        <v>0</v>
      </c>
      <c r="AE1755" s="34"/>
      <c r="AF1755" s="34"/>
      <c r="AG1755" s="19" t="str">
        <f t="shared" si="316"/>
        <v/>
      </c>
      <c r="AH1755" s="19" t="str">
        <f t="shared" si="317"/>
        <v/>
      </c>
      <c r="AI1755" s="19" t="str">
        <f t="shared" si="318"/>
        <v/>
      </c>
      <c r="AJ1755" s="31"/>
      <c r="AK1755" s="26"/>
    </row>
    <row r="1756" spans="1:37" x14ac:dyDescent="0.2">
      <c r="A1756" s="40"/>
      <c r="B1756" s="50"/>
      <c r="C1756" s="41"/>
      <c r="D1756" s="44"/>
      <c r="E1756" s="40"/>
      <c r="F1756" s="38" t="str">
        <f t="shared" si="308"/>
        <v/>
      </c>
      <c r="G1756" s="23">
        <f t="shared" si="309"/>
        <v>0</v>
      </c>
      <c r="H1756" s="23">
        <f t="shared" si="310"/>
        <v>0</v>
      </c>
      <c r="I1756" s="23">
        <f t="shared" si="311"/>
        <v>0</v>
      </c>
      <c r="J1756" s="23">
        <f t="shared" si="312"/>
        <v>0</v>
      </c>
      <c r="K1756" s="23">
        <f t="shared" si="313"/>
        <v>0</v>
      </c>
      <c r="L1756" s="27"/>
      <c r="M1756" s="27"/>
      <c r="N1756" s="33"/>
      <c r="O1756" s="33"/>
      <c r="P1756" s="68" t="str">
        <f t="shared" si="314"/>
        <v/>
      </c>
      <c r="Q1756" s="49" t="str">
        <f t="shared" si="315"/>
        <v/>
      </c>
      <c r="R1756" s="33"/>
      <c r="S1756" s="33"/>
      <c r="T1756" s="33"/>
      <c r="U1756" s="33"/>
      <c r="V1756" s="27"/>
      <c r="W1756" s="45"/>
      <c r="X1756" s="42">
        <f>IF(V1756="ESU",P1756*PU!$B$3,0)</f>
        <v>0</v>
      </c>
      <c r="Y1756" s="23">
        <f>IF(V1756="ECF",P1756*PU!$B$5,0)</f>
        <v>0</v>
      </c>
      <c r="Z1756" s="23">
        <f>IF(V1756="Enrobé projeté",P1756*PU!$B$7,0)</f>
        <v>0</v>
      </c>
      <c r="AA1756" s="23">
        <f>IF(V1756="Enrobé à froid",P1756*PU!$B$9,0)</f>
        <v>0</v>
      </c>
      <c r="AB1756" s="23">
        <f>IF(V1756="Béton bitumineux",P1756*PU!$B$11,0)</f>
        <v>0</v>
      </c>
      <c r="AC1756" s="23">
        <f>IF(V1756="Grave émulsion",P1756*PU!$B$13,0)</f>
        <v>0</v>
      </c>
      <c r="AD1756" s="24">
        <f>(R1756*PU!B1761)+('Entretien des chaussées1'!T1756*PU!B1763)+'Entretien des chaussées1'!X1756+'Entretien des chaussées1'!Y1756+'Entretien des chaussées1'!Z1756+'Entretien des chaussées1'!AA1756+'Entretien des chaussées1'!AB1756+'Entretien des chaussées1'!AC1756</f>
        <v>0</v>
      </c>
      <c r="AE1756" s="34"/>
      <c r="AF1756" s="34"/>
      <c r="AG1756" s="19" t="str">
        <f t="shared" si="316"/>
        <v/>
      </c>
      <c r="AH1756" s="19" t="str">
        <f t="shared" si="317"/>
        <v/>
      </c>
      <c r="AI1756" s="19" t="str">
        <f t="shared" si="318"/>
        <v/>
      </c>
      <c r="AJ1756" s="31"/>
      <c r="AK1756" s="26"/>
    </row>
    <row r="1757" spans="1:37" x14ac:dyDescent="0.2">
      <c r="A1757" s="40"/>
      <c r="B1757" s="50"/>
      <c r="C1757" s="41"/>
      <c r="D1757" s="44"/>
      <c r="E1757" s="40"/>
      <c r="F1757" s="38" t="str">
        <f t="shared" si="308"/>
        <v/>
      </c>
      <c r="G1757" s="23">
        <f t="shared" si="309"/>
        <v>0</v>
      </c>
      <c r="H1757" s="23">
        <f t="shared" si="310"/>
        <v>0</v>
      </c>
      <c r="I1757" s="23">
        <f t="shared" si="311"/>
        <v>0</v>
      </c>
      <c r="J1757" s="23">
        <f t="shared" si="312"/>
        <v>0</v>
      </c>
      <c r="K1757" s="23">
        <f t="shared" si="313"/>
        <v>0</v>
      </c>
      <c r="L1757" s="27"/>
      <c r="M1757" s="27"/>
      <c r="N1757" s="33"/>
      <c r="O1757" s="33"/>
      <c r="P1757" s="68" t="str">
        <f t="shared" si="314"/>
        <v/>
      </c>
      <c r="Q1757" s="49" t="str">
        <f t="shared" si="315"/>
        <v/>
      </c>
      <c r="R1757" s="33"/>
      <c r="S1757" s="33"/>
      <c r="T1757" s="33"/>
      <c r="U1757" s="33"/>
      <c r="V1757" s="27"/>
      <c r="W1757" s="45"/>
      <c r="X1757" s="42">
        <f>IF(V1757="ESU",P1757*PU!$B$3,0)</f>
        <v>0</v>
      </c>
      <c r="Y1757" s="23">
        <f>IF(V1757="ECF",P1757*PU!$B$5,0)</f>
        <v>0</v>
      </c>
      <c r="Z1757" s="23">
        <f>IF(V1757="Enrobé projeté",P1757*PU!$B$7,0)</f>
        <v>0</v>
      </c>
      <c r="AA1757" s="23">
        <f>IF(V1757="Enrobé à froid",P1757*PU!$B$9,0)</f>
        <v>0</v>
      </c>
      <c r="AB1757" s="23">
        <f>IF(V1757="Béton bitumineux",P1757*PU!$B$11,0)</f>
        <v>0</v>
      </c>
      <c r="AC1757" s="23">
        <f>IF(V1757="Grave émulsion",P1757*PU!$B$13,0)</f>
        <v>0</v>
      </c>
      <c r="AD1757" s="24">
        <f>(R1757*PU!B1762)+('Entretien des chaussées1'!T1757*PU!B1764)+'Entretien des chaussées1'!X1757+'Entretien des chaussées1'!Y1757+'Entretien des chaussées1'!Z1757+'Entretien des chaussées1'!AA1757+'Entretien des chaussées1'!AB1757+'Entretien des chaussées1'!AC1757</f>
        <v>0</v>
      </c>
      <c r="AE1757" s="34"/>
      <c r="AF1757" s="34"/>
      <c r="AG1757" s="19" t="str">
        <f t="shared" si="316"/>
        <v/>
      </c>
      <c r="AH1757" s="19" t="str">
        <f t="shared" si="317"/>
        <v/>
      </c>
      <c r="AI1757" s="19" t="str">
        <f t="shared" si="318"/>
        <v/>
      </c>
      <c r="AJ1757" s="31"/>
      <c r="AK1757" s="26"/>
    </row>
    <row r="1758" spans="1:37" x14ac:dyDescent="0.2">
      <c r="A1758" s="40"/>
      <c r="B1758" s="50"/>
      <c r="C1758" s="41"/>
      <c r="D1758" s="44"/>
      <c r="E1758" s="40"/>
      <c r="F1758" s="38" t="str">
        <f t="shared" si="308"/>
        <v/>
      </c>
      <c r="G1758" s="23">
        <f t="shared" si="309"/>
        <v>0</v>
      </c>
      <c r="H1758" s="23">
        <f t="shared" si="310"/>
        <v>0</v>
      </c>
      <c r="I1758" s="23">
        <f t="shared" si="311"/>
        <v>0</v>
      </c>
      <c r="J1758" s="23">
        <f t="shared" si="312"/>
        <v>0</v>
      </c>
      <c r="K1758" s="23">
        <f t="shared" si="313"/>
        <v>0</v>
      </c>
      <c r="L1758" s="27"/>
      <c r="M1758" s="27"/>
      <c r="N1758" s="33"/>
      <c r="O1758" s="33"/>
      <c r="P1758" s="68" t="str">
        <f t="shared" si="314"/>
        <v/>
      </c>
      <c r="Q1758" s="49" t="str">
        <f t="shared" si="315"/>
        <v/>
      </c>
      <c r="R1758" s="33"/>
      <c r="S1758" s="33"/>
      <c r="T1758" s="33"/>
      <c r="U1758" s="33"/>
      <c r="V1758" s="27"/>
      <c r="W1758" s="45"/>
      <c r="X1758" s="42">
        <f>IF(V1758="ESU",P1758*PU!$B$3,0)</f>
        <v>0</v>
      </c>
      <c r="Y1758" s="23">
        <f>IF(V1758="ECF",P1758*PU!$B$5,0)</f>
        <v>0</v>
      </c>
      <c r="Z1758" s="23">
        <f>IF(V1758="Enrobé projeté",P1758*PU!$B$7,0)</f>
        <v>0</v>
      </c>
      <c r="AA1758" s="23">
        <f>IF(V1758="Enrobé à froid",P1758*PU!$B$9,0)</f>
        <v>0</v>
      </c>
      <c r="AB1758" s="23">
        <f>IF(V1758="Béton bitumineux",P1758*PU!$B$11,0)</f>
        <v>0</v>
      </c>
      <c r="AC1758" s="23">
        <f>IF(V1758="Grave émulsion",P1758*PU!$B$13,0)</f>
        <v>0</v>
      </c>
      <c r="AD1758" s="24">
        <f>(R1758*PU!B1763)+('Entretien des chaussées1'!T1758*PU!B1765)+'Entretien des chaussées1'!X1758+'Entretien des chaussées1'!Y1758+'Entretien des chaussées1'!Z1758+'Entretien des chaussées1'!AA1758+'Entretien des chaussées1'!AB1758+'Entretien des chaussées1'!AC1758</f>
        <v>0</v>
      </c>
      <c r="AE1758" s="34"/>
      <c r="AF1758" s="34"/>
      <c r="AG1758" s="19" t="str">
        <f t="shared" si="316"/>
        <v/>
      </c>
      <c r="AH1758" s="19" t="str">
        <f t="shared" si="317"/>
        <v/>
      </c>
      <c r="AI1758" s="19" t="str">
        <f t="shared" si="318"/>
        <v/>
      </c>
      <c r="AJ1758" s="31"/>
      <c r="AK1758" s="26"/>
    </row>
    <row r="1759" spans="1:37" x14ac:dyDescent="0.2">
      <c r="A1759" s="40"/>
      <c r="B1759" s="50"/>
      <c r="C1759" s="41"/>
      <c r="D1759" s="44"/>
      <c r="E1759" s="40"/>
      <c r="F1759" s="38" t="str">
        <f t="shared" si="308"/>
        <v/>
      </c>
      <c r="G1759" s="23">
        <f t="shared" si="309"/>
        <v>0</v>
      </c>
      <c r="H1759" s="23">
        <f t="shared" si="310"/>
        <v>0</v>
      </c>
      <c r="I1759" s="23">
        <f t="shared" si="311"/>
        <v>0</v>
      </c>
      <c r="J1759" s="23">
        <f t="shared" si="312"/>
        <v>0</v>
      </c>
      <c r="K1759" s="23">
        <f t="shared" si="313"/>
        <v>0</v>
      </c>
      <c r="L1759" s="27"/>
      <c r="M1759" s="27"/>
      <c r="N1759" s="33"/>
      <c r="O1759" s="33"/>
      <c r="P1759" s="68" t="str">
        <f t="shared" si="314"/>
        <v/>
      </c>
      <c r="Q1759" s="49" t="str">
        <f t="shared" si="315"/>
        <v/>
      </c>
      <c r="R1759" s="33"/>
      <c r="S1759" s="33"/>
      <c r="T1759" s="33"/>
      <c r="U1759" s="33"/>
      <c r="V1759" s="27"/>
      <c r="W1759" s="45"/>
      <c r="X1759" s="42">
        <f>IF(V1759="ESU",P1759*PU!$B$3,0)</f>
        <v>0</v>
      </c>
      <c r="Y1759" s="23">
        <f>IF(V1759="ECF",P1759*PU!$B$5,0)</f>
        <v>0</v>
      </c>
      <c r="Z1759" s="23">
        <f>IF(V1759="Enrobé projeté",P1759*PU!$B$7,0)</f>
        <v>0</v>
      </c>
      <c r="AA1759" s="23">
        <f>IF(V1759="Enrobé à froid",P1759*PU!$B$9,0)</f>
        <v>0</v>
      </c>
      <c r="AB1759" s="23">
        <f>IF(V1759="Béton bitumineux",P1759*PU!$B$11,0)</f>
        <v>0</v>
      </c>
      <c r="AC1759" s="23">
        <f>IF(V1759="Grave émulsion",P1759*PU!$B$13,0)</f>
        <v>0</v>
      </c>
      <c r="AD1759" s="24">
        <f>(R1759*PU!B1764)+('Entretien des chaussées1'!T1759*PU!B1766)+'Entretien des chaussées1'!X1759+'Entretien des chaussées1'!Y1759+'Entretien des chaussées1'!Z1759+'Entretien des chaussées1'!AA1759+'Entretien des chaussées1'!AB1759+'Entretien des chaussées1'!AC1759</f>
        <v>0</v>
      </c>
      <c r="AE1759" s="34"/>
      <c r="AF1759" s="34"/>
      <c r="AG1759" s="19" t="str">
        <f t="shared" si="316"/>
        <v/>
      </c>
      <c r="AH1759" s="19" t="str">
        <f t="shared" si="317"/>
        <v/>
      </c>
      <c r="AI1759" s="19" t="str">
        <f t="shared" si="318"/>
        <v/>
      </c>
      <c r="AJ1759" s="31"/>
      <c r="AK1759" s="26"/>
    </row>
    <row r="1760" spans="1:37" x14ac:dyDescent="0.2">
      <c r="A1760" s="40"/>
      <c r="B1760" s="50"/>
      <c r="C1760" s="41"/>
      <c r="D1760" s="44"/>
      <c r="E1760" s="40"/>
      <c r="F1760" s="38" t="str">
        <f t="shared" si="308"/>
        <v/>
      </c>
      <c r="G1760" s="23">
        <f t="shared" si="309"/>
        <v>0</v>
      </c>
      <c r="H1760" s="23">
        <f t="shared" si="310"/>
        <v>0</v>
      </c>
      <c r="I1760" s="23">
        <f t="shared" si="311"/>
        <v>0</v>
      </c>
      <c r="J1760" s="23">
        <f t="shared" si="312"/>
        <v>0</v>
      </c>
      <c r="K1760" s="23">
        <f t="shared" si="313"/>
        <v>0</v>
      </c>
      <c r="L1760" s="27"/>
      <c r="M1760" s="27"/>
      <c r="N1760" s="33"/>
      <c r="O1760" s="33"/>
      <c r="P1760" s="68" t="str">
        <f t="shared" si="314"/>
        <v/>
      </c>
      <c r="Q1760" s="49" t="str">
        <f t="shared" si="315"/>
        <v/>
      </c>
      <c r="R1760" s="33"/>
      <c r="S1760" s="33"/>
      <c r="T1760" s="33"/>
      <c r="U1760" s="33"/>
      <c r="V1760" s="27"/>
      <c r="W1760" s="45"/>
      <c r="X1760" s="42">
        <f>IF(V1760="ESU",P1760*PU!$B$3,0)</f>
        <v>0</v>
      </c>
      <c r="Y1760" s="23">
        <f>IF(V1760="ECF",P1760*PU!$B$5,0)</f>
        <v>0</v>
      </c>
      <c r="Z1760" s="23">
        <f>IF(V1760="Enrobé projeté",P1760*PU!$B$7,0)</f>
        <v>0</v>
      </c>
      <c r="AA1760" s="23">
        <f>IF(V1760="Enrobé à froid",P1760*PU!$B$9,0)</f>
        <v>0</v>
      </c>
      <c r="AB1760" s="23">
        <f>IF(V1760="Béton bitumineux",P1760*PU!$B$11,0)</f>
        <v>0</v>
      </c>
      <c r="AC1760" s="23">
        <f>IF(V1760="Grave émulsion",P1760*PU!$B$13,0)</f>
        <v>0</v>
      </c>
      <c r="AD1760" s="24">
        <f>(R1760*PU!B1765)+('Entretien des chaussées1'!T1760*PU!B1767)+'Entretien des chaussées1'!X1760+'Entretien des chaussées1'!Y1760+'Entretien des chaussées1'!Z1760+'Entretien des chaussées1'!AA1760+'Entretien des chaussées1'!AB1760+'Entretien des chaussées1'!AC1760</f>
        <v>0</v>
      </c>
      <c r="AE1760" s="34"/>
      <c r="AF1760" s="34"/>
      <c r="AG1760" s="19" t="str">
        <f t="shared" si="316"/>
        <v/>
      </c>
      <c r="AH1760" s="19" t="str">
        <f t="shared" si="317"/>
        <v/>
      </c>
      <c r="AI1760" s="19" t="str">
        <f t="shared" si="318"/>
        <v/>
      </c>
      <c r="AJ1760" s="31"/>
      <c r="AK1760" s="26"/>
    </row>
    <row r="1761" spans="1:37" x14ac:dyDescent="0.2">
      <c r="A1761" s="40"/>
      <c r="B1761" s="50"/>
      <c r="C1761" s="41"/>
      <c r="D1761" s="44"/>
      <c r="E1761" s="40"/>
      <c r="F1761" s="38" t="str">
        <f t="shared" si="308"/>
        <v/>
      </c>
      <c r="G1761" s="23">
        <f t="shared" si="309"/>
        <v>0</v>
      </c>
      <c r="H1761" s="23">
        <f t="shared" si="310"/>
        <v>0</v>
      </c>
      <c r="I1761" s="23">
        <f t="shared" si="311"/>
        <v>0</v>
      </c>
      <c r="J1761" s="23">
        <f t="shared" si="312"/>
        <v>0</v>
      </c>
      <c r="K1761" s="23">
        <f t="shared" si="313"/>
        <v>0</v>
      </c>
      <c r="L1761" s="27"/>
      <c r="M1761" s="27"/>
      <c r="N1761" s="33"/>
      <c r="O1761" s="33"/>
      <c r="P1761" s="68" t="str">
        <f t="shared" si="314"/>
        <v/>
      </c>
      <c r="Q1761" s="49" t="str">
        <f t="shared" si="315"/>
        <v/>
      </c>
      <c r="R1761" s="33"/>
      <c r="S1761" s="33"/>
      <c r="T1761" s="33"/>
      <c r="U1761" s="33"/>
      <c r="V1761" s="27"/>
      <c r="W1761" s="45"/>
      <c r="X1761" s="42">
        <f>IF(V1761="ESU",P1761*PU!$B$3,0)</f>
        <v>0</v>
      </c>
      <c r="Y1761" s="23">
        <f>IF(V1761="ECF",P1761*PU!$B$5,0)</f>
        <v>0</v>
      </c>
      <c r="Z1761" s="23">
        <f>IF(V1761="Enrobé projeté",P1761*PU!$B$7,0)</f>
        <v>0</v>
      </c>
      <c r="AA1761" s="23">
        <f>IF(V1761="Enrobé à froid",P1761*PU!$B$9,0)</f>
        <v>0</v>
      </c>
      <c r="AB1761" s="23">
        <f>IF(V1761="Béton bitumineux",P1761*PU!$B$11,0)</f>
        <v>0</v>
      </c>
      <c r="AC1761" s="23">
        <f>IF(V1761="Grave émulsion",P1761*PU!$B$13,0)</f>
        <v>0</v>
      </c>
      <c r="AD1761" s="24">
        <f>(R1761*PU!B1766)+('Entretien des chaussées1'!T1761*PU!B1768)+'Entretien des chaussées1'!X1761+'Entretien des chaussées1'!Y1761+'Entretien des chaussées1'!Z1761+'Entretien des chaussées1'!AA1761+'Entretien des chaussées1'!AB1761+'Entretien des chaussées1'!AC1761</f>
        <v>0</v>
      </c>
      <c r="AE1761" s="34"/>
      <c r="AF1761" s="34"/>
      <c r="AG1761" s="19" t="str">
        <f t="shared" si="316"/>
        <v/>
      </c>
      <c r="AH1761" s="19" t="str">
        <f t="shared" si="317"/>
        <v/>
      </c>
      <c r="AI1761" s="19" t="str">
        <f t="shared" si="318"/>
        <v/>
      </c>
      <c r="AJ1761" s="31"/>
      <c r="AK1761" s="26"/>
    </row>
    <row r="1762" spans="1:37" x14ac:dyDescent="0.2">
      <c r="A1762" s="40"/>
      <c r="B1762" s="50"/>
      <c r="C1762" s="41"/>
      <c r="D1762" s="44"/>
      <c r="E1762" s="40"/>
      <c r="F1762" s="38" t="str">
        <f t="shared" si="308"/>
        <v/>
      </c>
      <c r="G1762" s="23">
        <f t="shared" si="309"/>
        <v>0</v>
      </c>
      <c r="H1762" s="23">
        <f t="shared" si="310"/>
        <v>0</v>
      </c>
      <c r="I1762" s="23">
        <f t="shared" si="311"/>
        <v>0</v>
      </c>
      <c r="J1762" s="23">
        <f t="shared" si="312"/>
        <v>0</v>
      </c>
      <c r="K1762" s="23">
        <f t="shared" si="313"/>
        <v>0</v>
      </c>
      <c r="L1762" s="27"/>
      <c r="M1762" s="27"/>
      <c r="N1762" s="33"/>
      <c r="O1762" s="33"/>
      <c r="P1762" s="68" t="str">
        <f t="shared" si="314"/>
        <v/>
      </c>
      <c r="Q1762" s="49" t="str">
        <f t="shared" si="315"/>
        <v/>
      </c>
      <c r="R1762" s="33"/>
      <c r="S1762" s="33"/>
      <c r="T1762" s="33"/>
      <c r="U1762" s="33"/>
      <c r="V1762" s="27"/>
      <c r="W1762" s="45"/>
      <c r="X1762" s="42">
        <f>IF(V1762="ESU",P1762*PU!$B$3,0)</f>
        <v>0</v>
      </c>
      <c r="Y1762" s="23">
        <f>IF(V1762="ECF",P1762*PU!$B$5,0)</f>
        <v>0</v>
      </c>
      <c r="Z1762" s="23">
        <f>IF(V1762="Enrobé projeté",P1762*PU!$B$7,0)</f>
        <v>0</v>
      </c>
      <c r="AA1762" s="23">
        <f>IF(V1762="Enrobé à froid",P1762*PU!$B$9,0)</f>
        <v>0</v>
      </c>
      <c r="AB1762" s="23">
        <f>IF(V1762="Béton bitumineux",P1762*PU!$B$11,0)</f>
        <v>0</v>
      </c>
      <c r="AC1762" s="23">
        <f>IF(V1762="Grave émulsion",P1762*PU!$B$13,0)</f>
        <v>0</v>
      </c>
      <c r="AD1762" s="24">
        <f>(R1762*PU!B1767)+('Entretien des chaussées1'!T1762*PU!B1769)+'Entretien des chaussées1'!X1762+'Entretien des chaussées1'!Y1762+'Entretien des chaussées1'!Z1762+'Entretien des chaussées1'!AA1762+'Entretien des chaussées1'!AB1762+'Entretien des chaussées1'!AC1762</f>
        <v>0</v>
      </c>
      <c r="AE1762" s="34"/>
      <c r="AF1762" s="34"/>
      <c r="AG1762" s="19" t="str">
        <f t="shared" si="316"/>
        <v/>
      </c>
      <c r="AH1762" s="19" t="str">
        <f t="shared" si="317"/>
        <v/>
      </c>
      <c r="AI1762" s="19" t="str">
        <f t="shared" si="318"/>
        <v/>
      </c>
      <c r="AJ1762" s="31"/>
      <c r="AK1762" s="26"/>
    </row>
    <row r="1763" spans="1:37" x14ac:dyDescent="0.2">
      <c r="A1763" s="40"/>
      <c r="B1763" s="50"/>
      <c r="C1763" s="41"/>
      <c r="D1763" s="44"/>
      <c r="E1763" s="40"/>
      <c r="F1763" s="38" t="str">
        <f t="shared" si="308"/>
        <v/>
      </c>
      <c r="G1763" s="23">
        <f t="shared" si="309"/>
        <v>0</v>
      </c>
      <c r="H1763" s="23">
        <f t="shared" si="310"/>
        <v>0</v>
      </c>
      <c r="I1763" s="23">
        <f t="shared" si="311"/>
        <v>0</v>
      </c>
      <c r="J1763" s="23">
        <f t="shared" si="312"/>
        <v>0</v>
      </c>
      <c r="K1763" s="23">
        <f t="shared" si="313"/>
        <v>0</v>
      </c>
      <c r="L1763" s="27"/>
      <c r="M1763" s="27"/>
      <c r="N1763" s="33"/>
      <c r="O1763" s="33"/>
      <c r="P1763" s="68" t="str">
        <f t="shared" si="314"/>
        <v/>
      </c>
      <c r="Q1763" s="49" t="str">
        <f t="shared" si="315"/>
        <v/>
      </c>
      <c r="R1763" s="33"/>
      <c r="S1763" s="33"/>
      <c r="T1763" s="33"/>
      <c r="U1763" s="33"/>
      <c r="V1763" s="27"/>
      <c r="W1763" s="45"/>
      <c r="X1763" s="42">
        <f>IF(V1763="ESU",P1763*PU!$B$3,0)</f>
        <v>0</v>
      </c>
      <c r="Y1763" s="23">
        <f>IF(V1763="ECF",P1763*PU!$B$5,0)</f>
        <v>0</v>
      </c>
      <c r="Z1763" s="23">
        <f>IF(V1763="Enrobé projeté",P1763*PU!$B$7,0)</f>
        <v>0</v>
      </c>
      <c r="AA1763" s="23">
        <f>IF(V1763="Enrobé à froid",P1763*PU!$B$9,0)</f>
        <v>0</v>
      </c>
      <c r="AB1763" s="23">
        <f>IF(V1763="Béton bitumineux",P1763*PU!$B$11,0)</f>
        <v>0</v>
      </c>
      <c r="AC1763" s="23">
        <f>IF(V1763="Grave émulsion",P1763*PU!$B$13,0)</f>
        <v>0</v>
      </c>
      <c r="AD1763" s="24">
        <f>(R1763*PU!B1768)+('Entretien des chaussées1'!T1763*PU!B1770)+'Entretien des chaussées1'!X1763+'Entretien des chaussées1'!Y1763+'Entretien des chaussées1'!Z1763+'Entretien des chaussées1'!AA1763+'Entretien des chaussées1'!AB1763+'Entretien des chaussées1'!AC1763</f>
        <v>0</v>
      </c>
      <c r="AE1763" s="34"/>
      <c r="AF1763" s="34"/>
      <c r="AG1763" s="19" t="str">
        <f t="shared" si="316"/>
        <v/>
      </c>
      <c r="AH1763" s="19" t="str">
        <f t="shared" si="317"/>
        <v/>
      </c>
      <c r="AI1763" s="19" t="str">
        <f t="shared" si="318"/>
        <v/>
      </c>
      <c r="AJ1763" s="31"/>
      <c r="AK1763" s="26"/>
    </row>
    <row r="1764" spans="1:37" x14ac:dyDescent="0.2">
      <c r="A1764" s="40"/>
      <c r="B1764" s="50"/>
      <c r="C1764" s="41"/>
      <c r="D1764" s="44"/>
      <c r="E1764" s="40"/>
      <c r="F1764" s="38" t="str">
        <f t="shared" si="308"/>
        <v/>
      </c>
      <c r="G1764" s="23">
        <f t="shared" si="309"/>
        <v>0</v>
      </c>
      <c r="H1764" s="23">
        <f t="shared" si="310"/>
        <v>0</v>
      </c>
      <c r="I1764" s="23">
        <f t="shared" si="311"/>
        <v>0</v>
      </c>
      <c r="J1764" s="23">
        <f t="shared" si="312"/>
        <v>0</v>
      </c>
      <c r="K1764" s="23">
        <f t="shared" si="313"/>
        <v>0</v>
      </c>
      <c r="L1764" s="27"/>
      <c r="M1764" s="27"/>
      <c r="N1764" s="33"/>
      <c r="O1764" s="33"/>
      <c r="P1764" s="68" t="str">
        <f t="shared" si="314"/>
        <v/>
      </c>
      <c r="Q1764" s="49" t="str">
        <f t="shared" si="315"/>
        <v/>
      </c>
      <c r="R1764" s="33"/>
      <c r="S1764" s="33"/>
      <c r="T1764" s="33"/>
      <c r="U1764" s="33"/>
      <c r="V1764" s="27"/>
      <c r="W1764" s="45"/>
      <c r="X1764" s="42">
        <f>IF(V1764="ESU",P1764*PU!$B$3,0)</f>
        <v>0</v>
      </c>
      <c r="Y1764" s="23">
        <f>IF(V1764="ECF",P1764*PU!$B$5,0)</f>
        <v>0</v>
      </c>
      <c r="Z1764" s="23">
        <f>IF(V1764="Enrobé projeté",P1764*PU!$B$7,0)</f>
        <v>0</v>
      </c>
      <c r="AA1764" s="23">
        <f>IF(V1764="Enrobé à froid",P1764*PU!$B$9,0)</f>
        <v>0</v>
      </c>
      <c r="AB1764" s="23">
        <f>IF(V1764="Béton bitumineux",P1764*PU!$B$11,0)</f>
        <v>0</v>
      </c>
      <c r="AC1764" s="23">
        <f>IF(V1764="Grave émulsion",P1764*PU!$B$13,0)</f>
        <v>0</v>
      </c>
      <c r="AD1764" s="24">
        <f>(R1764*PU!B1769)+('Entretien des chaussées1'!T1764*PU!B1771)+'Entretien des chaussées1'!X1764+'Entretien des chaussées1'!Y1764+'Entretien des chaussées1'!Z1764+'Entretien des chaussées1'!AA1764+'Entretien des chaussées1'!AB1764+'Entretien des chaussées1'!AC1764</f>
        <v>0</v>
      </c>
      <c r="AE1764" s="34"/>
      <c r="AF1764" s="34"/>
      <c r="AG1764" s="19" t="str">
        <f t="shared" si="316"/>
        <v/>
      </c>
      <c r="AH1764" s="19" t="str">
        <f t="shared" si="317"/>
        <v/>
      </c>
      <c r="AI1764" s="19" t="str">
        <f t="shared" si="318"/>
        <v/>
      </c>
      <c r="AJ1764" s="31"/>
      <c r="AK1764" s="26"/>
    </row>
    <row r="1765" spans="1:37" x14ac:dyDescent="0.2">
      <c r="A1765" s="40"/>
      <c r="B1765" s="50"/>
      <c r="C1765" s="41"/>
      <c r="D1765" s="44"/>
      <c r="E1765" s="40"/>
      <c r="F1765" s="38" t="str">
        <f t="shared" si="308"/>
        <v/>
      </c>
      <c r="G1765" s="23">
        <f t="shared" si="309"/>
        <v>0</v>
      </c>
      <c r="H1765" s="23">
        <f t="shared" si="310"/>
        <v>0</v>
      </c>
      <c r="I1765" s="23">
        <f t="shared" si="311"/>
        <v>0</v>
      </c>
      <c r="J1765" s="23">
        <f t="shared" si="312"/>
        <v>0</v>
      </c>
      <c r="K1765" s="23">
        <f t="shared" si="313"/>
        <v>0</v>
      </c>
      <c r="L1765" s="27"/>
      <c r="M1765" s="27"/>
      <c r="N1765" s="33"/>
      <c r="O1765" s="33"/>
      <c r="P1765" s="68" t="str">
        <f t="shared" si="314"/>
        <v/>
      </c>
      <c r="Q1765" s="49" t="str">
        <f t="shared" si="315"/>
        <v/>
      </c>
      <c r="R1765" s="33"/>
      <c r="S1765" s="33"/>
      <c r="T1765" s="33"/>
      <c r="U1765" s="33"/>
      <c r="V1765" s="27"/>
      <c r="W1765" s="45"/>
      <c r="X1765" s="42">
        <f>IF(V1765="ESU",P1765*PU!$B$3,0)</f>
        <v>0</v>
      </c>
      <c r="Y1765" s="23">
        <f>IF(V1765="ECF",P1765*PU!$B$5,0)</f>
        <v>0</v>
      </c>
      <c r="Z1765" s="23">
        <f>IF(V1765="Enrobé projeté",P1765*PU!$B$7,0)</f>
        <v>0</v>
      </c>
      <c r="AA1765" s="23">
        <f>IF(V1765="Enrobé à froid",P1765*PU!$B$9,0)</f>
        <v>0</v>
      </c>
      <c r="AB1765" s="23">
        <f>IF(V1765="Béton bitumineux",P1765*PU!$B$11,0)</f>
        <v>0</v>
      </c>
      <c r="AC1765" s="23">
        <f>IF(V1765="Grave émulsion",P1765*PU!$B$13,0)</f>
        <v>0</v>
      </c>
      <c r="AD1765" s="24">
        <f>(R1765*PU!B1770)+('Entretien des chaussées1'!T1765*PU!B1772)+'Entretien des chaussées1'!X1765+'Entretien des chaussées1'!Y1765+'Entretien des chaussées1'!Z1765+'Entretien des chaussées1'!AA1765+'Entretien des chaussées1'!AB1765+'Entretien des chaussées1'!AC1765</f>
        <v>0</v>
      </c>
      <c r="AE1765" s="34"/>
      <c r="AF1765" s="34"/>
      <c r="AG1765" s="19" t="str">
        <f t="shared" si="316"/>
        <v/>
      </c>
      <c r="AH1765" s="19" t="str">
        <f t="shared" si="317"/>
        <v/>
      </c>
      <c r="AI1765" s="19" t="str">
        <f t="shared" si="318"/>
        <v/>
      </c>
      <c r="AJ1765" s="31"/>
      <c r="AK1765" s="26"/>
    </row>
    <row r="1766" spans="1:37" x14ac:dyDescent="0.2">
      <c r="A1766" s="40"/>
      <c r="B1766" s="50"/>
      <c r="C1766" s="41"/>
      <c r="D1766" s="44"/>
      <c r="E1766" s="40"/>
      <c r="F1766" s="38" t="str">
        <f t="shared" si="308"/>
        <v/>
      </c>
      <c r="G1766" s="23">
        <f t="shared" si="309"/>
        <v>0</v>
      </c>
      <c r="H1766" s="23">
        <f t="shared" si="310"/>
        <v>0</v>
      </c>
      <c r="I1766" s="23">
        <f t="shared" si="311"/>
        <v>0</v>
      </c>
      <c r="J1766" s="23">
        <f t="shared" si="312"/>
        <v>0</v>
      </c>
      <c r="K1766" s="23">
        <f t="shared" si="313"/>
        <v>0</v>
      </c>
      <c r="L1766" s="27"/>
      <c r="M1766" s="27"/>
      <c r="N1766" s="33"/>
      <c r="O1766" s="33"/>
      <c r="P1766" s="68" t="str">
        <f t="shared" si="314"/>
        <v/>
      </c>
      <c r="Q1766" s="49" t="str">
        <f t="shared" si="315"/>
        <v/>
      </c>
      <c r="R1766" s="33"/>
      <c r="S1766" s="33"/>
      <c r="T1766" s="33"/>
      <c r="U1766" s="33"/>
      <c r="V1766" s="27"/>
      <c r="W1766" s="45"/>
      <c r="X1766" s="42">
        <f>IF(V1766="ESU",P1766*PU!$B$3,0)</f>
        <v>0</v>
      </c>
      <c r="Y1766" s="23">
        <f>IF(V1766="ECF",P1766*PU!$B$5,0)</f>
        <v>0</v>
      </c>
      <c r="Z1766" s="23">
        <f>IF(V1766="Enrobé projeté",P1766*PU!$B$7,0)</f>
        <v>0</v>
      </c>
      <c r="AA1766" s="23">
        <f>IF(V1766="Enrobé à froid",P1766*PU!$B$9,0)</f>
        <v>0</v>
      </c>
      <c r="AB1766" s="23">
        <f>IF(V1766="Béton bitumineux",P1766*PU!$B$11,0)</f>
        <v>0</v>
      </c>
      <c r="AC1766" s="23">
        <f>IF(V1766="Grave émulsion",P1766*PU!$B$13,0)</f>
        <v>0</v>
      </c>
      <c r="AD1766" s="24">
        <f>(R1766*PU!B1771)+('Entretien des chaussées1'!T1766*PU!B1773)+'Entretien des chaussées1'!X1766+'Entretien des chaussées1'!Y1766+'Entretien des chaussées1'!Z1766+'Entretien des chaussées1'!AA1766+'Entretien des chaussées1'!AB1766+'Entretien des chaussées1'!AC1766</f>
        <v>0</v>
      </c>
      <c r="AE1766" s="34"/>
      <c r="AF1766" s="34"/>
      <c r="AG1766" s="19" t="str">
        <f t="shared" si="316"/>
        <v/>
      </c>
      <c r="AH1766" s="19" t="str">
        <f t="shared" si="317"/>
        <v/>
      </c>
      <c r="AI1766" s="19" t="str">
        <f t="shared" si="318"/>
        <v/>
      </c>
      <c r="AJ1766" s="31"/>
      <c r="AK1766" s="26"/>
    </row>
    <row r="1767" spans="1:37" x14ac:dyDescent="0.2">
      <c r="A1767" s="40"/>
      <c r="B1767" s="50"/>
      <c r="C1767" s="41"/>
      <c r="D1767" s="44"/>
      <c r="E1767" s="40"/>
      <c r="F1767" s="38" t="str">
        <f t="shared" si="308"/>
        <v/>
      </c>
      <c r="G1767" s="23">
        <f t="shared" si="309"/>
        <v>0</v>
      </c>
      <c r="H1767" s="23">
        <f t="shared" si="310"/>
        <v>0</v>
      </c>
      <c r="I1767" s="23">
        <f t="shared" si="311"/>
        <v>0</v>
      </c>
      <c r="J1767" s="23">
        <f t="shared" si="312"/>
        <v>0</v>
      </c>
      <c r="K1767" s="23">
        <f t="shared" si="313"/>
        <v>0</v>
      </c>
      <c r="L1767" s="27"/>
      <c r="M1767" s="27"/>
      <c r="N1767" s="33"/>
      <c r="O1767" s="33"/>
      <c r="P1767" s="68" t="str">
        <f t="shared" si="314"/>
        <v/>
      </c>
      <c r="Q1767" s="49" t="str">
        <f t="shared" si="315"/>
        <v/>
      </c>
      <c r="R1767" s="33"/>
      <c r="S1767" s="33"/>
      <c r="T1767" s="33"/>
      <c r="U1767" s="33"/>
      <c r="V1767" s="27"/>
      <c r="W1767" s="45"/>
      <c r="X1767" s="42">
        <f>IF(V1767="ESU",P1767*PU!$B$3,0)</f>
        <v>0</v>
      </c>
      <c r="Y1767" s="23">
        <f>IF(V1767="ECF",P1767*PU!$B$5,0)</f>
        <v>0</v>
      </c>
      <c r="Z1767" s="23">
        <f>IF(V1767="Enrobé projeté",P1767*PU!$B$7,0)</f>
        <v>0</v>
      </c>
      <c r="AA1767" s="23">
        <f>IF(V1767="Enrobé à froid",P1767*PU!$B$9,0)</f>
        <v>0</v>
      </c>
      <c r="AB1767" s="23">
        <f>IF(V1767="Béton bitumineux",P1767*PU!$B$11,0)</f>
        <v>0</v>
      </c>
      <c r="AC1767" s="23">
        <f>IF(V1767="Grave émulsion",P1767*PU!$B$13,0)</f>
        <v>0</v>
      </c>
      <c r="AD1767" s="24">
        <f>(R1767*PU!B1772)+('Entretien des chaussées1'!T1767*PU!B1774)+'Entretien des chaussées1'!X1767+'Entretien des chaussées1'!Y1767+'Entretien des chaussées1'!Z1767+'Entretien des chaussées1'!AA1767+'Entretien des chaussées1'!AB1767+'Entretien des chaussées1'!AC1767</f>
        <v>0</v>
      </c>
      <c r="AE1767" s="34"/>
      <c r="AF1767" s="34"/>
      <c r="AG1767" s="19" t="str">
        <f t="shared" si="316"/>
        <v/>
      </c>
      <c r="AH1767" s="19" t="str">
        <f t="shared" si="317"/>
        <v/>
      </c>
      <c r="AI1767" s="19" t="str">
        <f t="shared" si="318"/>
        <v/>
      </c>
      <c r="AJ1767" s="31"/>
      <c r="AK1767" s="26"/>
    </row>
    <row r="1768" spans="1:37" x14ac:dyDescent="0.2">
      <c r="A1768" s="40"/>
      <c r="B1768" s="50"/>
      <c r="C1768" s="41"/>
      <c r="D1768" s="44"/>
      <c r="E1768" s="40"/>
      <c r="F1768" s="38" t="str">
        <f t="shared" si="308"/>
        <v/>
      </c>
      <c r="G1768" s="23">
        <f t="shared" si="309"/>
        <v>0</v>
      </c>
      <c r="H1768" s="23">
        <f t="shared" si="310"/>
        <v>0</v>
      </c>
      <c r="I1768" s="23">
        <f t="shared" si="311"/>
        <v>0</v>
      </c>
      <c r="J1768" s="23">
        <f t="shared" si="312"/>
        <v>0</v>
      </c>
      <c r="K1768" s="23">
        <f t="shared" si="313"/>
        <v>0</v>
      </c>
      <c r="L1768" s="27"/>
      <c r="M1768" s="27"/>
      <c r="N1768" s="33"/>
      <c r="O1768" s="33"/>
      <c r="P1768" s="68" t="str">
        <f t="shared" si="314"/>
        <v/>
      </c>
      <c r="Q1768" s="49" t="str">
        <f t="shared" si="315"/>
        <v/>
      </c>
      <c r="R1768" s="33"/>
      <c r="S1768" s="33"/>
      <c r="T1768" s="33"/>
      <c r="U1768" s="33"/>
      <c r="V1768" s="27"/>
      <c r="W1768" s="45"/>
      <c r="X1768" s="42">
        <f>IF(V1768="ESU",P1768*PU!$B$3,0)</f>
        <v>0</v>
      </c>
      <c r="Y1768" s="23">
        <f>IF(V1768="ECF",P1768*PU!$B$5,0)</f>
        <v>0</v>
      </c>
      <c r="Z1768" s="23">
        <f>IF(V1768="Enrobé projeté",P1768*PU!$B$7,0)</f>
        <v>0</v>
      </c>
      <c r="AA1768" s="23">
        <f>IF(V1768="Enrobé à froid",P1768*PU!$B$9,0)</f>
        <v>0</v>
      </c>
      <c r="AB1768" s="23">
        <f>IF(V1768="Béton bitumineux",P1768*PU!$B$11,0)</f>
        <v>0</v>
      </c>
      <c r="AC1768" s="23">
        <f>IF(V1768="Grave émulsion",P1768*PU!$B$13,0)</f>
        <v>0</v>
      </c>
      <c r="AD1768" s="24">
        <f>(R1768*PU!B1773)+('Entretien des chaussées1'!T1768*PU!B1775)+'Entretien des chaussées1'!X1768+'Entretien des chaussées1'!Y1768+'Entretien des chaussées1'!Z1768+'Entretien des chaussées1'!AA1768+'Entretien des chaussées1'!AB1768+'Entretien des chaussées1'!AC1768</f>
        <v>0</v>
      </c>
      <c r="AE1768" s="34"/>
      <c r="AF1768" s="34"/>
      <c r="AG1768" s="19" t="str">
        <f t="shared" si="316"/>
        <v/>
      </c>
      <c r="AH1768" s="19" t="str">
        <f t="shared" si="317"/>
        <v/>
      </c>
      <c r="AI1768" s="19" t="str">
        <f t="shared" si="318"/>
        <v/>
      </c>
      <c r="AJ1768" s="31"/>
      <c r="AK1768" s="26"/>
    </row>
    <row r="1769" spans="1:37" x14ac:dyDescent="0.2">
      <c r="A1769" s="40"/>
      <c r="B1769" s="50"/>
      <c r="C1769" s="41"/>
      <c r="D1769" s="44"/>
      <c r="E1769" s="40"/>
      <c r="F1769" s="38" t="str">
        <f t="shared" si="308"/>
        <v/>
      </c>
      <c r="G1769" s="23">
        <f t="shared" si="309"/>
        <v>0</v>
      </c>
      <c r="H1769" s="23">
        <f t="shared" si="310"/>
        <v>0</v>
      </c>
      <c r="I1769" s="23">
        <f t="shared" si="311"/>
        <v>0</v>
      </c>
      <c r="J1769" s="23">
        <f t="shared" si="312"/>
        <v>0</v>
      </c>
      <c r="K1769" s="23">
        <f t="shared" si="313"/>
        <v>0</v>
      </c>
      <c r="L1769" s="27"/>
      <c r="M1769" s="27"/>
      <c r="N1769" s="33"/>
      <c r="O1769" s="33"/>
      <c r="P1769" s="68" t="str">
        <f t="shared" si="314"/>
        <v/>
      </c>
      <c r="Q1769" s="49" t="str">
        <f t="shared" si="315"/>
        <v/>
      </c>
      <c r="R1769" s="33"/>
      <c r="S1769" s="33"/>
      <c r="T1769" s="33"/>
      <c r="U1769" s="33"/>
      <c r="V1769" s="27"/>
      <c r="W1769" s="45"/>
      <c r="X1769" s="42">
        <f>IF(V1769="ESU",P1769*PU!$B$3,0)</f>
        <v>0</v>
      </c>
      <c r="Y1769" s="23">
        <f>IF(V1769="ECF",P1769*PU!$B$5,0)</f>
        <v>0</v>
      </c>
      <c r="Z1769" s="23">
        <f>IF(V1769="Enrobé projeté",P1769*PU!$B$7,0)</f>
        <v>0</v>
      </c>
      <c r="AA1769" s="23">
        <f>IF(V1769="Enrobé à froid",P1769*PU!$B$9,0)</f>
        <v>0</v>
      </c>
      <c r="AB1769" s="23">
        <f>IF(V1769="Béton bitumineux",P1769*PU!$B$11,0)</f>
        <v>0</v>
      </c>
      <c r="AC1769" s="23">
        <f>IF(V1769="Grave émulsion",P1769*PU!$B$13,0)</f>
        <v>0</v>
      </c>
      <c r="AD1769" s="24">
        <f>(R1769*PU!B1774)+('Entretien des chaussées1'!T1769*PU!B1776)+'Entretien des chaussées1'!X1769+'Entretien des chaussées1'!Y1769+'Entretien des chaussées1'!Z1769+'Entretien des chaussées1'!AA1769+'Entretien des chaussées1'!AB1769+'Entretien des chaussées1'!AC1769</f>
        <v>0</v>
      </c>
      <c r="AE1769" s="34"/>
      <c r="AF1769" s="34"/>
      <c r="AG1769" s="19" t="str">
        <f t="shared" si="316"/>
        <v/>
      </c>
      <c r="AH1769" s="19" t="str">
        <f t="shared" si="317"/>
        <v/>
      </c>
      <c r="AI1769" s="19" t="str">
        <f t="shared" si="318"/>
        <v/>
      </c>
      <c r="AJ1769" s="31"/>
      <c r="AK1769" s="26"/>
    </row>
    <row r="1770" spans="1:37" x14ac:dyDescent="0.2">
      <c r="A1770" s="40"/>
      <c r="B1770" s="50"/>
      <c r="C1770" s="41"/>
      <c r="D1770" s="44"/>
      <c r="E1770" s="40"/>
      <c r="F1770" s="38" t="str">
        <f t="shared" si="308"/>
        <v/>
      </c>
      <c r="G1770" s="23">
        <f t="shared" si="309"/>
        <v>0</v>
      </c>
      <c r="H1770" s="23">
        <f t="shared" si="310"/>
        <v>0</v>
      </c>
      <c r="I1770" s="23">
        <f t="shared" si="311"/>
        <v>0</v>
      </c>
      <c r="J1770" s="23">
        <f t="shared" si="312"/>
        <v>0</v>
      </c>
      <c r="K1770" s="23">
        <f t="shared" si="313"/>
        <v>0</v>
      </c>
      <c r="L1770" s="27"/>
      <c r="M1770" s="27"/>
      <c r="N1770" s="33"/>
      <c r="O1770" s="33"/>
      <c r="P1770" s="68" t="str">
        <f t="shared" si="314"/>
        <v/>
      </c>
      <c r="Q1770" s="49" t="str">
        <f t="shared" si="315"/>
        <v/>
      </c>
      <c r="R1770" s="33"/>
      <c r="S1770" s="33"/>
      <c r="T1770" s="33"/>
      <c r="U1770" s="33"/>
      <c r="V1770" s="27"/>
      <c r="W1770" s="45"/>
      <c r="X1770" s="42">
        <f>IF(V1770="ESU",P1770*PU!$B$3,0)</f>
        <v>0</v>
      </c>
      <c r="Y1770" s="23">
        <f>IF(V1770="ECF",P1770*PU!$B$5,0)</f>
        <v>0</v>
      </c>
      <c r="Z1770" s="23">
        <f>IF(V1770="Enrobé projeté",P1770*PU!$B$7,0)</f>
        <v>0</v>
      </c>
      <c r="AA1770" s="23">
        <f>IF(V1770="Enrobé à froid",P1770*PU!$B$9,0)</f>
        <v>0</v>
      </c>
      <c r="AB1770" s="23">
        <f>IF(V1770="Béton bitumineux",P1770*PU!$B$11,0)</f>
        <v>0</v>
      </c>
      <c r="AC1770" s="23">
        <f>IF(V1770="Grave émulsion",P1770*PU!$B$13,0)</f>
        <v>0</v>
      </c>
      <c r="AD1770" s="24">
        <f>(R1770*PU!B1775)+('Entretien des chaussées1'!T1770*PU!B1777)+'Entretien des chaussées1'!X1770+'Entretien des chaussées1'!Y1770+'Entretien des chaussées1'!Z1770+'Entretien des chaussées1'!AA1770+'Entretien des chaussées1'!AB1770+'Entretien des chaussées1'!AC1770</f>
        <v>0</v>
      </c>
      <c r="AE1770" s="34"/>
      <c r="AF1770" s="34"/>
      <c r="AG1770" s="19" t="str">
        <f t="shared" si="316"/>
        <v/>
      </c>
      <c r="AH1770" s="19" t="str">
        <f t="shared" si="317"/>
        <v/>
      </c>
      <c r="AI1770" s="19" t="str">
        <f t="shared" si="318"/>
        <v/>
      </c>
      <c r="AJ1770" s="31"/>
      <c r="AK1770" s="26"/>
    </row>
    <row r="1771" spans="1:37" x14ac:dyDescent="0.2">
      <c r="A1771" s="40"/>
      <c r="B1771" s="50"/>
      <c r="C1771" s="41"/>
      <c r="D1771" s="44"/>
      <c r="E1771" s="40"/>
      <c r="F1771" s="38" t="str">
        <f t="shared" si="308"/>
        <v/>
      </c>
      <c r="G1771" s="23">
        <f t="shared" si="309"/>
        <v>0</v>
      </c>
      <c r="H1771" s="23">
        <f t="shared" si="310"/>
        <v>0</v>
      </c>
      <c r="I1771" s="23">
        <f t="shared" si="311"/>
        <v>0</v>
      </c>
      <c r="J1771" s="23">
        <f t="shared" si="312"/>
        <v>0</v>
      </c>
      <c r="K1771" s="23">
        <f t="shared" si="313"/>
        <v>0</v>
      </c>
      <c r="L1771" s="27"/>
      <c r="M1771" s="27"/>
      <c r="N1771" s="33"/>
      <c r="O1771" s="33"/>
      <c r="P1771" s="68" t="str">
        <f t="shared" si="314"/>
        <v/>
      </c>
      <c r="Q1771" s="49" t="str">
        <f t="shared" si="315"/>
        <v/>
      </c>
      <c r="R1771" s="33"/>
      <c r="S1771" s="33"/>
      <c r="T1771" s="33"/>
      <c r="U1771" s="33"/>
      <c r="V1771" s="27"/>
      <c r="W1771" s="45"/>
      <c r="X1771" s="42">
        <f>IF(V1771="ESU",P1771*PU!$B$3,0)</f>
        <v>0</v>
      </c>
      <c r="Y1771" s="23">
        <f>IF(V1771="ECF",P1771*PU!$B$5,0)</f>
        <v>0</v>
      </c>
      <c r="Z1771" s="23">
        <f>IF(V1771="Enrobé projeté",P1771*PU!$B$7,0)</f>
        <v>0</v>
      </c>
      <c r="AA1771" s="23">
        <f>IF(V1771="Enrobé à froid",P1771*PU!$B$9,0)</f>
        <v>0</v>
      </c>
      <c r="AB1771" s="23">
        <f>IF(V1771="Béton bitumineux",P1771*PU!$B$11,0)</f>
        <v>0</v>
      </c>
      <c r="AC1771" s="23">
        <f>IF(V1771="Grave émulsion",P1771*PU!$B$13,0)</f>
        <v>0</v>
      </c>
      <c r="AD1771" s="24">
        <f>(R1771*PU!B1776)+('Entretien des chaussées1'!T1771*PU!B1778)+'Entretien des chaussées1'!X1771+'Entretien des chaussées1'!Y1771+'Entretien des chaussées1'!Z1771+'Entretien des chaussées1'!AA1771+'Entretien des chaussées1'!AB1771+'Entretien des chaussées1'!AC1771</f>
        <v>0</v>
      </c>
      <c r="AE1771" s="34"/>
      <c r="AF1771" s="34"/>
      <c r="AG1771" s="19" t="str">
        <f t="shared" si="316"/>
        <v/>
      </c>
      <c r="AH1771" s="19" t="str">
        <f t="shared" si="317"/>
        <v/>
      </c>
      <c r="AI1771" s="19" t="str">
        <f t="shared" si="318"/>
        <v/>
      </c>
      <c r="AJ1771" s="31"/>
      <c r="AK1771" s="26"/>
    </row>
    <row r="1772" spans="1:37" x14ac:dyDescent="0.2">
      <c r="A1772" s="40"/>
      <c r="B1772" s="50"/>
      <c r="C1772" s="41"/>
      <c r="D1772" s="44"/>
      <c r="E1772" s="40"/>
      <c r="F1772" s="38" t="str">
        <f t="shared" si="308"/>
        <v/>
      </c>
      <c r="G1772" s="23">
        <f t="shared" si="309"/>
        <v>0</v>
      </c>
      <c r="H1772" s="23">
        <f t="shared" si="310"/>
        <v>0</v>
      </c>
      <c r="I1772" s="23">
        <f t="shared" si="311"/>
        <v>0</v>
      </c>
      <c r="J1772" s="23">
        <f t="shared" si="312"/>
        <v>0</v>
      </c>
      <c r="K1772" s="23">
        <f t="shared" si="313"/>
        <v>0</v>
      </c>
      <c r="L1772" s="27"/>
      <c r="M1772" s="27"/>
      <c r="N1772" s="33"/>
      <c r="O1772" s="33"/>
      <c r="P1772" s="68" t="str">
        <f t="shared" si="314"/>
        <v/>
      </c>
      <c r="Q1772" s="49" t="str">
        <f t="shared" si="315"/>
        <v/>
      </c>
      <c r="R1772" s="33"/>
      <c r="S1772" s="33"/>
      <c r="T1772" s="33"/>
      <c r="U1772" s="33"/>
      <c r="V1772" s="27"/>
      <c r="W1772" s="45"/>
      <c r="X1772" s="42">
        <f>IF(V1772="ESU",P1772*PU!$B$3,0)</f>
        <v>0</v>
      </c>
      <c r="Y1772" s="23">
        <f>IF(V1772="ECF",P1772*PU!$B$5,0)</f>
        <v>0</v>
      </c>
      <c r="Z1772" s="23">
        <f>IF(V1772="Enrobé projeté",P1772*PU!$B$7,0)</f>
        <v>0</v>
      </c>
      <c r="AA1772" s="23">
        <f>IF(V1772="Enrobé à froid",P1772*PU!$B$9,0)</f>
        <v>0</v>
      </c>
      <c r="AB1772" s="23">
        <f>IF(V1772="Béton bitumineux",P1772*PU!$B$11,0)</f>
        <v>0</v>
      </c>
      <c r="AC1772" s="23">
        <f>IF(V1772="Grave émulsion",P1772*PU!$B$13,0)</f>
        <v>0</v>
      </c>
      <c r="AD1772" s="24">
        <f>(R1772*PU!B1777)+('Entretien des chaussées1'!T1772*PU!B1779)+'Entretien des chaussées1'!X1772+'Entretien des chaussées1'!Y1772+'Entretien des chaussées1'!Z1772+'Entretien des chaussées1'!AA1772+'Entretien des chaussées1'!AB1772+'Entretien des chaussées1'!AC1772</f>
        <v>0</v>
      </c>
      <c r="AE1772" s="34"/>
      <c r="AF1772" s="34"/>
      <c r="AG1772" s="19" t="str">
        <f t="shared" si="316"/>
        <v/>
      </c>
      <c r="AH1772" s="19" t="str">
        <f t="shared" si="317"/>
        <v/>
      </c>
      <c r="AI1772" s="19" t="str">
        <f t="shared" si="318"/>
        <v/>
      </c>
      <c r="AJ1772" s="31"/>
      <c r="AK1772" s="26"/>
    </row>
    <row r="1773" spans="1:37" x14ac:dyDescent="0.2">
      <c r="A1773" s="40"/>
      <c r="B1773" s="50"/>
      <c r="C1773" s="41"/>
      <c r="D1773" s="44"/>
      <c r="E1773" s="40"/>
      <c r="F1773" s="38" t="str">
        <f t="shared" si="308"/>
        <v/>
      </c>
      <c r="G1773" s="23">
        <f t="shared" si="309"/>
        <v>0</v>
      </c>
      <c r="H1773" s="23">
        <f t="shared" si="310"/>
        <v>0</v>
      </c>
      <c r="I1773" s="23">
        <f t="shared" si="311"/>
        <v>0</v>
      </c>
      <c r="J1773" s="23">
        <f t="shared" si="312"/>
        <v>0</v>
      </c>
      <c r="K1773" s="23">
        <f t="shared" si="313"/>
        <v>0</v>
      </c>
      <c r="L1773" s="27"/>
      <c r="M1773" s="27"/>
      <c r="N1773" s="33"/>
      <c r="O1773" s="33"/>
      <c r="P1773" s="68" t="str">
        <f t="shared" si="314"/>
        <v/>
      </c>
      <c r="Q1773" s="49" t="str">
        <f t="shared" si="315"/>
        <v/>
      </c>
      <c r="R1773" s="33"/>
      <c r="S1773" s="33"/>
      <c r="T1773" s="33"/>
      <c r="U1773" s="33"/>
      <c r="V1773" s="27"/>
      <c r="W1773" s="45"/>
      <c r="X1773" s="42">
        <f>IF(V1773="ESU",P1773*PU!$B$3,0)</f>
        <v>0</v>
      </c>
      <c r="Y1773" s="23">
        <f>IF(V1773="ECF",P1773*PU!$B$5,0)</f>
        <v>0</v>
      </c>
      <c r="Z1773" s="23">
        <f>IF(V1773="Enrobé projeté",P1773*PU!$B$7,0)</f>
        <v>0</v>
      </c>
      <c r="AA1773" s="23">
        <f>IF(V1773="Enrobé à froid",P1773*PU!$B$9,0)</f>
        <v>0</v>
      </c>
      <c r="AB1773" s="23">
        <f>IF(V1773="Béton bitumineux",P1773*PU!$B$11,0)</f>
        <v>0</v>
      </c>
      <c r="AC1773" s="23">
        <f>IF(V1773="Grave émulsion",P1773*PU!$B$13,0)</f>
        <v>0</v>
      </c>
      <c r="AD1773" s="24">
        <f>(R1773*PU!B1778)+('Entretien des chaussées1'!T1773*PU!B1780)+'Entretien des chaussées1'!X1773+'Entretien des chaussées1'!Y1773+'Entretien des chaussées1'!Z1773+'Entretien des chaussées1'!AA1773+'Entretien des chaussées1'!AB1773+'Entretien des chaussées1'!AC1773</f>
        <v>0</v>
      </c>
      <c r="AE1773" s="34"/>
      <c r="AF1773" s="34"/>
      <c r="AG1773" s="19" t="str">
        <f t="shared" si="316"/>
        <v/>
      </c>
      <c r="AH1773" s="19" t="str">
        <f t="shared" si="317"/>
        <v/>
      </c>
      <c r="AI1773" s="19" t="str">
        <f t="shared" si="318"/>
        <v/>
      </c>
      <c r="AJ1773" s="31"/>
      <c r="AK1773" s="26"/>
    </row>
    <row r="1774" spans="1:37" x14ac:dyDescent="0.2">
      <c r="A1774" s="40"/>
      <c r="B1774" s="50"/>
      <c r="C1774" s="41"/>
      <c r="D1774" s="44"/>
      <c r="E1774" s="40"/>
      <c r="F1774" s="38" t="str">
        <f t="shared" si="308"/>
        <v/>
      </c>
      <c r="G1774" s="23">
        <f t="shared" si="309"/>
        <v>0</v>
      </c>
      <c r="H1774" s="23">
        <f t="shared" si="310"/>
        <v>0</v>
      </c>
      <c r="I1774" s="23">
        <f t="shared" si="311"/>
        <v>0</v>
      </c>
      <c r="J1774" s="23">
        <f t="shared" si="312"/>
        <v>0</v>
      </c>
      <c r="K1774" s="23">
        <f t="shared" si="313"/>
        <v>0</v>
      </c>
      <c r="L1774" s="27"/>
      <c r="M1774" s="27"/>
      <c r="N1774" s="33"/>
      <c r="O1774" s="33"/>
      <c r="P1774" s="68" t="str">
        <f t="shared" si="314"/>
        <v/>
      </c>
      <c r="Q1774" s="49" t="str">
        <f t="shared" si="315"/>
        <v/>
      </c>
      <c r="R1774" s="33"/>
      <c r="S1774" s="33"/>
      <c r="T1774" s="33"/>
      <c r="U1774" s="33"/>
      <c r="V1774" s="27"/>
      <c r="W1774" s="45"/>
      <c r="X1774" s="42">
        <f>IF(V1774="ESU",P1774*PU!$B$3,0)</f>
        <v>0</v>
      </c>
      <c r="Y1774" s="23">
        <f>IF(V1774="ECF",P1774*PU!$B$5,0)</f>
        <v>0</v>
      </c>
      <c r="Z1774" s="23">
        <f>IF(V1774="Enrobé projeté",P1774*PU!$B$7,0)</f>
        <v>0</v>
      </c>
      <c r="AA1774" s="23">
        <f>IF(V1774="Enrobé à froid",P1774*PU!$B$9,0)</f>
        <v>0</v>
      </c>
      <c r="AB1774" s="23">
        <f>IF(V1774="Béton bitumineux",P1774*PU!$B$11,0)</f>
        <v>0</v>
      </c>
      <c r="AC1774" s="23">
        <f>IF(V1774="Grave émulsion",P1774*PU!$B$13,0)</f>
        <v>0</v>
      </c>
      <c r="AD1774" s="24">
        <f>(R1774*PU!B1779)+('Entretien des chaussées1'!T1774*PU!B1781)+'Entretien des chaussées1'!X1774+'Entretien des chaussées1'!Y1774+'Entretien des chaussées1'!Z1774+'Entretien des chaussées1'!AA1774+'Entretien des chaussées1'!AB1774+'Entretien des chaussées1'!AC1774</f>
        <v>0</v>
      </c>
      <c r="AE1774" s="34"/>
      <c r="AF1774" s="34"/>
      <c r="AG1774" s="19" t="str">
        <f t="shared" si="316"/>
        <v/>
      </c>
      <c r="AH1774" s="19" t="str">
        <f t="shared" si="317"/>
        <v/>
      </c>
      <c r="AI1774" s="19" t="str">
        <f t="shared" si="318"/>
        <v/>
      </c>
      <c r="AJ1774" s="31"/>
      <c r="AK1774" s="26"/>
    </row>
    <row r="1775" spans="1:37" x14ac:dyDescent="0.2">
      <c r="A1775" s="40"/>
      <c r="B1775" s="50"/>
      <c r="C1775" s="41"/>
      <c r="D1775" s="44"/>
      <c r="E1775" s="40"/>
      <c r="F1775" s="38" t="str">
        <f t="shared" si="308"/>
        <v/>
      </c>
      <c r="G1775" s="23">
        <f t="shared" si="309"/>
        <v>0</v>
      </c>
      <c r="H1775" s="23">
        <f t="shared" si="310"/>
        <v>0</v>
      </c>
      <c r="I1775" s="23">
        <f t="shared" si="311"/>
        <v>0</v>
      </c>
      <c r="J1775" s="23">
        <f t="shared" si="312"/>
        <v>0</v>
      </c>
      <c r="K1775" s="23">
        <f t="shared" si="313"/>
        <v>0</v>
      </c>
      <c r="L1775" s="27"/>
      <c r="M1775" s="27"/>
      <c r="N1775" s="33"/>
      <c r="O1775" s="33"/>
      <c r="P1775" s="68" t="str">
        <f t="shared" si="314"/>
        <v/>
      </c>
      <c r="Q1775" s="49" t="str">
        <f t="shared" si="315"/>
        <v/>
      </c>
      <c r="R1775" s="33"/>
      <c r="S1775" s="33"/>
      <c r="T1775" s="33"/>
      <c r="U1775" s="33"/>
      <c r="V1775" s="27"/>
      <c r="W1775" s="45"/>
      <c r="X1775" s="42">
        <f>IF(V1775="ESU",P1775*PU!$B$3,0)</f>
        <v>0</v>
      </c>
      <c r="Y1775" s="23">
        <f>IF(V1775="ECF",P1775*PU!$B$5,0)</f>
        <v>0</v>
      </c>
      <c r="Z1775" s="23">
        <f>IF(V1775="Enrobé projeté",P1775*PU!$B$7,0)</f>
        <v>0</v>
      </c>
      <c r="AA1775" s="23">
        <f>IF(V1775="Enrobé à froid",P1775*PU!$B$9,0)</f>
        <v>0</v>
      </c>
      <c r="AB1775" s="23">
        <f>IF(V1775="Béton bitumineux",P1775*PU!$B$11,0)</f>
        <v>0</v>
      </c>
      <c r="AC1775" s="23">
        <f>IF(V1775="Grave émulsion",P1775*PU!$B$13,0)</f>
        <v>0</v>
      </c>
      <c r="AD1775" s="24">
        <f>(R1775*PU!B1780)+('Entretien des chaussées1'!T1775*PU!B1782)+'Entretien des chaussées1'!X1775+'Entretien des chaussées1'!Y1775+'Entretien des chaussées1'!Z1775+'Entretien des chaussées1'!AA1775+'Entretien des chaussées1'!AB1775+'Entretien des chaussées1'!AC1775</f>
        <v>0</v>
      </c>
      <c r="AE1775" s="34"/>
      <c r="AF1775" s="34"/>
      <c r="AG1775" s="19" t="str">
        <f t="shared" si="316"/>
        <v/>
      </c>
      <c r="AH1775" s="19" t="str">
        <f t="shared" si="317"/>
        <v/>
      </c>
      <c r="AI1775" s="19" t="str">
        <f t="shared" si="318"/>
        <v/>
      </c>
      <c r="AJ1775" s="31"/>
      <c r="AK1775" s="26"/>
    </row>
    <row r="1776" spans="1:37" x14ac:dyDescent="0.2">
      <c r="A1776" s="40"/>
      <c r="B1776" s="50"/>
      <c r="C1776" s="41"/>
      <c r="D1776" s="44"/>
      <c r="E1776" s="40"/>
      <c r="F1776" s="38" t="str">
        <f t="shared" si="308"/>
        <v/>
      </c>
      <c r="G1776" s="23">
        <f t="shared" si="309"/>
        <v>0</v>
      </c>
      <c r="H1776" s="23">
        <f t="shared" si="310"/>
        <v>0</v>
      </c>
      <c r="I1776" s="23">
        <f t="shared" si="311"/>
        <v>0</v>
      </c>
      <c r="J1776" s="23">
        <f t="shared" si="312"/>
        <v>0</v>
      </c>
      <c r="K1776" s="23">
        <f t="shared" si="313"/>
        <v>0</v>
      </c>
      <c r="L1776" s="27"/>
      <c r="M1776" s="27"/>
      <c r="N1776" s="33"/>
      <c r="O1776" s="33"/>
      <c r="P1776" s="68" t="str">
        <f t="shared" si="314"/>
        <v/>
      </c>
      <c r="Q1776" s="49" t="str">
        <f t="shared" si="315"/>
        <v/>
      </c>
      <c r="R1776" s="33"/>
      <c r="S1776" s="33"/>
      <c r="T1776" s="33"/>
      <c r="U1776" s="33"/>
      <c r="V1776" s="27"/>
      <c r="W1776" s="45"/>
      <c r="X1776" s="42">
        <f>IF(V1776="ESU",P1776*PU!$B$3,0)</f>
        <v>0</v>
      </c>
      <c r="Y1776" s="23">
        <f>IF(V1776="ECF",P1776*PU!$B$5,0)</f>
        <v>0</v>
      </c>
      <c r="Z1776" s="23">
        <f>IF(V1776="Enrobé projeté",P1776*PU!$B$7,0)</f>
        <v>0</v>
      </c>
      <c r="AA1776" s="23">
        <f>IF(V1776="Enrobé à froid",P1776*PU!$B$9,0)</f>
        <v>0</v>
      </c>
      <c r="AB1776" s="23">
        <f>IF(V1776="Béton bitumineux",P1776*PU!$B$11,0)</f>
        <v>0</v>
      </c>
      <c r="AC1776" s="23">
        <f>IF(V1776="Grave émulsion",P1776*PU!$B$13,0)</f>
        <v>0</v>
      </c>
      <c r="AD1776" s="24">
        <f>(R1776*PU!B1781)+('Entretien des chaussées1'!T1776*PU!B1783)+'Entretien des chaussées1'!X1776+'Entretien des chaussées1'!Y1776+'Entretien des chaussées1'!Z1776+'Entretien des chaussées1'!AA1776+'Entretien des chaussées1'!AB1776+'Entretien des chaussées1'!AC1776</f>
        <v>0</v>
      </c>
      <c r="AE1776" s="34"/>
      <c r="AF1776" s="34"/>
      <c r="AG1776" s="19" t="str">
        <f t="shared" si="316"/>
        <v/>
      </c>
      <c r="AH1776" s="19" t="str">
        <f t="shared" si="317"/>
        <v/>
      </c>
      <c r="AI1776" s="19" t="str">
        <f t="shared" si="318"/>
        <v/>
      </c>
      <c r="AJ1776" s="31"/>
      <c r="AK1776" s="26"/>
    </row>
    <row r="1777" spans="1:37" x14ac:dyDescent="0.2">
      <c r="A1777" s="40"/>
      <c r="B1777" s="50"/>
      <c r="C1777" s="41"/>
      <c r="D1777" s="44"/>
      <c r="E1777" s="40"/>
      <c r="F1777" s="38" t="str">
        <f t="shared" si="308"/>
        <v/>
      </c>
      <c r="G1777" s="23">
        <f t="shared" si="309"/>
        <v>0</v>
      </c>
      <c r="H1777" s="23">
        <f t="shared" si="310"/>
        <v>0</v>
      </c>
      <c r="I1777" s="23">
        <f t="shared" si="311"/>
        <v>0</v>
      </c>
      <c r="J1777" s="23">
        <f t="shared" si="312"/>
        <v>0</v>
      </c>
      <c r="K1777" s="23">
        <f t="shared" si="313"/>
        <v>0</v>
      </c>
      <c r="L1777" s="27"/>
      <c r="M1777" s="27"/>
      <c r="N1777" s="33"/>
      <c r="O1777" s="33"/>
      <c r="P1777" s="68" t="str">
        <f t="shared" si="314"/>
        <v/>
      </c>
      <c r="Q1777" s="49" t="str">
        <f t="shared" si="315"/>
        <v/>
      </c>
      <c r="R1777" s="33"/>
      <c r="S1777" s="33"/>
      <c r="T1777" s="33"/>
      <c r="U1777" s="33"/>
      <c r="V1777" s="27"/>
      <c r="W1777" s="45"/>
      <c r="X1777" s="42">
        <f>IF(V1777="ESU",P1777*PU!$B$3,0)</f>
        <v>0</v>
      </c>
      <c r="Y1777" s="23">
        <f>IF(V1777="ECF",P1777*PU!$B$5,0)</f>
        <v>0</v>
      </c>
      <c r="Z1777" s="23">
        <f>IF(V1777="Enrobé projeté",P1777*PU!$B$7,0)</f>
        <v>0</v>
      </c>
      <c r="AA1777" s="23">
        <f>IF(V1777="Enrobé à froid",P1777*PU!$B$9,0)</f>
        <v>0</v>
      </c>
      <c r="AB1777" s="23">
        <f>IF(V1777="Béton bitumineux",P1777*PU!$B$11,0)</f>
        <v>0</v>
      </c>
      <c r="AC1777" s="23">
        <f>IF(V1777="Grave émulsion",P1777*PU!$B$13,0)</f>
        <v>0</v>
      </c>
      <c r="AD1777" s="24">
        <f>(R1777*PU!B1782)+('Entretien des chaussées1'!T1777*PU!B1784)+'Entretien des chaussées1'!X1777+'Entretien des chaussées1'!Y1777+'Entretien des chaussées1'!Z1777+'Entretien des chaussées1'!AA1777+'Entretien des chaussées1'!AB1777+'Entretien des chaussées1'!AC1777</f>
        <v>0</v>
      </c>
      <c r="AE1777" s="34"/>
      <c r="AF1777" s="34"/>
      <c r="AG1777" s="19" t="str">
        <f t="shared" si="316"/>
        <v/>
      </c>
      <c r="AH1777" s="19" t="str">
        <f t="shared" si="317"/>
        <v/>
      </c>
      <c r="AI1777" s="19" t="str">
        <f t="shared" si="318"/>
        <v/>
      </c>
      <c r="AJ1777" s="31"/>
      <c r="AK1777" s="26"/>
    </row>
    <row r="1778" spans="1:37" x14ac:dyDescent="0.2">
      <c r="A1778" s="40"/>
      <c r="B1778" s="50"/>
      <c r="C1778" s="41"/>
      <c r="D1778" s="44"/>
      <c r="E1778" s="40"/>
      <c r="F1778" s="38" t="str">
        <f t="shared" si="308"/>
        <v/>
      </c>
      <c r="G1778" s="23">
        <f t="shared" si="309"/>
        <v>0</v>
      </c>
      <c r="H1778" s="23">
        <f t="shared" si="310"/>
        <v>0</v>
      </c>
      <c r="I1778" s="23">
        <f t="shared" si="311"/>
        <v>0</v>
      </c>
      <c r="J1778" s="23">
        <f t="shared" si="312"/>
        <v>0</v>
      </c>
      <c r="K1778" s="23">
        <f t="shared" si="313"/>
        <v>0</v>
      </c>
      <c r="L1778" s="27"/>
      <c r="M1778" s="27"/>
      <c r="N1778" s="33"/>
      <c r="O1778" s="33"/>
      <c r="P1778" s="68" t="str">
        <f t="shared" si="314"/>
        <v/>
      </c>
      <c r="Q1778" s="49" t="str">
        <f t="shared" si="315"/>
        <v/>
      </c>
      <c r="R1778" s="33"/>
      <c r="S1778" s="33"/>
      <c r="T1778" s="33"/>
      <c r="U1778" s="33"/>
      <c r="V1778" s="27"/>
      <c r="W1778" s="45"/>
      <c r="X1778" s="42">
        <f>IF(V1778="ESU",P1778*PU!$B$3,0)</f>
        <v>0</v>
      </c>
      <c r="Y1778" s="23">
        <f>IF(V1778="ECF",P1778*PU!$B$5,0)</f>
        <v>0</v>
      </c>
      <c r="Z1778" s="23">
        <f>IF(V1778="Enrobé projeté",P1778*PU!$B$7,0)</f>
        <v>0</v>
      </c>
      <c r="AA1778" s="23">
        <f>IF(V1778="Enrobé à froid",P1778*PU!$B$9,0)</f>
        <v>0</v>
      </c>
      <c r="AB1778" s="23">
        <f>IF(V1778="Béton bitumineux",P1778*PU!$B$11,0)</f>
        <v>0</v>
      </c>
      <c r="AC1778" s="23">
        <f>IF(V1778="Grave émulsion",P1778*PU!$B$13,0)</f>
        <v>0</v>
      </c>
      <c r="AD1778" s="24">
        <f>(R1778*PU!B1783)+('Entretien des chaussées1'!T1778*PU!B1785)+'Entretien des chaussées1'!X1778+'Entretien des chaussées1'!Y1778+'Entretien des chaussées1'!Z1778+'Entretien des chaussées1'!AA1778+'Entretien des chaussées1'!AB1778+'Entretien des chaussées1'!AC1778</f>
        <v>0</v>
      </c>
      <c r="AE1778" s="34"/>
      <c r="AF1778" s="34"/>
      <c r="AG1778" s="19" t="str">
        <f t="shared" si="316"/>
        <v/>
      </c>
      <c r="AH1778" s="19" t="str">
        <f t="shared" si="317"/>
        <v/>
      </c>
      <c r="AI1778" s="19" t="str">
        <f t="shared" si="318"/>
        <v/>
      </c>
      <c r="AJ1778" s="31"/>
      <c r="AK1778" s="26"/>
    </row>
    <row r="1779" spans="1:37" x14ac:dyDescent="0.2">
      <c r="A1779" s="40"/>
      <c r="B1779" s="50"/>
      <c r="C1779" s="41"/>
      <c r="D1779" s="44"/>
      <c r="E1779" s="40"/>
      <c r="F1779" s="38" t="str">
        <f t="shared" si="308"/>
        <v/>
      </c>
      <c r="G1779" s="23">
        <f t="shared" si="309"/>
        <v>0</v>
      </c>
      <c r="H1779" s="23">
        <f t="shared" si="310"/>
        <v>0</v>
      </c>
      <c r="I1779" s="23">
        <f t="shared" si="311"/>
        <v>0</v>
      </c>
      <c r="J1779" s="23">
        <f t="shared" si="312"/>
        <v>0</v>
      </c>
      <c r="K1779" s="23">
        <f t="shared" si="313"/>
        <v>0</v>
      </c>
      <c r="L1779" s="27"/>
      <c r="M1779" s="27"/>
      <c r="N1779" s="33"/>
      <c r="O1779" s="33"/>
      <c r="P1779" s="68" t="str">
        <f t="shared" si="314"/>
        <v/>
      </c>
      <c r="Q1779" s="49" t="str">
        <f t="shared" si="315"/>
        <v/>
      </c>
      <c r="R1779" s="33"/>
      <c r="S1779" s="33"/>
      <c r="T1779" s="33"/>
      <c r="U1779" s="33"/>
      <c r="V1779" s="27"/>
      <c r="W1779" s="45"/>
      <c r="X1779" s="42">
        <f>IF(V1779="ESU",P1779*PU!$B$3,0)</f>
        <v>0</v>
      </c>
      <c r="Y1779" s="23">
        <f>IF(V1779="ECF",P1779*PU!$B$5,0)</f>
        <v>0</v>
      </c>
      <c r="Z1779" s="23">
        <f>IF(V1779="Enrobé projeté",P1779*PU!$B$7,0)</f>
        <v>0</v>
      </c>
      <c r="AA1779" s="23">
        <f>IF(V1779="Enrobé à froid",P1779*PU!$B$9,0)</f>
        <v>0</v>
      </c>
      <c r="AB1779" s="23">
        <f>IF(V1779="Béton bitumineux",P1779*PU!$B$11,0)</f>
        <v>0</v>
      </c>
      <c r="AC1779" s="23">
        <f>IF(V1779="Grave émulsion",P1779*PU!$B$13,0)</f>
        <v>0</v>
      </c>
      <c r="AD1779" s="24">
        <f>(R1779*PU!B1784)+('Entretien des chaussées1'!T1779*PU!B1786)+'Entretien des chaussées1'!X1779+'Entretien des chaussées1'!Y1779+'Entretien des chaussées1'!Z1779+'Entretien des chaussées1'!AA1779+'Entretien des chaussées1'!AB1779+'Entretien des chaussées1'!AC1779</f>
        <v>0</v>
      </c>
      <c r="AE1779" s="34"/>
      <c r="AF1779" s="34"/>
      <c r="AG1779" s="19" t="str">
        <f t="shared" si="316"/>
        <v/>
      </c>
      <c r="AH1779" s="19" t="str">
        <f t="shared" si="317"/>
        <v/>
      </c>
      <c r="AI1779" s="19" t="str">
        <f t="shared" si="318"/>
        <v/>
      </c>
      <c r="AJ1779" s="31"/>
      <c r="AK1779" s="26"/>
    </row>
    <row r="1780" spans="1:37" x14ac:dyDescent="0.2">
      <c r="A1780" s="40"/>
      <c r="B1780" s="50"/>
      <c r="C1780" s="41"/>
      <c r="D1780" s="44"/>
      <c r="E1780" s="40"/>
      <c r="F1780" s="38" t="str">
        <f t="shared" si="308"/>
        <v/>
      </c>
      <c r="G1780" s="23">
        <f t="shared" si="309"/>
        <v>0</v>
      </c>
      <c r="H1780" s="23">
        <f t="shared" si="310"/>
        <v>0</v>
      </c>
      <c r="I1780" s="23">
        <f t="shared" si="311"/>
        <v>0</v>
      </c>
      <c r="J1780" s="23">
        <f t="shared" si="312"/>
        <v>0</v>
      </c>
      <c r="K1780" s="23">
        <f t="shared" si="313"/>
        <v>0</v>
      </c>
      <c r="L1780" s="27"/>
      <c r="M1780" s="27"/>
      <c r="N1780" s="33"/>
      <c r="O1780" s="33"/>
      <c r="P1780" s="68" t="str">
        <f t="shared" si="314"/>
        <v/>
      </c>
      <c r="Q1780" s="49" t="str">
        <f t="shared" si="315"/>
        <v/>
      </c>
      <c r="R1780" s="33"/>
      <c r="S1780" s="33"/>
      <c r="T1780" s="33"/>
      <c r="U1780" s="33"/>
      <c r="V1780" s="27"/>
      <c r="W1780" s="45"/>
      <c r="X1780" s="42">
        <f>IF(V1780="ESU",P1780*PU!$B$3,0)</f>
        <v>0</v>
      </c>
      <c r="Y1780" s="23">
        <f>IF(V1780="ECF",P1780*PU!$B$5,0)</f>
        <v>0</v>
      </c>
      <c r="Z1780" s="23">
        <f>IF(V1780="Enrobé projeté",P1780*PU!$B$7,0)</f>
        <v>0</v>
      </c>
      <c r="AA1780" s="23">
        <f>IF(V1780="Enrobé à froid",P1780*PU!$B$9,0)</f>
        <v>0</v>
      </c>
      <c r="AB1780" s="23">
        <f>IF(V1780="Béton bitumineux",P1780*PU!$B$11,0)</f>
        <v>0</v>
      </c>
      <c r="AC1780" s="23">
        <f>IF(V1780="Grave émulsion",P1780*PU!$B$13,0)</f>
        <v>0</v>
      </c>
      <c r="AD1780" s="24">
        <f>(R1780*PU!B1785)+('Entretien des chaussées1'!T1780*PU!B1787)+'Entretien des chaussées1'!X1780+'Entretien des chaussées1'!Y1780+'Entretien des chaussées1'!Z1780+'Entretien des chaussées1'!AA1780+'Entretien des chaussées1'!AB1780+'Entretien des chaussées1'!AC1780</f>
        <v>0</v>
      </c>
      <c r="AE1780" s="34"/>
      <c r="AF1780" s="34"/>
      <c r="AG1780" s="19" t="str">
        <f t="shared" si="316"/>
        <v/>
      </c>
      <c r="AH1780" s="19" t="str">
        <f t="shared" si="317"/>
        <v/>
      </c>
      <c r="AI1780" s="19" t="str">
        <f t="shared" si="318"/>
        <v/>
      </c>
      <c r="AJ1780" s="31"/>
      <c r="AK1780" s="26"/>
    </row>
    <row r="1781" spans="1:37" x14ac:dyDescent="0.2">
      <c r="A1781" s="40"/>
      <c r="B1781" s="50"/>
      <c r="C1781" s="41"/>
      <c r="D1781" s="44"/>
      <c r="E1781" s="40"/>
      <c r="F1781" s="38" t="str">
        <f t="shared" si="308"/>
        <v/>
      </c>
      <c r="G1781" s="23">
        <f t="shared" si="309"/>
        <v>0</v>
      </c>
      <c r="H1781" s="23">
        <f t="shared" si="310"/>
        <v>0</v>
      </c>
      <c r="I1781" s="23">
        <f t="shared" si="311"/>
        <v>0</v>
      </c>
      <c r="J1781" s="23">
        <f t="shared" si="312"/>
        <v>0</v>
      </c>
      <c r="K1781" s="23">
        <f t="shared" si="313"/>
        <v>0</v>
      </c>
      <c r="L1781" s="27"/>
      <c r="M1781" s="27"/>
      <c r="N1781" s="33"/>
      <c r="O1781" s="33"/>
      <c r="P1781" s="68" t="str">
        <f t="shared" si="314"/>
        <v/>
      </c>
      <c r="Q1781" s="49" t="str">
        <f t="shared" si="315"/>
        <v/>
      </c>
      <c r="R1781" s="33"/>
      <c r="S1781" s="33"/>
      <c r="T1781" s="33"/>
      <c r="U1781" s="33"/>
      <c r="V1781" s="27"/>
      <c r="W1781" s="45"/>
      <c r="X1781" s="42">
        <f>IF(V1781="ESU",P1781*PU!$B$3,0)</f>
        <v>0</v>
      </c>
      <c r="Y1781" s="23">
        <f>IF(V1781="ECF",P1781*PU!$B$5,0)</f>
        <v>0</v>
      </c>
      <c r="Z1781" s="23">
        <f>IF(V1781="Enrobé projeté",P1781*PU!$B$7,0)</f>
        <v>0</v>
      </c>
      <c r="AA1781" s="23">
        <f>IF(V1781="Enrobé à froid",P1781*PU!$B$9,0)</f>
        <v>0</v>
      </c>
      <c r="AB1781" s="23">
        <f>IF(V1781="Béton bitumineux",P1781*PU!$B$11,0)</f>
        <v>0</v>
      </c>
      <c r="AC1781" s="23">
        <f>IF(V1781="Grave émulsion",P1781*PU!$B$13,0)</f>
        <v>0</v>
      </c>
      <c r="AD1781" s="24">
        <f>(R1781*PU!B1786)+('Entretien des chaussées1'!T1781*PU!B1788)+'Entretien des chaussées1'!X1781+'Entretien des chaussées1'!Y1781+'Entretien des chaussées1'!Z1781+'Entretien des chaussées1'!AA1781+'Entretien des chaussées1'!AB1781+'Entretien des chaussées1'!AC1781</f>
        <v>0</v>
      </c>
      <c r="AE1781" s="34"/>
      <c r="AF1781" s="34"/>
      <c r="AG1781" s="19" t="str">
        <f t="shared" si="316"/>
        <v/>
      </c>
      <c r="AH1781" s="19" t="str">
        <f t="shared" si="317"/>
        <v/>
      </c>
      <c r="AI1781" s="19" t="str">
        <f t="shared" si="318"/>
        <v/>
      </c>
      <c r="AJ1781" s="31"/>
      <c r="AK1781" s="26"/>
    </row>
    <row r="1782" spans="1:37" x14ac:dyDescent="0.2">
      <c r="A1782" s="40"/>
      <c r="B1782" s="50"/>
      <c r="C1782" s="41"/>
      <c r="D1782" s="44"/>
      <c r="E1782" s="40"/>
      <c r="F1782" s="38" t="str">
        <f t="shared" si="308"/>
        <v/>
      </c>
      <c r="G1782" s="23">
        <f t="shared" si="309"/>
        <v>0</v>
      </c>
      <c r="H1782" s="23">
        <f t="shared" si="310"/>
        <v>0</v>
      </c>
      <c r="I1782" s="23">
        <f t="shared" si="311"/>
        <v>0</v>
      </c>
      <c r="J1782" s="23">
        <f t="shared" si="312"/>
        <v>0</v>
      </c>
      <c r="K1782" s="23">
        <f t="shared" si="313"/>
        <v>0</v>
      </c>
      <c r="L1782" s="27"/>
      <c r="M1782" s="27"/>
      <c r="N1782" s="33"/>
      <c r="O1782" s="33"/>
      <c r="P1782" s="68" t="str">
        <f t="shared" si="314"/>
        <v/>
      </c>
      <c r="Q1782" s="49" t="str">
        <f t="shared" si="315"/>
        <v/>
      </c>
      <c r="R1782" s="33"/>
      <c r="S1782" s="33"/>
      <c r="T1782" s="33"/>
      <c r="U1782" s="33"/>
      <c r="V1782" s="27"/>
      <c r="W1782" s="45"/>
      <c r="X1782" s="42">
        <f>IF(V1782="ESU",P1782*PU!$B$3,0)</f>
        <v>0</v>
      </c>
      <c r="Y1782" s="23">
        <f>IF(V1782="ECF",P1782*PU!$B$5,0)</f>
        <v>0</v>
      </c>
      <c r="Z1782" s="23">
        <f>IF(V1782="Enrobé projeté",P1782*PU!$B$7,0)</f>
        <v>0</v>
      </c>
      <c r="AA1782" s="23">
        <f>IF(V1782="Enrobé à froid",P1782*PU!$B$9,0)</f>
        <v>0</v>
      </c>
      <c r="AB1782" s="23">
        <f>IF(V1782="Béton bitumineux",P1782*PU!$B$11,0)</f>
        <v>0</v>
      </c>
      <c r="AC1782" s="23">
        <f>IF(V1782="Grave émulsion",P1782*PU!$B$13,0)</f>
        <v>0</v>
      </c>
      <c r="AD1782" s="24">
        <f>(R1782*PU!B1787)+('Entretien des chaussées1'!T1782*PU!B1789)+'Entretien des chaussées1'!X1782+'Entretien des chaussées1'!Y1782+'Entretien des chaussées1'!Z1782+'Entretien des chaussées1'!AA1782+'Entretien des chaussées1'!AB1782+'Entretien des chaussées1'!AC1782</f>
        <v>0</v>
      </c>
      <c r="AE1782" s="34"/>
      <c r="AF1782" s="34"/>
      <c r="AG1782" s="19" t="str">
        <f t="shared" si="316"/>
        <v/>
      </c>
      <c r="AH1782" s="19" t="str">
        <f t="shared" si="317"/>
        <v/>
      </c>
      <c r="AI1782" s="19" t="str">
        <f t="shared" si="318"/>
        <v/>
      </c>
      <c r="AJ1782" s="31"/>
      <c r="AK1782" s="26"/>
    </row>
    <row r="1783" spans="1:37" x14ac:dyDescent="0.2">
      <c r="A1783" s="40"/>
      <c r="B1783" s="50"/>
      <c r="C1783" s="41"/>
      <c r="D1783" s="44"/>
      <c r="E1783" s="40"/>
      <c r="F1783" s="38" t="str">
        <f t="shared" si="308"/>
        <v/>
      </c>
      <c r="G1783" s="23">
        <f t="shared" si="309"/>
        <v>0</v>
      </c>
      <c r="H1783" s="23">
        <f t="shared" si="310"/>
        <v>0</v>
      </c>
      <c r="I1783" s="23">
        <f t="shared" si="311"/>
        <v>0</v>
      </c>
      <c r="J1783" s="23">
        <f t="shared" si="312"/>
        <v>0</v>
      </c>
      <c r="K1783" s="23">
        <f t="shared" si="313"/>
        <v>0</v>
      </c>
      <c r="L1783" s="27"/>
      <c r="M1783" s="27"/>
      <c r="N1783" s="33"/>
      <c r="O1783" s="33"/>
      <c r="P1783" s="68" t="str">
        <f t="shared" si="314"/>
        <v/>
      </c>
      <c r="Q1783" s="49" t="str">
        <f t="shared" si="315"/>
        <v/>
      </c>
      <c r="R1783" s="33"/>
      <c r="S1783" s="33"/>
      <c r="T1783" s="33"/>
      <c r="U1783" s="33"/>
      <c r="V1783" s="27"/>
      <c r="W1783" s="45"/>
      <c r="X1783" s="42">
        <f>IF(V1783="ESU",P1783*PU!$B$3,0)</f>
        <v>0</v>
      </c>
      <c r="Y1783" s="23">
        <f>IF(V1783="ECF",P1783*PU!$B$5,0)</f>
        <v>0</v>
      </c>
      <c r="Z1783" s="23">
        <f>IF(V1783="Enrobé projeté",P1783*PU!$B$7,0)</f>
        <v>0</v>
      </c>
      <c r="AA1783" s="23">
        <f>IF(V1783="Enrobé à froid",P1783*PU!$B$9,0)</f>
        <v>0</v>
      </c>
      <c r="AB1783" s="23">
        <f>IF(V1783="Béton bitumineux",P1783*PU!$B$11,0)</f>
        <v>0</v>
      </c>
      <c r="AC1783" s="23">
        <f>IF(V1783="Grave émulsion",P1783*PU!$B$13,0)</f>
        <v>0</v>
      </c>
      <c r="AD1783" s="24">
        <f>(R1783*PU!B1788)+('Entretien des chaussées1'!T1783*PU!B1790)+'Entretien des chaussées1'!X1783+'Entretien des chaussées1'!Y1783+'Entretien des chaussées1'!Z1783+'Entretien des chaussées1'!AA1783+'Entretien des chaussées1'!AB1783+'Entretien des chaussées1'!AC1783</f>
        <v>0</v>
      </c>
      <c r="AE1783" s="34"/>
      <c r="AF1783" s="34"/>
      <c r="AG1783" s="19" t="str">
        <f t="shared" si="316"/>
        <v/>
      </c>
      <c r="AH1783" s="19" t="str">
        <f t="shared" si="317"/>
        <v/>
      </c>
      <c r="AI1783" s="19" t="str">
        <f t="shared" si="318"/>
        <v/>
      </c>
      <c r="AJ1783" s="31"/>
      <c r="AK1783" s="26"/>
    </row>
    <row r="1784" spans="1:37" x14ac:dyDescent="0.2">
      <c r="A1784" s="40"/>
      <c r="B1784" s="50"/>
      <c r="C1784" s="41"/>
      <c r="D1784" s="44"/>
      <c r="E1784" s="40"/>
      <c r="F1784" s="38" t="str">
        <f t="shared" si="308"/>
        <v/>
      </c>
      <c r="G1784" s="23">
        <f t="shared" si="309"/>
        <v>0</v>
      </c>
      <c r="H1784" s="23">
        <f t="shared" si="310"/>
        <v>0</v>
      </c>
      <c r="I1784" s="23">
        <f t="shared" si="311"/>
        <v>0</v>
      </c>
      <c r="J1784" s="23">
        <f t="shared" si="312"/>
        <v>0</v>
      </c>
      <c r="K1784" s="23">
        <f t="shared" si="313"/>
        <v>0</v>
      </c>
      <c r="L1784" s="27"/>
      <c r="M1784" s="27"/>
      <c r="N1784" s="33"/>
      <c r="O1784" s="33"/>
      <c r="P1784" s="68" t="str">
        <f t="shared" si="314"/>
        <v/>
      </c>
      <c r="Q1784" s="49" t="str">
        <f t="shared" si="315"/>
        <v/>
      </c>
      <c r="R1784" s="33"/>
      <c r="S1784" s="33"/>
      <c r="T1784" s="33"/>
      <c r="U1784" s="33"/>
      <c r="V1784" s="27"/>
      <c r="W1784" s="45"/>
      <c r="X1784" s="42">
        <f>IF(V1784="ESU",P1784*PU!$B$3,0)</f>
        <v>0</v>
      </c>
      <c r="Y1784" s="23">
        <f>IF(V1784="ECF",P1784*PU!$B$5,0)</f>
        <v>0</v>
      </c>
      <c r="Z1784" s="23">
        <f>IF(V1784="Enrobé projeté",P1784*PU!$B$7,0)</f>
        <v>0</v>
      </c>
      <c r="AA1784" s="23">
        <f>IF(V1784="Enrobé à froid",P1784*PU!$B$9,0)</f>
        <v>0</v>
      </c>
      <c r="AB1784" s="23">
        <f>IF(V1784="Béton bitumineux",P1784*PU!$B$11,0)</f>
        <v>0</v>
      </c>
      <c r="AC1784" s="23">
        <f>IF(V1784="Grave émulsion",P1784*PU!$B$13,0)</f>
        <v>0</v>
      </c>
      <c r="AD1784" s="24">
        <f>(R1784*PU!B1789)+('Entretien des chaussées1'!T1784*PU!B1791)+'Entretien des chaussées1'!X1784+'Entretien des chaussées1'!Y1784+'Entretien des chaussées1'!Z1784+'Entretien des chaussées1'!AA1784+'Entretien des chaussées1'!AB1784+'Entretien des chaussées1'!AC1784</f>
        <v>0</v>
      </c>
      <c r="AE1784" s="34"/>
      <c r="AF1784" s="34"/>
      <c r="AG1784" s="19" t="str">
        <f t="shared" si="316"/>
        <v/>
      </c>
      <c r="AH1784" s="19" t="str">
        <f t="shared" si="317"/>
        <v/>
      </c>
      <c r="AI1784" s="19" t="str">
        <f t="shared" si="318"/>
        <v/>
      </c>
      <c r="AJ1784" s="31"/>
      <c r="AK1784" s="26"/>
    </row>
    <row r="1785" spans="1:37" x14ac:dyDescent="0.2">
      <c r="A1785" s="40"/>
      <c r="B1785" s="50"/>
      <c r="C1785" s="41"/>
      <c r="D1785" s="44"/>
      <c r="E1785" s="40"/>
      <c r="F1785" s="38" t="str">
        <f t="shared" si="308"/>
        <v/>
      </c>
      <c r="G1785" s="23">
        <f t="shared" si="309"/>
        <v>0</v>
      </c>
      <c r="H1785" s="23">
        <f t="shared" si="310"/>
        <v>0</v>
      </c>
      <c r="I1785" s="23">
        <f t="shared" si="311"/>
        <v>0</v>
      </c>
      <c r="J1785" s="23">
        <f t="shared" si="312"/>
        <v>0</v>
      </c>
      <c r="K1785" s="23">
        <f t="shared" si="313"/>
        <v>0</v>
      </c>
      <c r="L1785" s="27"/>
      <c r="M1785" s="27"/>
      <c r="N1785" s="33"/>
      <c r="O1785" s="33"/>
      <c r="P1785" s="68" t="str">
        <f t="shared" si="314"/>
        <v/>
      </c>
      <c r="Q1785" s="49" t="str">
        <f t="shared" si="315"/>
        <v/>
      </c>
      <c r="R1785" s="33"/>
      <c r="S1785" s="33"/>
      <c r="T1785" s="33"/>
      <c r="U1785" s="33"/>
      <c r="V1785" s="27"/>
      <c r="W1785" s="45"/>
      <c r="X1785" s="42">
        <f>IF(V1785="ESU",P1785*PU!$B$3,0)</f>
        <v>0</v>
      </c>
      <c r="Y1785" s="23">
        <f>IF(V1785="ECF",P1785*PU!$B$5,0)</f>
        <v>0</v>
      </c>
      <c r="Z1785" s="23">
        <f>IF(V1785="Enrobé projeté",P1785*PU!$B$7,0)</f>
        <v>0</v>
      </c>
      <c r="AA1785" s="23">
        <f>IF(V1785="Enrobé à froid",P1785*PU!$B$9,0)</f>
        <v>0</v>
      </c>
      <c r="AB1785" s="23">
        <f>IF(V1785="Béton bitumineux",P1785*PU!$B$11,0)</f>
        <v>0</v>
      </c>
      <c r="AC1785" s="23">
        <f>IF(V1785="Grave émulsion",P1785*PU!$B$13,0)</f>
        <v>0</v>
      </c>
      <c r="AD1785" s="24">
        <f>(R1785*PU!B1790)+('Entretien des chaussées1'!T1785*PU!B1792)+'Entretien des chaussées1'!X1785+'Entretien des chaussées1'!Y1785+'Entretien des chaussées1'!Z1785+'Entretien des chaussées1'!AA1785+'Entretien des chaussées1'!AB1785+'Entretien des chaussées1'!AC1785</f>
        <v>0</v>
      </c>
      <c r="AE1785" s="34"/>
      <c r="AF1785" s="34"/>
      <c r="AG1785" s="19" t="str">
        <f t="shared" si="316"/>
        <v/>
      </c>
      <c r="AH1785" s="19" t="str">
        <f t="shared" si="317"/>
        <v/>
      </c>
      <c r="AI1785" s="19" t="str">
        <f t="shared" si="318"/>
        <v/>
      </c>
      <c r="AJ1785" s="31"/>
      <c r="AK1785" s="26"/>
    </row>
    <row r="1786" spans="1:37" x14ac:dyDescent="0.2">
      <c r="A1786" s="40"/>
      <c r="B1786" s="50"/>
      <c r="C1786" s="41"/>
      <c r="D1786" s="44"/>
      <c r="E1786" s="40"/>
      <c r="F1786" s="38" t="str">
        <f t="shared" si="308"/>
        <v/>
      </c>
      <c r="G1786" s="23">
        <f t="shared" si="309"/>
        <v>0</v>
      </c>
      <c r="H1786" s="23">
        <f t="shared" si="310"/>
        <v>0</v>
      </c>
      <c r="I1786" s="23">
        <f t="shared" si="311"/>
        <v>0</v>
      </c>
      <c r="J1786" s="23">
        <f t="shared" si="312"/>
        <v>0</v>
      </c>
      <c r="K1786" s="23">
        <f t="shared" si="313"/>
        <v>0</v>
      </c>
      <c r="L1786" s="27"/>
      <c r="M1786" s="27"/>
      <c r="N1786" s="33"/>
      <c r="O1786" s="33"/>
      <c r="P1786" s="68" t="str">
        <f t="shared" si="314"/>
        <v/>
      </c>
      <c r="Q1786" s="49" t="str">
        <f t="shared" si="315"/>
        <v/>
      </c>
      <c r="R1786" s="33"/>
      <c r="S1786" s="33"/>
      <c r="T1786" s="33"/>
      <c r="U1786" s="33"/>
      <c r="V1786" s="27"/>
      <c r="W1786" s="45"/>
      <c r="X1786" s="42">
        <f>IF(V1786="ESU",P1786*PU!$B$3,0)</f>
        <v>0</v>
      </c>
      <c r="Y1786" s="23">
        <f>IF(V1786="ECF",P1786*PU!$B$5,0)</f>
        <v>0</v>
      </c>
      <c r="Z1786" s="23">
        <f>IF(V1786="Enrobé projeté",P1786*PU!$B$7,0)</f>
        <v>0</v>
      </c>
      <c r="AA1786" s="23">
        <f>IF(V1786="Enrobé à froid",P1786*PU!$B$9,0)</f>
        <v>0</v>
      </c>
      <c r="AB1786" s="23">
        <f>IF(V1786="Béton bitumineux",P1786*PU!$B$11,0)</f>
        <v>0</v>
      </c>
      <c r="AC1786" s="23">
        <f>IF(V1786="Grave émulsion",P1786*PU!$B$13,0)</f>
        <v>0</v>
      </c>
      <c r="AD1786" s="24">
        <f>(R1786*PU!B1791)+('Entretien des chaussées1'!T1786*PU!B1793)+'Entretien des chaussées1'!X1786+'Entretien des chaussées1'!Y1786+'Entretien des chaussées1'!Z1786+'Entretien des chaussées1'!AA1786+'Entretien des chaussées1'!AB1786+'Entretien des chaussées1'!AC1786</f>
        <v>0</v>
      </c>
      <c r="AE1786" s="34"/>
      <c r="AF1786" s="34"/>
      <c r="AG1786" s="19" t="str">
        <f t="shared" si="316"/>
        <v/>
      </c>
      <c r="AH1786" s="19" t="str">
        <f t="shared" si="317"/>
        <v/>
      </c>
      <c r="AI1786" s="19" t="str">
        <f t="shared" si="318"/>
        <v/>
      </c>
      <c r="AJ1786" s="31"/>
      <c r="AK1786" s="26"/>
    </row>
    <row r="1787" spans="1:37" x14ac:dyDescent="0.2">
      <c r="A1787" s="40"/>
      <c r="B1787" s="50"/>
      <c r="C1787" s="41"/>
      <c r="D1787" s="44"/>
      <c r="E1787" s="40"/>
      <c r="F1787" s="38" t="str">
        <f t="shared" si="308"/>
        <v/>
      </c>
      <c r="G1787" s="23">
        <f t="shared" si="309"/>
        <v>0</v>
      </c>
      <c r="H1787" s="23">
        <f t="shared" si="310"/>
        <v>0</v>
      </c>
      <c r="I1787" s="23">
        <f t="shared" si="311"/>
        <v>0</v>
      </c>
      <c r="J1787" s="23">
        <f t="shared" si="312"/>
        <v>0</v>
      </c>
      <c r="K1787" s="23">
        <f t="shared" si="313"/>
        <v>0</v>
      </c>
      <c r="L1787" s="27"/>
      <c r="M1787" s="27"/>
      <c r="N1787" s="33"/>
      <c r="O1787" s="33"/>
      <c r="P1787" s="68" t="str">
        <f t="shared" si="314"/>
        <v/>
      </c>
      <c r="Q1787" s="49" t="str">
        <f t="shared" si="315"/>
        <v/>
      </c>
      <c r="R1787" s="33"/>
      <c r="S1787" s="33"/>
      <c r="T1787" s="33"/>
      <c r="U1787" s="33"/>
      <c r="V1787" s="27"/>
      <c r="W1787" s="45"/>
      <c r="X1787" s="42">
        <f>IF(V1787="ESU",P1787*PU!$B$3,0)</f>
        <v>0</v>
      </c>
      <c r="Y1787" s="23">
        <f>IF(V1787="ECF",P1787*PU!$B$5,0)</f>
        <v>0</v>
      </c>
      <c r="Z1787" s="23">
        <f>IF(V1787="Enrobé projeté",P1787*PU!$B$7,0)</f>
        <v>0</v>
      </c>
      <c r="AA1787" s="23">
        <f>IF(V1787="Enrobé à froid",P1787*PU!$B$9,0)</f>
        <v>0</v>
      </c>
      <c r="AB1787" s="23">
        <f>IF(V1787="Béton bitumineux",P1787*PU!$B$11,0)</f>
        <v>0</v>
      </c>
      <c r="AC1787" s="23">
        <f>IF(V1787="Grave émulsion",P1787*PU!$B$13,0)</f>
        <v>0</v>
      </c>
      <c r="AD1787" s="24">
        <f>(R1787*PU!B1792)+('Entretien des chaussées1'!T1787*PU!B1794)+'Entretien des chaussées1'!X1787+'Entretien des chaussées1'!Y1787+'Entretien des chaussées1'!Z1787+'Entretien des chaussées1'!AA1787+'Entretien des chaussées1'!AB1787+'Entretien des chaussées1'!AC1787</f>
        <v>0</v>
      </c>
      <c r="AE1787" s="34"/>
      <c r="AF1787" s="34"/>
      <c r="AG1787" s="19" t="str">
        <f t="shared" si="316"/>
        <v/>
      </c>
      <c r="AH1787" s="19" t="str">
        <f t="shared" si="317"/>
        <v/>
      </c>
      <c r="AI1787" s="19" t="str">
        <f t="shared" si="318"/>
        <v/>
      </c>
      <c r="AJ1787" s="31"/>
      <c r="AK1787" s="26"/>
    </row>
    <row r="1788" spans="1:37" x14ac:dyDescent="0.2">
      <c r="A1788" s="40"/>
      <c r="B1788" s="50"/>
      <c r="C1788" s="41"/>
      <c r="D1788" s="44"/>
      <c r="E1788" s="40"/>
      <c r="F1788" s="38" t="str">
        <f t="shared" si="308"/>
        <v/>
      </c>
      <c r="G1788" s="23">
        <f t="shared" si="309"/>
        <v>0</v>
      </c>
      <c r="H1788" s="23">
        <f t="shared" si="310"/>
        <v>0</v>
      </c>
      <c r="I1788" s="23">
        <f t="shared" si="311"/>
        <v>0</v>
      </c>
      <c r="J1788" s="23">
        <f t="shared" si="312"/>
        <v>0</v>
      </c>
      <c r="K1788" s="23">
        <f t="shared" si="313"/>
        <v>0</v>
      </c>
      <c r="L1788" s="27"/>
      <c r="M1788" s="27"/>
      <c r="N1788" s="33"/>
      <c r="O1788" s="33"/>
      <c r="P1788" s="68" t="str">
        <f t="shared" si="314"/>
        <v/>
      </c>
      <c r="Q1788" s="49" t="str">
        <f t="shared" si="315"/>
        <v/>
      </c>
      <c r="R1788" s="33"/>
      <c r="S1788" s="33"/>
      <c r="T1788" s="33"/>
      <c r="U1788" s="33"/>
      <c r="V1788" s="27"/>
      <c r="W1788" s="45"/>
      <c r="X1788" s="42">
        <f>IF(V1788="ESU",P1788*PU!$B$3,0)</f>
        <v>0</v>
      </c>
      <c r="Y1788" s="23">
        <f>IF(V1788="ECF",P1788*PU!$B$5,0)</f>
        <v>0</v>
      </c>
      <c r="Z1788" s="23">
        <f>IF(V1788="Enrobé projeté",P1788*PU!$B$7,0)</f>
        <v>0</v>
      </c>
      <c r="AA1788" s="23">
        <f>IF(V1788="Enrobé à froid",P1788*PU!$B$9,0)</f>
        <v>0</v>
      </c>
      <c r="AB1788" s="23">
        <f>IF(V1788="Béton bitumineux",P1788*PU!$B$11,0)</f>
        <v>0</v>
      </c>
      <c r="AC1788" s="23">
        <f>IF(V1788="Grave émulsion",P1788*PU!$B$13,0)</f>
        <v>0</v>
      </c>
      <c r="AD1788" s="24">
        <f>(R1788*PU!B1793)+('Entretien des chaussées1'!T1788*PU!B1795)+'Entretien des chaussées1'!X1788+'Entretien des chaussées1'!Y1788+'Entretien des chaussées1'!Z1788+'Entretien des chaussées1'!AA1788+'Entretien des chaussées1'!AB1788+'Entretien des chaussées1'!AC1788</f>
        <v>0</v>
      </c>
      <c r="AE1788" s="34"/>
      <c r="AF1788" s="34"/>
      <c r="AG1788" s="19" t="str">
        <f t="shared" si="316"/>
        <v/>
      </c>
      <c r="AH1788" s="19" t="str">
        <f t="shared" si="317"/>
        <v/>
      </c>
      <c r="AI1788" s="19" t="str">
        <f t="shared" si="318"/>
        <v/>
      </c>
      <c r="AJ1788" s="31"/>
      <c r="AK1788" s="26"/>
    </row>
    <row r="1789" spans="1:37" x14ac:dyDescent="0.2">
      <c r="A1789" s="40"/>
      <c r="B1789" s="50"/>
      <c r="C1789" s="41"/>
      <c r="D1789" s="44"/>
      <c r="E1789" s="40"/>
      <c r="F1789" s="38" t="str">
        <f t="shared" si="308"/>
        <v/>
      </c>
      <c r="G1789" s="23">
        <f t="shared" si="309"/>
        <v>0</v>
      </c>
      <c r="H1789" s="23">
        <f t="shared" si="310"/>
        <v>0</v>
      </c>
      <c r="I1789" s="23">
        <f t="shared" si="311"/>
        <v>0</v>
      </c>
      <c r="J1789" s="23">
        <f t="shared" si="312"/>
        <v>0</v>
      </c>
      <c r="K1789" s="23">
        <f t="shared" si="313"/>
        <v>0</v>
      </c>
      <c r="L1789" s="27"/>
      <c r="M1789" s="27"/>
      <c r="N1789" s="33"/>
      <c r="O1789" s="33"/>
      <c r="P1789" s="68" t="str">
        <f t="shared" si="314"/>
        <v/>
      </c>
      <c r="Q1789" s="49" t="str">
        <f t="shared" si="315"/>
        <v/>
      </c>
      <c r="R1789" s="33"/>
      <c r="S1789" s="33"/>
      <c r="T1789" s="33"/>
      <c r="U1789" s="33"/>
      <c r="V1789" s="27"/>
      <c r="W1789" s="45"/>
      <c r="X1789" s="42">
        <f>IF(V1789="ESU",P1789*PU!$B$3,0)</f>
        <v>0</v>
      </c>
      <c r="Y1789" s="23">
        <f>IF(V1789="ECF",P1789*PU!$B$5,0)</f>
        <v>0</v>
      </c>
      <c r="Z1789" s="23">
        <f>IF(V1789="Enrobé projeté",P1789*PU!$B$7,0)</f>
        <v>0</v>
      </c>
      <c r="AA1789" s="23">
        <f>IF(V1789="Enrobé à froid",P1789*PU!$B$9,0)</f>
        <v>0</v>
      </c>
      <c r="AB1789" s="23">
        <f>IF(V1789="Béton bitumineux",P1789*PU!$B$11,0)</f>
        <v>0</v>
      </c>
      <c r="AC1789" s="23">
        <f>IF(V1789="Grave émulsion",P1789*PU!$B$13,0)</f>
        <v>0</v>
      </c>
      <c r="AD1789" s="24">
        <f>(R1789*PU!B1794)+('Entretien des chaussées1'!T1789*PU!B1796)+'Entretien des chaussées1'!X1789+'Entretien des chaussées1'!Y1789+'Entretien des chaussées1'!Z1789+'Entretien des chaussées1'!AA1789+'Entretien des chaussées1'!AB1789+'Entretien des chaussées1'!AC1789</f>
        <v>0</v>
      </c>
      <c r="AE1789" s="34"/>
      <c r="AF1789" s="34"/>
      <c r="AG1789" s="19" t="str">
        <f t="shared" si="316"/>
        <v/>
      </c>
      <c r="AH1789" s="19" t="str">
        <f t="shared" si="317"/>
        <v/>
      </c>
      <c r="AI1789" s="19" t="str">
        <f t="shared" si="318"/>
        <v/>
      </c>
      <c r="AJ1789" s="31"/>
      <c r="AK1789" s="26"/>
    </row>
    <row r="1790" spans="1:37" x14ac:dyDescent="0.2">
      <c r="A1790" s="40"/>
      <c r="B1790" s="50"/>
      <c r="C1790" s="41"/>
      <c r="D1790" s="44"/>
      <c r="E1790" s="40"/>
      <c r="F1790" s="38" t="str">
        <f t="shared" si="308"/>
        <v/>
      </c>
      <c r="G1790" s="23">
        <f t="shared" si="309"/>
        <v>0</v>
      </c>
      <c r="H1790" s="23">
        <f t="shared" si="310"/>
        <v>0</v>
      </c>
      <c r="I1790" s="23">
        <f t="shared" si="311"/>
        <v>0</v>
      </c>
      <c r="J1790" s="23">
        <f t="shared" si="312"/>
        <v>0</v>
      </c>
      <c r="K1790" s="23">
        <f t="shared" si="313"/>
        <v>0</v>
      </c>
      <c r="L1790" s="27"/>
      <c r="M1790" s="27"/>
      <c r="N1790" s="33"/>
      <c r="O1790" s="33"/>
      <c r="P1790" s="68" t="str">
        <f t="shared" si="314"/>
        <v/>
      </c>
      <c r="Q1790" s="49" t="str">
        <f t="shared" si="315"/>
        <v/>
      </c>
      <c r="R1790" s="33"/>
      <c r="S1790" s="33"/>
      <c r="T1790" s="33"/>
      <c r="U1790" s="33"/>
      <c r="V1790" s="27"/>
      <c r="W1790" s="45"/>
      <c r="X1790" s="42">
        <f>IF(V1790="ESU",P1790*PU!$B$3,0)</f>
        <v>0</v>
      </c>
      <c r="Y1790" s="23">
        <f>IF(V1790="ECF",P1790*PU!$B$5,0)</f>
        <v>0</v>
      </c>
      <c r="Z1790" s="23">
        <f>IF(V1790="Enrobé projeté",P1790*PU!$B$7,0)</f>
        <v>0</v>
      </c>
      <c r="AA1790" s="23">
        <f>IF(V1790="Enrobé à froid",P1790*PU!$B$9,0)</f>
        <v>0</v>
      </c>
      <c r="AB1790" s="23">
        <f>IF(V1790="Béton bitumineux",P1790*PU!$B$11,0)</f>
        <v>0</v>
      </c>
      <c r="AC1790" s="23">
        <f>IF(V1790="Grave émulsion",P1790*PU!$B$13,0)</f>
        <v>0</v>
      </c>
      <c r="AD1790" s="24">
        <f>(R1790*PU!B1795)+('Entretien des chaussées1'!T1790*PU!B1797)+'Entretien des chaussées1'!X1790+'Entretien des chaussées1'!Y1790+'Entretien des chaussées1'!Z1790+'Entretien des chaussées1'!AA1790+'Entretien des chaussées1'!AB1790+'Entretien des chaussées1'!AC1790</f>
        <v>0</v>
      </c>
      <c r="AE1790" s="34"/>
      <c r="AF1790" s="34"/>
      <c r="AG1790" s="19" t="str">
        <f t="shared" si="316"/>
        <v/>
      </c>
      <c r="AH1790" s="19" t="str">
        <f t="shared" si="317"/>
        <v/>
      </c>
      <c r="AI1790" s="19" t="str">
        <f t="shared" si="318"/>
        <v/>
      </c>
      <c r="AJ1790" s="31"/>
      <c r="AK1790" s="26"/>
    </row>
    <row r="1791" spans="1:37" x14ac:dyDescent="0.2">
      <c r="A1791" s="40"/>
      <c r="B1791" s="50"/>
      <c r="C1791" s="41"/>
      <c r="D1791" s="44"/>
      <c r="E1791" s="40"/>
      <c r="F1791" s="38" t="str">
        <f t="shared" si="308"/>
        <v/>
      </c>
      <c r="G1791" s="23">
        <f t="shared" si="309"/>
        <v>0</v>
      </c>
      <c r="H1791" s="23">
        <f t="shared" si="310"/>
        <v>0</v>
      </c>
      <c r="I1791" s="23">
        <f t="shared" si="311"/>
        <v>0</v>
      </c>
      <c r="J1791" s="23">
        <f t="shared" si="312"/>
        <v>0</v>
      </c>
      <c r="K1791" s="23">
        <f t="shared" si="313"/>
        <v>0</v>
      </c>
      <c r="L1791" s="27"/>
      <c r="M1791" s="27"/>
      <c r="N1791" s="33"/>
      <c r="O1791" s="33"/>
      <c r="P1791" s="68" t="str">
        <f t="shared" si="314"/>
        <v/>
      </c>
      <c r="Q1791" s="49" t="str">
        <f t="shared" si="315"/>
        <v/>
      </c>
      <c r="R1791" s="33"/>
      <c r="S1791" s="33"/>
      <c r="T1791" s="33"/>
      <c r="U1791" s="33"/>
      <c r="V1791" s="27"/>
      <c r="W1791" s="45"/>
      <c r="X1791" s="42">
        <f>IF(V1791="ESU",P1791*PU!$B$3,0)</f>
        <v>0</v>
      </c>
      <c r="Y1791" s="23">
        <f>IF(V1791="ECF",P1791*PU!$B$5,0)</f>
        <v>0</v>
      </c>
      <c r="Z1791" s="23">
        <f>IF(V1791="Enrobé projeté",P1791*PU!$B$7,0)</f>
        <v>0</v>
      </c>
      <c r="AA1791" s="23">
        <f>IF(V1791="Enrobé à froid",P1791*PU!$B$9,0)</f>
        <v>0</v>
      </c>
      <c r="AB1791" s="23">
        <f>IF(V1791="Béton bitumineux",P1791*PU!$B$11,0)</f>
        <v>0</v>
      </c>
      <c r="AC1791" s="23">
        <f>IF(V1791="Grave émulsion",P1791*PU!$B$13,0)</f>
        <v>0</v>
      </c>
      <c r="AD1791" s="24">
        <f>(R1791*PU!B1796)+('Entretien des chaussées1'!T1791*PU!B1798)+'Entretien des chaussées1'!X1791+'Entretien des chaussées1'!Y1791+'Entretien des chaussées1'!Z1791+'Entretien des chaussées1'!AA1791+'Entretien des chaussées1'!AB1791+'Entretien des chaussées1'!AC1791</f>
        <v>0</v>
      </c>
      <c r="AE1791" s="34"/>
      <c r="AF1791" s="34"/>
      <c r="AG1791" s="19" t="str">
        <f t="shared" si="316"/>
        <v/>
      </c>
      <c r="AH1791" s="19" t="str">
        <f t="shared" si="317"/>
        <v/>
      </c>
      <c r="AI1791" s="19" t="str">
        <f t="shared" si="318"/>
        <v/>
      </c>
      <c r="AJ1791" s="31"/>
      <c r="AK1791" s="26"/>
    </row>
    <row r="1792" spans="1:37" x14ac:dyDescent="0.2">
      <c r="A1792" s="40"/>
      <c r="B1792" s="50"/>
      <c r="C1792" s="41"/>
      <c r="D1792" s="44"/>
      <c r="E1792" s="40"/>
      <c r="F1792" s="38" t="str">
        <f t="shared" si="308"/>
        <v/>
      </c>
      <c r="G1792" s="23">
        <f t="shared" si="309"/>
        <v>0</v>
      </c>
      <c r="H1792" s="23">
        <f t="shared" si="310"/>
        <v>0</v>
      </c>
      <c r="I1792" s="23">
        <f t="shared" si="311"/>
        <v>0</v>
      </c>
      <c r="J1792" s="23">
        <f t="shared" si="312"/>
        <v>0</v>
      </c>
      <c r="K1792" s="23">
        <f t="shared" si="313"/>
        <v>0</v>
      </c>
      <c r="L1792" s="27"/>
      <c r="M1792" s="27"/>
      <c r="N1792" s="33"/>
      <c r="O1792" s="33"/>
      <c r="P1792" s="68" t="str">
        <f t="shared" si="314"/>
        <v/>
      </c>
      <c r="Q1792" s="49" t="str">
        <f t="shared" si="315"/>
        <v/>
      </c>
      <c r="R1792" s="33"/>
      <c r="S1792" s="33"/>
      <c r="T1792" s="33"/>
      <c r="U1792" s="33"/>
      <c r="V1792" s="27"/>
      <c r="W1792" s="45"/>
      <c r="X1792" s="42">
        <f>IF(V1792="ESU",P1792*PU!$B$3,0)</f>
        <v>0</v>
      </c>
      <c r="Y1792" s="23">
        <f>IF(V1792="ECF",P1792*PU!$B$5,0)</f>
        <v>0</v>
      </c>
      <c r="Z1792" s="23">
        <f>IF(V1792="Enrobé projeté",P1792*PU!$B$7,0)</f>
        <v>0</v>
      </c>
      <c r="AA1792" s="23">
        <f>IF(V1792="Enrobé à froid",P1792*PU!$B$9,0)</f>
        <v>0</v>
      </c>
      <c r="AB1792" s="23">
        <f>IF(V1792="Béton bitumineux",P1792*PU!$B$11,0)</f>
        <v>0</v>
      </c>
      <c r="AC1792" s="23">
        <f>IF(V1792="Grave émulsion",P1792*PU!$B$13,0)</f>
        <v>0</v>
      </c>
      <c r="AD1792" s="24">
        <f>(R1792*PU!B1797)+('Entretien des chaussées1'!T1792*PU!B1799)+'Entretien des chaussées1'!X1792+'Entretien des chaussées1'!Y1792+'Entretien des chaussées1'!Z1792+'Entretien des chaussées1'!AA1792+'Entretien des chaussées1'!AB1792+'Entretien des chaussées1'!AC1792</f>
        <v>0</v>
      </c>
      <c r="AE1792" s="34"/>
      <c r="AF1792" s="34"/>
      <c r="AG1792" s="19" t="str">
        <f t="shared" si="316"/>
        <v/>
      </c>
      <c r="AH1792" s="19" t="str">
        <f t="shared" si="317"/>
        <v/>
      </c>
      <c r="AI1792" s="19" t="str">
        <f t="shared" si="318"/>
        <v/>
      </c>
      <c r="AJ1792" s="31"/>
      <c r="AK1792" s="26"/>
    </row>
    <row r="1793" spans="1:37" x14ac:dyDescent="0.2">
      <c r="A1793" s="40"/>
      <c r="B1793" s="50"/>
      <c r="C1793" s="41"/>
      <c r="D1793" s="44"/>
      <c r="E1793" s="40"/>
      <c r="F1793" s="38" t="str">
        <f t="shared" si="308"/>
        <v/>
      </c>
      <c r="G1793" s="23">
        <f t="shared" si="309"/>
        <v>0</v>
      </c>
      <c r="H1793" s="23">
        <f t="shared" si="310"/>
        <v>0</v>
      </c>
      <c r="I1793" s="23">
        <f t="shared" si="311"/>
        <v>0</v>
      </c>
      <c r="J1793" s="23">
        <f t="shared" si="312"/>
        <v>0</v>
      </c>
      <c r="K1793" s="23">
        <f t="shared" si="313"/>
        <v>0</v>
      </c>
      <c r="L1793" s="27"/>
      <c r="M1793" s="27"/>
      <c r="N1793" s="33"/>
      <c r="O1793" s="33"/>
      <c r="P1793" s="68" t="str">
        <f t="shared" si="314"/>
        <v/>
      </c>
      <c r="Q1793" s="49" t="str">
        <f t="shared" si="315"/>
        <v/>
      </c>
      <c r="R1793" s="33"/>
      <c r="S1793" s="33"/>
      <c r="T1793" s="33"/>
      <c r="U1793" s="33"/>
      <c r="V1793" s="27"/>
      <c r="W1793" s="45"/>
      <c r="X1793" s="42">
        <f>IF(V1793="ESU",P1793*PU!$B$3,0)</f>
        <v>0</v>
      </c>
      <c r="Y1793" s="23">
        <f>IF(V1793="ECF",P1793*PU!$B$5,0)</f>
        <v>0</v>
      </c>
      <c r="Z1793" s="23">
        <f>IF(V1793="Enrobé projeté",P1793*PU!$B$7,0)</f>
        <v>0</v>
      </c>
      <c r="AA1793" s="23">
        <f>IF(V1793="Enrobé à froid",P1793*PU!$B$9,0)</f>
        <v>0</v>
      </c>
      <c r="AB1793" s="23">
        <f>IF(V1793="Béton bitumineux",P1793*PU!$B$11,0)</f>
        <v>0</v>
      </c>
      <c r="AC1793" s="23">
        <f>IF(V1793="Grave émulsion",P1793*PU!$B$13,0)</f>
        <v>0</v>
      </c>
      <c r="AD1793" s="24">
        <f>(R1793*PU!B1798)+('Entretien des chaussées1'!T1793*PU!B1800)+'Entretien des chaussées1'!X1793+'Entretien des chaussées1'!Y1793+'Entretien des chaussées1'!Z1793+'Entretien des chaussées1'!AA1793+'Entretien des chaussées1'!AB1793+'Entretien des chaussées1'!AC1793</f>
        <v>0</v>
      </c>
      <c r="AE1793" s="34"/>
      <c r="AF1793" s="34"/>
      <c r="AG1793" s="19" t="str">
        <f t="shared" si="316"/>
        <v/>
      </c>
      <c r="AH1793" s="19" t="str">
        <f t="shared" si="317"/>
        <v/>
      </c>
      <c r="AI1793" s="19" t="str">
        <f t="shared" si="318"/>
        <v/>
      </c>
      <c r="AJ1793" s="31"/>
      <c r="AK1793" s="26"/>
    </row>
    <row r="1794" spans="1:37" x14ac:dyDescent="0.2">
      <c r="A1794" s="40"/>
      <c r="B1794" s="50"/>
      <c r="C1794" s="41"/>
      <c r="D1794" s="44"/>
      <c r="E1794" s="40"/>
      <c r="F1794" s="38" t="str">
        <f t="shared" si="308"/>
        <v/>
      </c>
      <c r="G1794" s="23">
        <f t="shared" si="309"/>
        <v>0</v>
      </c>
      <c r="H1794" s="23">
        <f t="shared" si="310"/>
        <v>0</v>
      </c>
      <c r="I1794" s="23">
        <f t="shared" si="311"/>
        <v>0</v>
      </c>
      <c r="J1794" s="23">
        <f t="shared" si="312"/>
        <v>0</v>
      </c>
      <c r="K1794" s="23">
        <f t="shared" si="313"/>
        <v>0</v>
      </c>
      <c r="L1794" s="27"/>
      <c r="M1794" s="27"/>
      <c r="N1794" s="33"/>
      <c r="O1794" s="33"/>
      <c r="P1794" s="68" t="str">
        <f t="shared" si="314"/>
        <v/>
      </c>
      <c r="Q1794" s="49" t="str">
        <f t="shared" si="315"/>
        <v/>
      </c>
      <c r="R1794" s="33"/>
      <c r="S1794" s="33"/>
      <c r="T1794" s="33"/>
      <c r="U1794" s="33"/>
      <c r="V1794" s="27"/>
      <c r="W1794" s="45"/>
      <c r="X1794" s="42">
        <f>IF(V1794="ESU",P1794*PU!$B$3,0)</f>
        <v>0</v>
      </c>
      <c r="Y1794" s="23">
        <f>IF(V1794="ECF",P1794*PU!$B$5,0)</f>
        <v>0</v>
      </c>
      <c r="Z1794" s="23">
        <f>IF(V1794="Enrobé projeté",P1794*PU!$B$7,0)</f>
        <v>0</v>
      </c>
      <c r="AA1794" s="23">
        <f>IF(V1794="Enrobé à froid",P1794*PU!$B$9,0)</f>
        <v>0</v>
      </c>
      <c r="AB1794" s="23">
        <f>IF(V1794="Béton bitumineux",P1794*PU!$B$11,0)</f>
        <v>0</v>
      </c>
      <c r="AC1794" s="23">
        <f>IF(V1794="Grave émulsion",P1794*PU!$B$13,0)</f>
        <v>0</v>
      </c>
      <c r="AD1794" s="24">
        <f>(R1794*PU!B1799)+('Entretien des chaussées1'!T1794*PU!B1801)+'Entretien des chaussées1'!X1794+'Entretien des chaussées1'!Y1794+'Entretien des chaussées1'!Z1794+'Entretien des chaussées1'!AA1794+'Entretien des chaussées1'!AB1794+'Entretien des chaussées1'!AC1794</f>
        <v>0</v>
      </c>
      <c r="AE1794" s="34"/>
      <c r="AF1794" s="34"/>
      <c r="AG1794" s="19" t="str">
        <f t="shared" si="316"/>
        <v/>
      </c>
      <c r="AH1794" s="19" t="str">
        <f t="shared" si="317"/>
        <v/>
      </c>
      <c r="AI1794" s="19" t="str">
        <f t="shared" si="318"/>
        <v/>
      </c>
      <c r="AJ1794" s="31"/>
      <c r="AK1794" s="26"/>
    </row>
    <row r="1795" spans="1:37" x14ac:dyDescent="0.2">
      <c r="A1795" s="40"/>
      <c r="B1795" s="50"/>
      <c r="C1795" s="41"/>
      <c r="D1795" s="44"/>
      <c r="E1795" s="40"/>
      <c r="F1795" s="38" t="str">
        <f t="shared" si="308"/>
        <v/>
      </c>
      <c r="G1795" s="23">
        <f t="shared" si="309"/>
        <v>0</v>
      </c>
      <c r="H1795" s="23">
        <f t="shared" si="310"/>
        <v>0</v>
      </c>
      <c r="I1795" s="23">
        <f t="shared" si="311"/>
        <v>0</v>
      </c>
      <c r="J1795" s="23">
        <f t="shared" si="312"/>
        <v>0</v>
      </c>
      <c r="K1795" s="23">
        <f t="shared" si="313"/>
        <v>0</v>
      </c>
      <c r="L1795" s="27"/>
      <c r="M1795" s="27"/>
      <c r="N1795" s="33"/>
      <c r="O1795" s="33"/>
      <c r="P1795" s="68" t="str">
        <f t="shared" si="314"/>
        <v/>
      </c>
      <c r="Q1795" s="49" t="str">
        <f t="shared" si="315"/>
        <v/>
      </c>
      <c r="R1795" s="33"/>
      <c r="S1795" s="33"/>
      <c r="T1795" s="33"/>
      <c r="U1795" s="33"/>
      <c r="V1795" s="27"/>
      <c r="W1795" s="45"/>
      <c r="X1795" s="42">
        <f>IF(V1795="ESU",P1795*PU!$B$3,0)</f>
        <v>0</v>
      </c>
      <c r="Y1795" s="23">
        <f>IF(V1795="ECF",P1795*PU!$B$5,0)</f>
        <v>0</v>
      </c>
      <c r="Z1795" s="23">
        <f>IF(V1795="Enrobé projeté",P1795*PU!$B$7,0)</f>
        <v>0</v>
      </c>
      <c r="AA1795" s="23">
        <f>IF(V1795="Enrobé à froid",P1795*PU!$B$9,0)</f>
        <v>0</v>
      </c>
      <c r="AB1795" s="23">
        <f>IF(V1795="Béton bitumineux",P1795*PU!$B$11,0)</f>
        <v>0</v>
      </c>
      <c r="AC1795" s="23">
        <f>IF(V1795="Grave émulsion",P1795*PU!$B$13,0)</f>
        <v>0</v>
      </c>
      <c r="AD1795" s="24">
        <f>(R1795*PU!B1800)+('Entretien des chaussées1'!T1795*PU!B1802)+'Entretien des chaussées1'!X1795+'Entretien des chaussées1'!Y1795+'Entretien des chaussées1'!Z1795+'Entretien des chaussées1'!AA1795+'Entretien des chaussées1'!AB1795+'Entretien des chaussées1'!AC1795</f>
        <v>0</v>
      </c>
      <c r="AE1795" s="34"/>
      <c r="AF1795" s="34"/>
      <c r="AG1795" s="19" t="str">
        <f t="shared" si="316"/>
        <v/>
      </c>
      <c r="AH1795" s="19" t="str">
        <f t="shared" si="317"/>
        <v/>
      </c>
      <c r="AI1795" s="19" t="str">
        <f t="shared" si="318"/>
        <v/>
      </c>
      <c r="AJ1795" s="31"/>
      <c r="AK1795" s="26"/>
    </row>
    <row r="1796" spans="1:37" x14ac:dyDescent="0.2">
      <c r="A1796" s="40"/>
      <c r="B1796" s="50"/>
      <c r="C1796" s="41"/>
      <c r="D1796" s="44"/>
      <c r="E1796" s="40"/>
      <c r="F1796" s="38" t="str">
        <f t="shared" si="308"/>
        <v/>
      </c>
      <c r="G1796" s="23">
        <f t="shared" si="309"/>
        <v>0</v>
      </c>
      <c r="H1796" s="23">
        <f t="shared" si="310"/>
        <v>0</v>
      </c>
      <c r="I1796" s="23">
        <f t="shared" si="311"/>
        <v>0</v>
      </c>
      <c r="J1796" s="23">
        <f t="shared" si="312"/>
        <v>0</v>
      </c>
      <c r="K1796" s="23">
        <f t="shared" si="313"/>
        <v>0</v>
      </c>
      <c r="L1796" s="27"/>
      <c r="M1796" s="27"/>
      <c r="N1796" s="33"/>
      <c r="O1796" s="33"/>
      <c r="P1796" s="68" t="str">
        <f t="shared" si="314"/>
        <v/>
      </c>
      <c r="Q1796" s="49" t="str">
        <f t="shared" si="315"/>
        <v/>
      </c>
      <c r="R1796" s="33"/>
      <c r="S1796" s="33"/>
      <c r="T1796" s="33"/>
      <c r="U1796" s="33"/>
      <c r="V1796" s="27"/>
      <c r="W1796" s="45"/>
      <c r="X1796" s="42">
        <f>IF(V1796="ESU",P1796*PU!$B$3,0)</f>
        <v>0</v>
      </c>
      <c r="Y1796" s="23">
        <f>IF(V1796="ECF",P1796*PU!$B$5,0)</f>
        <v>0</v>
      </c>
      <c r="Z1796" s="23">
        <f>IF(V1796="Enrobé projeté",P1796*PU!$B$7,0)</f>
        <v>0</v>
      </c>
      <c r="AA1796" s="23">
        <f>IF(V1796="Enrobé à froid",P1796*PU!$B$9,0)</f>
        <v>0</v>
      </c>
      <c r="AB1796" s="23">
        <f>IF(V1796="Béton bitumineux",P1796*PU!$B$11,0)</f>
        <v>0</v>
      </c>
      <c r="AC1796" s="23">
        <f>IF(V1796="Grave émulsion",P1796*PU!$B$13,0)</f>
        <v>0</v>
      </c>
      <c r="AD1796" s="24">
        <f>(R1796*PU!B1801)+('Entretien des chaussées1'!T1796*PU!B1803)+'Entretien des chaussées1'!X1796+'Entretien des chaussées1'!Y1796+'Entretien des chaussées1'!Z1796+'Entretien des chaussées1'!AA1796+'Entretien des chaussées1'!AB1796+'Entretien des chaussées1'!AC1796</f>
        <v>0</v>
      </c>
      <c r="AE1796" s="34"/>
      <c r="AF1796" s="34"/>
      <c r="AG1796" s="19" t="str">
        <f t="shared" si="316"/>
        <v/>
      </c>
      <c r="AH1796" s="19" t="str">
        <f t="shared" si="317"/>
        <v/>
      </c>
      <c r="AI1796" s="19" t="str">
        <f t="shared" si="318"/>
        <v/>
      </c>
      <c r="AJ1796" s="31"/>
      <c r="AK1796" s="26"/>
    </row>
    <row r="1797" spans="1:37" x14ac:dyDescent="0.2">
      <c r="A1797" s="40"/>
      <c r="B1797" s="50"/>
      <c r="C1797" s="41"/>
      <c r="D1797" s="44"/>
      <c r="E1797" s="40"/>
      <c r="F1797" s="38" t="str">
        <f t="shared" si="308"/>
        <v/>
      </c>
      <c r="G1797" s="23">
        <f t="shared" si="309"/>
        <v>0</v>
      </c>
      <c r="H1797" s="23">
        <f t="shared" si="310"/>
        <v>0</v>
      </c>
      <c r="I1797" s="23">
        <f t="shared" si="311"/>
        <v>0</v>
      </c>
      <c r="J1797" s="23">
        <f t="shared" si="312"/>
        <v>0</v>
      </c>
      <c r="K1797" s="23">
        <f t="shared" si="313"/>
        <v>0</v>
      </c>
      <c r="L1797" s="27"/>
      <c r="M1797" s="27"/>
      <c r="N1797" s="33"/>
      <c r="O1797" s="33"/>
      <c r="P1797" s="68" t="str">
        <f t="shared" si="314"/>
        <v/>
      </c>
      <c r="Q1797" s="49" t="str">
        <f t="shared" si="315"/>
        <v/>
      </c>
      <c r="R1797" s="33"/>
      <c r="S1797" s="33"/>
      <c r="T1797" s="33"/>
      <c r="U1797" s="33"/>
      <c r="V1797" s="27"/>
      <c r="W1797" s="45"/>
      <c r="X1797" s="42">
        <f>IF(V1797="ESU",P1797*PU!$B$3,0)</f>
        <v>0</v>
      </c>
      <c r="Y1797" s="23">
        <f>IF(V1797="ECF",P1797*PU!$B$5,0)</f>
        <v>0</v>
      </c>
      <c r="Z1797" s="23">
        <f>IF(V1797="Enrobé projeté",P1797*PU!$B$7,0)</f>
        <v>0</v>
      </c>
      <c r="AA1797" s="23">
        <f>IF(V1797="Enrobé à froid",P1797*PU!$B$9,0)</f>
        <v>0</v>
      </c>
      <c r="AB1797" s="23">
        <f>IF(V1797="Béton bitumineux",P1797*PU!$B$11,0)</f>
        <v>0</v>
      </c>
      <c r="AC1797" s="23">
        <f>IF(V1797="Grave émulsion",P1797*PU!$B$13,0)</f>
        <v>0</v>
      </c>
      <c r="AD1797" s="24">
        <f>(R1797*PU!B1802)+('Entretien des chaussées1'!T1797*PU!B1804)+'Entretien des chaussées1'!X1797+'Entretien des chaussées1'!Y1797+'Entretien des chaussées1'!Z1797+'Entretien des chaussées1'!AA1797+'Entretien des chaussées1'!AB1797+'Entretien des chaussées1'!AC1797</f>
        <v>0</v>
      </c>
      <c r="AE1797" s="34"/>
      <c r="AF1797" s="34"/>
      <c r="AG1797" s="19" t="str">
        <f t="shared" si="316"/>
        <v/>
      </c>
      <c r="AH1797" s="19" t="str">
        <f t="shared" si="317"/>
        <v/>
      </c>
      <c r="AI1797" s="19" t="str">
        <f t="shared" si="318"/>
        <v/>
      </c>
      <c r="AJ1797" s="31"/>
      <c r="AK1797" s="26"/>
    </row>
    <row r="1798" spans="1:37" x14ac:dyDescent="0.2">
      <c r="A1798" s="40"/>
      <c r="B1798" s="50"/>
      <c r="C1798" s="41"/>
      <c r="D1798" s="44"/>
      <c r="E1798" s="40"/>
      <c r="F1798" s="38" t="str">
        <f t="shared" si="308"/>
        <v/>
      </c>
      <c r="G1798" s="23">
        <f t="shared" si="309"/>
        <v>0</v>
      </c>
      <c r="H1798" s="23">
        <f t="shared" si="310"/>
        <v>0</v>
      </c>
      <c r="I1798" s="23">
        <f t="shared" si="311"/>
        <v>0</v>
      </c>
      <c r="J1798" s="23">
        <f t="shared" si="312"/>
        <v>0</v>
      </c>
      <c r="K1798" s="23">
        <f t="shared" si="313"/>
        <v>0</v>
      </c>
      <c r="L1798" s="27"/>
      <c r="M1798" s="27"/>
      <c r="N1798" s="33"/>
      <c r="O1798" s="33"/>
      <c r="P1798" s="68" t="str">
        <f t="shared" si="314"/>
        <v/>
      </c>
      <c r="Q1798" s="49" t="str">
        <f t="shared" si="315"/>
        <v/>
      </c>
      <c r="R1798" s="33"/>
      <c r="S1798" s="33"/>
      <c r="T1798" s="33"/>
      <c r="U1798" s="33"/>
      <c r="V1798" s="27"/>
      <c r="W1798" s="45"/>
      <c r="X1798" s="42">
        <f>IF(V1798="ESU",P1798*PU!$B$3,0)</f>
        <v>0</v>
      </c>
      <c r="Y1798" s="23">
        <f>IF(V1798="ECF",P1798*PU!$B$5,0)</f>
        <v>0</v>
      </c>
      <c r="Z1798" s="23">
        <f>IF(V1798="Enrobé projeté",P1798*PU!$B$7,0)</f>
        <v>0</v>
      </c>
      <c r="AA1798" s="23">
        <f>IF(V1798="Enrobé à froid",P1798*PU!$B$9,0)</f>
        <v>0</v>
      </c>
      <c r="AB1798" s="23">
        <f>IF(V1798="Béton bitumineux",P1798*PU!$B$11,0)</f>
        <v>0</v>
      </c>
      <c r="AC1798" s="23">
        <f>IF(V1798="Grave émulsion",P1798*PU!$B$13,0)</f>
        <v>0</v>
      </c>
      <c r="AD1798" s="24">
        <f>(R1798*PU!B1803)+('Entretien des chaussées1'!T1798*PU!B1805)+'Entretien des chaussées1'!X1798+'Entretien des chaussées1'!Y1798+'Entretien des chaussées1'!Z1798+'Entretien des chaussées1'!AA1798+'Entretien des chaussées1'!AB1798+'Entretien des chaussées1'!AC1798</f>
        <v>0</v>
      </c>
      <c r="AE1798" s="34"/>
      <c r="AF1798" s="34"/>
      <c r="AG1798" s="19" t="str">
        <f t="shared" si="316"/>
        <v/>
      </c>
      <c r="AH1798" s="19" t="str">
        <f t="shared" si="317"/>
        <v/>
      </c>
      <c r="AI1798" s="19" t="str">
        <f t="shared" si="318"/>
        <v/>
      </c>
      <c r="AJ1798" s="31"/>
      <c r="AK1798" s="26"/>
    </row>
    <row r="1799" spans="1:37" x14ac:dyDescent="0.2">
      <c r="A1799" s="40"/>
      <c r="B1799" s="50"/>
      <c r="C1799" s="41"/>
      <c r="D1799" s="44"/>
      <c r="E1799" s="40"/>
      <c r="F1799" s="38" t="str">
        <f t="shared" si="308"/>
        <v/>
      </c>
      <c r="G1799" s="23">
        <f t="shared" si="309"/>
        <v>0</v>
      </c>
      <c r="H1799" s="23">
        <f t="shared" si="310"/>
        <v>0</v>
      </c>
      <c r="I1799" s="23">
        <f t="shared" si="311"/>
        <v>0</v>
      </c>
      <c r="J1799" s="23">
        <f t="shared" si="312"/>
        <v>0</v>
      </c>
      <c r="K1799" s="23">
        <f t="shared" si="313"/>
        <v>0</v>
      </c>
      <c r="L1799" s="27"/>
      <c r="M1799" s="27"/>
      <c r="N1799" s="33"/>
      <c r="O1799" s="33"/>
      <c r="P1799" s="68" t="str">
        <f t="shared" si="314"/>
        <v/>
      </c>
      <c r="Q1799" s="49" t="str">
        <f t="shared" si="315"/>
        <v/>
      </c>
      <c r="R1799" s="33"/>
      <c r="S1799" s="33"/>
      <c r="T1799" s="33"/>
      <c r="U1799" s="33"/>
      <c r="V1799" s="27"/>
      <c r="W1799" s="45"/>
      <c r="X1799" s="42">
        <f>IF(V1799="ESU",P1799*PU!$B$3,0)</f>
        <v>0</v>
      </c>
      <c r="Y1799" s="23">
        <f>IF(V1799="ECF",P1799*PU!$B$5,0)</f>
        <v>0</v>
      </c>
      <c r="Z1799" s="23">
        <f>IF(V1799="Enrobé projeté",P1799*PU!$B$7,0)</f>
        <v>0</v>
      </c>
      <c r="AA1799" s="23">
        <f>IF(V1799="Enrobé à froid",P1799*PU!$B$9,0)</f>
        <v>0</v>
      </c>
      <c r="AB1799" s="23">
        <f>IF(V1799="Béton bitumineux",P1799*PU!$B$11,0)</f>
        <v>0</v>
      </c>
      <c r="AC1799" s="23">
        <f>IF(V1799="Grave émulsion",P1799*PU!$B$13,0)</f>
        <v>0</v>
      </c>
      <c r="AD1799" s="24">
        <f>(R1799*PU!B1804)+('Entretien des chaussées1'!T1799*PU!B1806)+'Entretien des chaussées1'!X1799+'Entretien des chaussées1'!Y1799+'Entretien des chaussées1'!Z1799+'Entretien des chaussées1'!AA1799+'Entretien des chaussées1'!AB1799+'Entretien des chaussées1'!AC1799</f>
        <v>0</v>
      </c>
      <c r="AE1799" s="34"/>
      <c r="AF1799" s="34"/>
      <c r="AG1799" s="19" t="str">
        <f t="shared" si="316"/>
        <v/>
      </c>
      <c r="AH1799" s="19" t="str">
        <f t="shared" si="317"/>
        <v/>
      </c>
      <c r="AI1799" s="19" t="str">
        <f t="shared" si="318"/>
        <v/>
      </c>
      <c r="AJ1799" s="31"/>
      <c r="AK1799" s="26"/>
    </row>
    <row r="1800" spans="1:37" x14ac:dyDescent="0.2">
      <c r="A1800" s="40"/>
      <c r="B1800" s="50"/>
      <c r="C1800" s="41"/>
      <c r="D1800" s="44"/>
      <c r="E1800" s="40"/>
      <c r="F1800" s="38" t="str">
        <f t="shared" si="308"/>
        <v/>
      </c>
      <c r="G1800" s="23">
        <f t="shared" si="309"/>
        <v>0</v>
      </c>
      <c r="H1800" s="23">
        <f t="shared" si="310"/>
        <v>0</v>
      </c>
      <c r="I1800" s="23">
        <f t="shared" si="311"/>
        <v>0</v>
      </c>
      <c r="J1800" s="23">
        <f t="shared" si="312"/>
        <v>0</v>
      </c>
      <c r="K1800" s="23">
        <f t="shared" si="313"/>
        <v>0</v>
      </c>
      <c r="L1800" s="27"/>
      <c r="M1800" s="27"/>
      <c r="N1800" s="33"/>
      <c r="O1800" s="33"/>
      <c r="P1800" s="68" t="str">
        <f t="shared" si="314"/>
        <v/>
      </c>
      <c r="Q1800" s="49" t="str">
        <f t="shared" si="315"/>
        <v/>
      </c>
      <c r="R1800" s="33"/>
      <c r="S1800" s="33"/>
      <c r="T1800" s="33"/>
      <c r="U1800" s="33"/>
      <c r="V1800" s="27"/>
      <c r="W1800" s="45"/>
      <c r="X1800" s="42">
        <f>IF(V1800="ESU",P1800*PU!$B$3,0)</f>
        <v>0</v>
      </c>
      <c r="Y1800" s="23">
        <f>IF(V1800="ECF",P1800*PU!$B$5,0)</f>
        <v>0</v>
      </c>
      <c r="Z1800" s="23">
        <f>IF(V1800="Enrobé projeté",P1800*PU!$B$7,0)</f>
        <v>0</v>
      </c>
      <c r="AA1800" s="23">
        <f>IF(V1800="Enrobé à froid",P1800*PU!$B$9,0)</f>
        <v>0</v>
      </c>
      <c r="AB1800" s="23">
        <f>IF(V1800="Béton bitumineux",P1800*PU!$B$11,0)</f>
        <v>0</v>
      </c>
      <c r="AC1800" s="23">
        <f>IF(V1800="Grave émulsion",P1800*PU!$B$13,0)</f>
        <v>0</v>
      </c>
      <c r="AD1800" s="24">
        <f>(R1800*PU!B1805)+('Entretien des chaussées1'!T1800*PU!B1807)+'Entretien des chaussées1'!X1800+'Entretien des chaussées1'!Y1800+'Entretien des chaussées1'!Z1800+'Entretien des chaussées1'!AA1800+'Entretien des chaussées1'!AB1800+'Entretien des chaussées1'!AC1800</f>
        <v>0</v>
      </c>
      <c r="AE1800" s="34"/>
      <c r="AF1800" s="34"/>
      <c r="AG1800" s="19" t="str">
        <f t="shared" si="316"/>
        <v/>
      </c>
      <c r="AH1800" s="19" t="str">
        <f t="shared" si="317"/>
        <v/>
      </c>
      <c r="AI1800" s="19" t="str">
        <f t="shared" si="318"/>
        <v/>
      </c>
      <c r="AJ1800" s="31"/>
      <c r="AK1800" s="26"/>
    </row>
    <row r="1801" spans="1:37" x14ac:dyDescent="0.2">
      <c r="A1801" s="40"/>
      <c r="B1801" s="50"/>
      <c r="C1801" s="41"/>
      <c r="D1801" s="44"/>
      <c r="E1801" s="40"/>
      <c r="F1801" s="38" t="str">
        <f t="shared" si="308"/>
        <v/>
      </c>
      <c r="G1801" s="23">
        <f t="shared" si="309"/>
        <v>0</v>
      </c>
      <c r="H1801" s="23">
        <f t="shared" si="310"/>
        <v>0</v>
      </c>
      <c r="I1801" s="23">
        <f t="shared" si="311"/>
        <v>0</v>
      </c>
      <c r="J1801" s="23">
        <f t="shared" si="312"/>
        <v>0</v>
      </c>
      <c r="K1801" s="23">
        <f t="shared" si="313"/>
        <v>0</v>
      </c>
      <c r="L1801" s="27"/>
      <c r="M1801" s="27"/>
      <c r="N1801" s="33"/>
      <c r="O1801" s="33"/>
      <c r="P1801" s="68" t="str">
        <f t="shared" si="314"/>
        <v/>
      </c>
      <c r="Q1801" s="49" t="str">
        <f t="shared" si="315"/>
        <v/>
      </c>
      <c r="R1801" s="33"/>
      <c r="S1801" s="33"/>
      <c r="T1801" s="33"/>
      <c r="U1801" s="33"/>
      <c r="V1801" s="27"/>
      <c r="W1801" s="45"/>
      <c r="X1801" s="42">
        <f>IF(V1801="ESU",P1801*PU!$B$3,0)</f>
        <v>0</v>
      </c>
      <c r="Y1801" s="23">
        <f>IF(V1801="ECF",P1801*PU!$B$5,0)</f>
        <v>0</v>
      </c>
      <c r="Z1801" s="23">
        <f>IF(V1801="Enrobé projeté",P1801*PU!$B$7,0)</f>
        <v>0</v>
      </c>
      <c r="AA1801" s="23">
        <f>IF(V1801="Enrobé à froid",P1801*PU!$B$9,0)</f>
        <v>0</v>
      </c>
      <c r="AB1801" s="23">
        <f>IF(V1801="Béton bitumineux",P1801*PU!$B$11,0)</f>
        <v>0</v>
      </c>
      <c r="AC1801" s="23">
        <f>IF(V1801="Grave émulsion",P1801*PU!$B$13,0)</f>
        <v>0</v>
      </c>
      <c r="AD1801" s="24">
        <f>(R1801*PU!B1806)+('Entretien des chaussées1'!T1801*PU!B1808)+'Entretien des chaussées1'!X1801+'Entretien des chaussées1'!Y1801+'Entretien des chaussées1'!Z1801+'Entretien des chaussées1'!AA1801+'Entretien des chaussées1'!AB1801+'Entretien des chaussées1'!AC1801</f>
        <v>0</v>
      </c>
      <c r="AE1801" s="34"/>
      <c r="AF1801" s="34"/>
      <c r="AG1801" s="19" t="str">
        <f t="shared" si="316"/>
        <v/>
      </c>
      <c r="AH1801" s="19" t="str">
        <f t="shared" si="317"/>
        <v/>
      </c>
      <c r="AI1801" s="19" t="str">
        <f t="shared" si="318"/>
        <v/>
      </c>
      <c r="AJ1801" s="31"/>
      <c r="AK1801" s="26"/>
    </row>
    <row r="1802" spans="1:37" x14ac:dyDescent="0.2">
      <c r="A1802" s="40"/>
      <c r="B1802" s="50"/>
      <c r="C1802" s="41"/>
      <c r="D1802" s="44"/>
      <c r="E1802" s="40"/>
      <c r="F1802" s="38" t="str">
        <f t="shared" si="308"/>
        <v/>
      </c>
      <c r="G1802" s="23">
        <f t="shared" si="309"/>
        <v>0</v>
      </c>
      <c r="H1802" s="23">
        <f t="shared" si="310"/>
        <v>0</v>
      </c>
      <c r="I1802" s="23">
        <f t="shared" si="311"/>
        <v>0</v>
      </c>
      <c r="J1802" s="23">
        <f t="shared" si="312"/>
        <v>0</v>
      </c>
      <c r="K1802" s="23">
        <f t="shared" si="313"/>
        <v>0</v>
      </c>
      <c r="L1802" s="27"/>
      <c r="M1802" s="27"/>
      <c r="N1802" s="33"/>
      <c r="O1802" s="33"/>
      <c r="P1802" s="68" t="str">
        <f t="shared" si="314"/>
        <v/>
      </c>
      <c r="Q1802" s="49" t="str">
        <f t="shared" si="315"/>
        <v/>
      </c>
      <c r="R1802" s="33"/>
      <c r="S1802" s="33"/>
      <c r="T1802" s="33"/>
      <c r="U1802" s="33"/>
      <c r="V1802" s="27"/>
      <c r="W1802" s="45"/>
      <c r="X1802" s="42">
        <f>IF(V1802="ESU",P1802*PU!$B$3,0)</f>
        <v>0</v>
      </c>
      <c r="Y1802" s="23">
        <f>IF(V1802="ECF",P1802*PU!$B$5,0)</f>
        <v>0</v>
      </c>
      <c r="Z1802" s="23">
        <f>IF(V1802="Enrobé projeté",P1802*PU!$B$7,0)</f>
        <v>0</v>
      </c>
      <c r="AA1802" s="23">
        <f>IF(V1802="Enrobé à froid",P1802*PU!$B$9,0)</f>
        <v>0</v>
      </c>
      <c r="AB1802" s="23">
        <f>IF(V1802="Béton bitumineux",P1802*PU!$B$11,0)</f>
        <v>0</v>
      </c>
      <c r="AC1802" s="23">
        <f>IF(V1802="Grave émulsion",P1802*PU!$B$13,0)</f>
        <v>0</v>
      </c>
      <c r="AD1802" s="24">
        <f>(R1802*PU!B1807)+('Entretien des chaussées1'!T1802*PU!B1809)+'Entretien des chaussées1'!X1802+'Entretien des chaussées1'!Y1802+'Entretien des chaussées1'!Z1802+'Entretien des chaussées1'!AA1802+'Entretien des chaussées1'!AB1802+'Entretien des chaussées1'!AC1802</f>
        <v>0</v>
      </c>
      <c r="AE1802" s="34"/>
      <c r="AF1802" s="34"/>
      <c r="AG1802" s="19" t="str">
        <f t="shared" si="316"/>
        <v/>
      </c>
      <c r="AH1802" s="19" t="str">
        <f t="shared" si="317"/>
        <v/>
      </c>
      <c r="AI1802" s="19" t="str">
        <f t="shared" si="318"/>
        <v/>
      </c>
      <c r="AJ1802" s="31"/>
      <c r="AK1802" s="26"/>
    </row>
    <row r="1803" spans="1:37" x14ac:dyDescent="0.2">
      <c r="A1803" s="40"/>
      <c r="B1803" s="50"/>
      <c r="C1803" s="41"/>
      <c r="D1803" s="44"/>
      <c r="E1803" s="40"/>
      <c r="F1803" s="38" t="str">
        <f t="shared" si="308"/>
        <v/>
      </c>
      <c r="G1803" s="23">
        <f t="shared" si="309"/>
        <v>0</v>
      </c>
      <c r="H1803" s="23">
        <f t="shared" si="310"/>
        <v>0</v>
      </c>
      <c r="I1803" s="23">
        <f t="shared" si="311"/>
        <v>0</v>
      </c>
      <c r="J1803" s="23">
        <f t="shared" si="312"/>
        <v>0</v>
      </c>
      <c r="K1803" s="23">
        <f t="shared" si="313"/>
        <v>0</v>
      </c>
      <c r="L1803" s="27"/>
      <c r="M1803" s="27"/>
      <c r="N1803" s="33"/>
      <c r="O1803" s="33"/>
      <c r="P1803" s="68" t="str">
        <f t="shared" si="314"/>
        <v/>
      </c>
      <c r="Q1803" s="49" t="str">
        <f t="shared" si="315"/>
        <v/>
      </c>
      <c r="R1803" s="33"/>
      <c r="S1803" s="33"/>
      <c r="T1803" s="33"/>
      <c r="U1803" s="33"/>
      <c r="V1803" s="27"/>
      <c r="W1803" s="45"/>
      <c r="X1803" s="42">
        <f>IF(V1803="ESU",P1803*PU!$B$3,0)</f>
        <v>0</v>
      </c>
      <c r="Y1803" s="23">
        <f>IF(V1803="ECF",P1803*PU!$B$5,0)</f>
        <v>0</v>
      </c>
      <c r="Z1803" s="23">
        <f>IF(V1803="Enrobé projeté",P1803*PU!$B$7,0)</f>
        <v>0</v>
      </c>
      <c r="AA1803" s="23">
        <f>IF(V1803="Enrobé à froid",P1803*PU!$B$9,0)</f>
        <v>0</v>
      </c>
      <c r="AB1803" s="23">
        <f>IF(V1803="Béton bitumineux",P1803*PU!$B$11,0)</f>
        <v>0</v>
      </c>
      <c r="AC1803" s="23">
        <f>IF(V1803="Grave émulsion",P1803*PU!$B$13,0)</f>
        <v>0</v>
      </c>
      <c r="AD1803" s="24">
        <f>(R1803*PU!B1808)+('Entretien des chaussées1'!T1803*PU!B1810)+'Entretien des chaussées1'!X1803+'Entretien des chaussées1'!Y1803+'Entretien des chaussées1'!Z1803+'Entretien des chaussées1'!AA1803+'Entretien des chaussées1'!AB1803+'Entretien des chaussées1'!AC1803</f>
        <v>0</v>
      </c>
      <c r="AE1803" s="34"/>
      <c r="AF1803" s="34"/>
      <c r="AG1803" s="19" t="str">
        <f t="shared" si="316"/>
        <v/>
      </c>
      <c r="AH1803" s="19" t="str">
        <f t="shared" si="317"/>
        <v/>
      </c>
      <c r="AI1803" s="19" t="str">
        <f t="shared" si="318"/>
        <v/>
      </c>
      <c r="AJ1803" s="31"/>
      <c r="AK1803" s="26"/>
    </row>
    <row r="1804" spans="1:37" x14ac:dyDescent="0.2">
      <c r="A1804" s="40"/>
      <c r="B1804" s="50"/>
      <c r="C1804" s="41"/>
      <c r="D1804" s="44"/>
      <c r="E1804" s="40"/>
      <c r="F1804" s="38" t="str">
        <f t="shared" si="308"/>
        <v/>
      </c>
      <c r="G1804" s="23">
        <f t="shared" si="309"/>
        <v>0</v>
      </c>
      <c r="H1804" s="23">
        <f t="shared" si="310"/>
        <v>0</v>
      </c>
      <c r="I1804" s="23">
        <f t="shared" si="311"/>
        <v>0</v>
      </c>
      <c r="J1804" s="23">
        <f t="shared" si="312"/>
        <v>0</v>
      </c>
      <c r="K1804" s="23">
        <f t="shared" si="313"/>
        <v>0</v>
      </c>
      <c r="L1804" s="27"/>
      <c r="M1804" s="27"/>
      <c r="N1804" s="33"/>
      <c r="O1804" s="33"/>
      <c r="P1804" s="68" t="str">
        <f t="shared" si="314"/>
        <v/>
      </c>
      <c r="Q1804" s="49" t="str">
        <f t="shared" si="315"/>
        <v/>
      </c>
      <c r="R1804" s="33"/>
      <c r="S1804" s="33"/>
      <c r="T1804" s="33"/>
      <c r="U1804" s="33"/>
      <c r="V1804" s="27"/>
      <c r="W1804" s="45"/>
      <c r="X1804" s="42">
        <f>IF(V1804="ESU",P1804*PU!$B$3,0)</f>
        <v>0</v>
      </c>
      <c r="Y1804" s="23">
        <f>IF(V1804="ECF",P1804*PU!$B$5,0)</f>
        <v>0</v>
      </c>
      <c r="Z1804" s="23">
        <f>IF(V1804="Enrobé projeté",P1804*PU!$B$7,0)</f>
        <v>0</v>
      </c>
      <c r="AA1804" s="23">
        <f>IF(V1804="Enrobé à froid",P1804*PU!$B$9,0)</f>
        <v>0</v>
      </c>
      <c r="AB1804" s="23">
        <f>IF(V1804="Béton bitumineux",P1804*PU!$B$11,0)</f>
        <v>0</v>
      </c>
      <c r="AC1804" s="23">
        <f>IF(V1804="Grave émulsion",P1804*PU!$B$13,0)</f>
        <v>0</v>
      </c>
      <c r="AD1804" s="24">
        <f>(R1804*PU!B1809)+('Entretien des chaussées1'!T1804*PU!B1811)+'Entretien des chaussées1'!X1804+'Entretien des chaussées1'!Y1804+'Entretien des chaussées1'!Z1804+'Entretien des chaussées1'!AA1804+'Entretien des chaussées1'!AB1804+'Entretien des chaussées1'!AC1804</f>
        <v>0</v>
      </c>
      <c r="AE1804" s="34"/>
      <c r="AF1804" s="34"/>
      <c r="AG1804" s="19" t="str">
        <f t="shared" si="316"/>
        <v/>
      </c>
      <c r="AH1804" s="19" t="str">
        <f t="shared" si="317"/>
        <v/>
      </c>
      <c r="AI1804" s="19" t="str">
        <f t="shared" si="318"/>
        <v/>
      </c>
      <c r="AJ1804" s="31"/>
      <c r="AK1804" s="26"/>
    </row>
    <row r="1805" spans="1:37" x14ac:dyDescent="0.2">
      <c r="A1805" s="40"/>
      <c r="B1805" s="50"/>
      <c r="C1805" s="41"/>
      <c r="D1805" s="44"/>
      <c r="E1805" s="40"/>
      <c r="F1805" s="38" t="str">
        <f t="shared" ref="F1805:F1868" si="319">IF(E1805="Chaussée neuve","Niveau 1",IF(E1805="Chaussée fissurée","Niveau 2",IF(E1805="Chaussée fortement fissurée et nids de poule","Niveau 3",IF(E1805="Chaussée orniérée et fissurée","Niveau 4",IF(E1805="Chaussée affaissée ou quasi détruite","Niveau 5","")))))</f>
        <v/>
      </c>
      <c r="G1805" s="23">
        <f t="shared" ref="G1805:G1868" si="320">IF(F1805="Niveau 1",1,0)</f>
        <v>0</v>
      </c>
      <c r="H1805" s="23">
        <f t="shared" ref="H1805:H1868" si="321">IF(F1805="Niveau 2",1,0)</f>
        <v>0</v>
      </c>
      <c r="I1805" s="23">
        <f t="shared" ref="I1805:I1868" si="322">IF(F1805="Niveau 3",1,0)</f>
        <v>0</v>
      </c>
      <c r="J1805" s="23">
        <f t="shared" ref="J1805:J1868" si="323">IF(F1805="Niveau 4",1,0)</f>
        <v>0</v>
      </c>
      <c r="K1805" s="23">
        <f t="shared" ref="K1805:K1868" si="324">IF(F1805="Niveau 5",1,0)</f>
        <v>0</v>
      </c>
      <c r="L1805" s="27"/>
      <c r="M1805" s="27"/>
      <c r="N1805" s="33"/>
      <c r="O1805" s="33"/>
      <c r="P1805" s="68" t="str">
        <f t="shared" ref="P1805:P1868" si="325">IF(O1805="","",N1805*O1805)</f>
        <v/>
      </c>
      <c r="Q1805" s="49" t="str">
        <f t="shared" ref="Q1805:Q1868" si="326">IF(P1805="","","m²")</f>
        <v/>
      </c>
      <c r="R1805" s="33"/>
      <c r="S1805" s="33"/>
      <c r="T1805" s="33"/>
      <c r="U1805" s="33"/>
      <c r="V1805" s="27"/>
      <c r="W1805" s="45"/>
      <c r="X1805" s="42">
        <f>IF(V1805="ESU",P1805*PU!$B$3,0)</f>
        <v>0</v>
      </c>
      <c r="Y1805" s="23">
        <f>IF(V1805="ECF",P1805*PU!$B$5,0)</f>
        <v>0</v>
      </c>
      <c r="Z1805" s="23">
        <f>IF(V1805="Enrobé projeté",P1805*PU!$B$7,0)</f>
        <v>0</v>
      </c>
      <c r="AA1805" s="23">
        <f>IF(V1805="Enrobé à froid",P1805*PU!$B$9,0)</f>
        <v>0</v>
      </c>
      <c r="AB1805" s="23">
        <f>IF(V1805="Béton bitumineux",P1805*PU!$B$11,0)</f>
        <v>0</v>
      </c>
      <c r="AC1805" s="23">
        <f>IF(V1805="Grave émulsion",P1805*PU!$B$13,0)</f>
        <v>0</v>
      </c>
      <c r="AD1805" s="24">
        <f>(R1805*PU!B1810)+('Entretien des chaussées1'!T1805*PU!B1812)+'Entretien des chaussées1'!X1805+'Entretien des chaussées1'!Y1805+'Entretien des chaussées1'!Z1805+'Entretien des chaussées1'!AA1805+'Entretien des chaussées1'!AB1805+'Entretien des chaussées1'!AC1805</f>
        <v>0</v>
      </c>
      <c r="AE1805" s="34"/>
      <c r="AF1805" s="34"/>
      <c r="AG1805" s="19" t="str">
        <f t="shared" ref="AG1805:AG1868" si="327">IF(W1805="Année N",AD1805+AE1805+AF1805,"")</f>
        <v/>
      </c>
      <c r="AH1805" s="19" t="str">
        <f t="shared" ref="AH1805:AH1868" si="328">IF(W1805="N+1",AD1805+AE1805+AF1805,"")</f>
        <v/>
      </c>
      <c r="AI1805" s="19" t="str">
        <f t="shared" ref="AI1805:AI1868" si="329">IF(W1805="&gt; N+1",AD1805+AE1805+AF1805,"")</f>
        <v/>
      </c>
      <c r="AJ1805" s="31"/>
      <c r="AK1805" s="26"/>
    </row>
    <row r="1806" spans="1:37" x14ac:dyDescent="0.2">
      <c r="A1806" s="40"/>
      <c r="B1806" s="50"/>
      <c r="C1806" s="41"/>
      <c r="D1806" s="44"/>
      <c r="E1806" s="40"/>
      <c r="F1806" s="38" t="str">
        <f t="shared" si="319"/>
        <v/>
      </c>
      <c r="G1806" s="23">
        <f t="shared" si="320"/>
        <v>0</v>
      </c>
      <c r="H1806" s="23">
        <f t="shared" si="321"/>
        <v>0</v>
      </c>
      <c r="I1806" s="23">
        <f t="shared" si="322"/>
        <v>0</v>
      </c>
      <c r="J1806" s="23">
        <f t="shared" si="323"/>
        <v>0</v>
      </c>
      <c r="K1806" s="23">
        <f t="shared" si="324"/>
        <v>0</v>
      </c>
      <c r="L1806" s="27"/>
      <c r="M1806" s="27"/>
      <c r="N1806" s="33"/>
      <c r="O1806" s="33"/>
      <c r="P1806" s="68" t="str">
        <f t="shared" si="325"/>
        <v/>
      </c>
      <c r="Q1806" s="49" t="str">
        <f t="shared" si="326"/>
        <v/>
      </c>
      <c r="R1806" s="33"/>
      <c r="S1806" s="33"/>
      <c r="T1806" s="33"/>
      <c r="U1806" s="33"/>
      <c r="V1806" s="27"/>
      <c r="W1806" s="45"/>
      <c r="X1806" s="42">
        <f>IF(V1806="ESU",P1806*PU!$B$3,0)</f>
        <v>0</v>
      </c>
      <c r="Y1806" s="23">
        <f>IF(V1806="ECF",P1806*PU!$B$5,0)</f>
        <v>0</v>
      </c>
      <c r="Z1806" s="23">
        <f>IF(V1806="Enrobé projeté",P1806*PU!$B$7,0)</f>
        <v>0</v>
      </c>
      <c r="AA1806" s="23">
        <f>IF(V1806="Enrobé à froid",P1806*PU!$B$9,0)</f>
        <v>0</v>
      </c>
      <c r="AB1806" s="23">
        <f>IF(V1806="Béton bitumineux",P1806*PU!$B$11,0)</f>
        <v>0</v>
      </c>
      <c r="AC1806" s="23">
        <f>IF(V1806="Grave émulsion",P1806*PU!$B$13,0)</f>
        <v>0</v>
      </c>
      <c r="AD1806" s="24">
        <f>(R1806*PU!B1811)+('Entretien des chaussées1'!T1806*PU!B1813)+'Entretien des chaussées1'!X1806+'Entretien des chaussées1'!Y1806+'Entretien des chaussées1'!Z1806+'Entretien des chaussées1'!AA1806+'Entretien des chaussées1'!AB1806+'Entretien des chaussées1'!AC1806</f>
        <v>0</v>
      </c>
      <c r="AE1806" s="34"/>
      <c r="AF1806" s="34"/>
      <c r="AG1806" s="19" t="str">
        <f t="shared" si="327"/>
        <v/>
      </c>
      <c r="AH1806" s="19" t="str">
        <f t="shared" si="328"/>
        <v/>
      </c>
      <c r="AI1806" s="19" t="str">
        <f t="shared" si="329"/>
        <v/>
      </c>
      <c r="AJ1806" s="31"/>
      <c r="AK1806" s="26"/>
    </row>
    <row r="1807" spans="1:37" x14ac:dyDescent="0.2">
      <c r="A1807" s="40"/>
      <c r="B1807" s="50"/>
      <c r="C1807" s="41"/>
      <c r="D1807" s="44"/>
      <c r="E1807" s="40"/>
      <c r="F1807" s="38" t="str">
        <f t="shared" si="319"/>
        <v/>
      </c>
      <c r="G1807" s="23">
        <f t="shared" si="320"/>
        <v>0</v>
      </c>
      <c r="H1807" s="23">
        <f t="shared" si="321"/>
        <v>0</v>
      </c>
      <c r="I1807" s="23">
        <f t="shared" si="322"/>
        <v>0</v>
      </c>
      <c r="J1807" s="23">
        <f t="shared" si="323"/>
        <v>0</v>
      </c>
      <c r="K1807" s="23">
        <f t="shared" si="324"/>
        <v>0</v>
      </c>
      <c r="L1807" s="27"/>
      <c r="M1807" s="27"/>
      <c r="N1807" s="33"/>
      <c r="O1807" s="33"/>
      <c r="P1807" s="68" t="str">
        <f t="shared" si="325"/>
        <v/>
      </c>
      <c r="Q1807" s="49" t="str">
        <f t="shared" si="326"/>
        <v/>
      </c>
      <c r="R1807" s="33"/>
      <c r="S1807" s="33"/>
      <c r="T1807" s="33"/>
      <c r="U1807" s="33"/>
      <c r="V1807" s="27"/>
      <c r="W1807" s="45"/>
      <c r="X1807" s="42">
        <f>IF(V1807="ESU",P1807*PU!$B$3,0)</f>
        <v>0</v>
      </c>
      <c r="Y1807" s="23">
        <f>IF(V1807="ECF",P1807*PU!$B$5,0)</f>
        <v>0</v>
      </c>
      <c r="Z1807" s="23">
        <f>IF(V1807="Enrobé projeté",P1807*PU!$B$7,0)</f>
        <v>0</v>
      </c>
      <c r="AA1807" s="23">
        <f>IF(V1807="Enrobé à froid",P1807*PU!$B$9,0)</f>
        <v>0</v>
      </c>
      <c r="AB1807" s="23">
        <f>IF(V1807="Béton bitumineux",P1807*PU!$B$11,0)</f>
        <v>0</v>
      </c>
      <c r="AC1807" s="23">
        <f>IF(V1807="Grave émulsion",P1807*PU!$B$13,0)</f>
        <v>0</v>
      </c>
      <c r="AD1807" s="24">
        <f>(R1807*PU!B1812)+('Entretien des chaussées1'!T1807*PU!B1814)+'Entretien des chaussées1'!X1807+'Entretien des chaussées1'!Y1807+'Entretien des chaussées1'!Z1807+'Entretien des chaussées1'!AA1807+'Entretien des chaussées1'!AB1807+'Entretien des chaussées1'!AC1807</f>
        <v>0</v>
      </c>
      <c r="AE1807" s="34"/>
      <c r="AF1807" s="34"/>
      <c r="AG1807" s="19" t="str">
        <f t="shared" si="327"/>
        <v/>
      </c>
      <c r="AH1807" s="19" t="str">
        <f t="shared" si="328"/>
        <v/>
      </c>
      <c r="AI1807" s="19" t="str">
        <f t="shared" si="329"/>
        <v/>
      </c>
      <c r="AJ1807" s="31"/>
      <c r="AK1807" s="26"/>
    </row>
    <row r="1808" spans="1:37" x14ac:dyDescent="0.2">
      <c r="A1808" s="40"/>
      <c r="B1808" s="50"/>
      <c r="C1808" s="41"/>
      <c r="D1808" s="44"/>
      <c r="E1808" s="40"/>
      <c r="F1808" s="38" t="str">
        <f t="shared" si="319"/>
        <v/>
      </c>
      <c r="G1808" s="23">
        <f t="shared" si="320"/>
        <v>0</v>
      </c>
      <c r="H1808" s="23">
        <f t="shared" si="321"/>
        <v>0</v>
      </c>
      <c r="I1808" s="23">
        <f t="shared" si="322"/>
        <v>0</v>
      </c>
      <c r="J1808" s="23">
        <f t="shared" si="323"/>
        <v>0</v>
      </c>
      <c r="K1808" s="23">
        <f t="shared" si="324"/>
        <v>0</v>
      </c>
      <c r="L1808" s="27"/>
      <c r="M1808" s="27"/>
      <c r="N1808" s="33"/>
      <c r="O1808" s="33"/>
      <c r="P1808" s="68" t="str">
        <f t="shared" si="325"/>
        <v/>
      </c>
      <c r="Q1808" s="49" t="str">
        <f t="shared" si="326"/>
        <v/>
      </c>
      <c r="R1808" s="33"/>
      <c r="S1808" s="33"/>
      <c r="T1808" s="33"/>
      <c r="U1808" s="33"/>
      <c r="V1808" s="27"/>
      <c r="W1808" s="45"/>
      <c r="X1808" s="42">
        <f>IF(V1808="ESU",P1808*PU!$B$3,0)</f>
        <v>0</v>
      </c>
      <c r="Y1808" s="23">
        <f>IF(V1808="ECF",P1808*PU!$B$5,0)</f>
        <v>0</v>
      </c>
      <c r="Z1808" s="23">
        <f>IF(V1808="Enrobé projeté",P1808*PU!$B$7,0)</f>
        <v>0</v>
      </c>
      <c r="AA1808" s="23">
        <f>IF(V1808="Enrobé à froid",P1808*PU!$B$9,0)</f>
        <v>0</v>
      </c>
      <c r="AB1808" s="23">
        <f>IF(V1808="Béton bitumineux",P1808*PU!$B$11,0)</f>
        <v>0</v>
      </c>
      <c r="AC1808" s="23">
        <f>IF(V1808="Grave émulsion",P1808*PU!$B$13,0)</f>
        <v>0</v>
      </c>
      <c r="AD1808" s="24">
        <f>(R1808*PU!B1813)+('Entretien des chaussées1'!T1808*PU!B1815)+'Entretien des chaussées1'!X1808+'Entretien des chaussées1'!Y1808+'Entretien des chaussées1'!Z1808+'Entretien des chaussées1'!AA1808+'Entretien des chaussées1'!AB1808+'Entretien des chaussées1'!AC1808</f>
        <v>0</v>
      </c>
      <c r="AE1808" s="34"/>
      <c r="AF1808" s="34"/>
      <c r="AG1808" s="19" t="str">
        <f t="shared" si="327"/>
        <v/>
      </c>
      <c r="AH1808" s="19" t="str">
        <f t="shared" si="328"/>
        <v/>
      </c>
      <c r="AI1808" s="19" t="str">
        <f t="shared" si="329"/>
        <v/>
      </c>
      <c r="AJ1808" s="31"/>
      <c r="AK1808" s="26"/>
    </row>
    <row r="1809" spans="1:37" x14ac:dyDescent="0.2">
      <c r="A1809" s="40"/>
      <c r="B1809" s="50"/>
      <c r="C1809" s="41"/>
      <c r="D1809" s="44"/>
      <c r="E1809" s="40"/>
      <c r="F1809" s="38" t="str">
        <f t="shared" si="319"/>
        <v/>
      </c>
      <c r="G1809" s="23">
        <f t="shared" si="320"/>
        <v>0</v>
      </c>
      <c r="H1809" s="23">
        <f t="shared" si="321"/>
        <v>0</v>
      </c>
      <c r="I1809" s="23">
        <f t="shared" si="322"/>
        <v>0</v>
      </c>
      <c r="J1809" s="23">
        <f t="shared" si="323"/>
        <v>0</v>
      </c>
      <c r="K1809" s="23">
        <f t="shared" si="324"/>
        <v>0</v>
      </c>
      <c r="L1809" s="27"/>
      <c r="M1809" s="27"/>
      <c r="N1809" s="33"/>
      <c r="O1809" s="33"/>
      <c r="P1809" s="68" t="str">
        <f t="shared" si="325"/>
        <v/>
      </c>
      <c r="Q1809" s="49" t="str">
        <f t="shared" si="326"/>
        <v/>
      </c>
      <c r="R1809" s="33"/>
      <c r="S1809" s="33"/>
      <c r="T1809" s="33"/>
      <c r="U1809" s="33"/>
      <c r="V1809" s="27"/>
      <c r="W1809" s="45"/>
      <c r="X1809" s="42">
        <f>IF(V1809="ESU",P1809*PU!$B$3,0)</f>
        <v>0</v>
      </c>
      <c r="Y1809" s="23">
        <f>IF(V1809="ECF",P1809*PU!$B$5,0)</f>
        <v>0</v>
      </c>
      <c r="Z1809" s="23">
        <f>IF(V1809="Enrobé projeté",P1809*PU!$B$7,0)</f>
        <v>0</v>
      </c>
      <c r="AA1809" s="23">
        <f>IF(V1809="Enrobé à froid",P1809*PU!$B$9,0)</f>
        <v>0</v>
      </c>
      <c r="AB1809" s="23">
        <f>IF(V1809="Béton bitumineux",P1809*PU!$B$11,0)</f>
        <v>0</v>
      </c>
      <c r="AC1809" s="23">
        <f>IF(V1809="Grave émulsion",P1809*PU!$B$13,0)</f>
        <v>0</v>
      </c>
      <c r="AD1809" s="24">
        <f>(R1809*PU!B1814)+('Entretien des chaussées1'!T1809*PU!B1816)+'Entretien des chaussées1'!X1809+'Entretien des chaussées1'!Y1809+'Entretien des chaussées1'!Z1809+'Entretien des chaussées1'!AA1809+'Entretien des chaussées1'!AB1809+'Entretien des chaussées1'!AC1809</f>
        <v>0</v>
      </c>
      <c r="AE1809" s="34"/>
      <c r="AF1809" s="34"/>
      <c r="AG1809" s="19" t="str">
        <f t="shared" si="327"/>
        <v/>
      </c>
      <c r="AH1809" s="19" t="str">
        <f t="shared" si="328"/>
        <v/>
      </c>
      <c r="AI1809" s="19" t="str">
        <f t="shared" si="329"/>
        <v/>
      </c>
      <c r="AJ1809" s="31"/>
      <c r="AK1809" s="26"/>
    </row>
    <row r="1810" spans="1:37" x14ac:dyDescent="0.2">
      <c r="A1810" s="40"/>
      <c r="B1810" s="50"/>
      <c r="C1810" s="41"/>
      <c r="D1810" s="44"/>
      <c r="E1810" s="40"/>
      <c r="F1810" s="38" t="str">
        <f t="shared" si="319"/>
        <v/>
      </c>
      <c r="G1810" s="23">
        <f t="shared" si="320"/>
        <v>0</v>
      </c>
      <c r="H1810" s="23">
        <f t="shared" si="321"/>
        <v>0</v>
      </c>
      <c r="I1810" s="23">
        <f t="shared" si="322"/>
        <v>0</v>
      </c>
      <c r="J1810" s="23">
        <f t="shared" si="323"/>
        <v>0</v>
      </c>
      <c r="K1810" s="23">
        <f t="shared" si="324"/>
        <v>0</v>
      </c>
      <c r="L1810" s="27"/>
      <c r="M1810" s="27"/>
      <c r="N1810" s="33"/>
      <c r="O1810" s="33"/>
      <c r="P1810" s="68" t="str">
        <f t="shared" si="325"/>
        <v/>
      </c>
      <c r="Q1810" s="49" t="str">
        <f t="shared" si="326"/>
        <v/>
      </c>
      <c r="R1810" s="33"/>
      <c r="S1810" s="33"/>
      <c r="T1810" s="33"/>
      <c r="U1810" s="33"/>
      <c r="V1810" s="27"/>
      <c r="W1810" s="45"/>
      <c r="X1810" s="42">
        <f>IF(V1810="ESU",P1810*PU!$B$3,0)</f>
        <v>0</v>
      </c>
      <c r="Y1810" s="23">
        <f>IF(V1810="ECF",P1810*PU!$B$5,0)</f>
        <v>0</v>
      </c>
      <c r="Z1810" s="23">
        <f>IF(V1810="Enrobé projeté",P1810*PU!$B$7,0)</f>
        <v>0</v>
      </c>
      <c r="AA1810" s="23">
        <f>IF(V1810="Enrobé à froid",P1810*PU!$B$9,0)</f>
        <v>0</v>
      </c>
      <c r="AB1810" s="23">
        <f>IF(V1810="Béton bitumineux",P1810*PU!$B$11,0)</f>
        <v>0</v>
      </c>
      <c r="AC1810" s="23">
        <f>IF(V1810="Grave émulsion",P1810*PU!$B$13,0)</f>
        <v>0</v>
      </c>
      <c r="AD1810" s="24">
        <f>(R1810*PU!B1815)+('Entretien des chaussées1'!T1810*PU!B1817)+'Entretien des chaussées1'!X1810+'Entretien des chaussées1'!Y1810+'Entretien des chaussées1'!Z1810+'Entretien des chaussées1'!AA1810+'Entretien des chaussées1'!AB1810+'Entretien des chaussées1'!AC1810</f>
        <v>0</v>
      </c>
      <c r="AE1810" s="34"/>
      <c r="AF1810" s="34"/>
      <c r="AG1810" s="19" t="str">
        <f t="shared" si="327"/>
        <v/>
      </c>
      <c r="AH1810" s="19" t="str">
        <f t="shared" si="328"/>
        <v/>
      </c>
      <c r="AI1810" s="19" t="str">
        <f t="shared" si="329"/>
        <v/>
      </c>
      <c r="AJ1810" s="31"/>
      <c r="AK1810" s="26"/>
    </row>
    <row r="1811" spans="1:37" x14ac:dyDescent="0.2">
      <c r="A1811" s="40"/>
      <c r="B1811" s="50"/>
      <c r="C1811" s="41"/>
      <c r="D1811" s="44"/>
      <c r="E1811" s="40"/>
      <c r="F1811" s="38" t="str">
        <f t="shared" si="319"/>
        <v/>
      </c>
      <c r="G1811" s="23">
        <f t="shared" si="320"/>
        <v>0</v>
      </c>
      <c r="H1811" s="23">
        <f t="shared" si="321"/>
        <v>0</v>
      </c>
      <c r="I1811" s="23">
        <f t="shared" si="322"/>
        <v>0</v>
      </c>
      <c r="J1811" s="23">
        <f t="shared" si="323"/>
        <v>0</v>
      </c>
      <c r="K1811" s="23">
        <f t="shared" si="324"/>
        <v>0</v>
      </c>
      <c r="L1811" s="27"/>
      <c r="M1811" s="27"/>
      <c r="N1811" s="33"/>
      <c r="O1811" s="33"/>
      <c r="P1811" s="68" t="str">
        <f t="shared" si="325"/>
        <v/>
      </c>
      <c r="Q1811" s="49" t="str">
        <f t="shared" si="326"/>
        <v/>
      </c>
      <c r="R1811" s="33"/>
      <c r="S1811" s="33"/>
      <c r="T1811" s="33"/>
      <c r="U1811" s="33"/>
      <c r="V1811" s="27"/>
      <c r="W1811" s="45"/>
      <c r="X1811" s="42">
        <f>IF(V1811="ESU",P1811*PU!$B$3,0)</f>
        <v>0</v>
      </c>
      <c r="Y1811" s="23">
        <f>IF(V1811="ECF",P1811*PU!$B$5,0)</f>
        <v>0</v>
      </c>
      <c r="Z1811" s="23">
        <f>IF(V1811="Enrobé projeté",P1811*PU!$B$7,0)</f>
        <v>0</v>
      </c>
      <c r="AA1811" s="23">
        <f>IF(V1811="Enrobé à froid",P1811*PU!$B$9,0)</f>
        <v>0</v>
      </c>
      <c r="AB1811" s="23">
        <f>IF(V1811="Béton bitumineux",P1811*PU!$B$11,0)</f>
        <v>0</v>
      </c>
      <c r="AC1811" s="23">
        <f>IF(V1811="Grave émulsion",P1811*PU!$B$13,0)</f>
        <v>0</v>
      </c>
      <c r="AD1811" s="24">
        <f>(R1811*PU!B1816)+('Entretien des chaussées1'!T1811*PU!B1818)+'Entretien des chaussées1'!X1811+'Entretien des chaussées1'!Y1811+'Entretien des chaussées1'!Z1811+'Entretien des chaussées1'!AA1811+'Entretien des chaussées1'!AB1811+'Entretien des chaussées1'!AC1811</f>
        <v>0</v>
      </c>
      <c r="AE1811" s="34"/>
      <c r="AF1811" s="34"/>
      <c r="AG1811" s="19" t="str">
        <f t="shared" si="327"/>
        <v/>
      </c>
      <c r="AH1811" s="19" t="str">
        <f t="shared" si="328"/>
        <v/>
      </c>
      <c r="AI1811" s="19" t="str">
        <f t="shared" si="329"/>
        <v/>
      </c>
      <c r="AJ1811" s="31"/>
      <c r="AK1811" s="26"/>
    </row>
    <row r="1812" spans="1:37" x14ac:dyDescent="0.2">
      <c r="A1812" s="40"/>
      <c r="B1812" s="50"/>
      <c r="C1812" s="41"/>
      <c r="D1812" s="44"/>
      <c r="E1812" s="40"/>
      <c r="F1812" s="38" t="str">
        <f t="shared" si="319"/>
        <v/>
      </c>
      <c r="G1812" s="23">
        <f t="shared" si="320"/>
        <v>0</v>
      </c>
      <c r="H1812" s="23">
        <f t="shared" si="321"/>
        <v>0</v>
      </c>
      <c r="I1812" s="23">
        <f t="shared" si="322"/>
        <v>0</v>
      </c>
      <c r="J1812" s="23">
        <f t="shared" si="323"/>
        <v>0</v>
      </c>
      <c r="K1812" s="23">
        <f t="shared" si="324"/>
        <v>0</v>
      </c>
      <c r="L1812" s="27"/>
      <c r="M1812" s="27"/>
      <c r="N1812" s="33"/>
      <c r="O1812" s="33"/>
      <c r="P1812" s="68" t="str">
        <f t="shared" si="325"/>
        <v/>
      </c>
      <c r="Q1812" s="49" t="str">
        <f t="shared" si="326"/>
        <v/>
      </c>
      <c r="R1812" s="33"/>
      <c r="S1812" s="33"/>
      <c r="T1812" s="33"/>
      <c r="U1812" s="33"/>
      <c r="V1812" s="27"/>
      <c r="W1812" s="45"/>
      <c r="X1812" s="42">
        <f>IF(V1812="ESU",P1812*PU!$B$3,0)</f>
        <v>0</v>
      </c>
      <c r="Y1812" s="23">
        <f>IF(V1812="ECF",P1812*PU!$B$5,0)</f>
        <v>0</v>
      </c>
      <c r="Z1812" s="23">
        <f>IF(V1812="Enrobé projeté",P1812*PU!$B$7,0)</f>
        <v>0</v>
      </c>
      <c r="AA1812" s="23">
        <f>IF(V1812="Enrobé à froid",P1812*PU!$B$9,0)</f>
        <v>0</v>
      </c>
      <c r="AB1812" s="23">
        <f>IF(V1812="Béton bitumineux",P1812*PU!$B$11,0)</f>
        <v>0</v>
      </c>
      <c r="AC1812" s="23">
        <f>IF(V1812="Grave émulsion",P1812*PU!$B$13,0)</f>
        <v>0</v>
      </c>
      <c r="AD1812" s="24">
        <f>(R1812*PU!B1817)+('Entretien des chaussées1'!T1812*PU!B1819)+'Entretien des chaussées1'!X1812+'Entretien des chaussées1'!Y1812+'Entretien des chaussées1'!Z1812+'Entretien des chaussées1'!AA1812+'Entretien des chaussées1'!AB1812+'Entretien des chaussées1'!AC1812</f>
        <v>0</v>
      </c>
      <c r="AE1812" s="34"/>
      <c r="AF1812" s="34"/>
      <c r="AG1812" s="19" t="str">
        <f t="shared" si="327"/>
        <v/>
      </c>
      <c r="AH1812" s="19" t="str">
        <f t="shared" si="328"/>
        <v/>
      </c>
      <c r="AI1812" s="19" t="str">
        <f t="shared" si="329"/>
        <v/>
      </c>
      <c r="AJ1812" s="31"/>
      <c r="AK1812" s="26"/>
    </row>
    <row r="1813" spans="1:37" x14ac:dyDescent="0.2">
      <c r="A1813" s="40"/>
      <c r="B1813" s="50"/>
      <c r="C1813" s="41"/>
      <c r="D1813" s="44"/>
      <c r="E1813" s="40"/>
      <c r="F1813" s="38" t="str">
        <f t="shared" si="319"/>
        <v/>
      </c>
      <c r="G1813" s="23">
        <f t="shared" si="320"/>
        <v>0</v>
      </c>
      <c r="H1813" s="23">
        <f t="shared" si="321"/>
        <v>0</v>
      </c>
      <c r="I1813" s="23">
        <f t="shared" si="322"/>
        <v>0</v>
      </c>
      <c r="J1813" s="23">
        <f t="shared" si="323"/>
        <v>0</v>
      </c>
      <c r="K1813" s="23">
        <f t="shared" si="324"/>
        <v>0</v>
      </c>
      <c r="L1813" s="27"/>
      <c r="M1813" s="27"/>
      <c r="N1813" s="33"/>
      <c r="O1813" s="33"/>
      <c r="P1813" s="68" t="str">
        <f t="shared" si="325"/>
        <v/>
      </c>
      <c r="Q1813" s="49" t="str">
        <f t="shared" si="326"/>
        <v/>
      </c>
      <c r="R1813" s="33"/>
      <c r="S1813" s="33"/>
      <c r="T1813" s="33"/>
      <c r="U1813" s="33"/>
      <c r="V1813" s="27"/>
      <c r="W1813" s="45"/>
      <c r="X1813" s="42">
        <f>IF(V1813="ESU",P1813*PU!$B$3,0)</f>
        <v>0</v>
      </c>
      <c r="Y1813" s="23">
        <f>IF(V1813="ECF",P1813*PU!$B$5,0)</f>
        <v>0</v>
      </c>
      <c r="Z1813" s="23">
        <f>IF(V1813="Enrobé projeté",P1813*PU!$B$7,0)</f>
        <v>0</v>
      </c>
      <c r="AA1813" s="23">
        <f>IF(V1813="Enrobé à froid",P1813*PU!$B$9,0)</f>
        <v>0</v>
      </c>
      <c r="AB1813" s="23">
        <f>IF(V1813="Béton bitumineux",P1813*PU!$B$11,0)</f>
        <v>0</v>
      </c>
      <c r="AC1813" s="23">
        <f>IF(V1813="Grave émulsion",P1813*PU!$B$13,0)</f>
        <v>0</v>
      </c>
      <c r="AD1813" s="24">
        <f>(R1813*PU!B1818)+('Entretien des chaussées1'!T1813*PU!B1820)+'Entretien des chaussées1'!X1813+'Entretien des chaussées1'!Y1813+'Entretien des chaussées1'!Z1813+'Entretien des chaussées1'!AA1813+'Entretien des chaussées1'!AB1813+'Entretien des chaussées1'!AC1813</f>
        <v>0</v>
      </c>
      <c r="AE1813" s="34"/>
      <c r="AF1813" s="34"/>
      <c r="AG1813" s="19" t="str">
        <f t="shared" si="327"/>
        <v/>
      </c>
      <c r="AH1813" s="19" t="str">
        <f t="shared" si="328"/>
        <v/>
      </c>
      <c r="AI1813" s="19" t="str">
        <f t="shared" si="329"/>
        <v/>
      </c>
      <c r="AJ1813" s="31"/>
      <c r="AK1813" s="26"/>
    </row>
    <row r="1814" spans="1:37" x14ac:dyDescent="0.2">
      <c r="A1814" s="40"/>
      <c r="B1814" s="50"/>
      <c r="C1814" s="41"/>
      <c r="D1814" s="44"/>
      <c r="E1814" s="40"/>
      <c r="F1814" s="38" t="str">
        <f t="shared" si="319"/>
        <v/>
      </c>
      <c r="G1814" s="23">
        <f t="shared" si="320"/>
        <v>0</v>
      </c>
      <c r="H1814" s="23">
        <f t="shared" si="321"/>
        <v>0</v>
      </c>
      <c r="I1814" s="23">
        <f t="shared" si="322"/>
        <v>0</v>
      </c>
      <c r="J1814" s="23">
        <f t="shared" si="323"/>
        <v>0</v>
      </c>
      <c r="K1814" s="23">
        <f t="shared" si="324"/>
        <v>0</v>
      </c>
      <c r="L1814" s="27"/>
      <c r="M1814" s="27"/>
      <c r="N1814" s="33"/>
      <c r="O1814" s="33"/>
      <c r="P1814" s="68" t="str">
        <f t="shared" si="325"/>
        <v/>
      </c>
      <c r="Q1814" s="49" t="str">
        <f t="shared" si="326"/>
        <v/>
      </c>
      <c r="R1814" s="33"/>
      <c r="S1814" s="33"/>
      <c r="T1814" s="33"/>
      <c r="U1814" s="33"/>
      <c r="V1814" s="27"/>
      <c r="W1814" s="45"/>
      <c r="X1814" s="42">
        <f>IF(V1814="ESU",P1814*PU!$B$3,0)</f>
        <v>0</v>
      </c>
      <c r="Y1814" s="23">
        <f>IF(V1814="ECF",P1814*PU!$B$5,0)</f>
        <v>0</v>
      </c>
      <c r="Z1814" s="23">
        <f>IF(V1814="Enrobé projeté",P1814*PU!$B$7,0)</f>
        <v>0</v>
      </c>
      <c r="AA1814" s="23">
        <f>IF(V1814="Enrobé à froid",P1814*PU!$B$9,0)</f>
        <v>0</v>
      </c>
      <c r="AB1814" s="23">
        <f>IF(V1814="Béton bitumineux",P1814*PU!$B$11,0)</f>
        <v>0</v>
      </c>
      <c r="AC1814" s="23">
        <f>IF(V1814="Grave émulsion",P1814*PU!$B$13,0)</f>
        <v>0</v>
      </c>
      <c r="AD1814" s="24">
        <f>(R1814*PU!B1819)+('Entretien des chaussées1'!T1814*PU!B1821)+'Entretien des chaussées1'!X1814+'Entretien des chaussées1'!Y1814+'Entretien des chaussées1'!Z1814+'Entretien des chaussées1'!AA1814+'Entretien des chaussées1'!AB1814+'Entretien des chaussées1'!AC1814</f>
        <v>0</v>
      </c>
      <c r="AE1814" s="34"/>
      <c r="AF1814" s="34"/>
      <c r="AG1814" s="19" t="str">
        <f t="shared" si="327"/>
        <v/>
      </c>
      <c r="AH1814" s="19" t="str">
        <f t="shared" si="328"/>
        <v/>
      </c>
      <c r="AI1814" s="19" t="str">
        <f t="shared" si="329"/>
        <v/>
      </c>
      <c r="AJ1814" s="31"/>
      <c r="AK1814" s="26"/>
    </row>
    <row r="1815" spans="1:37" x14ac:dyDescent="0.2">
      <c r="A1815" s="40"/>
      <c r="B1815" s="50"/>
      <c r="C1815" s="41"/>
      <c r="D1815" s="44"/>
      <c r="E1815" s="40"/>
      <c r="F1815" s="38" t="str">
        <f t="shared" si="319"/>
        <v/>
      </c>
      <c r="G1815" s="23">
        <f t="shared" si="320"/>
        <v>0</v>
      </c>
      <c r="H1815" s="23">
        <f t="shared" si="321"/>
        <v>0</v>
      </c>
      <c r="I1815" s="23">
        <f t="shared" si="322"/>
        <v>0</v>
      </c>
      <c r="J1815" s="23">
        <f t="shared" si="323"/>
        <v>0</v>
      </c>
      <c r="K1815" s="23">
        <f t="shared" si="324"/>
        <v>0</v>
      </c>
      <c r="L1815" s="27"/>
      <c r="M1815" s="27"/>
      <c r="N1815" s="33"/>
      <c r="O1815" s="33"/>
      <c r="P1815" s="68" t="str">
        <f t="shared" si="325"/>
        <v/>
      </c>
      <c r="Q1815" s="49" t="str">
        <f t="shared" si="326"/>
        <v/>
      </c>
      <c r="R1815" s="33"/>
      <c r="S1815" s="33"/>
      <c r="T1815" s="33"/>
      <c r="U1815" s="33"/>
      <c r="V1815" s="27"/>
      <c r="W1815" s="45"/>
      <c r="X1815" s="42">
        <f>IF(V1815="ESU",P1815*PU!$B$3,0)</f>
        <v>0</v>
      </c>
      <c r="Y1815" s="23">
        <f>IF(V1815="ECF",P1815*PU!$B$5,0)</f>
        <v>0</v>
      </c>
      <c r="Z1815" s="23">
        <f>IF(V1815="Enrobé projeté",P1815*PU!$B$7,0)</f>
        <v>0</v>
      </c>
      <c r="AA1815" s="23">
        <f>IF(V1815="Enrobé à froid",P1815*PU!$B$9,0)</f>
        <v>0</v>
      </c>
      <c r="AB1815" s="23">
        <f>IF(V1815="Béton bitumineux",P1815*PU!$B$11,0)</f>
        <v>0</v>
      </c>
      <c r="AC1815" s="23">
        <f>IF(V1815="Grave émulsion",P1815*PU!$B$13,0)</f>
        <v>0</v>
      </c>
      <c r="AD1815" s="24">
        <f>(R1815*PU!B1820)+('Entretien des chaussées1'!T1815*PU!B1822)+'Entretien des chaussées1'!X1815+'Entretien des chaussées1'!Y1815+'Entretien des chaussées1'!Z1815+'Entretien des chaussées1'!AA1815+'Entretien des chaussées1'!AB1815+'Entretien des chaussées1'!AC1815</f>
        <v>0</v>
      </c>
      <c r="AE1815" s="34"/>
      <c r="AF1815" s="34"/>
      <c r="AG1815" s="19" t="str">
        <f t="shared" si="327"/>
        <v/>
      </c>
      <c r="AH1815" s="19" t="str">
        <f t="shared" si="328"/>
        <v/>
      </c>
      <c r="AI1815" s="19" t="str">
        <f t="shared" si="329"/>
        <v/>
      </c>
      <c r="AJ1815" s="31"/>
      <c r="AK1815" s="26"/>
    </row>
    <row r="1816" spans="1:37" x14ac:dyDescent="0.2">
      <c r="A1816" s="40"/>
      <c r="B1816" s="50"/>
      <c r="C1816" s="41"/>
      <c r="D1816" s="44"/>
      <c r="E1816" s="40"/>
      <c r="F1816" s="38" t="str">
        <f t="shared" si="319"/>
        <v/>
      </c>
      <c r="G1816" s="23">
        <f t="shared" si="320"/>
        <v>0</v>
      </c>
      <c r="H1816" s="23">
        <f t="shared" si="321"/>
        <v>0</v>
      </c>
      <c r="I1816" s="23">
        <f t="shared" si="322"/>
        <v>0</v>
      </c>
      <c r="J1816" s="23">
        <f t="shared" si="323"/>
        <v>0</v>
      </c>
      <c r="K1816" s="23">
        <f t="shared" si="324"/>
        <v>0</v>
      </c>
      <c r="L1816" s="27"/>
      <c r="M1816" s="27"/>
      <c r="N1816" s="33"/>
      <c r="O1816" s="33"/>
      <c r="P1816" s="68" t="str">
        <f t="shared" si="325"/>
        <v/>
      </c>
      <c r="Q1816" s="49" t="str">
        <f t="shared" si="326"/>
        <v/>
      </c>
      <c r="R1816" s="33"/>
      <c r="S1816" s="33"/>
      <c r="T1816" s="33"/>
      <c r="U1816" s="33"/>
      <c r="V1816" s="27"/>
      <c r="W1816" s="45"/>
      <c r="X1816" s="42">
        <f>IF(V1816="ESU",P1816*PU!$B$3,0)</f>
        <v>0</v>
      </c>
      <c r="Y1816" s="23">
        <f>IF(V1816="ECF",P1816*PU!$B$5,0)</f>
        <v>0</v>
      </c>
      <c r="Z1816" s="23">
        <f>IF(V1816="Enrobé projeté",P1816*PU!$B$7,0)</f>
        <v>0</v>
      </c>
      <c r="AA1816" s="23">
        <f>IF(V1816="Enrobé à froid",P1816*PU!$B$9,0)</f>
        <v>0</v>
      </c>
      <c r="AB1816" s="23">
        <f>IF(V1816="Béton bitumineux",P1816*PU!$B$11,0)</f>
        <v>0</v>
      </c>
      <c r="AC1816" s="23">
        <f>IF(V1816="Grave émulsion",P1816*PU!$B$13,0)</f>
        <v>0</v>
      </c>
      <c r="AD1816" s="24">
        <f>(R1816*PU!B1821)+('Entretien des chaussées1'!T1816*PU!B1823)+'Entretien des chaussées1'!X1816+'Entretien des chaussées1'!Y1816+'Entretien des chaussées1'!Z1816+'Entretien des chaussées1'!AA1816+'Entretien des chaussées1'!AB1816+'Entretien des chaussées1'!AC1816</f>
        <v>0</v>
      </c>
      <c r="AE1816" s="34"/>
      <c r="AF1816" s="34"/>
      <c r="AG1816" s="19" t="str">
        <f t="shared" si="327"/>
        <v/>
      </c>
      <c r="AH1816" s="19" t="str">
        <f t="shared" si="328"/>
        <v/>
      </c>
      <c r="AI1816" s="19" t="str">
        <f t="shared" si="329"/>
        <v/>
      </c>
      <c r="AJ1816" s="31"/>
      <c r="AK1816" s="26"/>
    </row>
    <row r="1817" spans="1:37" x14ac:dyDescent="0.2">
      <c r="A1817" s="40"/>
      <c r="B1817" s="50"/>
      <c r="C1817" s="41"/>
      <c r="D1817" s="44"/>
      <c r="E1817" s="40"/>
      <c r="F1817" s="38" t="str">
        <f t="shared" si="319"/>
        <v/>
      </c>
      <c r="G1817" s="23">
        <f t="shared" si="320"/>
        <v>0</v>
      </c>
      <c r="H1817" s="23">
        <f t="shared" si="321"/>
        <v>0</v>
      </c>
      <c r="I1817" s="23">
        <f t="shared" si="322"/>
        <v>0</v>
      </c>
      <c r="J1817" s="23">
        <f t="shared" si="323"/>
        <v>0</v>
      </c>
      <c r="K1817" s="23">
        <f t="shared" si="324"/>
        <v>0</v>
      </c>
      <c r="L1817" s="27"/>
      <c r="M1817" s="27"/>
      <c r="N1817" s="33"/>
      <c r="O1817" s="33"/>
      <c r="P1817" s="68" t="str">
        <f t="shared" si="325"/>
        <v/>
      </c>
      <c r="Q1817" s="49" t="str">
        <f t="shared" si="326"/>
        <v/>
      </c>
      <c r="R1817" s="33"/>
      <c r="S1817" s="33"/>
      <c r="T1817" s="33"/>
      <c r="U1817" s="33"/>
      <c r="V1817" s="27"/>
      <c r="W1817" s="45"/>
      <c r="X1817" s="42">
        <f>IF(V1817="ESU",P1817*PU!$B$3,0)</f>
        <v>0</v>
      </c>
      <c r="Y1817" s="23">
        <f>IF(V1817="ECF",P1817*PU!$B$5,0)</f>
        <v>0</v>
      </c>
      <c r="Z1817" s="23">
        <f>IF(V1817="Enrobé projeté",P1817*PU!$B$7,0)</f>
        <v>0</v>
      </c>
      <c r="AA1817" s="23">
        <f>IF(V1817="Enrobé à froid",P1817*PU!$B$9,0)</f>
        <v>0</v>
      </c>
      <c r="AB1817" s="23">
        <f>IF(V1817="Béton bitumineux",P1817*PU!$B$11,0)</f>
        <v>0</v>
      </c>
      <c r="AC1817" s="23">
        <f>IF(V1817="Grave émulsion",P1817*PU!$B$13,0)</f>
        <v>0</v>
      </c>
      <c r="AD1817" s="24">
        <f>(R1817*PU!B1822)+('Entretien des chaussées1'!T1817*PU!B1824)+'Entretien des chaussées1'!X1817+'Entretien des chaussées1'!Y1817+'Entretien des chaussées1'!Z1817+'Entretien des chaussées1'!AA1817+'Entretien des chaussées1'!AB1817+'Entretien des chaussées1'!AC1817</f>
        <v>0</v>
      </c>
      <c r="AE1817" s="34"/>
      <c r="AF1817" s="34"/>
      <c r="AG1817" s="19" t="str">
        <f t="shared" si="327"/>
        <v/>
      </c>
      <c r="AH1817" s="19" t="str">
        <f t="shared" si="328"/>
        <v/>
      </c>
      <c r="AI1817" s="19" t="str">
        <f t="shared" si="329"/>
        <v/>
      </c>
      <c r="AJ1817" s="31"/>
      <c r="AK1817" s="26"/>
    </row>
    <row r="1818" spans="1:37" x14ac:dyDescent="0.2">
      <c r="A1818" s="40"/>
      <c r="B1818" s="50"/>
      <c r="C1818" s="41"/>
      <c r="D1818" s="44"/>
      <c r="E1818" s="40"/>
      <c r="F1818" s="38" t="str">
        <f t="shared" si="319"/>
        <v/>
      </c>
      <c r="G1818" s="23">
        <f t="shared" si="320"/>
        <v>0</v>
      </c>
      <c r="H1818" s="23">
        <f t="shared" si="321"/>
        <v>0</v>
      </c>
      <c r="I1818" s="23">
        <f t="shared" si="322"/>
        <v>0</v>
      </c>
      <c r="J1818" s="23">
        <f t="shared" si="323"/>
        <v>0</v>
      </c>
      <c r="K1818" s="23">
        <f t="shared" si="324"/>
        <v>0</v>
      </c>
      <c r="L1818" s="27"/>
      <c r="M1818" s="27"/>
      <c r="N1818" s="33"/>
      <c r="O1818" s="33"/>
      <c r="P1818" s="68" t="str">
        <f t="shared" si="325"/>
        <v/>
      </c>
      <c r="Q1818" s="49" t="str">
        <f t="shared" si="326"/>
        <v/>
      </c>
      <c r="R1818" s="33"/>
      <c r="S1818" s="33"/>
      <c r="T1818" s="33"/>
      <c r="U1818" s="33"/>
      <c r="V1818" s="27"/>
      <c r="W1818" s="45"/>
      <c r="X1818" s="42">
        <f>IF(V1818="ESU",P1818*PU!$B$3,0)</f>
        <v>0</v>
      </c>
      <c r="Y1818" s="23">
        <f>IF(V1818="ECF",P1818*PU!$B$5,0)</f>
        <v>0</v>
      </c>
      <c r="Z1818" s="23">
        <f>IF(V1818="Enrobé projeté",P1818*PU!$B$7,0)</f>
        <v>0</v>
      </c>
      <c r="AA1818" s="23">
        <f>IF(V1818="Enrobé à froid",P1818*PU!$B$9,0)</f>
        <v>0</v>
      </c>
      <c r="AB1818" s="23">
        <f>IF(V1818="Béton bitumineux",P1818*PU!$B$11,0)</f>
        <v>0</v>
      </c>
      <c r="AC1818" s="23">
        <f>IF(V1818="Grave émulsion",P1818*PU!$B$13,0)</f>
        <v>0</v>
      </c>
      <c r="AD1818" s="24">
        <f>(R1818*PU!B1823)+('Entretien des chaussées1'!T1818*PU!B1825)+'Entretien des chaussées1'!X1818+'Entretien des chaussées1'!Y1818+'Entretien des chaussées1'!Z1818+'Entretien des chaussées1'!AA1818+'Entretien des chaussées1'!AB1818+'Entretien des chaussées1'!AC1818</f>
        <v>0</v>
      </c>
      <c r="AE1818" s="34"/>
      <c r="AF1818" s="34"/>
      <c r="AG1818" s="19" t="str">
        <f t="shared" si="327"/>
        <v/>
      </c>
      <c r="AH1818" s="19" t="str">
        <f t="shared" si="328"/>
        <v/>
      </c>
      <c r="AI1818" s="19" t="str">
        <f t="shared" si="329"/>
        <v/>
      </c>
      <c r="AJ1818" s="31"/>
      <c r="AK1818" s="26"/>
    </row>
    <row r="1819" spans="1:37" x14ac:dyDescent="0.2">
      <c r="A1819" s="40"/>
      <c r="B1819" s="50"/>
      <c r="C1819" s="41"/>
      <c r="D1819" s="44"/>
      <c r="E1819" s="40"/>
      <c r="F1819" s="38" t="str">
        <f t="shared" si="319"/>
        <v/>
      </c>
      <c r="G1819" s="23">
        <f t="shared" si="320"/>
        <v>0</v>
      </c>
      <c r="H1819" s="23">
        <f t="shared" si="321"/>
        <v>0</v>
      </c>
      <c r="I1819" s="23">
        <f t="shared" si="322"/>
        <v>0</v>
      </c>
      <c r="J1819" s="23">
        <f t="shared" si="323"/>
        <v>0</v>
      </c>
      <c r="K1819" s="23">
        <f t="shared" si="324"/>
        <v>0</v>
      </c>
      <c r="L1819" s="27"/>
      <c r="M1819" s="27"/>
      <c r="N1819" s="33"/>
      <c r="O1819" s="33"/>
      <c r="P1819" s="68" t="str">
        <f t="shared" si="325"/>
        <v/>
      </c>
      <c r="Q1819" s="49" t="str">
        <f t="shared" si="326"/>
        <v/>
      </c>
      <c r="R1819" s="33"/>
      <c r="S1819" s="33"/>
      <c r="T1819" s="33"/>
      <c r="U1819" s="33"/>
      <c r="V1819" s="27"/>
      <c r="W1819" s="45"/>
      <c r="X1819" s="42">
        <f>IF(V1819="ESU",P1819*PU!$B$3,0)</f>
        <v>0</v>
      </c>
      <c r="Y1819" s="23">
        <f>IF(V1819="ECF",P1819*PU!$B$5,0)</f>
        <v>0</v>
      </c>
      <c r="Z1819" s="23">
        <f>IF(V1819="Enrobé projeté",P1819*PU!$B$7,0)</f>
        <v>0</v>
      </c>
      <c r="AA1819" s="23">
        <f>IF(V1819="Enrobé à froid",P1819*PU!$B$9,0)</f>
        <v>0</v>
      </c>
      <c r="AB1819" s="23">
        <f>IF(V1819="Béton bitumineux",P1819*PU!$B$11,0)</f>
        <v>0</v>
      </c>
      <c r="AC1819" s="23">
        <f>IF(V1819="Grave émulsion",P1819*PU!$B$13,0)</f>
        <v>0</v>
      </c>
      <c r="AD1819" s="24">
        <f>(R1819*PU!B1824)+('Entretien des chaussées1'!T1819*PU!B1826)+'Entretien des chaussées1'!X1819+'Entretien des chaussées1'!Y1819+'Entretien des chaussées1'!Z1819+'Entretien des chaussées1'!AA1819+'Entretien des chaussées1'!AB1819+'Entretien des chaussées1'!AC1819</f>
        <v>0</v>
      </c>
      <c r="AE1819" s="34"/>
      <c r="AF1819" s="34"/>
      <c r="AG1819" s="19" t="str">
        <f t="shared" si="327"/>
        <v/>
      </c>
      <c r="AH1819" s="19" t="str">
        <f t="shared" si="328"/>
        <v/>
      </c>
      <c r="AI1819" s="19" t="str">
        <f t="shared" si="329"/>
        <v/>
      </c>
      <c r="AJ1819" s="31"/>
      <c r="AK1819" s="26"/>
    </row>
    <row r="1820" spans="1:37" x14ac:dyDescent="0.2">
      <c r="A1820" s="40"/>
      <c r="B1820" s="50"/>
      <c r="C1820" s="41"/>
      <c r="D1820" s="44"/>
      <c r="E1820" s="40"/>
      <c r="F1820" s="38" t="str">
        <f t="shared" si="319"/>
        <v/>
      </c>
      <c r="G1820" s="23">
        <f t="shared" si="320"/>
        <v>0</v>
      </c>
      <c r="H1820" s="23">
        <f t="shared" si="321"/>
        <v>0</v>
      </c>
      <c r="I1820" s="23">
        <f t="shared" si="322"/>
        <v>0</v>
      </c>
      <c r="J1820" s="23">
        <f t="shared" si="323"/>
        <v>0</v>
      </c>
      <c r="K1820" s="23">
        <f t="shared" si="324"/>
        <v>0</v>
      </c>
      <c r="L1820" s="27"/>
      <c r="M1820" s="27"/>
      <c r="N1820" s="33"/>
      <c r="O1820" s="33"/>
      <c r="P1820" s="68" t="str">
        <f t="shared" si="325"/>
        <v/>
      </c>
      <c r="Q1820" s="49" t="str">
        <f t="shared" si="326"/>
        <v/>
      </c>
      <c r="R1820" s="33"/>
      <c r="S1820" s="33"/>
      <c r="T1820" s="33"/>
      <c r="U1820" s="33"/>
      <c r="V1820" s="27"/>
      <c r="W1820" s="45"/>
      <c r="X1820" s="42">
        <f>IF(V1820="ESU",P1820*PU!$B$3,0)</f>
        <v>0</v>
      </c>
      <c r="Y1820" s="23">
        <f>IF(V1820="ECF",P1820*PU!$B$5,0)</f>
        <v>0</v>
      </c>
      <c r="Z1820" s="23">
        <f>IF(V1820="Enrobé projeté",P1820*PU!$B$7,0)</f>
        <v>0</v>
      </c>
      <c r="AA1820" s="23">
        <f>IF(V1820="Enrobé à froid",P1820*PU!$B$9,0)</f>
        <v>0</v>
      </c>
      <c r="AB1820" s="23">
        <f>IF(V1820="Béton bitumineux",P1820*PU!$B$11,0)</f>
        <v>0</v>
      </c>
      <c r="AC1820" s="23">
        <f>IF(V1820="Grave émulsion",P1820*PU!$B$13,0)</f>
        <v>0</v>
      </c>
      <c r="AD1820" s="24">
        <f>(R1820*PU!B1825)+('Entretien des chaussées1'!T1820*PU!B1827)+'Entretien des chaussées1'!X1820+'Entretien des chaussées1'!Y1820+'Entretien des chaussées1'!Z1820+'Entretien des chaussées1'!AA1820+'Entretien des chaussées1'!AB1820+'Entretien des chaussées1'!AC1820</f>
        <v>0</v>
      </c>
      <c r="AE1820" s="34"/>
      <c r="AF1820" s="34"/>
      <c r="AG1820" s="19" t="str">
        <f t="shared" si="327"/>
        <v/>
      </c>
      <c r="AH1820" s="19" t="str">
        <f t="shared" si="328"/>
        <v/>
      </c>
      <c r="AI1820" s="19" t="str">
        <f t="shared" si="329"/>
        <v/>
      </c>
      <c r="AJ1820" s="31"/>
      <c r="AK1820" s="26"/>
    </row>
    <row r="1821" spans="1:37" x14ac:dyDescent="0.2">
      <c r="A1821" s="40"/>
      <c r="B1821" s="50"/>
      <c r="C1821" s="41"/>
      <c r="D1821" s="44"/>
      <c r="E1821" s="40"/>
      <c r="F1821" s="38" t="str">
        <f t="shared" si="319"/>
        <v/>
      </c>
      <c r="G1821" s="23">
        <f t="shared" si="320"/>
        <v>0</v>
      </c>
      <c r="H1821" s="23">
        <f t="shared" si="321"/>
        <v>0</v>
      </c>
      <c r="I1821" s="23">
        <f t="shared" si="322"/>
        <v>0</v>
      </c>
      <c r="J1821" s="23">
        <f t="shared" si="323"/>
        <v>0</v>
      </c>
      <c r="K1821" s="23">
        <f t="shared" si="324"/>
        <v>0</v>
      </c>
      <c r="L1821" s="27"/>
      <c r="M1821" s="27"/>
      <c r="N1821" s="33"/>
      <c r="O1821" s="33"/>
      <c r="P1821" s="68" t="str">
        <f t="shared" si="325"/>
        <v/>
      </c>
      <c r="Q1821" s="49" t="str">
        <f t="shared" si="326"/>
        <v/>
      </c>
      <c r="R1821" s="33"/>
      <c r="S1821" s="33"/>
      <c r="T1821" s="33"/>
      <c r="U1821" s="33"/>
      <c r="V1821" s="27"/>
      <c r="W1821" s="45"/>
      <c r="X1821" s="42">
        <f>IF(V1821="ESU",P1821*PU!$B$3,0)</f>
        <v>0</v>
      </c>
      <c r="Y1821" s="23">
        <f>IF(V1821="ECF",P1821*PU!$B$5,0)</f>
        <v>0</v>
      </c>
      <c r="Z1821" s="23">
        <f>IF(V1821="Enrobé projeté",P1821*PU!$B$7,0)</f>
        <v>0</v>
      </c>
      <c r="AA1821" s="23">
        <f>IF(V1821="Enrobé à froid",P1821*PU!$B$9,0)</f>
        <v>0</v>
      </c>
      <c r="AB1821" s="23">
        <f>IF(V1821="Béton bitumineux",P1821*PU!$B$11,0)</f>
        <v>0</v>
      </c>
      <c r="AC1821" s="23">
        <f>IF(V1821="Grave émulsion",P1821*PU!$B$13,0)</f>
        <v>0</v>
      </c>
      <c r="AD1821" s="24">
        <f>(R1821*PU!B1826)+('Entretien des chaussées1'!T1821*PU!B1828)+'Entretien des chaussées1'!X1821+'Entretien des chaussées1'!Y1821+'Entretien des chaussées1'!Z1821+'Entretien des chaussées1'!AA1821+'Entretien des chaussées1'!AB1821+'Entretien des chaussées1'!AC1821</f>
        <v>0</v>
      </c>
      <c r="AE1821" s="34"/>
      <c r="AF1821" s="34"/>
      <c r="AG1821" s="19" t="str">
        <f t="shared" si="327"/>
        <v/>
      </c>
      <c r="AH1821" s="19" t="str">
        <f t="shared" si="328"/>
        <v/>
      </c>
      <c r="AI1821" s="19" t="str">
        <f t="shared" si="329"/>
        <v/>
      </c>
      <c r="AJ1821" s="31"/>
      <c r="AK1821" s="26"/>
    </row>
    <row r="1822" spans="1:37" x14ac:dyDescent="0.2">
      <c r="A1822" s="40"/>
      <c r="B1822" s="50"/>
      <c r="C1822" s="41"/>
      <c r="D1822" s="44"/>
      <c r="E1822" s="40"/>
      <c r="F1822" s="38" t="str">
        <f t="shared" si="319"/>
        <v/>
      </c>
      <c r="G1822" s="23">
        <f t="shared" si="320"/>
        <v>0</v>
      </c>
      <c r="H1822" s="23">
        <f t="shared" si="321"/>
        <v>0</v>
      </c>
      <c r="I1822" s="23">
        <f t="shared" si="322"/>
        <v>0</v>
      </c>
      <c r="J1822" s="23">
        <f t="shared" si="323"/>
        <v>0</v>
      </c>
      <c r="K1822" s="23">
        <f t="shared" si="324"/>
        <v>0</v>
      </c>
      <c r="L1822" s="27"/>
      <c r="M1822" s="27"/>
      <c r="N1822" s="33"/>
      <c r="O1822" s="33"/>
      <c r="P1822" s="68" t="str">
        <f t="shared" si="325"/>
        <v/>
      </c>
      <c r="Q1822" s="49" t="str">
        <f t="shared" si="326"/>
        <v/>
      </c>
      <c r="R1822" s="33"/>
      <c r="S1822" s="33"/>
      <c r="T1822" s="33"/>
      <c r="U1822" s="33"/>
      <c r="V1822" s="27"/>
      <c r="W1822" s="45"/>
      <c r="X1822" s="42">
        <f>IF(V1822="ESU",P1822*PU!$B$3,0)</f>
        <v>0</v>
      </c>
      <c r="Y1822" s="23">
        <f>IF(V1822="ECF",P1822*PU!$B$5,0)</f>
        <v>0</v>
      </c>
      <c r="Z1822" s="23">
        <f>IF(V1822="Enrobé projeté",P1822*PU!$B$7,0)</f>
        <v>0</v>
      </c>
      <c r="AA1822" s="23">
        <f>IF(V1822="Enrobé à froid",P1822*PU!$B$9,0)</f>
        <v>0</v>
      </c>
      <c r="AB1822" s="23">
        <f>IF(V1822="Béton bitumineux",P1822*PU!$B$11,0)</f>
        <v>0</v>
      </c>
      <c r="AC1822" s="23">
        <f>IF(V1822="Grave émulsion",P1822*PU!$B$13,0)</f>
        <v>0</v>
      </c>
      <c r="AD1822" s="24">
        <f>(R1822*PU!B1827)+('Entretien des chaussées1'!T1822*PU!B1829)+'Entretien des chaussées1'!X1822+'Entretien des chaussées1'!Y1822+'Entretien des chaussées1'!Z1822+'Entretien des chaussées1'!AA1822+'Entretien des chaussées1'!AB1822+'Entretien des chaussées1'!AC1822</f>
        <v>0</v>
      </c>
      <c r="AE1822" s="34"/>
      <c r="AF1822" s="34"/>
      <c r="AG1822" s="19" t="str">
        <f t="shared" si="327"/>
        <v/>
      </c>
      <c r="AH1822" s="19" t="str">
        <f t="shared" si="328"/>
        <v/>
      </c>
      <c r="AI1822" s="19" t="str">
        <f t="shared" si="329"/>
        <v/>
      </c>
      <c r="AJ1822" s="31"/>
      <c r="AK1822" s="26"/>
    </row>
    <row r="1823" spans="1:37" x14ac:dyDescent="0.2">
      <c r="A1823" s="40"/>
      <c r="B1823" s="50"/>
      <c r="C1823" s="41"/>
      <c r="D1823" s="44"/>
      <c r="E1823" s="40"/>
      <c r="F1823" s="38" t="str">
        <f t="shared" si="319"/>
        <v/>
      </c>
      <c r="G1823" s="23">
        <f t="shared" si="320"/>
        <v>0</v>
      </c>
      <c r="H1823" s="23">
        <f t="shared" si="321"/>
        <v>0</v>
      </c>
      <c r="I1823" s="23">
        <f t="shared" si="322"/>
        <v>0</v>
      </c>
      <c r="J1823" s="23">
        <f t="shared" si="323"/>
        <v>0</v>
      </c>
      <c r="K1823" s="23">
        <f t="shared" si="324"/>
        <v>0</v>
      </c>
      <c r="L1823" s="27"/>
      <c r="M1823" s="27"/>
      <c r="N1823" s="33"/>
      <c r="O1823" s="33"/>
      <c r="P1823" s="68" t="str">
        <f t="shared" si="325"/>
        <v/>
      </c>
      <c r="Q1823" s="49" t="str">
        <f t="shared" si="326"/>
        <v/>
      </c>
      <c r="R1823" s="33"/>
      <c r="S1823" s="33"/>
      <c r="T1823" s="33"/>
      <c r="U1823" s="33"/>
      <c r="V1823" s="27"/>
      <c r="W1823" s="45"/>
      <c r="X1823" s="42">
        <f>IF(V1823="ESU",P1823*PU!$B$3,0)</f>
        <v>0</v>
      </c>
      <c r="Y1823" s="23">
        <f>IF(V1823="ECF",P1823*PU!$B$5,0)</f>
        <v>0</v>
      </c>
      <c r="Z1823" s="23">
        <f>IF(V1823="Enrobé projeté",P1823*PU!$B$7,0)</f>
        <v>0</v>
      </c>
      <c r="AA1823" s="23">
        <f>IF(V1823="Enrobé à froid",P1823*PU!$B$9,0)</f>
        <v>0</v>
      </c>
      <c r="AB1823" s="23">
        <f>IF(V1823="Béton bitumineux",P1823*PU!$B$11,0)</f>
        <v>0</v>
      </c>
      <c r="AC1823" s="23">
        <f>IF(V1823="Grave émulsion",P1823*PU!$B$13,0)</f>
        <v>0</v>
      </c>
      <c r="AD1823" s="24">
        <f>(R1823*PU!B1828)+('Entretien des chaussées1'!T1823*PU!B1830)+'Entretien des chaussées1'!X1823+'Entretien des chaussées1'!Y1823+'Entretien des chaussées1'!Z1823+'Entretien des chaussées1'!AA1823+'Entretien des chaussées1'!AB1823+'Entretien des chaussées1'!AC1823</f>
        <v>0</v>
      </c>
      <c r="AE1823" s="34"/>
      <c r="AF1823" s="34"/>
      <c r="AG1823" s="19" t="str">
        <f t="shared" si="327"/>
        <v/>
      </c>
      <c r="AH1823" s="19" t="str">
        <f t="shared" si="328"/>
        <v/>
      </c>
      <c r="AI1823" s="19" t="str">
        <f t="shared" si="329"/>
        <v/>
      </c>
      <c r="AJ1823" s="31"/>
      <c r="AK1823" s="26"/>
    </row>
    <row r="1824" spans="1:37" x14ac:dyDescent="0.2">
      <c r="A1824" s="40"/>
      <c r="B1824" s="50"/>
      <c r="C1824" s="41"/>
      <c r="D1824" s="44"/>
      <c r="E1824" s="40"/>
      <c r="F1824" s="38" t="str">
        <f t="shared" si="319"/>
        <v/>
      </c>
      <c r="G1824" s="23">
        <f t="shared" si="320"/>
        <v>0</v>
      </c>
      <c r="H1824" s="23">
        <f t="shared" si="321"/>
        <v>0</v>
      </c>
      <c r="I1824" s="23">
        <f t="shared" si="322"/>
        <v>0</v>
      </c>
      <c r="J1824" s="23">
        <f t="shared" si="323"/>
        <v>0</v>
      </c>
      <c r="K1824" s="23">
        <f t="shared" si="324"/>
        <v>0</v>
      </c>
      <c r="L1824" s="27"/>
      <c r="M1824" s="27"/>
      <c r="N1824" s="33"/>
      <c r="O1824" s="33"/>
      <c r="P1824" s="68" t="str">
        <f t="shared" si="325"/>
        <v/>
      </c>
      <c r="Q1824" s="49" t="str">
        <f t="shared" si="326"/>
        <v/>
      </c>
      <c r="R1824" s="33"/>
      <c r="S1824" s="33"/>
      <c r="T1824" s="33"/>
      <c r="U1824" s="33"/>
      <c r="V1824" s="27"/>
      <c r="W1824" s="45"/>
      <c r="X1824" s="42">
        <f>IF(V1824="ESU",P1824*PU!$B$3,0)</f>
        <v>0</v>
      </c>
      <c r="Y1824" s="23">
        <f>IF(V1824="ECF",P1824*PU!$B$5,0)</f>
        <v>0</v>
      </c>
      <c r="Z1824" s="23">
        <f>IF(V1824="Enrobé projeté",P1824*PU!$B$7,0)</f>
        <v>0</v>
      </c>
      <c r="AA1824" s="23">
        <f>IF(V1824="Enrobé à froid",P1824*PU!$B$9,0)</f>
        <v>0</v>
      </c>
      <c r="AB1824" s="23">
        <f>IF(V1824="Béton bitumineux",P1824*PU!$B$11,0)</f>
        <v>0</v>
      </c>
      <c r="AC1824" s="23">
        <f>IF(V1824="Grave émulsion",P1824*PU!$B$13,0)</f>
        <v>0</v>
      </c>
      <c r="AD1824" s="24">
        <f>(R1824*PU!B1829)+('Entretien des chaussées1'!T1824*PU!B1831)+'Entretien des chaussées1'!X1824+'Entretien des chaussées1'!Y1824+'Entretien des chaussées1'!Z1824+'Entretien des chaussées1'!AA1824+'Entretien des chaussées1'!AB1824+'Entretien des chaussées1'!AC1824</f>
        <v>0</v>
      </c>
      <c r="AE1824" s="34"/>
      <c r="AF1824" s="34"/>
      <c r="AG1824" s="19" t="str">
        <f t="shared" si="327"/>
        <v/>
      </c>
      <c r="AH1824" s="19" t="str">
        <f t="shared" si="328"/>
        <v/>
      </c>
      <c r="AI1824" s="19" t="str">
        <f t="shared" si="329"/>
        <v/>
      </c>
      <c r="AJ1824" s="31"/>
      <c r="AK1824" s="26"/>
    </row>
    <row r="1825" spans="1:37" x14ac:dyDescent="0.2">
      <c r="A1825" s="40"/>
      <c r="B1825" s="50"/>
      <c r="C1825" s="41"/>
      <c r="D1825" s="44"/>
      <c r="E1825" s="40"/>
      <c r="F1825" s="38" t="str">
        <f t="shared" si="319"/>
        <v/>
      </c>
      <c r="G1825" s="23">
        <f t="shared" si="320"/>
        <v>0</v>
      </c>
      <c r="H1825" s="23">
        <f t="shared" si="321"/>
        <v>0</v>
      </c>
      <c r="I1825" s="23">
        <f t="shared" si="322"/>
        <v>0</v>
      </c>
      <c r="J1825" s="23">
        <f t="shared" si="323"/>
        <v>0</v>
      </c>
      <c r="K1825" s="23">
        <f t="shared" si="324"/>
        <v>0</v>
      </c>
      <c r="L1825" s="27"/>
      <c r="M1825" s="27"/>
      <c r="N1825" s="33"/>
      <c r="O1825" s="33"/>
      <c r="P1825" s="68" t="str">
        <f t="shared" si="325"/>
        <v/>
      </c>
      <c r="Q1825" s="49" t="str">
        <f t="shared" si="326"/>
        <v/>
      </c>
      <c r="R1825" s="33"/>
      <c r="S1825" s="33"/>
      <c r="T1825" s="33"/>
      <c r="U1825" s="33"/>
      <c r="V1825" s="27"/>
      <c r="W1825" s="45"/>
      <c r="X1825" s="42">
        <f>IF(V1825="ESU",P1825*PU!$B$3,0)</f>
        <v>0</v>
      </c>
      <c r="Y1825" s="23">
        <f>IF(V1825="ECF",P1825*PU!$B$5,0)</f>
        <v>0</v>
      </c>
      <c r="Z1825" s="23">
        <f>IF(V1825="Enrobé projeté",P1825*PU!$B$7,0)</f>
        <v>0</v>
      </c>
      <c r="AA1825" s="23">
        <f>IF(V1825="Enrobé à froid",P1825*PU!$B$9,0)</f>
        <v>0</v>
      </c>
      <c r="AB1825" s="23">
        <f>IF(V1825="Béton bitumineux",P1825*PU!$B$11,0)</f>
        <v>0</v>
      </c>
      <c r="AC1825" s="23">
        <f>IF(V1825="Grave émulsion",P1825*PU!$B$13,0)</f>
        <v>0</v>
      </c>
      <c r="AD1825" s="24">
        <f>(R1825*PU!B1830)+('Entretien des chaussées1'!T1825*PU!B1832)+'Entretien des chaussées1'!X1825+'Entretien des chaussées1'!Y1825+'Entretien des chaussées1'!Z1825+'Entretien des chaussées1'!AA1825+'Entretien des chaussées1'!AB1825+'Entretien des chaussées1'!AC1825</f>
        <v>0</v>
      </c>
      <c r="AE1825" s="34"/>
      <c r="AF1825" s="34"/>
      <c r="AG1825" s="19" t="str">
        <f t="shared" si="327"/>
        <v/>
      </c>
      <c r="AH1825" s="19" t="str">
        <f t="shared" si="328"/>
        <v/>
      </c>
      <c r="AI1825" s="19" t="str">
        <f t="shared" si="329"/>
        <v/>
      </c>
      <c r="AJ1825" s="31"/>
      <c r="AK1825" s="26"/>
    </row>
    <row r="1826" spans="1:37" x14ac:dyDescent="0.2">
      <c r="A1826" s="40"/>
      <c r="B1826" s="50"/>
      <c r="C1826" s="41"/>
      <c r="D1826" s="44"/>
      <c r="E1826" s="40"/>
      <c r="F1826" s="38" t="str">
        <f t="shared" si="319"/>
        <v/>
      </c>
      <c r="G1826" s="23">
        <f t="shared" si="320"/>
        <v>0</v>
      </c>
      <c r="H1826" s="23">
        <f t="shared" si="321"/>
        <v>0</v>
      </c>
      <c r="I1826" s="23">
        <f t="shared" si="322"/>
        <v>0</v>
      </c>
      <c r="J1826" s="23">
        <f t="shared" si="323"/>
        <v>0</v>
      </c>
      <c r="K1826" s="23">
        <f t="shared" si="324"/>
        <v>0</v>
      </c>
      <c r="L1826" s="27"/>
      <c r="M1826" s="27"/>
      <c r="N1826" s="33"/>
      <c r="O1826" s="33"/>
      <c r="P1826" s="68" t="str">
        <f t="shared" si="325"/>
        <v/>
      </c>
      <c r="Q1826" s="49" t="str">
        <f t="shared" si="326"/>
        <v/>
      </c>
      <c r="R1826" s="33"/>
      <c r="S1826" s="33"/>
      <c r="T1826" s="33"/>
      <c r="U1826" s="33"/>
      <c r="V1826" s="27"/>
      <c r="W1826" s="45"/>
      <c r="X1826" s="42">
        <f>IF(V1826="ESU",P1826*PU!$B$3,0)</f>
        <v>0</v>
      </c>
      <c r="Y1826" s="23">
        <f>IF(V1826="ECF",P1826*PU!$B$5,0)</f>
        <v>0</v>
      </c>
      <c r="Z1826" s="23">
        <f>IF(V1826="Enrobé projeté",P1826*PU!$B$7,0)</f>
        <v>0</v>
      </c>
      <c r="AA1826" s="23">
        <f>IF(V1826="Enrobé à froid",P1826*PU!$B$9,0)</f>
        <v>0</v>
      </c>
      <c r="AB1826" s="23">
        <f>IF(V1826="Béton bitumineux",P1826*PU!$B$11,0)</f>
        <v>0</v>
      </c>
      <c r="AC1826" s="23">
        <f>IF(V1826="Grave émulsion",P1826*PU!$B$13,0)</f>
        <v>0</v>
      </c>
      <c r="AD1826" s="24">
        <f>(R1826*PU!B1831)+('Entretien des chaussées1'!T1826*PU!B1833)+'Entretien des chaussées1'!X1826+'Entretien des chaussées1'!Y1826+'Entretien des chaussées1'!Z1826+'Entretien des chaussées1'!AA1826+'Entretien des chaussées1'!AB1826+'Entretien des chaussées1'!AC1826</f>
        <v>0</v>
      </c>
      <c r="AE1826" s="34"/>
      <c r="AF1826" s="34"/>
      <c r="AG1826" s="19" t="str">
        <f t="shared" si="327"/>
        <v/>
      </c>
      <c r="AH1826" s="19" t="str">
        <f t="shared" si="328"/>
        <v/>
      </c>
      <c r="AI1826" s="19" t="str">
        <f t="shared" si="329"/>
        <v/>
      </c>
      <c r="AJ1826" s="31"/>
      <c r="AK1826" s="26"/>
    </row>
    <row r="1827" spans="1:37" x14ac:dyDescent="0.2">
      <c r="A1827" s="40"/>
      <c r="B1827" s="50"/>
      <c r="C1827" s="41"/>
      <c r="D1827" s="44"/>
      <c r="E1827" s="40"/>
      <c r="F1827" s="38" t="str">
        <f t="shared" si="319"/>
        <v/>
      </c>
      <c r="G1827" s="23">
        <f t="shared" si="320"/>
        <v>0</v>
      </c>
      <c r="H1827" s="23">
        <f t="shared" si="321"/>
        <v>0</v>
      </c>
      <c r="I1827" s="23">
        <f t="shared" si="322"/>
        <v>0</v>
      </c>
      <c r="J1827" s="23">
        <f t="shared" si="323"/>
        <v>0</v>
      </c>
      <c r="K1827" s="23">
        <f t="shared" si="324"/>
        <v>0</v>
      </c>
      <c r="L1827" s="27"/>
      <c r="M1827" s="27"/>
      <c r="N1827" s="33"/>
      <c r="O1827" s="33"/>
      <c r="P1827" s="68" t="str">
        <f t="shared" si="325"/>
        <v/>
      </c>
      <c r="Q1827" s="49" t="str">
        <f t="shared" si="326"/>
        <v/>
      </c>
      <c r="R1827" s="33"/>
      <c r="S1827" s="33"/>
      <c r="T1827" s="33"/>
      <c r="U1827" s="33"/>
      <c r="V1827" s="27"/>
      <c r="W1827" s="45"/>
      <c r="X1827" s="42">
        <f>IF(V1827="ESU",P1827*PU!$B$3,0)</f>
        <v>0</v>
      </c>
      <c r="Y1827" s="23">
        <f>IF(V1827="ECF",P1827*PU!$B$5,0)</f>
        <v>0</v>
      </c>
      <c r="Z1827" s="23">
        <f>IF(V1827="Enrobé projeté",P1827*PU!$B$7,0)</f>
        <v>0</v>
      </c>
      <c r="AA1827" s="23">
        <f>IF(V1827="Enrobé à froid",P1827*PU!$B$9,0)</f>
        <v>0</v>
      </c>
      <c r="AB1827" s="23">
        <f>IF(V1827="Béton bitumineux",P1827*PU!$B$11,0)</f>
        <v>0</v>
      </c>
      <c r="AC1827" s="23">
        <f>IF(V1827="Grave émulsion",P1827*PU!$B$13,0)</f>
        <v>0</v>
      </c>
      <c r="AD1827" s="24">
        <f>(R1827*PU!B1832)+('Entretien des chaussées1'!T1827*PU!B1834)+'Entretien des chaussées1'!X1827+'Entretien des chaussées1'!Y1827+'Entretien des chaussées1'!Z1827+'Entretien des chaussées1'!AA1827+'Entretien des chaussées1'!AB1827+'Entretien des chaussées1'!AC1827</f>
        <v>0</v>
      </c>
      <c r="AE1827" s="34"/>
      <c r="AF1827" s="34"/>
      <c r="AG1827" s="19" t="str">
        <f t="shared" si="327"/>
        <v/>
      </c>
      <c r="AH1827" s="19" t="str">
        <f t="shared" si="328"/>
        <v/>
      </c>
      <c r="AI1827" s="19" t="str">
        <f t="shared" si="329"/>
        <v/>
      </c>
      <c r="AJ1827" s="31"/>
      <c r="AK1827" s="26"/>
    </row>
    <row r="1828" spans="1:37" x14ac:dyDescent="0.2">
      <c r="A1828" s="40"/>
      <c r="B1828" s="50"/>
      <c r="C1828" s="41"/>
      <c r="D1828" s="44"/>
      <c r="E1828" s="40"/>
      <c r="F1828" s="38" t="str">
        <f t="shared" si="319"/>
        <v/>
      </c>
      <c r="G1828" s="23">
        <f t="shared" si="320"/>
        <v>0</v>
      </c>
      <c r="H1828" s="23">
        <f t="shared" si="321"/>
        <v>0</v>
      </c>
      <c r="I1828" s="23">
        <f t="shared" si="322"/>
        <v>0</v>
      </c>
      <c r="J1828" s="23">
        <f t="shared" si="323"/>
        <v>0</v>
      </c>
      <c r="K1828" s="23">
        <f t="shared" si="324"/>
        <v>0</v>
      </c>
      <c r="L1828" s="27"/>
      <c r="M1828" s="27"/>
      <c r="N1828" s="33"/>
      <c r="O1828" s="33"/>
      <c r="P1828" s="68" t="str">
        <f t="shared" si="325"/>
        <v/>
      </c>
      <c r="Q1828" s="49" t="str">
        <f t="shared" si="326"/>
        <v/>
      </c>
      <c r="R1828" s="33"/>
      <c r="S1828" s="33"/>
      <c r="T1828" s="33"/>
      <c r="U1828" s="33"/>
      <c r="V1828" s="27"/>
      <c r="W1828" s="45"/>
      <c r="X1828" s="42">
        <f>IF(V1828="ESU",P1828*PU!$B$3,0)</f>
        <v>0</v>
      </c>
      <c r="Y1828" s="23">
        <f>IF(V1828="ECF",P1828*PU!$B$5,0)</f>
        <v>0</v>
      </c>
      <c r="Z1828" s="23">
        <f>IF(V1828="Enrobé projeté",P1828*PU!$B$7,0)</f>
        <v>0</v>
      </c>
      <c r="AA1828" s="23">
        <f>IF(V1828="Enrobé à froid",P1828*PU!$B$9,0)</f>
        <v>0</v>
      </c>
      <c r="AB1828" s="23">
        <f>IF(V1828="Béton bitumineux",P1828*PU!$B$11,0)</f>
        <v>0</v>
      </c>
      <c r="AC1828" s="23">
        <f>IF(V1828="Grave émulsion",P1828*PU!$B$13,0)</f>
        <v>0</v>
      </c>
      <c r="AD1828" s="24">
        <f>(R1828*PU!B1833)+('Entretien des chaussées1'!T1828*PU!B1835)+'Entretien des chaussées1'!X1828+'Entretien des chaussées1'!Y1828+'Entretien des chaussées1'!Z1828+'Entretien des chaussées1'!AA1828+'Entretien des chaussées1'!AB1828+'Entretien des chaussées1'!AC1828</f>
        <v>0</v>
      </c>
      <c r="AE1828" s="34"/>
      <c r="AF1828" s="34"/>
      <c r="AG1828" s="19" t="str">
        <f t="shared" si="327"/>
        <v/>
      </c>
      <c r="AH1828" s="19" t="str">
        <f t="shared" si="328"/>
        <v/>
      </c>
      <c r="AI1828" s="19" t="str">
        <f t="shared" si="329"/>
        <v/>
      </c>
      <c r="AJ1828" s="31"/>
      <c r="AK1828" s="26"/>
    </row>
    <row r="1829" spans="1:37" x14ac:dyDescent="0.2">
      <c r="A1829" s="40"/>
      <c r="B1829" s="50"/>
      <c r="C1829" s="41"/>
      <c r="D1829" s="44"/>
      <c r="E1829" s="40"/>
      <c r="F1829" s="38" t="str">
        <f t="shared" si="319"/>
        <v/>
      </c>
      <c r="G1829" s="23">
        <f t="shared" si="320"/>
        <v>0</v>
      </c>
      <c r="H1829" s="23">
        <f t="shared" si="321"/>
        <v>0</v>
      </c>
      <c r="I1829" s="23">
        <f t="shared" si="322"/>
        <v>0</v>
      </c>
      <c r="J1829" s="23">
        <f t="shared" si="323"/>
        <v>0</v>
      </c>
      <c r="K1829" s="23">
        <f t="shared" si="324"/>
        <v>0</v>
      </c>
      <c r="L1829" s="27"/>
      <c r="M1829" s="27"/>
      <c r="N1829" s="33"/>
      <c r="O1829" s="33"/>
      <c r="P1829" s="68" t="str">
        <f t="shared" si="325"/>
        <v/>
      </c>
      <c r="Q1829" s="49" t="str">
        <f t="shared" si="326"/>
        <v/>
      </c>
      <c r="R1829" s="33"/>
      <c r="S1829" s="33"/>
      <c r="T1829" s="33"/>
      <c r="U1829" s="33"/>
      <c r="V1829" s="27"/>
      <c r="W1829" s="45"/>
      <c r="X1829" s="42">
        <f>IF(V1829="ESU",P1829*PU!$B$3,0)</f>
        <v>0</v>
      </c>
      <c r="Y1829" s="23">
        <f>IF(V1829="ECF",P1829*PU!$B$5,0)</f>
        <v>0</v>
      </c>
      <c r="Z1829" s="23">
        <f>IF(V1829="Enrobé projeté",P1829*PU!$B$7,0)</f>
        <v>0</v>
      </c>
      <c r="AA1829" s="23">
        <f>IF(V1829="Enrobé à froid",P1829*PU!$B$9,0)</f>
        <v>0</v>
      </c>
      <c r="AB1829" s="23">
        <f>IF(V1829="Béton bitumineux",P1829*PU!$B$11,0)</f>
        <v>0</v>
      </c>
      <c r="AC1829" s="23">
        <f>IF(V1829="Grave émulsion",P1829*PU!$B$13,0)</f>
        <v>0</v>
      </c>
      <c r="AD1829" s="24">
        <f>(R1829*PU!B1834)+('Entretien des chaussées1'!T1829*PU!B1836)+'Entretien des chaussées1'!X1829+'Entretien des chaussées1'!Y1829+'Entretien des chaussées1'!Z1829+'Entretien des chaussées1'!AA1829+'Entretien des chaussées1'!AB1829+'Entretien des chaussées1'!AC1829</f>
        <v>0</v>
      </c>
      <c r="AE1829" s="34"/>
      <c r="AF1829" s="34"/>
      <c r="AG1829" s="19" t="str">
        <f t="shared" si="327"/>
        <v/>
      </c>
      <c r="AH1829" s="19" t="str">
        <f t="shared" si="328"/>
        <v/>
      </c>
      <c r="AI1829" s="19" t="str">
        <f t="shared" si="329"/>
        <v/>
      </c>
      <c r="AJ1829" s="31"/>
      <c r="AK1829" s="26"/>
    </row>
    <row r="1830" spans="1:37" x14ac:dyDescent="0.2">
      <c r="A1830" s="40"/>
      <c r="B1830" s="50"/>
      <c r="C1830" s="41"/>
      <c r="D1830" s="44"/>
      <c r="E1830" s="40"/>
      <c r="F1830" s="38" t="str">
        <f t="shared" si="319"/>
        <v/>
      </c>
      <c r="G1830" s="23">
        <f t="shared" si="320"/>
        <v>0</v>
      </c>
      <c r="H1830" s="23">
        <f t="shared" si="321"/>
        <v>0</v>
      </c>
      <c r="I1830" s="23">
        <f t="shared" si="322"/>
        <v>0</v>
      </c>
      <c r="J1830" s="23">
        <f t="shared" si="323"/>
        <v>0</v>
      </c>
      <c r="K1830" s="23">
        <f t="shared" si="324"/>
        <v>0</v>
      </c>
      <c r="L1830" s="27"/>
      <c r="M1830" s="27"/>
      <c r="N1830" s="33"/>
      <c r="O1830" s="33"/>
      <c r="P1830" s="68" t="str">
        <f t="shared" si="325"/>
        <v/>
      </c>
      <c r="Q1830" s="49" t="str">
        <f t="shared" si="326"/>
        <v/>
      </c>
      <c r="R1830" s="33"/>
      <c r="S1830" s="33"/>
      <c r="T1830" s="33"/>
      <c r="U1830" s="33"/>
      <c r="V1830" s="27"/>
      <c r="W1830" s="45"/>
      <c r="X1830" s="42">
        <f>IF(V1830="ESU",P1830*PU!$B$3,0)</f>
        <v>0</v>
      </c>
      <c r="Y1830" s="23">
        <f>IF(V1830="ECF",P1830*PU!$B$5,0)</f>
        <v>0</v>
      </c>
      <c r="Z1830" s="23">
        <f>IF(V1830="Enrobé projeté",P1830*PU!$B$7,0)</f>
        <v>0</v>
      </c>
      <c r="AA1830" s="23">
        <f>IF(V1830="Enrobé à froid",P1830*PU!$B$9,0)</f>
        <v>0</v>
      </c>
      <c r="AB1830" s="23">
        <f>IF(V1830="Béton bitumineux",P1830*PU!$B$11,0)</f>
        <v>0</v>
      </c>
      <c r="AC1830" s="23">
        <f>IF(V1830="Grave émulsion",P1830*PU!$B$13,0)</f>
        <v>0</v>
      </c>
      <c r="AD1830" s="24">
        <f>(R1830*PU!B1835)+('Entretien des chaussées1'!T1830*PU!B1837)+'Entretien des chaussées1'!X1830+'Entretien des chaussées1'!Y1830+'Entretien des chaussées1'!Z1830+'Entretien des chaussées1'!AA1830+'Entretien des chaussées1'!AB1830+'Entretien des chaussées1'!AC1830</f>
        <v>0</v>
      </c>
      <c r="AE1830" s="34"/>
      <c r="AF1830" s="34"/>
      <c r="AG1830" s="19" t="str">
        <f t="shared" si="327"/>
        <v/>
      </c>
      <c r="AH1830" s="19" t="str">
        <f t="shared" si="328"/>
        <v/>
      </c>
      <c r="AI1830" s="19" t="str">
        <f t="shared" si="329"/>
        <v/>
      </c>
      <c r="AJ1830" s="31"/>
      <c r="AK1830" s="26"/>
    </row>
    <row r="1831" spans="1:37" x14ac:dyDescent="0.2">
      <c r="A1831" s="40"/>
      <c r="B1831" s="50"/>
      <c r="C1831" s="41"/>
      <c r="D1831" s="44"/>
      <c r="E1831" s="40"/>
      <c r="F1831" s="38" t="str">
        <f t="shared" si="319"/>
        <v/>
      </c>
      <c r="G1831" s="23">
        <f t="shared" si="320"/>
        <v>0</v>
      </c>
      <c r="H1831" s="23">
        <f t="shared" si="321"/>
        <v>0</v>
      </c>
      <c r="I1831" s="23">
        <f t="shared" si="322"/>
        <v>0</v>
      </c>
      <c r="J1831" s="23">
        <f t="shared" si="323"/>
        <v>0</v>
      </c>
      <c r="K1831" s="23">
        <f t="shared" si="324"/>
        <v>0</v>
      </c>
      <c r="L1831" s="27"/>
      <c r="M1831" s="27"/>
      <c r="N1831" s="33"/>
      <c r="O1831" s="33"/>
      <c r="P1831" s="68" t="str">
        <f t="shared" si="325"/>
        <v/>
      </c>
      <c r="Q1831" s="49" t="str">
        <f t="shared" si="326"/>
        <v/>
      </c>
      <c r="R1831" s="33"/>
      <c r="S1831" s="33"/>
      <c r="T1831" s="33"/>
      <c r="U1831" s="33"/>
      <c r="V1831" s="27"/>
      <c r="W1831" s="45"/>
      <c r="X1831" s="42">
        <f>IF(V1831="ESU",P1831*PU!$B$3,0)</f>
        <v>0</v>
      </c>
      <c r="Y1831" s="23">
        <f>IF(V1831="ECF",P1831*PU!$B$5,0)</f>
        <v>0</v>
      </c>
      <c r="Z1831" s="23">
        <f>IF(V1831="Enrobé projeté",P1831*PU!$B$7,0)</f>
        <v>0</v>
      </c>
      <c r="AA1831" s="23">
        <f>IF(V1831="Enrobé à froid",P1831*PU!$B$9,0)</f>
        <v>0</v>
      </c>
      <c r="AB1831" s="23">
        <f>IF(V1831="Béton bitumineux",P1831*PU!$B$11,0)</f>
        <v>0</v>
      </c>
      <c r="AC1831" s="23">
        <f>IF(V1831="Grave émulsion",P1831*PU!$B$13,0)</f>
        <v>0</v>
      </c>
      <c r="AD1831" s="24">
        <f>(R1831*PU!B1836)+('Entretien des chaussées1'!T1831*PU!B1838)+'Entretien des chaussées1'!X1831+'Entretien des chaussées1'!Y1831+'Entretien des chaussées1'!Z1831+'Entretien des chaussées1'!AA1831+'Entretien des chaussées1'!AB1831+'Entretien des chaussées1'!AC1831</f>
        <v>0</v>
      </c>
      <c r="AE1831" s="34"/>
      <c r="AF1831" s="34"/>
      <c r="AG1831" s="19" t="str">
        <f t="shared" si="327"/>
        <v/>
      </c>
      <c r="AH1831" s="19" t="str">
        <f t="shared" si="328"/>
        <v/>
      </c>
      <c r="AI1831" s="19" t="str">
        <f t="shared" si="329"/>
        <v/>
      </c>
      <c r="AJ1831" s="31"/>
      <c r="AK1831" s="26"/>
    </row>
    <row r="1832" spans="1:37" x14ac:dyDescent="0.2">
      <c r="A1832" s="40"/>
      <c r="B1832" s="50"/>
      <c r="C1832" s="41"/>
      <c r="D1832" s="44"/>
      <c r="E1832" s="40"/>
      <c r="F1832" s="38" t="str">
        <f t="shared" si="319"/>
        <v/>
      </c>
      <c r="G1832" s="23">
        <f t="shared" si="320"/>
        <v>0</v>
      </c>
      <c r="H1832" s="23">
        <f t="shared" si="321"/>
        <v>0</v>
      </c>
      <c r="I1832" s="23">
        <f t="shared" si="322"/>
        <v>0</v>
      </c>
      <c r="J1832" s="23">
        <f t="shared" si="323"/>
        <v>0</v>
      </c>
      <c r="K1832" s="23">
        <f t="shared" si="324"/>
        <v>0</v>
      </c>
      <c r="L1832" s="27"/>
      <c r="M1832" s="27"/>
      <c r="N1832" s="33"/>
      <c r="O1832" s="33"/>
      <c r="P1832" s="68" t="str">
        <f t="shared" si="325"/>
        <v/>
      </c>
      <c r="Q1832" s="49" t="str">
        <f t="shared" si="326"/>
        <v/>
      </c>
      <c r="R1832" s="33"/>
      <c r="S1832" s="33"/>
      <c r="T1832" s="33"/>
      <c r="U1832" s="33"/>
      <c r="V1832" s="27"/>
      <c r="W1832" s="45"/>
      <c r="X1832" s="42">
        <f>IF(V1832="ESU",P1832*PU!$B$3,0)</f>
        <v>0</v>
      </c>
      <c r="Y1832" s="23">
        <f>IF(V1832="ECF",P1832*PU!$B$5,0)</f>
        <v>0</v>
      </c>
      <c r="Z1832" s="23">
        <f>IF(V1832="Enrobé projeté",P1832*PU!$B$7,0)</f>
        <v>0</v>
      </c>
      <c r="AA1832" s="23">
        <f>IF(V1832="Enrobé à froid",P1832*PU!$B$9,0)</f>
        <v>0</v>
      </c>
      <c r="AB1832" s="23">
        <f>IF(V1832="Béton bitumineux",P1832*PU!$B$11,0)</f>
        <v>0</v>
      </c>
      <c r="AC1832" s="23">
        <f>IF(V1832="Grave émulsion",P1832*PU!$B$13,0)</f>
        <v>0</v>
      </c>
      <c r="AD1832" s="24">
        <f>(R1832*PU!B1837)+('Entretien des chaussées1'!T1832*PU!B1839)+'Entretien des chaussées1'!X1832+'Entretien des chaussées1'!Y1832+'Entretien des chaussées1'!Z1832+'Entretien des chaussées1'!AA1832+'Entretien des chaussées1'!AB1832+'Entretien des chaussées1'!AC1832</f>
        <v>0</v>
      </c>
      <c r="AE1832" s="34"/>
      <c r="AF1832" s="34"/>
      <c r="AG1832" s="19" t="str">
        <f t="shared" si="327"/>
        <v/>
      </c>
      <c r="AH1832" s="19" t="str">
        <f t="shared" si="328"/>
        <v/>
      </c>
      <c r="AI1832" s="19" t="str">
        <f t="shared" si="329"/>
        <v/>
      </c>
      <c r="AJ1832" s="31"/>
      <c r="AK1832" s="26"/>
    </row>
    <row r="1833" spans="1:37" x14ac:dyDescent="0.2">
      <c r="A1833" s="40"/>
      <c r="B1833" s="50"/>
      <c r="C1833" s="41"/>
      <c r="D1833" s="44"/>
      <c r="E1833" s="40"/>
      <c r="F1833" s="38" t="str">
        <f t="shared" si="319"/>
        <v/>
      </c>
      <c r="G1833" s="23">
        <f t="shared" si="320"/>
        <v>0</v>
      </c>
      <c r="H1833" s="23">
        <f t="shared" si="321"/>
        <v>0</v>
      </c>
      <c r="I1833" s="23">
        <f t="shared" si="322"/>
        <v>0</v>
      </c>
      <c r="J1833" s="23">
        <f t="shared" si="323"/>
        <v>0</v>
      </c>
      <c r="K1833" s="23">
        <f t="shared" si="324"/>
        <v>0</v>
      </c>
      <c r="L1833" s="27"/>
      <c r="M1833" s="27"/>
      <c r="N1833" s="33"/>
      <c r="O1833" s="33"/>
      <c r="P1833" s="68" t="str">
        <f t="shared" si="325"/>
        <v/>
      </c>
      <c r="Q1833" s="49" t="str">
        <f t="shared" si="326"/>
        <v/>
      </c>
      <c r="R1833" s="33"/>
      <c r="S1833" s="33"/>
      <c r="T1833" s="33"/>
      <c r="U1833" s="33"/>
      <c r="V1833" s="27"/>
      <c r="W1833" s="45"/>
      <c r="X1833" s="42">
        <f>IF(V1833="ESU",P1833*PU!$B$3,0)</f>
        <v>0</v>
      </c>
      <c r="Y1833" s="23">
        <f>IF(V1833="ECF",P1833*PU!$B$5,0)</f>
        <v>0</v>
      </c>
      <c r="Z1833" s="23">
        <f>IF(V1833="Enrobé projeté",P1833*PU!$B$7,0)</f>
        <v>0</v>
      </c>
      <c r="AA1833" s="23">
        <f>IF(V1833="Enrobé à froid",P1833*PU!$B$9,0)</f>
        <v>0</v>
      </c>
      <c r="AB1833" s="23">
        <f>IF(V1833="Béton bitumineux",P1833*PU!$B$11,0)</f>
        <v>0</v>
      </c>
      <c r="AC1833" s="23">
        <f>IF(V1833="Grave émulsion",P1833*PU!$B$13,0)</f>
        <v>0</v>
      </c>
      <c r="AD1833" s="24">
        <f>(R1833*PU!B1838)+('Entretien des chaussées1'!T1833*PU!B1840)+'Entretien des chaussées1'!X1833+'Entretien des chaussées1'!Y1833+'Entretien des chaussées1'!Z1833+'Entretien des chaussées1'!AA1833+'Entretien des chaussées1'!AB1833+'Entretien des chaussées1'!AC1833</f>
        <v>0</v>
      </c>
      <c r="AE1833" s="34"/>
      <c r="AF1833" s="34"/>
      <c r="AG1833" s="19" t="str">
        <f t="shared" si="327"/>
        <v/>
      </c>
      <c r="AH1833" s="19" t="str">
        <f t="shared" si="328"/>
        <v/>
      </c>
      <c r="AI1833" s="19" t="str">
        <f t="shared" si="329"/>
        <v/>
      </c>
      <c r="AJ1833" s="31"/>
      <c r="AK1833" s="26"/>
    </row>
    <row r="1834" spans="1:37" x14ac:dyDescent="0.2">
      <c r="A1834" s="40"/>
      <c r="B1834" s="50"/>
      <c r="C1834" s="41"/>
      <c r="D1834" s="44"/>
      <c r="E1834" s="40"/>
      <c r="F1834" s="38" t="str">
        <f t="shared" si="319"/>
        <v/>
      </c>
      <c r="G1834" s="23">
        <f t="shared" si="320"/>
        <v>0</v>
      </c>
      <c r="H1834" s="23">
        <f t="shared" si="321"/>
        <v>0</v>
      </c>
      <c r="I1834" s="23">
        <f t="shared" si="322"/>
        <v>0</v>
      </c>
      <c r="J1834" s="23">
        <f t="shared" si="323"/>
        <v>0</v>
      </c>
      <c r="K1834" s="23">
        <f t="shared" si="324"/>
        <v>0</v>
      </c>
      <c r="L1834" s="27"/>
      <c r="M1834" s="27"/>
      <c r="N1834" s="33"/>
      <c r="O1834" s="33"/>
      <c r="P1834" s="68" t="str">
        <f t="shared" si="325"/>
        <v/>
      </c>
      <c r="Q1834" s="49" t="str">
        <f t="shared" si="326"/>
        <v/>
      </c>
      <c r="R1834" s="33"/>
      <c r="S1834" s="33"/>
      <c r="T1834" s="33"/>
      <c r="U1834" s="33"/>
      <c r="V1834" s="27"/>
      <c r="W1834" s="45"/>
      <c r="X1834" s="42">
        <f>IF(V1834="ESU",P1834*PU!$B$3,0)</f>
        <v>0</v>
      </c>
      <c r="Y1834" s="23">
        <f>IF(V1834="ECF",P1834*PU!$B$5,0)</f>
        <v>0</v>
      </c>
      <c r="Z1834" s="23">
        <f>IF(V1834="Enrobé projeté",P1834*PU!$B$7,0)</f>
        <v>0</v>
      </c>
      <c r="AA1834" s="23">
        <f>IF(V1834="Enrobé à froid",P1834*PU!$B$9,0)</f>
        <v>0</v>
      </c>
      <c r="AB1834" s="23">
        <f>IF(V1834="Béton bitumineux",P1834*PU!$B$11,0)</f>
        <v>0</v>
      </c>
      <c r="AC1834" s="23">
        <f>IF(V1834="Grave émulsion",P1834*PU!$B$13,0)</f>
        <v>0</v>
      </c>
      <c r="AD1834" s="24">
        <f>(R1834*PU!B1839)+('Entretien des chaussées1'!T1834*PU!B1841)+'Entretien des chaussées1'!X1834+'Entretien des chaussées1'!Y1834+'Entretien des chaussées1'!Z1834+'Entretien des chaussées1'!AA1834+'Entretien des chaussées1'!AB1834+'Entretien des chaussées1'!AC1834</f>
        <v>0</v>
      </c>
      <c r="AE1834" s="34"/>
      <c r="AF1834" s="34"/>
      <c r="AG1834" s="19" t="str">
        <f t="shared" si="327"/>
        <v/>
      </c>
      <c r="AH1834" s="19" t="str">
        <f t="shared" si="328"/>
        <v/>
      </c>
      <c r="AI1834" s="19" t="str">
        <f t="shared" si="329"/>
        <v/>
      </c>
      <c r="AJ1834" s="31"/>
      <c r="AK1834" s="26"/>
    </row>
    <row r="1835" spans="1:37" x14ac:dyDescent="0.2">
      <c r="A1835" s="40"/>
      <c r="B1835" s="50"/>
      <c r="C1835" s="41"/>
      <c r="D1835" s="44"/>
      <c r="E1835" s="40"/>
      <c r="F1835" s="38" t="str">
        <f t="shared" si="319"/>
        <v/>
      </c>
      <c r="G1835" s="23">
        <f t="shared" si="320"/>
        <v>0</v>
      </c>
      <c r="H1835" s="23">
        <f t="shared" si="321"/>
        <v>0</v>
      </c>
      <c r="I1835" s="23">
        <f t="shared" si="322"/>
        <v>0</v>
      </c>
      <c r="J1835" s="23">
        <f t="shared" si="323"/>
        <v>0</v>
      </c>
      <c r="K1835" s="23">
        <f t="shared" si="324"/>
        <v>0</v>
      </c>
      <c r="L1835" s="27"/>
      <c r="M1835" s="27"/>
      <c r="N1835" s="33"/>
      <c r="O1835" s="33"/>
      <c r="P1835" s="68" t="str">
        <f t="shared" si="325"/>
        <v/>
      </c>
      <c r="Q1835" s="49" t="str">
        <f t="shared" si="326"/>
        <v/>
      </c>
      <c r="R1835" s="33"/>
      <c r="S1835" s="33"/>
      <c r="T1835" s="33"/>
      <c r="U1835" s="33"/>
      <c r="V1835" s="27"/>
      <c r="W1835" s="45"/>
      <c r="X1835" s="42">
        <f>IF(V1835="ESU",P1835*PU!$B$3,0)</f>
        <v>0</v>
      </c>
      <c r="Y1835" s="23">
        <f>IF(V1835="ECF",P1835*PU!$B$5,0)</f>
        <v>0</v>
      </c>
      <c r="Z1835" s="23">
        <f>IF(V1835="Enrobé projeté",P1835*PU!$B$7,0)</f>
        <v>0</v>
      </c>
      <c r="AA1835" s="23">
        <f>IF(V1835="Enrobé à froid",P1835*PU!$B$9,0)</f>
        <v>0</v>
      </c>
      <c r="AB1835" s="23">
        <f>IF(V1835="Béton bitumineux",P1835*PU!$B$11,0)</f>
        <v>0</v>
      </c>
      <c r="AC1835" s="23">
        <f>IF(V1835="Grave émulsion",P1835*PU!$B$13,0)</f>
        <v>0</v>
      </c>
      <c r="AD1835" s="24">
        <f>(R1835*PU!B1840)+('Entretien des chaussées1'!T1835*PU!B1842)+'Entretien des chaussées1'!X1835+'Entretien des chaussées1'!Y1835+'Entretien des chaussées1'!Z1835+'Entretien des chaussées1'!AA1835+'Entretien des chaussées1'!AB1835+'Entretien des chaussées1'!AC1835</f>
        <v>0</v>
      </c>
      <c r="AE1835" s="34"/>
      <c r="AF1835" s="34"/>
      <c r="AG1835" s="19" t="str">
        <f t="shared" si="327"/>
        <v/>
      </c>
      <c r="AH1835" s="19" t="str">
        <f t="shared" si="328"/>
        <v/>
      </c>
      <c r="AI1835" s="19" t="str">
        <f t="shared" si="329"/>
        <v/>
      </c>
      <c r="AJ1835" s="31"/>
      <c r="AK1835" s="26"/>
    </row>
    <row r="1836" spans="1:37" x14ac:dyDescent="0.2">
      <c r="A1836" s="40"/>
      <c r="B1836" s="50"/>
      <c r="C1836" s="41"/>
      <c r="D1836" s="44"/>
      <c r="E1836" s="40"/>
      <c r="F1836" s="38" t="str">
        <f t="shared" si="319"/>
        <v/>
      </c>
      <c r="G1836" s="23">
        <f t="shared" si="320"/>
        <v>0</v>
      </c>
      <c r="H1836" s="23">
        <f t="shared" si="321"/>
        <v>0</v>
      </c>
      <c r="I1836" s="23">
        <f t="shared" si="322"/>
        <v>0</v>
      </c>
      <c r="J1836" s="23">
        <f t="shared" si="323"/>
        <v>0</v>
      </c>
      <c r="K1836" s="23">
        <f t="shared" si="324"/>
        <v>0</v>
      </c>
      <c r="L1836" s="27"/>
      <c r="M1836" s="27"/>
      <c r="N1836" s="33"/>
      <c r="O1836" s="33"/>
      <c r="P1836" s="68" t="str">
        <f t="shared" si="325"/>
        <v/>
      </c>
      <c r="Q1836" s="49" t="str">
        <f t="shared" si="326"/>
        <v/>
      </c>
      <c r="R1836" s="33"/>
      <c r="S1836" s="33"/>
      <c r="T1836" s="33"/>
      <c r="U1836" s="33"/>
      <c r="V1836" s="27"/>
      <c r="W1836" s="45"/>
      <c r="X1836" s="42">
        <f>IF(V1836="ESU",P1836*PU!$B$3,0)</f>
        <v>0</v>
      </c>
      <c r="Y1836" s="23">
        <f>IF(V1836="ECF",P1836*PU!$B$5,0)</f>
        <v>0</v>
      </c>
      <c r="Z1836" s="23">
        <f>IF(V1836="Enrobé projeté",P1836*PU!$B$7,0)</f>
        <v>0</v>
      </c>
      <c r="AA1836" s="23">
        <f>IF(V1836="Enrobé à froid",P1836*PU!$B$9,0)</f>
        <v>0</v>
      </c>
      <c r="AB1836" s="23">
        <f>IF(V1836="Béton bitumineux",P1836*PU!$B$11,0)</f>
        <v>0</v>
      </c>
      <c r="AC1836" s="23">
        <f>IF(V1836="Grave émulsion",P1836*PU!$B$13,0)</f>
        <v>0</v>
      </c>
      <c r="AD1836" s="24">
        <f>(R1836*PU!B1841)+('Entretien des chaussées1'!T1836*PU!B1843)+'Entretien des chaussées1'!X1836+'Entretien des chaussées1'!Y1836+'Entretien des chaussées1'!Z1836+'Entretien des chaussées1'!AA1836+'Entretien des chaussées1'!AB1836+'Entretien des chaussées1'!AC1836</f>
        <v>0</v>
      </c>
      <c r="AE1836" s="34"/>
      <c r="AF1836" s="34"/>
      <c r="AG1836" s="19" t="str">
        <f t="shared" si="327"/>
        <v/>
      </c>
      <c r="AH1836" s="19" t="str">
        <f t="shared" si="328"/>
        <v/>
      </c>
      <c r="AI1836" s="19" t="str">
        <f t="shared" si="329"/>
        <v/>
      </c>
      <c r="AJ1836" s="31"/>
      <c r="AK1836" s="26"/>
    </row>
    <row r="1837" spans="1:37" x14ac:dyDescent="0.2">
      <c r="A1837" s="40"/>
      <c r="B1837" s="50"/>
      <c r="C1837" s="41"/>
      <c r="D1837" s="44"/>
      <c r="E1837" s="40"/>
      <c r="F1837" s="38" t="str">
        <f t="shared" si="319"/>
        <v/>
      </c>
      <c r="G1837" s="23">
        <f t="shared" si="320"/>
        <v>0</v>
      </c>
      <c r="H1837" s="23">
        <f t="shared" si="321"/>
        <v>0</v>
      </c>
      <c r="I1837" s="23">
        <f t="shared" si="322"/>
        <v>0</v>
      </c>
      <c r="J1837" s="23">
        <f t="shared" si="323"/>
        <v>0</v>
      </c>
      <c r="K1837" s="23">
        <f t="shared" si="324"/>
        <v>0</v>
      </c>
      <c r="L1837" s="27"/>
      <c r="M1837" s="27"/>
      <c r="N1837" s="33"/>
      <c r="O1837" s="33"/>
      <c r="P1837" s="68" t="str">
        <f t="shared" si="325"/>
        <v/>
      </c>
      <c r="Q1837" s="49" t="str">
        <f t="shared" si="326"/>
        <v/>
      </c>
      <c r="R1837" s="33"/>
      <c r="S1837" s="33"/>
      <c r="T1837" s="33"/>
      <c r="U1837" s="33"/>
      <c r="V1837" s="27"/>
      <c r="W1837" s="45"/>
      <c r="X1837" s="42">
        <f>IF(V1837="ESU",P1837*PU!$B$3,0)</f>
        <v>0</v>
      </c>
      <c r="Y1837" s="23">
        <f>IF(V1837="ECF",P1837*PU!$B$5,0)</f>
        <v>0</v>
      </c>
      <c r="Z1837" s="23">
        <f>IF(V1837="Enrobé projeté",P1837*PU!$B$7,0)</f>
        <v>0</v>
      </c>
      <c r="AA1837" s="23">
        <f>IF(V1837="Enrobé à froid",P1837*PU!$B$9,0)</f>
        <v>0</v>
      </c>
      <c r="AB1837" s="23">
        <f>IF(V1837="Béton bitumineux",P1837*PU!$B$11,0)</f>
        <v>0</v>
      </c>
      <c r="AC1837" s="23">
        <f>IF(V1837="Grave émulsion",P1837*PU!$B$13,0)</f>
        <v>0</v>
      </c>
      <c r="AD1837" s="24">
        <f>(R1837*PU!B1842)+('Entretien des chaussées1'!T1837*PU!B1844)+'Entretien des chaussées1'!X1837+'Entretien des chaussées1'!Y1837+'Entretien des chaussées1'!Z1837+'Entretien des chaussées1'!AA1837+'Entretien des chaussées1'!AB1837+'Entretien des chaussées1'!AC1837</f>
        <v>0</v>
      </c>
      <c r="AE1837" s="34"/>
      <c r="AF1837" s="34"/>
      <c r="AG1837" s="19" t="str">
        <f t="shared" si="327"/>
        <v/>
      </c>
      <c r="AH1837" s="19" t="str">
        <f t="shared" si="328"/>
        <v/>
      </c>
      <c r="AI1837" s="19" t="str">
        <f t="shared" si="329"/>
        <v/>
      </c>
      <c r="AJ1837" s="31"/>
      <c r="AK1837" s="26"/>
    </row>
    <row r="1838" spans="1:37" x14ac:dyDescent="0.2">
      <c r="A1838" s="40"/>
      <c r="B1838" s="50"/>
      <c r="C1838" s="41"/>
      <c r="D1838" s="44"/>
      <c r="E1838" s="40"/>
      <c r="F1838" s="38" t="str">
        <f t="shared" si="319"/>
        <v/>
      </c>
      <c r="G1838" s="23">
        <f t="shared" si="320"/>
        <v>0</v>
      </c>
      <c r="H1838" s="23">
        <f t="shared" si="321"/>
        <v>0</v>
      </c>
      <c r="I1838" s="23">
        <f t="shared" si="322"/>
        <v>0</v>
      </c>
      <c r="J1838" s="23">
        <f t="shared" si="323"/>
        <v>0</v>
      </c>
      <c r="K1838" s="23">
        <f t="shared" si="324"/>
        <v>0</v>
      </c>
      <c r="L1838" s="27"/>
      <c r="M1838" s="27"/>
      <c r="N1838" s="33"/>
      <c r="O1838" s="33"/>
      <c r="P1838" s="68" t="str">
        <f t="shared" si="325"/>
        <v/>
      </c>
      <c r="Q1838" s="49" t="str">
        <f t="shared" si="326"/>
        <v/>
      </c>
      <c r="R1838" s="33"/>
      <c r="S1838" s="33"/>
      <c r="T1838" s="33"/>
      <c r="U1838" s="33"/>
      <c r="V1838" s="27"/>
      <c r="W1838" s="45"/>
      <c r="X1838" s="42">
        <f>IF(V1838="ESU",P1838*PU!$B$3,0)</f>
        <v>0</v>
      </c>
      <c r="Y1838" s="23">
        <f>IF(V1838="ECF",P1838*PU!$B$5,0)</f>
        <v>0</v>
      </c>
      <c r="Z1838" s="23">
        <f>IF(V1838="Enrobé projeté",P1838*PU!$B$7,0)</f>
        <v>0</v>
      </c>
      <c r="AA1838" s="23">
        <f>IF(V1838="Enrobé à froid",P1838*PU!$B$9,0)</f>
        <v>0</v>
      </c>
      <c r="AB1838" s="23">
        <f>IF(V1838="Béton bitumineux",P1838*PU!$B$11,0)</f>
        <v>0</v>
      </c>
      <c r="AC1838" s="23">
        <f>IF(V1838="Grave émulsion",P1838*PU!$B$13,0)</f>
        <v>0</v>
      </c>
      <c r="AD1838" s="24">
        <f>(R1838*PU!B1843)+('Entretien des chaussées1'!T1838*PU!B1845)+'Entretien des chaussées1'!X1838+'Entretien des chaussées1'!Y1838+'Entretien des chaussées1'!Z1838+'Entretien des chaussées1'!AA1838+'Entretien des chaussées1'!AB1838+'Entretien des chaussées1'!AC1838</f>
        <v>0</v>
      </c>
      <c r="AE1838" s="34"/>
      <c r="AF1838" s="34"/>
      <c r="AG1838" s="19" t="str">
        <f t="shared" si="327"/>
        <v/>
      </c>
      <c r="AH1838" s="19" t="str">
        <f t="shared" si="328"/>
        <v/>
      </c>
      <c r="AI1838" s="19" t="str">
        <f t="shared" si="329"/>
        <v/>
      </c>
      <c r="AJ1838" s="31"/>
      <c r="AK1838" s="26"/>
    </row>
    <row r="1839" spans="1:37" x14ac:dyDescent="0.2">
      <c r="A1839" s="40"/>
      <c r="B1839" s="50"/>
      <c r="C1839" s="41"/>
      <c r="D1839" s="44"/>
      <c r="E1839" s="40"/>
      <c r="F1839" s="38" t="str">
        <f t="shared" si="319"/>
        <v/>
      </c>
      <c r="G1839" s="23">
        <f t="shared" si="320"/>
        <v>0</v>
      </c>
      <c r="H1839" s="23">
        <f t="shared" si="321"/>
        <v>0</v>
      </c>
      <c r="I1839" s="23">
        <f t="shared" si="322"/>
        <v>0</v>
      </c>
      <c r="J1839" s="23">
        <f t="shared" si="323"/>
        <v>0</v>
      </c>
      <c r="K1839" s="23">
        <f t="shared" si="324"/>
        <v>0</v>
      </c>
      <c r="L1839" s="27"/>
      <c r="M1839" s="27"/>
      <c r="N1839" s="33"/>
      <c r="O1839" s="33"/>
      <c r="P1839" s="68" t="str">
        <f t="shared" si="325"/>
        <v/>
      </c>
      <c r="Q1839" s="49" t="str">
        <f t="shared" si="326"/>
        <v/>
      </c>
      <c r="R1839" s="33"/>
      <c r="S1839" s="33"/>
      <c r="T1839" s="33"/>
      <c r="U1839" s="33"/>
      <c r="V1839" s="27"/>
      <c r="W1839" s="45"/>
      <c r="X1839" s="42">
        <f>IF(V1839="ESU",P1839*PU!$B$3,0)</f>
        <v>0</v>
      </c>
      <c r="Y1839" s="23">
        <f>IF(V1839="ECF",P1839*PU!$B$5,0)</f>
        <v>0</v>
      </c>
      <c r="Z1839" s="23">
        <f>IF(V1839="Enrobé projeté",P1839*PU!$B$7,0)</f>
        <v>0</v>
      </c>
      <c r="AA1839" s="23">
        <f>IF(V1839="Enrobé à froid",P1839*PU!$B$9,0)</f>
        <v>0</v>
      </c>
      <c r="AB1839" s="23">
        <f>IF(V1839="Béton bitumineux",P1839*PU!$B$11,0)</f>
        <v>0</v>
      </c>
      <c r="AC1839" s="23">
        <f>IF(V1839="Grave émulsion",P1839*PU!$B$13,0)</f>
        <v>0</v>
      </c>
      <c r="AD1839" s="24">
        <f>(R1839*PU!B1844)+('Entretien des chaussées1'!T1839*PU!B1846)+'Entretien des chaussées1'!X1839+'Entretien des chaussées1'!Y1839+'Entretien des chaussées1'!Z1839+'Entretien des chaussées1'!AA1839+'Entretien des chaussées1'!AB1839+'Entretien des chaussées1'!AC1839</f>
        <v>0</v>
      </c>
      <c r="AE1839" s="34"/>
      <c r="AF1839" s="34"/>
      <c r="AG1839" s="19" t="str">
        <f t="shared" si="327"/>
        <v/>
      </c>
      <c r="AH1839" s="19" t="str">
        <f t="shared" si="328"/>
        <v/>
      </c>
      <c r="AI1839" s="19" t="str">
        <f t="shared" si="329"/>
        <v/>
      </c>
      <c r="AJ1839" s="31"/>
      <c r="AK1839" s="26"/>
    </row>
    <row r="1840" spans="1:37" x14ac:dyDescent="0.2">
      <c r="A1840" s="40"/>
      <c r="B1840" s="50"/>
      <c r="C1840" s="41"/>
      <c r="D1840" s="44"/>
      <c r="E1840" s="40"/>
      <c r="F1840" s="38" t="str">
        <f t="shared" si="319"/>
        <v/>
      </c>
      <c r="G1840" s="23">
        <f t="shared" si="320"/>
        <v>0</v>
      </c>
      <c r="H1840" s="23">
        <f t="shared" si="321"/>
        <v>0</v>
      </c>
      <c r="I1840" s="23">
        <f t="shared" si="322"/>
        <v>0</v>
      </c>
      <c r="J1840" s="23">
        <f t="shared" si="323"/>
        <v>0</v>
      </c>
      <c r="K1840" s="23">
        <f t="shared" si="324"/>
        <v>0</v>
      </c>
      <c r="L1840" s="27"/>
      <c r="M1840" s="27"/>
      <c r="N1840" s="33"/>
      <c r="O1840" s="33"/>
      <c r="P1840" s="68" t="str">
        <f t="shared" si="325"/>
        <v/>
      </c>
      <c r="Q1840" s="49" t="str">
        <f t="shared" si="326"/>
        <v/>
      </c>
      <c r="R1840" s="33"/>
      <c r="S1840" s="33"/>
      <c r="T1840" s="33"/>
      <c r="U1840" s="33"/>
      <c r="V1840" s="27"/>
      <c r="W1840" s="45"/>
      <c r="X1840" s="42">
        <f>IF(V1840="ESU",P1840*PU!$B$3,0)</f>
        <v>0</v>
      </c>
      <c r="Y1840" s="23">
        <f>IF(V1840="ECF",P1840*PU!$B$5,0)</f>
        <v>0</v>
      </c>
      <c r="Z1840" s="23">
        <f>IF(V1840="Enrobé projeté",P1840*PU!$B$7,0)</f>
        <v>0</v>
      </c>
      <c r="AA1840" s="23">
        <f>IF(V1840="Enrobé à froid",P1840*PU!$B$9,0)</f>
        <v>0</v>
      </c>
      <c r="AB1840" s="23">
        <f>IF(V1840="Béton bitumineux",P1840*PU!$B$11,0)</f>
        <v>0</v>
      </c>
      <c r="AC1840" s="23">
        <f>IF(V1840="Grave émulsion",P1840*PU!$B$13,0)</f>
        <v>0</v>
      </c>
      <c r="AD1840" s="24">
        <f>(R1840*PU!B1845)+('Entretien des chaussées1'!T1840*PU!B1847)+'Entretien des chaussées1'!X1840+'Entretien des chaussées1'!Y1840+'Entretien des chaussées1'!Z1840+'Entretien des chaussées1'!AA1840+'Entretien des chaussées1'!AB1840+'Entretien des chaussées1'!AC1840</f>
        <v>0</v>
      </c>
      <c r="AE1840" s="34"/>
      <c r="AF1840" s="34"/>
      <c r="AG1840" s="19" t="str">
        <f t="shared" si="327"/>
        <v/>
      </c>
      <c r="AH1840" s="19" t="str">
        <f t="shared" si="328"/>
        <v/>
      </c>
      <c r="AI1840" s="19" t="str">
        <f t="shared" si="329"/>
        <v/>
      </c>
      <c r="AJ1840" s="31"/>
      <c r="AK1840" s="26"/>
    </row>
    <row r="1841" spans="1:37" x14ac:dyDescent="0.2">
      <c r="A1841" s="40"/>
      <c r="B1841" s="50"/>
      <c r="C1841" s="41"/>
      <c r="D1841" s="44"/>
      <c r="E1841" s="40"/>
      <c r="F1841" s="38" t="str">
        <f t="shared" si="319"/>
        <v/>
      </c>
      <c r="G1841" s="23">
        <f t="shared" si="320"/>
        <v>0</v>
      </c>
      <c r="H1841" s="23">
        <f t="shared" si="321"/>
        <v>0</v>
      </c>
      <c r="I1841" s="23">
        <f t="shared" si="322"/>
        <v>0</v>
      </c>
      <c r="J1841" s="23">
        <f t="shared" si="323"/>
        <v>0</v>
      </c>
      <c r="K1841" s="23">
        <f t="shared" si="324"/>
        <v>0</v>
      </c>
      <c r="L1841" s="27"/>
      <c r="M1841" s="27"/>
      <c r="N1841" s="33"/>
      <c r="O1841" s="33"/>
      <c r="P1841" s="68" t="str">
        <f t="shared" si="325"/>
        <v/>
      </c>
      <c r="Q1841" s="49" t="str">
        <f t="shared" si="326"/>
        <v/>
      </c>
      <c r="R1841" s="33"/>
      <c r="S1841" s="33"/>
      <c r="T1841" s="33"/>
      <c r="U1841" s="33"/>
      <c r="V1841" s="27"/>
      <c r="W1841" s="45"/>
      <c r="X1841" s="42">
        <f>IF(V1841="ESU",P1841*PU!$B$3,0)</f>
        <v>0</v>
      </c>
      <c r="Y1841" s="23">
        <f>IF(V1841="ECF",P1841*PU!$B$5,0)</f>
        <v>0</v>
      </c>
      <c r="Z1841" s="23">
        <f>IF(V1841="Enrobé projeté",P1841*PU!$B$7,0)</f>
        <v>0</v>
      </c>
      <c r="AA1841" s="23">
        <f>IF(V1841="Enrobé à froid",P1841*PU!$B$9,0)</f>
        <v>0</v>
      </c>
      <c r="AB1841" s="23">
        <f>IF(V1841="Béton bitumineux",P1841*PU!$B$11,0)</f>
        <v>0</v>
      </c>
      <c r="AC1841" s="23">
        <f>IF(V1841="Grave émulsion",P1841*PU!$B$13,0)</f>
        <v>0</v>
      </c>
      <c r="AD1841" s="24">
        <f>(R1841*PU!B1846)+('Entretien des chaussées1'!T1841*PU!B1848)+'Entretien des chaussées1'!X1841+'Entretien des chaussées1'!Y1841+'Entretien des chaussées1'!Z1841+'Entretien des chaussées1'!AA1841+'Entretien des chaussées1'!AB1841+'Entretien des chaussées1'!AC1841</f>
        <v>0</v>
      </c>
      <c r="AE1841" s="34"/>
      <c r="AF1841" s="34"/>
      <c r="AG1841" s="19" t="str">
        <f t="shared" si="327"/>
        <v/>
      </c>
      <c r="AH1841" s="19" t="str">
        <f t="shared" si="328"/>
        <v/>
      </c>
      <c r="AI1841" s="19" t="str">
        <f t="shared" si="329"/>
        <v/>
      </c>
      <c r="AJ1841" s="31"/>
      <c r="AK1841" s="26"/>
    </row>
    <row r="1842" spans="1:37" x14ac:dyDescent="0.2">
      <c r="A1842" s="40"/>
      <c r="B1842" s="50"/>
      <c r="C1842" s="41"/>
      <c r="D1842" s="44"/>
      <c r="E1842" s="40"/>
      <c r="F1842" s="38" t="str">
        <f t="shared" si="319"/>
        <v/>
      </c>
      <c r="G1842" s="23">
        <f t="shared" si="320"/>
        <v>0</v>
      </c>
      <c r="H1842" s="23">
        <f t="shared" si="321"/>
        <v>0</v>
      </c>
      <c r="I1842" s="23">
        <f t="shared" si="322"/>
        <v>0</v>
      </c>
      <c r="J1842" s="23">
        <f t="shared" si="323"/>
        <v>0</v>
      </c>
      <c r="K1842" s="23">
        <f t="shared" si="324"/>
        <v>0</v>
      </c>
      <c r="L1842" s="27"/>
      <c r="M1842" s="27"/>
      <c r="N1842" s="33"/>
      <c r="O1842" s="33"/>
      <c r="P1842" s="68" t="str">
        <f t="shared" si="325"/>
        <v/>
      </c>
      <c r="Q1842" s="49" t="str">
        <f t="shared" si="326"/>
        <v/>
      </c>
      <c r="R1842" s="33"/>
      <c r="S1842" s="33"/>
      <c r="T1842" s="33"/>
      <c r="U1842" s="33"/>
      <c r="V1842" s="27"/>
      <c r="W1842" s="45"/>
      <c r="X1842" s="42">
        <f>IF(V1842="ESU",P1842*PU!$B$3,0)</f>
        <v>0</v>
      </c>
      <c r="Y1842" s="23">
        <f>IF(V1842="ECF",P1842*PU!$B$5,0)</f>
        <v>0</v>
      </c>
      <c r="Z1842" s="23">
        <f>IF(V1842="Enrobé projeté",P1842*PU!$B$7,0)</f>
        <v>0</v>
      </c>
      <c r="AA1842" s="23">
        <f>IF(V1842="Enrobé à froid",P1842*PU!$B$9,0)</f>
        <v>0</v>
      </c>
      <c r="AB1842" s="23">
        <f>IF(V1842="Béton bitumineux",P1842*PU!$B$11,0)</f>
        <v>0</v>
      </c>
      <c r="AC1842" s="23">
        <f>IF(V1842="Grave émulsion",P1842*PU!$B$13,0)</f>
        <v>0</v>
      </c>
      <c r="AD1842" s="24">
        <f>(R1842*PU!B1847)+('Entretien des chaussées1'!T1842*PU!B1849)+'Entretien des chaussées1'!X1842+'Entretien des chaussées1'!Y1842+'Entretien des chaussées1'!Z1842+'Entretien des chaussées1'!AA1842+'Entretien des chaussées1'!AB1842+'Entretien des chaussées1'!AC1842</f>
        <v>0</v>
      </c>
      <c r="AE1842" s="34"/>
      <c r="AF1842" s="34"/>
      <c r="AG1842" s="19" t="str">
        <f t="shared" si="327"/>
        <v/>
      </c>
      <c r="AH1842" s="19" t="str">
        <f t="shared" si="328"/>
        <v/>
      </c>
      <c r="AI1842" s="19" t="str">
        <f t="shared" si="329"/>
        <v/>
      </c>
      <c r="AJ1842" s="31"/>
      <c r="AK1842" s="26"/>
    </row>
    <row r="1843" spans="1:37" x14ac:dyDescent="0.2">
      <c r="A1843" s="40"/>
      <c r="B1843" s="50"/>
      <c r="C1843" s="41"/>
      <c r="D1843" s="44"/>
      <c r="E1843" s="40"/>
      <c r="F1843" s="38" t="str">
        <f t="shared" si="319"/>
        <v/>
      </c>
      <c r="G1843" s="23">
        <f t="shared" si="320"/>
        <v>0</v>
      </c>
      <c r="H1843" s="23">
        <f t="shared" si="321"/>
        <v>0</v>
      </c>
      <c r="I1843" s="23">
        <f t="shared" si="322"/>
        <v>0</v>
      </c>
      <c r="J1843" s="23">
        <f t="shared" si="323"/>
        <v>0</v>
      </c>
      <c r="K1843" s="23">
        <f t="shared" si="324"/>
        <v>0</v>
      </c>
      <c r="L1843" s="27"/>
      <c r="M1843" s="27"/>
      <c r="N1843" s="33"/>
      <c r="O1843" s="33"/>
      <c r="P1843" s="68" t="str">
        <f t="shared" si="325"/>
        <v/>
      </c>
      <c r="Q1843" s="49" t="str">
        <f t="shared" si="326"/>
        <v/>
      </c>
      <c r="R1843" s="33"/>
      <c r="S1843" s="33"/>
      <c r="T1843" s="33"/>
      <c r="U1843" s="33"/>
      <c r="V1843" s="27"/>
      <c r="W1843" s="45"/>
      <c r="X1843" s="42">
        <f>IF(V1843="ESU",P1843*PU!$B$3,0)</f>
        <v>0</v>
      </c>
      <c r="Y1843" s="23">
        <f>IF(V1843="ECF",P1843*PU!$B$5,0)</f>
        <v>0</v>
      </c>
      <c r="Z1843" s="23">
        <f>IF(V1843="Enrobé projeté",P1843*PU!$B$7,0)</f>
        <v>0</v>
      </c>
      <c r="AA1843" s="23">
        <f>IF(V1843="Enrobé à froid",P1843*PU!$B$9,0)</f>
        <v>0</v>
      </c>
      <c r="AB1843" s="23">
        <f>IF(V1843="Béton bitumineux",P1843*PU!$B$11,0)</f>
        <v>0</v>
      </c>
      <c r="AC1843" s="23">
        <f>IF(V1843="Grave émulsion",P1843*PU!$B$13,0)</f>
        <v>0</v>
      </c>
      <c r="AD1843" s="24">
        <f>(R1843*PU!B1848)+('Entretien des chaussées1'!T1843*PU!B1850)+'Entretien des chaussées1'!X1843+'Entretien des chaussées1'!Y1843+'Entretien des chaussées1'!Z1843+'Entretien des chaussées1'!AA1843+'Entretien des chaussées1'!AB1843+'Entretien des chaussées1'!AC1843</f>
        <v>0</v>
      </c>
      <c r="AE1843" s="34"/>
      <c r="AF1843" s="34"/>
      <c r="AG1843" s="19" t="str">
        <f t="shared" si="327"/>
        <v/>
      </c>
      <c r="AH1843" s="19" t="str">
        <f t="shared" si="328"/>
        <v/>
      </c>
      <c r="AI1843" s="19" t="str">
        <f t="shared" si="329"/>
        <v/>
      </c>
      <c r="AJ1843" s="31"/>
      <c r="AK1843" s="26"/>
    </row>
    <row r="1844" spans="1:37" x14ac:dyDescent="0.2">
      <c r="A1844" s="40"/>
      <c r="B1844" s="50"/>
      <c r="C1844" s="41"/>
      <c r="D1844" s="44"/>
      <c r="E1844" s="40"/>
      <c r="F1844" s="38" t="str">
        <f t="shared" si="319"/>
        <v/>
      </c>
      <c r="G1844" s="23">
        <f t="shared" si="320"/>
        <v>0</v>
      </c>
      <c r="H1844" s="23">
        <f t="shared" si="321"/>
        <v>0</v>
      </c>
      <c r="I1844" s="23">
        <f t="shared" si="322"/>
        <v>0</v>
      </c>
      <c r="J1844" s="23">
        <f t="shared" si="323"/>
        <v>0</v>
      </c>
      <c r="K1844" s="23">
        <f t="shared" si="324"/>
        <v>0</v>
      </c>
      <c r="L1844" s="27"/>
      <c r="M1844" s="27"/>
      <c r="N1844" s="33"/>
      <c r="O1844" s="33"/>
      <c r="P1844" s="68" t="str">
        <f t="shared" si="325"/>
        <v/>
      </c>
      <c r="Q1844" s="49" t="str">
        <f t="shared" si="326"/>
        <v/>
      </c>
      <c r="R1844" s="33"/>
      <c r="S1844" s="33"/>
      <c r="T1844" s="33"/>
      <c r="U1844" s="33"/>
      <c r="V1844" s="27"/>
      <c r="W1844" s="45"/>
      <c r="X1844" s="42">
        <f>IF(V1844="ESU",P1844*PU!$B$3,0)</f>
        <v>0</v>
      </c>
      <c r="Y1844" s="23">
        <f>IF(V1844="ECF",P1844*PU!$B$5,0)</f>
        <v>0</v>
      </c>
      <c r="Z1844" s="23">
        <f>IF(V1844="Enrobé projeté",P1844*PU!$B$7,0)</f>
        <v>0</v>
      </c>
      <c r="AA1844" s="23">
        <f>IF(V1844="Enrobé à froid",P1844*PU!$B$9,0)</f>
        <v>0</v>
      </c>
      <c r="AB1844" s="23">
        <f>IF(V1844="Béton bitumineux",P1844*PU!$B$11,0)</f>
        <v>0</v>
      </c>
      <c r="AC1844" s="23">
        <f>IF(V1844="Grave émulsion",P1844*PU!$B$13,0)</f>
        <v>0</v>
      </c>
      <c r="AD1844" s="24">
        <f>(R1844*PU!B1849)+('Entretien des chaussées1'!T1844*PU!B1851)+'Entretien des chaussées1'!X1844+'Entretien des chaussées1'!Y1844+'Entretien des chaussées1'!Z1844+'Entretien des chaussées1'!AA1844+'Entretien des chaussées1'!AB1844+'Entretien des chaussées1'!AC1844</f>
        <v>0</v>
      </c>
      <c r="AE1844" s="34"/>
      <c r="AF1844" s="34"/>
      <c r="AG1844" s="19" t="str">
        <f t="shared" si="327"/>
        <v/>
      </c>
      <c r="AH1844" s="19" t="str">
        <f t="shared" si="328"/>
        <v/>
      </c>
      <c r="AI1844" s="19" t="str">
        <f t="shared" si="329"/>
        <v/>
      </c>
      <c r="AJ1844" s="31"/>
      <c r="AK1844" s="26"/>
    </row>
    <row r="1845" spans="1:37" x14ac:dyDescent="0.2">
      <c r="A1845" s="40"/>
      <c r="B1845" s="50"/>
      <c r="C1845" s="41"/>
      <c r="D1845" s="44"/>
      <c r="E1845" s="40"/>
      <c r="F1845" s="38" t="str">
        <f t="shared" si="319"/>
        <v/>
      </c>
      <c r="G1845" s="23">
        <f t="shared" si="320"/>
        <v>0</v>
      </c>
      <c r="H1845" s="23">
        <f t="shared" si="321"/>
        <v>0</v>
      </c>
      <c r="I1845" s="23">
        <f t="shared" si="322"/>
        <v>0</v>
      </c>
      <c r="J1845" s="23">
        <f t="shared" si="323"/>
        <v>0</v>
      </c>
      <c r="K1845" s="23">
        <f t="shared" si="324"/>
        <v>0</v>
      </c>
      <c r="L1845" s="27"/>
      <c r="M1845" s="27"/>
      <c r="N1845" s="33"/>
      <c r="O1845" s="33"/>
      <c r="P1845" s="68" t="str">
        <f t="shared" si="325"/>
        <v/>
      </c>
      <c r="Q1845" s="49" t="str">
        <f t="shared" si="326"/>
        <v/>
      </c>
      <c r="R1845" s="33"/>
      <c r="S1845" s="33"/>
      <c r="T1845" s="33"/>
      <c r="U1845" s="33"/>
      <c r="V1845" s="27"/>
      <c r="W1845" s="45"/>
      <c r="X1845" s="42">
        <f>IF(V1845="ESU",P1845*PU!$B$3,0)</f>
        <v>0</v>
      </c>
      <c r="Y1845" s="23">
        <f>IF(V1845="ECF",P1845*PU!$B$5,0)</f>
        <v>0</v>
      </c>
      <c r="Z1845" s="23">
        <f>IF(V1845="Enrobé projeté",P1845*PU!$B$7,0)</f>
        <v>0</v>
      </c>
      <c r="AA1845" s="23">
        <f>IF(V1845="Enrobé à froid",P1845*PU!$B$9,0)</f>
        <v>0</v>
      </c>
      <c r="AB1845" s="23">
        <f>IF(V1845="Béton bitumineux",P1845*PU!$B$11,0)</f>
        <v>0</v>
      </c>
      <c r="AC1845" s="23">
        <f>IF(V1845="Grave émulsion",P1845*PU!$B$13,0)</f>
        <v>0</v>
      </c>
      <c r="AD1845" s="24">
        <f>(R1845*PU!B1850)+('Entretien des chaussées1'!T1845*PU!B1852)+'Entretien des chaussées1'!X1845+'Entretien des chaussées1'!Y1845+'Entretien des chaussées1'!Z1845+'Entretien des chaussées1'!AA1845+'Entretien des chaussées1'!AB1845+'Entretien des chaussées1'!AC1845</f>
        <v>0</v>
      </c>
      <c r="AE1845" s="34"/>
      <c r="AF1845" s="34"/>
      <c r="AG1845" s="19" t="str">
        <f t="shared" si="327"/>
        <v/>
      </c>
      <c r="AH1845" s="19" t="str">
        <f t="shared" si="328"/>
        <v/>
      </c>
      <c r="AI1845" s="19" t="str">
        <f t="shared" si="329"/>
        <v/>
      </c>
      <c r="AJ1845" s="31"/>
      <c r="AK1845" s="26"/>
    </row>
    <row r="1846" spans="1:37" x14ac:dyDescent="0.2">
      <c r="A1846" s="40"/>
      <c r="B1846" s="50"/>
      <c r="C1846" s="41"/>
      <c r="D1846" s="44"/>
      <c r="E1846" s="40"/>
      <c r="F1846" s="38" t="str">
        <f t="shared" si="319"/>
        <v/>
      </c>
      <c r="G1846" s="23">
        <f t="shared" si="320"/>
        <v>0</v>
      </c>
      <c r="H1846" s="23">
        <f t="shared" si="321"/>
        <v>0</v>
      </c>
      <c r="I1846" s="23">
        <f t="shared" si="322"/>
        <v>0</v>
      </c>
      <c r="J1846" s="23">
        <f t="shared" si="323"/>
        <v>0</v>
      </c>
      <c r="K1846" s="23">
        <f t="shared" si="324"/>
        <v>0</v>
      </c>
      <c r="L1846" s="27"/>
      <c r="M1846" s="27"/>
      <c r="N1846" s="33"/>
      <c r="O1846" s="33"/>
      <c r="P1846" s="68" t="str">
        <f t="shared" si="325"/>
        <v/>
      </c>
      <c r="Q1846" s="49" t="str">
        <f t="shared" si="326"/>
        <v/>
      </c>
      <c r="R1846" s="33"/>
      <c r="S1846" s="33"/>
      <c r="T1846" s="33"/>
      <c r="U1846" s="33"/>
      <c r="V1846" s="27"/>
      <c r="W1846" s="45"/>
      <c r="X1846" s="42">
        <f>IF(V1846="ESU",P1846*PU!$B$3,0)</f>
        <v>0</v>
      </c>
      <c r="Y1846" s="23">
        <f>IF(V1846="ECF",P1846*PU!$B$5,0)</f>
        <v>0</v>
      </c>
      <c r="Z1846" s="23">
        <f>IF(V1846="Enrobé projeté",P1846*PU!$B$7,0)</f>
        <v>0</v>
      </c>
      <c r="AA1846" s="23">
        <f>IF(V1846="Enrobé à froid",P1846*PU!$B$9,0)</f>
        <v>0</v>
      </c>
      <c r="AB1846" s="23">
        <f>IF(V1846="Béton bitumineux",P1846*PU!$B$11,0)</f>
        <v>0</v>
      </c>
      <c r="AC1846" s="23">
        <f>IF(V1846="Grave émulsion",P1846*PU!$B$13,0)</f>
        <v>0</v>
      </c>
      <c r="AD1846" s="24">
        <f>(R1846*PU!B1851)+('Entretien des chaussées1'!T1846*PU!B1853)+'Entretien des chaussées1'!X1846+'Entretien des chaussées1'!Y1846+'Entretien des chaussées1'!Z1846+'Entretien des chaussées1'!AA1846+'Entretien des chaussées1'!AB1846+'Entretien des chaussées1'!AC1846</f>
        <v>0</v>
      </c>
      <c r="AE1846" s="34"/>
      <c r="AF1846" s="34"/>
      <c r="AG1846" s="19" t="str">
        <f t="shared" si="327"/>
        <v/>
      </c>
      <c r="AH1846" s="19" t="str">
        <f t="shared" si="328"/>
        <v/>
      </c>
      <c r="AI1846" s="19" t="str">
        <f t="shared" si="329"/>
        <v/>
      </c>
      <c r="AJ1846" s="31"/>
      <c r="AK1846" s="26"/>
    </row>
    <row r="1847" spans="1:37" x14ac:dyDescent="0.2">
      <c r="A1847" s="40"/>
      <c r="B1847" s="50"/>
      <c r="C1847" s="41"/>
      <c r="D1847" s="44"/>
      <c r="E1847" s="40"/>
      <c r="F1847" s="38" t="str">
        <f t="shared" si="319"/>
        <v/>
      </c>
      <c r="G1847" s="23">
        <f t="shared" si="320"/>
        <v>0</v>
      </c>
      <c r="H1847" s="23">
        <f t="shared" si="321"/>
        <v>0</v>
      </c>
      <c r="I1847" s="23">
        <f t="shared" si="322"/>
        <v>0</v>
      </c>
      <c r="J1847" s="23">
        <f t="shared" si="323"/>
        <v>0</v>
      </c>
      <c r="K1847" s="23">
        <f t="shared" si="324"/>
        <v>0</v>
      </c>
      <c r="L1847" s="27"/>
      <c r="M1847" s="27"/>
      <c r="N1847" s="33"/>
      <c r="O1847" s="33"/>
      <c r="P1847" s="68" t="str">
        <f t="shared" si="325"/>
        <v/>
      </c>
      <c r="Q1847" s="49" t="str">
        <f t="shared" si="326"/>
        <v/>
      </c>
      <c r="R1847" s="33"/>
      <c r="S1847" s="33"/>
      <c r="T1847" s="33"/>
      <c r="U1847" s="33"/>
      <c r="V1847" s="27"/>
      <c r="W1847" s="45"/>
      <c r="X1847" s="42">
        <f>IF(V1847="ESU",P1847*PU!$B$3,0)</f>
        <v>0</v>
      </c>
      <c r="Y1847" s="23">
        <f>IF(V1847="ECF",P1847*PU!$B$5,0)</f>
        <v>0</v>
      </c>
      <c r="Z1847" s="23">
        <f>IF(V1847="Enrobé projeté",P1847*PU!$B$7,0)</f>
        <v>0</v>
      </c>
      <c r="AA1847" s="23">
        <f>IF(V1847="Enrobé à froid",P1847*PU!$B$9,0)</f>
        <v>0</v>
      </c>
      <c r="AB1847" s="23">
        <f>IF(V1847="Béton bitumineux",P1847*PU!$B$11,0)</f>
        <v>0</v>
      </c>
      <c r="AC1847" s="23">
        <f>IF(V1847="Grave émulsion",P1847*PU!$B$13,0)</f>
        <v>0</v>
      </c>
      <c r="AD1847" s="24">
        <f>(R1847*PU!B1852)+('Entretien des chaussées1'!T1847*PU!B1854)+'Entretien des chaussées1'!X1847+'Entretien des chaussées1'!Y1847+'Entretien des chaussées1'!Z1847+'Entretien des chaussées1'!AA1847+'Entretien des chaussées1'!AB1847+'Entretien des chaussées1'!AC1847</f>
        <v>0</v>
      </c>
      <c r="AE1847" s="34"/>
      <c r="AF1847" s="34"/>
      <c r="AG1847" s="19" t="str">
        <f t="shared" si="327"/>
        <v/>
      </c>
      <c r="AH1847" s="19" t="str">
        <f t="shared" si="328"/>
        <v/>
      </c>
      <c r="AI1847" s="19" t="str">
        <f t="shared" si="329"/>
        <v/>
      </c>
      <c r="AJ1847" s="31"/>
      <c r="AK1847" s="26"/>
    </row>
    <row r="1848" spans="1:37" x14ac:dyDescent="0.2">
      <c r="A1848" s="40"/>
      <c r="B1848" s="50"/>
      <c r="C1848" s="41"/>
      <c r="D1848" s="44"/>
      <c r="E1848" s="40"/>
      <c r="F1848" s="38" t="str">
        <f t="shared" si="319"/>
        <v/>
      </c>
      <c r="G1848" s="23">
        <f t="shared" si="320"/>
        <v>0</v>
      </c>
      <c r="H1848" s="23">
        <f t="shared" si="321"/>
        <v>0</v>
      </c>
      <c r="I1848" s="23">
        <f t="shared" si="322"/>
        <v>0</v>
      </c>
      <c r="J1848" s="23">
        <f t="shared" si="323"/>
        <v>0</v>
      </c>
      <c r="K1848" s="23">
        <f t="shared" si="324"/>
        <v>0</v>
      </c>
      <c r="L1848" s="27"/>
      <c r="M1848" s="27"/>
      <c r="N1848" s="33"/>
      <c r="O1848" s="33"/>
      <c r="P1848" s="68" t="str">
        <f t="shared" si="325"/>
        <v/>
      </c>
      <c r="Q1848" s="49" t="str">
        <f t="shared" si="326"/>
        <v/>
      </c>
      <c r="R1848" s="33"/>
      <c r="S1848" s="33"/>
      <c r="T1848" s="33"/>
      <c r="U1848" s="33"/>
      <c r="V1848" s="27"/>
      <c r="W1848" s="45"/>
      <c r="X1848" s="42">
        <f>IF(V1848="ESU",P1848*PU!$B$3,0)</f>
        <v>0</v>
      </c>
      <c r="Y1848" s="23">
        <f>IF(V1848="ECF",P1848*PU!$B$5,0)</f>
        <v>0</v>
      </c>
      <c r="Z1848" s="23">
        <f>IF(V1848="Enrobé projeté",P1848*PU!$B$7,0)</f>
        <v>0</v>
      </c>
      <c r="AA1848" s="23">
        <f>IF(V1848="Enrobé à froid",P1848*PU!$B$9,0)</f>
        <v>0</v>
      </c>
      <c r="AB1848" s="23">
        <f>IF(V1848="Béton bitumineux",P1848*PU!$B$11,0)</f>
        <v>0</v>
      </c>
      <c r="AC1848" s="23">
        <f>IF(V1848="Grave émulsion",P1848*PU!$B$13,0)</f>
        <v>0</v>
      </c>
      <c r="AD1848" s="24">
        <f>(R1848*PU!B1853)+('Entretien des chaussées1'!T1848*PU!B1855)+'Entretien des chaussées1'!X1848+'Entretien des chaussées1'!Y1848+'Entretien des chaussées1'!Z1848+'Entretien des chaussées1'!AA1848+'Entretien des chaussées1'!AB1848+'Entretien des chaussées1'!AC1848</f>
        <v>0</v>
      </c>
      <c r="AE1848" s="34"/>
      <c r="AF1848" s="34"/>
      <c r="AG1848" s="19" t="str">
        <f t="shared" si="327"/>
        <v/>
      </c>
      <c r="AH1848" s="19" t="str">
        <f t="shared" si="328"/>
        <v/>
      </c>
      <c r="AI1848" s="19" t="str">
        <f t="shared" si="329"/>
        <v/>
      </c>
      <c r="AJ1848" s="31"/>
      <c r="AK1848" s="26"/>
    </row>
    <row r="1849" spans="1:37" x14ac:dyDescent="0.2">
      <c r="A1849" s="40"/>
      <c r="B1849" s="50"/>
      <c r="C1849" s="41"/>
      <c r="D1849" s="44"/>
      <c r="E1849" s="40"/>
      <c r="F1849" s="38" t="str">
        <f t="shared" si="319"/>
        <v/>
      </c>
      <c r="G1849" s="23">
        <f t="shared" si="320"/>
        <v>0</v>
      </c>
      <c r="H1849" s="23">
        <f t="shared" si="321"/>
        <v>0</v>
      </c>
      <c r="I1849" s="23">
        <f t="shared" si="322"/>
        <v>0</v>
      </c>
      <c r="J1849" s="23">
        <f t="shared" si="323"/>
        <v>0</v>
      </c>
      <c r="K1849" s="23">
        <f t="shared" si="324"/>
        <v>0</v>
      </c>
      <c r="L1849" s="27"/>
      <c r="M1849" s="27"/>
      <c r="N1849" s="33"/>
      <c r="O1849" s="33"/>
      <c r="P1849" s="68" t="str">
        <f t="shared" si="325"/>
        <v/>
      </c>
      <c r="Q1849" s="49" t="str">
        <f t="shared" si="326"/>
        <v/>
      </c>
      <c r="R1849" s="33"/>
      <c r="S1849" s="33"/>
      <c r="T1849" s="33"/>
      <c r="U1849" s="33"/>
      <c r="V1849" s="27"/>
      <c r="W1849" s="45"/>
      <c r="X1849" s="42">
        <f>IF(V1849="ESU",P1849*PU!$B$3,0)</f>
        <v>0</v>
      </c>
      <c r="Y1849" s="23">
        <f>IF(V1849="ECF",P1849*PU!$B$5,0)</f>
        <v>0</v>
      </c>
      <c r="Z1849" s="23">
        <f>IF(V1849="Enrobé projeté",P1849*PU!$B$7,0)</f>
        <v>0</v>
      </c>
      <c r="AA1849" s="23">
        <f>IF(V1849="Enrobé à froid",P1849*PU!$B$9,0)</f>
        <v>0</v>
      </c>
      <c r="AB1849" s="23">
        <f>IF(V1849="Béton bitumineux",P1849*PU!$B$11,0)</f>
        <v>0</v>
      </c>
      <c r="AC1849" s="23">
        <f>IF(V1849="Grave émulsion",P1849*PU!$B$13,0)</f>
        <v>0</v>
      </c>
      <c r="AD1849" s="24">
        <f>(R1849*PU!B1854)+('Entretien des chaussées1'!T1849*PU!B1856)+'Entretien des chaussées1'!X1849+'Entretien des chaussées1'!Y1849+'Entretien des chaussées1'!Z1849+'Entretien des chaussées1'!AA1849+'Entretien des chaussées1'!AB1849+'Entretien des chaussées1'!AC1849</f>
        <v>0</v>
      </c>
      <c r="AE1849" s="34"/>
      <c r="AF1849" s="34"/>
      <c r="AG1849" s="19" t="str">
        <f t="shared" si="327"/>
        <v/>
      </c>
      <c r="AH1849" s="19" t="str">
        <f t="shared" si="328"/>
        <v/>
      </c>
      <c r="AI1849" s="19" t="str">
        <f t="shared" si="329"/>
        <v/>
      </c>
      <c r="AJ1849" s="31"/>
      <c r="AK1849" s="26"/>
    </row>
    <row r="1850" spans="1:37" x14ac:dyDescent="0.2">
      <c r="A1850" s="40"/>
      <c r="B1850" s="50"/>
      <c r="C1850" s="41"/>
      <c r="D1850" s="44"/>
      <c r="E1850" s="40"/>
      <c r="F1850" s="38" t="str">
        <f t="shared" si="319"/>
        <v/>
      </c>
      <c r="G1850" s="23">
        <f t="shared" si="320"/>
        <v>0</v>
      </c>
      <c r="H1850" s="23">
        <f t="shared" si="321"/>
        <v>0</v>
      </c>
      <c r="I1850" s="23">
        <f t="shared" si="322"/>
        <v>0</v>
      </c>
      <c r="J1850" s="23">
        <f t="shared" si="323"/>
        <v>0</v>
      </c>
      <c r="K1850" s="23">
        <f t="shared" si="324"/>
        <v>0</v>
      </c>
      <c r="L1850" s="27"/>
      <c r="M1850" s="27"/>
      <c r="N1850" s="33"/>
      <c r="O1850" s="33"/>
      <c r="P1850" s="68" t="str">
        <f t="shared" si="325"/>
        <v/>
      </c>
      <c r="Q1850" s="49" t="str">
        <f t="shared" si="326"/>
        <v/>
      </c>
      <c r="R1850" s="33"/>
      <c r="S1850" s="33"/>
      <c r="T1850" s="33"/>
      <c r="U1850" s="33"/>
      <c r="V1850" s="27"/>
      <c r="W1850" s="45"/>
      <c r="X1850" s="42">
        <f>IF(V1850="ESU",P1850*PU!$B$3,0)</f>
        <v>0</v>
      </c>
      <c r="Y1850" s="23">
        <f>IF(V1850="ECF",P1850*PU!$B$5,0)</f>
        <v>0</v>
      </c>
      <c r="Z1850" s="23">
        <f>IF(V1850="Enrobé projeté",P1850*PU!$B$7,0)</f>
        <v>0</v>
      </c>
      <c r="AA1850" s="23">
        <f>IF(V1850="Enrobé à froid",P1850*PU!$B$9,0)</f>
        <v>0</v>
      </c>
      <c r="AB1850" s="23">
        <f>IF(V1850="Béton bitumineux",P1850*PU!$B$11,0)</f>
        <v>0</v>
      </c>
      <c r="AC1850" s="23">
        <f>IF(V1850="Grave émulsion",P1850*PU!$B$13,0)</f>
        <v>0</v>
      </c>
      <c r="AD1850" s="24">
        <f>(R1850*PU!B1855)+('Entretien des chaussées1'!T1850*PU!B1857)+'Entretien des chaussées1'!X1850+'Entretien des chaussées1'!Y1850+'Entretien des chaussées1'!Z1850+'Entretien des chaussées1'!AA1850+'Entretien des chaussées1'!AB1850+'Entretien des chaussées1'!AC1850</f>
        <v>0</v>
      </c>
      <c r="AE1850" s="34"/>
      <c r="AF1850" s="34"/>
      <c r="AG1850" s="19" t="str">
        <f t="shared" si="327"/>
        <v/>
      </c>
      <c r="AH1850" s="19" t="str">
        <f t="shared" si="328"/>
        <v/>
      </c>
      <c r="AI1850" s="19" t="str">
        <f t="shared" si="329"/>
        <v/>
      </c>
      <c r="AJ1850" s="31"/>
      <c r="AK1850" s="26"/>
    </row>
    <row r="1851" spans="1:37" x14ac:dyDescent="0.2">
      <c r="A1851" s="40"/>
      <c r="B1851" s="50"/>
      <c r="C1851" s="41"/>
      <c r="D1851" s="44"/>
      <c r="E1851" s="40"/>
      <c r="F1851" s="38" t="str">
        <f t="shared" si="319"/>
        <v/>
      </c>
      <c r="G1851" s="23">
        <f t="shared" si="320"/>
        <v>0</v>
      </c>
      <c r="H1851" s="23">
        <f t="shared" si="321"/>
        <v>0</v>
      </c>
      <c r="I1851" s="23">
        <f t="shared" si="322"/>
        <v>0</v>
      </c>
      <c r="J1851" s="23">
        <f t="shared" si="323"/>
        <v>0</v>
      </c>
      <c r="K1851" s="23">
        <f t="shared" si="324"/>
        <v>0</v>
      </c>
      <c r="L1851" s="27"/>
      <c r="M1851" s="27"/>
      <c r="N1851" s="33"/>
      <c r="O1851" s="33"/>
      <c r="P1851" s="68" t="str">
        <f t="shared" si="325"/>
        <v/>
      </c>
      <c r="Q1851" s="49" t="str">
        <f t="shared" si="326"/>
        <v/>
      </c>
      <c r="R1851" s="33"/>
      <c r="S1851" s="33"/>
      <c r="T1851" s="33"/>
      <c r="U1851" s="33"/>
      <c r="V1851" s="27"/>
      <c r="W1851" s="45"/>
      <c r="X1851" s="42">
        <f>IF(V1851="ESU",P1851*PU!$B$3,0)</f>
        <v>0</v>
      </c>
      <c r="Y1851" s="23">
        <f>IF(V1851="ECF",P1851*PU!$B$5,0)</f>
        <v>0</v>
      </c>
      <c r="Z1851" s="23">
        <f>IF(V1851="Enrobé projeté",P1851*PU!$B$7,0)</f>
        <v>0</v>
      </c>
      <c r="AA1851" s="23">
        <f>IF(V1851="Enrobé à froid",P1851*PU!$B$9,0)</f>
        <v>0</v>
      </c>
      <c r="AB1851" s="23">
        <f>IF(V1851="Béton bitumineux",P1851*PU!$B$11,0)</f>
        <v>0</v>
      </c>
      <c r="AC1851" s="23">
        <f>IF(V1851="Grave émulsion",P1851*PU!$B$13,0)</f>
        <v>0</v>
      </c>
      <c r="AD1851" s="24">
        <f>(R1851*PU!B1856)+('Entretien des chaussées1'!T1851*PU!B1858)+'Entretien des chaussées1'!X1851+'Entretien des chaussées1'!Y1851+'Entretien des chaussées1'!Z1851+'Entretien des chaussées1'!AA1851+'Entretien des chaussées1'!AB1851+'Entretien des chaussées1'!AC1851</f>
        <v>0</v>
      </c>
      <c r="AE1851" s="34"/>
      <c r="AF1851" s="34"/>
      <c r="AG1851" s="19" t="str">
        <f t="shared" si="327"/>
        <v/>
      </c>
      <c r="AH1851" s="19" t="str">
        <f t="shared" si="328"/>
        <v/>
      </c>
      <c r="AI1851" s="19" t="str">
        <f t="shared" si="329"/>
        <v/>
      </c>
      <c r="AJ1851" s="31"/>
      <c r="AK1851" s="26"/>
    </row>
    <row r="1852" spans="1:37" x14ac:dyDescent="0.2">
      <c r="A1852" s="40"/>
      <c r="B1852" s="50"/>
      <c r="C1852" s="41"/>
      <c r="D1852" s="44"/>
      <c r="E1852" s="40"/>
      <c r="F1852" s="38" t="str">
        <f t="shared" si="319"/>
        <v/>
      </c>
      <c r="G1852" s="23">
        <f t="shared" si="320"/>
        <v>0</v>
      </c>
      <c r="H1852" s="23">
        <f t="shared" si="321"/>
        <v>0</v>
      </c>
      <c r="I1852" s="23">
        <f t="shared" si="322"/>
        <v>0</v>
      </c>
      <c r="J1852" s="23">
        <f t="shared" si="323"/>
        <v>0</v>
      </c>
      <c r="K1852" s="23">
        <f t="shared" si="324"/>
        <v>0</v>
      </c>
      <c r="L1852" s="27"/>
      <c r="M1852" s="27"/>
      <c r="N1852" s="33"/>
      <c r="O1852" s="33"/>
      <c r="P1852" s="68" t="str">
        <f t="shared" si="325"/>
        <v/>
      </c>
      <c r="Q1852" s="49" t="str">
        <f t="shared" si="326"/>
        <v/>
      </c>
      <c r="R1852" s="33"/>
      <c r="S1852" s="33"/>
      <c r="T1852" s="33"/>
      <c r="U1852" s="33"/>
      <c r="V1852" s="27"/>
      <c r="W1852" s="45"/>
      <c r="X1852" s="42">
        <f>IF(V1852="ESU",P1852*PU!$B$3,0)</f>
        <v>0</v>
      </c>
      <c r="Y1852" s="23">
        <f>IF(V1852="ECF",P1852*PU!$B$5,0)</f>
        <v>0</v>
      </c>
      <c r="Z1852" s="23">
        <f>IF(V1852="Enrobé projeté",P1852*PU!$B$7,0)</f>
        <v>0</v>
      </c>
      <c r="AA1852" s="23">
        <f>IF(V1852="Enrobé à froid",P1852*PU!$B$9,0)</f>
        <v>0</v>
      </c>
      <c r="AB1852" s="23">
        <f>IF(V1852="Béton bitumineux",P1852*PU!$B$11,0)</f>
        <v>0</v>
      </c>
      <c r="AC1852" s="23">
        <f>IF(V1852="Grave émulsion",P1852*PU!$B$13,0)</f>
        <v>0</v>
      </c>
      <c r="AD1852" s="24">
        <f>(R1852*PU!B1857)+('Entretien des chaussées1'!T1852*PU!B1859)+'Entretien des chaussées1'!X1852+'Entretien des chaussées1'!Y1852+'Entretien des chaussées1'!Z1852+'Entretien des chaussées1'!AA1852+'Entretien des chaussées1'!AB1852+'Entretien des chaussées1'!AC1852</f>
        <v>0</v>
      </c>
      <c r="AE1852" s="34"/>
      <c r="AF1852" s="34"/>
      <c r="AG1852" s="19" t="str">
        <f t="shared" si="327"/>
        <v/>
      </c>
      <c r="AH1852" s="19" t="str">
        <f t="shared" si="328"/>
        <v/>
      </c>
      <c r="AI1852" s="19" t="str">
        <f t="shared" si="329"/>
        <v/>
      </c>
      <c r="AJ1852" s="31"/>
      <c r="AK1852" s="26"/>
    </row>
    <row r="1853" spans="1:37" x14ac:dyDescent="0.2">
      <c r="A1853" s="40"/>
      <c r="B1853" s="50"/>
      <c r="C1853" s="41"/>
      <c r="D1853" s="44"/>
      <c r="E1853" s="40"/>
      <c r="F1853" s="38" t="str">
        <f t="shared" si="319"/>
        <v/>
      </c>
      <c r="G1853" s="23">
        <f t="shared" si="320"/>
        <v>0</v>
      </c>
      <c r="H1853" s="23">
        <f t="shared" si="321"/>
        <v>0</v>
      </c>
      <c r="I1853" s="23">
        <f t="shared" si="322"/>
        <v>0</v>
      </c>
      <c r="J1853" s="23">
        <f t="shared" si="323"/>
        <v>0</v>
      </c>
      <c r="K1853" s="23">
        <f t="shared" si="324"/>
        <v>0</v>
      </c>
      <c r="L1853" s="27"/>
      <c r="M1853" s="27"/>
      <c r="N1853" s="33"/>
      <c r="O1853" s="33"/>
      <c r="P1853" s="68" t="str">
        <f t="shared" si="325"/>
        <v/>
      </c>
      <c r="Q1853" s="49" t="str">
        <f t="shared" si="326"/>
        <v/>
      </c>
      <c r="R1853" s="33"/>
      <c r="S1853" s="33"/>
      <c r="T1853" s="33"/>
      <c r="U1853" s="33"/>
      <c r="V1853" s="27"/>
      <c r="W1853" s="45"/>
      <c r="X1853" s="42">
        <f>IF(V1853="ESU",P1853*PU!$B$3,0)</f>
        <v>0</v>
      </c>
      <c r="Y1853" s="23">
        <f>IF(V1853="ECF",P1853*PU!$B$5,0)</f>
        <v>0</v>
      </c>
      <c r="Z1853" s="23">
        <f>IF(V1853="Enrobé projeté",P1853*PU!$B$7,0)</f>
        <v>0</v>
      </c>
      <c r="AA1853" s="23">
        <f>IF(V1853="Enrobé à froid",P1853*PU!$B$9,0)</f>
        <v>0</v>
      </c>
      <c r="AB1853" s="23">
        <f>IF(V1853="Béton bitumineux",P1853*PU!$B$11,0)</f>
        <v>0</v>
      </c>
      <c r="AC1853" s="23">
        <f>IF(V1853="Grave émulsion",P1853*PU!$B$13,0)</f>
        <v>0</v>
      </c>
      <c r="AD1853" s="24">
        <f>(R1853*PU!B1858)+('Entretien des chaussées1'!T1853*PU!B1860)+'Entretien des chaussées1'!X1853+'Entretien des chaussées1'!Y1853+'Entretien des chaussées1'!Z1853+'Entretien des chaussées1'!AA1853+'Entretien des chaussées1'!AB1853+'Entretien des chaussées1'!AC1853</f>
        <v>0</v>
      </c>
      <c r="AE1853" s="34"/>
      <c r="AF1853" s="34"/>
      <c r="AG1853" s="19" t="str">
        <f t="shared" si="327"/>
        <v/>
      </c>
      <c r="AH1853" s="19" t="str">
        <f t="shared" si="328"/>
        <v/>
      </c>
      <c r="AI1853" s="19" t="str">
        <f t="shared" si="329"/>
        <v/>
      </c>
      <c r="AJ1853" s="31"/>
      <c r="AK1853" s="26"/>
    </row>
    <row r="1854" spans="1:37" x14ac:dyDescent="0.2">
      <c r="A1854" s="40"/>
      <c r="B1854" s="50"/>
      <c r="C1854" s="41"/>
      <c r="D1854" s="44"/>
      <c r="E1854" s="40"/>
      <c r="F1854" s="38" t="str">
        <f t="shared" si="319"/>
        <v/>
      </c>
      <c r="G1854" s="23">
        <f t="shared" si="320"/>
        <v>0</v>
      </c>
      <c r="H1854" s="23">
        <f t="shared" si="321"/>
        <v>0</v>
      </c>
      <c r="I1854" s="23">
        <f t="shared" si="322"/>
        <v>0</v>
      </c>
      <c r="J1854" s="23">
        <f t="shared" si="323"/>
        <v>0</v>
      </c>
      <c r="K1854" s="23">
        <f t="shared" si="324"/>
        <v>0</v>
      </c>
      <c r="L1854" s="27"/>
      <c r="M1854" s="27"/>
      <c r="N1854" s="33"/>
      <c r="O1854" s="33"/>
      <c r="P1854" s="68" t="str">
        <f t="shared" si="325"/>
        <v/>
      </c>
      <c r="Q1854" s="49" t="str">
        <f t="shared" si="326"/>
        <v/>
      </c>
      <c r="R1854" s="33"/>
      <c r="S1854" s="33"/>
      <c r="T1854" s="33"/>
      <c r="U1854" s="33"/>
      <c r="V1854" s="27"/>
      <c r="W1854" s="45"/>
      <c r="X1854" s="42">
        <f>IF(V1854="ESU",P1854*PU!$B$3,0)</f>
        <v>0</v>
      </c>
      <c r="Y1854" s="23">
        <f>IF(V1854="ECF",P1854*PU!$B$5,0)</f>
        <v>0</v>
      </c>
      <c r="Z1854" s="23">
        <f>IF(V1854="Enrobé projeté",P1854*PU!$B$7,0)</f>
        <v>0</v>
      </c>
      <c r="AA1854" s="23">
        <f>IF(V1854="Enrobé à froid",P1854*PU!$B$9,0)</f>
        <v>0</v>
      </c>
      <c r="AB1854" s="23">
        <f>IF(V1854="Béton bitumineux",P1854*PU!$B$11,0)</f>
        <v>0</v>
      </c>
      <c r="AC1854" s="23">
        <f>IF(V1854="Grave émulsion",P1854*PU!$B$13,0)</f>
        <v>0</v>
      </c>
      <c r="AD1854" s="24">
        <f>(R1854*PU!B1859)+('Entretien des chaussées1'!T1854*PU!B1861)+'Entretien des chaussées1'!X1854+'Entretien des chaussées1'!Y1854+'Entretien des chaussées1'!Z1854+'Entretien des chaussées1'!AA1854+'Entretien des chaussées1'!AB1854+'Entretien des chaussées1'!AC1854</f>
        <v>0</v>
      </c>
      <c r="AE1854" s="34"/>
      <c r="AF1854" s="34"/>
      <c r="AG1854" s="19" t="str">
        <f t="shared" si="327"/>
        <v/>
      </c>
      <c r="AH1854" s="19" t="str">
        <f t="shared" si="328"/>
        <v/>
      </c>
      <c r="AI1854" s="19" t="str">
        <f t="shared" si="329"/>
        <v/>
      </c>
      <c r="AJ1854" s="31"/>
      <c r="AK1854" s="26"/>
    </row>
    <row r="1855" spans="1:37" x14ac:dyDescent="0.2">
      <c r="A1855" s="40"/>
      <c r="B1855" s="50"/>
      <c r="C1855" s="41"/>
      <c r="D1855" s="44"/>
      <c r="E1855" s="40"/>
      <c r="F1855" s="38" t="str">
        <f t="shared" si="319"/>
        <v/>
      </c>
      <c r="G1855" s="23">
        <f t="shared" si="320"/>
        <v>0</v>
      </c>
      <c r="H1855" s="23">
        <f t="shared" si="321"/>
        <v>0</v>
      </c>
      <c r="I1855" s="23">
        <f t="shared" si="322"/>
        <v>0</v>
      </c>
      <c r="J1855" s="23">
        <f t="shared" si="323"/>
        <v>0</v>
      </c>
      <c r="K1855" s="23">
        <f t="shared" si="324"/>
        <v>0</v>
      </c>
      <c r="L1855" s="27"/>
      <c r="M1855" s="27"/>
      <c r="N1855" s="33"/>
      <c r="O1855" s="33"/>
      <c r="P1855" s="68" t="str">
        <f t="shared" si="325"/>
        <v/>
      </c>
      <c r="Q1855" s="49" t="str">
        <f t="shared" si="326"/>
        <v/>
      </c>
      <c r="R1855" s="33"/>
      <c r="S1855" s="33"/>
      <c r="T1855" s="33"/>
      <c r="U1855" s="33"/>
      <c r="V1855" s="27"/>
      <c r="W1855" s="45"/>
      <c r="X1855" s="42">
        <f>IF(V1855="ESU",P1855*PU!$B$3,0)</f>
        <v>0</v>
      </c>
      <c r="Y1855" s="23">
        <f>IF(V1855="ECF",P1855*PU!$B$5,0)</f>
        <v>0</v>
      </c>
      <c r="Z1855" s="23">
        <f>IF(V1855="Enrobé projeté",P1855*PU!$B$7,0)</f>
        <v>0</v>
      </c>
      <c r="AA1855" s="23">
        <f>IF(V1855="Enrobé à froid",P1855*PU!$B$9,0)</f>
        <v>0</v>
      </c>
      <c r="AB1855" s="23">
        <f>IF(V1855="Béton bitumineux",P1855*PU!$B$11,0)</f>
        <v>0</v>
      </c>
      <c r="AC1855" s="23">
        <f>IF(V1855="Grave émulsion",P1855*PU!$B$13,0)</f>
        <v>0</v>
      </c>
      <c r="AD1855" s="24">
        <f>(R1855*PU!B1860)+('Entretien des chaussées1'!T1855*PU!B1862)+'Entretien des chaussées1'!X1855+'Entretien des chaussées1'!Y1855+'Entretien des chaussées1'!Z1855+'Entretien des chaussées1'!AA1855+'Entretien des chaussées1'!AB1855+'Entretien des chaussées1'!AC1855</f>
        <v>0</v>
      </c>
      <c r="AE1855" s="34"/>
      <c r="AF1855" s="34"/>
      <c r="AG1855" s="19" t="str">
        <f t="shared" si="327"/>
        <v/>
      </c>
      <c r="AH1855" s="19" t="str">
        <f t="shared" si="328"/>
        <v/>
      </c>
      <c r="AI1855" s="19" t="str">
        <f t="shared" si="329"/>
        <v/>
      </c>
      <c r="AJ1855" s="31"/>
      <c r="AK1855" s="26"/>
    </row>
    <row r="1856" spans="1:37" x14ac:dyDescent="0.2">
      <c r="A1856" s="40"/>
      <c r="B1856" s="50"/>
      <c r="C1856" s="41"/>
      <c r="D1856" s="44"/>
      <c r="E1856" s="40"/>
      <c r="F1856" s="38" t="str">
        <f t="shared" si="319"/>
        <v/>
      </c>
      <c r="G1856" s="23">
        <f t="shared" si="320"/>
        <v>0</v>
      </c>
      <c r="H1856" s="23">
        <f t="shared" si="321"/>
        <v>0</v>
      </c>
      <c r="I1856" s="23">
        <f t="shared" si="322"/>
        <v>0</v>
      </c>
      <c r="J1856" s="23">
        <f t="shared" si="323"/>
        <v>0</v>
      </c>
      <c r="K1856" s="23">
        <f t="shared" si="324"/>
        <v>0</v>
      </c>
      <c r="L1856" s="27"/>
      <c r="M1856" s="27"/>
      <c r="N1856" s="33"/>
      <c r="O1856" s="33"/>
      <c r="P1856" s="68" t="str">
        <f t="shared" si="325"/>
        <v/>
      </c>
      <c r="Q1856" s="49" t="str">
        <f t="shared" si="326"/>
        <v/>
      </c>
      <c r="R1856" s="33"/>
      <c r="S1856" s="33"/>
      <c r="T1856" s="33"/>
      <c r="U1856" s="33"/>
      <c r="V1856" s="27"/>
      <c r="W1856" s="45"/>
      <c r="X1856" s="42">
        <f>IF(V1856="ESU",P1856*PU!$B$3,0)</f>
        <v>0</v>
      </c>
      <c r="Y1856" s="23">
        <f>IF(V1856="ECF",P1856*PU!$B$5,0)</f>
        <v>0</v>
      </c>
      <c r="Z1856" s="23">
        <f>IF(V1856="Enrobé projeté",P1856*PU!$B$7,0)</f>
        <v>0</v>
      </c>
      <c r="AA1856" s="23">
        <f>IF(V1856="Enrobé à froid",P1856*PU!$B$9,0)</f>
        <v>0</v>
      </c>
      <c r="AB1856" s="23">
        <f>IF(V1856="Béton bitumineux",P1856*PU!$B$11,0)</f>
        <v>0</v>
      </c>
      <c r="AC1856" s="23">
        <f>IF(V1856="Grave émulsion",P1856*PU!$B$13,0)</f>
        <v>0</v>
      </c>
      <c r="AD1856" s="24">
        <f>(R1856*PU!B1861)+('Entretien des chaussées1'!T1856*PU!B1863)+'Entretien des chaussées1'!X1856+'Entretien des chaussées1'!Y1856+'Entretien des chaussées1'!Z1856+'Entretien des chaussées1'!AA1856+'Entretien des chaussées1'!AB1856+'Entretien des chaussées1'!AC1856</f>
        <v>0</v>
      </c>
      <c r="AE1856" s="34"/>
      <c r="AF1856" s="34"/>
      <c r="AG1856" s="19" t="str">
        <f t="shared" si="327"/>
        <v/>
      </c>
      <c r="AH1856" s="19" t="str">
        <f t="shared" si="328"/>
        <v/>
      </c>
      <c r="AI1856" s="19" t="str">
        <f t="shared" si="329"/>
        <v/>
      </c>
      <c r="AJ1856" s="31"/>
      <c r="AK1856" s="26"/>
    </row>
    <row r="1857" spans="1:37" x14ac:dyDescent="0.2">
      <c r="A1857" s="40"/>
      <c r="B1857" s="50"/>
      <c r="C1857" s="41"/>
      <c r="D1857" s="44"/>
      <c r="E1857" s="40"/>
      <c r="F1857" s="38" t="str">
        <f t="shared" si="319"/>
        <v/>
      </c>
      <c r="G1857" s="23">
        <f t="shared" si="320"/>
        <v>0</v>
      </c>
      <c r="H1857" s="23">
        <f t="shared" si="321"/>
        <v>0</v>
      </c>
      <c r="I1857" s="23">
        <f t="shared" si="322"/>
        <v>0</v>
      </c>
      <c r="J1857" s="23">
        <f t="shared" si="323"/>
        <v>0</v>
      </c>
      <c r="K1857" s="23">
        <f t="shared" si="324"/>
        <v>0</v>
      </c>
      <c r="L1857" s="27"/>
      <c r="M1857" s="27"/>
      <c r="N1857" s="33"/>
      <c r="O1857" s="33"/>
      <c r="P1857" s="68" t="str">
        <f t="shared" si="325"/>
        <v/>
      </c>
      <c r="Q1857" s="49" t="str">
        <f t="shared" si="326"/>
        <v/>
      </c>
      <c r="R1857" s="33"/>
      <c r="S1857" s="33"/>
      <c r="T1857" s="33"/>
      <c r="U1857" s="33"/>
      <c r="V1857" s="27"/>
      <c r="W1857" s="45"/>
      <c r="X1857" s="42">
        <f>IF(V1857="ESU",P1857*PU!$B$3,0)</f>
        <v>0</v>
      </c>
      <c r="Y1857" s="23">
        <f>IF(V1857="ECF",P1857*PU!$B$5,0)</f>
        <v>0</v>
      </c>
      <c r="Z1857" s="23">
        <f>IF(V1857="Enrobé projeté",P1857*PU!$B$7,0)</f>
        <v>0</v>
      </c>
      <c r="AA1857" s="23">
        <f>IF(V1857="Enrobé à froid",P1857*PU!$B$9,0)</f>
        <v>0</v>
      </c>
      <c r="AB1857" s="23">
        <f>IF(V1857="Béton bitumineux",P1857*PU!$B$11,0)</f>
        <v>0</v>
      </c>
      <c r="AC1857" s="23">
        <f>IF(V1857="Grave émulsion",P1857*PU!$B$13,0)</f>
        <v>0</v>
      </c>
      <c r="AD1857" s="24">
        <f>(R1857*PU!B1862)+('Entretien des chaussées1'!T1857*PU!B1864)+'Entretien des chaussées1'!X1857+'Entretien des chaussées1'!Y1857+'Entretien des chaussées1'!Z1857+'Entretien des chaussées1'!AA1857+'Entretien des chaussées1'!AB1857+'Entretien des chaussées1'!AC1857</f>
        <v>0</v>
      </c>
      <c r="AE1857" s="34"/>
      <c r="AF1857" s="34"/>
      <c r="AG1857" s="19" t="str">
        <f t="shared" si="327"/>
        <v/>
      </c>
      <c r="AH1857" s="19" t="str">
        <f t="shared" si="328"/>
        <v/>
      </c>
      <c r="AI1857" s="19" t="str">
        <f t="shared" si="329"/>
        <v/>
      </c>
      <c r="AJ1857" s="31"/>
      <c r="AK1857" s="26"/>
    </row>
    <row r="1858" spans="1:37" x14ac:dyDescent="0.2">
      <c r="A1858" s="40"/>
      <c r="B1858" s="50"/>
      <c r="C1858" s="41"/>
      <c r="D1858" s="44"/>
      <c r="E1858" s="40"/>
      <c r="F1858" s="38" t="str">
        <f t="shared" si="319"/>
        <v/>
      </c>
      <c r="G1858" s="23">
        <f t="shared" si="320"/>
        <v>0</v>
      </c>
      <c r="H1858" s="23">
        <f t="shared" si="321"/>
        <v>0</v>
      </c>
      <c r="I1858" s="23">
        <f t="shared" si="322"/>
        <v>0</v>
      </c>
      <c r="J1858" s="23">
        <f t="shared" si="323"/>
        <v>0</v>
      </c>
      <c r="K1858" s="23">
        <f t="shared" si="324"/>
        <v>0</v>
      </c>
      <c r="L1858" s="27"/>
      <c r="M1858" s="27"/>
      <c r="N1858" s="33"/>
      <c r="O1858" s="33"/>
      <c r="P1858" s="68" t="str">
        <f t="shared" si="325"/>
        <v/>
      </c>
      <c r="Q1858" s="49" t="str">
        <f t="shared" si="326"/>
        <v/>
      </c>
      <c r="R1858" s="33"/>
      <c r="S1858" s="33"/>
      <c r="T1858" s="33"/>
      <c r="U1858" s="33"/>
      <c r="V1858" s="27"/>
      <c r="W1858" s="45"/>
      <c r="X1858" s="42">
        <f>IF(V1858="ESU",P1858*PU!$B$3,0)</f>
        <v>0</v>
      </c>
      <c r="Y1858" s="23">
        <f>IF(V1858="ECF",P1858*PU!$B$5,0)</f>
        <v>0</v>
      </c>
      <c r="Z1858" s="23">
        <f>IF(V1858="Enrobé projeté",P1858*PU!$B$7,0)</f>
        <v>0</v>
      </c>
      <c r="AA1858" s="23">
        <f>IF(V1858="Enrobé à froid",P1858*PU!$B$9,0)</f>
        <v>0</v>
      </c>
      <c r="AB1858" s="23">
        <f>IF(V1858="Béton bitumineux",P1858*PU!$B$11,0)</f>
        <v>0</v>
      </c>
      <c r="AC1858" s="23">
        <f>IF(V1858="Grave émulsion",P1858*PU!$B$13,0)</f>
        <v>0</v>
      </c>
      <c r="AD1858" s="24">
        <f>(R1858*PU!B1863)+('Entretien des chaussées1'!T1858*PU!B1865)+'Entretien des chaussées1'!X1858+'Entretien des chaussées1'!Y1858+'Entretien des chaussées1'!Z1858+'Entretien des chaussées1'!AA1858+'Entretien des chaussées1'!AB1858+'Entretien des chaussées1'!AC1858</f>
        <v>0</v>
      </c>
      <c r="AE1858" s="34"/>
      <c r="AF1858" s="34"/>
      <c r="AG1858" s="19" t="str">
        <f t="shared" si="327"/>
        <v/>
      </c>
      <c r="AH1858" s="19" t="str">
        <f t="shared" si="328"/>
        <v/>
      </c>
      <c r="AI1858" s="19" t="str">
        <f t="shared" si="329"/>
        <v/>
      </c>
      <c r="AJ1858" s="31"/>
      <c r="AK1858" s="26"/>
    </row>
    <row r="1859" spans="1:37" x14ac:dyDescent="0.2">
      <c r="A1859" s="40"/>
      <c r="B1859" s="50"/>
      <c r="C1859" s="41"/>
      <c r="D1859" s="44"/>
      <c r="E1859" s="40"/>
      <c r="F1859" s="38" t="str">
        <f t="shared" si="319"/>
        <v/>
      </c>
      <c r="G1859" s="23">
        <f t="shared" si="320"/>
        <v>0</v>
      </c>
      <c r="H1859" s="23">
        <f t="shared" si="321"/>
        <v>0</v>
      </c>
      <c r="I1859" s="23">
        <f t="shared" si="322"/>
        <v>0</v>
      </c>
      <c r="J1859" s="23">
        <f t="shared" si="323"/>
        <v>0</v>
      </c>
      <c r="K1859" s="23">
        <f t="shared" si="324"/>
        <v>0</v>
      </c>
      <c r="L1859" s="27"/>
      <c r="M1859" s="27"/>
      <c r="N1859" s="33"/>
      <c r="O1859" s="33"/>
      <c r="P1859" s="68" t="str">
        <f t="shared" si="325"/>
        <v/>
      </c>
      <c r="Q1859" s="49" t="str">
        <f t="shared" si="326"/>
        <v/>
      </c>
      <c r="R1859" s="33"/>
      <c r="S1859" s="33"/>
      <c r="T1859" s="33"/>
      <c r="U1859" s="33"/>
      <c r="V1859" s="27"/>
      <c r="W1859" s="45"/>
      <c r="X1859" s="42">
        <f>IF(V1859="ESU",P1859*PU!$B$3,0)</f>
        <v>0</v>
      </c>
      <c r="Y1859" s="23">
        <f>IF(V1859="ECF",P1859*PU!$B$5,0)</f>
        <v>0</v>
      </c>
      <c r="Z1859" s="23">
        <f>IF(V1859="Enrobé projeté",P1859*PU!$B$7,0)</f>
        <v>0</v>
      </c>
      <c r="AA1859" s="23">
        <f>IF(V1859="Enrobé à froid",P1859*PU!$B$9,0)</f>
        <v>0</v>
      </c>
      <c r="AB1859" s="23">
        <f>IF(V1859="Béton bitumineux",P1859*PU!$B$11,0)</f>
        <v>0</v>
      </c>
      <c r="AC1859" s="23">
        <f>IF(V1859="Grave émulsion",P1859*PU!$B$13,0)</f>
        <v>0</v>
      </c>
      <c r="AD1859" s="24">
        <f>(R1859*PU!B1864)+('Entretien des chaussées1'!T1859*PU!B1866)+'Entretien des chaussées1'!X1859+'Entretien des chaussées1'!Y1859+'Entretien des chaussées1'!Z1859+'Entretien des chaussées1'!AA1859+'Entretien des chaussées1'!AB1859+'Entretien des chaussées1'!AC1859</f>
        <v>0</v>
      </c>
      <c r="AE1859" s="34"/>
      <c r="AF1859" s="34"/>
      <c r="AG1859" s="19" t="str">
        <f t="shared" si="327"/>
        <v/>
      </c>
      <c r="AH1859" s="19" t="str">
        <f t="shared" si="328"/>
        <v/>
      </c>
      <c r="AI1859" s="19" t="str">
        <f t="shared" si="329"/>
        <v/>
      </c>
      <c r="AJ1859" s="31"/>
      <c r="AK1859" s="26"/>
    </row>
    <row r="1860" spans="1:37" x14ac:dyDescent="0.2">
      <c r="A1860" s="40"/>
      <c r="B1860" s="50"/>
      <c r="C1860" s="41"/>
      <c r="D1860" s="44"/>
      <c r="E1860" s="40"/>
      <c r="F1860" s="38" t="str">
        <f t="shared" si="319"/>
        <v/>
      </c>
      <c r="G1860" s="23">
        <f t="shared" si="320"/>
        <v>0</v>
      </c>
      <c r="H1860" s="23">
        <f t="shared" si="321"/>
        <v>0</v>
      </c>
      <c r="I1860" s="23">
        <f t="shared" si="322"/>
        <v>0</v>
      </c>
      <c r="J1860" s="23">
        <f t="shared" si="323"/>
        <v>0</v>
      </c>
      <c r="K1860" s="23">
        <f t="shared" si="324"/>
        <v>0</v>
      </c>
      <c r="L1860" s="27"/>
      <c r="M1860" s="27"/>
      <c r="N1860" s="33"/>
      <c r="O1860" s="33"/>
      <c r="P1860" s="68" t="str">
        <f t="shared" si="325"/>
        <v/>
      </c>
      <c r="Q1860" s="49" t="str">
        <f t="shared" si="326"/>
        <v/>
      </c>
      <c r="R1860" s="33"/>
      <c r="S1860" s="33"/>
      <c r="T1860" s="33"/>
      <c r="U1860" s="33"/>
      <c r="V1860" s="27"/>
      <c r="W1860" s="45"/>
      <c r="X1860" s="42">
        <f>IF(V1860="ESU",P1860*PU!$B$3,0)</f>
        <v>0</v>
      </c>
      <c r="Y1860" s="23">
        <f>IF(V1860="ECF",P1860*PU!$B$5,0)</f>
        <v>0</v>
      </c>
      <c r="Z1860" s="23">
        <f>IF(V1860="Enrobé projeté",P1860*PU!$B$7,0)</f>
        <v>0</v>
      </c>
      <c r="AA1860" s="23">
        <f>IF(V1860="Enrobé à froid",P1860*PU!$B$9,0)</f>
        <v>0</v>
      </c>
      <c r="AB1860" s="23">
        <f>IF(V1860="Béton bitumineux",P1860*PU!$B$11,0)</f>
        <v>0</v>
      </c>
      <c r="AC1860" s="23">
        <f>IF(V1860="Grave émulsion",P1860*PU!$B$13,0)</f>
        <v>0</v>
      </c>
      <c r="AD1860" s="24">
        <f>(R1860*PU!B1865)+('Entretien des chaussées1'!T1860*PU!B1867)+'Entretien des chaussées1'!X1860+'Entretien des chaussées1'!Y1860+'Entretien des chaussées1'!Z1860+'Entretien des chaussées1'!AA1860+'Entretien des chaussées1'!AB1860+'Entretien des chaussées1'!AC1860</f>
        <v>0</v>
      </c>
      <c r="AE1860" s="34"/>
      <c r="AF1860" s="34"/>
      <c r="AG1860" s="19" t="str">
        <f t="shared" si="327"/>
        <v/>
      </c>
      <c r="AH1860" s="19" t="str">
        <f t="shared" si="328"/>
        <v/>
      </c>
      <c r="AI1860" s="19" t="str">
        <f t="shared" si="329"/>
        <v/>
      </c>
      <c r="AJ1860" s="31"/>
      <c r="AK1860" s="26"/>
    </row>
    <row r="1861" spans="1:37" x14ac:dyDescent="0.2">
      <c r="A1861" s="40"/>
      <c r="B1861" s="50"/>
      <c r="C1861" s="41"/>
      <c r="D1861" s="44"/>
      <c r="E1861" s="40"/>
      <c r="F1861" s="38" t="str">
        <f t="shared" si="319"/>
        <v/>
      </c>
      <c r="G1861" s="23">
        <f t="shared" si="320"/>
        <v>0</v>
      </c>
      <c r="H1861" s="23">
        <f t="shared" si="321"/>
        <v>0</v>
      </c>
      <c r="I1861" s="23">
        <f t="shared" si="322"/>
        <v>0</v>
      </c>
      <c r="J1861" s="23">
        <f t="shared" si="323"/>
        <v>0</v>
      </c>
      <c r="K1861" s="23">
        <f t="shared" si="324"/>
        <v>0</v>
      </c>
      <c r="L1861" s="27"/>
      <c r="M1861" s="27"/>
      <c r="N1861" s="33"/>
      <c r="O1861" s="33"/>
      <c r="P1861" s="68" t="str">
        <f t="shared" si="325"/>
        <v/>
      </c>
      <c r="Q1861" s="49" t="str">
        <f t="shared" si="326"/>
        <v/>
      </c>
      <c r="R1861" s="33"/>
      <c r="S1861" s="33"/>
      <c r="T1861" s="33"/>
      <c r="U1861" s="33"/>
      <c r="V1861" s="27"/>
      <c r="W1861" s="45"/>
      <c r="X1861" s="42">
        <f>IF(V1861="ESU",P1861*PU!$B$3,0)</f>
        <v>0</v>
      </c>
      <c r="Y1861" s="23">
        <f>IF(V1861="ECF",P1861*PU!$B$5,0)</f>
        <v>0</v>
      </c>
      <c r="Z1861" s="23">
        <f>IF(V1861="Enrobé projeté",P1861*PU!$B$7,0)</f>
        <v>0</v>
      </c>
      <c r="AA1861" s="23">
        <f>IF(V1861="Enrobé à froid",P1861*PU!$B$9,0)</f>
        <v>0</v>
      </c>
      <c r="AB1861" s="23">
        <f>IF(V1861="Béton bitumineux",P1861*PU!$B$11,0)</f>
        <v>0</v>
      </c>
      <c r="AC1861" s="23">
        <f>IF(V1861="Grave émulsion",P1861*PU!$B$13,0)</f>
        <v>0</v>
      </c>
      <c r="AD1861" s="24">
        <f>(R1861*PU!B1866)+('Entretien des chaussées1'!T1861*PU!B1868)+'Entretien des chaussées1'!X1861+'Entretien des chaussées1'!Y1861+'Entretien des chaussées1'!Z1861+'Entretien des chaussées1'!AA1861+'Entretien des chaussées1'!AB1861+'Entretien des chaussées1'!AC1861</f>
        <v>0</v>
      </c>
      <c r="AE1861" s="34"/>
      <c r="AF1861" s="34"/>
      <c r="AG1861" s="19" t="str">
        <f t="shared" si="327"/>
        <v/>
      </c>
      <c r="AH1861" s="19" t="str">
        <f t="shared" si="328"/>
        <v/>
      </c>
      <c r="AI1861" s="19" t="str">
        <f t="shared" si="329"/>
        <v/>
      </c>
      <c r="AJ1861" s="31"/>
      <c r="AK1861" s="26"/>
    </row>
    <row r="1862" spans="1:37" x14ac:dyDescent="0.2">
      <c r="A1862" s="40"/>
      <c r="B1862" s="50"/>
      <c r="C1862" s="41"/>
      <c r="D1862" s="44"/>
      <c r="E1862" s="40"/>
      <c r="F1862" s="38" t="str">
        <f t="shared" si="319"/>
        <v/>
      </c>
      <c r="G1862" s="23">
        <f t="shared" si="320"/>
        <v>0</v>
      </c>
      <c r="H1862" s="23">
        <f t="shared" si="321"/>
        <v>0</v>
      </c>
      <c r="I1862" s="23">
        <f t="shared" si="322"/>
        <v>0</v>
      </c>
      <c r="J1862" s="23">
        <f t="shared" si="323"/>
        <v>0</v>
      </c>
      <c r="K1862" s="23">
        <f t="shared" si="324"/>
        <v>0</v>
      </c>
      <c r="L1862" s="27"/>
      <c r="M1862" s="27"/>
      <c r="N1862" s="33"/>
      <c r="O1862" s="33"/>
      <c r="P1862" s="68" t="str">
        <f t="shared" si="325"/>
        <v/>
      </c>
      <c r="Q1862" s="49" t="str">
        <f t="shared" si="326"/>
        <v/>
      </c>
      <c r="R1862" s="33"/>
      <c r="S1862" s="33"/>
      <c r="T1862" s="33"/>
      <c r="U1862" s="33"/>
      <c r="V1862" s="27"/>
      <c r="W1862" s="45"/>
      <c r="X1862" s="42">
        <f>IF(V1862="ESU",P1862*PU!$B$3,0)</f>
        <v>0</v>
      </c>
      <c r="Y1862" s="23">
        <f>IF(V1862="ECF",P1862*PU!$B$5,0)</f>
        <v>0</v>
      </c>
      <c r="Z1862" s="23">
        <f>IF(V1862="Enrobé projeté",P1862*PU!$B$7,0)</f>
        <v>0</v>
      </c>
      <c r="AA1862" s="23">
        <f>IF(V1862="Enrobé à froid",P1862*PU!$B$9,0)</f>
        <v>0</v>
      </c>
      <c r="AB1862" s="23">
        <f>IF(V1862="Béton bitumineux",P1862*PU!$B$11,0)</f>
        <v>0</v>
      </c>
      <c r="AC1862" s="23">
        <f>IF(V1862="Grave émulsion",P1862*PU!$B$13,0)</f>
        <v>0</v>
      </c>
      <c r="AD1862" s="24">
        <f>(R1862*PU!B1867)+('Entretien des chaussées1'!T1862*PU!B1869)+'Entretien des chaussées1'!X1862+'Entretien des chaussées1'!Y1862+'Entretien des chaussées1'!Z1862+'Entretien des chaussées1'!AA1862+'Entretien des chaussées1'!AB1862+'Entretien des chaussées1'!AC1862</f>
        <v>0</v>
      </c>
      <c r="AE1862" s="34"/>
      <c r="AF1862" s="34"/>
      <c r="AG1862" s="19" t="str">
        <f t="shared" si="327"/>
        <v/>
      </c>
      <c r="AH1862" s="19" t="str">
        <f t="shared" si="328"/>
        <v/>
      </c>
      <c r="AI1862" s="19" t="str">
        <f t="shared" si="329"/>
        <v/>
      </c>
      <c r="AJ1862" s="31"/>
      <c r="AK1862" s="26"/>
    </row>
    <row r="1863" spans="1:37" x14ac:dyDescent="0.2">
      <c r="A1863" s="40"/>
      <c r="B1863" s="50"/>
      <c r="C1863" s="41"/>
      <c r="D1863" s="44"/>
      <c r="E1863" s="40"/>
      <c r="F1863" s="38" t="str">
        <f t="shared" si="319"/>
        <v/>
      </c>
      <c r="G1863" s="23">
        <f t="shared" si="320"/>
        <v>0</v>
      </c>
      <c r="H1863" s="23">
        <f t="shared" si="321"/>
        <v>0</v>
      </c>
      <c r="I1863" s="23">
        <f t="shared" si="322"/>
        <v>0</v>
      </c>
      <c r="J1863" s="23">
        <f t="shared" si="323"/>
        <v>0</v>
      </c>
      <c r="K1863" s="23">
        <f t="shared" si="324"/>
        <v>0</v>
      </c>
      <c r="L1863" s="27"/>
      <c r="M1863" s="27"/>
      <c r="N1863" s="33"/>
      <c r="O1863" s="33"/>
      <c r="P1863" s="68" t="str">
        <f t="shared" si="325"/>
        <v/>
      </c>
      <c r="Q1863" s="49" t="str">
        <f t="shared" si="326"/>
        <v/>
      </c>
      <c r="R1863" s="33"/>
      <c r="S1863" s="33"/>
      <c r="T1863" s="33"/>
      <c r="U1863" s="33"/>
      <c r="V1863" s="27"/>
      <c r="W1863" s="45"/>
      <c r="X1863" s="42">
        <f>IF(V1863="ESU",P1863*PU!$B$3,0)</f>
        <v>0</v>
      </c>
      <c r="Y1863" s="23">
        <f>IF(V1863="ECF",P1863*PU!$B$5,0)</f>
        <v>0</v>
      </c>
      <c r="Z1863" s="23">
        <f>IF(V1863="Enrobé projeté",P1863*PU!$B$7,0)</f>
        <v>0</v>
      </c>
      <c r="AA1863" s="23">
        <f>IF(V1863="Enrobé à froid",P1863*PU!$B$9,0)</f>
        <v>0</v>
      </c>
      <c r="AB1863" s="23">
        <f>IF(V1863="Béton bitumineux",P1863*PU!$B$11,0)</f>
        <v>0</v>
      </c>
      <c r="AC1863" s="23">
        <f>IF(V1863="Grave émulsion",P1863*PU!$B$13,0)</f>
        <v>0</v>
      </c>
      <c r="AD1863" s="24">
        <f>(R1863*PU!B1868)+('Entretien des chaussées1'!T1863*PU!B1870)+'Entretien des chaussées1'!X1863+'Entretien des chaussées1'!Y1863+'Entretien des chaussées1'!Z1863+'Entretien des chaussées1'!AA1863+'Entretien des chaussées1'!AB1863+'Entretien des chaussées1'!AC1863</f>
        <v>0</v>
      </c>
      <c r="AE1863" s="34"/>
      <c r="AF1863" s="34"/>
      <c r="AG1863" s="19" t="str">
        <f t="shared" si="327"/>
        <v/>
      </c>
      <c r="AH1863" s="19" t="str">
        <f t="shared" si="328"/>
        <v/>
      </c>
      <c r="AI1863" s="19" t="str">
        <f t="shared" si="329"/>
        <v/>
      </c>
      <c r="AJ1863" s="31"/>
      <c r="AK1863" s="26"/>
    </row>
    <row r="1864" spans="1:37" x14ac:dyDescent="0.2">
      <c r="A1864" s="40"/>
      <c r="B1864" s="50"/>
      <c r="C1864" s="41"/>
      <c r="D1864" s="44"/>
      <c r="E1864" s="40"/>
      <c r="F1864" s="38" t="str">
        <f t="shared" si="319"/>
        <v/>
      </c>
      <c r="G1864" s="23">
        <f t="shared" si="320"/>
        <v>0</v>
      </c>
      <c r="H1864" s="23">
        <f t="shared" si="321"/>
        <v>0</v>
      </c>
      <c r="I1864" s="23">
        <f t="shared" si="322"/>
        <v>0</v>
      </c>
      <c r="J1864" s="23">
        <f t="shared" si="323"/>
        <v>0</v>
      </c>
      <c r="K1864" s="23">
        <f t="shared" si="324"/>
        <v>0</v>
      </c>
      <c r="L1864" s="27"/>
      <c r="M1864" s="27"/>
      <c r="N1864" s="33"/>
      <c r="O1864" s="33"/>
      <c r="P1864" s="68" t="str">
        <f t="shared" si="325"/>
        <v/>
      </c>
      <c r="Q1864" s="49" t="str">
        <f t="shared" si="326"/>
        <v/>
      </c>
      <c r="R1864" s="33"/>
      <c r="S1864" s="33"/>
      <c r="T1864" s="33"/>
      <c r="U1864" s="33"/>
      <c r="V1864" s="27"/>
      <c r="W1864" s="45"/>
      <c r="X1864" s="42">
        <f>IF(V1864="ESU",P1864*PU!$B$3,0)</f>
        <v>0</v>
      </c>
      <c r="Y1864" s="23">
        <f>IF(V1864="ECF",P1864*PU!$B$5,0)</f>
        <v>0</v>
      </c>
      <c r="Z1864" s="23">
        <f>IF(V1864="Enrobé projeté",P1864*PU!$B$7,0)</f>
        <v>0</v>
      </c>
      <c r="AA1864" s="23">
        <f>IF(V1864="Enrobé à froid",P1864*PU!$B$9,0)</f>
        <v>0</v>
      </c>
      <c r="AB1864" s="23">
        <f>IF(V1864="Béton bitumineux",P1864*PU!$B$11,0)</f>
        <v>0</v>
      </c>
      <c r="AC1864" s="23">
        <f>IF(V1864="Grave émulsion",P1864*PU!$B$13,0)</f>
        <v>0</v>
      </c>
      <c r="AD1864" s="24">
        <f>(R1864*PU!B1869)+('Entretien des chaussées1'!T1864*PU!B1871)+'Entretien des chaussées1'!X1864+'Entretien des chaussées1'!Y1864+'Entretien des chaussées1'!Z1864+'Entretien des chaussées1'!AA1864+'Entretien des chaussées1'!AB1864+'Entretien des chaussées1'!AC1864</f>
        <v>0</v>
      </c>
      <c r="AE1864" s="34"/>
      <c r="AF1864" s="34"/>
      <c r="AG1864" s="19" t="str">
        <f t="shared" si="327"/>
        <v/>
      </c>
      <c r="AH1864" s="19" t="str">
        <f t="shared" si="328"/>
        <v/>
      </c>
      <c r="AI1864" s="19" t="str">
        <f t="shared" si="329"/>
        <v/>
      </c>
      <c r="AJ1864" s="31"/>
      <c r="AK1864" s="26"/>
    </row>
    <row r="1865" spans="1:37" x14ac:dyDescent="0.2">
      <c r="A1865" s="40"/>
      <c r="B1865" s="50"/>
      <c r="C1865" s="41"/>
      <c r="D1865" s="44"/>
      <c r="E1865" s="40"/>
      <c r="F1865" s="38" t="str">
        <f t="shared" si="319"/>
        <v/>
      </c>
      <c r="G1865" s="23">
        <f t="shared" si="320"/>
        <v>0</v>
      </c>
      <c r="H1865" s="23">
        <f t="shared" si="321"/>
        <v>0</v>
      </c>
      <c r="I1865" s="23">
        <f t="shared" si="322"/>
        <v>0</v>
      </c>
      <c r="J1865" s="23">
        <f t="shared" si="323"/>
        <v>0</v>
      </c>
      <c r="K1865" s="23">
        <f t="shared" si="324"/>
        <v>0</v>
      </c>
      <c r="L1865" s="27"/>
      <c r="M1865" s="27"/>
      <c r="N1865" s="33"/>
      <c r="O1865" s="33"/>
      <c r="P1865" s="68" t="str">
        <f t="shared" si="325"/>
        <v/>
      </c>
      <c r="Q1865" s="49" t="str">
        <f t="shared" si="326"/>
        <v/>
      </c>
      <c r="R1865" s="33"/>
      <c r="S1865" s="33"/>
      <c r="T1865" s="33"/>
      <c r="U1865" s="33"/>
      <c r="V1865" s="27"/>
      <c r="W1865" s="45"/>
      <c r="X1865" s="42">
        <f>IF(V1865="ESU",P1865*PU!$B$3,0)</f>
        <v>0</v>
      </c>
      <c r="Y1865" s="23">
        <f>IF(V1865="ECF",P1865*PU!$B$5,0)</f>
        <v>0</v>
      </c>
      <c r="Z1865" s="23">
        <f>IF(V1865="Enrobé projeté",P1865*PU!$B$7,0)</f>
        <v>0</v>
      </c>
      <c r="AA1865" s="23">
        <f>IF(V1865="Enrobé à froid",P1865*PU!$B$9,0)</f>
        <v>0</v>
      </c>
      <c r="AB1865" s="23">
        <f>IF(V1865="Béton bitumineux",P1865*PU!$B$11,0)</f>
        <v>0</v>
      </c>
      <c r="AC1865" s="23">
        <f>IF(V1865="Grave émulsion",P1865*PU!$B$13,0)</f>
        <v>0</v>
      </c>
      <c r="AD1865" s="24">
        <f>(R1865*PU!B1870)+('Entretien des chaussées1'!T1865*PU!B1872)+'Entretien des chaussées1'!X1865+'Entretien des chaussées1'!Y1865+'Entretien des chaussées1'!Z1865+'Entretien des chaussées1'!AA1865+'Entretien des chaussées1'!AB1865+'Entretien des chaussées1'!AC1865</f>
        <v>0</v>
      </c>
      <c r="AE1865" s="34"/>
      <c r="AF1865" s="34"/>
      <c r="AG1865" s="19" t="str">
        <f t="shared" si="327"/>
        <v/>
      </c>
      <c r="AH1865" s="19" t="str">
        <f t="shared" si="328"/>
        <v/>
      </c>
      <c r="AI1865" s="19" t="str">
        <f t="shared" si="329"/>
        <v/>
      </c>
      <c r="AJ1865" s="31"/>
      <c r="AK1865" s="26"/>
    </row>
    <row r="1866" spans="1:37" x14ac:dyDescent="0.2">
      <c r="A1866" s="40"/>
      <c r="B1866" s="50"/>
      <c r="C1866" s="41"/>
      <c r="D1866" s="44"/>
      <c r="E1866" s="40"/>
      <c r="F1866" s="38" t="str">
        <f t="shared" si="319"/>
        <v/>
      </c>
      <c r="G1866" s="23">
        <f t="shared" si="320"/>
        <v>0</v>
      </c>
      <c r="H1866" s="23">
        <f t="shared" si="321"/>
        <v>0</v>
      </c>
      <c r="I1866" s="23">
        <f t="shared" si="322"/>
        <v>0</v>
      </c>
      <c r="J1866" s="23">
        <f t="shared" si="323"/>
        <v>0</v>
      </c>
      <c r="K1866" s="23">
        <f t="shared" si="324"/>
        <v>0</v>
      </c>
      <c r="L1866" s="27"/>
      <c r="M1866" s="27"/>
      <c r="N1866" s="33"/>
      <c r="O1866" s="33"/>
      <c r="P1866" s="68" t="str">
        <f t="shared" si="325"/>
        <v/>
      </c>
      <c r="Q1866" s="49" t="str">
        <f t="shared" si="326"/>
        <v/>
      </c>
      <c r="R1866" s="33"/>
      <c r="S1866" s="33"/>
      <c r="T1866" s="33"/>
      <c r="U1866" s="33"/>
      <c r="V1866" s="27"/>
      <c r="W1866" s="45"/>
      <c r="X1866" s="42">
        <f>IF(V1866="ESU",P1866*PU!$B$3,0)</f>
        <v>0</v>
      </c>
      <c r="Y1866" s="23">
        <f>IF(V1866="ECF",P1866*PU!$B$5,0)</f>
        <v>0</v>
      </c>
      <c r="Z1866" s="23">
        <f>IF(V1866="Enrobé projeté",P1866*PU!$B$7,0)</f>
        <v>0</v>
      </c>
      <c r="AA1866" s="23">
        <f>IF(V1866="Enrobé à froid",P1866*PU!$B$9,0)</f>
        <v>0</v>
      </c>
      <c r="AB1866" s="23">
        <f>IF(V1866="Béton bitumineux",P1866*PU!$B$11,0)</f>
        <v>0</v>
      </c>
      <c r="AC1866" s="23">
        <f>IF(V1866="Grave émulsion",P1866*PU!$B$13,0)</f>
        <v>0</v>
      </c>
      <c r="AD1866" s="24">
        <f>(R1866*PU!B1871)+('Entretien des chaussées1'!T1866*PU!B1873)+'Entretien des chaussées1'!X1866+'Entretien des chaussées1'!Y1866+'Entretien des chaussées1'!Z1866+'Entretien des chaussées1'!AA1866+'Entretien des chaussées1'!AB1866+'Entretien des chaussées1'!AC1866</f>
        <v>0</v>
      </c>
      <c r="AE1866" s="34"/>
      <c r="AF1866" s="34"/>
      <c r="AG1866" s="19" t="str">
        <f t="shared" si="327"/>
        <v/>
      </c>
      <c r="AH1866" s="19" t="str">
        <f t="shared" si="328"/>
        <v/>
      </c>
      <c r="AI1866" s="19" t="str">
        <f t="shared" si="329"/>
        <v/>
      </c>
      <c r="AJ1866" s="31"/>
      <c r="AK1866" s="26"/>
    </row>
    <row r="1867" spans="1:37" x14ac:dyDescent="0.2">
      <c r="A1867" s="40"/>
      <c r="B1867" s="50"/>
      <c r="C1867" s="41"/>
      <c r="D1867" s="44"/>
      <c r="E1867" s="40"/>
      <c r="F1867" s="38" t="str">
        <f t="shared" si="319"/>
        <v/>
      </c>
      <c r="G1867" s="23">
        <f t="shared" si="320"/>
        <v>0</v>
      </c>
      <c r="H1867" s="23">
        <f t="shared" si="321"/>
        <v>0</v>
      </c>
      <c r="I1867" s="23">
        <f t="shared" si="322"/>
        <v>0</v>
      </c>
      <c r="J1867" s="23">
        <f t="shared" si="323"/>
        <v>0</v>
      </c>
      <c r="K1867" s="23">
        <f t="shared" si="324"/>
        <v>0</v>
      </c>
      <c r="L1867" s="27"/>
      <c r="M1867" s="27"/>
      <c r="N1867" s="33"/>
      <c r="O1867" s="33"/>
      <c r="P1867" s="68" t="str">
        <f t="shared" si="325"/>
        <v/>
      </c>
      <c r="Q1867" s="49" t="str">
        <f t="shared" si="326"/>
        <v/>
      </c>
      <c r="R1867" s="33"/>
      <c r="S1867" s="33"/>
      <c r="T1867" s="33"/>
      <c r="U1867" s="33"/>
      <c r="V1867" s="27"/>
      <c r="W1867" s="45"/>
      <c r="X1867" s="42">
        <f>IF(V1867="ESU",P1867*PU!$B$3,0)</f>
        <v>0</v>
      </c>
      <c r="Y1867" s="23">
        <f>IF(V1867="ECF",P1867*PU!$B$5,0)</f>
        <v>0</v>
      </c>
      <c r="Z1867" s="23">
        <f>IF(V1867="Enrobé projeté",P1867*PU!$B$7,0)</f>
        <v>0</v>
      </c>
      <c r="AA1867" s="23">
        <f>IF(V1867="Enrobé à froid",P1867*PU!$B$9,0)</f>
        <v>0</v>
      </c>
      <c r="AB1867" s="23">
        <f>IF(V1867="Béton bitumineux",P1867*PU!$B$11,0)</f>
        <v>0</v>
      </c>
      <c r="AC1867" s="23">
        <f>IF(V1867="Grave émulsion",P1867*PU!$B$13,0)</f>
        <v>0</v>
      </c>
      <c r="AD1867" s="24">
        <f>(R1867*PU!B1872)+('Entretien des chaussées1'!T1867*PU!B1874)+'Entretien des chaussées1'!X1867+'Entretien des chaussées1'!Y1867+'Entretien des chaussées1'!Z1867+'Entretien des chaussées1'!AA1867+'Entretien des chaussées1'!AB1867+'Entretien des chaussées1'!AC1867</f>
        <v>0</v>
      </c>
      <c r="AE1867" s="34"/>
      <c r="AF1867" s="34"/>
      <c r="AG1867" s="19" t="str">
        <f t="shared" si="327"/>
        <v/>
      </c>
      <c r="AH1867" s="19" t="str">
        <f t="shared" si="328"/>
        <v/>
      </c>
      <c r="AI1867" s="19" t="str">
        <f t="shared" si="329"/>
        <v/>
      </c>
      <c r="AJ1867" s="31"/>
      <c r="AK1867" s="26"/>
    </row>
    <row r="1868" spans="1:37" x14ac:dyDescent="0.2">
      <c r="A1868" s="40"/>
      <c r="B1868" s="50"/>
      <c r="C1868" s="41"/>
      <c r="D1868" s="44"/>
      <c r="E1868" s="40"/>
      <c r="F1868" s="38" t="str">
        <f t="shared" si="319"/>
        <v/>
      </c>
      <c r="G1868" s="23">
        <f t="shared" si="320"/>
        <v>0</v>
      </c>
      <c r="H1868" s="23">
        <f t="shared" si="321"/>
        <v>0</v>
      </c>
      <c r="I1868" s="23">
        <f t="shared" si="322"/>
        <v>0</v>
      </c>
      <c r="J1868" s="23">
        <f t="shared" si="323"/>
        <v>0</v>
      </c>
      <c r="K1868" s="23">
        <f t="shared" si="324"/>
        <v>0</v>
      </c>
      <c r="L1868" s="27"/>
      <c r="M1868" s="27"/>
      <c r="N1868" s="33"/>
      <c r="O1868" s="33"/>
      <c r="P1868" s="68" t="str">
        <f t="shared" si="325"/>
        <v/>
      </c>
      <c r="Q1868" s="49" t="str">
        <f t="shared" si="326"/>
        <v/>
      </c>
      <c r="R1868" s="33"/>
      <c r="S1868" s="33"/>
      <c r="T1868" s="33"/>
      <c r="U1868" s="33"/>
      <c r="V1868" s="27"/>
      <c r="W1868" s="45"/>
      <c r="X1868" s="42">
        <f>IF(V1868="ESU",P1868*PU!$B$3,0)</f>
        <v>0</v>
      </c>
      <c r="Y1868" s="23">
        <f>IF(V1868="ECF",P1868*PU!$B$5,0)</f>
        <v>0</v>
      </c>
      <c r="Z1868" s="23">
        <f>IF(V1868="Enrobé projeté",P1868*PU!$B$7,0)</f>
        <v>0</v>
      </c>
      <c r="AA1868" s="23">
        <f>IF(V1868="Enrobé à froid",P1868*PU!$B$9,0)</f>
        <v>0</v>
      </c>
      <c r="AB1868" s="23">
        <f>IF(V1868="Béton bitumineux",P1868*PU!$B$11,0)</f>
        <v>0</v>
      </c>
      <c r="AC1868" s="23">
        <f>IF(V1868="Grave émulsion",P1868*PU!$B$13,0)</f>
        <v>0</v>
      </c>
      <c r="AD1868" s="24">
        <f>(R1868*PU!B1873)+('Entretien des chaussées1'!T1868*PU!B1875)+'Entretien des chaussées1'!X1868+'Entretien des chaussées1'!Y1868+'Entretien des chaussées1'!Z1868+'Entretien des chaussées1'!AA1868+'Entretien des chaussées1'!AB1868+'Entretien des chaussées1'!AC1868</f>
        <v>0</v>
      </c>
      <c r="AE1868" s="34"/>
      <c r="AF1868" s="34"/>
      <c r="AG1868" s="19" t="str">
        <f t="shared" si="327"/>
        <v/>
      </c>
      <c r="AH1868" s="19" t="str">
        <f t="shared" si="328"/>
        <v/>
      </c>
      <c r="AI1868" s="19" t="str">
        <f t="shared" si="329"/>
        <v/>
      </c>
      <c r="AJ1868" s="31"/>
      <c r="AK1868" s="26"/>
    </row>
    <row r="1869" spans="1:37" x14ac:dyDescent="0.2">
      <c r="A1869" s="40"/>
      <c r="B1869" s="50"/>
      <c r="C1869" s="41"/>
      <c r="D1869" s="44"/>
      <c r="E1869" s="40"/>
      <c r="F1869" s="38" t="str">
        <f t="shared" ref="F1869:F1932" si="330">IF(E1869="Chaussée neuve","Niveau 1",IF(E1869="Chaussée fissurée","Niveau 2",IF(E1869="Chaussée fortement fissurée et nids de poule","Niveau 3",IF(E1869="Chaussée orniérée et fissurée","Niveau 4",IF(E1869="Chaussée affaissée ou quasi détruite","Niveau 5","")))))</f>
        <v/>
      </c>
      <c r="G1869" s="23">
        <f t="shared" ref="G1869:G1932" si="331">IF(F1869="Niveau 1",1,0)</f>
        <v>0</v>
      </c>
      <c r="H1869" s="23">
        <f t="shared" ref="H1869:H1932" si="332">IF(F1869="Niveau 2",1,0)</f>
        <v>0</v>
      </c>
      <c r="I1869" s="23">
        <f t="shared" ref="I1869:I1932" si="333">IF(F1869="Niveau 3",1,0)</f>
        <v>0</v>
      </c>
      <c r="J1869" s="23">
        <f t="shared" ref="J1869:J1932" si="334">IF(F1869="Niveau 4",1,0)</f>
        <v>0</v>
      </c>
      <c r="K1869" s="23">
        <f t="shared" ref="K1869:K1932" si="335">IF(F1869="Niveau 5",1,0)</f>
        <v>0</v>
      </c>
      <c r="L1869" s="27"/>
      <c r="M1869" s="27"/>
      <c r="N1869" s="33"/>
      <c r="O1869" s="33"/>
      <c r="P1869" s="68" t="str">
        <f t="shared" ref="P1869:P1932" si="336">IF(O1869="","",N1869*O1869)</f>
        <v/>
      </c>
      <c r="Q1869" s="49" t="str">
        <f t="shared" ref="Q1869:Q1932" si="337">IF(P1869="","","m²")</f>
        <v/>
      </c>
      <c r="R1869" s="33"/>
      <c r="S1869" s="33"/>
      <c r="T1869" s="33"/>
      <c r="U1869" s="33"/>
      <c r="V1869" s="27"/>
      <c r="W1869" s="45"/>
      <c r="X1869" s="42">
        <f>IF(V1869="ESU",P1869*PU!$B$3,0)</f>
        <v>0</v>
      </c>
      <c r="Y1869" s="23">
        <f>IF(V1869="ECF",P1869*PU!$B$5,0)</f>
        <v>0</v>
      </c>
      <c r="Z1869" s="23">
        <f>IF(V1869="Enrobé projeté",P1869*PU!$B$7,0)</f>
        <v>0</v>
      </c>
      <c r="AA1869" s="23">
        <f>IF(V1869="Enrobé à froid",P1869*PU!$B$9,0)</f>
        <v>0</v>
      </c>
      <c r="AB1869" s="23">
        <f>IF(V1869="Béton bitumineux",P1869*PU!$B$11,0)</f>
        <v>0</v>
      </c>
      <c r="AC1869" s="23">
        <f>IF(V1869="Grave émulsion",P1869*PU!$B$13,0)</f>
        <v>0</v>
      </c>
      <c r="AD1869" s="24">
        <f>(R1869*PU!B1874)+('Entretien des chaussées1'!T1869*PU!B1876)+'Entretien des chaussées1'!X1869+'Entretien des chaussées1'!Y1869+'Entretien des chaussées1'!Z1869+'Entretien des chaussées1'!AA1869+'Entretien des chaussées1'!AB1869+'Entretien des chaussées1'!AC1869</f>
        <v>0</v>
      </c>
      <c r="AE1869" s="34"/>
      <c r="AF1869" s="34"/>
      <c r="AG1869" s="19" t="str">
        <f t="shared" ref="AG1869:AG1932" si="338">IF(W1869="Année N",AD1869+AE1869+AF1869,"")</f>
        <v/>
      </c>
      <c r="AH1869" s="19" t="str">
        <f t="shared" ref="AH1869:AH1932" si="339">IF(W1869="N+1",AD1869+AE1869+AF1869,"")</f>
        <v/>
      </c>
      <c r="AI1869" s="19" t="str">
        <f t="shared" ref="AI1869:AI1932" si="340">IF(W1869="&gt; N+1",AD1869+AE1869+AF1869,"")</f>
        <v/>
      </c>
      <c r="AJ1869" s="31"/>
      <c r="AK1869" s="26"/>
    </row>
    <row r="1870" spans="1:37" x14ac:dyDescent="0.2">
      <c r="A1870" s="40"/>
      <c r="B1870" s="50"/>
      <c r="C1870" s="41"/>
      <c r="D1870" s="44"/>
      <c r="E1870" s="40"/>
      <c r="F1870" s="38" t="str">
        <f t="shared" si="330"/>
        <v/>
      </c>
      <c r="G1870" s="23">
        <f t="shared" si="331"/>
        <v>0</v>
      </c>
      <c r="H1870" s="23">
        <f t="shared" si="332"/>
        <v>0</v>
      </c>
      <c r="I1870" s="23">
        <f t="shared" si="333"/>
        <v>0</v>
      </c>
      <c r="J1870" s="23">
        <f t="shared" si="334"/>
        <v>0</v>
      </c>
      <c r="K1870" s="23">
        <f t="shared" si="335"/>
        <v>0</v>
      </c>
      <c r="L1870" s="27"/>
      <c r="M1870" s="27"/>
      <c r="N1870" s="33"/>
      <c r="O1870" s="33"/>
      <c r="P1870" s="68" t="str">
        <f t="shared" si="336"/>
        <v/>
      </c>
      <c r="Q1870" s="49" t="str">
        <f t="shared" si="337"/>
        <v/>
      </c>
      <c r="R1870" s="33"/>
      <c r="S1870" s="33"/>
      <c r="T1870" s="33"/>
      <c r="U1870" s="33"/>
      <c r="V1870" s="27"/>
      <c r="W1870" s="45"/>
      <c r="X1870" s="42">
        <f>IF(V1870="ESU",P1870*PU!$B$3,0)</f>
        <v>0</v>
      </c>
      <c r="Y1870" s="23">
        <f>IF(V1870="ECF",P1870*PU!$B$5,0)</f>
        <v>0</v>
      </c>
      <c r="Z1870" s="23">
        <f>IF(V1870="Enrobé projeté",P1870*PU!$B$7,0)</f>
        <v>0</v>
      </c>
      <c r="AA1870" s="23">
        <f>IF(V1870="Enrobé à froid",P1870*PU!$B$9,0)</f>
        <v>0</v>
      </c>
      <c r="AB1870" s="23">
        <f>IF(V1870="Béton bitumineux",P1870*PU!$B$11,0)</f>
        <v>0</v>
      </c>
      <c r="AC1870" s="23">
        <f>IF(V1870="Grave émulsion",P1870*PU!$B$13,0)</f>
        <v>0</v>
      </c>
      <c r="AD1870" s="24">
        <f>(R1870*PU!B1875)+('Entretien des chaussées1'!T1870*PU!B1877)+'Entretien des chaussées1'!X1870+'Entretien des chaussées1'!Y1870+'Entretien des chaussées1'!Z1870+'Entretien des chaussées1'!AA1870+'Entretien des chaussées1'!AB1870+'Entretien des chaussées1'!AC1870</f>
        <v>0</v>
      </c>
      <c r="AE1870" s="34"/>
      <c r="AF1870" s="34"/>
      <c r="AG1870" s="19" t="str">
        <f t="shared" si="338"/>
        <v/>
      </c>
      <c r="AH1870" s="19" t="str">
        <f t="shared" si="339"/>
        <v/>
      </c>
      <c r="AI1870" s="19" t="str">
        <f t="shared" si="340"/>
        <v/>
      </c>
      <c r="AJ1870" s="31"/>
      <c r="AK1870" s="26"/>
    </row>
    <row r="1871" spans="1:37" x14ac:dyDescent="0.2">
      <c r="A1871" s="40"/>
      <c r="B1871" s="50"/>
      <c r="C1871" s="41"/>
      <c r="D1871" s="44"/>
      <c r="E1871" s="40"/>
      <c r="F1871" s="38" t="str">
        <f t="shared" si="330"/>
        <v/>
      </c>
      <c r="G1871" s="23">
        <f t="shared" si="331"/>
        <v>0</v>
      </c>
      <c r="H1871" s="23">
        <f t="shared" si="332"/>
        <v>0</v>
      </c>
      <c r="I1871" s="23">
        <f t="shared" si="333"/>
        <v>0</v>
      </c>
      <c r="J1871" s="23">
        <f t="shared" si="334"/>
        <v>0</v>
      </c>
      <c r="K1871" s="23">
        <f t="shared" si="335"/>
        <v>0</v>
      </c>
      <c r="L1871" s="27"/>
      <c r="M1871" s="27"/>
      <c r="N1871" s="33"/>
      <c r="O1871" s="33"/>
      <c r="P1871" s="68" t="str">
        <f t="shared" si="336"/>
        <v/>
      </c>
      <c r="Q1871" s="49" t="str">
        <f t="shared" si="337"/>
        <v/>
      </c>
      <c r="R1871" s="33"/>
      <c r="S1871" s="33"/>
      <c r="T1871" s="33"/>
      <c r="U1871" s="33"/>
      <c r="V1871" s="27"/>
      <c r="W1871" s="45"/>
      <c r="X1871" s="42">
        <f>IF(V1871="ESU",P1871*PU!$B$3,0)</f>
        <v>0</v>
      </c>
      <c r="Y1871" s="23">
        <f>IF(V1871="ECF",P1871*PU!$B$5,0)</f>
        <v>0</v>
      </c>
      <c r="Z1871" s="23">
        <f>IF(V1871="Enrobé projeté",P1871*PU!$B$7,0)</f>
        <v>0</v>
      </c>
      <c r="AA1871" s="23">
        <f>IF(V1871="Enrobé à froid",P1871*PU!$B$9,0)</f>
        <v>0</v>
      </c>
      <c r="AB1871" s="23">
        <f>IF(V1871="Béton bitumineux",P1871*PU!$B$11,0)</f>
        <v>0</v>
      </c>
      <c r="AC1871" s="23">
        <f>IF(V1871="Grave émulsion",P1871*PU!$B$13,0)</f>
        <v>0</v>
      </c>
      <c r="AD1871" s="24">
        <f>(R1871*PU!B1876)+('Entretien des chaussées1'!T1871*PU!B1878)+'Entretien des chaussées1'!X1871+'Entretien des chaussées1'!Y1871+'Entretien des chaussées1'!Z1871+'Entretien des chaussées1'!AA1871+'Entretien des chaussées1'!AB1871+'Entretien des chaussées1'!AC1871</f>
        <v>0</v>
      </c>
      <c r="AE1871" s="34"/>
      <c r="AF1871" s="34"/>
      <c r="AG1871" s="19" t="str">
        <f t="shared" si="338"/>
        <v/>
      </c>
      <c r="AH1871" s="19" t="str">
        <f t="shared" si="339"/>
        <v/>
      </c>
      <c r="AI1871" s="19" t="str">
        <f t="shared" si="340"/>
        <v/>
      </c>
      <c r="AJ1871" s="31"/>
      <c r="AK1871" s="26"/>
    </row>
    <row r="1872" spans="1:37" x14ac:dyDescent="0.2">
      <c r="A1872" s="40"/>
      <c r="B1872" s="50"/>
      <c r="C1872" s="41"/>
      <c r="D1872" s="44"/>
      <c r="E1872" s="40"/>
      <c r="F1872" s="38" t="str">
        <f t="shared" si="330"/>
        <v/>
      </c>
      <c r="G1872" s="23">
        <f t="shared" si="331"/>
        <v>0</v>
      </c>
      <c r="H1872" s="23">
        <f t="shared" si="332"/>
        <v>0</v>
      </c>
      <c r="I1872" s="23">
        <f t="shared" si="333"/>
        <v>0</v>
      </c>
      <c r="J1872" s="23">
        <f t="shared" si="334"/>
        <v>0</v>
      </c>
      <c r="K1872" s="23">
        <f t="shared" si="335"/>
        <v>0</v>
      </c>
      <c r="L1872" s="27"/>
      <c r="M1872" s="27"/>
      <c r="N1872" s="33"/>
      <c r="O1872" s="33"/>
      <c r="P1872" s="68" t="str">
        <f t="shared" si="336"/>
        <v/>
      </c>
      <c r="Q1872" s="49" t="str">
        <f t="shared" si="337"/>
        <v/>
      </c>
      <c r="R1872" s="33"/>
      <c r="S1872" s="33"/>
      <c r="T1872" s="33"/>
      <c r="U1872" s="33"/>
      <c r="V1872" s="27"/>
      <c r="W1872" s="45"/>
      <c r="X1872" s="42">
        <f>IF(V1872="ESU",P1872*PU!$B$3,0)</f>
        <v>0</v>
      </c>
      <c r="Y1872" s="23">
        <f>IF(V1872="ECF",P1872*PU!$B$5,0)</f>
        <v>0</v>
      </c>
      <c r="Z1872" s="23">
        <f>IF(V1872="Enrobé projeté",P1872*PU!$B$7,0)</f>
        <v>0</v>
      </c>
      <c r="AA1872" s="23">
        <f>IF(V1872="Enrobé à froid",P1872*PU!$B$9,0)</f>
        <v>0</v>
      </c>
      <c r="AB1872" s="23">
        <f>IF(V1872="Béton bitumineux",P1872*PU!$B$11,0)</f>
        <v>0</v>
      </c>
      <c r="AC1872" s="23">
        <f>IF(V1872="Grave émulsion",P1872*PU!$B$13,0)</f>
        <v>0</v>
      </c>
      <c r="AD1872" s="24">
        <f>(R1872*PU!B1877)+('Entretien des chaussées1'!T1872*PU!B1879)+'Entretien des chaussées1'!X1872+'Entretien des chaussées1'!Y1872+'Entretien des chaussées1'!Z1872+'Entretien des chaussées1'!AA1872+'Entretien des chaussées1'!AB1872+'Entretien des chaussées1'!AC1872</f>
        <v>0</v>
      </c>
      <c r="AE1872" s="34"/>
      <c r="AF1872" s="34"/>
      <c r="AG1872" s="19" t="str">
        <f t="shared" si="338"/>
        <v/>
      </c>
      <c r="AH1872" s="19" t="str">
        <f t="shared" si="339"/>
        <v/>
      </c>
      <c r="AI1872" s="19" t="str">
        <f t="shared" si="340"/>
        <v/>
      </c>
      <c r="AJ1872" s="31"/>
      <c r="AK1872" s="26"/>
    </row>
    <row r="1873" spans="1:37" x14ac:dyDescent="0.2">
      <c r="A1873" s="40"/>
      <c r="B1873" s="50"/>
      <c r="C1873" s="41"/>
      <c r="D1873" s="44"/>
      <c r="E1873" s="40"/>
      <c r="F1873" s="38" t="str">
        <f t="shared" si="330"/>
        <v/>
      </c>
      <c r="G1873" s="23">
        <f t="shared" si="331"/>
        <v>0</v>
      </c>
      <c r="H1873" s="23">
        <f t="shared" si="332"/>
        <v>0</v>
      </c>
      <c r="I1873" s="23">
        <f t="shared" si="333"/>
        <v>0</v>
      </c>
      <c r="J1873" s="23">
        <f t="shared" si="334"/>
        <v>0</v>
      </c>
      <c r="K1873" s="23">
        <f t="shared" si="335"/>
        <v>0</v>
      </c>
      <c r="L1873" s="27"/>
      <c r="M1873" s="27"/>
      <c r="N1873" s="33"/>
      <c r="O1873" s="33"/>
      <c r="P1873" s="68" t="str">
        <f t="shared" si="336"/>
        <v/>
      </c>
      <c r="Q1873" s="49" t="str">
        <f t="shared" si="337"/>
        <v/>
      </c>
      <c r="R1873" s="33"/>
      <c r="S1873" s="33"/>
      <c r="T1873" s="33"/>
      <c r="U1873" s="33"/>
      <c r="V1873" s="27"/>
      <c r="W1873" s="45"/>
      <c r="X1873" s="42">
        <f>IF(V1873="ESU",P1873*PU!$B$3,0)</f>
        <v>0</v>
      </c>
      <c r="Y1873" s="23">
        <f>IF(V1873="ECF",P1873*PU!$B$5,0)</f>
        <v>0</v>
      </c>
      <c r="Z1873" s="23">
        <f>IF(V1873="Enrobé projeté",P1873*PU!$B$7,0)</f>
        <v>0</v>
      </c>
      <c r="AA1873" s="23">
        <f>IF(V1873="Enrobé à froid",P1873*PU!$B$9,0)</f>
        <v>0</v>
      </c>
      <c r="AB1873" s="23">
        <f>IF(V1873="Béton bitumineux",P1873*PU!$B$11,0)</f>
        <v>0</v>
      </c>
      <c r="AC1873" s="23">
        <f>IF(V1873="Grave émulsion",P1873*PU!$B$13,0)</f>
        <v>0</v>
      </c>
      <c r="AD1873" s="24">
        <f>(R1873*PU!B1878)+('Entretien des chaussées1'!T1873*PU!B1880)+'Entretien des chaussées1'!X1873+'Entretien des chaussées1'!Y1873+'Entretien des chaussées1'!Z1873+'Entretien des chaussées1'!AA1873+'Entretien des chaussées1'!AB1873+'Entretien des chaussées1'!AC1873</f>
        <v>0</v>
      </c>
      <c r="AE1873" s="34"/>
      <c r="AF1873" s="34"/>
      <c r="AG1873" s="19" t="str">
        <f t="shared" si="338"/>
        <v/>
      </c>
      <c r="AH1873" s="19" t="str">
        <f t="shared" si="339"/>
        <v/>
      </c>
      <c r="AI1873" s="19" t="str">
        <f t="shared" si="340"/>
        <v/>
      </c>
      <c r="AJ1873" s="31"/>
      <c r="AK1873" s="26"/>
    </row>
    <row r="1874" spans="1:37" x14ac:dyDescent="0.2">
      <c r="A1874" s="40"/>
      <c r="B1874" s="50"/>
      <c r="C1874" s="41"/>
      <c r="D1874" s="44"/>
      <c r="E1874" s="40"/>
      <c r="F1874" s="38" t="str">
        <f t="shared" si="330"/>
        <v/>
      </c>
      <c r="G1874" s="23">
        <f t="shared" si="331"/>
        <v>0</v>
      </c>
      <c r="H1874" s="23">
        <f t="shared" si="332"/>
        <v>0</v>
      </c>
      <c r="I1874" s="23">
        <f t="shared" si="333"/>
        <v>0</v>
      </c>
      <c r="J1874" s="23">
        <f t="shared" si="334"/>
        <v>0</v>
      </c>
      <c r="K1874" s="23">
        <f t="shared" si="335"/>
        <v>0</v>
      </c>
      <c r="L1874" s="27"/>
      <c r="M1874" s="27"/>
      <c r="N1874" s="33"/>
      <c r="O1874" s="33"/>
      <c r="P1874" s="68" t="str">
        <f t="shared" si="336"/>
        <v/>
      </c>
      <c r="Q1874" s="49" t="str">
        <f t="shared" si="337"/>
        <v/>
      </c>
      <c r="R1874" s="33"/>
      <c r="S1874" s="33"/>
      <c r="T1874" s="33"/>
      <c r="U1874" s="33"/>
      <c r="V1874" s="27"/>
      <c r="W1874" s="45"/>
      <c r="X1874" s="42">
        <f>IF(V1874="ESU",P1874*PU!$B$3,0)</f>
        <v>0</v>
      </c>
      <c r="Y1874" s="23">
        <f>IF(V1874="ECF",P1874*PU!$B$5,0)</f>
        <v>0</v>
      </c>
      <c r="Z1874" s="23">
        <f>IF(V1874="Enrobé projeté",P1874*PU!$B$7,0)</f>
        <v>0</v>
      </c>
      <c r="AA1874" s="23">
        <f>IF(V1874="Enrobé à froid",P1874*PU!$B$9,0)</f>
        <v>0</v>
      </c>
      <c r="AB1874" s="23">
        <f>IF(V1874="Béton bitumineux",P1874*PU!$B$11,0)</f>
        <v>0</v>
      </c>
      <c r="AC1874" s="23">
        <f>IF(V1874="Grave émulsion",P1874*PU!$B$13,0)</f>
        <v>0</v>
      </c>
      <c r="AD1874" s="24">
        <f>(R1874*PU!B1879)+('Entretien des chaussées1'!T1874*PU!B1881)+'Entretien des chaussées1'!X1874+'Entretien des chaussées1'!Y1874+'Entretien des chaussées1'!Z1874+'Entretien des chaussées1'!AA1874+'Entretien des chaussées1'!AB1874+'Entretien des chaussées1'!AC1874</f>
        <v>0</v>
      </c>
      <c r="AE1874" s="34"/>
      <c r="AF1874" s="34"/>
      <c r="AG1874" s="19" t="str">
        <f t="shared" si="338"/>
        <v/>
      </c>
      <c r="AH1874" s="19" t="str">
        <f t="shared" si="339"/>
        <v/>
      </c>
      <c r="AI1874" s="19" t="str">
        <f t="shared" si="340"/>
        <v/>
      </c>
      <c r="AJ1874" s="31"/>
      <c r="AK1874" s="26"/>
    </row>
    <row r="1875" spans="1:37" x14ac:dyDescent="0.2">
      <c r="A1875" s="40"/>
      <c r="B1875" s="50"/>
      <c r="C1875" s="41"/>
      <c r="D1875" s="44"/>
      <c r="E1875" s="40"/>
      <c r="F1875" s="38" t="str">
        <f t="shared" si="330"/>
        <v/>
      </c>
      <c r="G1875" s="23">
        <f t="shared" si="331"/>
        <v>0</v>
      </c>
      <c r="H1875" s="23">
        <f t="shared" si="332"/>
        <v>0</v>
      </c>
      <c r="I1875" s="23">
        <f t="shared" si="333"/>
        <v>0</v>
      </c>
      <c r="J1875" s="23">
        <f t="shared" si="334"/>
        <v>0</v>
      </c>
      <c r="K1875" s="23">
        <f t="shared" si="335"/>
        <v>0</v>
      </c>
      <c r="L1875" s="27"/>
      <c r="M1875" s="27"/>
      <c r="N1875" s="33"/>
      <c r="O1875" s="33"/>
      <c r="P1875" s="68" t="str">
        <f t="shared" si="336"/>
        <v/>
      </c>
      <c r="Q1875" s="49" t="str">
        <f t="shared" si="337"/>
        <v/>
      </c>
      <c r="R1875" s="33"/>
      <c r="S1875" s="33"/>
      <c r="T1875" s="33"/>
      <c r="U1875" s="33"/>
      <c r="V1875" s="27"/>
      <c r="W1875" s="45"/>
      <c r="X1875" s="42">
        <f>IF(V1875="ESU",P1875*PU!$B$3,0)</f>
        <v>0</v>
      </c>
      <c r="Y1875" s="23">
        <f>IF(V1875="ECF",P1875*PU!$B$5,0)</f>
        <v>0</v>
      </c>
      <c r="Z1875" s="23">
        <f>IF(V1875="Enrobé projeté",P1875*PU!$B$7,0)</f>
        <v>0</v>
      </c>
      <c r="AA1875" s="23">
        <f>IF(V1875="Enrobé à froid",P1875*PU!$B$9,0)</f>
        <v>0</v>
      </c>
      <c r="AB1875" s="23">
        <f>IF(V1875="Béton bitumineux",P1875*PU!$B$11,0)</f>
        <v>0</v>
      </c>
      <c r="AC1875" s="23">
        <f>IF(V1875="Grave émulsion",P1875*PU!$B$13,0)</f>
        <v>0</v>
      </c>
      <c r="AD1875" s="24">
        <f>(R1875*PU!B1880)+('Entretien des chaussées1'!T1875*PU!B1882)+'Entretien des chaussées1'!X1875+'Entretien des chaussées1'!Y1875+'Entretien des chaussées1'!Z1875+'Entretien des chaussées1'!AA1875+'Entretien des chaussées1'!AB1875+'Entretien des chaussées1'!AC1875</f>
        <v>0</v>
      </c>
      <c r="AE1875" s="34"/>
      <c r="AF1875" s="34"/>
      <c r="AG1875" s="19" t="str">
        <f t="shared" si="338"/>
        <v/>
      </c>
      <c r="AH1875" s="19" t="str">
        <f t="shared" si="339"/>
        <v/>
      </c>
      <c r="AI1875" s="19" t="str">
        <f t="shared" si="340"/>
        <v/>
      </c>
      <c r="AJ1875" s="31"/>
      <c r="AK1875" s="26"/>
    </row>
    <row r="1876" spans="1:37" x14ac:dyDescent="0.2">
      <c r="A1876" s="40"/>
      <c r="B1876" s="50"/>
      <c r="C1876" s="41"/>
      <c r="D1876" s="44"/>
      <c r="E1876" s="40"/>
      <c r="F1876" s="38" t="str">
        <f t="shared" si="330"/>
        <v/>
      </c>
      <c r="G1876" s="23">
        <f t="shared" si="331"/>
        <v>0</v>
      </c>
      <c r="H1876" s="23">
        <f t="shared" si="332"/>
        <v>0</v>
      </c>
      <c r="I1876" s="23">
        <f t="shared" si="333"/>
        <v>0</v>
      </c>
      <c r="J1876" s="23">
        <f t="shared" si="334"/>
        <v>0</v>
      </c>
      <c r="K1876" s="23">
        <f t="shared" si="335"/>
        <v>0</v>
      </c>
      <c r="L1876" s="27"/>
      <c r="M1876" s="27"/>
      <c r="N1876" s="33"/>
      <c r="O1876" s="33"/>
      <c r="P1876" s="68" t="str">
        <f t="shared" si="336"/>
        <v/>
      </c>
      <c r="Q1876" s="49" t="str">
        <f t="shared" si="337"/>
        <v/>
      </c>
      <c r="R1876" s="33"/>
      <c r="S1876" s="33"/>
      <c r="T1876" s="33"/>
      <c r="U1876" s="33"/>
      <c r="V1876" s="27"/>
      <c r="W1876" s="45"/>
      <c r="X1876" s="42">
        <f>IF(V1876="ESU",P1876*PU!$B$3,0)</f>
        <v>0</v>
      </c>
      <c r="Y1876" s="23">
        <f>IF(V1876="ECF",P1876*PU!$B$5,0)</f>
        <v>0</v>
      </c>
      <c r="Z1876" s="23">
        <f>IF(V1876="Enrobé projeté",P1876*PU!$B$7,0)</f>
        <v>0</v>
      </c>
      <c r="AA1876" s="23">
        <f>IF(V1876="Enrobé à froid",P1876*PU!$B$9,0)</f>
        <v>0</v>
      </c>
      <c r="AB1876" s="23">
        <f>IF(V1876="Béton bitumineux",P1876*PU!$B$11,0)</f>
        <v>0</v>
      </c>
      <c r="AC1876" s="23">
        <f>IF(V1876="Grave émulsion",P1876*PU!$B$13,0)</f>
        <v>0</v>
      </c>
      <c r="AD1876" s="24">
        <f>(R1876*PU!B1881)+('Entretien des chaussées1'!T1876*PU!B1883)+'Entretien des chaussées1'!X1876+'Entretien des chaussées1'!Y1876+'Entretien des chaussées1'!Z1876+'Entretien des chaussées1'!AA1876+'Entretien des chaussées1'!AB1876+'Entretien des chaussées1'!AC1876</f>
        <v>0</v>
      </c>
      <c r="AE1876" s="34"/>
      <c r="AF1876" s="34"/>
      <c r="AG1876" s="19" t="str">
        <f t="shared" si="338"/>
        <v/>
      </c>
      <c r="AH1876" s="19" t="str">
        <f t="shared" si="339"/>
        <v/>
      </c>
      <c r="AI1876" s="19" t="str">
        <f t="shared" si="340"/>
        <v/>
      </c>
      <c r="AJ1876" s="31"/>
      <c r="AK1876" s="26"/>
    </row>
    <row r="1877" spans="1:37" x14ac:dyDescent="0.2">
      <c r="A1877" s="40"/>
      <c r="B1877" s="50"/>
      <c r="C1877" s="41"/>
      <c r="D1877" s="44"/>
      <c r="E1877" s="40"/>
      <c r="F1877" s="38" t="str">
        <f t="shared" si="330"/>
        <v/>
      </c>
      <c r="G1877" s="23">
        <f t="shared" si="331"/>
        <v>0</v>
      </c>
      <c r="H1877" s="23">
        <f t="shared" si="332"/>
        <v>0</v>
      </c>
      <c r="I1877" s="23">
        <f t="shared" si="333"/>
        <v>0</v>
      </c>
      <c r="J1877" s="23">
        <f t="shared" si="334"/>
        <v>0</v>
      </c>
      <c r="K1877" s="23">
        <f t="shared" si="335"/>
        <v>0</v>
      </c>
      <c r="L1877" s="27"/>
      <c r="M1877" s="27"/>
      <c r="N1877" s="33"/>
      <c r="O1877" s="33"/>
      <c r="P1877" s="68" t="str">
        <f t="shared" si="336"/>
        <v/>
      </c>
      <c r="Q1877" s="49" t="str">
        <f t="shared" si="337"/>
        <v/>
      </c>
      <c r="R1877" s="33"/>
      <c r="S1877" s="33"/>
      <c r="T1877" s="33"/>
      <c r="U1877" s="33"/>
      <c r="V1877" s="27"/>
      <c r="W1877" s="45"/>
      <c r="X1877" s="42">
        <f>IF(V1877="ESU",P1877*PU!$B$3,0)</f>
        <v>0</v>
      </c>
      <c r="Y1877" s="23">
        <f>IF(V1877="ECF",P1877*PU!$B$5,0)</f>
        <v>0</v>
      </c>
      <c r="Z1877" s="23">
        <f>IF(V1877="Enrobé projeté",P1877*PU!$B$7,0)</f>
        <v>0</v>
      </c>
      <c r="AA1877" s="23">
        <f>IF(V1877="Enrobé à froid",P1877*PU!$B$9,0)</f>
        <v>0</v>
      </c>
      <c r="AB1877" s="23">
        <f>IF(V1877="Béton bitumineux",P1877*PU!$B$11,0)</f>
        <v>0</v>
      </c>
      <c r="AC1877" s="23">
        <f>IF(V1877="Grave émulsion",P1877*PU!$B$13,0)</f>
        <v>0</v>
      </c>
      <c r="AD1877" s="24">
        <f>(R1877*PU!B1882)+('Entretien des chaussées1'!T1877*PU!B1884)+'Entretien des chaussées1'!X1877+'Entretien des chaussées1'!Y1877+'Entretien des chaussées1'!Z1877+'Entretien des chaussées1'!AA1877+'Entretien des chaussées1'!AB1877+'Entretien des chaussées1'!AC1877</f>
        <v>0</v>
      </c>
      <c r="AE1877" s="34"/>
      <c r="AF1877" s="34"/>
      <c r="AG1877" s="19" t="str">
        <f t="shared" si="338"/>
        <v/>
      </c>
      <c r="AH1877" s="19" t="str">
        <f t="shared" si="339"/>
        <v/>
      </c>
      <c r="AI1877" s="19" t="str">
        <f t="shared" si="340"/>
        <v/>
      </c>
      <c r="AJ1877" s="31"/>
      <c r="AK1877" s="26"/>
    </row>
    <row r="1878" spans="1:37" x14ac:dyDescent="0.2">
      <c r="A1878" s="40"/>
      <c r="B1878" s="50"/>
      <c r="C1878" s="41"/>
      <c r="D1878" s="44"/>
      <c r="E1878" s="40"/>
      <c r="F1878" s="38" t="str">
        <f t="shared" si="330"/>
        <v/>
      </c>
      <c r="G1878" s="23">
        <f t="shared" si="331"/>
        <v>0</v>
      </c>
      <c r="H1878" s="23">
        <f t="shared" si="332"/>
        <v>0</v>
      </c>
      <c r="I1878" s="23">
        <f t="shared" si="333"/>
        <v>0</v>
      </c>
      <c r="J1878" s="23">
        <f t="shared" si="334"/>
        <v>0</v>
      </c>
      <c r="K1878" s="23">
        <f t="shared" si="335"/>
        <v>0</v>
      </c>
      <c r="L1878" s="27"/>
      <c r="M1878" s="27"/>
      <c r="N1878" s="33"/>
      <c r="O1878" s="33"/>
      <c r="P1878" s="68" t="str">
        <f t="shared" si="336"/>
        <v/>
      </c>
      <c r="Q1878" s="49" t="str">
        <f t="shared" si="337"/>
        <v/>
      </c>
      <c r="R1878" s="33"/>
      <c r="S1878" s="33"/>
      <c r="T1878" s="33"/>
      <c r="U1878" s="33"/>
      <c r="V1878" s="27"/>
      <c r="W1878" s="45"/>
      <c r="X1878" s="42">
        <f>IF(V1878="ESU",P1878*PU!$B$3,0)</f>
        <v>0</v>
      </c>
      <c r="Y1878" s="23">
        <f>IF(V1878="ECF",P1878*PU!$B$5,0)</f>
        <v>0</v>
      </c>
      <c r="Z1878" s="23">
        <f>IF(V1878="Enrobé projeté",P1878*PU!$B$7,0)</f>
        <v>0</v>
      </c>
      <c r="AA1878" s="23">
        <f>IF(V1878="Enrobé à froid",P1878*PU!$B$9,0)</f>
        <v>0</v>
      </c>
      <c r="AB1878" s="23">
        <f>IF(V1878="Béton bitumineux",P1878*PU!$B$11,0)</f>
        <v>0</v>
      </c>
      <c r="AC1878" s="23">
        <f>IF(V1878="Grave émulsion",P1878*PU!$B$13,0)</f>
        <v>0</v>
      </c>
      <c r="AD1878" s="24">
        <f>(R1878*PU!B1883)+('Entretien des chaussées1'!T1878*PU!B1885)+'Entretien des chaussées1'!X1878+'Entretien des chaussées1'!Y1878+'Entretien des chaussées1'!Z1878+'Entretien des chaussées1'!AA1878+'Entretien des chaussées1'!AB1878+'Entretien des chaussées1'!AC1878</f>
        <v>0</v>
      </c>
      <c r="AE1878" s="34"/>
      <c r="AF1878" s="34"/>
      <c r="AG1878" s="19" t="str">
        <f t="shared" si="338"/>
        <v/>
      </c>
      <c r="AH1878" s="19" t="str">
        <f t="shared" si="339"/>
        <v/>
      </c>
      <c r="AI1878" s="19" t="str">
        <f t="shared" si="340"/>
        <v/>
      </c>
      <c r="AJ1878" s="31"/>
      <c r="AK1878" s="26"/>
    </row>
    <row r="1879" spans="1:37" x14ac:dyDescent="0.2">
      <c r="A1879" s="40"/>
      <c r="B1879" s="50"/>
      <c r="C1879" s="41"/>
      <c r="D1879" s="44"/>
      <c r="E1879" s="40"/>
      <c r="F1879" s="38" t="str">
        <f t="shared" si="330"/>
        <v/>
      </c>
      <c r="G1879" s="23">
        <f t="shared" si="331"/>
        <v>0</v>
      </c>
      <c r="H1879" s="23">
        <f t="shared" si="332"/>
        <v>0</v>
      </c>
      <c r="I1879" s="23">
        <f t="shared" si="333"/>
        <v>0</v>
      </c>
      <c r="J1879" s="23">
        <f t="shared" si="334"/>
        <v>0</v>
      </c>
      <c r="K1879" s="23">
        <f t="shared" si="335"/>
        <v>0</v>
      </c>
      <c r="L1879" s="27"/>
      <c r="M1879" s="27"/>
      <c r="N1879" s="33"/>
      <c r="O1879" s="33"/>
      <c r="P1879" s="68" t="str">
        <f t="shared" si="336"/>
        <v/>
      </c>
      <c r="Q1879" s="49" t="str">
        <f t="shared" si="337"/>
        <v/>
      </c>
      <c r="R1879" s="33"/>
      <c r="S1879" s="33"/>
      <c r="T1879" s="33"/>
      <c r="U1879" s="33"/>
      <c r="V1879" s="27"/>
      <c r="W1879" s="45"/>
      <c r="X1879" s="42">
        <f>IF(V1879="ESU",P1879*PU!$B$3,0)</f>
        <v>0</v>
      </c>
      <c r="Y1879" s="23">
        <f>IF(V1879="ECF",P1879*PU!$B$5,0)</f>
        <v>0</v>
      </c>
      <c r="Z1879" s="23">
        <f>IF(V1879="Enrobé projeté",P1879*PU!$B$7,0)</f>
        <v>0</v>
      </c>
      <c r="AA1879" s="23">
        <f>IF(V1879="Enrobé à froid",P1879*PU!$B$9,0)</f>
        <v>0</v>
      </c>
      <c r="AB1879" s="23">
        <f>IF(V1879="Béton bitumineux",P1879*PU!$B$11,0)</f>
        <v>0</v>
      </c>
      <c r="AC1879" s="23">
        <f>IF(V1879="Grave émulsion",P1879*PU!$B$13,0)</f>
        <v>0</v>
      </c>
      <c r="AD1879" s="24">
        <f>(R1879*PU!B1884)+('Entretien des chaussées1'!T1879*PU!B1886)+'Entretien des chaussées1'!X1879+'Entretien des chaussées1'!Y1879+'Entretien des chaussées1'!Z1879+'Entretien des chaussées1'!AA1879+'Entretien des chaussées1'!AB1879+'Entretien des chaussées1'!AC1879</f>
        <v>0</v>
      </c>
      <c r="AE1879" s="34"/>
      <c r="AF1879" s="34"/>
      <c r="AG1879" s="19" t="str">
        <f t="shared" si="338"/>
        <v/>
      </c>
      <c r="AH1879" s="19" t="str">
        <f t="shared" si="339"/>
        <v/>
      </c>
      <c r="AI1879" s="19" t="str">
        <f t="shared" si="340"/>
        <v/>
      </c>
      <c r="AJ1879" s="31"/>
      <c r="AK1879" s="26"/>
    </row>
    <row r="1880" spans="1:37" x14ac:dyDescent="0.2">
      <c r="A1880" s="40"/>
      <c r="B1880" s="50"/>
      <c r="C1880" s="41"/>
      <c r="D1880" s="44"/>
      <c r="E1880" s="40"/>
      <c r="F1880" s="38" t="str">
        <f t="shared" si="330"/>
        <v/>
      </c>
      <c r="G1880" s="23">
        <f t="shared" si="331"/>
        <v>0</v>
      </c>
      <c r="H1880" s="23">
        <f t="shared" si="332"/>
        <v>0</v>
      </c>
      <c r="I1880" s="23">
        <f t="shared" si="333"/>
        <v>0</v>
      </c>
      <c r="J1880" s="23">
        <f t="shared" si="334"/>
        <v>0</v>
      </c>
      <c r="K1880" s="23">
        <f t="shared" si="335"/>
        <v>0</v>
      </c>
      <c r="L1880" s="27"/>
      <c r="M1880" s="27"/>
      <c r="N1880" s="33"/>
      <c r="O1880" s="33"/>
      <c r="P1880" s="68" t="str">
        <f t="shared" si="336"/>
        <v/>
      </c>
      <c r="Q1880" s="49" t="str">
        <f t="shared" si="337"/>
        <v/>
      </c>
      <c r="R1880" s="33"/>
      <c r="S1880" s="33"/>
      <c r="T1880" s="33"/>
      <c r="U1880" s="33"/>
      <c r="V1880" s="27"/>
      <c r="W1880" s="45"/>
      <c r="X1880" s="42">
        <f>IF(V1880="ESU",P1880*PU!$B$3,0)</f>
        <v>0</v>
      </c>
      <c r="Y1880" s="23">
        <f>IF(V1880="ECF",P1880*PU!$B$5,0)</f>
        <v>0</v>
      </c>
      <c r="Z1880" s="23">
        <f>IF(V1880="Enrobé projeté",P1880*PU!$B$7,0)</f>
        <v>0</v>
      </c>
      <c r="AA1880" s="23">
        <f>IF(V1880="Enrobé à froid",P1880*PU!$B$9,0)</f>
        <v>0</v>
      </c>
      <c r="AB1880" s="23">
        <f>IF(V1880="Béton bitumineux",P1880*PU!$B$11,0)</f>
        <v>0</v>
      </c>
      <c r="AC1880" s="23">
        <f>IF(V1880="Grave émulsion",P1880*PU!$B$13,0)</f>
        <v>0</v>
      </c>
      <c r="AD1880" s="24">
        <f>(R1880*PU!B1885)+('Entretien des chaussées1'!T1880*PU!B1887)+'Entretien des chaussées1'!X1880+'Entretien des chaussées1'!Y1880+'Entretien des chaussées1'!Z1880+'Entretien des chaussées1'!AA1880+'Entretien des chaussées1'!AB1880+'Entretien des chaussées1'!AC1880</f>
        <v>0</v>
      </c>
      <c r="AE1880" s="34"/>
      <c r="AF1880" s="34"/>
      <c r="AG1880" s="19" t="str">
        <f t="shared" si="338"/>
        <v/>
      </c>
      <c r="AH1880" s="19" t="str">
        <f t="shared" si="339"/>
        <v/>
      </c>
      <c r="AI1880" s="19" t="str">
        <f t="shared" si="340"/>
        <v/>
      </c>
      <c r="AJ1880" s="31"/>
      <c r="AK1880" s="26"/>
    </row>
    <row r="1881" spans="1:37" x14ac:dyDescent="0.2">
      <c r="A1881" s="40"/>
      <c r="B1881" s="50"/>
      <c r="C1881" s="41"/>
      <c r="D1881" s="44"/>
      <c r="E1881" s="40"/>
      <c r="F1881" s="38" t="str">
        <f t="shared" si="330"/>
        <v/>
      </c>
      <c r="G1881" s="23">
        <f t="shared" si="331"/>
        <v>0</v>
      </c>
      <c r="H1881" s="23">
        <f t="shared" si="332"/>
        <v>0</v>
      </c>
      <c r="I1881" s="23">
        <f t="shared" si="333"/>
        <v>0</v>
      </c>
      <c r="J1881" s="23">
        <f t="shared" si="334"/>
        <v>0</v>
      </c>
      <c r="K1881" s="23">
        <f t="shared" si="335"/>
        <v>0</v>
      </c>
      <c r="L1881" s="27"/>
      <c r="M1881" s="27"/>
      <c r="N1881" s="33"/>
      <c r="O1881" s="33"/>
      <c r="P1881" s="68" t="str">
        <f t="shared" si="336"/>
        <v/>
      </c>
      <c r="Q1881" s="49" t="str">
        <f t="shared" si="337"/>
        <v/>
      </c>
      <c r="R1881" s="33"/>
      <c r="S1881" s="33"/>
      <c r="T1881" s="33"/>
      <c r="U1881" s="33"/>
      <c r="V1881" s="27"/>
      <c r="W1881" s="45"/>
      <c r="X1881" s="42">
        <f>IF(V1881="ESU",P1881*PU!$B$3,0)</f>
        <v>0</v>
      </c>
      <c r="Y1881" s="23">
        <f>IF(V1881="ECF",P1881*PU!$B$5,0)</f>
        <v>0</v>
      </c>
      <c r="Z1881" s="23">
        <f>IF(V1881="Enrobé projeté",P1881*PU!$B$7,0)</f>
        <v>0</v>
      </c>
      <c r="AA1881" s="23">
        <f>IF(V1881="Enrobé à froid",P1881*PU!$B$9,0)</f>
        <v>0</v>
      </c>
      <c r="AB1881" s="23">
        <f>IF(V1881="Béton bitumineux",P1881*PU!$B$11,0)</f>
        <v>0</v>
      </c>
      <c r="AC1881" s="23">
        <f>IF(V1881="Grave émulsion",P1881*PU!$B$13,0)</f>
        <v>0</v>
      </c>
      <c r="AD1881" s="24">
        <f>(R1881*PU!B1886)+('Entretien des chaussées1'!T1881*PU!B1888)+'Entretien des chaussées1'!X1881+'Entretien des chaussées1'!Y1881+'Entretien des chaussées1'!Z1881+'Entretien des chaussées1'!AA1881+'Entretien des chaussées1'!AB1881+'Entretien des chaussées1'!AC1881</f>
        <v>0</v>
      </c>
      <c r="AE1881" s="34"/>
      <c r="AF1881" s="34"/>
      <c r="AG1881" s="19" t="str">
        <f t="shared" si="338"/>
        <v/>
      </c>
      <c r="AH1881" s="19" t="str">
        <f t="shared" si="339"/>
        <v/>
      </c>
      <c r="AI1881" s="19" t="str">
        <f t="shared" si="340"/>
        <v/>
      </c>
      <c r="AJ1881" s="31"/>
      <c r="AK1881" s="26"/>
    </row>
    <row r="1882" spans="1:37" x14ac:dyDescent="0.2">
      <c r="A1882" s="40"/>
      <c r="B1882" s="50"/>
      <c r="C1882" s="41"/>
      <c r="D1882" s="44"/>
      <c r="E1882" s="40"/>
      <c r="F1882" s="38" t="str">
        <f t="shared" si="330"/>
        <v/>
      </c>
      <c r="G1882" s="23">
        <f t="shared" si="331"/>
        <v>0</v>
      </c>
      <c r="H1882" s="23">
        <f t="shared" si="332"/>
        <v>0</v>
      </c>
      <c r="I1882" s="23">
        <f t="shared" si="333"/>
        <v>0</v>
      </c>
      <c r="J1882" s="23">
        <f t="shared" si="334"/>
        <v>0</v>
      </c>
      <c r="K1882" s="23">
        <f t="shared" si="335"/>
        <v>0</v>
      </c>
      <c r="L1882" s="27"/>
      <c r="M1882" s="27"/>
      <c r="N1882" s="33"/>
      <c r="O1882" s="33"/>
      <c r="P1882" s="68" t="str">
        <f t="shared" si="336"/>
        <v/>
      </c>
      <c r="Q1882" s="49" t="str">
        <f t="shared" si="337"/>
        <v/>
      </c>
      <c r="R1882" s="33"/>
      <c r="S1882" s="33"/>
      <c r="T1882" s="33"/>
      <c r="U1882" s="33"/>
      <c r="V1882" s="27"/>
      <c r="W1882" s="45"/>
      <c r="X1882" s="42">
        <f>IF(V1882="ESU",P1882*PU!$B$3,0)</f>
        <v>0</v>
      </c>
      <c r="Y1882" s="23">
        <f>IF(V1882="ECF",P1882*PU!$B$5,0)</f>
        <v>0</v>
      </c>
      <c r="Z1882" s="23">
        <f>IF(V1882="Enrobé projeté",P1882*PU!$B$7,0)</f>
        <v>0</v>
      </c>
      <c r="AA1882" s="23">
        <f>IF(V1882="Enrobé à froid",P1882*PU!$B$9,0)</f>
        <v>0</v>
      </c>
      <c r="AB1882" s="23">
        <f>IF(V1882="Béton bitumineux",P1882*PU!$B$11,0)</f>
        <v>0</v>
      </c>
      <c r="AC1882" s="23">
        <f>IF(V1882="Grave émulsion",P1882*PU!$B$13,0)</f>
        <v>0</v>
      </c>
      <c r="AD1882" s="24">
        <f>(R1882*PU!B1887)+('Entretien des chaussées1'!T1882*PU!B1889)+'Entretien des chaussées1'!X1882+'Entretien des chaussées1'!Y1882+'Entretien des chaussées1'!Z1882+'Entretien des chaussées1'!AA1882+'Entretien des chaussées1'!AB1882+'Entretien des chaussées1'!AC1882</f>
        <v>0</v>
      </c>
      <c r="AE1882" s="34"/>
      <c r="AF1882" s="34"/>
      <c r="AG1882" s="19" t="str">
        <f t="shared" si="338"/>
        <v/>
      </c>
      <c r="AH1882" s="19" t="str">
        <f t="shared" si="339"/>
        <v/>
      </c>
      <c r="AI1882" s="19" t="str">
        <f t="shared" si="340"/>
        <v/>
      </c>
      <c r="AJ1882" s="31"/>
      <c r="AK1882" s="26"/>
    </row>
    <row r="1883" spans="1:37" x14ac:dyDescent="0.2">
      <c r="A1883" s="40"/>
      <c r="B1883" s="50"/>
      <c r="C1883" s="41"/>
      <c r="D1883" s="44"/>
      <c r="E1883" s="40"/>
      <c r="F1883" s="38" t="str">
        <f t="shared" si="330"/>
        <v/>
      </c>
      <c r="G1883" s="23">
        <f t="shared" si="331"/>
        <v>0</v>
      </c>
      <c r="H1883" s="23">
        <f t="shared" si="332"/>
        <v>0</v>
      </c>
      <c r="I1883" s="23">
        <f t="shared" si="333"/>
        <v>0</v>
      </c>
      <c r="J1883" s="23">
        <f t="shared" si="334"/>
        <v>0</v>
      </c>
      <c r="K1883" s="23">
        <f t="shared" si="335"/>
        <v>0</v>
      </c>
      <c r="L1883" s="27"/>
      <c r="M1883" s="27"/>
      <c r="N1883" s="33"/>
      <c r="O1883" s="33"/>
      <c r="P1883" s="68" t="str">
        <f t="shared" si="336"/>
        <v/>
      </c>
      <c r="Q1883" s="49" t="str">
        <f t="shared" si="337"/>
        <v/>
      </c>
      <c r="R1883" s="33"/>
      <c r="S1883" s="33"/>
      <c r="T1883" s="33"/>
      <c r="U1883" s="33"/>
      <c r="V1883" s="27"/>
      <c r="W1883" s="45"/>
      <c r="X1883" s="42">
        <f>IF(V1883="ESU",P1883*PU!$B$3,0)</f>
        <v>0</v>
      </c>
      <c r="Y1883" s="23">
        <f>IF(V1883="ECF",P1883*PU!$B$5,0)</f>
        <v>0</v>
      </c>
      <c r="Z1883" s="23">
        <f>IF(V1883="Enrobé projeté",P1883*PU!$B$7,0)</f>
        <v>0</v>
      </c>
      <c r="AA1883" s="23">
        <f>IF(V1883="Enrobé à froid",P1883*PU!$B$9,0)</f>
        <v>0</v>
      </c>
      <c r="AB1883" s="23">
        <f>IF(V1883="Béton bitumineux",P1883*PU!$B$11,0)</f>
        <v>0</v>
      </c>
      <c r="AC1883" s="23">
        <f>IF(V1883="Grave émulsion",P1883*PU!$B$13,0)</f>
        <v>0</v>
      </c>
      <c r="AD1883" s="24">
        <f>(R1883*PU!B1888)+('Entretien des chaussées1'!T1883*PU!B1890)+'Entretien des chaussées1'!X1883+'Entretien des chaussées1'!Y1883+'Entretien des chaussées1'!Z1883+'Entretien des chaussées1'!AA1883+'Entretien des chaussées1'!AB1883+'Entretien des chaussées1'!AC1883</f>
        <v>0</v>
      </c>
      <c r="AE1883" s="34"/>
      <c r="AF1883" s="34"/>
      <c r="AG1883" s="19" t="str">
        <f t="shared" si="338"/>
        <v/>
      </c>
      <c r="AH1883" s="19" t="str">
        <f t="shared" si="339"/>
        <v/>
      </c>
      <c r="AI1883" s="19" t="str">
        <f t="shared" si="340"/>
        <v/>
      </c>
      <c r="AJ1883" s="31"/>
      <c r="AK1883" s="26"/>
    </row>
    <row r="1884" spans="1:37" x14ac:dyDescent="0.2">
      <c r="A1884" s="40"/>
      <c r="B1884" s="50"/>
      <c r="C1884" s="41"/>
      <c r="D1884" s="44"/>
      <c r="E1884" s="40"/>
      <c r="F1884" s="38" t="str">
        <f t="shared" si="330"/>
        <v/>
      </c>
      <c r="G1884" s="23">
        <f t="shared" si="331"/>
        <v>0</v>
      </c>
      <c r="H1884" s="23">
        <f t="shared" si="332"/>
        <v>0</v>
      </c>
      <c r="I1884" s="23">
        <f t="shared" si="333"/>
        <v>0</v>
      </c>
      <c r="J1884" s="23">
        <f t="shared" si="334"/>
        <v>0</v>
      </c>
      <c r="K1884" s="23">
        <f t="shared" si="335"/>
        <v>0</v>
      </c>
      <c r="L1884" s="27"/>
      <c r="M1884" s="27"/>
      <c r="N1884" s="33"/>
      <c r="O1884" s="33"/>
      <c r="P1884" s="68" t="str">
        <f t="shared" si="336"/>
        <v/>
      </c>
      <c r="Q1884" s="49" t="str">
        <f t="shared" si="337"/>
        <v/>
      </c>
      <c r="R1884" s="33"/>
      <c r="S1884" s="33"/>
      <c r="T1884" s="33"/>
      <c r="U1884" s="33"/>
      <c r="V1884" s="27"/>
      <c r="W1884" s="45"/>
      <c r="X1884" s="42">
        <f>IF(V1884="ESU",P1884*PU!$B$3,0)</f>
        <v>0</v>
      </c>
      <c r="Y1884" s="23">
        <f>IF(V1884="ECF",P1884*PU!$B$5,0)</f>
        <v>0</v>
      </c>
      <c r="Z1884" s="23">
        <f>IF(V1884="Enrobé projeté",P1884*PU!$B$7,0)</f>
        <v>0</v>
      </c>
      <c r="AA1884" s="23">
        <f>IF(V1884="Enrobé à froid",P1884*PU!$B$9,0)</f>
        <v>0</v>
      </c>
      <c r="AB1884" s="23">
        <f>IF(V1884="Béton bitumineux",P1884*PU!$B$11,0)</f>
        <v>0</v>
      </c>
      <c r="AC1884" s="23">
        <f>IF(V1884="Grave émulsion",P1884*PU!$B$13,0)</f>
        <v>0</v>
      </c>
      <c r="AD1884" s="24">
        <f>(R1884*PU!B1889)+('Entretien des chaussées1'!T1884*PU!B1891)+'Entretien des chaussées1'!X1884+'Entretien des chaussées1'!Y1884+'Entretien des chaussées1'!Z1884+'Entretien des chaussées1'!AA1884+'Entretien des chaussées1'!AB1884+'Entretien des chaussées1'!AC1884</f>
        <v>0</v>
      </c>
      <c r="AE1884" s="34"/>
      <c r="AF1884" s="34"/>
      <c r="AG1884" s="19" t="str">
        <f t="shared" si="338"/>
        <v/>
      </c>
      <c r="AH1884" s="19" t="str">
        <f t="shared" si="339"/>
        <v/>
      </c>
      <c r="AI1884" s="19" t="str">
        <f t="shared" si="340"/>
        <v/>
      </c>
      <c r="AJ1884" s="31"/>
      <c r="AK1884" s="26"/>
    </row>
    <row r="1885" spans="1:37" x14ac:dyDescent="0.2">
      <c r="A1885" s="40"/>
      <c r="B1885" s="50"/>
      <c r="C1885" s="41"/>
      <c r="D1885" s="44"/>
      <c r="E1885" s="40"/>
      <c r="F1885" s="38" t="str">
        <f t="shared" si="330"/>
        <v/>
      </c>
      <c r="G1885" s="23">
        <f t="shared" si="331"/>
        <v>0</v>
      </c>
      <c r="H1885" s="23">
        <f t="shared" si="332"/>
        <v>0</v>
      </c>
      <c r="I1885" s="23">
        <f t="shared" si="333"/>
        <v>0</v>
      </c>
      <c r="J1885" s="23">
        <f t="shared" si="334"/>
        <v>0</v>
      </c>
      <c r="K1885" s="23">
        <f t="shared" si="335"/>
        <v>0</v>
      </c>
      <c r="L1885" s="27"/>
      <c r="M1885" s="27"/>
      <c r="N1885" s="33"/>
      <c r="O1885" s="33"/>
      <c r="P1885" s="68" t="str">
        <f t="shared" si="336"/>
        <v/>
      </c>
      <c r="Q1885" s="49" t="str">
        <f t="shared" si="337"/>
        <v/>
      </c>
      <c r="R1885" s="33"/>
      <c r="S1885" s="33"/>
      <c r="T1885" s="33"/>
      <c r="U1885" s="33"/>
      <c r="V1885" s="27"/>
      <c r="W1885" s="45"/>
      <c r="X1885" s="42">
        <f>IF(V1885="ESU",P1885*PU!$B$3,0)</f>
        <v>0</v>
      </c>
      <c r="Y1885" s="23">
        <f>IF(V1885="ECF",P1885*PU!$B$5,0)</f>
        <v>0</v>
      </c>
      <c r="Z1885" s="23">
        <f>IF(V1885="Enrobé projeté",P1885*PU!$B$7,0)</f>
        <v>0</v>
      </c>
      <c r="AA1885" s="23">
        <f>IF(V1885="Enrobé à froid",P1885*PU!$B$9,0)</f>
        <v>0</v>
      </c>
      <c r="AB1885" s="23">
        <f>IF(V1885="Béton bitumineux",P1885*PU!$B$11,0)</f>
        <v>0</v>
      </c>
      <c r="AC1885" s="23">
        <f>IF(V1885="Grave émulsion",P1885*PU!$B$13,0)</f>
        <v>0</v>
      </c>
      <c r="AD1885" s="24">
        <f>(R1885*PU!B1890)+('Entretien des chaussées1'!T1885*PU!B1892)+'Entretien des chaussées1'!X1885+'Entretien des chaussées1'!Y1885+'Entretien des chaussées1'!Z1885+'Entretien des chaussées1'!AA1885+'Entretien des chaussées1'!AB1885+'Entretien des chaussées1'!AC1885</f>
        <v>0</v>
      </c>
      <c r="AE1885" s="34"/>
      <c r="AF1885" s="34"/>
      <c r="AG1885" s="19" t="str">
        <f t="shared" si="338"/>
        <v/>
      </c>
      <c r="AH1885" s="19" t="str">
        <f t="shared" si="339"/>
        <v/>
      </c>
      <c r="AI1885" s="19" t="str">
        <f t="shared" si="340"/>
        <v/>
      </c>
      <c r="AJ1885" s="31"/>
      <c r="AK1885" s="26"/>
    </row>
    <row r="1886" spans="1:37" x14ac:dyDescent="0.2">
      <c r="A1886" s="40"/>
      <c r="B1886" s="50"/>
      <c r="C1886" s="41"/>
      <c r="D1886" s="44"/>
      <c r="E1886" s="40"/>
      <c r="F1886" s="38" t="str">
        <f t="shared" si="330"/>
        <v/>
      </c>
      <c r="G1886" s="23">
        <f t="shared" si="331"/>
        <v>0</v>
      </c>
      <c r="H1886" s="23">
        <f t="shared" si="332"/>
        <v>0</v>
      </c>
      <c r="I1886" s="23">
        <f t="shared" si="333"/>
        <v>0</v>
      </c>
      <c r="J1886" s="23">
        <f t="shared" si="334"/>
        <v>0</v>
      </c>
      <c r="K1886" s="23">
        <f t="shared" si="335"/>
        <v>0</v>
      </c>
      <c r="L1886" s="27"/>
      <c r="M1886" s="27"/>
      <c r="N1886" s="33"/>
      <c r="O1886" s="33"/>
      <c r="P1886" s="68" t="str">
        <f t="shared" si="336"/>
        <v/>
      </c>
      <c r="Q1886" s="49" t="str">
        <f t="shared" si="337"/>
        <v/>
      </c>
      <c r="R1886" s="33"/>
      <c r="S1886" s="33"/>
      <c r="T1886" s="33"/>
      <c r="U1886" s="33"/>
      <c r="V1886" s="27"/>
      <c r="W1886" s="45"/>
      <c r="X1886" s="42">
        <f>IF(V1886="ESU",P1886*PU!$B$3,0)</f>
        <v>0</v>
      </c>
      <c r="Y1886" s="23">
        <f>IF(V1886="ECF",P1886*PU!$B$5,0)</f>
        <v>0</v>
      </c>
      <c r="Z1886" s="23">
        <f>IF(V1886="Enrobé projeté",P1886*PU!$B$7,0)</f>
        <v>0</v>
      </c>
      <c r="AA1886" s="23">
        <f>IF(V1886="Enrobé à froid",P1886*PU!$B$9,0)</f>
        <v>0</v>
      </c>
      <c r="AB1886" s="23">
        <f>IF(V1886="Béton bitumineux",P1886*PU!$B$11,0)</f>
        <v>0</v>
      </c>
      <c r="AC1886" s="23">
        <f>IF(V1886="Grave émulsion",P1886*PU!$B$13,0)</f>
        <v>0</v>
      </c>
      <c r="AD1886" s="24">
        <f>(R1886*PU!B1891)+('Entretien des chaussées1'!T1886*PU!B1893)+'Entretien des chaussées1'!X1886+'Entretien des chaussées1'!Y1886+'Entretien des chaussées1'!Z1886+'Entretien des chaussées1'!AA1886+'Entretien des chaussées1'!AB1886+'Entretien des chaussées1'!AC1886</f>
        <v>0</v>
      </c>
      <c r="AE1886" s="34"/>
      <c r="AF1886" s="34"/>
      <c r="AG1886" s="19" t="str">
        <f t="shared" si="338"/>
        <v/>
      </c>
      <c r="AH1886" s="19" t="str">
        <f t="shared" si="339"/>
        <v/>
      </c>
      <c r="AI1886" s="19" t="str">
        <f t="shared" si="340"/>
        <v/>
      </c>
      <c r="AJ1886" s="31"/>
      <c r="AK1886" s="26"/>
    </row>
    <row r="1887" spans="1:37" x14ac:dyDescent="0.2">
      <c r="A1887" s="40"/>
      <c r="B1887" s="50"/>
      <c r="C1887" s="41"/>
      <c r="D1887" s="44"/>
      <c r="E1887" s="40"/>
      <c r="F1887" s="38" t="str">
        <f t="shared" si="330"/>
        <v/>
      </c>
      <c r="G1887" s="23">
        <f t="shared" si="331"/>
        <v>0</v>
      </c>
      <c r="H1887" s="23">
        <f t="shared" si="332"/>
        <v>0</v>
      </c>
      <c r="I1887" s="23">
        <f t="shared" si="333"/>
        <v>0</v>
      </c>
      <c r="J1887" s="23">
        <f t="shared" si="334"/>
        <v>0</v>
      </c>
      <c r="K1887" s="23">
        <f t="shared" si="335"/>
        <v>0</v>
      </c>
      <c r="L1887" s="27"/>
      <c r="M1887" s="27"/>
      <c r="N1887" s="33"/>
      <c r="O1887" s="33"/>
      <c r="P1887" s="68" t="str">
        <f t="shared" si="336"/>
        <v/>
      </c>
      <c r="Q1887" s="49" t="str">
        <f t="shared" si="337"/>
        <v/>
      </c>
      <c r="R1887" s="33"/>
      <c r="S1887" s="33"/>
      <c r="T1887" s="33"/>
      <c r="U1887" s="33"/>
      <c r="V1887" s="27"/>
      <c r="W1887" s="45"/>
      <c r="X1887" s="42">
        <f>IF(V1887="ESU",P1887*PU!$B$3,0)</f>
        <v>0</v>
      </c>
      <c r="Y1887" s="23">
        <f>IF(V1887="ECF",P1887*PU!$B$5,0)</f>
        <v>0</v>
      </c>
      <c r="Z1887" s="23">
        <f>IF(V1887="Enrobé projeté",P1887*PU!$B$7,0)</f>
        <v>0</v>
      </c>
      <c r="AA1887" s="23">
        <f>IF(V1887="Enrobé à froid",P1887*PU!$B$9,0)</f>
        <v>0</v>
      </c>
      <c r="AB1887" s="23">
        <f>IF(V1887="Béton bitumineux",P1887*PU!$B$11,0)</f>
        <v>0</v>
      </c>
      <c r="AC1887" s="23">
        <f>IF(V1887="Grave émulsion",P1887*PU!$B$13,0)</f>
        <v>0</v>
      </c>
      <c r="AD1887" s="24">
        <f>(R1887*PU!B1892)+('Entretien des chaussées1'!T1887*PU!B1894)+'Entretien des chaussées1'!X1887+'Entretien des chaussées1'!Y1887+'Entretien des chaussées1'!Z1887+'Entretien des chaussées1'!AA1887+'Entretien des chaussées1'!AB1887+'Entretien des chaussées1'!AC1887</f>
        <v>0</v>
      </c>
      <c r="AE1887" s="34"/>
      <c r="AF1887" s="34"/>
      <c r="AG1887" s="19" t="str">
        <f t="shared" si="338"/>
        <v/>
      </c>
      <c r="AH1887" s="19" t="str">
        <f t="shared" si="339"/>
        <v/>
      </c>
      <c r="AI1887" s="19" t="str">
        <f t="shared" si="340"/>
        <v/>
      </c>
      <c r="AJ1887" s="31"/>
      <c r="AK1887" s="26"/>
    </row>
    <row r="1888" spans="1:37" x14ac:dyDescent="0.2">
      <c r="A1888" s="40"/>
      <c r="B1888" s="50"/>
      <c r="C1888" s="41"/>
      <c r="D1888" s="44"/>
      <c r="E1888" s="40"/>
      <c r="F1888" s="38" t="str">
        <f t="shared" si="330"/>
        <v/>
      </c>
      <c r="G1888" s="23">
        <f t="shared" si="331"/>
        <v>0</v>
      </c>
      <c r="H1888" s="23">
        <f t="shared" si="332"/>
        <v>0</v>
      </c>
      <c r="I1888" s="23">
        <f t="shared" si="333"/>
        <v>0</v>
      </c>
      <c r="J1888" s="23">
        <f t="shared" si="334"/>
        <v>0</v>
      </c>
      <c r="K1888" s="23">
        <f t="shared" si="335"/>
        <v>0</v>
      </c>
      <c r="L1888" s="27"/>
      <c r="M1888" s="27"/>
      <c r="N1888" s="33"/>
      <c r="O1888" s="33"/>
      <c r="P1888" s="68" t="str">
        <f t="shared" si="336"/>
        <v/>
      </c>
      <c r="Q1888" s="49" t="str">
        <f t="shared" si="337"/>
        <v/>
      </c>
      <c r="R1888" s="33"/>
      <c r="S1888" s="33"/>
      <c r="T1888" s="33"/>
      <c r="U1888" s="33"/>
      <c r="V1888" s="27"/>
      <c r="W1888" s="45"/>
      <c r="X1888" s="42">
        <f>IF(V1888="ESU",P1888*PU!$B$3,0)</f>
        <v>0</v>
      </c>
      <c r="Y1888" s="23">
        <f>IF(V1888="ECF",P1888*PU!$B$5,0)</f>
        <v>0</v>
      </c>
      <c r="Z1888" s="23">
        <f>IF(V1888="Enrobé projeté",P1888*PU!$B$7,0)</f>
        <v>0</v>
      </c>
      <c r="AA1888" s="23">
        <f>IF(V1888="Enrobé à froid",P1888*PU!$B$9,0)</f>
        <v>0</v>
      </c>
      <c r="AB1888" s="23">
        <f>IF(V1888="Béton bitumineux",P1888*PU!$B$11,0)</f>
        <v>0</v>
      </c>
      <c r="AC1888" s="23">
        <f>IF(V1888="Grave émulsion",P1888*PU!$B$13,0)</f>
        <v>0</v>
      </c>
      <c r="AD1888" s="24">
        <f>(R1888*PU!B1893)+('Entretien des chaussées1'!T1888*PU!B1895)+'Entretien des chaussées1'!X1888+'Entretien des chaussées1'!Y1888+'Entretien des chaussées1'!Z1888+'Entretien des chaussées1'!AA1888+'Entretien des chaussées1'!AB1888+'Entretien des chaussées1'!AC1888</f>
        <v>0</v>
      </c>
      <c r="AE1888" s="34"/>
      <c r="AF1888" s="34"/>
      <c r="AG1888" s="19" t="str">
        <f t="shared" si="338"/>
        <v/>
      </c>
      <c r="AH1888" s="19" t="str">
        <f t="shared" si="339"/>
        <v/>
      </c>
      <c r="AI1888" s="19" t="str">
        <f t="shared" si="340"/>
        <v/>
      </c>
      <c r="AJ1888" s="31"/>
      <c r="AK1888" s="26"/>
    </row>
    <row r="1889" spans="1:37" x14ac:dyDescent="0.2">
      <c r="A1889" s="40"/>
      <c r="B1889" s="50"/>
      <c r="C1889" s="41"/>
      <c r="D1889" s="44"/>
      <c r="E1889" s="40"/>
      <c r="F1889" s="38" t="str">
        <f t="shared" si="330"/>
        <v/>
      </c>
      <c r="G1889" s="23">
        <f t="shared" si="331"/>
        <v>0</v>
      </c>
      <c r="H1889" s="23">
        <f t="shared" si="332"/>
        <v>0</v>
      </c>
      <c r="I1889" s="23">
        <f t="shared" si="333"/>
        <v>0</v>
      </c>
      <c r="J1889" s="23">
        <f t="shared" si="334"/>
        <v>0</v>
      </c>
      <c r="K1889" s="23">
        <f t="shared" si="335"/>
        <v>0</v>
      </c>
      <c r="L1889" s="27"/>
      <c r="M1889" s="27"/>
      <c r="N1889" s="33"/>
      <c r="O1889" s="33"/>
      <c r="P1889" s="68" t="str">
        <f t="shared" si="336"/>
        <v/>
      </c>
      <c r="Q1889" s="49" t="str">
        <f t="shared" si="337"/>
        <v/>
      </c>
      <c r="R1889" s="33"/>
      <c r="S1889" s="33"/>
      <c r="T1889" s="33"/>
      <c r="U1889" s="33"/>
      <c r="V1889" s="27"/>
      <c r="W1889" s="45"/>
      <c r="X1889" s="42">
        <f>IF(V1889="ESU",P1889*PU!$B$3,0)</f>
        <v>0</v>
      </c>
      <c r="Y1889" s="23">
        <f>IF(V1889="ECF",P1889*PU!$B$5,0)</f>
        <v>0</v>
      </c>
      <c r="Z1889" s="23">
        <f>IF(V1889="Enrobé projeté",P1889*PU!$B$7,0)</f>
        <v>0</v>
      </c>
      <c r="AA1889" s="23">
        <f>IF(V1889="Enrobé à froid",P1889*PU!$B$9,0)</f>
        <v>0</v>
      </c>
      <c r="AB1889" s="23">
        <f>IF(V1889="Béton bitumineux",P1889*PU!$B$11,0)</f>
        <v>0</v>
      </c>
      <c r="AC1889" s="23">
        <f>IF(V1889="Grave émulsion",P1889*PU!$B$13,0)</f>
        <v>0</v>
      </c>
      <c r="AD1889" s="24">
        <f>(R1889*PU!B1894)+('Entretien des chaussées1'!T1889*PU!B1896)+'Entretien des chaussées1'!X1889+'Entretien des chaussées1'!Y1889+'Entretien des chaussées1'!Z1889+'Entretien des chaussées1'!AA1889+'Entretien des chaussées1'!AB1889+'Entretien des chaussées1'!AC1889</f>
        <v>0</v>
      </c>
      <c r="AE1889" s="34"/>
      <c r="AF1889" s="34"/>
      <c r="AG1889" s="19" t="str">
        <f t="shared" si="338"/>
        <v/>
      </c>
      <c r="AH1889" s="19" t="str">
        <f t="shared" si="339"/>
        <v/>
      </c>
      <c r="AI1889" s="19" t="str">
        <f t="shared" si="340"/>
        <v/>
      </c>
      <c r="AJ1889" s="31"/>
      <c r="AK1889" s="26"/>
    </row>
    <row r="1890" spans="1:37" x14ac:dyDescent="0.2">
      <c r="A1890" s="40"/>
      <c r="B1890" s="50"/>
      <c r="C1890" s="41"/>
      <c r="D1890" s="44"/>
      <c r="E1890" s="40"/>
      <c r="F1890" s="38" t="str">
        <f t="shared" si="330"/>
        <v/>
      </c>
      <c r="G1890" s="23">
        <f t="shared" si="331"/>
        <v>0</v>
      </c>
      <c r="H1890" s="23">
        <f t="shared" si="332"/>
        <v>0</v>
      </c>
      <c r="I1890" s="23">
        <f t="shared" si="333"/>
        <v>0</v>
      </c>
      <c r="J1890" s="23">
        <f t="shared" si="334"/>
        <v>0</v>
      </c>
      <c r="K1890" s="23">
        <f t="shared" si="335"/>
        <v>0</v>
      </c>
      <c r="L1890" s="27"/>
      <c r="M1890" s="27"/>
      <c r="N1890" s="33"/>
      <c r="O1890" s="33"/>
      <c r="P1890" s="68" t="str">
        <f t="shared" si="336"/>
        <v/>
      </c>
      <c r="Q1890" s="49" t="str">
        <f t="shared" si="337"/>
        <v/>
      </c>
      <c r="R1890" s="33"/>
      <c r="S1890" s="33"/>
      <c r="T1890" s="33"/>
      <c r="U1890" s="33"/>
      <c r="V1890" s="27"/>
      <c r="W1890" s="45"/>
      <c r="X1890" s="42">
        <f>IF(V1890="ESU",P1890*PU!$B$3,0)</f>
        <v>0</v>
      </c>
      <c r="Y1890" s="23">
        <f>IF(V1890="ECF",P1890*PU!$B$5,0)</f>
        <v>0</v>
      </c>
      <c r="Z1890" s="23">
        <f>IF(V1890="Enrobé projeté",P1890*PU!$B$7,0)</f>
        <v>0</v>
      </c>
      <c r="AA1890" s="23">
        <f>IF(V1890="Enrobé à froid",P1890*PU!$B$9,0)</f>
        <v>0</v>
      </c>
      <c r="AB1890" s="23">
        <f>IF(V1890="Béton bitumineux",P1890*PU!$B$11,0)</f>
        <v>0</v>
      </c>
      <c r="AC1890" s="23">
        <f>IF(V1890="Grave émulsion",P1890*PU!$B$13,0)</f>
        <v>0</v>
      </c>
      <c r="AD1890" s="24">
        <f>(R1890*PU!B1895)+('Entretien des chaussées1'!T1890*PU!B1897)+'Entretien des chaussées1'!X1890+'Entretien des chaussées1'!Y1890+'Entretien des chaussées1'!Z1890+'Entretien des chaussées1'!AA1890+'Entretien des chaussées1'!AB1890+'Entretien des chaussées1'!AC1890</f>
        <v>0</v>
      </c>
      <c r="AE1890" s="34"/>
      <c r="AF1890" s="34"/>
      <c r="AG1890" s="19" t="str">
        <f t="shared" si="338"/>
        <v/>
      </c>
      <c r="AH1890" s="19" t="str">
        <f t="shared" si="339"/>
        <v/>
      </c>
      <c r="AI1890" s="19" t="str">
        <f t="shared" si="340"/>
        <v/>
      </c>
      <c r="AJ1890" s="31"/>
      <c r="AK1890" s="26"/>
    </row>
    <row r="1891" spans="1:37" x14ac:dyDescent="0.2">
      <c r="A1891" s="40"/>
      <c r="B1891" s="50"/>
      <c r="C1891" s="41"/>
      <c r="D1891" s="44"/>
      <c r="E1891" s="40"/>
      <c r="F1891" s="38" t="str">
        <f t="shared" si="330"/>
        <v/>
      </c>
      <c r="G1891" s="23">
        <f t="shared" si="331"/>
        <v>0</v>
      </c>
      <c r="H1891" s="23">
        <f t="shared" si="332"/>
        <v>0</v>
      </c>
      <c r="I1891" s="23">
        <f t="shared" si="333"/>
        <v>0</v>
      </c>
      <c r="J1891" s="23">
        <f t="shared" si="334"/>
        <v>0</v>
      </c>
      <c r="K1891" s="23">
        <f t="shared" si="335"/>
        <v>0</v>
      </c>
      <c r="L1891" s="27"/>
      <c r="M1891" s="27"/>
      <c r="N1891" s="33"/>
      <c r="O1891" s="33"/>
      <c r="P1891" s="68" t="str">
        <f t="shared" si="336"/>
        <v/>
      </c>
      <c r="Q1891" s="49" t="str">
        <f t="shared" si="337"/>
        <v/>
      </c>
      <c r="R1891" s="33"/>
      <c r="S1891" s="33"/>
      <c r="T1891" s="33"/>
      <c r="U1891" s="33"/>
      <c r="V1891" s="27"/>
      <c r="W1891" s="45"/>
      <c r="X1891" s="42">
        <f>IF(V1891="ESU",P1891*PU!$B$3,0)</f>
        <v>0</v>
      </c>
      <c r="Y1891" s="23">
        <f>IF(V1891="ECF",P1891*PU!$B$5,0)</f>
        <v>0</v>
      </c>
      <c r="Z1891" s="23">
        <f>IF(V1891="Enrobé projeté",P1891*PU!$B$7,0)</f>
        <v>0</v>
      </c>
      <c r="AA1891" s="23">
        <f>IF(V1891="Enrobé à froid",P1891*PU!$B$9,0)</f>
        <v>0</v>
      </c>
      <c r="AB1891" s="23">
        <f>IF(V1891="Béton bitumineux",P1891*PU!$B$11,0)</f>
        <v>0</v>
      </c>
      <c r="AC1891" s="23">
        <f>IF(V1891="Grave émulsion",P1891*PU!$B$13,0)</f>
        <v>0</v>
      </c>
      <c r="AD1891" s="24">
        <f>(R1891*PU!B1896)+('Entretien des chaussées1'!T1891*PU!B1898)+'Entretien des chaussées1'!X1891+'Entretien des chaussées1'!Y1891+'Entretien des chaussées1'!Z1891+'Entretien des chaussées1'!AA1891+'Entretien des chaussées1'!AB1891+'Entretien des chaussées1'!AC1891</f>
        <v>0</v>
      </c>
      <c r="AE1891" s="34"/>
      <c r="AF1891" s="34"/>
      <c r="AG1891" s="19" t="str">
        <f t="shared" si="338"/>
        <v/>
      </c>
      <c r="AH1891" s="19" t="str">
        <f t="shared" si="339"/>
        <v/>
      </c>
      <c r="AI1891" s="19" t="str">
        <f t="shared" si="340"/>
        <v/>
      </c>
      <c r="AJ1891" s="31"/>
      <c r="AK1891" s="26"/>
    </row>
    <row r="1892" spans="1:37" x14ac:dyDescent="0.2">
      <c r="A1892" s="40"/>
      <c r="B1892" s="50"/>
      <c r="C1892" s="41"/>
      <c r="D1892" s="44"/>
      <c r="E1892" s="40"/>
      <c r="F1892" s="38" t="str">
        <f t="shared" si="330"/>
        <v/>
      </c>
      <c r="G1892" s="23">
        <f t="shared" si="331"/>
        <v>0</v>
      </c>
      <c r="H1892" s="23">
        <f t="shared" si="332"/>
        <v>0</v>
      </c>
      <c r="I1892" s="23">
        <f t="shared" si="333"/>
        <v>0</v>
      </c>
      <c r="J1892" s="23">
        <f t="shared" si="334"/>
        <v>0</v>
      </c>
      <c r="K1892" s="23">
        <f t="shared" si="335"/>
        <v>0</v>
      </c>
      <c r="L1892" s="27"/>
      <c r="M1892" s="27"/>
      <c r="N1892" s="33"/>
      <c r="O1892" s="33"/>
      <c r="P1892" s="68" t="str">
        <f t="shared" si="336"/>
        <v/>
      </c>
      <c r="Q1892" s="49" t="str">
        <f t="shared" si="337"/>
        <v/>
      </c>
      <c r="R1892" s="33"/>
      <c r="S1892" s="33"/>
      <c r="T1892" s="33"/>
      <c r="U1892" s="33"/>
      <c r="V1892" s="27"/>
      <c r="W1892" s="45"/>
      <c r="X1892" s="42">
        <f>IF(V1892="ESU",P1892*PU!$B$3,0)</f>
        <v>0</v>
      </c>
      <c r="Y1892" s="23">
        <f>IF(V1892="ECF",P1892*PU!$B$5,0)</f>
        <v>0</v>
      </c>
      <c r="Z1892" s="23">
        <f>IF(V1892="Enrobé projeté",P1892*PU!$B$7,0)</f>
        <v>0</v>
      </c>
      <c r="AA1892" s="23">
        <f>IF(V1892="Enrobé à froid",P1892*PU!$B$9,0)</f>
        <v>0</v>
      </c>
      <c r="AB1892" s="23">
        <f>IF(V1892="Béton bitumineux",P1892*PU!$B$11,0)</f>
        <v>0</v>
      </c>
      <c r="AC1892" s="23">
        <f>IF(V1892="Grave émulsion",P1892*PU!$B$13,0)</f>
        <v>0</v>
      </c>
      <c r="AD1892" s="24">
        <f>(R1892*PU!B1897)+('Entretien des chaussées1'!T1892*PU!B1899)+'Entretien des chaussées1'!X1892+'Entretien des chaussées1'!Y1892+'Entretien des chaussées1'!Z1892+'Entretien des chaussées1'!AA1892+'Entretien des chaussées1'!AB1892+'Entretien des chaussées1'!AC1892</f>
        <v>0</v>
      </c>
      <c r="AE1892" s="34"/>
      <c r="AF1892" s="34"/>
      <c r="AG1892" s="19" t="str">
        <f t="shared" si="338"/>
        <v/>
      </c>
      <c r="AH1892" s="19" t="str">
        <f t="shared" si="339"/>
        <v/>
      </c>
      <c r="AI1892" s="19" t="str">
        <f t="shared" si="340"/>
        <v/>
      </c>
      <c r="AJ1892" s="31"/>
      <c r="AK1892" s="26"/>
    </row>
    <row r="1893" spans="1:37" x14ac:dyDescent="0.2">
      <c r="A1893" s="40"/>
      <c r="B1893" s="50"/>
      <c r="C1893" s="41"/>
      <c r="D1893" s="44"/>
      <c r="E1893" s="40"/>
      <c r="F1893" s="38" t="str">
        <f t="shared" si="330"/>
        <v/>
      </c>
      <c r="G1893" s="23">
        <f t="shared" si="331"/>
        <v>0</v>
      </c>
      <c r="H1893" s="23">
        <f t="shared" si="332"/>
        <v>0</v>
      </c>
      <c r="I1893" s="23">
        <f t="shared" si="333"/>
        <v>0</v>
      </c>
      <c r="J1893" s="23">
        <f t="shared" si="334"/>
        <v>0</v>
      </c>
      <c r="K1893" s="23">
        <f t="shared" si="335"/>
        <v>0</v>
      </c>
      <c r="L1893" s="27"/>
      <c r="M1893" s="27"/>
      <c r="N1893" s="33"/>
      <c r="O1893" s="33"/>
      <c r="P1893" s="68" t="str">
        <f t="shared" si="336"/>
        <v/>
      </c>
      <c r="Q1893" s="49" t="str">
        <f t="shared" si="337"/>
        <v/>
      </c>
      <c r="R1893" s="33"/>
      <c r="S1893" s="33"/>
      <c r="T1893" s="33"/>
      <c r="U1893" s="33"/>
      <c r="V1893" s="27"/>
      <c r="W1893" s="45"/>
      <c r="X1893" s="42">
        <f>IF(V1893="ESU",P1893*PU!$B$3,0)</f>
        <v>0</v>
      </c>
      <c r="Y1893" s="23">
        <f>IF(V1893="ECF",P1893*PU!$B$5,0)</f>
        <v>0</v>
      </c>
      <c r="Z1893" s="23">
        <f>IF(V1893="Enrobé projeté",P1893*PU!$B$7,0)</f>
        <v>0</v>
      </c>
      <c r="AA1893" s="23">
        <f>IF(V1893="Enrobé à froid",P1893*PU!$B$9,0)</f>
        <v>0</v>
      </c>
      <c r="AB1893" s="23">
        <f>IF(V1893="Béton bitumineux",P1893*PU!$B$11,0)</f>
        <v>0</v>
      </c>
      <c r="AC1893" s="23">
        <f>IF(V1893="Grave émulsion",P1893*PU!$B$13,0)</f>
        <v>0</v>
      </c>
      <c r="AD1893" s="24">
        <f>(R1893*PU!B1898)+('Entretien des chaussées1'!T1893*PU!B1900)+'Entretien des chaussées1'!X1893+'Entretien des chaussées1'!Y1893+'Entretien des chaussées1'!Z1893+'Entretien des chaussées1'!AA1893+'Entretien des chaussées1'!AB1893+'Entretien des chaussées1'!AC1893</f>
        <v>0</v>
      </c>
      <c r="AE1893" s="34"/>
      <c r="AF1893" s="34"/>
      <c r="AG1893" s="19" t="str">
        <f t="shared" si="338"/>
        <v/>
      </c>
      <c r="AH1893" s="19" t="str">
        <f t="shared" si="339"/>
        <v/>
      </c>
      <c r="AI1893" s="19" t="str">
        <f t="shared" si="340"/>
        <v/>
      </c>
      <c r="AJ1893" s="31"/>
      <c r="AK1893" s="26"/>
    </row>
    <row r="1894" spans="1:37" x14ac:dyDescent="0.2">
      <c r="A1894" s="40"/>
      <c r="B1894" s="50"/>
      <c r="C1894" s="41"/>
      <c r="D1894" s="44"/>
      <c r="E1894" s="40"/>
      <c r="F1894" s="38" t="str">
        <f t="shared" si="330"/>
        <v/>
      </c>
      <c r="G1894" s="23">
        <f t="shared" si="331"/>
        <v>0</v>
      </c>
      <c r="H1894" s="23">
        <f t="shared" si="332"/>
        <v>0</v>
      </c>
      <c r="I1894" s="23">
        <f t="shared" si="333"/>
        <v>0</v>
      </c>
      <c r="J1894" s="23">
        <f t="shared" si="334"/>
        <v>0</v>
      </c>
      <c r="K1894" s="23">
        <f t="shared" si="335"/>
        <v>0</v>
      </c>
      <c r="L1894" s="27"/>
      <c r="M1894" s="27"/>
      <c r="N1894" s="33"/>
      <c r="O1894" s="33"/>
      <c r="P1894" s="68" t="str">
        <f t="shared" si="336"/>
        <v/>
      </c>
      <c r="Q1894" s="49" t="str">
        <f t="shared" si="337"/>
        <v/>
      </c>
      <c r="R1894" s="33"/>
      <c r="S1894" s="33"/>
      <c r="T1894" s="33"/>
      <c r="U1894" s="33"/>
      <c r="V1894" s="27"/>
      <c r="W1894" s="45"/>
      <c r="X1894" s="42">
        <f>IF(V1894="ESU",P1894*PU!$B$3,0)</f>
        <v>0</v>
      </c>
      <c r="Y1894" s="23">
        <f>IF(V1894="ECF",P1894*PU!$B$5,0)</f>
        <v>0</v>
      </c>
      <c r="Z1894" s="23">
        <f>IF(V1894="Enrobé projeté",P1894*PU!$B$7,0)</f>
        <v>0</v>
      </c>
      <c r="AA1894" s="23">
        <f>IF(V1894="Enrobé à froid",P1894*PU!$B$9,0)</f>
        <v>0</v>
      </c>
      <c r="AB1894" s="23">
        <f>IF(V1894="Béton bitumineux",P1894*PU!$B$11,0)</f>
        <v>0</v>
      </c>
      <c r="AC1894" s="23">
        <f>IF(V1894="Grave émulsion",P1894*PU!$B$13,0)</f>
        <v>0</v>
      </c>
      <c r="AD1894" s="24">
        <f>(R1894*PU!B1899)+('Entretien des chaussées1'!T1894*PU!B1901)+'Entretien des chaussées1'!X1894+'Entretien des chaussées1'!Y1894+'Entretien des chaussées1'!Z1894+'Entretien des chaussées1'!AA1894+'Entretien des chaussées1'!AB1894+'Entretien des chaussées1'!AC1894</f>
        <v>0</v>
      </c>
      <c r="AE1894" s="34"/>
      <c r="AF1894" s="34"/>
      <c r="AG1894" s="19" t="str">
        <f t="shared" si="338"/>
        <v/>
      </c>
      <c r="AH1894" s="19" t="str">
        <f t="shared" si="339"/>
        <v/>
      </c>
      <c r="AI1894" s="19" t="str">
        <f t="shared" si="340"/>
        <v/>
      </c>
      <c r="AJ1894" s="31"/>
      <c r="AK1894" s="26"/>
    </row>
    <row r="1895" spans="1:37" x14ac:dyDescent="0.2">
      <c r="A1895" s="40"/>
      <c r="B1895" s="50"/>
      <c r="C1895" s="41"/>
      <c r="D1895" s="44"/>
      <c r="E1895" s="40"/>
      <c r="F1895" s="38" t="str">
        <f t="shared" si="330"/>
        <v/>
      </c>
      <c r="G1895" s="23">
        <f t="shared" si="331"/>
        <v>0</v>
      </c>
      <c r="H1895" s="23">
        <f t="shared" si="332"/>
        <v>0</v>
      </c>
      <c r="I1895" s="23">
        <f t="shared" si="333"/>
        <v>0</v>
      </c>
      <c r="J1895" s="23">
        <f t="shared" si="334"/>
        <v>0</v>
      </c>
      <c r="K1895" s="23">
        <f t="shared" si="335"/>
        <v>0</v>
      </c>
      <c r="L1895" s="27"/>
      <c r="M1895" s="27"/>
      <c r="N1895" s="33"/>
      <c r="O1895" s="33"/>
      <c r="P1895" s="68" t="str">
        <f t="shared" si="336"/>
        <v/>
      </c>
      <c r="Q1895" s="49" t="str">
        <f t="shared" si="337"/>
        <v/>
      </c>
      <c r="R1895" s="33"/>
      <c r="S1895" s="33"/>
      <c r="T1895" s="33"/>
      <c r="U1895" s="33"/>
      <c r="V1895" s="27"/>
      <c r="W1895" s="45"/>
      <c r="X1895" s="42">
        <f>IF(V1895="ESU",P1895*PU!$B$3,0)</f>
        <v>0</v>
      </c>
      <c r="Y1895" s="23">
        <f>IF(V1895="ECF",P1895*PU!$B$5,0)</f>
        <v>0</v>
      </c>
      <c r="Z1895" s="23">
        <f>IF(V1895="Enrobé projeté",P1895*PU!$B$7,0)</f>
        <v>0</v>
      </c>
      <c r="AA1895" s="23">
        <f>IF(V1895="Enrobé à froid",P1895*PU!$B$9,0)</f>
        <v>0</v>
      </c>
      <c r="AB1895" s="23">
        <f>IF(V1895="Béton bitumineux",P1895*PU!$B$11,0)</f>
        <v>0</v>
      </c>
      <c r="AC1895" s="23">
        <f>IF(V1895="Grave émulsion",P1895*PU!$B$13,0)</f>
        <v>0</v>
      </c>
      <c r="AD1895" s="24">
        <f>(R1895*PU!B1900)+('Entretien des chaussées1'!T1895*PU!B1902)+'Entretien des chaussées1'!X1895+'Entretien des chaussées1'!Y1895+'Entretien des chaussées1'!Z1895+'Entretien des chaussées1'!AA1895+'Entretien des chaussées1'!AB1895+'Entretien des chaussées1'!AC1895</f>
        <v>0</v>
      </c>
      <c r="AE1895" s="34"/>
      <c r="AF1895" s="34"/>
      <c r="AG1895" s="19" t="str">
        <f t="shared" si="338"/>
        <v/>
      </c>
      <c r="AH1895" s="19" t="str">
        <f t="shared" si="339"/>
        <v/>
      </c>
      <c r="AI1895" s="19" t="str">
        <f t="shared" si="340"/>
        <v/>
      </c>
      <c r="AJ1895" s="31"/>
      <c r="AK1895" s="26"/>
    </row>
    <row r="1896" spans="1:37" x14ac:dyDescent="0.2">
      <c r="A1896" s="40"/>
      <c r="B1896" s="50"/>
      <c r="C1896" s="41"/>
      <c r="D1896" s="44"/>
      <c r="E1896" s="40"/>
      <c r="F1896" s="38" t="str">
        <f t="shared" si="330"/>
        <v/>
      </c>
      <c r="G1896" s="23">
        <f t="shared" si="331"/>
        <v>0</v>
      </c>
      <c r="H1896" s="23">
        <f t="shared" si="332"/>
        <v>0</v>
      </c>
      <c r="I1896" s="23">
        <f t="shared" si="333"/>
        <v>0</v>
      </c>
      <c r="J1896" s="23">
        <f t="shared" si="334"/>
        <v>0</v>
      </c>
      <c r="K1896" s="23">
        <f t="shared" si="335"/>
        <v>0</v>
      </c>
      <c r="L1896" s="27"/>
      <c r="M1896" s="27"/>
      <c r="N1896" s="33"/>
      <c r="O1896" s="33"/>
      <c r="P1896" s="68" t="str">
        <f t="shared" si="336"/>
        <v/>
      </c>
      <c r="Q1896" s="49" t="str">
        <f t="shared" si="337"/>
        <v/>
      </c>
      <c r="R1896" s="33"/>
      <c r="S1896" s="33"/>
      <c r="T1896" s="33"/>
      <c r="U1896" s="33"/>
      <c r="V1896" s="27"/>
      <c r="W1896" s="45"/>
      <c r="X1896" s="42">
        <f>IF(V1896="ESU",P1896*PU!$B$3,0)</f>
        <v>0</v>
      </c>
      <c r="Y1896" s="23">
        <f>IF(V1896="ECF",P1896*PU!$B$5,0)</f>
        <v>0</v>
      </c>
      <c r="Z1896" s="23">
        <f>IF(V1896="Enrobé projeté",P1896*PU!$B$7,0)</f>
        <v>0</v>
      </c>
      <c r="AA1896" s="23">
        <f>IF(V1896="Enrobé à froid",P1896*PU!$B$9,0)</f>
        <v>0</v>
      </c>
      <c r="AB1896" s="23">
        <f>IF(V1896="Béton bitumineux",P1896*PU!$B$11,0)</f>
        <v>0</v>
      </c>
      <c r="AC1896" s="23">
        <f>IF(V1896="Grave émulsion",P1896*PU!$B$13,0)</f>
        <v>0</v>
      </c>
      <c r="AD1896" s="24">
        <f>(R1896*PU!B1901)+('Entretien des chaussées1'!T1896*PU!B1903)+'Entretien des chaussées1'!X1896+'Entretien des chaussées1'!Y1896+'Entretien des chaussées1'!Z1896+'Entretien des chaussées1'!AA1896+'Entretien des chaussées1'!AB1896+'Entretien des chaussées1'!AC1896</f>
        <v>0</v>
      </c>
      <c r="AE1896" s="34"/>
      <c r="AF1896" s="34"/>
      <c r="AG1896" s="19" t="str">
        <f t="shared" si="338"/>
        <v/>
      </c>
      <c r="AH1896" s="19" t="str">
        <f t="shared" si="339"/>
        <v/>
      </c>
      <c r="AI1896" s="19" t="str">
        <f t="shared" si="340"/>
        <v/>
      </c>
      <c r="AJ1896" s="31"/>
      <c r="AK1896" s="26"/>
    </row>
    <row r="1897" spans="1:37" x14ac:dyDescent="0.2">
      <c r="A1897" s="40"/>
      <c r="B1897" s="50"/>
      <c r="C1897" s="41"/>
      <c r="D1897" s="44"/>
      <c r="E1897" s="40"/>
      <c r="F1897" s="38" t="str">
        <f t="shared" si="330"/>
        <v/>
      </c>
      <c r="G1897" s="23">
        <f t="shared" si="331"/>
        <v>0</v>
      </c>
      <c r="H1897" s="23">
        <f t="shared" si="332"/>
        <v>0</v>
      </c>
      <c r="I1897" s="23">
        <f t="shared" si="333"/>
        <v>0</v>
      </c>
      <c r="J1897" s="23">
        <f t="shared" si="334"/>
        <v>0</v>
      </c>
      <c r="K1897" s="23">
        <f t="shared" si="335"/>
        <v>0</v>
      </c>
      <c r="L1897" s="27"/>
      <c r="M1897" s="27"/>
      <c r="N1897" s="33"/>
      <c r="O1897" s="33"/>
      <c r="P1897" s="68" t="str">
        <f t="shared" si="336"/>
        <v/>
      </c>
      <c r="Q1897" s="49" t="str">
        <f t="shared" si="337"/>
        <v/>
      </c>
      <c r="R1897" s="33"/>
      <c r="S1897" s="33"/>
      <c r="T1897" s="33"/>
      <c r="U1897" s="33"/>
      <c r="V1897" s="27"/>
      <c r="W1897" s="45"/>
      <c r="X1897" s="42">
        <f>IF(V1897="ESU",P1897*PU!$B$3,0)</f>
        <v>0</v>
      </c>
      <c r="Y1897" s="23">
        <f>IF(V1897="ECF",P1897*PU!$B$5,0)</f>
        <v>0</v>
      </c>
      <c r="Z1897" s="23">
        <f>IF(V1897="Enrobé projeté",P1897*PU!$B$7,0)</f>
        <v>0</v>
      </c>
      <c r="AA1897" s="23">
        <f>IF(V1897="Enrobé à froid",P1897*PU!$B$9,0)</f>
        <v>0</v>
      </c>
      <c r="AB1897" s="23">
        <f>IF(V1897="Béton bitumineux",P1897*PU!$B$11,0)</f>
        <v>0</v>
      </c>
      <c r="AC1897" s="23">
        <f>IF(V1897="Grave émulsion",P1897*PU!$B$13,0)</f>
        <v>0</v>
      </c>
      <c r="AD1897" s="24">
        <f>(R1897*PU!B1902)+('Entretien des chaussées1'!T1897*PU!B1904)+'Entretien des chaussées1'!X1897+'Entretien des chaussées1'!Y1897+'Entretien des chaussées1'!Z1897+'Entretien des chaussées1'!AA1897+'Entretien des chaussées1'!AB1897+'Entretien des chaussées1'!AC1897</f>
        <v>0</v>
      </c>
      <c r="AE1897" s="34"/>
      <c r="AF1897" s="34"/>
      <c r="AG1897" s="19" t="str">
        <f t="shared" si="338"/>
        <v/>
      </c>
      <c r="AH1897" s="19" t="str">
        <f t="shared" si="339"/>
        <v/>
      </c>
      <c r="AI1897" s="19" t="str">
        <f t="shared" si="340"/>
        <v/>
      </c>
      <c r="AJ1897" s="31"/>
      <c r="AK1897" s="26"/>
    </row>
    <row r="1898" spans="1:37" x14ac:dyDescent="0.2">
      <c r="A1898" s="40"/>
      <c r="B1898" s="50"/>
      <c r="C1898" s="41"/>
      <c r="D1898" s="44"/>
      <c r="E1898" s="40"/>
      <c r="F1898" s="38" t="str">
        <f t="shared" si="330"/>
        <v/>
      </c>
      <c r="G1898" s="23">
        <f t="shared" si="331"/>
        <v>0</v>
      </c>
      <c r="H1898" s="23">
        <f t="shared" si="332"/>
        <v>0</v>
      </c>
      <c r="I1898" s="23">
        <f t="shared" si="333"/>
        <v>0</v>
      </c>
      <c r="J1898" s="23">
        <f t="shared" si="334"/>
        <v>0</v>
      </c>
      <c r="K1898" s="23">
        <f t="shared" si="335"/>
        <v>0</v>
      </c>
      <c r="L1898" s="27"/>
      <c r="M1898" s="27"/>
      <c r="N1898" s="33"/>
      <c r="O1898" s="33"/>
      <c r="P1898" s="68" t="str">
        <f t="shared" si="336"/>
        <v/>
      </c>
      <c r="Q1898" s="49" t="str">
        <f t="shared" si="337"/>
        <v/>
      </c>
      <c r="R1898" s="33"/>
      <c r="S1898" s="33"/>
      <c r="T1898" s="33"/>
      <c r="U1898" s="33"/>
      <c r="V1898" s="27"/>
      <c r="W1898" s="45"/>
      <c r="X1898" s="42">
        <f>IF(V1898="ESU",P1898*PU!$B$3,0)</f>
        <v>0</v>
      </c>
      <c r="Y1898" s="23">
        <f>IF(V1898="ECF",P1898*PU!$B$5,0)</f>
        <v>0</v>
      </c>
      <c r="Z1898" s="23">
        <f>IF(V1898="Enrobé projeté",P1898*PU!$B$7,0)</f>
        <v>0</v>
      </c>
      <c r="AA1898" s="23">
        <f>IF(V1898="Enrobé à froid",P1898*PU!$B$9,0)</f>
        <v>0</v>
      </c>
      <c r="AB1898" s="23">
        <f>IF(V1898="Béton bitumineux",P1898*PU!$B$11,0)</f>
        <v>0</v>
      </c>
      <c r="AC1898" s="23">
        <f>IF(V1898="Grave émulsion",P1898*PU!$B$13,0)</f>
        <v>0</v>
      </c>
      <c r="AD1898" s="24">
        <f>(R1898*PU!B1903)+('Entretien des chaussées1'!T1898*PU!B1905)+'Entretien des chaussées1'!X1898+'Entretien des chaussées1'!Y1898+'Entretien des chaussées1'!Z1898+'Entretien des chaussées1'!AA1898+'Entretien des chaussées1'!AB1898+'Entretien des chaussées1'!AC1898</f>
        <v>0</v>
      </c>
      <c r="AE1898" s="34"/>
      <c r="AF1898" s="34"/>
      <c r="AG1898" s="19" t="str">
        <f t="shared" si="338"/>
        <v/>
      </c>
      <c r="AH1898" s="19" t="str">
        <f t="shared" si="339"/>
        <v/>
      </c>
      <c r="AI1898" s="19" t="str">
        <f t="shared" si="340"/>
        <v/>
      </c>
      <c r="AJ1898" s="31"/>
      <c r="AK1898" s="26"/>
    </row>
    <row r="1899" spans="1:37" x14ac:dyDescent="0.2">
      <c r="A1899" s="40"/>
      <c r="B1899" s="50"/>
      <c r="C1899" s="41"/>
      <c r="D1899" s="44"/>
      <c r="E1899" s="40"/>
      <c r="F1899" s="38" t="str">
        <f t="shared" si="330"/>
        <v/>
      </c>
      <c r="G1899" s="23">
        <f t="shared" si="331"/>
        <v>0</v>
      </c>
      <c r="H1899" s="23">
        <f t="shared" si="332"/>
        <v>0</v>
      </c>
      <c r="I1899" s="23">
        <f t="shared" si="333"/>
        <v>0</v>
      </c>
      <c r="J1899" s="23">
        <f t="shared" si="334"/>
        <v>0</v>
      </c>
      <c r="K1899" s="23">
        <f t="shared" si="335"/>
        <v>0</v>
      </c>
      <c r="L1899" s="27"/>
      <c r="M1899" s="27"/>
      <c r="N1899" s="33"/>
      <c r="O1899" s="33"/>
      <c r="P1899" s="68" t="str">
        <f t="shared" si="336"/>
        <v/>
      </c>
      <c r="Q1899" s="49" t="str">
        <f t="shared" si="337"/>
        <v/>
      </c>
      <c r="R1899" s="33"/>
      <c r="S1899" s="33"/>
      <c r="T1899" s="33"/>
      <c r="U1899" s="33"/>
      <c r="V1899" s="27"/>
      <c r="W1899" s="45"/>
      <c r="X1899" s="42">
        <f>IF(V1899="ESU",P1899*PU!$B$3,0)</f>
        <v>0</v>
      </c>
      <c r="Y1899" s="23">
        <f>IF(V1899="ECF",P1899*PU!$B$5,0)</f>
        <v>0</v>
      </c>
      <c r="Z1899" s="23">
        <f>IF(V1899="Enrobé projeté",P1899*PU!$B$7,0)</f>
        <v>0</v>
      </c>
      <c r="AA1899" s="23">
        <f>IF(V1899="Enrobé à froid",P1899*PU!$B$9,0)</f>
        <v>0</v>
      </c>
      <c r="AB1899" s="23">
        <f>IF(V1899="Béton bitumineux",P1899*PU!$B$11,0)</f>
        <v>0</v>
      </c>
      <c r="AC1899" s="23">
        <f>IF(V1899="Grave émulsion",P1899*PU!$B$13,0)</f>
        <v>0</v>
      </c>
      <c r="AD1899" s="24">
        <f>(R1899*PU!B1904)+('Entretien des chaussées1'!T1899*PU!B1906)+'Entretien des chaussées1'!X1899+'Entretien des chaussées1'!Y1899+'Entretien des chaussées1'!Z1899+'Entretien des chaussées1'!AA1899+'Entretien des chaussées1'!AB1899+'Entretien des chaussées1'!AC1899</f>
        <v>0</v>
      </c>
      <c r="AE1899" s="34"/>
      <c r="AF1899" s="34"/>
      <c r="AG1899" s="19" t="str">
        <f t="shared" si="338"/>
        <v/>
      </c>
      <c r="AH1899" s="19" t="str">
        <f t="shared" si="339"/>
        <v/>
      </c>
      <c r="AI1899" s="19" t="str">
        <f t="shared" si="340"/>
        <v/>
      </c>
      <c r="AJ1899" s="31"/>
      <c r="AK1899" s="26"/>
    </row>
    <row r="1900" spans="1:37" x14ac:dyDescent="0.2">
      <c r="A1900" s="40"/>
      <c r="B1900" s="50"/>
      <c r="C1900" s="41"/>
      <c r="D1900" s="44"/>
      <c r="E1900" s="40"/>
      <c r="F1900" s="38" t="str">
        <f t="shared" si="330"/>
        <v/>
      </c>
      <c r="G1900" s="23">
        <f t="shared" si="331"/>
        <v>0</v>
      </c>
      <c r="H1900" s="23">
        <f t="shared" si="332"/>
        <v>0</v>
      </c>
      <c r="I1900" s="23">
        <f t="shared" si="333"/>
        <v>0</v>
      </c>
      <c r="J1900" s="23">
        <f t="shared" si="334"/>
        <v>0</v>
      </c>
      <c r="K1900" s="23">
        <f t="shared" si="335"/>
        <v>0</v>
      </c>
      <c r="L1900" s="27"/>
      <c r="M1900" s="27"/>
      <c r="N1900" s="33"/>
      <c r="O1900" s="33"/>
      <c r="P1900" s="68" t="str">
        <f t="shared" si="336"/>
        <v/>
      </c>
      <c r="Q1900" s="49" t="str">
        <f t="shared" si="337"/>
        <v/>
      </c>
      <c r="R1900" s="33"/>
      <c r="S1900" s="33"/>
      <c r="T1900" s="33"/>
      <c r="U1900" s="33"/>
      <c r="V1900" s="27"/>
      <c r="W1900" s="45"/>
      <c r="X1900" s="42">
        <f>IF(V1900="ESU",P1900*PU!$B$3,0)</f>
        <v>0</v>
      </c>
      <c r="Y1900" s="23">
        <f>IF(V1900="ECF",P1900*PU!$B$5,0)</f>
        <v>0</v>
      </c>
      <c r="Z1900" s="23">
        <f>IF(V1900="Enrobé projeté",P1900*PU!$B$7,0)</f>
        <v>0</v>
      </c>
      <c r="AA1900" s="23">
        <f>IF(V1900="Enrobé à froid",P1900*PU!$B$9,0)</f>
        <v>0</v>
      </c>
      <c r="AB1900" s="23">
        <f>IF(V1900="Béton bitumineux",P1900*PU!$B$11,0)</f>
        <v>0</v>
      </c>
      <c r="AC1900" s="23">
        <f>IF(V1900="Grave émulsion",P1900*PU!$B$13,0)</f>
        <v>0</v>
      </c>
      <c r="AD1900" s="24">
        <f>(R1900*PU!B1905)+('Entretien des chaussées1'!T1900*PU!B1907)+'Entretien des chaussées1'!X1900+'Entretien des chaussées1'!Y1900+'Entretien des chaussées1'!Z1900+'Entretien des chaussées1'!AA1900+'Entretien des chaussées1'!AB1900+'Entretien des chaussées1'!AC1900</f>
        <v>0</v>
      </c>
      <c r="AE1900" s="34"/>
      <c r="AF1900" s="34"/>
      <c r="AG1900" s="19" t="str">
        <f t="shared" si="338"/>
        <v/>
      </c>
      <c r="AH1900" s="19" t="str">
        <f t="shared" si="339"/>
        <v/>
      </c>
      <c r="AI1900" s="19" t="str">
        <f t="shared" si="340"/>
        <v/>
      </c>
      <c r="AJ1900" s="31"/>
      <c r="AK1900" s="26"/>
    </row>
    <row r="1901" spans="1:37" x14ac:dyDescent="0.2">
      <c r="A1901" s="40"/>
      <c r="B1901" s="50"/>
      <c r="C1901" s="41"/>
      <c r="D1901" s="44"/>
      <c r="E1901" s="40"/>
      <c r="F1901" s="38" t="str">
        <f t="shared" si="330"/>
        <v/>
      </c>
      <c r="G1901" s="23">
        <f t="shared" si="331"/>
        <v>0</v>
      </c>
      <c r="H1901" s="23">
        <f t="shared" si="332"/>
        <v>0</v>
      </c>
      <c r="I1901" s="23">
        <f t="shared" si="333"/>
        <v>0</v>
      </c>
      <c r="J1901" s="23">
        <f t="shared" si="334"/>
        <v>0</v>
      </c>
      <c r="K1901" s="23">
        <f t="shared" si="335"/>
        <v>0</v>
      </c>
      <c r="L1901" s="27"/>
      <c r="M1901" s="27"/>
      <c r="N1901" s="33"/>
      <c r="O1901" s="33"/>
      <c r="P1901" s="68" t="str">
        <f t="shared" si="336"/>
        <v/>
      </c>
      <c r="Q1901" s="49" t="str">
        <f t="shared" si="337"/>
        <v/>
      </c>
      <c r="R1901" s="33"/>
      <c r="S1901" s="33"/>
      <c r="T1901" s="33"/>
      <c r="U1901" s="33"/>
      <c r="V1901" s="27"/>
      <c r="W1901" s="45"/>
      <c r="X1901" s="42">
        <f>IF(V1901="ESU",P1901*PU!$B$3,0)</f>
        <v>0</v>
      </c>
      <c r="Y1901" s="23">
        <f>IF(V1901="ECF",P1901*PU!$B$5,0)</f>
        <v>0</v>
      </c>
      <c r="Z1901" s="23">
        <f>IF(V1901="Enrobé projeté",P1901*PU!$B$7,0)</f>
        <v>0</v>
      </c>
      <c r="AA1901" s="23">
        <f>IF(V1901="Enrobé à froid",P1901*PU!$B$9,0)</f>
        <v>0</v>
      </c>
      <c r="AB1901" s="23">
        <f>IF(V1901="Béton bitumineux",P1901*PU!$B$11,0)</f>
        <v>0</v>
      </c>
      <c r="AC1901" s="23">
        <f>IF(V1901="Grave émulsion",P1901*PU!$B$13,0)</f>
        <v>0</v>
      </c>
      <c r="AD1901" s="24">
        <f>(R1901*PU!B1906)+('Entretien des chaussées1'!T1901*PU!B1908)+'Entretien des chaussées1'!X1901+'Entretien des chaussées1'!Y1901+'Entretien des chaussées1'!Z1901+'Entretien des chaussées1'!AA1901+'Entretien des chaussées1'!AB1901+'Entretien des chaussées1'!AC1901</f>
        <v>0</v>
      </c>
      <c r="AE1901" s="34"/>
      <c r="AF1901" s="34"/>
      <c r="AG1901" s="19" t="str">
        <f t="shared" si="338"/>
        <v/>
      </c>
      <c r="AH1901" s="19" t="str">
        <f t="shared" si="339"/>
        <v/>
      </c>
      <c r="AI1901" s="19" t="str">
        <f t="shared" si="340"/>
        <v/>
      </c>
      <c r="AJ1901" s="31"/>
      <c r="AK1901" s="26"/>
    </row>
    <row r="1902" spans="1:37" x14ac:dyDescent="0.2">
      <c r="A1902" s="40"/>
      <c r="B1902" s="50"/>
      <c r="C1902" s="41"/>
      <c r="D1902" s="44"/>
      <c r="E1902" s="40"/>
      <c r="F1902" s="38" t="str">
        <f t="shared" si="330"/>
        <v/>
      </c>
      <c r="G1902" s="23">
        <f t="shared" si="331"/>
        <v>0</v>
      </c>
      <c r="H1902" s="23">
        <f t="shared" si="332"/>
        <v>0</v>
      </c>
      <c r="I1902" s="23">
        <f t="shared" si="333"/>
        <v>0</v>
      </c>
      <c r="J1902" s="23">
        <f t="shared" si="334"/>
        <v>0</v>
      </c>
      <c r="K1902" s="23">
        <f t="shared" si="335"/>
        <v>0</v>
      </c>
      <c r="L1902" s="27"/>
      <c r="M1902" s="27"/>
      <c r="N1902" s="33"/>
      <c r="O1902" s="33"/>
      <c r="P1902" s="68" t="str">
        <f t="shared" si="336"/>
        <v/>
      </c>
      <c r="Q1902" s="49" t="str">
        <f t="shared" si="337"/>
        <v/>
      </c>
      <c r="R1902" s="33"/>
      <c r="S1902" s="33"/>
      <c r="T1902" s="33"/>
      <c r="U1902" s="33"/>
      <c r="V1902" s="27"/>
      <c r="W1902" s="45"/>
      <c r="X1902" s="42">
        <f>IF(V1902="ESU",P1902*PU!$B$3,0)</f>
        <v>0</v>
      </c>
      <c r="Y1902" s="23">
        <f>IF(V1902="ECF",P1902*PU!$B$5,0)</f>
        <v>0</v>
      </c>
      <c r="Z1902" s="23">
        <f>IF(V1902="Enrobé projeté",P1902*PU!$B$7,0)</f>
        <v>0</v>
      </c>
      <c r="AA1902" s="23">
        <f>IF(V1902="Enrobé à froid",P1902*PU!$B$9,0)</f>
        <v>0</v>
      </c>
      <c r="AB1902" s="23">
        <f>IF(V1902="Béton bitumineux",P1902*PU!$B$11,0)</f>
        <v>0</v>
      </c>
      <c r="AC1902" s="23">
        <f>IF(V1902="Grave émulsion",P1902*PU!$B$13,0)</f>
        <v>0</v>
      </c>
      <c r="AD1902" s="24">
        <f>(R1902*PU!B1907)+('Entretien des chaussées1'!T1902*PU!B1909)+'Entretien des chaussées1'!X1902+'Entretien des chaussées1'!Y1902+'Entretien des chaussées1'!Z1902+'Entretien des chaussées1'!AA1902+'Entretien des chaussées1'!AB1902+'Entretien des chaussées1'!AC1902</f>
        <v>0</v>
      </c>
      <c r="AE1902" s="34"/>
      <c r="AF1902" s="34"/>
      <c r="AG1902" s="19" t="str">
        <f t="shared" si="338"/>
        <v/>
      </c>
      <c r="AH1902" s="19" t="str">
        <f t="shared" si="339"/>
        <v/>
      </c>
      <c r="AI1902" s="19" t="str">
        <f t="shared" si="340"/>
        <v/>
      </c>
      <c r="AJ1902" s="31"/>
      <c r="AK1902" s="26"/>
    </row>
    <row r="1903" spans="1:37" x14ac:dyDescent="0.2">
      <c r="A1903" s="40"/>
      <c r="B1903" s="50"/>
      <c r="C1903" s="41"/>
      <c r="D1903" s="44"/>
      <c r="E1903" s="40"/>
      <c r="F1903" s="38" t="str">
        <f t="shared" si="330"/>
        <v/>
      </c>
      <c r="G1903" s="23">
        <f t="shared" si="331"/>
        <v>0</v>
      </c>
      <c r="H1903" s="23">
        <f t="shared" si="332"/>
        <v>0</v>
      </c>
      <c r="I1903" s="23">
        <f t="shared" si="333"/>
        <v>0</v>
      </c>
      <c r="J1903" s="23">
        <f t="shared" si="334"/>
        <v>0</v>
      </c>
      <c r="K1903" s="23">
        <f t="shared" si="335"/>
        <v>0</v>
      </c>
      <c r="L1903" s="27"/>
      <c r="M1903" s="27"/>
      <c r="N1903" s="33"/>
      <c r="O1903" s="33"/>
      <c r="P1903" s="68" t="str">
        <f t="shared" si="336"/>
        <v/>
      </c>
      <c r="Q1903" s="49" t="str">
        <f t="shared" si="337"/>
        <v/>
      </c>
      <c r="R1903" s="33"/>
      <c r="S1903" s="33"/>
      <c r="T1903" s="33"/>
      <c r="U1903" s="33"/>
      <c r="V1903" s="27"/>
      <c r="W1903" s="45"/>
      <c r="X1903" s="42">
        <f>IF(V1903="ESU",P1903*PU!$B$3,0)</f>
        <v>0</v>
      </c>
      <c r="Y1903" s="23">
        <f>IF(V1903="ECF",P1903*PU!$B$5,0)</f>
        <v>0</v>
      </c>
      <c r="Z1903" s="23">
        <f>IF(V1903="Enrobé projeté",P1903*PU!$B$7,0)</f>
        <v>0</v>
      </c>
      <c r="AA1903" s="23">
        <f>IF(V1903="Enrobé à froid",P1903*PU!$B$9,0)</f>
        <v>0</v>
      </c>
      <c r="AB1903" s="23">
        <f>IF(V1903="Béton bitumineux",P1903*PU!$B$11,0)</f>
        <v>0</v>
      </c>
      <c r="AC1903" s="23">
        <f>IF(V1903="Grave émulsion",P1903*PU!$B$13,0)</f>
        <v>0</v>
      </c>
      <c r="AD1903" s="24">
        <f>(R1903*PU!B1908)+('Entretien des chaussées1'!T1903*PU!B1910)+'Entretien des chaussées1'!X1903+'Entretien des chaussées1'!Y1903+'Entretien des chaussées1'!Z1903+'Entretien des chaussées1'!AA1903+'Entretien des chaussées1'!AB1903+'Entretien des chaussées1'!AC1903</f>
        <v>0</v>
      </c>
      <c r="AE1903" s="34"/>
      <c r="AF1903" s="34"/>
      <c r="AG1903" s="19" t="str">
        <f t="shared" si="338"/>
        <v/>
      </c>
      <c r="AH1903" s="19" t="str">
        <f t="shared" si="339"/>
        <v/>
      </c>
      <c r="AI1903" s="19" t="str">
        <f t="shared" si="340"/>
        <v/>
      </c>
      <c r="AJ1903" s="31"/>
      <c r="AK1903" s="26"/>
    </row>
    <row r="1904" spans="1:37" x14ac:dyDescent="0.2">
      <c r="A1904" s="40"/>
      <c r="B1904" s="50"/>
      <c r="C1904" s="41"/>
      <c r="D1904" s="44"/>
      <c r="E1904" s="40"/>
      <c r="F1904" s="38" t="str">
        <f t="shared" si="330"/>
        <v/>
      </c>
      <c r="G1904" s="23">
        <f t="shared" si="331"/>
        <v>0</v>
      </c>
      <c r="H1904" s="23">
        <f t="shared" si="332"/>
        <v>0</v>
      </c>
      <c r="I1904" s="23">
        <f t="shared" si="333"/>
        <v>0</v>
      </c>
      <c r="J1904" s="23">
        <f t="shared" si="334"/>
        <v>0</v>
      </c>
      <c r="K1904" s="23">
        <f t="shared" si="335"/>
        <v>0</v>
      </c>
      <c r="L1904" s="27"/>
      <c r="M1904" s="27"/>
      <c r="N1904" s="33"/>
      <c r="O1904" s="33"/>
      <c r="P1904" s="68" t="str">
        <f t="shared" si="336"/>
        <v/>
      </c>
      <c r="Q1904" s="49" t="str">
        <f t="shared" si="337"/>
        <v/>
      </c>
      <c r="R1904" s="33"/>
      <c r="S1904" s="33"/>
      <c r="T1904" s="33"/>
      <c r="U1904" s="33"/>
      <c r="V1904" s="27"/>
      <c r="W1904" s="45"/>
      <c r="X1904" s="42">
        <f>IF(V1904="ESU",P1904*PU!$B$3,0)</f>
        <v>0</v>
      </c>
      <c r="Y1904" s="23">
        <f>IF(V1904="ECF",P1904*PU!$B$5,0)</f>
        <v>0</v>
      </c>
      <c r="Z1904" s="23">
        <f>IF(V1904="Enrobé projeté",P1904*PU!$B$7,0)</f>
        <v>0</v>
      </c>
      <c r="AA1904" s="23">
        <f>IF(V1904="Enrobé à froid",P1904*PU!$B$9,0)</f>
        <v>0</v>
      </c>
      <c r="AB1904" s="23">
        <f>IF(V1904="Béton bitumineux",P1904*PU!$B$11,0)</f>
        <v>0</v>
      </c>
      <c r="AC1904" s="23">
        <f>IF(V1904="Grave émulsion",P1904*PU!$B$13,0)</f>
        <v>0</v>
      </c>
      <c r="AD1904" s="24">
        <f>(R1904*PU!B1909)+('Entretien des chaussées1'!T1904*PU!B1911)+'Entretien des chaussées1'!X1904+'Entretien des chaussées1'!Y1904+'Entretien des chaussées1'!Z1904+'Entretien des chaussées1'!AA1904+'Entretien des chaussées1'!AB1904+'Entretien des chaussées1'!AC1904</f>
        <v>0</v>
      </c>
      <c r="AE1904" s="34"/>
      <c r="AF1904" s="34"/>
      <c r="AG1904" s="19" t="str">
        <f t="shared" si="338"/>
        <v/>
      </c>
      <c r="AH1904" s="19" t="str">
        <f t="shared" si="339"/>
        <v/>
      </c>
      <c r="AI1904" s="19" t="str">
        <f t="shared" si="340"/>
        <v/>
      </c>
      <c r="AJ1904" s="31"/>
      <c r="AK1904" s="26"/>
    </row>
    <row r="1905" spans="1:37" x14ac:dyDescent="0.2">
      <c r="A1905" s="40"/>
      <c r="B1905" s="50"/>
      <c r="C1905" s="41"/>
      <c r="D1905" s="44"/>
      <c r="E1905" s="40"/>
      <c r="F1905" s="38" t="str">
        <f t="shared" si="330"/>
        <v/>
      </c>
      <c r="G1905" s="23">
        <f t="shared" si="331"/>
        <v>0</v>
      </c>
      <c r="H1905" s="23">
        <f t="shared" si="332"/>
        <v>0</v>
      </c>
      <c r="I1905" s="23">
        <f t="shared" si="333"/>
        <v>0</v>
      </c>
      <c r="J1905" s="23">
        <f t="shared" si="334"/>
        <v>0</v>
      </c>
      <c r="K1905" s="23">
        <f t="shared" si="335"/>
        <v>0</v>
      </c>
      <c r="L1905" s="27"/>
      <c r="M1905" s="27"/>
      <c r="N1905" s="33"/>
      <c r="O1905" s="33"/>
      <c r="P1905" s="68" t="str">
        <f t="shared" si="336"/>
        <v/>
      </c>
      <c r="Q1905" s="49" t="str">
        <f t="shared" si="337"/>
        <v/>
      </c>
      <c r="R1905" s="33"/>
      <c r="S1905" s="33"/>
      <c r="T1905" s="33"/>
      <c r="U1905" s="33"/>
      <c r="V1905" s="27"/>
      <c r="W1905" s="45"/>
      <c r="X1905" s="42">
        <f>IF(V1905="ESU",P1905*PU!$B$3,0)</f>
        <v>0</v>
      </c>
      <c r="Y1905" s="23">
        <f>IF(V1905="ECF",P1905*PU!$B$5,0)</f>
        <v>0</v>
      </c>
      <c r="Z1905" s="23">
        <f>IF(V1905="Enrobé projeté",P1905*PU!$B$7,0)</f>
        <v>0</v>
      </c>
      <c r="AA1905" s="23">
        <f>IF(V1905="Enrobé à froid",P1905*PU!$B$9,0)</f>
        <v>0</v>
      </c>
      <c r="AB1905" s="23">
        <f>IF(V1905="Béton bitumineux",P1905*PU!$B$11,0)</f>
        <v>0</v>
      </c>
      <c r="AC1905" s="23">
        <f>IF(V1905="Grave émulsion",P1905*PU!$B$13,0)</f>
        <v>0</v>
      </c>
      <c r="AD1905" s="24">
        <f>(R1905*PU!B1910)+('Entretien des chaussées1'!T1905*PU!B1912)+'Entretien des chaussées1'!X1905+'Entretien des chaussées1'!Y1905+'Entretien des chaussées1'!Z1905+'Entretien des chaussées1'!AA1905+'Entretien des chaussées1'!AB1905+'Entretien des chaussées1'!AC1905</f>
        <v>0</v>
      </c>
      <c r="AE1905" s="34"/>
      <c r="AF1905" s="34"/>
      <c r="AG1905" s="19" t="str">
        <f t="shared" si="338"/>
        <v/>
      </c>
      <c r="AH1905" s="19" t="str">
        <f t="shared" si="339"/>
        <v/>
      </c>
      <c r="AI1905" s="19" t="str">
        <f t="shared" si="340"/>
        <v/>
      </c>
      <c r="AJ1905" s="31"/>
      <c r="AK1905" s="26"/>
    </row>
    <row r="1906" spans="1:37" x14ac:dyDescent="0.2">
      <c r="A1906" s="40"/>
      <c r="B1906" s="50"/>
      <c r="C1906" s="41"/>
      <c r="D1906" s="44"/>
      <c r="E1906" s="40"/>
      <c r="F1906" s="38" t="str">
        <f t="shared" si="330"/>
        <v/>
      </c>
      <c r="G1906" s="23">
        <f t="shared" si="331"/>
        <v>0</v>
      </c>
      <c r="H1906" s="23">
        <f t="shared" si="332"/>
        <v>0</v>
      </c>
      <c r="I1906" s="23">
        <f t="shared" si="333"/>
        <v>0</v>
      </c>
      <c r="J1906" s="23">
        <f t="shared" si="334"/>
        <v>0</v>
      </c>
      <c r="K1906" s="23">
        <f t="shared" si="335"/>
        <v>0</v>
      </c>
      <c r="L1906" s="27"/>
      <c r="M1906" s="27"/>
      <c r="N1906" s="33"/>
      <c r="O1906" s="33"/>
      <c r="P1906" s="68" t="str">
        <f t="shared" si="336"/>
        <v/>
      </c>
      <c r="Q1906" s="49" t="str">
        <f t="shared" si="337"/>
        <v/>
      </c>
      <c r="R1906" s="33"/>
      <c r="S1906" s="33"/>
      <c r="T1906" s="33"/>
      <c r="U1906" s="33"/>
      <c r="V1906" s="27"/>
      <c r="W1906" s="45"/>
      <c r="X1906" s="42">
        <f>IF(V1906="ESU",P1906*PU!$B$3,0)</f>
        <v>0</v>
      </c>
      <c r="Y1906" s="23">
        <f>IF(V1906="ECF",P1906*PU!$B$5,0)</f>
        <v>0</v>
      </c>
      <c r="Z1906" s="23">
        <f>IF(V1906="Enrobé projeté",P1906*PU!$B$7,0)</f>
        <v>0</v>
      </c>
      <c r="AA1906" s="23">
        <f>IF(V1906="Enrobé à froid",P1906*PU!$B$9,0)</f>
        <v>0</v>
      </c>
      <c r="AB1906" s="23">
        <f>IF(V1906="Béton bitumineux",P1906*PU!$B$11,0)</f>
        <v>0</v>
      </c>
      <c r="AC1906" s="23">
        <f>IF(V1906="Grave émulsion",P1906*PU!$B$13,0)</f>
        <v>0</v>
      </c>
      <c r="AD1906" s="24">
        <f>(R1906*PU!B1911)+('Entretien des chaussées1'!T1906*PU!B1913)+'Entretien des chaussées1'!X1906+'Entretien des chaussées1'!Y1906+'Entretien des chaussées1'!Z1906+'Entretien des chaussées1'!AA1906+'Entretien des chaussées1'!AB1906+'Entretien des chaussées1'!AC1906</f>
        <v>0</v>
      </c>
      <c r="AE1906" s="34"/>
      <c r="AF1906" s="34"/>
      <c r="AG1906" s="19" t="str">
        <f t="shared" si="338"/>
        <v/>
      </c>
      <c r="AH1906" s="19" t="str">
        <f t="shared" si="339"/>
        <v/>
      </c>
      <c r="AI1906" s="19" t="str">
        <f t="shared" si="340"/>
        <v/>
      </c>
      <c r="AJ1906" s="31"/>
      <c r="AK1906" s="26"/>
    </row>
    <row r="1907" spans="1:37" x14ac:dyDescent="0.2">
      <c r="A1907" s="40"/>
      <c r="B1907" s="50"/>
      <c r="C1907" s="41"/>
      <c r="D1907" s="44"/>
      <c r="E1907" s="40"/>
      <c r="F1907" s="38" t="str">
        <f t="shared" si="330"/>
        <v/>
      </c>
      <c r="G1907" s="23">
        <f t="shared" si="331"/>
        <v>0</v>
      </c>
      <c r="H1907" s="23">
        <f t="shared" si="332"/>
        <v>0</v>
      </c>
      <c r="I1907" s="23">
        <f t="shared" si="333"/>
        <v>0</v>
      </c>
      <c r="J1907" s="23">
        <f t="shared" si="334"/>
        <v>0</v>
      </c>
      <c r="K1907" s="23">
        <f t="shared" si="335"/>
        <v>0</v>
      </c>
      <c r="L1907" s="27"/>
      <c r="M1907" s="27"/>
      <c r="N1907" s="33"/>
      <c r="O1907" s="33"/>
      <c r="P1907" s="68" t="str">
        <f t="shared" si="336"/>
        <v/>
      </c>
      <c r="Q1907" s="49" t="str">
        <f t="shared" si="337"/>
        <v/>
      </c>
      <c r="R1907" s="33"/>
      <c r="S1907" s="33"/>
      <c r="T1907" s="33"/>
      <c r="U1907" s="33"/>
      <c r="V1907" s="27"/>
      <c r="W1907" s="45"/>
      <c r="X1907" s="42">
        <f>IF(V1907="ESU",P1907*PU!$B$3,0)</f>
        <v>0</v>
      </c>
      <c r="Y1907" s="23">
        <f>IF(V1907="ECF",P1907*PU!$B$5,0)</f>
        <v>0</v>
      </c>
      <c r="Z1907" s="23">
        <f>IF(V1907="Enrobé projeté",P1907*PU!$B$7,0)</f>
        <v>0</v>
      </c>
      <c r="AA1907" s="23">
        <f>IF(V1907="Enrobé à froid",P1907*PU!$B$9,0)</f>
        <v>0</v>
      </c>
      <c r="AB1907" s="23">
        <f>IF(V1907="Béton bitumineux",P1907*PU!$B$11,0)</f>
        <v>0</v>
      </c>
      <c r="AC1907" s="23">
        <f>IF(V1907="Grave émulsion",P1907*PU!$B$13,0)</f>
        <v>0</v>
      </c>
      <c r="AD1907" s="24">
        <f>(R1907*PU!B1912)+('Entretien des chaussées1'!T1907*PU!B1914)+'Entretien des chaussées1'!X1907+'Entretien des chaussées1'!Y1907+'Entretien des chaussées1'!Z1907+'Entretien des chaussées1'!AA1907+'Entretien des chaussées1'!AB1907+'Entretien des chaussées1'!AC1907</f>
        <v>0</v>
      </c>
      <c r="AE1907" s="34"/>
      <c r="AF1907" s="34"/>
      <c r="AG1907" s="19" t="str">
        <f t="shared" si="338"/>
        <v/>
      </c>
      <c r="AH1907" s="19" t="str">
        <f t="shared" si="339"/>
        <v/>
      </c>
      <c r="AI1907" s="19" t="str">
        <f t="shared" si="340"/>
        <v/>
      </c>
      <c r="AJ1907" s="31"/>
      <c r="AK1907" s="26"/>
    </row>
    <row r="1908" spans="1:37" x14ac:dyDescent="0.2">
      <c r="A1908" s="40"/>
      <c r="B1908" s="50"/>
      <c r="C1908" s="41"/>
      <c r="D1908" s="44"/>
      <c r="E1908" s="40"/>
      <c r="F1908" s="38" t="str">
        <f t="shared" si="330"/>
        <v/>
      </c>
      <c r="G1908" s="23">
        <f t="shared" si="331"/>
        <v>0</v>
      </c>
      <c r="H1908" s="23">
        <f t="shared" si="332"/>
        <v>0</v>
      </c>
      <c r="I1908" s="23">
        <f t="shared" si="333"/>
        <v>0</v>
      </c>
      <c r="J1908" s="23">
        <f t="shared" si="334"/>
        <v>0</v>
      </c>
      <c r="K1908" s="23">
        <f t="shared" si="335"/>
        <v>0</v>
      </c>
      <c r="L1908" s="27"/>
      <c r="M1908" s="27"/>
      <c r="N1908" s="33"/>
      <c r="O1908" s="33"/>
      <c r="P1908" s="68" t="str">
        <f t="shared" si="336"/>
        <v/>
      </c>
      <c r="Q1908" s="49" t="str">
        <f t="shared" si="337"/>
        <v/>
      </c>
      <c r="R1908" s="33"/>
      <c r="S1908" s="33"/>
      <c r="T1908" s="33"/>
      <c r="U1908" s="33"/>
      <c r="V1908" s="27"/>
      <c r="W1908" s="45"/>
      <c r="X1908" s="42">
        <f>IF(V1908="ESU",P1908*PU!$B$3,0)</f>
        <v>0</v>
      </c>
      <c r="Y1908" s="23">
        <f>IF(V1908="ECF",P1908*PU!$B$5,0)</f>
        <v>0</v>
      </c>
      <c r="Z1908" s="23">
        <f>IF(V1908="Enrobé projeté",P1908*PU!$B$7,0)</f>
        <v>0</v>
      </c>
      <c r="AA1908" s="23">
        <f>IF(V1908="Enrobé à froid",P1908*PU!$B$9,0)</f>
        <v>0</v>
      </c>
      <c r="AB1908" s="23">
        <f>IF(V1908="Béton bitumineux",P1908*PU!$B$11,0)</f>
        <v>0</v>
      </c>
      <c r="AC1908" s="23">
        <f>IF(V1908="Grave émulsion",P1908*PU!$B$13,0)</f>
        <v>0</v>
      </c>
      <c r="AD1908" s="24">
        <f>(R1908*PU!B1913)+('Entretien des chaussées1'!T1908*PU!B1915)+'Entretien des chaussées1'!X1908+'Entretien des chaussées1'!Y1908+'Entretien des chaussées1'!Z1908+'Entretien des chaussées1'!AA1908+'Entretien des chaussées1'!AB1908+'Entretien des chaussées1'!AC1908</f>
        <v>0</v>
      </c>
      <c r="AE1908" s="34"/>
      <c r="AF1908" s="34"/>
      <c r="AG1908" s="19" t="str">
        <f t="shared" si="338"/>
        <v/>
      </c>
      <c r="AH1908" s="19" t="str">
        <f t="shared" si="339"/>
        <v/>
      </c>
      <c r="AI1908" s="19" t="str">
        <f t="shared" si="340"/>
        <v/>
      </c>
      <c r="AJ1908" s="31"/>
      <c r="AK1908" s="26"/>
    </row>
    <row r="1909" spans="1:37" x14ac:dyDescent="0.2">
      <c r="A1909" s="40"/>
      <c r="B1909" s="50"/>
      <c r="C1909" s="41"/>
      <c r="D1909" s="44"/>
      <c r="E1909" s="40"/>
      <c r="F1909" s="38" t="str">
        <f t="shared" si="330"/>
        <v/>
      </c>
      <c r="G1909" s="23">
        <f t="shared" si="331"/>
        <v>0</v>
      </c>
      <c r="H1909" s="23">
        <f t="shared" si="332"/>
        <v>0</v>
      </c>
      <c r="I1909" s="23">
        <f t="shared" si="333"/>
        <v>0</v>
      </c>
      <c r="J1909" s="23">
        <f t="shared" si="334"/>
        <v>0</v>
      </c>
      <c r="K1909" s="23">
        <f t="shared" si="335"/>
        <v>0</v>
      </c>
      <c r="L1909" s="27"/>
      <c r="M1909" s="27"/>
      <c r="N1909" s="33"/>
      <c r="O1909" s="33"/>
      <c r="P1909" s="68" t="str">
        <f t="shared" si="336"/>
        <v/>
      </c>
      <c r="Q1909" s="49" t="str">
        <f t="shared" si="337"/>
        <v/>
      </c>
      <c r="R1909" s="33"/>
      <c r="S1909" s="33"/>
      <c r="T1909" s="33"/>
      <c r="U1909" s="33"/>
      <c r="V1909" s="27"/>
      <c r="W1909" s="45"/>
      <c r="X1909" s="42">
        <f>IF(V1909="ESU",P1909*PU!$B$3,0)</f>
        <v>0</v>
      </c>
      <c r="Y1909" s="23">
        <f>IF(V1909="ECF",P1909*PU!$B$5,0)</f>
        <v>0</v>
      </c>
      <c r="Z1909" s="23">
        <f>IF(V1909="Enrobé projeté",P1909*PU!$B$7,0)</f>
        <v>0</v>
      </c>
      <c r="AA1909" s="23">
        <f>IF(V1909="Enrobé à froid",P1909*PU!$B$9,0)</f>
        <v>0</v>
      </c>
      <c r="AB1909" s="23">
        <f>IF(V1909="Béton bitumineux",P1909*PU!$B$11,0)</f>
        <v>0</v>
      </c>
      <c r="AC1909" s="23">
        <f>IF(V1909="Grave émulsion",P1909*PU!$B$13,0)</f>
        <v>0</v>
      </c>
      <c r="AD1909" s="24">
        <f>(R1909*PU!B1914)+('Entretien des chaussées1'!T1909*PU!B1916)+'Entretien des chaussées1'!X1909+'Entretien des chaussées1'!Y1909+'Entretien des chaussées1'!Z1909+'Entretien des chaussées1'!AA1909+'Entretien des chaussées1'!AB1909+'Entretien des chaussées1'!AC1909</f>
        <v>0</v>
      </c>
      <c r="AE1909" s="34"/>
      <c r="AF1909" s="34"/>
      <c r="AG1909" s="19" t="str">
        <f t="shared" si="338"/>
        <v/>
      </c>
      <c r="AH1909" s="19" t="str">
        <f t="shared" si="339"/>
        <v/>
      </c>
      <c r="AI1909" s="19" t="str">
        <f t="shared" si="340"/>
        <v/>
      </c>
      <c r="AJ1909" s="31"/>
      <c r="AK1909" s="26"/>
    </row>
    <row r="1910" spans="1:37" x14ac:dyDescent="0.2">
      <c r="A1910" s="40"/>
      <c r="B1910" s="50"/>
      <c r="C1910" s="41"/>
      <c r="D1910" s="44"/>
      <c r="E1910" s="40"/>
      <c r="F1910" s="38" t="str">
        <f t="shared" si="330"/>
        <v/>
      </c>
      <c r="G1910" s="23">
        <f t="shared" si="331"/>
        <v>0</v>
      </c>
      <c r="H1910" s="23">
        <f t="shared" si="332"/>
        <v>0</v>
      </c>
      <c r="I1910" s="23">
        <f t="shared" si="333"/>
        <v>0</v>
      </c>
      <c r="J1910" s="23">
        <f t="shared" si="334"/>
        <v>0</v>
      </c>
      <c r="K1910" s="23">
        <f t="shared" si="335"/>
        <v>0</v>
      </c>
      <c r="L1910" s="27"/>
      <c r="M1910" s="27"/>
      <c r="N1910" s="33"/>
      <c r="O1910" s="33"/>
      <c r="P1910" s="68" t="str">
        <f t="shared" si="336"/>
        <v/>
      </c>
      <c r="Q1910" s="49" t="str">
        <f t="shared" si="337"/>
        <v/>
      </c>
      <c r="R1910" s="33"/>
      <c r="S1910" s="33"/>
      <c r="T1910" s="33"/>
      <c r="U1910" s="33"/>
      <c r="V1910" s="27"/>
      <c r="W1910" s="45"/>
      <c r="X1910" s="42">
        <f>IF(V1910="ESU",P1910*PU!$B$3,0)</f>
        <v>0</v>
      </c>
      <c r="Y1910" s="23">
        <f>IF(V1910="ECF",P1910*PU!$B$5,0)</f>
        <v>0</v>
      </c>
      <c r="Z1910" s="23">
        <f>IF(V1910="Enrobé projeté",P1910*PU!$B$7,0)</f>
        <v>0</v>
      </c>
      <c r="AA1910" s="23">
        <f>IF(V1910="Enrobé à froid",P1910*PU!$B$9,0)</f>
        <v>0</v>
      </c>
      <c r="AB1910" s="23">
        <f>IF(V1910="Béton bitumineux",P1910*PU!$B$11,0)</f>
        <v>0</v>
      </c>
      <c r="AC1910" s="23">
        <f>IF(V1910="Grave émulsion",P1910*PU!$B$13,0)</f>
        <v>0</v>
      </c>
      <c r="AD1910" s="24">
        <f>(R1910*PU!B1915)+('Entretien des chaussées1'!T1910*PU!B1917)+'Entretien des chaussées1'!X1910+'Entretien des chaussées1'!Y1910+'Entretien des chaussées1'!Z1910+'Entretien des chaussées1'!AA1910+'Entretien des chaussées1'!AB1910+'Entretien des chaussées1'!AC1910</f>
        <v>0</v>
      </c>
      <c r="AE1910" s="34"/>
      <c r="AF1910" s="34"/>
      <c r="AG1910" s="19" t="str">
        <f t="shared" si="338"/>
        <v/>
      </c>
      <c r="AH1910" s="19" t="str">
        <f t="shared" si="339"/>
        <v/>
      </c>
      <c r="AI1910" s="19" t="str">
        <f t="shared" si="340"/>
        <v/>
      </c>
      <c r="AJ1910" s="31"/>
      <c r="AK1910" s="26"/>
    </row>
    <row r="1911" spans="1:37" x14ac:dyDescent="0.2">
      <c r="A1911" s="40"/>
      <c r="B1911" s="50"/>
      <c r="C1911" s="41"/>
      <c r="D1911" s="44"/>
      <c r="E1911" s="40"/>
      <c r="F1911" s="38" t="str">
        <f t="shared" si="330"/>
        <v/>
      </c>
      <c r="G1911" s="23">
        <f t="shared" si="331"/>
        <v>0</v>
      </c>
      <c r="H1911" s="23">
        <f t="shared" si="332"/>
        <v>0</v>
      </c>
      <c r="I1911" s="23">
        <f t="shared" si="333"/>
        <v>0</v>
      </c>
      <c r="J1911" s="23">
        <f t="shared" si="334"/>
        <v>0</v>
      </c>
      <c r="K1911" s="23">
        <f t="shared" si="335"/>
        <v>0</v>
      </c>
      <c r="L1911" s="27"/>
      <c r="M1911" s="27"/>
      <c r="N1911" s="33"/>
      <c r="O1911" s="33"/>
      <c r="P1911" s="68" t="str">
        <f t="shared" si="336"/>
        <v/>
      </c>
      <c r="Q1911" s="49" t="str">
        <f t="shared" si="337"/>
        <v/>
      </c>
      <c r="R1911" s="33"/>
      <c r="S1911" s="33"/>
      <c r="T1911" s="33"/>
      <c r="U1911" s="33"/>
      <c r="V1911" s="27"/>
      <c r="W1911" s="45"/>
      <c r="X1911" s="42">
        <f>IF(V1911="ESU",P1911*PU!$B$3,0)</f>
        <v>0</v>
      </c>
      <c r="Y1911" s="23">
        <f>IF(V1911="ECF",P1911*PU!$B$5,0)</f>
        <v>0</v>
      </c>
      <c r="Z1911" s="23">
        <f>IF(V1911="Enrobé projeté",P1911*PU!$B$7,0)</f>
        <v>0</v>
      </c>
      <c r="AA1911" s="23">
        <f>IF(V1911="Enrobé à froid",P1911*PU!$B$9,0)</f>
        <v>0</v>
      </c>
      <c r="AB1911" s="23">
        <f>IF(V1911="Béton bitumineux",P1911*PU!$B$11,0)</f>
        <v>0</v>
      </c>
      <c r="AC1911" s="23">
        <f>IF(V1911="Grave émulsion",P1911*PU!$B$13,0)</f>
        <v>0</v>
      </c>
      <c r="AD1911" s="24">
        <f>(R1911*PU!B1916)+('Entretien des chaussées1'!T1911*PU!B1918)+'Entretien des chaussées1'!X1911+'Entretien des chaussées1'!Y1911+'Entretien des chaussées1'!Z1911+'Entretien des chaussées1'!AA1911+'Entretien des chaussées1'!AB1911+'Entretien des chaussées1'!AC1911</f>
        <v>0</v>
      </c>
      <c r="AE1911" s="34"/>
      <c r="AF1911" s="34"/>
      <c r="AG1911" s="19" t="str">
        <f t="shared" si="338"/>
        <v/>
      </c>
      <c r="AH1911" s="19" t="str">
        <f t="shared" si="339"/>
        <v/>
      </c>
      <c r="AI1911" s="19" t="str">
        <f t="shared" si="340"/>
        <v/>
      </c>
      <c r="AJ1911" s="31"/>
      <c r="AK1911" s="26"/>
    </row>
    <row r="1912" spans="1:37" x14ac:dyDescent="0.2">
      <c r="A1912" s="40"/>
      <c r="B1912" s="50"/>
      <c r="C1912" s="41"/>
      <c r="D1912" s="44"/>
      <c r="E1912" s="40"/>
      <c r="F1912" s="38" t="str">
        <f t="shared" si="330"/>
        <v/>
      </c>
      <c r="G1912" s="23">
        <f t="shared" si="331"/>
        <v>0</v>
      </c>
      <c r="H1912" s="23">
        <f t="shared" si="332"/>
        <v>0</v>
      </c>
      <c r="I1912" s="23">
        <f t="shared" si="333"/>
        <v>0</v>
      </c>
      <c r="J1912" s="23">
        <f t="shared" si="334"/>
        <v>0</v>
      </c>
      <c r="K1912" s="23">
        <f t="shared" si="335"/>
        <v>0</v>
      </c>
      <c r="L1912" s="27"/>
      <c r="M1912" s="27"/>
      <c r="N1912" s="33"/>
      <c r="O1912" s="33"/>
      <c r="P1912" s="68" t="str">
        <f t="shared" si="336"/>
        <v/>
      </c>
      <c r="Q1912" s="49" t="str">
        <f t="shared" si="337"/>
        <v/>
      </c>
      <c r="R1912" s="33"/>
      <c r="S1912" s="33"/>
      <c r="T1912" s="33"/>
      <c r="U1912" s="33"/>
      <c r="V1912" s="27"/>
      <c r="W1912" s="45"/>
      <c r="X1912" s="42">
        <f>IF(V1912="ESU",P1912*PU!$B$3,0)</f>
        <v>0</v>
      </c>
      <c r="Y1912" s="23">
        <f>IF(V1912="ECF",P1912*PU!$B$5,0)</f>
        <v>0</v>
      </c>
      <c r="Z1912" s="23">
        <f>IF(V1912="Enrobé projeté",P1912*PU!$B$7,0)</f>
        <v>0</v>
      </c>
      <c r="AA1912" s="23">
        <f>IF(V1912="Enrobé à froid",P1912*PU!$B$9,0)</f>
        <v>0</v>
      </c>
      <c r="AB1912" s="23">
        <f>IF(V1912="Béton bitumineux",P1912*PU!$B$11,0)</f>
        <v>0</v>
      </c>
      <c r="AC1912" s="23">
        <f>IF(V1912="Grave émulsion",P1912*PU!$B$13,0)</f>
        <v>0</v>
      </c>
      <c r="AD1912" s="24">
        <f>(R1912*PU!B1917)+('Entretien des chaussées1'!T1912*PU!B1919)+'Entretien des chaussées1'!X1912+'Entretien des chaussées1'!Y1912+'Entretien des chaussées1'!Z1912+'Entretien des chaussées1'!AA1912+'Entretien des chaussées1'!AB1912+'Entretien des chaussées1'!AC1912</f>
        <v>0</v>
      </c>
      <c r="AE1912" s="34"/>
      <c r="AF1912" s="34"/>
      <c r="AG1912" s="19" t="str">
        <f t="shared" si="338"/>
        <v/>
      </c>
      <c r="AH1912" s="19" t="str">
        <f t="shared" si="339"/>
        <v/>
      </c>
      <c r="AI1912" s="19" t="str">
        <f t="shared" si="340"/>
        <v/>
      </c>
      <c r="AJ1912" s="31"/>
      <c r="AK1912" s="26"/>
    </row>
    <row r="1913" spans="1:37" x14ac:dyDescent="0.2">
      <c r="A1913" s="40"/>
      <c r="B1913" s="50"/>
      <c r="C1913" s="41"/>
      <c r="D1913" s="44"/>
      <c r="E1913" s="40"/>
      <c r="F1913" s="38" t="str">
        <f t="shared" si="330"/>
        <v/>
      </c>
      <c r="G1913" s="23">
        <f t="shared" si="331"/>
        <v>0</v>
      </c>
      <c r="H1913" s="23">
        <f t="shared" si="332"/>
        <v>0</v>
      </c>
      <c r="I1913" s="23">
        <f t="shared" si="333"/>
        <v>0</v>
      </c>
      <c r="J1913" s="23">
        <f t="shared" si="334"/>
        <v>0</v>
      </c>
      <c r="K1913" s="23">
        <f t="shared" si="335"/>
        <v>0</v>
      </c>
      <c r="L1913" s="27"/>
      <c r="M1913" s="27"/>
      <c r="N1913" s="33"/>
      <c r="O1913" s="33"/>
      <c r="P1913" s="68" t="str">
        <f t="shared" si="336"/>
        <v/>
      </c>
      <c r="Q1913" s="49" t="str">
        <f t="shared" si="337"/>
        <v/>
      </c>
      <c r="R1913" s="33"/>
      <c r="S1913" s="33"/>
      <c r="T1913" s="33"/>
      <c r="U1913" s="33"/>
      <c r="V1913" s="27"/>
      <c r="W1913" s="45"/>
      <c r="X1913" s="42">
        <f>IF(V1913="ESU",P1913*PU!$B$3,0)</f>
        <v>0</v>
      </c>
      <c r="Y1913" s="23">
        <f>IF(V1913="ECF",P1913*PU!$B$5,0)</f>
        <v>0</v>
      </c>
      <c r="Z1913" s="23">
        <f>IF(V1913="Enrobé projeté",P1913*PU!$B$7,0)</f>
        <v>0</v>
      </c>
      <c r="AA1913" s="23">
        <f>IF(V1913="Enrobé à froid",P1913*PU!$B$9,0)</f>
        <v>0</v>
      </c>
      <c r="AB1913" s="23">
        <f>IF(V1913="Béton bitumineux",P1913*PU!$B$11,0)</f>
        <v>0</v>
      </c>
      <c r="AC1913" s="23">
        <f>IF(V1913="Grave émulsion",P1913*PU!$B$13,0)</f>
        <v>0</v>
      </c>
      <c r="AD1913" s="24">
        <f>(R1913*PU!B1918)+('Entretien des chaussées1'!T1913*PU!B1920)+'Entretien des chaussées1'!X1913+'Entretien des chaussées1'!Y1913+'Entretien des chaussées1'!Z1913+'Entretien des chaussées1'!AA1913+'Entretien des chaussées1'!AB1913+'Entretien des chaussées1'!AC1913</f>
        <v>0</v>
      </c>
      <c r="AE1913" s="34"/>
      <c r="AF1913" s="34"/>
      <c r="AG1913" s="19" t="str">
        <f t="shared" si="338"/>
        <v/>
      </c>
      <c r="AH1913" s="19" t="str">
        <f t="shared" si="339"/>
        <v/>
      </c>
      <c r="AI1913" s="19" t="str">
        <f t="shared" si="340"/>
        <v/>
      </c>
      <c r="AJ1913" s="31"/>
      <c r="AK1913" s="26"/>
    </row>
    <row r="1914" spans="1:37" x14ac:dyDescent="0.2">
      <c r="A1914" s="40"/>
      <c r="B1914" s="50"/>
      <c r="C1914" s="41"/>
      <c r="D1914" s="44"/>
      <c r="E1914" s="40"/>
      <c r="F1914" s="38" t="str">
        <f t="shared" si="330"/>
        <v/>
      </c>
      <c r="G1914" s="23">
        <f t="shared" si="331"/>
        <v>0</v>
      </c>
      <c r="H1914" s="23">
        <f t="shared" si="332"/>
        <v>0</v>
      </c>
      <c r="I1914" s="23">
        <f t="shared" si="333"/>
        <v>0</v>
      </c>
      <c r="J1914" s="23">
        <f t="shared" si="334"/>
        <v>0</v>
      </c>
      <c r="K1914" s="23">
        <f t="shared" si="335"/>
        <v>0</v>
      </c>
      <c r="L1914" s="27"/>
      <c r="M1914" s="27"/>
      <c r="N1914" s="33"/>
      <c r="O1914" s="33"/>
      <c r="P1914" s="68" t="str">
        <f t="shared" si="336"/>
        <v/>
      </c>
      <c r="Q1914" s="49" t="str">
        <f t="shared" si="337"/>
        <v/>
      </c>
      <c r="R1914" s="33"/>
      <c r="S1914" s="33"/>
      <c r="T1914" s="33"/>
      <c r="U1914" s="33"/>
      <c r="V1914" s="27"/>
      <c r="W1914" s="45"/>
      <c r="X1914" s="42">
        <f>IF(V1914="ESU",P1914*PU!$B$3,0)</f>
        <v>0</v>
      </c>
      <c r="Y1914" s="23">
        <f>IF(V1914="ECF",P1914*PU!$B$5,0)</f>
        <v>0</v>
      </c>
      <c r="Z1914" s="23">
        <f>IF(V1914="Enrobé projeté",P1914*PU!$B$7,0)</f>
        <v>0</v>
      </c>
      <c r="AA1914" s="23">
        <f>IF(V1914="Enrobé à froid",P1914*PU!$B$9,0)</f>
        <v>0</v>
      </c>
      <c r="AB1914" s="23">
        <f>IF(V1914="Béton bitumineux",P1914*PU!$B$11,0)</f>
        <v>0</v>
      </c>
      <c r="AC1914" s="23">
        <f>IF(V1914="Grave émulsion",P1914*PU!$B$13,0)</f>
        <v>0</v>
      </c>
      <c r="AD1914" s="24">
        <f>(R1914*PU!B1919)+('Entretien des chaussées1'!T1914*PU!B1921)+'Entretien des chaussées1'!X1914+'Entretien des chaussées1'!Y1914+'Entretien des chaussées1'!Z1914+'Entretien des chaussées1'!AA1914+'Entretien des chaussées1'!AB1914+'Entretien des chaussées1'!AC1914</f>
        <v>0</v>
      </c>
      <c r="AE1914" s="34"/>
      <c r="AF1914" s="34"/>
      <c r="AG1914" s="19" t="str">
        <f t="shared" si="338"/>
        <v/>
      </c>
      <c r="AH1914" s="19" t="str">
        <f t="shared" si="339"/>
        <v/>
      </c>
      <c r="AI1914" s="19" t="str">
        <f t="shared" si="340"/>
        <v/>
      </c>
      <c r="AJ1914" s="31"/>
      <c r="AK1914" s="26"/>
    </row>
    <row r="1915" spans="1:37" x14ac:dyDescent="0.2">
      <c r="A1915" s="40"/>
      <c r="B1915" s="50"/>
      <c r="C1915" s="41"/>
      <c r="D1915" s="44"/>
      <c r="E1915" s="40"/>
      <c r="F1915" s="38" t="str">
        <f t="shared" si="330"/>
        <v/>
      </c>
      <c r="G1915" s="23">
        <f t="shared" si="331"/>
        <v>0</v>
      </c>
      <c r="H1915" s="23">
        <f t="shared" si="332"/>
        <v>0</v>
      </c>
      <c r="I1915" s="23">
        <f t="shared" si="333"/>
        <v>0</v>
      </c>
      <c r="J1915" s="23">
        <f t="shared" si="334"/>
        <v>0</v>
      </c>
      <c r="K1915" s="23">
        <f t="shared" si="335"/>
        <v>0</v>
      </c>
      <c r="L1915" s="27"/>
      <c r="M1915" s="27"/>
      <c r="N1915" s="33"/>
      <c r="O1915" s="33"/>
      <c r="P1915" s="68" t="str">
        <f t="shared" si="336"/>
        <v/>
      </c>
      <c r="Q1915" s="49" t="str">
        <f t="shared" si="337"/>
        <v/>
      </c>
      <c r="R1915" s="33"/>
      <c r="S1915" s="33"/>
      <c r="T1915" s="33"/>
      <c r="U1915" s="33"/>
      <c r="V1915" s="27"/>
      <c r="W1915" s="45"/>
      <c r="X1915" s="42">
        <f>IF(V1915="ESU",P1915*PU!$B$3,0)</f>
        <v>0</v>
      </c>
      <c r="Y1915" s="23">
        <f>IF(V1915="ECF",P1915*PU!$B$5,0)</f>
        <v>0</v>
      </c>
      <c r="Z1915" s="23">
        <f>IF(V1915="Enrobé projeté",P1915*PU!$B$7,0)</f>
        <v>0</v>
      </c>
      <c r="AA1915" s="23">
        <f>IF(V1915="Enrobé à froid",P1915*PU!$B$9,0)</f>
        <v>0</v>
      </c>
      <c r="AB1915" s="23">
        <f>IF(V1915="Béton bitumineux",P1915*PU!$B$11,0)</f>
        <v>0</v>
      </c>
      <c r="AC1915" s="23">
        <f>IF(V1915="Grave émulsion",P1915*PU!$B$13,0)</f>
        <v>0</v>
      </c>
      <c r="AD1915" s="24">
        <f>(R1915*PU!B1920)+('Entretien des chaussées1'!T1915*PU!B1922)+'Entretien des chaussées1'!X1915+'Entretien des chaussées1'!Y1915+'Entretien des chaussées1'!Z1915+'Entretien des chaussées1'!AA1915+'Entretien des chaussées1'!AB1915+'Entretien des chaussées1'!AC1915</f>
        <v>0</v>
      </c>
      <c r="AE1915" s="34"/>
      <c r="AF1915" s="34"/>
      <c r="AG1915" s="19" t="str">
        <f t="shared" si="338"/>
        <v/>
      </c>
      <c r="AH1915" s="19" t="str">
        <f t="shared" si="339"/>
        <v/>
      </c>
      <c r="AI1915" s="19" t="str">
        <f t="shared" si="340"/>
        <v/>
      </c>
      <c r="AJ1915" s="31"/>
      <c r="AK1915" s="26"/>
    </row>
    <row r="1916" spans="1:37" x14ac:dyDescent="0.2">
      <c r="A1916" s="40"/>
      <c r="B1916" s="50"/>
      <c r="C1916" s="41"/>
      <c r="D1916" s="44"/>
      <c r="E1916" s="40"/>
      <c r="F1916" s="38" t="str">
        <f t="shared" si="330"/>
        <v/>
      </c>
      <c r="G1916" s="23">
        <f t="shared" si="331"/>
        <v>0</v>
      </c>
      <c r="H1916" s="23">
        <f t="shared" si="332"/>
        <v>0</v>
      </c>
      <c r="I1916" s="23">
        <f t="shared" si="333"/>
        <v>0</v>
      </c>
      <c r="J1916" s="23">
        <f t="shared" si="334"/>
        <v>0</v>
      </c>
      <c r="K1916" s="23">
        <f t="shared" si="335"/>
        <v>0</v>
      </c>
      <c r="L1916" s="27"/>
      <c r="M1916" s="27"/>
      <c r="N1916" s="33"/>
      <c r="O1916" s="33"/>
      <c r="P1916" s="68" t="str">
        <f t="shared" si="336"/>
        <v/>
      </c>
      <c r="Q1916" s="49" t="str">
        <f t="shared" si="337"/>
        <v/>
      </c>
      <c r="R1916" s="33"/>
      <c r="S1916" s="33"/>
      <c r="T1916" s="33"/>
      <c r="U1916" s="33"/>
      <c r="V1916" s="27"/>
      <c r="W1916" s="45"/>
      <c r="X1916" s="42">
        <f>IF(V1916="ESU",P1916*PU!$B$3,0)</f>
        <v>0</v>
      </c>
      <c r="Y1916" s="23">
        <f>IF(V1916="ECF",P1916*PU!$B$5,0)</f>
        <v>0</v>
      </c>
      <c r="Z1916" s="23">
        <f>IF(V1916="Enrobé projeté",P1916*PU!$B$7,0)</f>
        <v>0</v>
      </c>
      <c r="AA1916" s="23">
        <f>IF(V1916="Enrobé à froid",P1916*PU!$B$9,0)</f>
        <v>0</v>
      </c>
      <c r="AB1916" s="23">
        <f>IF(V1916="Béton bitumineux",P1916*PU!$B$11,0)</f>
        <v>0</v>
      </c>
      <c r="AC1916" s="23">
        <f>IF(V1916="Grave émulsion",P1916*PU!$B$13,0)</f>
        <v>0</v>
      </c>
      <c r="AD1916" s="24">
        <f>(R1916*PU!B1921)+('Entretien des chaussées1'!T1916*PU!B1923)+'Entretien des chaussées1'!X1916+'Entretien des chaussées1'!Y1916+'Entretien des chaussées1'!Z1916+'Entretien des chaussées1'!AA1916+'Entretien des chaussées1'!AB1916+'Entretien des chaussées1'!AC1916</f>
        <v>0</v>
      </c>
      <c r="AE1916" s="34"/>
      <c r="AF1916" s="34"/>
      <c r="AG1916" s="19" t="str">
        <f t="shared" si="338"/>
        <v/>
      </c>
      <c r="AH1916" s="19" t="str">
        <f t="shared" si="339"/>
        <v/>
      </c>
      <c r="AI1916" s="19" t="str">
        <f t="shared" si="340"/>
        <v/>
      </c>
      <c r="AJ1916" s="31"/>
      <c r="AK1916" s="26"/>
    </row>
    <row r="1917" spans="1:37" x14ac:dyDescent="0.2">
      <c r="A1917" s="40"/>
      <c r="B1917" s="50"/>
      <c r="C1917" s="41"/>
      <c r="D1917" s="44"/>
      <c r="E1917" s="40"/>
      <c r="F1917" s="38" t="str">
        <f t="shared" si="330"/>
        <v/>
      </c>
      <c r="G1917" s="23">
        <f t="shared" si="331"/>
        <v>0</v>
      </c>
      <c r="H1917" s="23">
        <f t="shared" si="332"/>
        <v>0</v>
      </c>
      <c r="I1917" s="23">
        <f t="shared" si="333"/>
        <v>0</v>
      </c>
      <c r="J1917" s="23">
        <f t="shared" si="334"/>
        <v>0</v>
      </c>
      <c r="K1917" s="23">
        <f t="shared" si="335"/>
        <v>0</v>
      </c>
      <c r="L1917" s="27"/>
      <c r="M1917" s="27"/>
      <c r="N1917" s="33"/>
      <c r="O1917" s="33"/>
      <c r="P1917" s="68" t="str">
        <f t="shared" si="336"/>
        <v/>
      </c>
      <c r="Q1917" s="49" t="str">
        <f t="shared" si="337"/>
        <v/>
      </c>
      <c r="R1917" s="33"/>
      <c r="S1917" s="33"/>
      <c r="T1917" s="33"/>
      <c r="U1917" s="33"/>
      <c r="V1917" s="27"/>
      <c r="W1917" s="45"/>
      <c r="X1917" s="42">
        <f>IF(V1917="ESU",P1917*PU!$B$3,0)</f>
        <v>0</v>
      </c>
      <c r="Y1917" s="23">
        <f>IF(V1917="ECF",P1917*PU!$B$5,0)</f>
        <v>0</v>
      </c>
      <c r="Z1917" s="23">
        <f>IF(V1917="Enrobé projeté",P1917*PU!$B$7,0)</f>
        <v>0</v>
      </c>
      <c r="AA1917" s="23">
        <f>IF(V1917="Enrobé à froid",P1917*PU!$B$9,0)</f>
        <v>0</v>
      </c>
      <c r="AB1917" s="23">
        <f>IF(V1917="Béton bitumineux",P1917*PU!$B$11,0)</f>
        <v>0</v>
      </c>
      <c r="AC1917" s="23">
        <f>IF(V1917="Grave émulsion",P1917*PU!$B$13,0)</f>
        <v>0</v>
      </c>
      <c r="AD1917" s="24">
        <f>(R1917*PU!B1922)+('Entretien des chaussées1'!T1917*PU!B1924)+'Entretien des chaussées1'!X1917+'Entretien des chaussées1'!Y1917+'Entretien des chaussées1'!Z1917+'Entretien des chaussées1'!AA1917+'Entretien des chaussées1'!AB1917+'Entretien des chaussées1'!AC1917</f>
        <v>0</v>
      </c>
      <c r="AE1917" s="34"/>
      <c r="AF1917" s="34"/>
      <c r="AG1917" s="19" t="str">
        <f t="shared" si="338"/>
        <v/>
      </c>
      <c r="AH1917" s="19" t="str">
        <f t="shared" si="339"/>
        <v/>
      </c>
      <c r="AI1917" s="19" t="str">
        <f t="shared" si="340"/>
        <v/>
      </c>
      <c r="AJ1917" s="31"/>
      <c r="AK1917" s="26"/>
    </row>
    <row r="1918" spans="1:37" x14ac:dyDescent="0.2">
      <c r="A1918" s="40"/>
      <c r="B1918" s="50"/>
      <c r="C1918" s="41"/>
      <c r="D1918" s="44"/>
      <c r="E1918" s="40"/>
      <c r="F1918" s="38" t="str">
        <f t="shared" si="330"/>
        <v/>
      </c>
      <c r="G1918" s="23">
        <f t="shared" si="331"/>
        <v>0</v>
      </c>
      <c r="H1918" s="23">
        <f t="shared" si="332"/>
        <v>0</v>
      </c>
      <c r="I1918" s="23">
        <f t="shared" si="333"/>
        <v>0</v>
      </c>
      <c r="J1918" s="23">
        <f t="shared" si="334"/>
        <v>0</v>
      </c>
      <c r="K1918" s="23">
        <f t="shared" si="335"/>
        <v>0</v>
      </c>
      <c r="L1918" s="27"/>
      <c r="M1918" s="27"/>
      <c r="N1918" s="33"/>
      <c r="O1918" s="33"/>
      <c r="P1918" s="68" t="str">
        <f t="shared" si="336"/>
        <v/>
      </c>
      <c r="Q1918" s="49" t="str">
        <f t="shared" si="337"/>
        <v/>
      </c>
      <c r="R1918" s="33"/>
      <c r="S1918" s="33"/>
      <c r="T1918" s="33"/>
      <c r="U1918" s="33"/>
      <c r="V1918" s="27"/>
      <c r="W1918" s="45"/>
      <c r="X1918" s="42">
        <f>IF(V1918="ESU",P1918*PU!$B$3,0)</f>
        <v>0</v>
      </c>
      <c r="Y1918" s="23">
        <f>IF(V1918="ECF",P1918*PU!$B$5,0)</f>
        <v>0</v>
      </c>
      <c r="Z1918" s="23">
        <f>IF(V1918="Enrobé projeté",P1918*PU!$B$7,0)</f>
        <v>0</v>
      </c>
      <c r="AA1918" s="23">
        <f>IF(V1918="Enrobé à froid",P1918*PU!$B$9,0)</f>
        <v>0</v>
      </c>
      <c r="AB1918" s="23">
        <f>IF(V1918="Béton bitumineux",P1918*PU!$B$11,0)</f>
        <v>0</v>
      </c>
      <c r="AC1918" s="23">
        <f>IF(V1918="Grave émulsion",P1918*PU!$B$13,0)</f>
        <v>0</v>
      </c>
      <c r="AD1918" s="24">
        <f>(R1918*PU!B1923)+('Entretien des chaussées1'!T1918*PU!B1925)+'Entretien des chaussées1'!X1918+'Entretien des chaussées1'!Y1918+'Entretien des chaussées1'!Z1918+'Entretien des chaussées1'!AA1918+'Entretien des chaussées1'!AB1918+'Entretien des chaussées1'!AC1918</f>
        <v>0</v>
      </c>
      <c r="AE1918" s="34"/>
      <c r="AF1918" s="34"/>
      <c r="AG1918" s="19" t="str">
        <f t="shared" si="338"/>
        <v/>
      </c>
      <c r="AH1918" s="19" t="str">
        <f t="shared" si="339"/>
        <v/>
      </c>
      <c r="AI1918" s="19" t="str">
        <f t="shared" si="340"/>
        <v/>
      </c>
      <c r="AJ1918" s="31"/>
      <c r="AK1918" s="26"/>
    </row>
    <row r="1919" spans="1:37" x14ac:dyDescent="0.2">
      <c r="A1919" s="40"/>
      <c r="B1919" s="50"/>
      <c r="C1919" s="41"/>
      <c r="D1919" s="44"/>
      <c r="E1919" s="40"/>
      <c r="F1919" s="38" t="str">
        <f t="shared" si="330"/>
        <v/>
      </c>
      <c r="G1919" s="23">
        <f t="shared" si="331"/>
        <v>0</v>
      </c>
      <c r="H1919" s="23">
        <f t="shared" si="332"/>
        <v>0</v>
      </c>
      <c r="I1919" s="23">
        <f t="shared" si="333"/>
        <v>0</v>
      </c>
      <c r="J1919" s="23">
        <f t="shared" si="334"/>
        <v>0</v>
      </c>
      <c r="K1919" s="23">
        <f t="shared" si="335"/>
        <v>0</v>
      </c>
      <c r="L1919" s="27"/>
      <c r="M1919" s="27"/>
      <c r="N1919" s="33"/>
      <c r="O1919" s="33"/>
      <c r="P1919" s="68" t="str">
        <f t="shared" si="336"/>
        <v/>
      </c>
      <c r="Q1919" s="49" t="str">
        <f t="shared" si="337"/>
        <v/>
      </c>
      <c r="R1919" s="33"/>
      <c r="S1919" s="33"/>
      <c r="T1919" s="33"/>
      <c r="U1919" s="33"/>
      <c r="V1919" s="27"/>
      <c r="W1919" s="45"/>
      <c r="X1919" s="42">
        <f>IF(V1919="ESU",P1919*PU!$B$3,0)</f>
        <v>0</v>
      </c>
      <c r="Y1919" s="23">
        <f>IF(V1919="ECF",P1919*PU!$B$5,0)</f>
        <v>0</v>
      </c>
      <c r="Z1919" s="23">
        <f>IF(V1919="Enrobé projeté",P1919*PU!$B$7,0)</f>
        <v>0</v>
      </c>
      <c r="AA1919" s="23">
        <f>IF(V1919="Enrobé à froid",P1919*PU!$B$9,0)</f>
        <v>0</v>
      </c>
      <c r="AB1919" s="23">
        <f>IF(V1919="Béton bitumineux",P1919*PU!$B$11,0)</f>
        <v>0</v>
      </c>
      <c r="AC1919" s="23">
        <f>IF(V1919="Grave émulsion",P1919*PU!$B$13,0)</f>
        <v>0</v>
      </c>
      <c r="AD1919" s="24">
        <f>(R1919*PU!B1924)+('Entretien des chaussées1'!T1919*PU!B1926)+'Entretien des chaussées1'!X1919+'Entretien des chaussées1'!Y1919+'Entretien des chaussées1'!Z1919+'Entretien des chaussées1'!AA1919+'Entretien des chaussées1'!AB1919+'Entretien des chaussées1'!AC1919</f>
        <v>0</v>
      </c>
      <c r="AE1919" s="34"/>
      <c r="AF1919" s="34"/>
      <c r="AG1919" s="19" t="str">
        <f t="shared" si="338"/>
        <v/>
      </c>
      <c r="AH1919" s="19" t="str">
        <f t="shared" si="339"/>
        <v/>
      </c>
      <c r="AI1919" s="19" t="str">
        <f t="shared" si="340"/>
        <v/>
      </c>
      <c r="AJ1919" s="31"/>
      <c r="AK1919" s="26"/>
    </row>
    <row r="1920" spans="1:37" x14ac:dyDescent="0.2">
      <c r="A1920" s="40"/>
      <c r="B1920" s="50"/>
      <c r="C1920" s="41"/>
      <c r="D1920" s="44"/>
      <c r="E1920" s="40"/>
      <c r="F1920" s="38" t="str">
        <f t="shared" si="330"/>
        <v/>
      </c>
      <c r="G1920" s="23">
        <f t="shared" si="331"/>
        <v>0</v>
      </c>
      <c r="H1920" s="23">
        <f t="shared" si="332"/>
        <v>0</v>
      </c>
      <c r="I1920" s="23">
        <f t="shared" si="333"/>
        <v>0</v>
      </c>
      <c r="J1920" s="23">
        <f t="shared" si="334"/>
        <v>0</v>
      </c>
      <c r="K1920" s="23">
        <f t="shared" si="335"/>
        <v>0</v>
      </c>
      <c r="L1920" s="27"/>
      <c r="M1920" s="27"/>
      <c r="N1920" s="33"/>
      <c r="O1920" s="33"/>
      <c r="P1920" s="68" t="str">
        <f t="shared" si="336"/>
        <v/>
      </c>
      <c r="Q1920" s="49" t="str">
        <f t="shared" si="337"/>
        <v/>
      </c>
      <c r="R1920" s="33"/>
      <c r="S1920" s="33"/>
      <c r="T1920" s="33"/>
      <c r="U1920" s="33"/>
      <c r="V1920" s="27"/>
      <c r="W1920" s="45"/>
      <c r="X1920" s="42">
        <f>IF(V1920="ESU",P1920*PU!$B$3,0)</f>
        <v>0</v>
      </c>
      <c r="Y1920" s="23">
        <f>IF(V1920="ECF",P1920*PU!$B$5,0)</f>
        <v>0</v>
      </c>
      <c r="Z1920" s="23">
        <f>IF(V1920="Enrobé projeté",P1920*PU!$B$7,0)</f>
        <v>0</v>
      </c>
      <c r="AA1920" s="23">
        <f>IF(V1920="Enrobé à froid",P1920*PU!$B$9,0)</f>
        <v>0</v>
      </c>
      <c r="AB1920" s="23">
        <f>IF(V1920="Béton bitumineux",P1920*PU!$B$11,0)</f>
        <v>0</v>
      </c>
      <c r="AC1920" s="23">
        <f>IF(V1920="Grave émulsion",P1920*PU!$B$13,0)</f>
        <v>0</v>
      </c>
      <c r="AD1920" s="24">
        <f>(R1920*PU!B1925)+('Entretien des chaussées1'!T1920*PU!B1927)+'Entretien des chaussées1'!X1920+'Entretien des chaussées1'!Y1920+'Entretien des chaussées1'!Z1920+'Entretien des chaussées1'!AA1920+'Entretien des chaussées1'!AB1920+'Entretien des chaussées1'!AC1920</f>
        <v>0</v>
      </c>
      <c r="AE1920" s="34"/>
      <c r="AF1920" s="34"/>
      <c r="AG1920" s="19" t="str">
        <f t="shared" si="338"/>
        <v/>
      </c>
      <c r="AH1920" s="19" t="str">
        <f t="shared" si="339"/>
        <v/>
      </c>
      <c r="AI1920" s="19" t="str">
        <f t="shared" si="340"/>
        <v/>
      </c>
      <c r="AJ1920" s="31"/>
      <c r="AK1920" s="26"/>
    </row>
    <row r="1921" spans="1:37" x14ac:dyDescent="0.2">
      <c r="A1921" s="40"/>
      <c r="B1921" s="50"/>
      <c r="C1921" s="41"/>
      <c r="D1921" s="44"/>
      <c r="E1921" s="40"/>
      <c r="F1921" s="38" t="str">
        <f t="shared" si="330"/>
        <v/>
      </c>
      <c r="G1921" s="23">
        <f t="shared" si="331"/>
        <v>0</v>
      </c>
      <c r="H1921" s="23">
        <f t="shared" si="332"/>
        <v>0</v>
      </c>
      <c r="I1921" s="23">
        <f t="shared" si="333"/>
        <v>0</v>
      </c>
      <c r="J1921" s="23">
        <f t="shared" si="334"/>
        <v>0</v>
      </c>
      <c r="K1921" s="23">
        <f t="shared" si="335"/>
        <v>0</v>
      </c>
      <c r="L1921" s="27"/>
      <c r="M1921" s="27"/>
      <c r="N1921" s="33"/>
      <c r="O1921" s="33"/>
      <c r="P1921" s="68" t="str">
        <f t="shared" si="336"/>
        <v/>
      </c>
      <c r="Q1921" s="49" t="str">
        <f t="shared" si="337"/>
        <v/>
      </c>
      <c r="R1921" s="33"/>
      <c r="S1921" s="33"/>
      <c r="T1921" s="33"/>
      <c r="U1921" s="33"/>
      <c r="V1921" s="27"/>
      <c r="W1921" s="45"/>
      <c r="X1921" s="42">
        <f>IF(V1921="ESU",P1921*PU!$B$3,0)</f>
        <v>0</v>
      </c>
      <c r="Y1921" s="23">
        <f>IF(V1921="ECF",P1921*PU!$B$5,0)</f>
        <v>0</v>
      </c>
      <c r="Z1921" s="23">
        <f>IF(V1921="Enrobé projeté",P1921*PU!$B$7,0)</f>
        <v>0</v>
      </c>
      <c r="AA1921" s="23">
        <f>IF(V1921="Enrobé à froid",P1921*PU!$B$9,0)</f>
        <v>0</v>
      </c>
      <c r="AB1921" s="23">
        <f>IF(V1921="Béton bitumineux",P1921*PU!$B$11,0)</f>
        <v>0</v>
      </c>
      <c r="AC1921" s="23">
        <f>IF(V1921="Grave émulsion",P1921*PU!$B$13,0)</f>
        <v>0</v>
      </c>
      <c r="AD1921" s="24">
        <f>(R1921*PU!B1926)+('Entretien des chaussées1'!T1921*PU!B1928)+'Entretien des chaussées1'!X1921+'Entretien des chaussées1'!Y1921+'Entretien des chaussées1'!Z1921+'Entretien des chaussées1'!AA1921+'Entretien des chaussées1'!AB1921+'Entretien des chaussées1'!AC1921</f>
        <v>0</v>
      </c>
      <c r="AE1921" s="34"/>
      <c r="AF1921" s="34"/>
      <c r="AG1921" s="19" t="str">
        <f t="shared" si="338"/>
        <v/>
      </c>
      <c r="AH1921" s="19" t="str">
        <f t="shared" si="339"/>
        <v/>
      </c>
      <c r="AI1921" s="19" t="str">
        <f t="shared" si="340"/>
        <v/>
      </c>
      <c r="AJ1921" s="31"/>
      <c r="AK1921" s="26"/>
    </row>
    <row r="1922" spans="1:37" x14ac:dyDescent="0.2">
      <c r="A1922" s="40"/>
      <c r="B1922" s="50"/>
      <c r="C1922" s="41"/>
      <c r="D1922" s="44"/>
      <c r="E1922" s="40"/>
      <c r="F1922" s="38" t="str">
        <f t="shared" si="330"/>
        <v/>
      </c>
      <c r="G1922" s="23">
        <f t="shared" si="331"/>
        <v>0</v>
      </c>
      <c r="H1922" s="23">
        <f t="shared" si="332"/>
        <v>0</v>
      </c>
      <c r="I1922" s="23">
        <f t="shared" si="333"/>
        <v>0</v>
      </c>
      <c r="J1922" s="23">
        <f t="shared" si="334"/>
        <v>0</v>
      </c>
      <c r="K1922" s="23">
        <f t="shared" si="335"/>
        <v>0</v>
      </c>
      <c r="L1922" s="27"/>
      <c r="M1922" s="27"/>
      <c r="N1922" s="33"/>
      <c r="O1922" s="33"/>
      <c r="P1922" s="68" t="str">
        <f t="shared" si="336"/>
        <v/>
      </c>
      <c r="Q1922" s="49" t="str">
        <f t="shared" si="337"/>
        <v/>
      </c>
      <c r="R1922" s="33"/>
      <c r="S1922" s="33"/>
      <c r="T1922" s="33"/>
      <c r="U1922" s="33"/>
      <c r="V1922" s="27"/>
      <c r="W1922" s="45"/>
      <c r="X1922" s="42">
        <f>IF(V1922="ESU",P1922*PU!$B$3,0)</f>
        <v>0</v>
      </c>
      <c r="Y1922" s="23">
        <f>IF(V1922="ECF",P1922*PU!$B$5,0)</f>
        <v>0</v>
      </c>
      <c r="Z1922" s="23">
        <f>IF(V1922="Enrobé projeté",P1922*PU!$B$7,0)</f>
        <v>0</v>
      </c>
      <c r="AA1922" s="23">
        <f>IF(V1922="Enrobé à froid",P1922*PU!$B$9,0)</f>
        <v>0</v>
      </c>
      <c r="AB1922" s="23">
        <f>IF(V1922="Béton bitumineux",P1922*PU!$B$11,0)</f>
        <v>0</v>
      </c>
      <c r="AC1922" s="23">
        <f>IF(V1922="Grave émulsion",P1922*PU!$B$13,0)</f>
        <v>0</v>
      </c>
      <c r="AD1922" s="24">
        <f>(R1922*PU!B1927)+('Entretien des chaussées1'!T1922*PU!B1929)+'Entretien des chaussées1'!X1922+'Entretien des chaussées1'!Y1922+'Entretien des chaussées1'!Z1922+'Entretien des chaussées1'!AA1922+'Entretien des chaussées1'!AB1922+'Entretien des chaussées1'!AC1922</f>
        <v>0</v>
      </c>
      <c r="AE1922" s="34"/>
      <c r="AF1922" s="34"/>
      <c r="AG1922" s="19" t="str">
        <f t="shared" si="338"/>
        <v/>
      </c>
      <c r="AH1922" s="19" t="str">
        <f t="shared" si="339"/>
        <v/>
      </c>
      <c r="AI1922" s="19" t="str">
        <f t="shared" si="340"/>
        <v/>
      </c>
      <c r="AJ1922" s="31"/>
      <c r="AK1922" s="26"/>
    </row>
    <row r="1923" spans="1:37" x14ac:dyDescent="0.2">
      <c r="A1923" s="40"/>
      <c r="B1923" s="50"/>
      <c r="C1923" s="41"/>
      <c r="D1923" s="44"/>
      <c r="E1923" s="40"/>
      <c r="F1923" s="38" t="str">
        <f t="shared" si="330"/>
        <v/>
      </c>
      <c r="G1923" s="23">
        <f t="shared" si="331"/>
        <v>0</v>
      </c>
      <c r="H1923" s="23">
        <f t="shared" si="332"/>
        <v>0</v>
      </c>
      <c r="I1923" s="23">
        <f t="shared" si="333"/>
        <v>0</v>
      </c>
      <c r="J1923" s="23">
        <f t="shared" si="334"/>
        <v>0</v>
      </c>
      <c r="K1923" s="23">
        <f t="shared" si="335"/>
        <v>0</v>
      </c>
      <c r="L1923" s="27"/>
      <c r="M1923" s="27"/>
      <c r="N1923" s="33"/>
      <c r="O1923" s="33"/>
      <c r="P1923" s="68" t="str">
        <f t="shared" si="336"/>
        <v/>
      </c>
      <c r="Q1923" s="49" t="str">
        <f t="shared" si="337"/>
        <v/>
      </c>
      <c r="R1923" s="33"/>
      <c r="S1923" s="33"/>
      <c r="T1923" s="33"/>
      <c r="U1923" s="33"/>
      <c r="V1923" s="27"/>
      <c r="W1923" s="45"/>
      <c r="X1923" s="42">
        <f>IF(V1923="ESU",P1923*PU!$B$3,0)</f>
        <v>0</v>
      </c>
      <c r="Y1923" s="23">
        <f>IF(V1923="ECF",P1923*PU!$B$5,0)</f>
        <v>0</v>
      </c>
      <c r="Z1923" s="23">
        <f>IF(V1923="Enrobé projeté",P1923*PU!$B$7,0)</f>
        <v>0</v>
      </c>
      <c r="AA1923" s="23">
        <f>IF(V1923="Enrobé à froid",P1923*PU!$B$9,0)</f>
        <v>0</v>
      </c>
      <c r="AB1923" s="23">
        <f>IF(V1923="Béton bitumineux",P1923*PU!$B$11,0)</f>
        <v>0</v>
      </c>
      <c r="AC1923" s="23">
        <f>IF(V1923="Grave émulsion",P1923*PU!$B$13,0)</f>
        <v>0</v>
      </c>
      <c r="AD1923" s="24">
        <f>(R1923*PU!B1928)+('Entretien des chaussées1'!T1923*PU!B1930)+'Entretien des chaussées1'!X1923+'Entretien des chaussées1'!Y1923+'Entretien des chaussées1'!Z1923+'Entretien des chaussées1'!AA1923+'Entretien des chaussées1'!AB1923+'Entretien des chaussées1'!AC1923</f>
        <v>0</v>
      </c>
      <c r="AE1923" s="34"/>
      <c r="AF1923" s="34"/>
      <c r="AG1923" s="19" t="str">
        <f t="shared" si="338"/>
        <v/>
      </c>
      <c r="AH1923" s="19" t="str">
        <f t="shared" si="339"/>
        <v/>
      </c>
      <c r="AI1923" s="19" t="str">
        <f t="shared" si="340"/>
        <v/>
      </c>
      <c r="AJ1923" s="31"/>
      <c r="AK1923" s="26"/>
    </row>
    <row r="1924" spans="1:37" x14ac:dyDescent="0.2">
      <c r="A1924" s="40"/>
      <c r="B1924" s="50"/>
      <c r="C1924" s="41"/>
      <c r="D1924" s="44"/>
      <c r="E1924" s="40"/>
      <c r="F1924" s="38" t="str">
        <f t="shared" si="330"/>
        <v/>
      </c>
      <c r="G1924" s="23">
        <f t="shared" si="331"/>
        <v>0</v>
      </c>
      <c r="H1924" s="23">
        <f t="shared" si="332"/>
        <v>0</v>
      </c>
      <c r="I1924" s="23">
        <f t="shared" si="333"/>
        <v>0</v>
      </c>
      <c r="J1924" s="23">
        <f t="shared" si="334"/>
        <v>0</v>
      </c>
      <c r="K1924" s="23">
        <f t="shared" si="335"/>
        <v>0</v>
      </c>
      <c r="L1924" s="27"/>
      <c r="M1924" s="27"/>
      <c r="N1924" s="33"/>
      <c r="O1924" s="33"/>
      <c r="P1924" s="68" t="str">
        <f t="shared" si="336"/>
        <v/>
      </c>
      <c r="Q1924" s="49" t="str">
        <f t="shared" si="337"/>
        <v/>
      </c>
      <c r="R1924" s="33"/>
      <c r="S1924" s="33"/>
      <c r="T1924" s="33"/>
      <c r="U1924" s="33"/>
      <c r="V1924" s="27"/>
      <c r="W1924" s="45"/>
      <c r="X1924" s="42">
        <f>IF(V1924="ESU",P1924*PU!$B$3,0)</f>
        <v>0</v>
      </c>
      <c r="Y1924" s="23">
        <f>IF(V1924="ECF",P1924*PU!$B$5,0)</f>
        <v>0</v>
      </c>
      <c r="Z1924" s="23">
        <f>IF(V1924="Enrobé projeté",P1924*PU!$B$7,0)</f>
        <v>0</v>
      </c>
      <c r="AA1924" s="23">
        <f>IF(V1924="Enrobé à froid",P1924*PU!$B$9,0)</f>
        <v>0</v>
      </c>
      <c r="AB1924" s="23">
        <f>IF(V1924="Béton bitumineux",P1924*PU!$B$11,0)</f>
        <v>0</v>
      </c>
      <c r="AC1924" s="23">
        <f>IF(V1924="Grave émulsion",P1924*PU!$B$13,0)</f>
        <v>0</v>
      </c>
      <c r="AD1924" s="24">
        <f>(R1924*PU!B1929)+('Entretien des chaussées1'!T1924*PU!B1931)+'Entretien des chaussées1'!X1924+'Entretien des chaussées1'!Y1924+'Entretien des chaussées1'!Z1924+'Entretien des chaussées1'!AA1924+'Entretien des chaussées1'!AB1924+'Entretien des chaussées1'!AC1924</f>
        <v>0</v>
      </c>
      <c r="AE1924" s="34"/>
      <c r="AF1924" s="34"/>
      <c r="AG1924" s="19" t="str">
        <f t="shared" si="338"/>
        <v/>
      </c>
      <c r="AH1924" s="19" t="str">
        <f t="shared" si="339"/>
        <v/>
      </c>
      <c r="AI1924" s="19" t="str">
        <f t="shared" si="340"/>
        <v/>
      </c>
      <c r="AJ1924" s="31"/>
      <c r="AK1924" s="26"/>
    </row>
    <row r="1925" spans="1:37" x14ac:dyDescent="0.2">
      <c r="A1925" s="40"/>
      <c r="B1925" s="50"/>
      <c r="C1925" s="41"/>
      <c r="D1925" s="44"/>
      <c r="E1925" s="40"/>
      <c r="F1925" s="38" t="str">
        <f t="shared" si="330"/>
        <v/>
      </c>
      <c r="G1925" s="23">
        <f t="shared" si="331"/>
        <v>0</v>
      </c>
      <c r="H1925" s="23">
        <f t="shared" si="332"/>
        <v>0</v>
      </c>
      <c r="I1925" s="23">
        <f t="shared" si="333"/>
        <v>0</v>
      </c>
      <c r="J1925" s="23">
        <f t="shared" si="334"/>
        <v>0</v>
      </c>
      <c r="K1925" s="23">
        <f t="shared" si="335"/>
        <v>0</v>
      </c>
      <c r="L1925" s="27"/>
      <c r="M1925" s="27"/>
      <c r="N1925" s="33"/>
      <c r="O1925" s="33"/>
      <c r="P1925" s="68" t="str">
        <f t="shared" si="336"/>
        <v/>
      </c>
      <c r="Q1925" s="49" t="str">
        <f t="shared" si="337"/>
        <v/>
      </c>
      <c r="R1925" s="33"/>
      <c r="S1925" s="33"/>
      <c r="T1925" s="33"/>
      <c r="U1925" s="33"/>
      <c r="V1925" s="27"/>
      <c r="W1925" s="45"/>
      <c r="X1925" s="42">
        <f>IF(V1925="ESU",P1925*PU!$B$3,0)</f>
        <v>0</v>
      </c>
      <c r="Y1925" s="23">
        <f>IF(V1925="ECF",P1925*PU!$B$5,0)</f>
        <v>0</v>
      </c>
      <c r="Z1925" s="23">
        <f>IF(V1925="Enrobé projeté",P1925*PU!$B$7,0)</f>
        <v>0</v>
      </c>
      <c r="AA1925" s="23">
        <f>IF(V1925="Enrobé à froid",P1925*PU!$B$9,0)</f>
        <v>0</v>
      </c>
      <c r="AB1925" s="23">
        <f>IF(V1925="Béton bitumineux",P1925*PU!$B$11,0)</f>
        <v>0</v>
      </c>
      <c r="AC1925" s="23">
        <f>IF(V1925="Grave émulsion",P1925*PU!$B$13,0)</f>
        <v>0</v>
      </c>
      <c r="AD1925" s="24">
        <f>(R1925*PU!B1930)+('Entretien des chaussées1'!T1925*PU!B1932)+'Entretien des chaussées1'!X1925+'Entretien des chaussées1'!Y1925+'Entretien des chaussées1'!Z1925+'Entretien des chaussées1'!AA1925+'Entretien des chaussées1'!AB1925+'Entretien des chaussées1'!AC1925</f>
        <v>0</v>
      </c>
      <c r="AE1925" s="34"/>
      <c r="AF1925" s="34"/>
      <c r="AG1925" s="19" t="str">
        <f t="shared" si="338"/>
        <v/>
      </c>
      <c r="AH1925" s="19" t="str">
        <f t="shared" si="339"/>
        <v/>
      </c>
      <c r="AI1925" s="19" t="str">
        <f t="shared" si="340"/>
        <v/>
      </c>
      <c r="AJ1925" s="31"/>
      <c r="AK1925" s="26"/>
    </row>
    <row r="1926" spans="1:37" x14ac:dyDescent="0.2">
      <c r="A1926" s="40"/>
      <c r="B1926" s="50"/>
      <c r="C1926" s="41"/>
      <c r="D1926" s="44"/>
      <c r="E1926" s="40"/>
      <c r="F1926" s="38" t="str">
        <f t="shared" si="330"/>
        <v/>
      </c>
      <c r="G1926" s="23">
        <f t="shared" si="331"/>
        <v>0</v>
      </c>
      <c r="H1926" s="23">
        <f t="shared" si="332"/>
        <v>0</v>
      </c>
      <c r="I1926" s="23">
        <f t="shared" si="333"/>
        <v>0</v>
      </c>
      <c r="J1926" s="23">
        <f t="shared" si="334"/>
        <v>0</v>
      </c>
      <c r="K1926" s="23">
        <f t="shared" si="335"/>
        <v>0</v>
      </c>
      <c r="L1926" s="27"/>
      <c r="M1926" s="27"/>
      <c r="N1926" s="33"/>
      <c r="O1926" s="33"/>
      <c r="P1926" s="68" t="str">
        <f t="shared" si="336"/>
        <v/>
      </c>
      <c r="Q1926" s="49" t="str">
        <f t="shared" si="337"/>
        <v/>
      </c>
      <c r="R1926" s="33"/>
      <c r="S1926" s="33"/>
      <c r="T1926" s="33"/>
      <c r="U1926" s="33"/>
      <c r="V1926" s="27"/>
      <c r="W1926" s="45"/>
      <c r="X1926" s="42">
        <f>IF(V1926="ESU",P1926*PU!$B$3,0)</f>
        <v>0</v>
      </c>
      <c r="Y1926" s="23">
        <f>IF(V1926="ECF",P1926*PU!$B$5,0)</f>
        <v>0</v>
      </c>
      <c r="Z1926" s="23">
        <f>IF(V1926="Enrobé projeté",P1926*PU!$B$7,0)</f>
        <v>0</v>
      </c>
      <c r="AA1926" s="23">
        <f>IF(V1926="Enrobé à froid",P1926*PU!$B$9,0)</f>
        <v>0</v>
      </c>
      <c r="AB1926" s="23">
        <f>IF(V1926="Béton bitumineux",P1926*PU!$B$11,0)</f>
        <v>0</v>
      </c>
      <c r="AC1926" s="23">
        <f>IF(V1926="Grave émulsion",P1926*PU!$B$13,0)</f>
        <v>0</v>
      </c>
      <c r="AD1926" s="24">
        <f>(R1926*PU!B1931)+('Entretien des chaussées1'!T1926*PU!B1933)+'Entretien des chaussées1'!X1926+'Entretien des chaussées1'!Y1926+'Entretien des chaussées1'!Z1926+'Entretien des chaussées1'!AA1926+'Entretien des chaussées1'!AB1926+'Entretien des chaussées1'!AC1926</f>
        <v>0</v>
      </c>
      <c r="AE1926" s="34"/>
      <c r="AF1926" s="34"/>
      <c r="AG1926" s="19" t="str">
        <f t="shared" si="338"/>
        <v/>
      </c>
      <c r="AH1926" s="19" t="str">
        <f t="shared" si="339"/>
        <v/>
      </c>
      <c r="AI1926" s="19" t="str">
        <f t="shared" si="340"/>
        <v/>
      </c>
      <c r="AJ1926" s="31"/>
      <c r="AK1926" s="26"/>
    </row>
    <row r="1927" spans="1:37" x14ac:dyDescent="0.2">
      <c r="A1927" s="40"/>
      <c r="B1927" s="50"/>
      <c r="C1927" s="41"/>
      <c r="D1927" s="44"/>
      <c r="E1927" s="40"/>
      <c r="F1927" s="38" t="str">
        <f t="shared" si="330"/>
        <v/>
      </c>
      <c r="G1927" s="23">
        <f t="shared" si="331"/>
        <v>0</v>
      </c>
      <c r="H1927" s="23">
        <f t="shared" si="332"/>
        <v>0</v>
      </c>
      <c r="I1927" s="23">
        <f t="shared" si="333"/>
        <v>0</v>
      </c>
      <c r="J1927" s="23">
        <f t="shared" si="334"/>
        <v>0</v>
      </c>
      <c r="K1927" s="23">
        <f t="shared" si="335"/>
        <v>0</v>
      </c>
      <c r="L1927" s="27"/>
      <c r="M1927" s="27"/>
      <c r="N1927" s="33"/>
      <c r="O1927" s="33"/>
      <c r="P1927" s="68" t="str">
        <f t="shared" si="336"/>
        <v/>
      </c>
      <c r="Q1927" s="49" t="str">
        <f t="shared" si="337"/>
        <v/>
      </c>
      <c r="R1927" s="33"/>
      <c r="S1927" s="33"/>
      <c r="T1927" s="33"/>
      <c r="U1927" s="33"/>
      <c r="V1927" s="27"/>
      <c r="W1927" s="45"/>
      <c r="X1927" s="42">
        <f>IF(V1927="ESU",P1927*PU!$B$3,0)</f>
        <v>0</v>
      </c>
      <c r="Y1927" s="23">
        <f>IF(V1927="ECF",P1927*PU!$B$5,0)</f>
        <v>0</v>
      </c>
      <c r="Z1927" s="23">
        <f>IF(V1927="Enrobé projeté",P1927*PU!$B$7,0)</f>
        <v>0</v>
      </c>
      <c r="AA1927" s="23">
        <f>IF(V1927="Enrobé à froid",P1927*PU!$B$9,0)</f>
        <v>0</v>
      </c>
      <c r="AB1927" s="23">
        <f>IF(V1927="Béton bitumineux",P1927*PU!$B$11,0)</f>
        <v>0</v>
      </c>
      <c r="AC1927" s="23">
        <f>IF(V1927="Grave émulsion",P1927*PU!$B$13,0)</f>
        <v>0</v>
      </c>
      <c r="AD1927" s="24">
        <f>(R1927*PU!B1932)+('Entretien des chaussées1'!T1927*PU!B1934)+'Entretien des chaussées1'!X1927+'Entretien des chaussées1'!Y1927+'Entretien des chaussées1'!Z1927+'Entretien des chaussées1'!AA1927+'Entretien des chaussées1'!AB1927+'Entretien des chaussées1'!AC1927</f>
        <v>0</v>
      </c>
      <c r="AE1927" s="34"/>
      <c r="AF1927" s="34"/>
      <c r="AG1927" s="19" t="str">
        <f t="shared" si="338"/>
        <v/>
      </c>
      <c r="AH1927" s="19" t="str">
        <f t="shared" si="339"/>
        <v/>
      </c>
      <c r="AI1927" s="19" t="str">
        <f t="shared" si="340"/>
        <v/>
      </c>
      <c r="AJ1927" s="31"/>
      <c r="AK1927" s="26"/>
    </row>
    <row r="1928" spans="1:37" x14ac:dyDescent="0.2">
      <c r="A1928" s="40"/>
      <c r="B1928" s="50"/>
      <c r="C1928" s="41"/>
      <c r="D1928" s="44"/>
      <c r="E1928" s="40"/>
      <c r="F1928" s="38" t="str">
        <f t="shared" si="330"/>
        <v/>
      </c>
      <c r="G1928" s="23">
        <f t="shared" si="331"/>
        <v>0</v>
      </c>
      <c r="H1928" s="23">
        <f t="shared" si="332"/>
        <v>0</v>
      </c>
      <c r="I1928" s="23">
        <f t="shared" si="333"/>
        <v>0</v>
      </c>
      <c r="J1928" s="23">
        <f t="shared" si="334"/>
        <v>0</v>
      </c>
      <c r="K1928" s="23">
        <f t="shared" si="335"/>
        <v>0</v>
      </c>
      <c r="L1928" s="27"/>
      <c r="M1928" s="27"/>
      <c r="N1928" s="33"/>
      <c r="O1928" s="33"/>
      <c r="P1928" s="68" t="str">
        <f t="shared" si="336"/>
        <v/>
      </c>
      <c r="Q1928" s="49" t="str">
        <f t="shared" si="337"/>
        <v/>
      </c>
      <c r="R1928" s="33"/>
      <c r="S1928" s="33"/>
      <c r="T1928" s="33"/>
      <c r="U1928" s="33"/>
      <c r="V1928" s="27"/>
      <c r="W1928" s="45"/>
      <c r="X1928" s="42">
        <f>IF(V1928="ESU",P1928*PU!$B$3,0)</f>
        <v>0</v>
      </c>
      <c r="Y1928" s="23">
        <f>IF(V1928="ECF",P1928*PU!$B$5,0)</f>
        <v>0</v>
      </c>
      <c r="Z1928" s="23">
        <f>IF(V1928="Enrobé projeté",P1928*PU!$B$7,0)</f>
        <v>0</v>
      </c>
      <c r="AA1928" s="23">
        <f>IF(V1928="Enrobé à froid",P1928*PU!$B$9,0)</f>
        <v>0</v>
      </c>
      <c r="AB1928" s="23">
        <f>IF(V1928="Béton bitumineux",P1928*PU!$B$11,0)</f>
        <v>0</v>
      </c>
      <c r="AC1928" s="23">
        <f>IF(V1928="Grave émulsion",P1928*PU!$B$13,0)</f>
        <v>0</v>
      </c>
      <c r="AD1928" s="24">
        <f>(R1928*PU!B1933)+('Entretien des chaussées1'!T1928*PU!B1935)+'Entretien des chaussées1'!X1928+'Entretien des chaussées1'!Y1928+'Entretien des chaussées1'!Z1928+'Entretien des chaussées1'!AA1928+'Entretien des chaussées1'!AB1928+'Entretien des chaussées1'!AC1928</f>
        <v>0</v>
      </c>
      <c r="AE1928" s="34"/>
      <c r="AF1928" s="34"/>
      <c r="AG1928" s="19" t="str">
        <f t="shared" si="338"/>
        <v/>
      </c>
      <c r="AH1928" s="19" t="str">
        <f t="shared" si="339"/>
        <v/>
      </c>
      <c r="AI1928" s="19" t="str">
        <f t="shared" si="340"/>
        <v/>
      </c>
      <c r="AJ1928" s="31"/>
      <c r="AK1928" s="26"/>
    </row>
    <row r="1929" spans="1:37" x14ac:dyDescent="0.2">
      <c r="A1929" s="40"/>
      <c r="B1929" s="50"/>
      <c r="C1929" s="41"/>
      <c r="D1929" s="44"/>
      <c r="E1929" s="40"/>
      <c r="F1929" s="38" t="str">
        <f t="shared" si="330"/>
        <v/>
      </c>
      <c r="G1929" s="23">
        <f t="shared" si="331"/>
        <v>0</v>
      </c>
      <c r="H1929" s="23">
        <f t="shared" si="332"/>
        <v>0</v>
      </c>
      <c r="I1929" s="23">
        <f t="shared" si="333"/>
        <v>0</v>
      </c>
      <c r="J1929" s="23">
        <f t="shared" si="334"/>
        <v>0</v>
      </c>
      <c r="K1929" s="23">
        <f t="shared" si="335"/>
        <v>0</v>
      </c>
      <c r="L1929" s="27"/>
      <c r="M1929" s="27"/>
      <c r="N1929" s="33"/>
      <c r="O1929" s="33"/>
      <c r="P1929" s="68" t="str">
        <f t="shared" si="336"/>
        <v/>
      </c>
      <c r="Q1929" s="49" t="str">
        <f t="shared" si="337"/>
        <v/>
      </c>
      <c r="R1929" s="33"/>
      <c r="S1929" s="33"/>
      <c r="T1929" s="33"/>
      <c r="U1929" s="33"/>
      <c r="V1929" s="27"/>
      <c r="W1929" s="45"/>
      <c r="X1929" s="42">
        <f>IF(V1929="ESU",P1929*PU!$B$3,0)</f>
        <v>0</v>
      </c>
      <c r="Y1929" s="23">
        <f>IF(V1929="ECF",P1929*PU!$B$5,0)</f>
        <v>0</v>
      </c>
      <c r="Z1929" s="23">
        <f>IF(V1929="Enrobé projeté",P1929*PU!$B$7,0)</f>
        <v>0</v>
      </c>
      <c r="AA1929" s="23">
        <f>IF(V1929="Enrobé à froid",P1929*PU!$B$9,0)</f>
        <v>0</v>
      </c>
      <c r="AB1929" s="23">
        <f>IF(V1929="Béton bitumineux",P1929*PU!$B$11,0)</f>
        <v>0</v>
      </c>
      <c r="AC1929" s="23">
        <f>IF(V1929="Grave émulsion",P1929*PU!$B$13,0)</f>
        <v>0</v>
      </c>
      <c r="AD1929" s="24">
        <f>(R1929*PU!B1934)+('Entretien des chaussées1'!T1929*PU!B1936)+'Entretien des chaussées1'!X1929+'Entretien des chaussées1'!Y1929+'Entretien des chaussées1'!Z1929+'Entretien des chaussées1'!AA1929+'Entretien des chaussées1'!AB1929+'Entretien des chaussées1'!AC1929</f>
        <v>0</v>
      </c>
      <c r="AE1929" s="34"/>
      <c r="AF1929" s="34"/>
      <c r="AG1929" s="19" t="str">
        <f t="shared" si="338"/>
        <v/>
      </c>
      <c r="AH1929" s="19" t="str">
        <f t="shared" si="339"/>
        <v/>
      </c>
      <c r="AI1929" s="19" t="str">
        <f t="shared" si="340"/>
        <v/>
      </c>
      <c r="AJ1929" s="31"/>
      <c r="AK1929" s="26"/>
    </row>
    <row r="1930" spans="1:37" x14ac:dyDescent="0.2">
      <c r="A1930" s="40"/>
      <c r="B1930" s="50"/>
      <c r="C1930" s="41"/>
      <c r="D1930" s="44"/>
      <c r="E1930" s="40"/>
      <c r="F1930" s="38" t="str">
        <f t="shared" si="330"/>
        <v/>
      </c>
      <c r="G1930" s="23">
        <f t="shared" si="331"/>
        <v>0</v>
      </c>
      <c r="H1930" s="23">
        <f t="shared" si="332"/>
        <v>0</v>
      </c>
      <c r="I1930" s="23">
        <f t="shared" si="333"/>
        <v>0</v>
      </c>
      <c r="J1930" s="23">
        <f t="shared" si="334"/>
        <v>0</v>
      </c>
      <c r="K1930" s="23">
        <f t="shared" si="335"/>
        <v>0</v>
      </c>
      <c r="L1930" s="27"/>
      <c r="M1930" s="27"/>
      <c r="N1930" s="33"/>
      <c r="O1930" s="33"/>
      <c r="P1930" s="68" t="str">
        <f t="shared" si="336"/>
        <v/>
      </c>
      <c r="Q1930" s="49" t="str">
        <f t="shared" si="337"/>
        <v/>
      </c>
      <c r="R1930" s="33"/>
      <c r="S1930" s="33"/>
      <c r="T1930" s="33"/>
      <c r="U1930" s="33"/>
      <c r="V1930" s="27"/>
      <c r="W1930" s="45"/>
      <c r="X1930" s="42">
        <f>IF(V1930="ESU",P1930*PU!$B$3,0)</f>
        <v>0</v>
      </c>
      <c r="Y1930" s="23">
        <f>IF(V1930="ECF",P1930*PU!$B$5,0)</f>
        <v>0</v>
      </c>
      <c r="Z1930" s="23">
        <f>IF(V1930="Enrobé projeté",P1930*PU!$B$7,0)</f>
        <v>0</v>
      </c>
      <c r="AA1930" s="23">
        <f>IF(V1930="Enrobé à froid",P1930*PU!$B$9,0)</f>
        <v>0</v>
      </c>
      <c r="AB1930" s="23">
        <f>IF(V1930="Béton bitumineux",P1930*PU!$B$11,0)</f>
        <v>0</v>
      </c>
      <c r="AC1930" s="23">
        <f>IF(V1930="Grave émulsion",P1930*PU!$B$13,0)</f>
        <v>0</v>
      </c>
      <c r="AD1930" s="24">
        <f>(R1930*PU!B1935)+('Entretien des chaussées1'!T1930*PU!B1937)+'Entretien des chaussées1'!X1930+'Entretien des chaussées1'!Y1930+'Entretien des chaussées1'!Z1930+'Entretien des chaussées1'!AA1930+'Entretien des chaussées1'!AB1930+'Entretien des chaussées1'!AC1930</f>
        <v>0</v>
      </c>
      <c r="AE1930" s="34"/>
      <c r="AF1930" s="34"/>
      <c r="AG1930" s="19" t="str">
        <f t="shared" si="338"/>
        <v/>
      </c>
      <c r="AH1930" s="19" t="str">
        <f t="shared" si="339"/>
        <v/>
      </c>
      <c r="AI1930" s="19" t="str">
        <f t="shared" si="340"/>
        <v/>
      </c>
      <c r="AJ1930" s="31"/>
      <c r="AK1930" s="26"/>
    </row>
    <row r="1931" spans="1:37" x14ac:dyDescent="0.2">
      <c r="A1931" s="40"/>
      <c r="B1931" s="50"/>
      <c r="C1931" s="41"/>
      <c r="D1931" s="44"/>
      <c r="E1931" s="40"/>
      <c r="F1931" s="38" t="str">
        <f t="shared" si="330"/>
        <v/>
      </c>
      <c r="G1931" s="23">
        <f t="shared" si="331"/>
        <v>0</v>
      </c>
      <c r="H1931" s="23">
        <f t="shared" si="332"/>
        <v>0</v>
      </c>
      <c r="I1931" s="23">
        <f t="shared" si="333"/>
        <v>0</v>
      </c>
      <c r="J1931" s="23">
        <f t="shared" si="334"/>
        <v>0</v>
      </c>
      <c r="K1931" s="23">
        <f t="shared" si="335"/>
        <v>0</v>
      </c>
      <c r="L1931" s="27"/>
      <c r="M1931" s="27"/>
      <c r="N1931" s="33"/>
      <c r="O1931" s="33"/>
      <c r="P1931" s="68" t="str">
        <f t="shared" si="336"/>
        <v/>
      </c>
      <c r="Q1931" s="49" t="str">
        <f t="shared" si="337"/>
        <v/>
      </c>
      <c r="R1931" s="33"/>
      <c r="S1931" s="33"/>
      <c r="T1931" s="33"/>
      <c r="U1931" s="33"/>
      <c r="V1931" s="27"/>
      <c r="W1931" s="45"/>
      <c r="X1931" s="42">
        <f>IF(V1931="ESU",P1931*PU!$B$3,0)</f>
        <v>0</v>
      </c>
      <c r="Y1931" s="23">
        <f>IF(V1931="ECF",P1931*PU!$B$5,0)</f>
        <v>0</v>
      </c>
      <c r="Z1931" s="23">
        <f>IF(V1931="Enrobé projeté",P1931*PU!$B$7,0)</f>
        <v>0</v>
      </c>
      <c r="AA1931" s="23">
        <f>IF(V1931="Enrobé à froid",P1931*PU!$B$9,0)</f>
        <v>0</v>
      </c>
      <c r="AB1931" s="23">
        <f>IF(V1931="Béton bitumineux",P1931*PU!$B$11,0)</f>
        <v>0</v>
      </c>
      <c r="AC1931" s="23">
        <f>IF(V1931="Grave émulsion",P1931*PU!$B$13,0)</f>
        <v>0</v>
      </c>
      <c r="AD1931" s="24">
        <f>(R1931*PU!B1936)+('Entretien des chaussées1'!T1931*PU!B1938)+'Entretien des chaussées1'!X1931+'Entretien des chaussées1'!Y1931+'Entretien des chaussées1'!Z1931+'Entretien des chaussées1'!AA1931+'Entretien des chaussées1'!AB1931+'Entretien des chaussées1'!AC1931</f>
        <v>0</v>
      </c>
      <c r="AE1931" s="34"/>
      <c r="AF1931" s="34"/>
      <c r="AG1931" s="19" t="str">
        <f t="shared" si="338"/>
        <v/>
      </c>
      <c r="AH1931" s="19" t="str">
        <f t="shared" si="339"/>
        <v/>
      </c>
      <c r="AI1931" s="19" t="str">
        <f t="shared" si="340"/>
        <v/>
      </c>
      <c r="AJ1931" s="31"/>
      <c r="AK1931" s="26"/>
    </row>
    <row r="1932" spans="1:37" x14ac:dyDescent="0.2">
      <c r="A1932" s="40"/>
      <c r="B1932" s="50"/>
      <c r="C1932" s="41"/>
      <c r="D1932" s="44"/>
      <c r="E1932" s="40"/>
      <c r="F1932" s="38" t="str">
        <f t="shared" si="330"/>
        <v/>
      </c>
      <c r="G1932" s="23">
        <f t="shared" si="331"/>
        <v>0</v>
      </c>
      <c r="H1932" s="23">
        <f t="shared" si="332"/>
        <v>0</v>
      </c>
      <c r="I1932" s="23">
        <f t="shared" si="333"/>
        <v>0</v>
      </c>
      <c r="J1932" s="23">
        <f t="shared" si="334"/>
        <v>0</v>
      </c>
      <c r="K1932" s="23">
        <f t="shared" si="335"/>
        <v>0</v>
      </c>
      <c r="L1932" s="27"/>
      <c r="M1932" s="27"/>
      <c r="N1932" s="33"/>
      <c r="O1932" s="33"/>
      <c r="P1932" s="68" t="str">
        <f t="shared" si="336"/>
        <v/>
      </c>
      <c r="Q1932" s="49" t="str">
        <f t="shared" si="337"/>
        <v/>
      </c>
      <c r="R1932" s="33"/>
      <c r="S1932" s="33"/>
      <c r="T1932" s="33"/>
      <c r="U1932" s="33"/>
      <c r="V1932" s="27"/>
      <c r="W1932" s="45"/>
      <c r="X1932" s="42">
        <f>IF(V1932="ESU",P1932*PU!$B$3,0)</f>
        <v>0</v>
      </c>
      <c r="Y1932" s="23">
        <f>IF(V1932="ECF",P1932*PU!$B$5,0)</f>
        <v>0</v>
      </c>
      <c r="Z1932" s="23">
        <f>IF(V1932="Enrobé projeté",P1932*PU!$B$7,0)</f>
        <v>0</v>
      </c>
      <c r="AA1932" s="23">
        <f>IF(V1932="Enrobé à froid",P1932*PU!$B$9,0)</f>
        <v>0</v>
      </c>
      <c r="AB1932" s="23">
        <f>IF(V1932="Béton bitumineux",P1932*PU!$B$11,0)</f>
        <v>0</v>
      </c>
      <c r="AC1932" s="23">
        <f>IF(V1932="Grave émulsion",P1932*PU!$B$13,0)</f>
        <v>0</v>
      </c>
      <c r="AD1932" s="24">
        <f>(R1932*PU!B1937)+('Entretien des chaussées1'!T1932*PU!B1939)+'Entretien des chaussées1'!X1932+'Entretien des chaussées1'!Y1932+'Entretien des chaussées1'!Z1932+'Entretien des chaussées1'!AA1932+'Entretien des chaussées1'!AB1932+'Entretien des chaussées1'!AC1932</f>
        <v>0</v>
      </c>
      <c r="AE1932" s="34"/>
      <c r="AF1932" s="34"/>
      <c r="AG1932" s="19" t="str">
        <f t="shared" si="338"/>
        <v/>
      </c>
      <c r="AH1932" s="19" t="str">
        <f t="shared" si="339"/>
        <v/>
      </c>
      <c r="AI1932" s="19" t="str">
        <f t="shared" si="340"/>
        <v/>
      </c>
      <c r="AJ1932" s="31"/>
      <c r="AK1932" s="26"/>
    </row>
    <row r="1933" spans="1:37" x14ac:dyDescent="0.2">
      <c r="A1933" s="40"/>
      <c r="B1933" s="50"/>
      <c r="C1933" s="41"/>
      <c r="D1933" s="44"/>
      <c r="E1933" s="40"/>
      <c r="F1933" s="38" t="str">
        <f t="shared" ref="F1933:F1996" si="341">IF(E1933="Chaussée neuve","Niveau 1",IF(E1933="Chaussée fissurée","Niveau 2",IF(E1933="Chaussée fortement fissurée et nids de poule","Niveau 3",IF(E1933="Chaussée orniérée et fissurée","Niveau 4",IF(E1933="Chaussée affaissée ou quasi détruite","Niveau 5","")))))</f>
        <v/>
      </c>
      <c r="G1933" s="23">
        <f t="shared" ref="G1933:G1996" si="342">IF(F1933="Niveau 1",1,0)</f>
        <v>0</v>
      </c>
      <c r="H1933" s="23">
        <f t="shared" ref="H1933:H1996" si="343">IF(F1933="Niveau 2",1,0)</f>
        <v>0</v>
      </c>
      <c r="I1933" s="23">
        <f t="shared" ref="I1933:I1996" si="344">IF(F1933="Niveau 3",1,0)</f>
        <v>0</v>
      </c>
      <c r="J1933" s="23">
        <f t="shared" ref="J1933:J1996" si="345">IF(F1933="Niveau 4",1,0)</f>
        <v>0</v>
      </c>
      <c r="K1933" s="23">
        <f t="shared" ref="K1933:K1996" si="346">IF(F1933="Niveau 5",1,0)</f>
        <v>0</v>
      </c>
      <c r="L1933" s="27"/>
      <c r="M1933" s="27"/>
      <c r="N1933" s="33"/>
      <c r="O1933" s="33"/>
      <c r="P1933" s="68" t="str">
        <f t="shared" ref="P1933:P1996" si="347">IF(O1933="","",N1933*O1933)</f>
        <v/>
      </c>
      <c r="Q1933" s="49" t="str">
        <f t="shared" ref="Q1933:Q1996" si="348">IF(P1933="","","m²")</f>
        <v/>
      </c>
      <c r="R1933" s="33"/>
      <c r="S1933" s="33"/>
      <c r="T1933" s="33"/>
      <c r="U1933" s="33"/>
      <c r="V1933" s="27"/>
      <c r="W1933" s="45"/>
      <c r="X1933" s="42">
        <f>IF(V1933="ESU",P1933*PU!$B$3,0)</f>
        <v>0</v>
      </c>
      <c r="Y1933" s="23">
        <f>IF(V1933="ECF",P1933*PU!$B$5,0)</f>
        <v>0</v>
      </c>
      <c r="Z1933" s="23">
        <f>IF(V1933="Enrobé projeté",P1933*PU!$B$7,0)</f>
        <v>0</v>
      </c>
      <c r="AA1933" s="23">
        <f>IF(V1933="Enrobé à froid",P1933*PU!$B$9,0)</f>
        <v>0</v>
      </c>
      <c r="AB1933" s="23">
        <f>IF(V1933="Béton bitumineux",P1933*PU!$B$11,0)</f>
        <v>0</v>
      </c>
      <c r="AC1933" s="23">
        <f>IF(V1933="Grave émulsion",P1933*PU!$B$13,0)</f>
        <v>0</v>
      </c>
      <c r="AD1933" s="24">
        <f>(R1933*PU!B1938)+('Entretien des chaussées1'!T1933*PU!B1940)+'Entretien des chaussées1'!X1933+'Entretien des chaussées1'!Y1933+'Entretien des chaussées1'!Z1933+'Entretien des chaussées1'!AA1933+'Entretien des chaussées1'!AB1933+'Entretien des chaussées1'!AC1933</f>
        <v>0</v>
      </c>
      <c r="AE1933" s="34"/>
      <c r="AF1933" s="34"/>
      <c r="AG1933" s="19" t="str">
        <f t="shared" ref="AG1933:AG1996" si="349">IF(W1933="Année N",AD1933+AE1933+AF1933,"")</f>
        <v/>
      </c>
      <c r="AH1933" s="19" t="str">
        <f t="shared" ref="AH1933:AH1996" si="350">IF(W1933="N+1",AD1933+AE1933+AF1933,"")</f>
        <v/>
      </c>
      <c r="AI1933" s="19" t="str">
        <f t="shared" ref="AI1933:AI1996" si="351">IF(W1933="&gt; N+1",AD1933+AE1933+AF1933,"")</f>
        <v/>
      </c>
      <c r="AJ1933" s="31"/>
      <c r="AK1933" s="26"/>
    </row>
    <row r="1934" spans="1:37" x14ac:dyDescent="0.2">
      <c r="A1934" s="40"/>
      <c r="B1934" s="50"/>
      <c r="C1934" s="41"/>
      <c r="D1934" s="44"/>
      <c r="E1934" s="40"/>
      <c r="F1934" s="38" t="str">
        <f t="shared" si="341"/>
        <v/>
      </c>
      <c r="G1934" s="23">
        <f t="shared" si="342"/>
        <v>0</v>
      </c>
      <c r="H1934" s="23">
        <f t="shared" si="343"/>
        <v>0</v>
      </c>
      <c r="I1934" s="23">
        <f t="shared" si="344"/>
        <v>0</v>
      </c>
      <c r="J1934" s="23">
        <f t="shared" si="345"/>
        <v>0</v>
      </c>
      <c r="K1934" s="23">
        <f t="shared" si="346"/>
        <v>0</v>
      </c>
      <c r="L1934" s="27"/>
      <c r="M1934" s="27"/>
      <c r="N1934" s="33"/>
      <c r="O1934" s="33"/>
      <c r="P1934" s="68" t="str">
        <f t="shared" si="347"/>
        <v/>
      </c>
      <c r="Q1934" s="49" t="str">
        <f t="shared" si="348"/>
        <v/>
      </c>
      <c r="R1934" s="33"/>
      <c r="S1934" s="33"/>
      <c r="T1934" s="33"/>
      <c r="U1934" s="33"/>
      <c r="V1934" s="27"/>
      <c r="W1934" s="45"/>
      <c r="X1934" s="42">
        <f>IF(V1934="ESU",P1934*PU!$B$3,0)</f>
        <v>0</v>
      </c>
      <c r="Y1934" s="23">
        <f>IF(V1934="ECF",P1934*PU!$B$5,0)</f>
        <v>0</v>
      </c>
      <c r="Z1934" s="23">
        <f>IF(V1934="Enrobé projeté",P1934*PU!$B$7,0)</f>
        <v>0</v>
      </c>
      <c r="AA1934" s="23">
        <f>IF(V1934="Enrobé à froid",P1934*PU!$B$9,0)</f>
        <v>0</v>
      </c>
      <c r="AB1934" s="23">
        <f>IF(V1934="Béton bitumineux",P1934*PU!$B$11,0)</f>
        <v>0</v>
      </c>
      <c r="AC1934" s="23">
        <f>IF(V1934="Grave émulsion",P1934*PU!$B$13,0)</f>
        <v>0</v>
      </c>
      <c r="AD1934" s="24">
        <f>(R1934*PU!B1939)+('Entretien des chaussées1'!T1934*PU!B1941)+'Entretien des chaussées1'!X1934+'Entretien des chaussées1'!Y1934+'Entretien des chaussées1'!Z1934+'Entretien des chaussées1'!AA1934+'Entretien des chaussées1'!AB1934+'Entretien des chaussées1'!AC1934</f>
        <v>0</v>
      </c>
      <c r="AE1934" s="34"/>
      <c r="AF1934" s="34"/>
      <c r="AG1934" s="19" t="str">
        <f t="shared" si="349"/>
        <v/>
      </c>
      <c r="AH1934" s="19" t="str">
        <f t="shared" si="350"/>
        <v/>
      </c>
      <c r="AI1934" s="19" t="str">
        <f t="shared" si="351"/>
        <v/>
      </c>
      <c r="AJ1934" s="31"/>
      <c r="AK1934" s="26"/>
    </row>
    <row r="1935" spans="1:37" x14ac:dyDescent="0.2">
      <c r="A1935" s="40"/>
      <c r="B1935" s="50"/>
      <c r="C1935" s="41"/>
      <c r="D1935" s="44"/>
      <c r="E1935" s="40"/>
      <c r="F1935" s="38" t="str">
        <f t="shared" si="341"/>
        <v/>
      </c>
      <c r="G1935" s="23">
        <f t="shared" si="342"/>
        <v>0</v>
      </c>
      <c r="H1935" s="23">
        <f t="shared" si="343"/>
        <v>0</v>
      </c>
      <c r="I1935" s="23">
        <f t="shared" si="344"/>
        <v>0</v>
      </c>
      <c r="J1935" s="23">
        <f t="shared" si="345"/>
        <v>0</v>
      </c>
      <c r="K1935" s="23">
        <f t="shared" si="346"/>
        <v>0</v>
      </c>
      <c r="L1935" s="27"/>
      <c r="M1935" s="27"/>
      <c r="N1935" s="33"/>
      <c r="O1935" s="33"/>
      <c r="P1935" s="68" t="str">
        <f t="shared" si="347"/>
        <v/>
      </c>
      <c r="Q1935" s="49" t="str">
        <f t="shared" si="348"/>
        <v/>
      </c>
      <c r="R1935" s="33"/>
      <c r="S1935" s="33"/>
      <c r="T1935" s="33"/>
      <c r="U1935" s="33"/>
      <c r="V1935" s="27"/>
      <c r="W1935" s="45"/>
      <c r="X1935" s="42">
        <f>IF(V1935="ESU",P1935*PU!$B$3,0)</f>
        <v>0</v>
      </c>
      <c r="Y1935" s="23">
        <f>IF(V1935="ECF",P1935*PU!$B$5,0)</f>
        <v>0</v>
      </c>
      <c r="Z1935" s="23">
        <f>IF(V1935="Enrobé projeté",P1935*PU!$B$7,0)</f>
        <v>0</v>
      </c>
      <c r="AA1935" s="23">
        <f>IF(V1935="Enrobé à froid",P1935*PU!$B$9,0)</f>
        <v>0</v>
      </c>
      <c r="AB1935" s="23">
        <f>IF(V1935="Béton bitumineux",P1935*PU!$B$11,0)</f>
        <v>0</v>
      </c>
      <c r="AC1935" s="23">
        <f>IF(V1935="Grave émulsion",P1935*PU!$B$13,0)</f>
        <v>0</v>
      </c>
      <c r="AD1935" s="24">
        <f>(R1935*PU!B1940)+('Entretien des chaussées1'!T1935*PU!B1942)+'Entretien des chaussées1'!X1935+'Entretien des chaussées1'!Y1935+'Entretien des chaussées1'!Z1935+'Entretien des chaussées1'!AA1935+'Entretien des chaussées1'!AB1935+'Entretien des chaussées1'!AC1935</f>
        <v>0</v>
      </c>
      <c r="AE1935" s="34"/>
      <c r="AF1935" s="34"/>
      <c r="AG1935" s="19" t="str">
        <f t="shared" si="349"/>
        <v/>
      </c>
      <c r="AH1935" s="19" t="str">
        <f t="shared" si="350"/>
        <v/>
      </c>
      <c r="AI1935" s="19" t="str">
        <f t="shared" si="351"/>
        <v/>
      </c>
      <c r="AJ1935" s="31"/>
      <c r="AK1935" s="26"/>
    </row>
    <row r="1936" spans="1:37" x14ac:dyDescent="0.2">
      <c r="A1936" s="40"/>
      <c r="B1936" s="50"/>
      <c r="C1936" s="41"/>
      <c r="D1936" s="44"/>
      <c r="E1936" s="40"/>
      <c r="F1936" s="38" t="str">
        <f t="shared" si="341"/>
        <v/>
      </c>
      <c r="G1936" s="23">
        <f t="shared" si="342"/>
        <v>0</v>
      </c>
      <c r="H1936" s="23">
        <f t="shared" si="343"/>
        <v>0</v>
      </c>
      <c r="I1936" s="23">
        <f t="shared" si="344"/>
        <v>0</v>
      </c>
      <c r="J1936" s="23">
        <f t="shared" si="345"/>
        <v>0</v>
      </c>
      <c r="K1936" s="23">
        <f t="shared" si="346"/>
        <v>0</v>
      </c>
      <c r="L1936" s="27"/>
      <c r="M1936" s="27"/>
      <c r="N1936" s="33"/>
      <c r="O1936" s="33"/>
      <c r="P1936" s="68" t="str">
        <f t="shared" si="347"/>
        <v/>
      </c>
      <c r="Q1936" s="49" t="str">
        <f t="shared" si="348"/>
        <v/>
      </c>
      <c r="R1936" s="33"/>
      <c r="S1936" s="33"/>
      <c r="T1936" s="33"/>
      <c r="U1936" s="33"/>
      <c r="V1936" s="27"/>
      <c r="W1936" s="45"/>
      <c r="X1936" s="42">
        <f>IF(V1936="ESU",P1936*PU!$B$3,0)</f>
        <v>0</v>
      </c>
      <c r="Y1936" s="23">
        <f>IF(V1936="ECF",P1936*PU!$B$5,0)</f>
        <v>0</v>
      </c>
      <c r="Z1936" s="23">
        <f>IF(V1936="Enrobé projeté",P1936*PU!$B$7,0)</f>
        <v>0</v>
      </c>
      <c r="AA1936" s="23">
        <f>IF(V1936="Enrobé à froid",P1936*PU!$B$9,0)</f>
        <v>0</v>
      </c>
      <c r="AB1936" s="23">
        <f>IF(V1936="Béton bitumineux",P1936*PU!$B$11,0)</f>
        <v>0</v>
      </c>
      <c r="AC1936" s="23">
        <f>IF(V1936="Grave émulsion",P1936*PU!$B$13,0)</f>
        <v>0</v>
      </c>
      <c r="AD1936" s="24">
        <f>(R1936*PU!B1941)+('Entretien des chaussées1'!T1936*PU!B1943)+'Entretien des chaussées1'!X1936+'Entretien des chaussées1'!Y1936+'Entretien des chaussées1'!Z1936+'Entretien des chaussées1'!AA1936+'Entretien des chaussées1'!AB1936+'Entretien des chaussées1'!AC1936</f>
        <v>0</v>
      </c>
      <c r="AE1936" s="34"/>
      <c r="AF1936" s="34"/>
      <c r="AG1936" s="19" t="str">
        <f t="shared" si="349"/>
        <v/>
      </c>
      <c r="AH1936" s="19" t="str">
        <f t="shared" si="350"/>
        <v/>
      </c>
      <c r="AI1936" s="19" t="str">
        <f t="shared" si="351"/>
        <v/>
      </c>
      <c r="AJ1936" s="31"/>
      <c r="AK1936" s="26"/>
    </row>
    <row r="1937" spans="1:37" x14ac:dyDescent="0.2">
      <c r="A1937" s="40"/>
      <c r="B1937" s="50"/>
      <c r="C1937" s="41"/>
      <c r="D1937" s="44"/>
      <c r="E1937" s="40"/>
      <c r="F1937" s="38" t="str">
        <f t="shared" si="341"/>
        <v/>
      </c>
      <c r="G1937" s="23">
        <f t="shared" si="342"/>
        <v>0</v>
      </c>
      <c r="H1937" s="23">
        <f t="shared" si="343"/>
        <v>0</v>
      </c>
      <c r="I1937" s="23">
        <f t="shared" si="344"/>
        <v>0</v>
      </c>
      <c r="J1937" s="23">
        <f t="shared" si="345"/>
        <v>0</v>
      </c>
      <c r="K1937" s="23">
        <f t="shared" si="346"/>
        <v>0</v>
      </c>
      <c r="L1937" s="27"/>
      <c r="M1937" s="27"/>
      <c r="N1937" s="33"/>
      <c r="O1937" s="33"/>
      <c r="P1937" s="68" t="str">
        <f t="shared" si="347"/>
        <v/>
      </c>
      <c r="Q1937" s="49" t="str">
        <f t="shared" si="348"/>
        <v/>
      </c>
      <c r="R1937" s="33"/>
      <c r="S1937" s="33"/>
      <c r="T1937" s="33"/>
      <c r="U1937" s="33"/>
      <c r="V1937" s="27"/>
      <c r="W1937" s="45"/>
      <c r="X1937" s="42">
        <f>IF(V1937="ESU",P1937*PU!$B$3,0)</f>
        <v>0</v>
      </c>
      <c r="Y1937" s="23">
        <f>IF(V1937="ECF",P1937*PU!$B$5,0)</f>
        <v>0</v>
      </c>
      <c r="Z1937" s="23">
        <f>IF(V1937="Enrobé projeté",P1937*PU!$B$7,0)</f>
        <v>0</v>
      </c>
      <c r="AA1937" s="23">
        <f>IF(V1937="Enrobé à froid",P1937*PU!$B$9,0)</f>
        <v>0</v>
      </c>
      <c r="AB1937" s="23">
        <f>IF(V1937="Béton bitumineux",P1937*PU!$B$11,0)</f>
        <v>0</v>
      </c>
      <c r="AC1937" s="23">
        <f>IF(V1937="Grave émulsion",P1937*PU!$B$13,0)</f>
        <v>0</v>
      </c>
      <c r="AD1937" s="24">
        <f>(R1937*PU!B1942)+('Entretien des chaussées1'!T1937*PU!B1944)+'Entretien des chaussées1'!X1937+'Entretien des chaussées1'!Y1937+'Entretien des chaussées1'!Z1937+'Entretien des chaussées1'!AA1937+'Entretien des chaussées1'!AB1937+'Entretien des chaussées1'!AC1937</f>
        <v>0</v>
      </c>
      <c r="AE1937" s="34"/>
      <c r="AF1937" s="34"/>
      <c r="AG1937" s="19" t="str">
        <f t="shared" si="349"/>
        <v/>
      </c>
      <c r="AH1937" s="19" t="str">
        <f t="shared" si="350"/>
        <v/>
      </c>
      <c r="AI1937" s="19" t="str">
        <f t="shared" si="351"/>
        <v/>
      </c>
      <c r="AJ1937" s="31"/>
      <c r="AK1937" s="26"/>
    </row>
    <row r="1938" spans="1:37" x14ac:dyDescent="0.2">
      <c r="A1938" s="40"/>
      <c r="B1938" s="50"/>
      <c r="C1938" s="41"/>
      <c r="D1938" s="44"/>
      <c r="E1938" s="40"/>
      <c r="F1938" s="38" t="str">
        <f t="shared" si="341"/>
        <v/>
      </c>
      <c r="G1938" s="23">
        <f t="shared" si="342"/>
        <v>0</v>
      </c>
      <c r="H1938" s="23">
        <f t="shared" si="343"/>
        <v>0</v>
      </c>
      <c r="I1938" s="23">
        <f t="shared" si="344"/>
        <v>0</v>
      </c>
      <c r="J1938" s="23">
        <f t="shared" si="345"/>
        <v>0</v>
      </c>
      <c r="K1938" s="23">
        <f t="shared" si="346"/>
        <v>0</v>
      </c>
      <c r="L1938" s="27"/>
      <c r="M1938" s="27"/>
      <c r="N1938" s="33"/>
      <c r="O1938" s="33"/>
      <c r="P1938" s="68" t="str">
        <f t="shared" si="347"/>
        <v/>
      </c>
      <c r="Q1938" s="49" t="str">
        <f t="shared" si="348"/>
        <v/>
      </c>
      <c r="R1938" s="33"/>
      <c r="S1938" s="33"/>
      <c r="T1938" s="33"/>
      <c r="U1938" s="33"/>
      <c r="V1938" s="27"/>
      <c r="W1938" s="45"/>
      <c r="X1938" s="42">
        <f>IF(V1938="ESU",P1938*PU!$B$3,0)</f>
        <v>0</v>
      </c>
      <c r="Y1938" s="23">
        <f>IF(V1938="ECF",P1938*PU!$B$5,0)</f>
        <v>0</v>
      </c>
      <c r="Z1938" s="23">
        <f>IF(V1938="Enrobé projeté",P1938*PU!$B$7,0)</f>
        <v>0</v>
      </c>
      <c r="AA1938" s="23">
        <f>IF(V1938="Enrobé à froid",P1938*PU!$B$9,0)</f>
        <v>0</v>
      </c>
      <c r="AB1938" s="23">
        <f>IF(V1938="Béton bitumineux",P1938*PU!$B$11,0)</f>
        <v>0</v>
      </c>
      <c r="AC1938" s="23">
        <f>IF(V1938="Grave émulsion",P1938*PU!$B$13,0)</f>
        <v>0</v>
      </c>
      <c r="AD1938" s="24">
        <f>(R1938*PU!B1943)+('Entretien des chaussées1'!T1938*PU!B1945)+'Entretien des chaussées1'!X1938+'Entretien des chaussées1'!Y1938+'Entretien des chaussées1'!Z1938+'Entretien des chaussées1'!AA1938+'Entretien des chaussées1'!AB1938+'Entretien des chaussées1'!AC1938</f>
        <v>0</v>
      </c>
      <c r="AE1938" s="34"/>
      <c r="AF1938" s="34"/>
      <c r="AG1938" s="19" t="str">
        <f t="shared" si="349"/>
        <v/>
      </c>
      <c r="AH1938" s="19" t="str">
        <f t="shared" si="350"/>
        <v/>
      </c>
      <c r="AI1938" s="19" t="str">
        <f t="shared" si="351"/>
        <v/>
      </c>
      <c r="AJ1938" s="31"/>
      <c r="AK1938" s="26"/>
    </row>
    <row r="1939" spans="1:37" x14ac:dyDescent="0.2">
      <c r="A1939" s="40"/>
      <c r="B1939" s="50"/>
      <c r="C1939" s="41"/>
      <c r="D1939" s="44"/>
      <c r="E1939" s="40"/>
      <c r="F1939" s="38" t="str">
        <f t="shared" si="341"/>
        <v/>
      </c>
      <c r="G1939" s="23">
        <f t="shared" si="342"/>
        <v>0</v>
      </c>
      <c r="H1939" s="23">
        <f t="shared" si="343"/>
        <v>0</v>
      </c>
      <c r="I1939" s="23">
        <f t="shared" si="344"/>
        <v>0</v>
      </c>
      <c r="J1939" s="23">
        <f t="shared" si="345"/>
        <v>0</v>
      </c>
      <c r="K1939" s="23">
        <f t="shared" si="346"/>
        <v>0</v>
      </c>
      <c r="L1939" s="27"/>
      <c r="M1939" s="27"/>
      <c r="N1939" s="33"/>
      <c r="O1939" s="33"/>
      <c r="P1939" s="68" t="str">
        <f t="shared" si="347"/>
        <v/>
      </c>
      <c r="Q1939" s="49" t="str">
        <f t="shared" si="348"/>
        <v/>
      </c>
      <c r="R1939" s="33"/>
      <c r="S1939" s="33"/>
      <c r="T1939" s="33"/>
      <c r="U1939" s="33"/>
      <c r="V1939" s="27"/>
      <c r="W1939" s="45"/>
      <c r="X1939" s="42">
        <f>IF(V1939="ESU",P1939*PU!$B$3,0)</f>
        <v>0</v>
      </c>
      <c r="Y1939" s="23">
        <f>IF(V1939="ECF",P1939*PU!$B$5,0)</f>
        <v>0</v>
      </c>
      <c r="Z1939" s="23">
        <f>IF(V1939="Enrobé projeté",P1939*PU!$B$7,0)</f>
        <v>0</v>
      </c>
      <c r="AA1939" s="23">
        <f>IF(V1939="Enrobé à froid",P1939*PU!$B$9,0)</f>
        <v>0</v>
      </c>
      <c r="AB1939" s="23">
        <f>IF(V1939="Béton bitumineux",P1939*PU!$B$11,0)</f>
        <v>0</v>
      </c>
      <c r="AC1939" s="23">
        <f>IF(V1939="Grave émulsion",P1939*PU!$B$13,0)</f>
        <v>0</v>
      </c>
      <c r="AD1939" s="24">
        <f>(R1939*PU!B1944)+('Entretien des chaussées1'!T1939*PU!B1946)+'Entretien des chaussées1'!X1939+'Entretien des chaussées1'!Y1939+'Entretien des chaussées1'!Z1939+'Entretien des chaussées1'!AA1939+'Entretien des chaussées1'!AB1939+'Entretien des chaussées1'!AC1939</f>
        <v>0</v>
      </c>
      <c r="AE1939" s="34"/>
      <c r="AF1939" s="34"/>
      <c r="AG1939" s="19" t="str">
        <f t="shared" si="349"/>
        <v/>
      </c>
      <c r="AH1939" s="19" t="str">
        <f t="shared" si="350"/>
        <v/>
      </c>
      <c r="AI1939" s="19" t="str">
        <f t="shared" si="351"/>
        <v/>
      </c>
      <c r="AJ1939" s="31"/>
      <c r="AK1939" s="26"/>
    </row>
    <row r="1940" spans="1:37" x14ac:dyDescent="0.2">
      <c r="A1940" s="40"/>
      <c r="B1940" s="50"/>
      <c r="C1940" s="41"/>
      <c r="D1940" s="44"/>
      <c r="E1940" s="40"/>
      <c r="F1940" s="38" t="str">
        <f t="shared" si="341"/>
        <v/>
      </c>
      <c r="G1940" s="23">
        <f t="shared" si="342"/>
        <v>0</v>
      </c>
      <c r="H1940" s="23">
        <f t="shared" si="343"/>
        <v>0</v>
      </c>
      <c r="I1940" s="23">
        <f t="shared" si="344"/>
        <v>0</v>
      </c>
      <c r="J1940" s="23">
        <f t="shared" si="345"/>
        <v>0</v>
      </c>
      <c r="K1940" s="23">
        <f t="shared" si="346"/>
        <v>0</v>
      </c>
      <c r="L1940" s="27"/>
      <c r="M1940" s="27"/>
      <c r="N1940" s="33"/>
      <c r="O1940" s="33"/>
      <c r="P1940" s="68" t="str">
        <f t="shared" si="347"/>
        <v/>
      </c>
      <c r="Q1940" s="49" t="str">
        <f t="shared" si="348"/>
        <v/>
      </c>
      <c r="R1940" s="33"/>
      <c r="S1940" s="33"/>
      <c r="T1940" s="33"/>
      <c r="U1940" s="33"/>
      <c r="V1940" s="27"/>
      <c r="W1940" s="45"/>
      <c r="X1940" s="42">
        <f>IF(V1940="ESU",P1940*PU!$B$3,0)</f>
        <v>0</v>
      </c>
      <c r="Y1940" s="23">
        <f>IF(V1940="ECF",P1940*PU!$B$5,0)</f>
        <v>0</v>
      </c>
      <c r="Z1940" s="23">
        <f>IF(V1940="Enrobé projeté",P1940*PU!$B$7,0)</f>
        <v>0</v>
      </c>
      <c r="AA1940" s="23">
        <f>IF(V1940="Enrobé à froid",P1940*PU!$B$9,0)</f>
        <v>0</v>
      </c>
      <c r="AB1940" s="23">
        <f>IF(V1940="Béton bitumineux",P1940*PU!$B$11,0)</f>
        <v>0</v>
      </c>
      <c r="AC1940" s="23">
        <f>IF(V1940="Grave émulsion",P1940*PU!$B$13,0)</f>
        <v>0</v>
      </c>
      <c r="AD1940" s="24">
        <f>(R1940*PU!B1945)+('Entretien des chaussées1'!T1940*PU!B1947)+'Entretien des chaussées1'!X1940+'Entretien des chaussées1'!Y1940+'Entretien des chaussées1'!Z1940+'Entretien des chaussées1'!AA1940+'Entretien des chaussées1'!AB1940+'Entretien des chaussées1'!AC1940</f>
        <v>0</v>
      </c>
      <c r="AE1940" s="34"/>
      <c r="AF1940" s="34"/>
      <c r="AG1940" s="19" t="str">
        <f t="shared" si="349"/>
        <v/>
      </c>
      <c r="AH1940" s="19" t="str">
        <f t="shared" si="350"/>
        <v/>
      </c>
      <c r="AI1940" s="19" t="str">
        <f t="shared" si="351"/>
        <v/>
      </c>
      <c r="AJ1940" s="31"/>
      <c r="AK1940" s="26"/>
    </row>
    <row r="1941" spans="1:37" x14ac:dyDescent="0.2">
      <c r="A1941" s="40"/>
      <c r="B1941" s="50"/>
      <c r="C1941" s="41"/>
      <c r="D1941" s="44"/>
      <c r="E1941" s="40"/>
      <c r="F1941" s="38" t="str">
        <f t="shared" si="341"/>
        <v/>
      </c>
      <c r="G1941" s="23">
        <f t="shared" si="342"/>
        <v>0</v>
      </c>
      <c r="H1941" s="23">
        <f t="shared" si="343"/>
        <v>0</v>
      </c>
      <c r="I1941" s="23">
        <f t="shared" si="344"/>
        <v>0</v>
      </c>
      <c r="J1941" s="23">
        <f t="shared" si="345"/>
        <v>0</v>
      </c>
      <c r="K1941" s="23">
        <f t="shared" si="346"/>
        <v>0</v>
      </c>
      <c r="L1941" s="27"/>
      <c r="M1941" s="27"/>
      <c r="N1941" s="33"/>
      <c r="O1941" s="33"/>
      <c r="P1941" s="68" t="str">
        <f t="shared" si="347"/>
        <v/>
      </c>
      <c r="Q1941" s="49" t="str">
        <f t="shared" si="348"/>
        <v/>
      </c>
      <c r="R1941" s="33"/>
      <c r="S1941" s="33"/>
      <c r="T1941" s="33"/>
      <c r="U1941" s="33"/>
      <c r="V1941" s="27"/>
      <c r="W1941" s="45"/>
      <c r="X1941" s="42">
        <f>IF(V1941="ESU",P1941*PU!$B$3,0)</f>
        <v>0</v>
      </c>
      <c r="Y1941" s="23">
        <f>IF(V1941="ECF",P1941*PU!$B$5,0)</f>
        <v>0</v>
      </c>
      <c r="Z1941" s="23">
        <f>IF(V1941="Enrobé projeté",P1941*PU!$B$7,0)</f>
        <v>0</v>
      </c>
      <c r="AA1941" s="23">
        <f>IF(V1941="Enrobé à froid",P1941*PU!$B$9,0)</f>
        <v>0</v>
      </c>
      <c r="AB1941" s="23">
        <f>IF(V1941="Béton bitumineux",P1941*PU!$B$11,0)</f>
        <v>0</v>
      </c>
      <c r="AC1941" s="23">
        <f>IF(V1941="Grave émulsion",P1941*PU!$B$13,0)</f>
        <v>0</v>
      </c>
      <c r="AD1941" s="24">
        <f>(R1941*PU!B1946)+('Entretien des chaussées1'!T1941*PU!B1948)+'Entretien des chaussées1'!X1941+'Entretien des chaussées1'!Y1941+'Entretien des chaussées1'!Z1941+'Entretien des chaussées1'!AA1941+'Entretien des chaussées1'!AB1941+'Entretien des chaussées1'!AC1941</f>
        <v>0</v>
      </c>
      <c r="AE1941" s="34"/>
      <c r="AF1941" s="34"/>
      <c r="AG1941" s="19" t="str">
        <f t="shared" si="349"/>
        <v/>
      </c>
      <c r="AH1941" s="19" t="str">
        <f t="shared" si="350"/>
        <v/>
      </c>
      <c r="AI1941" s="19" t="str">
        <f t="shared" si="351"/>
        <v/>
      </c>
      <c r="AJ1941" s="31"/>
      <c r="AK1941" s="26"/>
    </row>
    <row r="1942" spans="1:37" x14ac:dyDescent="0.2">
      <c r="A1942" s="40"/>
      <c r="B1942" s="50"/>
      <c r="C1942" s="41"/>
      <c r="D1942" s="44"/>
      <c r="E1942" s="40"/>
      <c r="F1942" s="38" t="str">
        <f t="shared" si="341"/>
        <v/>
      </c>
      <c r="G1942" s="23">
        <f t="shared" si="342"/>
        <v>0</v>
      </c>
      <c r="H1942" s="23">
        <f t="shared" si="343"/>
        <v>0</v>
      </c>
      <c r="I1942" s="23">
        <f t="shared" si="344"/>
        <v>0</v>
      </c>
      <c r="J1942" s="23">
        <f t="shared" si="345"/>
        <v>0</v>
      </c>
      <c r="K1942" s="23">
        <f t="shared" si="346"/>
        <v>0</v>
      </c>
      <c r="L1942" s="27"/>
      <c r="M1942" s="27"/>
      <c r="N1942" s="33"/>
      <c r="O1942" s="33"/>
      <c r="P1942" s="68" t="str">
        <f t="shared" si="347"/>
        <v/>
      </c>
      <c r="Q1942" s="49" t="str">
        <f t="shared" si="348"/>
        <v/>
      </c>
      <c r="R1942" s="33"/>
      <c r="S1942" s="33"/>
      <c r="T1942" s="33"/>
      <c r="U1942" s="33"/>
      <c r="V1942" s="27"/>
      <c r="W1942" s="45"/>
      <c r="X1942" s="42">
        <f>IF(V1942="ESU",P1942*PU!$B$3,0)</f>
        <v>0</v>
      </c>
      <c r="Y1942" s="23">
        <f>IF(V1942="ECF",P1942*PU!$B$5,0)</f>
        <v>0</v>
      </c>
      <c r="Z1942" s="23">
        <f>IF(V1942="Enrobé projeté",P1942*PU!$B$7,0)</f>
        <v>0</v>
      </c>
      <c r="AA1942" s="23">
        <f>IF(V1942="Enrobé à froid",P1942*PU!$B$9,0)</f>
        <v>0</v>
      </c>
      <c r="AB1942" s="23">
        <f>IF(V1942="Béton bitumineux",P1942*PU!$B$11,0)</f>
        <v>0</v>
      </c>
      <c r="AC1942" s="23">
        <f>IF(V1942="Grave émulsion",P1942*PU!$B$13,0)</f>
        <v>0</v>
      </c>
      <c r="AD1942" s="24">
        <f>(R1942*PU!B1947)+('Entretien des chaussées1'!T1942*PU!B1949)+'Entretien des chaussées1'!X1942+'Entretien des chaussées1'!Y1942+'Entretien des chaussées1'!Z1942+'Entretien des chaussées1'!AA1942+'Entretien des chaussées1'!AB1942+'Entretien des chaussées1'!AC1942</f>
        <v>0</v>
      </c>
      <c r="AE1942" s="34"/>
      <c r="AF1942" s="34"/>
      <c r="AG1942" s="19" t="str">
        <f t="shared" si="349"/>
        <v/>
      </c>
      <c r="AH1942" s="19" t="str">
        <f t="shared" si="350"/>
        <v/>
      </c>
      <c r="AI1942" s="19" t="str">
        <f t="shared" si="351"/>
        <v/>
      </c>
      <c r="AJ1942" s="31"/>
      <c r="AK1942" s="26"/>
    </row>
    <row r="1943" spans="1:37" x14ac:dyDescent="0.2">
      <c r="A1943" s="40"/>
      <c r="B1943" s="50"/>
      <c r="C1943" s="41"/>
      <c r="D1943" s="44"/>
      <c r="E1943" s="40"/>
      <c r="F1943" s="38" t="str">
        <f t="shared" si="341"/>
        <v/>
      </c>
      <c r="G1943" s="23">
        <f t="shared" si="342"/>
        <v>0</v>
      </c>
      <c r="H1943" s="23">
        <f t="shared" si="343"/>
        <v>0</v>
      </c>
      <c r="I1943" s="23">
        <f t="shared" si="344"/>
        <v>0</v>
      </c>
      <c r="J1943" s="23">
        <f t="shared" si="345"/>
        <v>0</v>
      </c>
      <c r="K1943" s="23">
        <f t="shared" si="346"/>
        <v>0</v>
      </c>
      <c r="L1943" s="27"/>
      <c r="M1943" s="27"/>
      <c r="N1943" s="33"/>
      <c r="O1943" s="33"/>
      <c r="P1943" s="68" t="str">
        <f t="shared" si="347"/>
        <v/>
      </c>
      <c r="Q1943" s="49" t="str">
        <f t="shared" si="348"/>
        <v/>
      </c>
      <c r="R1943" s="33"/>
      <c r="S1943" s="33"/>
      <c r="T1943" s="33"/>
      <c r="U1943" s="33"/>
      <c r="V1943" s="27"/>
      <c r="W1943" s="45"/>
      <c r="X1943" s="42">
        <f>IF(V1943="ESU",P1943*PU!$B$3,0)</f>
        <v>0</v>
      </c>
      <c r="Y1943" s="23">
        <f>IF(V1943="ECF",P1943*PU!$B$5,0)</f>
        <v>0</v>
      </c>
      <c r="Z1943" s="23">
        <f>IF(V1943="Enrobé projeté",P1943*PU!$B$7,0)</f>
        <v>0</v>
      </c>
      <c r="AA1943" s="23">
        <f>IF(V1943="Enrobé à froid",P1943*PU!$B$9,0)</f>
        <v>0</v>
      </c>
      <c r="AB1943" s="23">
        <f>IF(V1943="Béton bitumineux",P1943*PU!$B$11,0)</f>
        <v>0</v>
      </c>
      <c r="AC1943" s="23">
        <f>IF(V1943="Grave émulsion",P1943*PU!$B$13,0)</f>
        <v>0</v>
      </c>
      <c r="AD1943" s="24">
        <f>(R1943*PU!B1948)+('Entretien des chaussées1'!T1943*PU!B1950)+'Entretien des chaussées1'!X1943+'Entretien des chaussées1'!Y1943+'Entretien des chaussées1'!Z1943+'Entretien des chaussées1'!AA1943+'Entretien des chaussées1'!AB1943+'Entretien des chaussées1'!AC1943</f>
        <v>0</v>
      </c>
      <c r="AE1943" s="34"/>
      <c r="AF1943" s="34"/>
      <c r="AG1943" s="19" t="str">
        <f t="shared" si="349"/>
        <v/>
      </c>
      <c r="AH1943" s="19" t="str">
        <f t="shared" si="350"/>
        <v/>
      </c>
      <c r="AI1943" s="19" t="str">
        <f t="shared" si="351"/>
        <v/>
      </c>
      <c r="AJ1943" s="31"/>
      <c r="AK1943" s="26"/>
    </row>
    <row r="1944" spans="1:37" x14ac:dyDescent="0.2">
      <c r="A1944" s="40"/>
      <c r="B1944" s="50"/>
      <c r="C1944" s="41"/>
      <c r="D1944" s="44"/>
      <c r="E1944" s="40"/>
      <c r="F1944" s="38" t="str">
        <f t="shared" si="341"/>
        <v/>
      </c>
      <c r="G1944" s="23">
        <f t="shared" si="342"/>
        <v>0</v>
      </c>
      <c r="H1944" s="23">
        <f t="shared" si="343"/>
        <v>0</v>
      </c>
      <c r="I1944" s="23">
        <f t="shared" si="344"/>
        <v>0</v>
      </c>
      <c r="J1944" s="23">
        <f t="shared" si="345"/>
        <v>0</v>
      </c>
      <c r="K1944" s="23">
        <f t="shared" si="346"/>
        <v>0</v>
      </c>
      <c r="L1944" s="27"/>
      <c r="M1944" s="27"/>
      <c r="N1944" s="33"/>
      <c r="O1944" s="33"/>
      <c r="P1944" s="68" t="str">
        <f t="shared" si="347"/>
        <v/>
      </c>
      <c r="Q1944" s="49" t="str">
        <f t="shared" si="348"/>
        <v/>
      </c>
      <c r="R1944" s="33"/>
      <c r="S1944" s="33"/>
      <c r="T1944" s="33"/>
      <c r="U1944" s="33"/>
      <c r="V1944" s="27"/>
      <c r="W1944" s="45"/>
      <c r="X1944" s="42">
        <f>IF(V1944="ESU",P1944*PU!$B$3,0)</f>
        <v>0</v>
      </c>
      <c r="Y1944" s="23">
        <f>IF(V1944="ECF",P1944*PU!$B$5,0)</f>
        <v>0</v>
      </c>
      <c r="Z1944" s="23">
        <f>IF(V1944="Enrobé projeté",P1944*PU!$B$7,0)</f>
        <v>0</v>
      </c>
      <c r="AA1944" s="23">
        <f>IF(V1944="Enrobé à froid",P1944*PU!$B$9,0)</f>
        <v>0</v>
      </c>
      <c r="AB1944" s="23">
        <f>IF(V1944="Béton bitumineux",P1944*PU!$B$11,0)</f>
        <v>0</v>
      </c>
      <c r="AC1944" s="23">
        <f>IF(V1944="Grave émulsion",P1944*PU!$B$13,0)</f>
        <v>0</v>
      </c>
      <c r="AD1944" s="24">
        <f>(R1944*PU!B1949)+('Entretien des chaussées1'!T1944*PU!B1951)+'Entretien des chaussées1'!X1944+'Entretien des chaussées1'!Y1944+'Entretien des chaussées1'!Z1944+'Entretien des chaussées1'!AA1944+'Entretien des chaussées1'!AB1944+'Entretien des chaussées1'!AC1944</f>
        <v>0</v>
      </c>
      <c r="AE1944" s="34"/>
      <c r="AF1944" s="34"/>
      <c r="AG1944" s="19" t="str">
        <f t="shared" si="349"/>
        <v/>
      </c>
      <c r="AH1944" s="19" t="str">
        <f t="shared" si="350"/>
        <v/>
      </c>
      <c r="AI1944" s="19" t="str">
        <f t="shared" si="351"/>
        <v/>
      </c>
      <c r="AJ1944" s="31"/>
      <c r="AK1944" s="26"/>
    </row>
    <row r="1945" spans="1:37" x14ac:dyDescent="0.2">
      <c r="A1945" s="40"/>
      <c r="B1945" s="50"/>
      <c r="C1945" s="41"/>
      <c r="D1945" s="44"/>
      <c r="E1945" s="40"/>
      <c r="F1945" s="38" t="str">
        <f t="shared" si="341"/>
        <v/>
      </c>
      <c r="G1945" s="23">
        <f t="shared" si="342"/>
        <v>0</v>
      </c>
      <c r="H1945" s="23">
        <f t="shared" si="343"/>
        <v>0</v>
      </c>
      <c r="I1945" s="23">
        <f t="shared" si="344"/>
        <v>0</v>
      </c>
      <c r="J1945" s="23">
        <f t="shared" si="345"/>
        <v>0</v>
      </c>
      <c r="K1945" s="23">
        <f t="shared" si="346"/>
        <v>0</v>
      </c>
      <c r="L1945" s="27"/>
      <c r="M1945" s="27"/>
      <c r="N1945" s="33"/>
      <c r="O1945" s="33"/>
      <c r="P1945" s="68" t="str">
        <f t="shared" si="347"/>
        <v/>
      </c>
      <c r="Q1945" s="49" t="str">
        <f t="shared" si="348"/>
        <v/>
      </c>
      <c r="R1945" s="33"/>
      <c r="S1945" s="33"/>
      <c r="T1945" s="33"/>
      <c r="U1945" s="33"/>
      <c r="V1945" s="27"/>
      <c r="W1945" s="45"/>
      <c r="X1945" s="42">
        <f>IF(V1945="ESU",P1945*PU!$B$3,0)</f>
        <v>0</v>
      </c>
      <c r="Y1945" s="23">
        <f>IF(V1945="ECF",P1945*PU!$B$5,0)</f>
        <v>0</v>
      </c>
      <c r="Z1945" s="23">
        <f>IF(V1945="Enrobé projeté",P1945*PU!$B$7,0)</f>
        <v>0</v>
      </c>
      <c r="AA1945" s="23">
        <f>IF(V1945="Enrobé à froid",P1945*PU!$B$9,0)</f>
        <v>0</v>
      </c>
      <c r="AB1945" s="23">
        <f>IF(V1945="Béton bitumineux",P1945*PU!$B$11,0)</f>
        <v>0</v>
      </c>
      <c r="AC1945" s="23">
        <f>IF(V1945="Grave émulsion",P1945*PU!$B$13,0)</f>
        <v>0</v>
      </c>
      <c r="AD1945" s="24">
        <f>(R1945*PU!B1950)+('Entretien des chaussées1'!T1945*PU!B1952)+'Entretien des chaussées1'!X1945+'Entretien des chaussées1'!Y1945+'Entretien des chaussées1'!Z1945+'Entretien des chaussées1'!AA1945+'Entretien des chaussées1'!AB1945+'Entretien des chaussées1'!AC1945</f>
        <v>0</v>
      </c>
      <c r="AE1945" s="34"/>
      <c r="AF1945" s="34"/>
      <c r="AG1945" s="19" t="str">
        <f t="shared" si="349"/>
        <v/>
      </c>
      <c r="AH1945" s="19" t="str">
        <f t="shared" si="350"/>
        <v/>
      </c>
      <c r="AI1945" s="19" t="str">
        <f t="shared" si="351"/>
        <v/>
      </c>
      <c r="AJ1945" s="31"/>
      <c r="AK1945" s="26"/>
    </row>
    <row r="1946" spans="1:37" x14ac:dyDescent="0.2">
      <c r="A1946" s="40"/>
      <c r="B1946" s="50"/>
      <c r="C1946" s="41"/>
      <c r="D1946" s="44"/>
      <c r="E1946" s="40"/>
      <c r="F1946" s="38" t="str">
        <f t="shared" si="341"/>
        <v/>
      </c>
      <c r="G1946" s="23">
        <f t="shared" si="342"/>
        <v>0</v>
      </c>
      <c r="H1946" s="23">
        <f t="shared" si="343"/>
        <v>0</v>
      </c>
      <c r="I1946" s="23">
        <f t="shared" si="344"/>
        <v>0</v>
      </c>
      <c r="J1946" s="23">
        <f t="shared" si="345"/>
        <v>0</v>
      </c>
      <c r="K1946" s="23">
        <f t="shared" si="346"/>
        <v>0</v>
      </c>
      <c r="L1946" s="27"/>
      <c r="M1946" s="27"/>
      <c r="N1946" s="33"/>
      <c r="O1946" s="33"/>
      <c r="P1946" s="68" t="str">
        <f t="shared" si="347"/>
        <v/>
      </c>
      <c r="Q1946" s="49" t="str">
        <f t="shared" si="348"/>
        <v/>
      </c>
      <c r="R1946" s="33"/>
      <c r="S1946" s="33"/>
      <c r="T1946" s="33"/>
      <c r="U1946" s="33"/>
      <c r="V1946" s="27"/>
      <c r="W1946" s="45"/>
      <c r="X1946" s="42">
        <f>IF(V1946="ESU",P1946*PU!$B$3,0)</f>
        <v>0</v>
      </c>
      <c r="Y1946" s="23">
        <f>IF(V1946="ECF",P1946*PU!$B$5,0)</f>
        <v>0</v>
      </c>
      <c r="Z1946" s="23">
        <f>IF(V1946="Enrobé projeté",P1946*PU!$B$7,0)</f>
        <v>0</v>
      </c>
      <c r="AA1946" s="23">
        <f>IF(V1946="Enrobé à froid",P1946*PU!$B$9,0)</f>
        <v>0</v>
      </c>
      <c r="AB1946" s="23">
        <f>IF(V1946="Béton bitumineux",P1946*PU!$B$11,0)</f>
        <v>0</v>
      </c>
      <c r="AC1946" s="23">
        <f>IF(V1946="Grave émulsion",P1946*PU!$B$13,0)</f>
        <v>0</v>
      </c>
      <c r="AD1946" s="24">
        <f>(R1946*PU!B1951)+('Entretien des chaussées1'!T1946*PU!B1953)+'Entretien des chaussées1'!X1946+'Entretien des chaussées1'!Y1946+'Entretien des chaussées1'!Z1946+'Entretien des chaussées1'!AA1946+'Entretien des chaussées1'!AB1946+'Entretien des chaussées1'!AC1946</f>
        <v>0</v>
      </c>
      <c r="AE1946" s="34"/>
      <c r="AF1946" s="34"/>
      <c r="AG1946" s="19" t="str">
        <f t="shared" si="349"/>
        <v/>
      </c>
      <c r="AH1946" s="19" t="str">
        <f t="shared" si="350"/>
        <v/>
      </c>
      <c r="AI1946" s="19" t="str">
        <f t="shared" si="351"/>
        <v/>
      </c>
      <c r="AJ1946" s="31"/>
      <c r="AK1946" s="26"/>
    </row>
    <row r="1947" spans="1:37" x14ac:dyDescent="0.2">
      <c r="A1947" s="40"/>
      <c r="B1947" s="50"/>
      <c r="C1947" s="41"/>
      <c r="D1947" s="44"/>
      <c r="E1947" s="40"/>
      <c r="F1947" s="38" t="str">
        <f t="shared" si="341"/>
        <v/>
      </c>
      <c r="G1947" s="23">
        <f t="shared" si="342"/>
        <v>0</v>
      </c>
      <c r="H1947" s="23">
        <f t="shared" si="343"/>
        <v>0</v>
      </c>
      <c r="I1947" s="23">
        <f t="shared" si="344"/>
        <v>0</v>
      </c>
      <c r="J1947" s="23">
        <f t="shared" si="345"/>
        <v>0</v>
      </c>
      <c r="K1947" s="23">
        <f t="shared" si="346"/>
        <v>0</v>
      </c>
      <c r="L1947" s="27"/>
      <c r="M1947" s="27"/>
      <c r="N1947" s="33"/>
      <c r="O1947" s="33"/>
      <c r="P1947" s="68" t="str">
        <f t="shared" si="347"/>
        <v/>
      </c>
      <c r="Q1947" s="49" t="str">
        <f t="shared" si="348"/>
        <v/>
      </c>
      <c r="R1947" s="33"/>
      <c r="S1947" s="33"/>
      <c r="T1947" s="33"/>
      <c r="U1947" s="33"/>
      <c r="V1947" s="27"/>
      <c r="W1947" s="45"/>
      <c r="X1947" s="42">
        <f>IF(V1947="ESU",P1947*PU!$B$3,0)</f>
        <v>0</v>
      </c>
      <c r="Y1947" s="23">
        <f>IF(V1947="ECF",P1947*PU!$B$5,0)</f>
        <v>0</v>
      </c>
      <c r="Z1947" s="23">
        <f>IF(V1947="Enrobé projeté",P1947*PU!$B$7,0)</f>
        <v>0</v>
      </c>
      <c r="AA1947" s="23">
        <f>IF(V1947="Enrobé à froid",P1947*PU!$B$9,0)</f>
        <v>0</v>
      </c>
      <c r="AB1947" s="23">
        <f>IF(V1947="Béton bitumineux",P1947*PU!$B$11,0)</f>
        <v>0</v>
      </c>
      <c r="AC1947" s="23">
        <f>IF(V1947="Grave émulsion",P1947*PU!$B$13,0)</f>
        <v>0</v>
      </c>
      <c r="AD1947" s="24">
        <f>(R1947*PU!B1952)+('Entretien des chaussées1'!T1947*PU!B1954)+'Entretien des chaussées1'!X1947+'Entretien des chaussées1'!Y1947+'Entretien des chaussées1'!Z1947+'Entretien des chaussées1'!AA1947+'Entretien des chaussées1'!AB1947+'Entretien des chaussées1'!AC1947</f>
        <v>0</v>
      </c>
      <c r="AE1947" s="34"/>
      <c r="AF1947" s="34"/>
      <c r="AG1947" s="19" t="str">
        <f t="shared" si="349"/>
        <v/>
      </c>
      <c r="AH1947" s="19" t="str">
        <f t="shared" si="350"/>
        <v/>
      </c>
      <c r="AI1947" s="19" t="str">
        <f t="shared" si="351"/>
        <v/>
      </c>
      <c r="AJ1947" s="31"/>
      <c r="AK1947" s="26"/>
    </row>
    <row r="1948" spans="1:37" x14ac:dyDescent="0.2">
      <c r="A1948" s="40"/>
      <c r="B1948" s="50"/>
      <c r="C1948" s="41"/>
      <c r="D1948" s="44"/>
      <c r="E1948" s="40"/>
      <c r="F1948" s="38" t="str">
        <f t="shared" si="341"/>
        <v/>
      </c>
      <c r="G1948" s="23">
        <f t="shared" si="342"/>
        <v>0</v>
      </c>
      <c r="H1948" s="23">
        <f t="shared" si="343"/>
        <v>0</v>
      </c>
      <c r="I1948" s="23">
        <f t="shared" si="344"/>
        <v>0</v>
      </c>
      <c r="J1948" s="23">
        <f t="shared" si="345"/>
        <v>0</v>
      </c>
      <c r="K1948" s="23">
        <f t="shared" si="346"/>
        <v>0</v>
      </c>
      <c r="L1948" s="27"/>
      <c r="M1948" s="27"/>
      <c r="N1948" s="33"/>
      <c r="O1948" s="33"/>
      <c r="P1948" s="68" t="str">
        <f t="shared" si="347"/>
        <v/>
      </c>
      <c r="Q1948" s="49" t="str">
        <f t="shared" si="348"/>
        <v/>
      </c>
      <c r="R1948" s="33"/>
      <c r="S1948" s="33"/>
      <c r="T1948" s="33"/>
      <c r="U1948" s="33"/>
      <c r="V1948" s="27"/>
      <c r="W1948" s="45"/>
      <c r="X1948" s="42">
        <f>IF(V1948="ESU",P1948*PU!$B$3,0)</f>
        <v>0</v>
      </c>
      <c r="Y1948" s="23">
        <f>IF(V1948="ECF",P1948*PU!$B$5,0)</f>
        <v>0</v>
      </c>
      <c r="Z1948" s="23">
        <f>IF(V1948="Enrobé projeté",P1948*PU!$B$7,0)</f>
        <v>0</v>
      </c>
      <c r="AA1948" s="23">
        <f>IF(V1948="Enrobé à froid",P1948*PU!$B$9,0)</f>
        <v>0</v>
      </c>
      <c r="AB1948" s="23">
        <f>IF(V1948="Béton bitumineux",P1948*PU!$B$11,0)</f>
        <v>0</v>
      </c>
      <c r="AC1948" s="23">
        <f>IF(V1948="Grave émulsion",P1948*PU!$B$13,0)</f>
        <v>0</v>
      </c>
      <c r="AD1948" s="24">
        <f>(R1948*PU!B1953)+('Entretien des chaussées1'!T1948*PU!B1955)+'Entretien des chaussées1'!X1948+'Entretien des chaussées1'!Y1948+'Entretien des chaussées1'!Z1948+'Entretien des chaussées1'!AA1948+'Entretien des chaussées1'!AB1948+'Entretien des chaussées1'!AC1948</f>
        <v>0</v>
      </c>
      <c r="AE1948" s="34"/>
      <c r="AF1948" s="34"/>
      <c r="AG1948" s="19" t="str">
        <f t="shared" si="349"/>
        <v/>
      </c>
      <c r="AH1948" s="19" t="str">
        <f t="shared" si="350"/>
        <v/>
      </c>
      <c r="AI1948" s="19" t="str">
        <f t="shared" si="351"/>
        <v/>
      </c>
      <c r="AJ1948" s="31"/>
      <c r="AK1948" s="26"/>
    </row>
    <row r="1949" spans="1:37" x14ac:dyDescent="0.2">
      <c r="A1949" s="40"/>
      <c r="B1949" s="50"/>
      <c r="C1949" s="41"/>
      <c r="D1949" s="44"/>
      <c r="E1949" s="40"/>
      <c r="F1949" s="38" t="str">
        <f t="shared" si="341"/>
        <v/>
      </c>
      <c r="G1949" s="23">
        <f t="shared" si="342"/>
        <v>0</v>
      </c>
      <c r="H1949" s="23">
        <f t="shared" si="343"/>
        <v>0</v>
      </c>
      <c r="I1949" s="23">
        <f t="shared" si="344"/>
        <v>0</v>
      </c>
      <c r="J1949" s="23">
        <f t="shared" si="345"/>
        <v>0</v>
      </c>
      <c r="K1949" s="23">
        <f t="shared" si="346"/>
        <v>0</v>
      </c>
      <c r="L1949" s="27"/>
      <c r="M1949" s="27"/>
      <c r="N1949" s="33"/>
      <c r="O1949" s="33"/>
      <c r="P1949" s="68" t="str">
        <f t="shared" si="347"/>
        <v/>
      </c>
      <c r="Q1949" s="49" t="str">
        <f t="shared" si="348"/>
        <v/>
      </c>
      <c r="R1949" s="33"/>
      <c r="S1949" s="33"/>
      <c r="T1949" s="33"/>
      <c r="U1949" s="33"/>
      <c r="V1949" s="27"/>
      <c r="W1949" s="45"/>
      <c r="X1949" s="42">
        <f>IF(V1949="ESU",P1949*PU!$B$3,0)</f>
        <v>0</v>
      </c>
      <c r="Y1949" s="23">
        <f>IF(V1949="ECF",P1949*PU!$B$5,0)</f>
        <v>0</v>
      </c>
      <c r="Z1949" s="23">
        <f>IF(V1949="Enrobé projeté",P1949*PU!$B$7,0)</f>
        <v>0</v>
      </c>
      <c r="AA1949" s="23">
        <f>IF(V1949="Enrobé à froid",P1949*PU!$B$9,0)</f>
        <v>0</v>
      </c>
      <c r="AB1949" s="23">
        <f>IF(V1949="Béton bitumineux",P1949*PU!$B$11,0)</f>
        <v>0</v>
      </c>
      <c r="AC1949" s="23">
        <f>IF(V1949="Grave émulsion",P1949*PU!$B$13,0)</f>
        <v>0</v>
      </c>
      <c r="AD1949" s="24">
        <f>(R1949*PU!B1954)+('Entretien des chaussées1'!T1949*PU!B1956)+'Entretien des chaussées1'!X1949+'Entretien des chaussées1'!Y1949+'Entretien des chaussées1'!Z1949+'Entretien des chaussées1'!AA1949+'Entretien des chaussées1'!AB1949+'Entretien des chaussées1'!AC1949</f>
        <v>0</v>
      </c>
      <c r="AE1949" s="34"/>
      <c r="AF1949" s="34"/>
      <c r="AG1949" s="19" t="str">
        <f t="shared" si="349"/>
        <v/>
      </c>
      <c r="AH1949" s="19" t="str">
        <f t="shared" si="350"/>
        <v/>
      </c>
      <c r="AI1949" s="19" t="str">
        <f t="shared" si="351"/>
        <v/>
      </c>
      <c r="AJ1949" s="31"/>
      <c r="AK1949" s="26"/>
    </row>
    <row r="1950" spans="1:37" x14ac:dyDescent="0.2">
      <c r="A1950" s="40"/>
      <c r="B1950" s="50"/>
      <c r="C1950" s="41"/>
      <c r="D1950" s="44"/>
      <c r="E1950" s="40"/>
      <c r="F1950" s="38" t="str">
        <f t="shared" si="341"/>
        <v/>
      </c>
      <c r="G1950" s="23">
        <f t="shared" si="342"/>
        <v>0</v>
      </c>
      <c r="H1950" s="23">
        <f t="shared" si="343"/>
        <v>0</v>
      </c>
      <c r="I1950" s="23">
        <f t="shared" si="344"/>
        <v>0</v>
      </c>
      <c r="J1950" s="23">
        <f t="shared" si="345"/>
        <v>0</v>
      </c>
      <c r="K1950" s="23">
        <f t="shared" si="346"/>
        <v>0</v>
      </c>
      <c r="L1950" s="27"/>
      <c r="M1950" s="27"/>
      <c r="N1950" s="33"/>
      <c r="O1950" s="33"/>
      <c r="P1950" s="68" t="str">
        <f t="shared" si="347"/>
        <v/>
      </c>
      <c r="Q1950" s="49" t="str">
        <f t="shared" si="348"/>
        <v/>
      </c>
      <c r="R1950" s="33"/>
      <c r="S1950" s="33"/>
      <c r="T1950" s="33"/>
      <c r="U1950" s="33"/>
      <c r="V1950" s="27"/>
      <c r="W1950" s="45"/>
      <c r="X1950" s="42">
        <f>IF(V1950="ESU",P1950*PU!$B$3,0)</f>
        <v>0</v>
      </c>
      <c r="Y1950" s="23">
        <f>IF(V1950="ECF",P1950*PU!$B$5,0)</f>
        <v>0</v>
      </c>
      <c r="Z1950" s="23">
        <f>IF(V1950="Enrobé projeté",P1950*PU!$B$7,0)</f>
        <v>0</v>
      </c>
      <c r="AA1950" s="23">
        <f>IF(V1950="Enrobé à froid",P1950*PU!$B$9,0)</f>
        <v>0</v>
      </c>
      <c r="AB1950" s="23">
        <f>IF(V1950="Béton bitumineux",P1950*PU!$B$11,0)</f>
        <v>0</v>
      </c>
      <c r="AC1950" s="23">
        <f>IF(V1950="Grave émulsion",P1950*PU!$B$13,0)</f>
        <v>0</v>
      </c>
      <c r="AD1950" s="24">
        <f>(R1950*PU!B1955)+('Entretien des chaussées1'!T1950*PU!B1957)+'Entretien des chaussées1'!X1950+'Entretien des chaussées1'!Y1950+'Entretien des chaussées1'!Z1950+'Entretien des chaussées1'!AA1950+'Entretien des chaussées1'!AB1950+'Entretien des chaussées1'!AC1950</f>
        <v>0</v>
      </c>
      <c r="AE1950" s="34"/>
      <c r="AF1950" s="34"/>
      <c r="AG1950" s="19" t="str">
        <f t="shared" si="349"/>
        <v/>
      </c>
      <c r="AH1950" s="19" t="str">
        <f t="shared" si="350"/>
        <v/>
      </c>
      <c r="AI1950" s="19" t="str">
        <f t="shared" si="351"/>
        <v/>
      </c>
      <c r="AJ1950" s="31"/>
      <c r="AK1950" s="26"/>
    </row>
    <row r="1951" spans="1:37" x14ac:dyDescent="0.2">
      <c r="A1951" s="40"/>
      <c r="B1951" s="50"/>
      <c r="C1951" s="41"/>
      <c r="D1951" s="44"/>
      <c r="E1951" s="40"/>
      <c r="F1951" s="38" t="str">
        <f t="shared" si="341"/>
        <v/>
      </c>
      <c r="G1951" s="23">
        <f t="shared" si="342"/>
        <v>0</v>
      </c>
      <c r="H1951" s="23">
        <f t="shared" si="343"/>
        <v>0</v>
      </c>
      <c r="I1951" s="23">
        <f t="shared" si="344"/>
        <v>0</v>
      </c>
      <c r="J1951" s="23">
        <f t="shared" si="345"/>
        <v>0</v>
      </c>
      <c r="K1951" s="23">
        <f t="shared" si="346"/>
        <v>0</v>
      </c>
      <c r="L1951" s="27"/>
      <c r="M1951" s="27"/>
      <c r="N1951" s="33"/>
      <c r="O1951" s="33"/>
      <c r="P1951" s="68" t="str">
        <f t="shared" si="347"/>
        <v/>
      </c>
      <c r="Q1951" s="49" t="str">
        <f t="shared" si="348"/>
        <v/>
      </c>
      <c r="R1951" s="33"/>
      <c r="S1951" s="33"/>
      <c r="T1951" s="33"/>
      <c r="U1951" s="33"/>
      <c r="V1951" s="27"/>
      <c r="W1951" s="45"/>
      <c r="X1951" s="42">
        <f>IF(V1951="ESU",P1951*PU!$B$3,0)</f>
        <v>0</v>
      </c>
      <c r="Y1951" s="23">
        <f>IF(V1951="ECF",P1951*PU!$B$5,0)</f>
        <v>0</v>
      </c>
      <c r="Z1951" s="23">
        <f>IF(V1951="Enrobé projeté",P1951*PU!$B$7,0)</f>
        <v>0</v>
      </c>
      <c r="AA1951" s="23">
        <f>IF(V1951="Enrobé à froid",P1951*PU!$B$9,0)</f>
        <v>0</v>
      </c>
      <c r="AB1951" s="23">
        <f>IF(V1951="Béton bitumineux",P1951*PU!$B$11,0)</f>
        <v>0</v>
      </c>
      <c r="AC1951" s="23">
        <f>IF(V1951="Grave émulsion",P1951*PU!$B$13,0)</f>
        <v>0</v>
      </c>
      <c r="AD1951" s="24">
        <f>(R1951*PU!B1956)+('Entretien des chaussées1'!T1951*PU!B1958)+'Entretien des chaussées1'!X1951+'Entretien des chaussées1'!Y1951+'Entretien des chaussées1'!Z1951+'Entretien des chaussées1'!AA1951+'Entretien des chaussées1'!AB1951+'Entretien des chaussées1'!AC1951</f>
        <v>0</v>
      </c>
      <c r="AE1951" s="34"/>
      <c r="AF1951" s="34"/>
      <c r="AG1951" s="19" t="str">
        <f t="shared" si="349"/>
        <v/>
      </c>
      <c r="AH1951" s="19" t="str">
        <f t="shared" si="350"/>
        <v/>
      </c>
      <c r="AI1951" s="19" t="str">
        <f t="shared" si="351"/>
        <v/>
      </c>
      <c r="AJ1951" s="31"/>
      <c r="AK1951" s="26"/>
    </row>
    <row r="1952" spans="1:37" x14ac:dyDescent="0.2">
      <c r="A1952" s="40"/>
      <c r="B1952" s="50"/>
      <c r="C1952" s="41"/>
      <c r="D1952" s="44"/>
      <c r="E1952" s="40"/>
      <c r="F1952" s="38" t="str">
        <f t="shared" si="341"/>
        <v/>
      </c>
      <c r="G1952" s="23">
        <f t="shared" si="342"/>
        <v>0</v>
      </c>
      <c r="H1952" s="23">
        <f t="shared" si="343"/>
        <v>0</v>
      </c>
      <c r="I1952" s="23">
        <f t="shared" si="344"/>
        <v>0</v>
      </c>
      <c r="J1952" s="23">
        <f t="shared" si="345"/>
        <v>0</v>
      </c>
      <c r="K1952" s="23">
        <f t="shared" si="346"/>
        <v>0</v>
      </c>
      <c r="L1952" s="27"/>
      <c r="M1952" s="27"/>
      <c r="N1952" s="33"/>
      <c r="O1952" s="33"/>
      <c r="P1952" s="68" t="str">
        <f t="shared" si="347"/>
        <v/>
      </c>
      <c r="Q1952" s="49" t="str">
        <f t="shared" si="348"/>
        <v/>
      </c>
      <c r="R1952" s="33"/>
      <c r="S1952" s="33"/>
      <c r="T1952" s="33"/>
      <c r="U1952" s="33"/>
      <c r="V1952" s="27"/>
      <c r="W1952" s="45"/>
      <c r="X1952" s="42">
        <f>IF(V1952="ESU",P1952*PU!$B$3,0)</f>
        <v>0</v>
      </c>
      <c r="Y1952" s="23">
        <f>IF(V1952="ECF",P1952*PU!$B$5,0)</f>
        <v>0</v>
      </c>
      <c r="Z1952" s="23">
        <f>IF(V1952="Enrobé projeté",P1952*PU!$B$7,0)</f>
        <v>0</v>
      </c>
      <c r="AA1952" s="23">
        <f>IF(V1952="Enrobé à froid",P1952*PU!$B$9,0)</f>
        <v>0</v>
      </c>
      <c r="AB1952" s="23">
        <f>IF(V1952="Béton bitumineux",P1952*PU!$B$11,0)</f>
        <v>0</v>
      </c>
      <c r="AC1952" s="23">
        <f>IF(V1952="Grave émulsion",P1952*PU!$B$13,0)</f>
        <v>0</v>
      </c>
      <c r="AD1952" s="24">
        <f>(R1952*PU!B1957)+('Entretien des chaussées1'!T1952*PU!B1959)+'Entretien des chaussées1'!X1952+'Entretien des chaussées1'!Y1952+'Entretien des chaussées1'!Z1952+'Entretien des chaussées1'!AA1952+'Entretien des chaussées1'!AB1952+'Entretien des chaussées1'!AC1952</f>
        <v>0</v>
      </c>
      <c r="AE1952" s="34"/>
      <c r="AF1952" s="34"/>
      <c r="AG1952" s="19" t="str">
        <f t="shared" si="349"/>
        <v/>
      </c>
      <c r="AH1952" s="19" t="str">
        <f t="shared" si="350"/>
        <v/>
      </c>
      <c r="AI1952" s="19" t="str">
        <f t="shared" si="351"/>
        <v/>
      </c>
      <c r="AJ1952" s="31"/>
      <c r="AK1952" s="26"/>
    </row>
    <row r="1953" spans="1:37" x14ac:dyDescent="0.2">
      <c r="A1953" s="40"/>
      <c r="B1953" s="50"/>
      <c r="C1953" s="41"/>
      <c r="D1953" s="44"/>
      <c r="E1953" s="40"/>
      <c r="F1953" s="38" t="str">
        <f t="shared" si="341"/>
        <v/>
      </c>
      <c r="G1953" s="23">
        <f t="shared" si="342"/>
        <v>0</v>
      </c>
      <c r="H1953" s="23">
        <f t="shared" si="343"/>
        <v>0</v>
      </c>
      <c r="I1953" s="23">
        <f t="shared" si="344"/>
        <v>0</v>
      </c>
      <c r="J1953" s="23">
        <f t="shared" si="345"/>
        <v>0</v>
      </c>
      <c r="K1953" s="23">
        <f t="shared" si="346"/>
        <v>0</v>
      </c>
      <c r="L1953" s="27"/>
      <c r="M1953" s="27"/>
      <c r="N1953" s="33"/>
      <c r="O1953" s="33"/>
      <c r="P1953" s="68" t="str">
        <f t="shared" si="347"/>
        <v/>
      </c>
      <c r="Q1953" s="49" t="str">
        <f t="shared" si="348"/>
        <v/>
      </c>
      <c r="R1953" s="33"/>
      <c r="S1953" s="33"/>
      <c r="T1953" s="33"/>
      <c r="U1953" s="33"/>
      <c r="V1953" s="27"/>
      <c r="W1953" s="45"/>
      <c r="X1953" s="42">
        <f>IF(V1953="ESU",P1953*PU!$B$3,0)</f>
        <v>0</v>
      </c>
      <c r="Y1953" s="23">
        <f>IF(V1953="ECF",P1953*PU!$B$5,0)</f>
        <v>0</v>
      </c>
      <c r="Z1953" s="23">
        <f>IF(V1953="Enrobé projeté",P1953*PU!$B$7,0)</f>
        <v>0</v>
      </c>
      <c r="AA1953" s="23">
        <f>IF(V1953="Enrobé à froid",P1953*PU!$B$9,0)</f>
        <v>0</v>
      </c>
      <c r="AB1953" s="23">
        <f>IF(V1953="Béton bitumineux",P1953*PU!$B$11,0)</f>
        <v>0</v>
      </c>
      <c r="AC1953" s="23">
        <f>IF(V1953="Grave émulsion",P1953*PU!$B$13,0)</f>
        <v>0</v>
      </c>
      <c r="AD1953" s="24">
        <f>(R1953*PU!B1958)+('Entretien des chaussées1'!T1953*PU!B1960)+'Entretien des chaussées1'!X1953+'Entretien des chaussées1'!Y1953+'Entretien des chaussées1'!Z1953+'Entretien des chaussées1'!AA1953+'Entretien des chaussées1'!AB1953+'Entretien des chaussées1'!AC1953</f>
        <v>0</v>
      </c>
      <c r="AE1953" s="34"/>
      <c r="AF1953" s="34"/>
      <c r="AG1953" s="19" t="str">
        <f t="shared" si="349"/>
        <v/>
      </c>
      <c r="AH1953" s="19" t="str">
        <f t="shared" si="350"/>
        <v/>
      </c>
      <c r="AI1953" s="19" t="str">
        <f t="shared" si="351"/>
        <v/>
      </c>
      <c r="AJ1953" s="31"/>
      <c r="AK1953" s="26"/>
    </row>
    <row r="1954" spans="1:37" x14ac:dyDescent="0.2">
      <c r="A1954" s="40"/>
      <c r="B1954" s="50"/>
      <c r="C1954" s="41"/>
      <c r="D1954" s="44"/>
      <c r="E1954" s="40"/>
      <c r="F1954" s="38" t="str">
        <f t="shared" si="341"/>
        <v/>
      </c>
      <c r="G1954" s="23">
        <f t="shared" si="342"/>
        <v>0</v>
      </c>
      <c r="H1954" s="23">
        <f t="shared" si="343"/>
        <v>0</v>
      </c>
      <c r="I1954" s="23">
        <f t="shared" si="344"/>
        <v>0</v>
      </c>
      <c r="J1954" s="23">
        <f t="shared" si="345"/>
        <v>0</v>
      </c>
      <c r="K1954" s="23">
        <f t="shared" si="346"/>
        <v>0</v>
      </c>
      <c r="L1954" s="27"/>
      <c r="M1954" s="27"/>
      <c r="N1954" s="33"/>
      <c r="O1954" s="33"/>
      <c r="P1954" s="68" t="str">
        <f t="shared" si="347"/>
        <v/>
      </c>
      <c r="Q1954" s="49" t="str">
        <f t="shared" si="348"/>
        <v/>
      </c>
      <c r="R1954" s="33"/>
      <c r="S1954" s="33"/>
      <c r="T1954" s="33"/>
      <c r="U1954" s="33"/>
      <c r="V1954" s="27"/>
      <c r="W1954" s="45"/>
      <c r="X1954" s="42">
        <f>IF(V1954="ESU",P1954*PU!$B$3,0)</f>
        <v>0</v>
      </c>
      <c r="Y1954" s="23">
        <f>IF(V1954="ECF",P1954*PU!$B$5,0)</f>
        <v>0</v>
      </c>
      <c r="Z1954" s="23">
        <f>IF(V1954="Enrobé projeté",P1954*PU!$B$7,0)</f>
        <v>0</v>
      </c>
      <c r="AA1954" s="23">
        <f>IF(V1954="Enrobé à froid",P1954*PU!$B$9,0)</f>
        <v>0</v>
      </c>
      <c r="AB1954" s="23">
        <f>IF(V1954="Béton bitumineux",P1954*PU!$B$11,0)</f>
        <v>0</v>
      </c>
      <c r="AC1954" s="23">
        <f>IF(V1954="Grave émulsion",P1954*PU!$B$13,0)</f>
        <v>0</v>
      </c>
      <c r="AD1954" s="24">
        <f>(R1954*PU!B1959)+('Entretien des chaussées1'!T1954*PU!B1961)+'Entretien des chaussées1'!X1954+'Entretien des chaussées1'!Y1954+'Entretien des chaussées1'!Z1954+'Entretien des chaussées1'!AA1954+'Entretien des chaussées1'!AB1954+'Entretien des chaussées1'!AC1954</f>
        <v>0</v>
      </c>
      <c r="AE1954" s="34"/>
      <c r="AF1954" s="34"/>
      <c r="AG1954" s="19" t="str">
        <f t="shared" si="349"/>
        <v/>
      </c>
      <c r="AH1954" s="19" t="str">
        <f t="shared" si="350"/>
        <v/>
      </c>
      <c r="AI1954" s="19" t="str">
        <f t="shared" si="351"/>
        <v/>
      </c>
      <c r="AJ1954" s="31"/>
      <c r="AK1954" s="26"/>
    </row>
    <row r="1955" spans="1:37" x14ac:dyDescent="0.2">
      <c r="A1955" s="40"/>
      <c r="B1955" s="50"/>
      <c r="C1955" s="41"/>
      <c r="D1955" s="44"/>
      <c r="E1955" s="40"/>
      <c r="F1955" s="38" t="str">
        <f t="shared" si="341"/>
        <v/>
      </c>
      <c r="G1955" s="23">
        <f t="shared" si="342"/>
        <v>0</v>
      </c>
      <c r="H1955" s="23">
        <f t="shared" si="343"/>
        <v>0</v>
      </c>
      <c r="I1955" s="23">
        <f t="shared" si="344"/>
        <v>0</v>
      </c>
      <c r="J1955" s="23">
        <f t="shared" si="345"/>
        <v>0</v>
      </c>
      <c r="K1955" s="23">
        <f t="shared" si="346"/>
        <v>0</v>
      </c>
      <c r="L1955" s="27"/>
      <c r="M1955" s="27"/>
      <c r="N1955" s="33"/>
      <c r="O1955" s="33"/>
      <c r="P1955" s="68" t="str">
        <f t="shared" si="347"/>
        <v/>
      </c>
      <c r="Q1955" s="49" t="str">
        <f t="shared" si="348"/>
        <v/>
      </c>
      <c r="R1955" s="33"/>
      <c r="S1955" s="33"/>
      <c r="T1955" s="33"/>
      <c r="U1955" s="33"/>
      <c r="V1955" s="27"/>
      <c r="W1955" s="45"/>
      <c r="X1955" s="42">
        <f>IF(V1955="ESU",P1955*PU!$B$3,0)</f>
        <v>0</v>
      </c>
      <c r="Y1955" s="23">
        <f>IF(V1955="ECF",P1955*PU!$B$5,0)</f>
        <v>0</v>
      </c>
      <c r="Z1955" s="23">
        <f>IF(V1955="Enrobé projeté",P1955*PU!$B$7,0)</f>
        <v>0</v>
      </c>
      <c r="AA1955" s="23">
        <f>IF(V1955="Enrobé à froid",P1955*PU!$B$9,0)</f>
        <v>0</v>
      </c>
      <c r="AB1955" s="23">
        <f>IF(V1955="Béton bitumineux",P1955*PU!$B$11,0)</f>
        <v>0</v>
      </c>
      <c r="AC1955" s="23">
        <f>IF(V1955="Grave émulsion",P1955*PU!$B$13,0)</f>
        <v>0</v>
      </c>
      <c r="AD1955" s="24">
        <f>(R1955*PU!B1960)+('Entretien des chaussées1'!T1955*PU!B1962)+'Entretien des chaussées1'!X1955+'Entretien des chaussées1'!Y1955+'Entretien des chaussées1'!Z1955+'Entretien des chaussées1'!AA1955+'Entretien des chaussées1'!AB1955+'Entretien des chaussées1'!AC1955</f>
        <v>0</v>
      </c>
      <c r="AE1955" s="34"/>
      <c r="AF1955" s="34"/>
      <c r="AG1955" s="19" t="str">
        <f t="shared" si="349"/>
        <v/>
      </c>
      <c r="AH1955" s="19" t="str">
        <f t="shared" si="350"/>
        <v/>
      </c>
      <c r="AI1955" s="19" t="str">
        <f t="shared" si="351"/>
        <v/>
      </c>
      <c r="AJ1955" s="31"/>
      <c r="AK1955" s="26"/>
    </row>
    <row r="1956" spans="1:37" x14ac:dyDescent="0.2">
      <c r="A1956" s="40"/>
      <c r="B1956" s="50"/>
      <c r="C1956" s="41"/>
      <c r="D1956" s="44"/>
      <c r="E1956" s="40"/>
      <c r="F1956" s="38" t="str">
        <f t="shared" si="341"/>
        <v/>
      </c>
      <c r="G1956" s="23">
        <f t="shared" si="342"/>
        <v>0</v>
      </c>
      <c r="H1956" s="23">
        <f t="shared" si="343"/>
        <v>0</v>
      </c>
      <c r="I1956" s="23">
        <f t="shared" si="344"/>
        <v>0</v>
      </c>
      <c r="J1956" s="23">
        <f t="shared" si="345"/>
        <v>0</v>
      </c>
      <c r="K1956" s="23">
        <f t="shared" si="346"/>
        <v>0</v>
      </c>
      <c r="L1956" s="27"/>
      <c r="M1956" s="27"/>
      <c r="N1956" s="33"/>
      <c r="O1956" s="33"/>
      <c r="P1956" s="68" t="str">
        <f t="shared" si="347"/>
        <v/>
      </c>
      <c r="Q1956" s="49" t="str">
        <f t="shared" si="348"/>
        <v/>
      </c>
      <c r="R1956" s="33"/>
      <c r="S1956" s="33"/>
      <c r="T1956" s="33"/>
      <c r="U1956" s="33"/>
      <c r="V1956" s="27"/>
      <c r="W1956" s="45"/>
      <c r="X1956" s="42">
        <f>IF(V1956="ESU",P1956*PU!$B$3,0)</f>
        <v>0</v>
      </c>
      <c r="Y1956" s="23">
        <f>IF(V1956="ECF",P1956*PU!$B$5,0)</f>
        <v>0</v>
      </c>
      <c r="Z1956" s="23">
        <f>IF(V1956="Enrobé projeté",P1956*PU!$B$7,0)</f>
        <v>0</v>
      </c>
      <c r="AA1956" s="23">
        <f>IF(V1956="Enrobé à froid",P1956*PU!$B$9,0)</f>
        <v>0</v>
      </c>
      <c r="AB1956" s="23">
        <f>IF(V1956="Béton bitumineux",P1956*PU!$B$11,0)</f>
        <v>0</v>
      </c>
      <c r="AC1956" s="23">
        <f>IF(V1956="Grave émulsion",P1956*PU!$B$13,0)</f>
        <v>0</v>
      </c>
      <c r="AD1956" s="24">
        <f>(R1956*PU!B1961)+('Entretien des chaussées1'!T1956*PU!B1963)+'Entretien des chaussées1'!X1956+'Entretien des chaussées1'!Y1956+'Entretien des chaussées1'!Z1956+'Entretien des chaussées1'!AA1956+'Entretien des chaussées1'!AB1956+'Entretien des chaussées1'!AC1956</f>
        <v>0</v>
      </c>
      <c r="AE1956" s="34"/>
      <c r="AF1956" s="34"/>
      <c r="AG1956" s="19" t="str">
        <f t="shared" si="349"/>
        <v/>
      </c>
      <c r="AH1956" s="19" t="str">
        <f t="shared" si="350"/>
        <v/>
      </c>
      <c r="AI1956" s="19" t="str">
        <f t="shared" si="351"/>
        <v/>
      </c>
      <c r="AJ1956" s="31"/>
      <c r="AK1956" s="26"/>
    </row>
    <row r="1957" spans="1:37" x14ac:dyDescent="0.2">
      <c r="A1957" s="40"/>
      <c r="B1957" s="50"/>
      <c r="C1957" s="41"/>
      <c r="D1957" s="44"/>
      <c r="E1957" s="40"/>
      <c r="F1957" s="38" t="str">
        <f t="shared" si="341"/>
        <v/>
      </c>
      <c r="G1957" s="23">
        <f t="shared" si="342"/>
        <v>0</v>
      </c>
      <c r="H1957" s="23">
        <f t="shared" si="343"/>
        <v>0</v>
      </c>
      <c r="I1957" s="23">
        <f t="shared" si="344"/>
        <v>0</v>
      </c>
      <c r="J1957" s="23">
        <f t="shared" si="345"/>
        <v>0</v>
      </c>
      <c r="K1957" s="23">
        <f t="shared" si="346"/>
        <v>0</v>
      </c>
      <c r="L1957" s="27"/>
      <c r="M1957" s="27"/>
      <c r="N1957" s="33"/>
      <c r="O1957" s="33"/>
      <c r="P1957" s="68" t="str">
        <f t="shared" si="347"/>
        <v/>
      </c>
      <c r="Q1957" s="49" t="str">
        <f t="shared" si="348"/>
        <v/>
      </c>
      <c r="R1957" s="33"/>
      <c r="S1957" s="33"/>
      <c r="T1957" s="33"/>
      <c r="U1957" s="33"/>
      <c r="V1957" s="27"/>
      <c r="W1957" s="45"/>
      <c r="X1957" s="42">
        <f>IF(V1957="ESU",P1957*PU!$B$3,0)</f>
        <v>0</v>
      </c>
      <c r="Y1957" s="23">
        <f>IF(V1957="ECF",P1957*PU!$B$5,0)</f>
        <v>0</v>
      </c>
      <c r="Z1957" s="23">
        <f>IF(V1957="Enrobé projeté",P1957*PU!$B$7,0)</f>
        <v>0</v>
      </c>
      <c r="AA1957" s="23">
        <f>IF(V1957="Enrobé à froid",P1957*PU!$B$9,0)</f>
        <v>0</v>
      </c>
      <c r="AB1957" s="23">
        <f>IF(V1957="Béton bitumineux",P1957*PU!$B$11,0)</f>
        <v>0</v>
      </c>
      <c r="AC1957" s="23">
        <f>IF(V1957="Grave émulsion",P1957*PU!$B$13,0)</f>
        <v>0</v>
      </c>
      <c r="AD1957" s="24">
        <f>(R1957*PU!B1962)+('Entretien des chaussées1'!T1957*PU!B1964)+'Entretien des chaussées1'!X1957+'Entretien des chaussées1'!Y1957+'Entretien des chaussées1'!Z1957+'Entretien des chaussées1'!AA1957+'Entretien des chaussées1'!AB1957+'Entretien des chaussées1'!AC1957</f>
        <v>0</v>
      </c>
      <c r="AE1957" s="34"/>
      <c r="AF1957" s="34"/>
      <c r="AG1957" s="19" t="str">
        <f t="shared" si="349"/>
        <v/>
      </c>
      <c r="AH1957" s="19" t="str">
        <f t="shared" si="350"/>
        <v/>
      </c>
      <c r="AI1957" s="19" t="str">
        <f t="shared" si="351"/>
        <v/>
      </c>
      <c r="AJ1957" s="31"/>
      <c r="AK1957" s="26"/>
    </row>
    <row r="1958" spans="1:37" x14ac:dyDescent="0.2">
      <c r="A1958" s="40"/>
      <c r="B1958" s="50"/>
      <c r="C1958" s="41"/>
      <c r="D1958" s="44"/>
      <c r="E1958" s="40"/>
      <c r="F1958" s="38" t="str">
        <f t="shared" si="341"/>
        <v/>
      </c>
      <c r="G1958" s="23">
        <f t="shared" si="342"/>
        <v>0</v>
      </c>
      <c r="H1958" s="23">
        <f t="shared" si="343"/>
        <v>0</v>
      </c>
      <c r="I1958" s="23">
        <f t="shared" si="344"/>
        <v>0</v>
      </c>
      <c r="J1958" s="23">
        <f t="shared" si="345"/>
        <v>0</v>
      </c>
      <c r="K1958" s="23">
        <f t="shared" si="346"/>
        <v>0</v>
      </c>
      <c r="L1958" s="27"/>
      <c r="M1958" s="27"/>
      <c r="N1958" s="33"/>
      <c r="O1958" s="33"/>
      <c r="P1958" s="68" t="str">
        <f t="shared" si="347"/>
        <v/>
      </c>
      <c r="Q1958" s="49" t="str">
        <f t="shared" si="348"/>
        <v/>
      </c>
      <c r="R1958" s="33"/>
      <c r="S1958" s="33"/>
      <c r="T1958" s="33"/>
      <c r="U1958" s="33"/>
      <c r="V1958" s="27"/>
      <c r="W1958" s="45"/>
      <c r="X1958" s="42">
        <f>IF(V1958="ESU",P1958*PU!$B$3,0)</f>
        <v>0</v>
      </c>
      <c r="Y1958" s="23">
        <f>IF(V1958="ECF",P1958*PU!$B$5,0)</f>
        <v>0</v>
      </c>
      <c r="Z1958" s="23">
        <f>IF(V1958="Enrobé projeté",P1958*PU!$B$7,0)</f>
        <v>0</v>
      </c>
      <c r="AA1958" s="23">
        <f>IF(V1958="Enrobé à froid",P1958*PU!$B$9,0)</f>
        <v>0</v>
      </c>
      <c r="AB1958" s="23">
        <f>IF(V1958="Béton bitumineux",P1958*PU!$B$11,0)</f>
        <v>0</v>
      </c>
      <c r="AC1958" s="23">
        <f>IF(V1958="Grave émulsion",P1958*PU!$B$13,0)</f>
        <v>0</v>
      </c>
      <c r="AD1958" s="24">
        <f>(R1958*PU!B1963)+('Entretien des chaussées1'!T1958*PU!B1965)+'Entretien des chaussées1'!X1958+'Entretien des chaussées1'!Y1958+'Entretien des chaussées1'!Z1958+'Entretien des chaussées1'!AA1958+'Entretien des chaussées1'!AB1958+'Entretien des chaussées1'!AC1958</f>
        <v>0</v>
      </c>
      <c r="AE1958" s="34"/>
      <c r="AF1958" s="34"/>
      <c r="AG1958" s="19" t="str">
        <f t="shared" si="349"/>
        <v/>
      </c>
      <c r="AH1958" s="19" t="str">
        <f t="shared" si="350"/>
        <v/>
      </c>
      <c r="AI1958" s="19" t="str">
        <f t="shared" si="351"/>
        <v/>
      </c>
      <c r="AJ1958" s="31"/>
      <c r="AK1958" s="26"/>
    </row>
    <row r="1959" spans="1:37" x14ac:dyDescent="0.2">
      <c r="A1959" s="40"/>
      <c r="B1959" s="50"/>
      <c r="C1959" s="41"/>
      <c r="D1959" s="44"/>
      <c r="E1959" s="40"/>
      <c r="F1959" s="38" t="str">
        <f t="shared" si="341"/>
        <v/>
      </c>
      <c r="G1959" s="23">
        <f t="shared" si="342"/>
        <v>0</v>
      </c>
      <c r="H1959" s="23">
        <f t="shared" si="343"/>
        <v>0</v>
      </c>
      <c r="I1959" s="23">
        <f t="shared" si="344"/>
        <v>0</v>
      </c>
      <c r="J1959" s="23">
        <f t="shared" si="345"/>
        <v>0</v>
      </c>
      <c r="K1959" s="23">
        <f t="shared" si="346"/>
        <v>0</v>
      </c>
      <c r="L1959" s="27"/>
      <c r="M1959" s="27"/>
      <c r="N1959" s="33"/>
      <c r="O1959" s="33"/>
      <c r="P1959" s="68" t="str">
        <f t="shared" si="347"/>
        <v/>
      </c>
      <c r="Q1959" s="49" t="str">
        <f t="shared" si="348"/>
        <v/>
      </c>
      <c r="R1959" s="33"/>
      <c r="S1959" s="33"/>
      <c r="T1959" s="33"/>
      <c r="U1959" s="33"/>
      <c r="V1959" s="27"/>
      <c r="W1959" s="45"/>
      <c r="X1959" s="42">
        <f>IF(V1959="ESU",P1959*PU!$B$3,0)</f>
        <v>0</v>
      </c>
      <c r="Y1959" s="23">
        <f>IF(V1959="ECF",P1959*PU!$B$5,0)</f>
        <v>0</v>
      </c>
      <c r="Z1959" s="23">
        <f>IF(V1959="Enrobé projeté",P1959*PU!$B$7,0)</f>
        <v>0</v>
      </c>
      <c r="AA1959" s="23">
        <f>IF(V1959="Enrobé à froid",P1959*PU!$B$9,0)</f>
        <v>0</v>
      </c>
      <c r="AB1959" s="23">
        <f>IF(V1959="Béton bitumineux",P1959*PU!$B$11,0)</f>
        <v>0</v>
      </c>
      <c r="AC1959" s="23">
        <f>IF(V1959="Grave émulsion",P1959*PU!$B$13,0)</f>
        <v>0</v>
      </c>
      <c r="AD1959" s="24">
        <f>(R1959*PU!B1964)+('Entretien des chaussées1'!T1959*PU!B1966)+'Entretien des chaussées1'!X1959+'Entretien des chaussées1'!Y1959+'Entretien des chaussées1'!Z1959+'Entretien des chaussées1'!AA1959+'Entretien des chaussées1'!AB1959+'Entretien des chaussées1'!AC1959</f>
        <v>0</v>
      </c>
      <c r="AE1959" s="34"/>
      <c r="AF1959" s="34"/>
      <c r="AG1959" s="19" t="str">
        <f t="shared" si="349"/>
        <v/>
      </c>
      <c r="AH1959" s="19" t="str">
        <f t="shared" si="350"/>
        <v/>
      </c>
      <c r="AI1959" s="19" t="str">
        <f t="shared" si="351"/>
        <v/>
      </c>
      <c r="AJ1959" s="31"/>
      <c r="AK1959" s="26"/>
    </row>
    <row r="1960" spans="1:37" x14ac:dyDescent="0.2">
      <c r="A1960" s="40"/>
      <c r="B1960" s="50"/>
      <c r="C1960" s="41"/>
      <c r="D1960" s="44"/>
      <c r="E1960" s="40"/>
      <c r="F1960" s="38" t="str">
        <f t="shared" si="341"/>
        <v/>
      </c>
      <c r="G1960" s="23">
        <f t="shared" si="342"/>
        <v>0</v>
      </c>
      <c r="H1960" s="23">
        <f t="shared" si="343"/>
        <v>0</v>
      </c>
      <c r="I1960" s="23">
        <f t="shared" si="344"/>
        <v>0</v>
      </c>
      <c r="J1960" s="23">
        <f t="shared" si="345"/>
        <v>0</v>
      </c>
      <c r="K1960" s="23">
        <f t="shared" si="346"/>
        <v>0</v>
      </c>
      <c r="L1960" s="27"/>
      <c r="M1960" s="27"/>
      <c r="N1960" s="33"/>
      <c r="O1960" s="33"/>
      <c r="P1960" s="68" t="str">
        <f t="shared" si="347"/>
        <v/>
      </c>
      <c r="Q1960" s="49" t="str">
        <f t="shared" si="348"/>
        <v/>
      </c>
      <c r="R1960" s="33"/>
      <c r="S1960" s="33"/>
      <c r="T1960" s="33"/>
      <c r="U1960" s="33"/>
      <c r="V1960" s="27"/>
      <c r="W1960" s="45"/>
      <c r="X1960" s="42">
        <f>IF(V1960="ESU",P1960*PU!$B$3,0)</f>
        <v>0</v>
      </c>
      <c r="Y1960" s="23">
        <f>IF(V1960="ECF",P1960*PU!$B$5,0)</f>
        <v>0</v>
      </c>
      <c r="Z1960" s="23">
        <f>IF(V1960="Enrobé projeté",P1960*PU!$B$7,0)</f>
        <v>0</v>
      </c>
      <c r="AA1960" s="23">
        <f>IF(V1960="Enrobé à froid",P1960*PU!$B$9,0)</f>
        <v>0</v>
      </c>
      <c r="AB1960" s="23">
        <f>IF(V1960="Béton bitumineux",P1960*PU!$B$11,0)</f>
        <v>0</v>
      </c>
      <c r="AC1960" s="23">
        <f>IF(V1960="Grave émulsion",P1960*PU!$B$13,0)</f>
        <v>0</v>
      </c>
      <c r="AD1960" s="24">
        <f>(R1960*PU!B1965)+('Entretien des chaussées1'!T1960*PU!B1967)+'Entretien des chaussées1'!X1960+'Entretien des chaussées1'!Y1960+'Entretien des chaussées1'!Z1960+'Entretien des chaussées1'!AA1960+'Entretien des chaussées1'!AB1960+'Entretien des chaussées1'!AC1960</f>
        <v>0</v>
      </c>
      <c r="AE1960" s="34"/>
      <c r="AF1960" s="34"/>
      <c r="AG1960" s="19" t="str">
        <f t="shared" si="349"/>
        <v/>
      </c>
      <c r="AH1960" s="19" t="str">
        <f t="shared" si="350"/>
        <v/>
      </c>
      <c r="AI1960" s="19" t="str">
        <f t="shared" si="351"/>
        <v/>
      </c>
      <c r="AJ1960" s="31"/>
      <c r="AK1960" s="26"/>
    </row>
    <row r="1961" spans="1:37" x14ac:dyDescent="0.2">
      <c r="A1961" s="40"/>
      <c r="B1961" s="50"/>
      <c r="C1961" s="41"/>
      <c r="D1961" s="44"/>
      <c r="E1961" s="40"/>
      <c r="F1961" s="38" t="str">
        <f t="shared" si="341"/>
        <v/>
      </c>
      <c r="G1961" s="23">
        <f t="shared" si="342"/>
        <v>0</v>
      </c>
      <c r="H1961" s="23">
        <f t="shared" si="343"/>
        <v>0</v>
      </c>
      <c r="I1961" s="23">
        <f t="shared" si="344"/>
        <v>0</v>
      </c>
      <c r="J1961" s="23">
        <f t="shared" si="345"/>
        <v>0</v>
      </c>
      <c r="K1961" s="23">
        <f t="shared" si="346"/>
        <v>0</v>
      </c>
      <c r="L1961" s="27"/>
      <c r="M1961" s="27"/>
      <c r="N1961" s="33"/>
      <c r="O1961" s="33"/>
      <c r="P1961" s="68" t="str">
        <f t="shared" si="347"/>
        <v/>
      </c>
      <c r="Q1961" s="49" t="str">
        <f t="shared" si="348"/>
        <v/>
      </c>
      <c r="R1961" s="33"/>
      <c r="S1961" s="33"/>
      <c r="T1961" s="33"/>
      <c r="U1961" s="33"/>
      <c r="V1961" s="27"/>
      <c r="W1961" s="45"/>
      <c r="X1961" s="42">
        <f>IF(V1961="ESU",P1961*PU!$B$3,0)</f>
        <v>0</v>
      </c>
      <c r="Y1961" s="23">
        <f>IF(V1961="ECF",P1961*PU!$B$5,0)</f>
        <v>0</v>
      </c>
      <c r="Z1961" s="23">
        <f>IF(V1961="Enrobé projeté",P1961*PU!$B$7,0)</f>
        <v>0</v>
      </c>
      <c r="AA1961" s="23">
        <f>IF(V1961="Enrobé à froid",P1961*PU!$B$9,0)</f>
        <v>0</v>
      </c>
      <c r="AB1961" s="23">
        <f>IF(V1961="Béton bitumineux",P1961*PU!$B$11,0)</f>
        <v>0</v>
      </c>
      <c r="AC1961" s="23">
        <f>IF(V1961="Grave émulsion",P1961*PU!$B$13,0)</f>
        <v>0</v>
      </c>
      <c r="AD1961" s="24">
        <f>(R1961*PU!B1966)+('Entretien des chaussées1'!T1961*PU!B1968)+'Entretien des chaussées1'!X1961+'Entretien des chaussées1'!Y1961+'Entretien des chaussées1'!Z1961+'Entretien des chaussées1'!AA1961+'Entretien des chaussées1'!AB1961+'Entretien des chaussées1'!AC1961</f>
        <v>0</v>
      </c>
      <c r="AE1961" s="34"/>
      <c r="AF1961" s="34"/>
      <c r="AG1961" s="19" t="str">
        <f t="shared" si="349"/>
        <v/>
      </c>
      <c r="AH1961" s="19" t="str">
        <f t="shared" si="350"/>
        <v/>
      </c>
      <c r="AI1961" s="19" t="str">
        <f t="shared" si="351"/>
        <v/>
      </c>
      <c r="AJ1961" s="31"/>
      <c r="AK1961" s="26"/>
    </row>
    <row r="1962" spans="1:37" x14ac:dyDescent="0.2">
      <c r="A1962" s="40"/>
      <c r="B1962" s="50"/>
      <c r="C1962" s="41"/>
      <c r="D1962" s="44"/>
      <c r="E1962" s="40"/>
      <c r="F1962" s="38" t="str">
        <f t="shared" si="341"/>
        <v/>
      </c>
      <c r="G1962" s="23">
        <f t="shared" si="342"/>
        <v>0</v>
      </c>
      <c r="H1962" s="23">
        <f t="shared" si="343"/>
        <v>0</v>
      </c>
      <c r="I1962" s="23">
        <f t="shared" si="344"/>
        <v>0</v>
      </c>
      <c r="J1962" s="23">
        <f t="shared" si="345"/>
        <v>0</v>
      </c>
      <c r="K1962" s="23">
        <f t="shared" si="346"/>
        <v>0</v>
      </c>
      <c r="L1962" s="27"/>
      <c r="M1962" s="27"/>
      <c r="N1962" s="33"/>
      <c r="O1962" s="33"/>
      <c r="P1962" s="68" t="str">
        <f t="shared" si="347"/>
        <v/>
      </c>
      <c r="Q1962" s="49" t="str">
        <f t="shared" si="348"/>
        <v/>
      </c>
      <c r="R1962" s="33"/>
      <c r="S1962" s="33"/>
      <c r="T1962" s="33"/>
      <c r="U1962" s="33"/>
      <c r="V1962" s="27"/>
      <c r="W1962" s="45"/>
      <c r="X1962" s="42">
        <f>IF(V1962="ESU",P1962*PU!$B$3,0)</f>
        <v>0</v>
      </c>
      <c r="Y1962" s="23">
        <f>IF(V1962="ECF",P1962*PU!$B$5,0)</f>
        <v>0</v>
      </c>
      <c r="Z1962" s="23">
        <f>IF(V1962="Enrobé projeté",P1962*PU!$B$7,0)</f>
        <v>0</v>
      </c>
      <c r="AA1962" s="23">
        <f>IF(V1962="Enrobé à froid",P1962*PU!$B$9,0)</f>
        <v>0</v>
      </c>
      <c r="AB1962" s="23">
        <f>IF(V1962="Béton bitumineux",P1962*PU!$B$11,0)</f>
        <v>0</v>
      </c>
      <c r="AC1962" s="23">
        <f>IF(V1962="Grave émulsion",P1962*PU!$B$13,0)</f>
        <v>0</v>
      </c>
      <c r="AD1962" s="24">
        <f>(R1962*PU!B1967)+('Entretien des chaussées1'!T1962*PU!B1969)+'Entretien des chaussées1'!X1962+'Entretien des chaussées1'!Y1962+'Entretien des chaussées1'!Z1962+'Entretien des chaussées1'!AA1962+'Entretien des chaussées1'!AB1962+'Entretien des chaussées1'!AC1962</f>
        <v>0</v>
      </c>
      <c r="AE1962" s="34"/>
      <c r="AF1962" s="34"/>
      <c r="AG1962" s="19" t="str">
        <f t="shared" si="349"/>
        <v/>
      </c>
      <c r="AH1962" s="19" t="str">
        <f t="shared" si="350"/>
        <v/>
      </c>
      <c r="AI1962" s="19" t="str">
        <f t="shared" si="351"/>
        <v/>
      </c>
      <c r="AJ1962" s="31"/>
      <c r="AK1962" s="26"/>
    </row>
    <row r="1963" spans="1:37" x14ac:dyDescent="0.2">
      <c r="A1963" s="40"/>
      <c r="B1963" s="50"/>
      <c r="C1963" s="41"/>
      <c r="D1963" s="44"/>
      <c r="E1963" s="40"/>
      <c r="F1963" s="38" t="str">
        <f t="shared" si="341"/>
        <v/>
      </c>
      <c r="G1963" s="23">
        <f t="shared" si="342"/>
        <v>0</v>
      </c>
      <c r="H1963" s="23">
        <f t="shared" si="343"/>
        <v>0</v>
      </c>
      <c r="I1963" s="23">
        <f t="shared" si="344"/>
        <v>0</v>
      </c>
      <c r="J1963" s="23">
        <f t="shared" si="345"/>
        <v>0</v>
      </c>
      <c r="K1963" s="23">
        <f t="shared" si="346"/>
        <v>0</v>
      </c>
      <c r="L1963" s="27"/>
      <c r="M1963" s="27"/>
      <c r="N1963" s="33"/>
      <c r="O1963" s="33"/>
      <c r="P1963" s="68" t="str">
        <f t="shared" si="347"/>
        <v/>
      </c>
      <c r="Q1963" s="49" t="str">
        <f t="shared" si="348"/>
        <v/>
      </c>
      <c r="R1963" s="33"/>
      <c r="S1963" s="33"/>
      <c r="T1963" s="33"/>
      <c r="U1963" s="33"/>
      <c r="V1963" s="27"/>
      <c r="W1963" s="45"/>
      <c r="X1963" s="42">
        <f>IF(V1963="ESU",P1963*PU!$B$3,0)</f>
        <v>0</v>
      </c>
      <c r="Y1963" s="23">
        <f>IF(V1963="ECF",P1963*PU!$B$5,0)</f>
        <v>0</v>
      </c>
      <c r="Z1963" s="23">
        <f>IF(V1963="Enrobé projeté",P1963*PU!$B$7,0)</f>
        <v>0</v>
      </c>
      <c r="AA1963" s="23">
        <f>IF(V1963="Enrobé à froid",P1963*PU!$B$9,0)</f>
        <v>0</v>
      </c>
      <c r="AB1963" s="23">
        <f>IF(V1963="Béton bitumineux",P1963*PU!$B$11,0)</f>
        <v>0</v>
      </c>
      <c r="AC1963" s="23">
        <f>IF(V1963="Grave émulsion",P1963*PU!$B$13,0)</f>
        <v>0</v>
      </c>
      <c r="AD1963" s="24">
        <f>(R1963*PU!B1968)+('Entretien des chaussées1'!T1963*PU!B1970)+'Entretien des chaussées1'!X1963+'Entretien des chaussées1'!Y1963+'Entretien des chaussées1'!Z1963+'Entretien des chaussées1'!AA1963+'Entretien des chaussées1'!AB1963+'Entretien des chaussées1'!AC1963</f>
        <v>0</v>
      </c>
      <c r="AE1963" s="34"/>
      <c r="AF1963" s="34"/>
      <c r="AG1963" s="19" t="str">
        <f t="shared" si="349"/>
        <v/>
      </c>
      <c r="AH1963" s="19" t="str">
        <f t="shared" si="350"/>
        <v/>
      </c>
      <c r="AI1963" s="19" t="str">
        <f t="shared" si="351"/>
        <v/>
      </c>
      <c r="AJ1963" s="31"/>
      <c r="AK1963" s="26"/>
    </row>
    <row r="1964" spans="1:37" x14ac:dyDescent="0.2">
      <c r="A1964" s="40"/>
      <c r="B1964" s="50"/>
      <c r="C1964" s="41"/>
      <c r="D1964" s="44"/>
      <c r="E1964" s="40"/>
      <c r="F1964" s="38" t="str">
        <f t="shared" si="341"/>
        <v/>
      </c>
      <c r="G1964" s="23">
        <f t="shared" si="342"/>
        <v>0</v>
      </c>
      <c r="H1964" s="23">
        <f t="shared" si="343"/>
        <v>0</v>
      </c>
      <c r="I1964" s="23">
        <f t="shared" si="344"/>
        <v>0</v>
      </c>
      <c r="J1964" s="23">
        <f t="shared" si="345"/>
        <v>0</v>
      </c>
      <c r="K1964" s="23">
        <f t="shared" si="346"/>
        <v>0</v>
      </c>
      <c r="L1964" s="27"/>
      <c r="M1964" s="27"/>
      <c r="N1964" s="33"/>
      <c r="O1964" s="33"/>
      <c r="P1964" s="68" t="str">
        <f t="shared" si="347"/>
        <v/>
      </c>
      <c r="Q1964" s="49" t="str">
        <f t="shared" si="348"/>
        <v/>
      </c>
      <c r="R1964" s="33"/>
      <c r="S1964" s="33"/>
      <c r="T1964" s="33"/>
      <c r="U1964" s="33"/>
      <c r="V1964" s="27"/>
      <c r="W1964" s="45"/>
      <c r="X1964" s="42">
        <f>IF(V1964="ESU",P1964*PU!$B$3,0)</f>
        <v>0</v>
      </c>
      <c r="Y1964" s="23">
        <f>IF(V1964="ECF",P1964*PU!$B$5,0)</f>
        <v>0</v>
      </c>
      <c r="Z1964" s="23">
        <f>IF(V1964="Enrobé projeté",P1964*PU!$B$7,0)</f>
        <v>0</v>
      </c>
      <c r="AA1964" s="23">
        <f>IF(V1964="Enrobé à froid",P1964*PU!$B$9,0)</f>
        <v>0</v>
      </c>
      <c r="AB1964" s="23">
        <f>IF(V1964="Béton bitumineux",P1964*PU!$B$11,0)</f>
        <v>0</v>
      </c>
      <c r="AC1964" s="23">
        <f>IF(V1964="Grave émulsion",P1964*PU!$B$13,0)</f>
        <v>0</v>
      </c>
      <c r="AD1964" s="24">
        <f>(R1964*PU!B1969)+('Entretien des chaussées1'!T1964*PU!B1971)+'Entretien des chaussées1'!X1964+'Entretien des chaussées1'!Y1964+'Entretien des chaussées1'!Z1964+'Entretien des chaussées1'!AA1964+'Entretien des chaussées1'!AB1964+'Entretien des chaussées1'!AC1964</f>
        <v>0</v>
      </c>
      <c r="AE1964" s="34"/>
      <c r="AF1964" s="34"/>
      <c r="AG1964" s="19" t="str">
        <f t="shared" si="349"/>
        <v/>
      </c>
      <c r="AH1964" s="19" t="str">
        <f t="shared" si="350"/>
        <v/>
      </c>
      <c r="AI1964" s="19" t="str">
        <f t="shared" si="351"/>
        <v/>
      </c>
      <c r="AJ1964" s="31"/>
      <c r="AK1964" s="26"/>
    </row>
    <row r="1965" spans="1:37" x14ac:dyDescent="0.2">
      <c r="A1965" s="40"/>
      <c r="B1965" s="50"/>
      <c r="C1965" s="41"/>
      <c r="D1965" s="44"/>
      <c r="E1965" s="40"/>
      <c r="F1965" s="38" t="str">
        <f t="shared" si="341"/>
        <v/>
      </c>
      <c r="G1965" s="23">
        <f t="shared" si="342"/>
        <v>0</v>
      </c>
      <c r="H1965" s="23">
        <f t="shared" si="343"/>
        <v>0</v>
      </c>
      <c r="I1965" s="23">
        <f t="shared" si="344"/>
        <v>0</v>
      </c>
      <c r="J1965" s="23">
        <f t="shared" si="345"/>
        <v>0</v>
      </c>
      <c r="K1965" s="23">
        <f t="shared" si="346"/>
        <v>0</v>
      </c>
      <c r="L1965" s="27"/>
      <c r="M1965" s="27"/>
      <c r="N1965" s="33"/>
      <c r="O1965" s="33"/>
      <c r="P1965" s="68" t="str">
        <f t="shared" si="347"/>
        <v/>
      </c>
      <c r="Q1965" s="49" t="str">
        <f t="shared" si="348"/>
        <v/>
      </c>
      <c r="R1965" s="33"/>
      <c r="S1965" s="33"/>
      <c r="T1965" s="33"/>
      <c r="U1965" s="33"/>
      <c r="V1965" s="27"/>
      <c r="W1965" s="45"/>
      <c r="X1965" s="42">
        <f>IF(V1965="ESU",P1965*PU!$B$3,0)</f>
        <v>0</v>
      </c>
      <c r="Y1965" s="23">
        <f>IF(V1965="ECF",P1965*PU!$B$5,0)</f>
        <v>0</v>
      </c>
      <c r="Z1965" s="23">
        <f>IF(V1965="Enrobé projeté",P1965*PU!$B$7,0)</f>
        <v>0</v>
      </c>
      <c r="AA1965" s="23">
        <f>IF(V1965="Enrobé à froid",P1965*PU!$B$9,0)</f>
        <v>0</v>
      </c>
      <c r="AB1965" s="23">
        <f>IF(V1965="Béton bitumineux",P1965*PU!$B$11,0)</f>
        <v>0</v>
      </c>
      <c r="AC1965" s="23">
        <f>IF(V1965="Grave émulsion",P1965*PU!$B$13,0)</f>
        <v>0</v>
      </c>
      <c r="AD1965" s="24">
        <f>(R1965*PU!B1970)+('Entretien des chaussées1'!T1965*PU!B1972)+'Entretien des chaussées1'!X1965+'Entretien des chaussées1'!Y1965+'Entretien des chaussées1'!Z1965+'Entretien des chaussées1'!AA1965+'Entretien des chaussées1'!AB1965+'Entretien des chaussées1'!AC1965</f>
        <v>0</v>
      </c>
      <c r="AE1965" s="34"/>
      <c r="AF1965" s="34"/>
      <c r="AG1965" s="19" t="str">
        <f t="shared" si="349"/>
        <v/>
      </c>
      <c r="AH1965" s="19" t="str">
        <f t="shared" si="350"/>
        <v/>
      </c>
      <c r="AI1965" s="19" t="str">
        <f t="shared" si="351"/>
        <v/>
      </c>
      <c r="AJ1965" s="31"/>
      <c r="AK1965" s="26"/>
    </row>
    <row r="1966" spans="1:37" x14ac:dyDescent="0.2">
      <c r="A1966" s="40"/>
      <c r="B1966" s="50"/>
      <c r="C1966" s="41"/>
      <c r="D1966" s="44"/>
      <c r="E1966" s="40"/>
      <c r="F1966" s="38" t="str">
        <f t="shared" si="341"/>
        <v/>
      </c>
      <c r="G1966" s="23">
        <f t="shared" si="342"/>
        <v>0</v>
      </c>
      <c r="H1966" s="23">
        <f t="shared" si="343"/>
        <v>0</v>
      </c>
      <c r="I1966" s="23">
        <f t="shared" si="344"/>
        <v>0</v>
      </c>
      <c r="J1966" s="23">
        <f t="shared" si="345"/>
        <v>0</v>
      </c>
      <c r="K1966" s="23">
        <f t="shared" si="346"/>
        <v>0</v>
      </c>
      <c r="L1966" s="27"/>
      <c r="M1966" s="27"/>
      <c r="N1966" s="33"/>
      <c r="O1966" s="33"/>
      <c r="P1966" s="68" t="str">
        <f t="shared" si="347"/>
        <v/>
      </c>
      <c r="Q1966" s="49" t="str">
        <f t="shared" si="348"/>
        <v/>
      </c>
      <c r="R1966" s="33"/>
      <c r="S1966" s="33"/>
      <c r="T1966" s="33"/>
      <c r="U1966" s="33"/>
      <c r="V1966" s="27"/>
      <c r="W1966" s="45"/>
      <c r="X1966" s="42">
        <f>IF(V1966="ESU",P1966*PU!$B$3,0)</f>
        <v>0</v>
      </c>
      <c r="Y1966" s="23">
        <f>IF(V1966="ECF",P1966*PU!$B$5,0)</f>
        <v>0</v>
      </c>
      <c r="Z1966" s="23">
        <f>IF(V1966="Enrobé projeté",P1966*PU!$B$7,0)</f>
        <v>0</v>
      </c>
      <c r="AA1966" s="23">
        <f>IF(V1966="Enrobé à froid",P1966*PU!$B$9,0)</f>
        <v>0</v>
      </c>
      <c r="AB1966" s="23">
        <f>IF(V1966="Béton bitumineux",P1966*PU!$B$11,0)</f>
        <v>0</v>
      </c>
      <c r="AC1966" s="23">
        <f>IF(V1966="Grave émulsion",P1966*PU!$B$13,0)</f>
        <v>0</v>
      </c>
      <c r="AD1966" s="24">
        <f>(R1966*PU!B1971)+('Entretien des chaussées1'!T1966*PU!B1973)+'Entretien des chaussées1'!X1966+'Entretien des chaussées1'!Y1966+'Entretien des chaussées1'!Z1966+'Entretien des chaussées1'!AA1966+'Entretien des chaussées1'!AB1966+'Entretien des chaussées1'!AC1966</f>
        <v>0</v>
      </c>
      <c r="AE1966" s="34"/>
      <c r="AF1966" s="34"/>
      <c r="AG1966" s="19" t="str">
        <f t="shared" si="349"/>
        <v/>
      </c>
      <c r="AH1966" s="19" t="str">
        <f t="shared" si="350"/>
        <v/>
      </c>
      <c r="AI1966" s="19" t="str">
        <f t="shared" si="351"/>
        <v/>
      </c>
      <c r="AJ1966" s="31"/>
      <c r="AK1966" s="26"/>
    </row>
    <row r="1967" spans="1:37" x14ac:dyDescent="0.2">
      <c r="A1967" s="40"/>
      <c r="B1967" s="50"/>
      <c r="C1967" s="41"/>
      <c r="D1967" s="44"/>
      <c r="E1967" s="40"/>
      <c r="F1967" s="38" t="str">
        <f t="shared" si="341"/>
        <v/>
      </c>
      <c r="G1967" s="23">
        <f t="shared" si="342"/>
        <v>0</v>
      </c>
      <c r="H1967" s="23">
        <f t="shared" si="343"/>
        <v>0</v>
      </c>
      <c r="I1967" s="23">
        <f t="shared" si="344"/>
        <v>0</v>
      </c>
      <c r="J1967" s="23">
        <f t="shared" si="345"/>
        <v>0</v>
      </c>
      <c r="K1967" s="23">
        <f t="shared" si="346"/>
        <v>0</v>
      </c>
      <c r="L1967" s="27"/>
      <c r="M1967" s="27"/>
      <c r="N1967" s="33"/>
      <c r="O1967" s="33"/>
      <c r="P1967" s="68" t="str">
        <f t="shared" si="347"/>
        <v/>
      </c>
      <c r="Q1967" s="49" t="str">
        <f t="shared" si="348"/>
        <v/>
      </c>
      <c r="R1967" s="33"/>
      <c r="S1967" s="33"/>
      <c r="T1967" s="33"/>
      <c r="U1967" s="33"/>
      <c r="V1967" s="27"/>
      <c r="W1967" s="45"/>
      <c r="X1967" s="42">
        <f>IF(V1967="ESU",P1967*PU!$B$3,0)</f>
        <v>0</v>
      </c>
      <c r="Y1967" s="23">
        <f>IF(V1967="ECF",P1967*PU!$B$5,0)</f>
        <v>0</v>
      </c>
      <c r="Z1967" s="23">
        <f>IF(V1967="Enrobé projeté",P1967*PU!$B$7,0)</f>
        <v>0</v>
      </c>
      <c r="AA1967" s="23">
        <f>IF(V1967="Enrobé à froid",P1967*PU!$B$9,0)</f>
        <v>0</v>
      </c>
      <c r="AB1967" s="23">
        <f>IF(V1967="Béton bitumineux",P1967*PU!$B$11,0)</f>
        <v>0</v>
      </c>
      <c r="AC1967" s="23">
        <f>IF(V1967="Grave émulsion",P1967*PU!$B$13,0)</f>
        <v>0</v>
      </c>
      <c r="AD1967" s="24">
        <f>(R1967*PU!B1972)+('Entretien des chaussées1'!T1967*PU!B1974)+'Entretien des chaussées1'!X1967+'Entretien des chaussées1'!Y1967+'Entretien des chaussées1'!Z1967+'Entretien des chaussées1'!AA1967+'Entretien des chaussées1'!AB1967+'Entretien des chaussées1'!AC1967</f>
        <v>0</v>
      </c>
      <c r="AE1967" s="34"/>
      <c r="AF1967" s="34"/>
      <c r="AG1967" s="19" t="str">
        <f t="shared" si="349"/>
        <v/>
      </c>
      <c r="AH1967" s="19" t="str">
        <f t="shared" si="350"/>
        <v/>
      </c>
      <c r="AI1967" s="19" t="str">
        <f t="shared" si="351"/>
        <v/>
      </c>
      <c r="AJ1967" s="31"/>
      <c r="AK1967" s="26"/>
    </row>
    <row r="1968" spans="1:37" x14ac:dyDescent="0.2">
      <c r="A1968" s="40"/>
      <c r="B1968" s="50"/>
      <c r="C1968" s="41"/>
      <c r="D1968" s="44"/>
      <c r="E1968" s="40"/>
      <c r="F1968" s="38" t="str">
        <f t="shared" si="341"/>
        <v/>
      </c>
      <c r="G1968" s="23">
        <f t="shared" si="342"/>
        <v>0</v>
      </c>
      <c r="H1968" s="23">
        <f t="shared" si="343"/>
        <v>0</v>
      </c>
      <c r="I1968" s="23">
        <f t="shared" si="344"/>
        <v>0</v>
      </c>
      <c r="J1968" s="23">
        <f t="shared" si="345"/>
        <v>0</v>
      </c>
      <c r="K1968" s="23">
        <f t="shared" si="346"/>
        <v>0</v>
      </c>
      <c r="L1968" s="27"/>
      <c r="M1968" s="27"/>
      <c r="N1968" s="33"/>
      <c r="O1968" s="33"/>
      <c r="P1968" s="68" t="str">
        <f t="shared" si="347"/>
        <v/>
      </c>
      <c r="Q1968" s="49" t="str">
        <f t="shared" si="348"/>
        <v/>
      </c>
      <c r="R1968" s="33"/>
      <c r="S1968" s="33"/>
      <c r="T1968" s="33"/>
      <c r="U1968" s="33"/>
      <c r="V1968" s="27"/>
      <c r="W1968" s="45"/>
      <c r="X1968" s="42">
        <f>IF(V1968="ESU",P1968*PU!$B$3,0)</f>
        <v>0</v>
      </c>
      <c r="Y1968" s="23">
        <f>IF(V1968="ECF",P1968*PU!$B$5,0)</f>
        <v>0</v>
      </c>
      <c r="Z1968" s="23">
        <f>IF(V1968="Enrobé projeté",P1968*PU!$B$7,0)</f>
        <v>0</v>
      </c>
      <c r="AA1968" s="23">
        <f>IF(V1968="Enrobé à froid",P1968*PU!$B$9,0)</f>
        <v>0</v>
      </c>
      <c r="AB1968" s="23">
        <f>IF(V1968="Béton bitumineux",P1968*PU!$B$11,0)</f>
        <v>0</v>
      </c>
      <c r="AC1968" s="23">
        <f>IF(V1968="Grave émulsion",P1968*PU!$B$13,0)</f>
        <v>0</v>
      </c>
      <c r="AD1968" s="24">
        <f>(R1968*PU!B1973)+('Entretien des chaussées1'!T1968*PU!B1975)+'Entretien des chaussées1'!X1968+'Entretien des chaussées1'!Y1968+'Entretien des chaussées1'!Z1968+'Entretien des chaussées1'!AA1968+'Entretien des chaussées1'!AB1968+'Entretien des chaussées1'!AC1968</f>
        <v>0</v>
      </c>
      <c r="AE1968" s="34"/>
      <c r="AF1968" s="34"/>
      <c r="AG1968" s="19" t="str">
        <f t="shared" si="349"/>
        <v/>
      </c>
      <c r="AH1968" s="19" t="str">
        <f t="shared" si="350"/>
        <v/>
      </c>
      <c r="AI1968" s="19" t="str">
        <f t="shared" si="351"/>
        <v/>
      </c>
      <c r="AJ1968" s="31"/>
      <c r="AK1968" s="26"/>
    </row>
    <row r="1969" spans="1:37" x14ac:dyDescent="0.2">
      <c r="A1969" s="40"/>
      <c r="B1969" s="50"/>
      <c r="C1969" s="41"/>
      <c r="D1969" s="44"/>
      <c r="E1969" s="40"/>
      <c r="F1969" s="38" t="str">
        <f t="shared" si="341"/>
        <v/>
      </c>
      <c r="G1969" s="23">
        <f t="shared" si="342"/>
        <v>0</v>
      </c>
      <c r="H1969" s="23">
        <f t="shared" si="343"/>
        <v>0</v>
      </c>
      <c r="I1969" s="23">
        <f t="shared" si="344"/>
        <v>0</v>
      </c>
      <c r="J1969" s="23">
        <f t="shared" si="345"/>
        <v>0</v>
      </c>
      <c r="K1969" s="23">
        <f t="shared" si="346"/>
        <v>0</v>
      </c>
      <c r="L1969" s="27"/>
      <c r="M1969" s="27"/>
      <c r="N1969" s="33"/>
      <c r="O1969" s="33"/>
      <c r="P1969" s="68" t="str">
        <f t="shared" si="347"/>
        <v/>
      </c>
      <c r="Q1969" s="49" t="str">
        <f t="shared" si="348"/>
        <v/>
      </c>
      <c r="R1969" s="33"/>
      <c r="S1969" s="33"/>
      <c r="T1969" s="33"/>
      <c r="U1969" s="33"/>
      <c r="V1969" s="27"/>
      <c r="W1969" s="45"/>
      <c r="X1969" s="42">
        <f>IF(V1969="ESU",P1969*PU!$B$3,0)</f>
        <v>0</v>
      </c>
      <c r="Y1969" s="23">
        <f>IF(V1969="ECF",P1969*PU!$B$5,0)</f>
        <v>0</v>
      </c>
      <c r="Z1969" s="23">
        <f>IF(V1969="Enrobé projeté",P1969*PU!$B$7,0)</f>
        <v>0</v>
      </c>
      <c r="AA1969" s="23">
        <f>IF(V1969="Enrobé à froid",P1969*PU!$B$9,0)</f>
        <v>0</v>
      </c>
      <c r="AB1969" s="23">
        <f>IF(V1969="Béton bitumineux",P1969*PU!$B$11,0)</f>
        <v>0</v>
      </c>
      <c r="AC1969" s="23">
        <f>IF(V1969="Grave émulsion",P1969*PU!$B$13,0)</f>
        <v>0</v>
      </c>
      <c r="AD1969" s="24">
        <f>(R1969*PU!B1974)+('Entretien des chaussées1'!T1969*PU!B1976)+'Entretien des chaussées1'!X1969+'Entretien des chaussées1'!Y1969+'Entretien des chaussées1'!Z1969+'Entretien des chaussées1'!AA1969+'Entretien des chaussées1'!AB1969+'Entretien des chaussées1'!AC1969</f>
        <v>0</v>
      </c>
      <c r="AE1969" s="34"/>
      <c r="AF1969" s="34"/>
      <c r="AG1969" s="19" t="str">
        <f t="shared" si="349"/>
        <v/>
      </c>
      <c r="AH1969" s="19" t="str">
        <f t="shared" si="350"/>
        <v/>
      </c>
      <c r="AI1969" s="19" t="str">
        <f t="shared" si="351"/>
        <v/>
      </c>
      <c r="AJ1969" s="31"/>
      <c r="AK1969" s="26"/>
    </row>
    <row r="1970" spans="1:37" x14ac:dyDescent="0.2">
      <c r="A1970" s="40"/>
      <c r="B1970" s="50"/>
      <c r="C1970" s="41"/>
      <c r="D1970" s="44"/>
      <c r="E1970" s="40"/>
      <c r="F1970" s="38" t="str">
        <f t="shared" si="341"/>
        <v/>
      </c>
      <c r="G1970" s="23">
        <f t="shared" si="342"/>
        <v>0</v>
      </c>
      <c r="H1970" s="23">
        <f t="shared" si="343"/>
        <v>0</v>
      </c>
      <c r="I1970" s="23">
        <f t="shared" si="344"/>
        <v>0</v>
      </c>
      <c r="J1970" s="23">
        <f t="shared" si="345"/>
        <v>0</v>
      </c>
      <c r="K1970" s="23">
        <f t="shared" si="346"/>
        <v>0</v>
      </c>
      <c r="L1970" s="27"/>
      <c r="M1970" s="27"/>
      <c r="N1970" s="33"/>
      <c r="O1970" s="33"/>
      <c r="P1970" s="68" t="str">
        <f t="shared" si="347"/>
        <v/>
      </c>
      <c r="Q1970" s="49" t="str">
        <f t="shared" si="348"/>
        <v/>
      </c>
      <c r="R1970" s="33"/>
      <c r="S1970" s="33"/>
      <c r="T1970" s="33"/>
      <c r="U1970" s="33"/>
      <c r="V1970" s="27"/>
      <c r="W1970" s="45"/>
      <c r="X1970" s="42">
        <f>IF(V1970="ESU",P1970*PU!$B$3,0)</f>
        <v>0</v>
      </c>
      <c r="Y1970" s="23">
        <f>IF(V1970="ECF",P1970*PU!$B$5,0)</f>
        <v>0</v>
      </c>
      <c r="Z1970" s="23">
        <f>IF(V1970="Enrobé projeté",P1970*PU!$B$7,0)</f>
        <v>0</v>
      </c>
      <c r="AA1970" s="23">
        <f>IF(V1970="Enrobé à froid",P1970*PU!$B$9,0)</f>
        <v>0</v>
      </c>
      <c r="AB1970" s="23">
        <f>IF(V1970="Béton bitumineux",P1970*PU!$B$11,0)</f>
        <v>0</v>
      </c>
      <c r="AC1970" s="23">
        <f>IF(V1970="Grave émulsion",P1970*PU!$B$13,0)</f>
        <v>0</v>
      </c>
      <c r="AD1970" s="24">
        <f>(R1970*PU!B1975)+('Entretien des chaussées1'!T1970*PU!B1977)+'Entretien des chaussées1'!X1970+'Entretien des chaussées1'!Y1970+'Entretien des chaussées1'!Z1970+'Entretien des chaussées1'!AA1970+'Entretien des chaussées1'!AB1970+'Entretien des chaussées1'!AC1970</f>
        <v>0</v>
      </c>
      <c r="AE1970" s="34"/>
      <c r="AF1970" s="34"/>
      <c r="AG1970" s="19" t="str">
        <f t="shared" si="349"/>
        <v/>
      </c>
      <c r="AH1970" s="19" t="str">
        <f t="shared" si="350"/>
        <v/>
      </c>
      <c r="AI1970" s="19" t="str">
        <f t="shared" si="351"/>
        <v/>
      </c>
      <c r="AJ1970" s="31"/>
      <c r="AK1970" s="26"/>
    </row>
    <row r="1971" spans="1:37" x14ac:dyDescent="0.2">
      <c r="A1971" s="40"/>
      <c r="B1971" s="50"/>
      <c r="C1971" s="41"/>
      <c r="D1971" s="44"/>
      <c r="E1971" s="40"/>
      <c r="F1971" s="38" t="str">
        <f t="shared" si="341"/>
        <v/>
      </c>
      <c r="G1971" s="23">
        <f t="shared" si="342"/>
        <v>0</v>
      </c>
      <c r="H1971" s="23">
        <f t="shared" si="343"/>
        <v>0</v>
      </c>
      <c r="I1971" s="23">
        <f t="shared" si="344"/>
        <v>0</v>
      </c>
      <c r="J1971" s="23">
        <f t="shared" si="345"/>
        <v>0</v>
      </c>
      <c r="K1971" s="23">
        <f t="shared" si="346"/>
        <v>0</v>
      </c>
      <c r="L1971" s="27"/>
      <c r="M1971" s="27"/>
      <c r="N1971" s="33"/>
      <c r="O1971" s="33"/>
      <c r="P1971" s="68" t="str">
        <f t="shared" si="347"/>
        <v/>
      </c>
      <c r="Q1971" s="49" t="str">
        <f t="shared" si="348"/>
        <v/>
      </c>
      <c r="R1971" s="33"/>
      <c r="S1971" s="33"/>
      <c r="T1971" s="33"/>
      <c r="U1971" s="33"/>
      <c r="V1971" s="27"/>
      <c r="W1971" s="45"/>
      <c r="X1971" s="42">
        <f>IF(V1971="ESU",P1971*PU!$B$3,0)</f>
        <v>0</v>
      </c>
      <c r="Y1971" s="23">
        <f>IF(V1971="ECF",P1971*PU!$B$5,0)</f>
        <v>0</v>
      </c>
      <c r="Z1971" s="23">
        <f>IF(V1971="Enrobé projeté",P1971*PU!$B$7,0)</f>
        <v>0</v>
      </c>
      <c r="AA1971" s="23">
        <f>IF(V1971="Enrobé à froid",P1971*PU!$B$9,0)</f>
        <v>0</v>
      </c>
      <c r="AB1971" s="23">
        <f>IF(V1971="Béton bitumineux",P1971*PU!$B$11,0)</f>
        <v>0</v>
      </c>
      <c r="AC1971" s="23">
        <f>IF(V1971="Grave émulsion",P1971*PU!$B$13,0)</f>
        <v>0</v>
      </c>
      <c r="AD1971" s="24">
        <f>(R1971*PU!B1976)+('Entretien des chaussées1'!T1971*PU!B1978)+'Entretien des chaussées1'!X1971+'Entretien des chaussées1'!Y1971+'Entretien des chaussées1'!Z1971+'Entretien des chaussées1'!AA1971+'Entretien des chaussées1'!AB1971+'Entretien des chaussées1'!AC1971</f>
        <v>0</v>
      </c>
      <c r="AE1971" s="34"/>
      <c r="AF1971" s="34"/>
      <c r="AG1971" s="19" t="str">
        <f t="shared" si="349"/>
        <v/>
      </c>
      <c r="AH1971" s="19" t="str">
        <f t="shared" si="350"/>
        <v/>
      </c>
      <c r="AI1971" s="19" t="str">
        <f t="shared" si="351"/>
        <v/>
      </c>
      <c r="AJ1971" s="31"/>
      <c r="AK1971" s="26"/>
    </row>
    <row r="1972" spans="1:37" x14ac:dyDescent="0.2">
      <c r="A1972" s="40"/>
      <c r="B1972" s="50"/>
      <c r="C1972" s="41"/>
      <c r="D1972" s="44"/>
      <c r="E1972" s="40"/>
      <c r="F1972" s="38" t="str">
        <f t="shared" si="341"/>
        <v/>
      </c>
      <c r="G1972" s="23">
        <f t="shared" si="342"/>
        <v>0</v>
      </c>
      <c r="H1972" s="23">
        <f t="shared" si="343"/>
        <v>0</v>
      </c>
      <c r="I1972" s="23">
        <f t="shared" si="344"/>
        <v>0</v>
      </c>
      <c r="J1972" s="23">
        <f t="shared" si="345"/>
        <v>0</v>
      </c>
      <c r="K1972" s="23">
        <f t="shared" si="346"/>
        <v>0</v>
      </c>
      <c r="L1972" s="27"/>
      <c r="M1972" s="27"/>
      <c r="N1972" s="33"/>
      <c r="O1972" s="33"/>
      <c r="P1972" s="68" t="str">
        <f t="shared" si="347"/>
        <v/>
      </c>
      <c r="Q1972" s="49" t="str">
        <f t="shared" si="348"/>
        <v/>
      </c>
      <c r="R1972" s="33"/>
      <c r="S1972" s="33"/>
      <c r="T1972" s="33"/>
      <c r="U1972" s="33"/>
      <c r="V1972" s="27"/>
      <c r="W1972" s="45"/>
      <c r="X1972" s="42">
        <f>IF(V1972="ESU",P1972*PU!$B$3,0)</f>
        <v>0</v>
      </c>
      <c r="Y1972" s="23">
        <f>IF(V1972="ECF",P1972*PU!$B$5,0)</f>
        <v>0</v>
      </c>
      <c r="Z1972" s="23">
        <f>IF(V1972="Enrobé projeté",P1972*PU!$B$7,0)</f>
        <v>0</v>
      </c>
      <c r="AA1972" s="23">
        <f>IF(V1972="Enrobé à froid",P1972*PU!$B$9,0)</f>
        <v>0</v>
      </c>
      <c r="AB1972" s="23">
        <f>IF(V1972="Béton bitumineux",P1972*PU!$B$11,0)</f>
        <v>0</v>
      </c>
      <c r="AC1972" s="23">
        <f>IF(V1972="Grave émulsion",P1972*PU!$B$13,0)</f>
        <v>0</v>
      </c>
      <c r="AD1972" s="24">
        <f>(R1972*PU!B1977)+('Entretien des chaussées1'!T1972*PU!B1979)+'Entretien des chaussées1'!X1972+'Entretien des chaussées1'!Y1972+'Entretien des chaussées1'!Z1972+'Entretien des chaussées1'!AA1972+'Entretien des chaussées1'!AB1972+'Entretien des chaussées1'!AC1972</f>
        <v>0</v>
      </c>
      <c r="AE1972" s="34"/>
      <c r="AF1972" s="34"/>
      <c r="AG1972" s="19" t="str">
        <f t="shared" si="349"/>
        <v/>
      </c>
      <c r="AH1972" s="19" t="str">
        <f t="shared" si="350"/>
        <v/>
      </c>
      <c r="AI1972" s="19" t="str">
        <f t="shared" si="351"/>
        <v/>
      </c>
      <c r="AJ1972" s="31"/>
      <c r="AK1972" s="26"/>
    </row>
    <row r="1973" spans="1:37" x14ac:dyDescent="0.2">
      <c r="A1973" s="40"/>
      <c r="B1973" s="50"/>
      <c r="C1973" s="41"/>
      <c r="D1973" s="44"/>
      <c r="E1973" s="40"/>
      <c r="F1973" s="38" t="str">
        <f t="shared" si="341"/>
        <v/>
      </c>
      <c r="G1973" s="23">
        <f t="shared" si="342"/>
        <v>0</v>
      </c>
      <c r="H1973" s="23">
        <f t="shared" si="343"/>
        <v>0</v>
      </c>
      <c r="I1973" s="23">
        <f t="shared" si="344"/>
        <v>0</v>
      </c>
      <c r="J1973" s="23">
        <f t="shared" si="345"/>
        <v>0</v>
      </c>
      <c r="K1973" s="23">
        <f t="shared" si="346"/>
        <v>0</v>
      </c>
      <c r="L1973" s="27"/>
      <c r="M1973" s="27"/>
      <c r="N1973" s="33"/>
      <c r="O1973" s="33"/>
      <c r="P1973" s="68" t="str">
        <f t="shared" si="347"/>
        <v/>
      </c>
      <c r="Q1973" s="49" t="str">
        <f t="shared" si="348"/>
        <v/>
      </c>
      <c r="R1973" s="33"/>
      <c r="S1973" s="33"/>
      <c r="T1973" s="33"/>
      <c r="U1973" s="33"/>
      <c r="V1973" s="27"/>
      <c r="W1973" s="45"/>
      <c r="X1973" s="42">
        <f>IF(V1973="ESU",P1973*PU!$B$3,0)</f>
        <v>0</v>
      </c>
      <c r="Y1973" s="23">
        <f>IF(V1973="ECF",P1973*PU!$B$5,0)</f>
        <v>0</v>
      </c>
      <c r="Z1973" s="23">
        <f>IF(V1973="Enrobé projeté",P1973*PU!$B$7,0)</f>
        <v>0</v>
      </c>
      <c r="AA1973" s="23">
        <f>IF(V1973="Enrobé à froid",P1973*PU!$B$9,0)</f>
        <v>0</v>
      </c>
      <c r="AB1973" s="23">
        <f>IF(V1973="Béton bitumineux",P1973*PU!$B$11,0)</f>
        <v>0</v>
      </c>
      <c r="AC1973" s="23">
        <f>IF(V1973="Grave émulsion",P1973*PU!$B$13,0)</f>
        <v>0</v>
      </c>
      <c r="AD1973" s="24">
        <f>(R1973*PU!B1978)+('Entretien des chaussées1'!T1973*PU!B1980)+'Entretien des chaussées1'!X1973+'Entretien des chaussées1'!Y1973+'Entretien des chaussées1'!Z1973+'Entretien des chaussées1'!AA1973+'Entretien des chaussées1'!AB1973+'Entretien des chaussées1'!AC1973</f>
        <v>0</v>
      </c>
      <c r="AE1973" s="34"/>
      <c r="AF1973" s="34"/>
      <c r="AG1973" s="19" t="str">
        <f t="shared" si="349"/>
        <v/>
      </c>
      <c r="AH1973" s="19" t="str">
        <f t="shared" si="350"/>
        <v/>
      </c>
      <c r="AI1973" s="19" t="str">
        <f t="shared" si="351"/>
        <v/>
      </c>
      <c r="AJ1973" s="31"/>
      <c r="AK1973" s="26"/>
    </row>
    <row r="1974" spans="1:37" x14ac:dyDescent="0.2">
      <c r="A1974" s="40"/>
      <c r="B1974" s="50"/>
      <c r="C1974" s="41"/>
      <c r="D1974" s="44"/>
      <c r="E1974" s="40"/>
      <c r="F1974" s="38" t="str">
        <f t="shared" si="341"/>
        <v/>
      </c>
      <c r="G1974" s="23">
        <f t="shared" si="342"/>
        <v>0</v>
      </c>
      <c r="H1974" s="23">
        <f t="shared" si="343"/>
        <v>0</v>
      </c>
      <c r="I1974" s="23">
        <f t="shared" si="344"/>
        <v>0</v>
      </c>
      <c r="J1974" s="23">
        <f t="shared" si="345"/>
        <v>0</v>
      </c>
      <c r="K1974" s="23">
        <f t="shared" si="346"/>
        <v>0</v>
      </c>
      <c r="L1974" s="27"/>
      <c r="M1974" s="27"/>
      <c r="N1974" s="33"/>
      <c r="O1974" s="33"/>
      <c r="P1974" s="68" t="str">
        <f t="shared" si="347"/>
        <v/>
      </c>
      <c r="Q1974" s="49" t="str">
        <f t="shared" si="348"/>
        <v/>
      </c>
      <c r="R1974" s="33"/>
      <c r="S1974" s="33"/>
      <c r="T1974" s="33"/>
      <c r="U1974" s="33"/>
      <c r="V1974" s="27"/>
      <c r="W1974" s="45"/>
      <c r="X1974" s="42">
        <f>IF(V1974="ESU",P1974*PU!$B$3,0)</f>
        <v>0</v>
      </c>
      <c r="Y1974" s="23">
        <f>IF(V1974="ECF",P1974*PU!$B$5,0)</f>
        <v>0</v>
      </c>
      <c r="Z1974" s="23">
        <f>IF(V1974="Enrobé projeté",P1974*PU!$B$7,0)</f>
        <v>0</v>
      </c>
      <c r="AA1974" s="23">
        <f>IF(V1974="Enrobé à froid",P1974*PU!$B$9,0)</f>
        <v>0</v>
      </c>
      <c r="AB1974" s="23">
        <f>IF(V1974="Béton bitumineux",P1974*PU!$B$11,0)</f>
        <v>0</v>
      </c>
      <c r="AC1974" s="23">
        <f>IF(V1974="Grave émulsion",P1974*PU!$B$13,0)</f>
        <v>0</v>
      </c>
      <c r="AD1974" s="24">
        <f>(R1974*PU!B1979)+('Entretien des chaussées1'!T1974*PU!B1981)+'Entretien des chaussées1'!X1974+'Entretien des chaussées1'!Y1974+'Entretien des chaussées1'!Z1974+'Entretien des chaussées1'!AA1974+'Entretien des chaussées1'!AB1974+'Entretien des chaussées1'!AC1974</f>
        <v>0</v>
      </c>
      <c r="AE1974" s="34"/>
      <c r="AF1974" s="34"/>
      <c r="AG1974" s="19" t="str">
        <f t="shared" si="349"/>
        <v/>
      </c>
      <c r="AH1974" s="19" t="str">
        <f t="shared" si="350"/>
        <v/>
      </c>
      <c r="AI1974" s="19" t="str">
        <f t="shared" si="351"/>
        <v/>
      </c>
      <c r="AJ1974" s="31"/>
      <c r="AK1974" s="26"/>
    </row>
    <row r="1975" spans="1:37" x14ac:dyDescent="0.2">
      <c r="A1975" s="40"/>
      <c r="B1975" s="50"/>
      <c r="C1975" s="41"/>
      <c r="D1975" s="44"/>
      <c r="E1975" s="40"/>
      <c r="F1975" s="38" t="str">
        <f t="shared" si="341"/>
        <v/>
      </c>
      <c r="G1975" s="23">
        <f t="shared" si="342"/>
        <v>0</v>
      </c>
      <c r="H1975" s="23">
        <f t="shared" si="343"/>
        <v>0</v>
      </c>
      <c r="I1975" s="23">
        <f t="shared" si="344"/>
        <v>0</v>
      </c>
      <c r="J1975" s="23">
        <f t="shared" si="345"/>
        <v>0</v>
      </c>
      <c r="K1975" s="23">
        <f t="shared" si="346"/>
        <v>0</v>
      </c>
      <c r="L1975" s="27"/>
      <c r="M1975" s="27"/>
      <c r="N1975" s="33"/>
      <c r="O1975" s="33"/>
      <c r="P1975" s="68" t="str">
        <f t="shared" si="347"/>
        <v/>
      </c>
      <c r="Q1975" s="49" t="str">
        <f t="shared" si="348"/>
        <v/>
      </c>
      <c r="R1975" s="33"/>
      <c r="S1975" s="33"/>
      <c r="T1975" s="33"/>
      <c r="U1975" s="33"/>
      <c r="V1975" s="27"/>
      <c r="W1975" s="45"/>
      <c r="X1975" s="42">
        <f>IF(V1975="ESU",P1975*PU!$B$3,0)</f>
        <v>0</v>
      </c>
      <c r="Y1975" s="23">
        <f>IF(V1975="ECF",P1975*PU!$B$5,0)</f>
        <v>0</v>
      </c>
      <c r="Z1975" s="23">
        <f>IF(V1975="Enrobé projeté",P1975*PU!$B$7,0)</f>
        <v>0</v>
      </c>
      <c r="AA1975" s="23">
        <f>IF(V1975="Enrobé à froid",P1975*PU!$B$9,0)</f>
        <v>0</v>
      </c>
      <c r="AB1975" s="23">
        <f>IF(V1975="Béton bitumineux",P1975*PU!$B$11,0)</f>
        <v>0</v>
      </c>
      <c r="AC1975" s="23">
        <f>IF(V1975="Grave émulsion",P1975*PU!$B$13,0)</f>
        <v>0</v>
      </c>
      <c r="AD1975" s="24">
        <f>(R1975*PU!B1980)+('Entretien des chaussées1'!T1975*PU!B1982)+'Entretien des chaussées1'!X1975+'Entretien des chaussées1'!Y1975+'Entretien des chaussées1'!Z1975+'Entretien des chaussées1'!AA1975+'Entretien des chaussées1'!AB1975+'Entretien des chaussées1'!AC1975</f>
        <v>0</v>
      </c>
      <c r="AE1975" s="34"/>
      <c r="AF1975" s="34"/>
      <c r="AG1975" s="19" t="str">
        <f t="shared" si="349"/>
        <v/>
      </c>
      <c r="AH1975" s="19" t="str">
        <f t="shared" si="350"/>
        <v/>
      </c>
      <c r="AI1975" s="19" t="str">
        <f t="shared" si="351"/>
        <v/>
      </c>
      <c r="AJ1975" s="31"/>
      <c r="AK1975" s="26"/>
    </row>
    <row r="1976" spans="1:37" x14ac:dyDescent="0.2">
      <c r="A1976" s="40"/>
      <c r="B1976" s="50"/>
      <c r="C1976" s="41"/>
      <c r="D1976" s="44"/>
      <c r="E1976" s="40"/>
      <c r="F1976" s="38" t="str">
        <f t="shared" si="341"/>
        <v/>
      </c>
      <c r="G1976" s="23">
        <f t="shared" si="342"/>
        <v>0</v>
      </c>
      <c r="H1976" s="23">
        <f t="shared" si="343"/>
        <v>0</v>
      </c>
      <c r="I1976" s="23">
        <f t="shared" si="344"/>
        <v>0</v>
      </c>
      <c r="J1976" s="23">
        <f t="shared" si="345"/>
        <v>0</v>
      </c>
      <c r="K1976" s="23">
        <f t="shared" si="346"/>
        <v>0</v>
      </c>
      <c r="L1976" s="27"/>
      <c r="M1976" s="27"/>
      <c r="N1976" s="33"/>
      <c r="O1976" s="33"/>
      <c r="P1976" s="68" t="str">
        <f t="shared" si="347"/>
        <v/>
      </c>
      <c r="Q1976" s="49" t="str">
        <f t="shared" si="348"/>
        <v/>
      </c>
      <c r="R1976" s="33"/>
      <c r="S1976" s="33"/>
      <c r="T1976" s="33"/>
      <c r="U1976" s="33"/>
      <c r="V1976" s="27"/>
      <c r="W1976" s="45"/>
      <c r="X1976" s="42">
        <f>IF(V1976="ESU",P1976*PU!$B$3,0)</f>
        <v>0</v>
      </c>
      <c r="Y1976" s="23">
        <f>IF(V1976="ECF",P1976*PU!$B$5,0)</f>
        <v>0</v>
      </c>
      <c r="Z1976" s="23">
        <f>IF(V1976="Enrobé projeté",P1976*PU!$B$7,0)</f>
        <v>0</v>
      </c>
      <c r="AA1976" s="23">
        <f>IF(V1976="Enrobé à froid",P1976*PU!$B$9,0)</f>
        <v>0</v>
      </c>
      <c r="AB1976" s="23">
        <f>IF(V1976="Béton bitumineux",P1976*PU!$B$11,0)</f>
        <v>0</v>
      </c>
      <c r="AC1976" s="23">
        <f>IF(V1976="Grave émulsion",P1976*PU!$B$13,0)</f>
        <v>0</v>
      </c>
      <c r="AD1976" s="24">
        <f>(R1976*PU!B1981)+('Entretien des chaussées1'!T1976*PU!B1983)+'Entretien des chaussées1'!X1976+'Entretien des chaussées1'!Y1976+'Entretien des chaussées1'!Z1976+'Entretien des chaussées1'!AA1976+'Entretien des chaussées1'!AB1976+'Entretien des chaussées1'!AC1976</f>
        <v>0</v>
      </c>
      <c r="AE1976" s="34"/>
      <c r="AF1976" s="34"/>
      <c r="AG1976" s="19" t="str">
        <f t="shared" si="349"/>
        <v/>
      </c>
      <c r="AH1976" s="19" t="str">
        <f t="shared" si="350"/>
        <v/>
      </c>
      <c r="AI1976" s="19" t="str">
        <f t="shared" si="351"/>
        <v/>
      </c>
      <c r="AJ1976" s="31"/>
      <c r="AK1976" s="26"/>
    </row>
    <row r="1977" spans="1:37" x14ac:dyDescent="0.2">
      <c r="A1977" s="40"/>
      <c r="B1977" s="50"/>
      <c r="C1977" s="41"/>
      <c r="D1977" s="44"/>
      <c r="E1977" s="40"/>
      <c r="F1977" s="38" t="str">
        <f t="shared" si="341"/>
        <v/>
      </c>
      <c r="G1977" s="23">
        <f t="shared" si="342"/>
        <v>0</v>
      </c>
      <c r="H1977" s="23">
        <f t="shared" si="343"/>
        <v>0</v>
      </c>
      <c r="I1977" s="23">
        <f t="shared" si="344"/>
        <v>0</v>
      </c>
      <c r="J1977" s="23">
        <f t="shared" si="345"/>
        <v>0</v>
      </c>
      <c r="K1977" s="23">
        <f t="shared" si="346"/>
        <v>0</v>
      </c>
      <c r="L1977" s="27"/>
      <c r="M1977" s="27"/>
      <c r="N1977" s="33"/>
      <c r="O1977" s="33"/>
      <c r="P1977" s="68" t="str">
        <f t="shared" si="347"/>
        <v/>
      </c>
      <c r="Q1977" s="49" t="str">
        <f t="shared" si="348"/>
        <v/>
      </c>
      <c r="R1977" s="33"/>
      <c r="S1977" s="33"/>
      <c r="T1977" s="33"/>
      <c r="U1977" s="33"/>
      <c r="V1977" s="27"/>
      <c r="W1977" s="45"/>
      <c r="X1977" s="42">
        <f>IF(V1977="ESU",P1977*PU!$B$3,0)</f>
        <v>0</v>
      </c>
      <c r="Y1977" s="23">
        <f>IF(V1977="ECF",P1977*PU!$B$5,0)</f>
        <v>0</v>
      </c>
      <c r="Z1977" s="23">
        <f>IF(V1977="Enrobé projeté",P1977*PU!$B$7,0)</f>
        <v>0</v>
      </c>
      <c r="AA1977" s="23">
        <f>IF(V1977="Enrobé à froid",P1977*PU!$B$9,0)</f>
        <v>0</v>
      </c>
      <c r="AB1977" s="23">
        <f>IF(V1977="Béton bitumineux",P1977*PU!$B$11,0)</f>
        <v>0</v>
      </c>
      <c r="AC1977" s="23">
        <f>IF(V1977="Grave émulsion",P1977*PU!$B$13,0)</f>
        <v>0</v>
      </c>
      <c r="AD1977" s="24">
        <f>(R1977*PU!B1982)+('Entretien des chaussées1'!T1977*PU!B1984)+'Entretien des chaussées1'!X1977+'Entretien des chaussées1'!Y1977+'Entretien des chaussées1'!Z1977+'Entretien des chaussées1'!AA1977+'Entretien des chaussées1'!AB1977+'Entretien des chaussées1'!AC1977</f>
        <v>0</v>
      </c>
      <c r="AE1977" s="34"/>
      <c r="AF1977" s="34"/>
      <c r="AG1977" s="19" t="str">
        <f t="shared" si="349"/>
        <v/>
      </c>
      <c r="AH1977" s="19" t="str">
        <f t="shared" si="350"/>
        <v/>
      </c>
      <c r="AI1977" s="19" t="str">
        <f t="shared" si="351"/>
        <v/>
      </c>
      <c r="AJ1977" s="31"/>
      <c r="AK1977" s="26"/>
    </row>
    <row r="1978" spans="1:37" x14ac:dyDescent="0.2">
      <c r="A1978" s="40"/>
      <c r="B1978" s="50"/>
      <c r="C1978" s="41"/>
      <c r="D1978" s="44"/>
      <c r="E1978" s="40"/>
      <c r="F1978" s="38" t="str">
        <f t="shared" si="341"/>
        <v/>
      </c>
      <c r="G1978" s="23">
        <f t="shared" si="342"/>
        <v>0</v>
      </c>
      <c r="H1978" s="23">
        <f t="shared" si="343"/>
        <v>0</v>
      </c>
      <c r="I1978" s="23">
        <f t="shared" si="344"/>
        <v>0</v>
      </c>
      <c r="J1978" s="23">
        <f t="shared" si="345"/>
        <v>0</v>
      </c>
      <c r="K1978" s="23">
        <f t="shared" si="346"/>
        <v>0</v>
      </c>
      <c r="L1978" s="27"/>
      <c r="M1978" s="27"/>
      <c r="N1978" s="33"/>
      <c r="O1978" s="33"/>
      <c r="P1978" s="68" t="str">
        <f t="shared" si="347"/>
        <v/>
      </c>
      <c r="Q1978" s="49" t="str">
        <f t="shared" si="348"/>
        <v/>
      </c>
      <c r="R1978" s="33"/>
      <c r="S1978" s="33"/>
      <c r="T1978" s="33"/>
      <c r="U1978" s="33"/>
      <c r="V1978" s="27"/>
      <c r="W1978" s="45"/>
      <c r="X1978" s="42">
        <f>IF(V1978="ESU",P1978*PU!$B$3,0)</f>
        <v>0</v>
      </c>
      <c r="Y1978" s="23">
        <f>IF(V1978="ECF",P1978*PU!$B$5,0)</f>
        <v>0</v>
      </c>
      <c r="Z1978" s="23">
        <f>IF(V1978="Enrobé projeté",P1978*PU!$B$7,0)</f>
        <v>0</v>
      </c>
      <c r="AA1978" s="23">
        <f>IF(V1978="Enrobé à froid",P1978*PU!$B$9,0)</f>
        <v>0</v>
      </c>
      <c r="AB1978" s="23">
        <f>IF(V1978="Béton bitumineux",P1978*PU!$B$11,0)</f>
        <v>0</v>
      </c>
      <c r="AC1978" s="23">
        <f>IF(V1978="Grave émulsion",P1978*PU!$B$13,0)</f>
        <v>0</v>
      </c>
      <c r="AD1978" s="24">
        <f>(R1978*PU!B1983)+('Entretien des chaussées1'!T1978*PU!B1985)+'Entretien des chaussées1'!X1978+'Entretien des chaussées1'!Y1978+'Entretien des chaussées1'!Z1978+'Entretien des chaussées1'!AA1978+'Entretien des chaussées1'!AB1978+'Entretien des chaussées1'!AC1978</f>
        <v>0</v>
      </c>
      <c r="AE1978" s="34"/>
      <c r="AF1978" s="34"/>
      <c r="AG1978" s="19" t="str">
        <f t="shared" si="349"/>
        <v/>
      </c>
      <c r="AH1978" s="19" t="str">
        <f t="shared" si="350"/>
        <v/>
      </c>
      <c r="AI1978" s="19" t="str">
        <f t="shared" si="351"/>
        <v/>
      </c>
      <c r="AJ1978" s="31"/>
      <c r="AK1978" s="26"/>
    </row>
    <row r="1979" spans="1:37" x14ac:dyDescent="0.2">
      <c r="A1979" s="40"/>
      <c r="B1979" s="50"/>
      <c r="C1979" s="41"/>
      <c r="D1979" s="44"/>
      <c r="E1979" s="40"/>
      <c r="F1979" s="38" t="str">
        <f t="shared" si="341"/>
        <v/>
      </c>
      <c r="G1979" s="23">
        <f t="shared" si="342"/>
        <v>0</v>
      </c>
      <c r="H1979" s="23">
        <f t="shared" si="343"/>
        <v>0</v>
      </c>
      <c r="I1979" s="23">
        <f t="shared" si="344"/>
        <v>0</v>
      </c>
      <c r="J1979" s="23">
        <f t="shared" si="345"/>
        <v>0</v>
      </c>
      <c r="K1979" s="23">
        <f t="shared" si="346"/>
        <v>0</v>
      </c>
      <c r="L1979" s="27"/>
      <c r="M1979" s="27"/>
      <c r="N1979" s="33"/>
      <c r="O1979" s="33"/>
      <c r="P1979" s="68" t="str">
        <f t="shared" si="347"/>
        <v/>
      </c>
      <c r="Q1979" s="49" t="str">
        <f t="shared" si="348"/>
        <v/>
      </c>
      <c r="R1979" s="33"/>
      <c r="S1979" s="33"/>
      <c r="T1979" s="33"/>
      <c r="U1979" s="33"/>
      <c r="V1979" s="27"/>
      <c r="W1979" s="45"/>
      <c r="X1979" s="42">
        <f>IF(V1979="ESU",P1979*PU!$B$3,0)</f>
        <v>0</v>
      </c>
      <c r="Y1979" s="23">
        <f>IF(V1979="ECF",P1979*PU!$B$5,0)</f>
        <v>0</v>
      </c>
      <c r="Z1979" s="23">
        <f>IF(V1979="Enrobé projeté",P1979*PU!$B$7,0)</f>
        <v>0</v>
      </c>
      <c r="AA1979" s="23">
        <f>IF(V1979="Enrobé à froid",P1979*PU!$B$9,0)</f>
        <v>0</v>
      </c>
      <c r="AB1979" s="23">
        <f>IF(V1979="Béton bitumineux",P1979*PU!$B$11,0)</f>
        <v>0</v>
      </c>
      <c r="AC1979" s="23">
        <f>IF(V1979="Grave émulsion",P1979*PU!$B$13,0)</f>
        <v>0</v>
      </c>
      <c r="AD1979" s="24">
        <f>(R1979*PU!B1984)+('Entretien des chaussées1'!T1979*PU!B1986)+'Entretien des chaussées1'!X1979+'Entretien des chaussées1'!Y1979+'Entretien des chaussées1'!Z1979+'Entretien des chaussées1'!AA1979+'Entretien des chaussées1'!AB1979+'Entretien des chaussées1'!AC1979</f>
        <v>0</v>
      </c>
      <c r="AE1979" s="34"/>
      <c r="AF1979" s="34"/>
      <c r="AG1979" s="19" t="str">
        <f t="shared" si="349"/>
        <v/>
      </c>
      <c r="AH1979" s="19" t="str">
        <f t="shared" si="350"/>
        <v/>
      </c>
      <c r="AI1979" s="19" t="str">
        <f t="shared" si="351"/>
        <v/>
      </c>
      <c r="AJ1979" s="31"/>
      <c r="AK1979" s="26"/>
    </row>
    <row r="1980" spans="1:37" x14ac:dyDescent="0.2">
      <c r="A1980" s="40"/>
      <c r="B1980" s="50"/>
      <c r="C1980" s="41"/>
      <c r="D1980" s="44"/>
      <c r="E1980" s="40"/>
      <c r="F1980" s="38" t="str">
        <f t="shared" si="341"/>
        <v/>
      </c>
      <c r="G1980" s="23">
        <f t="shared" si="342"/>
        <v>0</v>
      </c>
      <c r="H1980" s="23">
        <f t="shared" si="343"/>
        <v>0</v>
      </c>
      <c r="I1980" s="23">
        <f t="shared" si="344"/>
        <v>0</v>
      </c>
      <c r="J1980" s="23">
        <f t="shared" si="345"/>
        <v>0</v>
      </c>
      <c r="K1980" s="23">
        <f t="shared" si="346"/>
        <v>0</v>
      </c>
      <c r="L1980" s="27"/>
      <c r="M1980" s="27"/>
      <c r="N1980" s="33"/>
      <c r="O1980" s="33"/>
      <c r="P1980" s="68" t="str">
        <f t="shared" si="347"/>
        <v/>
      </c>
      <c r="Q1980" s="49" t="str">
        <f t="shared" si="348"/>
        <v/>
      </c>
      <c r="R1980" s="33"/>
      <c r="S1980" s="33"/>
      <c r="T1980" s="33"/>
      <c r="U1980" s="33"/>
      <c r="V1980" s="27"/>
      <c r="W1980" s="45"/>
      <c r="X1980" s="42">
        <f>IF(V1980="ESU",P1980*PU!$B$3,0)</f>
        <v>0</v>
      </c>
      <c r="Y1980" s="23">
        <f>IF(V1980="ECF",P1980*PU!$B$5,0)</f>
        <v>0</v>
      </c>
      <c r="Z1980" s="23">
        <f>IF(V1980="Enrobé projeté",P1980*PU!$B$7,0)</f>
        <v>0</v>
      </c>
      <c r="AA1980" s="23">
        <f>IF(V1980="Enrobé à froid",P1980*PU!$B$9,0)</f>
        <v>0</v>
      </c>
      <c r="AB1980" s="23">
        <f>IF(V1980="Béton bitumineux",P1980*PU!$B$11,0)</f>
        <v>0</v>
      </c>
      <c r="AC1980" s="23">
        <f>IF(V1980="Grave émulsion",P1980*PU!$B$13,0)</f>
        <v>0</v>
      </c>
      <c r="AD1980" s="24">
        <f>(R1980*PU!B1985)+('Entretien des chaussées1'!T1980*PU!B1987)+'Entretien des chaussées1'!X1980+'Entretien des chaussées1'!Y1980+'Entretien des chaussées1'!Z1980+'Entretien des chaussées1'!AA1980+'Entretien des chaussées1'!AB1980+'Entretien des chaussées1'!AC1980</f>
        <v>0</v>
      </c>
      <c r="AE1980" s="34"/>
      <c r="AF1980" s="34"/>
      <c r="AG1980" s="19" t="str">
        <f t="shared" si="349"/>
        <v/>
      </c>
      <c r="AH1980" s="19" t="str">
        <f t="shared" si="350"/>
        <v/>
      </c>
      <c r="AI1980" s="19" t="str">
        <f t="shared" si="351"/>
        <v/>
      </c>
      <c r="AJ1980" s="31"/>
      <c r="AK1980" s="26"/>
    </row>
    <row r="1981" spans="1:37" x14ac:dyDescent="0.2">
      <c r="A1981" s="40"/>
      <c r="B1981" s="50"/>
      <c r="C1981" s="41"/>
      <c r="D1981" s="44"/>
      <c r="E1981" s="40"/>
      <c r="F1981" s="38" t="str">
        <f t="shared" si="341"/>
        <v/>
      </c>
      <c r="G1981" s="23">
        <f t="shared" si="342"/>
        <v>0</v>
      </c>
      <c r="H1981" s="23">
        <f t="shared" si="343"/>
        <v>0</v>
      </c>
      <c r="I1981" s="23">
        <f t="shared" si="344"/>
        <v>0</v>
      </c>
      <c r="J1981" s="23">
        <f t="shared" si="345"/>
        <v>0</v>
      </c>
      <c r="K1981" s="23">
        <f t="shared" si="346"/>
        <v>0</v>
      </c>
      <c r="L1981" s="27"/>
      <c r="M1981" s="27"/>
      <c r="N1981" s="33"/>
      <c r="O1981" s="33"/>
      <c r="P1981" s="68" t="str">
        <f t="shared" si="347"/>
        <v/>
      </c>
      <c r="Q1981" s="49" t="str">
        <f t="shared" si="348"/>
        <v/>
      </c>
      <c r="R1981" s="33"/>
      <c r="S1981" s="33"/>
      <c r="T1981" s="33"/>
      <c r="U1981" s="33"/>
      <c r="V1981" s="27"/>
      <c r="W1981" s="45"/>
      <c r="X1981" s="42">
        <f>IF(V1981="ESU",P1981*PU!$B$3,0)</f>
        <v>0</v>
      </c>
      <c r="Y1981" s="23">
        <f>IF(V1981="ECF",P1981*PU!$B$5,0)</f>
        <v>0</v>
      </c>
      <c r="Z1981" s="23">
        <f>IF(V1981="Enrobé projeté",P1981*PU!$B$7,0)</f>
        <v>0</v>
      </c>
      <c r="AA1981" s="23">
        <f>IF(V1981="Enrobé à froid",P1981*PU!$B$9,0)</f>
        <v>0</v>
      </c>
      <c r="AB1981" s="23">
        <f>IF(V1981="Béton bitumineux",P1981*PU!$B$11,0)</f>
        <v>0</v>
      </c>
      <c r="AC1981" s="23">
        <f>IF(V1981="Grave émulsion",P1981*PU!$B$13,0)</f>
        <v>0</v>
      </c>
      <c r="AD1981" s="24">
        <f>(R1981*PU!B1986)+('Entretien des chaussées1'!T1981*PU!B1988)+'Entretien des chaussées1'!X1981+'Entretien des chaussées1'!Y1981+'Entretien des chaussées1'!Z1981+'Entretien des chaussées1'!AA1981+'Entretien des chaussées1'!AB1981+'Entretien des chaussées1'!AC1981</f>
        <v>0</v>
      </c>
      <c r="AE1981" s="34"/>
      <c r="AF1981" s="34"/>
      <c r="AG1981" s="19" t="str">
        <f t="shared" si="349"/>
        <v/>
      </c>
      <c r="AH1981" s="19" t="str">
        <f t="shared" si="350"/>
        <v/>
      </c>
      <c r="AI1981" s="19" t="str">
        <f t="shared" si="351"/>
        <v/>
      </c>
      <c r="AJ1981" s="31"/>
      <c r="AK1981" s="26"/>
    </row>
    <row r="1982" spans="1:37" x14ac:dyDescent="0.2">
      <c r="A1982" s="40"/>
      <c r="B1982" s="50"/>
      <c r="C1982" s="41"/>
      <c r="D1982" s="44"/>
      <c r="E1982" s="40"/>
      <c r="F1982" s="38" t="str">
        <f t="shared" si="341"/>
        <v/>
      </c>
      <c r="G1982" s="23">
        <f t="shared" si="342"/>
        <v>0</v>
      </c>
      <c r="H1982" s="23">
        <f t="shared" si="343"/>
        <v>0</v>
      </c>
      <c r="I1982" s="23">
        <f t="shared" si="344"/>
        <v>0</v>
      </c>
      <c r="J1982" s="23">
        <f t="shared" si="345"/>
        <v>0</v>
      </c>
      <c r="K1982" s="23">
        <f t="shared" si="346"/>
        <v>0</v>
      </c>
      <c r="L1982" s="27"/>
      <c r="M1982" s="27"/>
      <c r="N1982" s="33"/>
      <c r="O1982" s="33"/>
      <c r="P1982" s="68" t="str">
        <f t="shared" si="347"/>
        <v/>
      </c>
      <c r="Q1982" s="49" t="str">
        <f t="shared" si="348"/>
        <v/>
      </c>
      <c r="R1982" s="33"/>
      <c r="S1982" s="33"/>
      <c r="T1982" s="33"/>
      <c r="U1982" s="33"/>
      <c r="V1982" s="27"/>
      <c r="W1982" s="45"/>
      <c r="X1982" s="42">
        <f>IF(V1982="ESU",P1982*PU!$B$3,0)</f>
        <v>0</v>
      </c>
      <c r="Y1982" s="23">
        <f>IF(V1982="ECF",P1982*PU!$B$5,0)</f>
        <v>0</v>
      </c>
      <c r="Z1982" s="23">
        <f>IF(V1982="Enrobé projeté",P1982*PU!$B$7,0)</f>
        <v>0</v>
      </c>
      <c r="AA1982" s="23">
        <f>IF(V1982="Enrobé à froid",P1982*PU!$B$9,0)</f>
        <v>0</v>
      </c>
      <c r="AB1982" s="23">
        <f>IF(V1982="Béton bitumineux",P1982*PU!$B$11,0)</f>
        <v>0</v>
      </c>
      <c r="AC1982" s="23">
        <f>IF(V1982="Grave émulsion",P1982*PU!$B$13,0)</f>
        <v>0</v>
      </c>
      <c r="AD1982" s="24">
        <f>(R1982*PU!B1987)+('Entretien des chaussées1'!T1982*PU!B1989)+'Entretien des chaussées1'!X1982+'Entretien des chaussées1'!Y1982+'Entretien des chaussées1'!Z1982+'Entretien des chaussées1'!AA1982+'Entretien des chaussées1'!AB1982+'Entretien des chaussées1'!AC1982</f>
        <v>0</v>
      </c>
      <c r="AE1982" s="34"/>
      <c r="AF1982" s="34"/>
      <c r="AG1982" s="19" t="str">
        <f t="shared" si="349"/>
        <v/>
      </c>
      <c r="AH1982" s="19" t="str">
        <f t="shared" si="350"/>
        <v/>
      </c>
      <c r="AI1982" s="19" t="str">
        <f t="shared" si="351"/>
        <v/>
      </c>
      <c r="AJ1982" s="31"/>
      <c r="AK1982" s="26"/>
    </row>
    <row r="1983" spans="1:37" x14ac:dyDescent="0.2">
      <c r="A1983" s="40"/>
      <c r="B1983" s="50"/>
      <c r="C1983" s="41"/>
      <c r="D1983" s="44"/>
      <c r="E1983" s="40"/>
      <c r="F1983" s="38" t="str">
        <f t="shared" si="341"/>
        <v/>
      </c>
      <c r="G1983" s="23">
        <f t="shared" si="342"/>
        <v>0</v>
      </c>
      <c r="H1983" s="23">
        <f t="shared" si="343"/>
        <v>0</v>
      </c>
      <c r="I1983" s="23">
        <f t="shared" si="344"/>
        <v>0</v>
      </c>
      <c r="J1983" s="23">
        <f t="shared" si="345"/>
        <v>0</v>
      </c>
      <c r="K1983" s="23">
        <f t="shared" si="346"/>
        <v>0</v>
      </c>
      <c r="L1983" s="27"/>
      <c r="M1983" s="27"/>
      <c r="N1983" s="33"/>
      <c r="O1983" s="33"/>
      <c r="P1983" s="68" t="str">
        <f t="shared" si="347"/>
        <v/>
      </c>
      <c r="Q1983" s="49" t="str">
        <f t="shared" si="348"/>
        <v/>
      </c>
      <c r="R1983" s="33"/>
      <c r="S1983" s="33"/>
      <c r="T1983" s="33"/>
      <c r="U1983" s="33"/>
      <c r="V1983" s="27"/>
      <c r="W1983" s="45"/>
      <c r="X1983" s="42">
        <f>IF(V1983="ESU",P1983*PU!$B$3,0)</f>
        <v>0</v>
      </c>
      <c r="Y1983" s="23">
        <f>IF(V1983="ECF",P1983*PU!$B$5,0)</f>
        <v>0</v>
      </c>
      <c r="Z1983" s="23">
        <f>IF(V1983="Enrobé projeté",P1983*PU!$B$7,0)</f>
        <v>0</v>
      </c>
      <c r="AA1983" s="23">
        <f>IF(V1983="Enrobé à froid",P1983*PU!$B$9,0)</f>
        <v>0</v>
      </c>
      <c r="AB1983" s="23">
        <f>IF(V1983="Béton bitumineux",P1983*PU!$B$11,0)</f>
        <v>0</v>
      </c>
      <c r="AC1983" s="23">
        <f>IF(V1983="Grave émulsion",P1983*PU!$B$13,0)</f>
        <v>0</v>
      </c>
      <c r="AD1983" s="24">
        <f>(R1983*PU!B1988)+('Entretien des chaussées1'!T1983*PU!B1990)+'Entretien des chaussées1'!X1983+'Entretien des chaussées1'!Y1983+'Entretien des chaussées1'!Z1983+'Entretien des chaussées1'!AA1983+'Entretien des chaussées1'!AB1983+'Entretien des chaussées1'!AC1983</f>
        <v>0</v>
      </c>
      <c r="AE1983" s="34"/>
      <c r="AF1983" s="34"/>
      <c r="AG1983" s="19" t="str">
        <f t="shared" si="349"/>
        <v/>
      </c>
      <c r="AH1983" s="19" t="str">
        <f t="shared" si="350"/>
        <v/>
      </c>
      <c r="AI1983" s="19" t="str">
        <f t="shared" si="351"/>
        <v/>
      </c>
      <c r="AJ1983" s="31"/>
      <c r="AK1983" s="26"/>
    </row>
    <row r="1984" spans="1:37" x14ac:dyDescent="0.2">
      <c r="A1984" s="40"/>
      <c r="B1984" s="50"/>
      <c r="C1984" s="41"/>
      <c r="D1984" s="44"/>
      <c r="E1984" s="40"/>
      <c r="F1984" s="38" t="str">
        <f t="shared" si="341"/>
        <v/>
      </c>
      <c r="G1984" s="23">
        <f t="shared" si="342"/>
        <v>0</v>
      </c>
      <c r="H1984" s="23">
        <f t="shared" si="343"/>
        <v>0</v>
      </c>
      <c r="I1984" s="23">
        <f t="shared" si="344"/>
        <v>0</v>
      </c>
      <c r="J1984" s="23">
        <f t="shared" si="345"/>
        <v>0</v>
      </c>
      <c r="K1984" s="23">
        <f t="shared" si="346"/>
        <v>0</v>
      </c>
      <c r="L1984" s="27"/>
      <c r="M1984" s="27"/>
      <c r="N1984" s="33"/>
      <c r="O1984" s="33"/>
      <c r="P1984" s="68" t="str">
        <f t="shared" si="347"/>
        <v/>
      </c>
      <c r="Q1984" s="49" t="str">
        <f t="shared" si="348"/>
        <v/>
      </c>
      <c r="R1984" s="33"/>
      <c r="S1984" s="33"/>
      <c r="T1984" s="33"/>
      <c r="U1984" s="33"/>
      <c r="V1984" s="27"/>
      <c r="W1984" s="45"/>
      <c r="X1984" s="42">
        <f>IF(V1984="ESU",P1984*PU!$B$3,0)</f>
        <v>0</v>
      </c>
      <c r="Y1984" s="23">
        <f>IF(V1984="ECF",P1984*PU!$B$5,0)</f>
        <v>0</v>
      </c>
      <c r="Z1984" s="23">
        <f>IF(V1984="Enrobé projeté",P1984*PU!$B$7,0)</f>
        <v>0</v>
      </c>
      <c r="AA1984" s="23">
        <f>IF(V1984="Enrobé à froid",P1984*PU!$B$9,0)</f>
        <v>0</v>
      </c>
      <c r="AB1984" s="23">
        <f>IF(V1984="Béton bitumineux",P1984*PU!$B$11,0)</f>
        <v>0</v>
      </c>
      <c r="AC1984" s="23">
        <f>IF(V1984="Grave émulsion",P1984*PU!$B$13,0)</f>
        <v>0</v>
      </c>
      <c r="AD1984" s="24">
        <f>(R1984*PU!B1989)+('Entretien des chaussées1'!T1984*PU!B1991)+'Entretien des chaussées1'!X1984+'Entretien des chaussées1'!Y1984+'Entretien des chaussées1'!Z1984+'Entretien des chaussées1'!AA1984+'Entretien des chaussées1'!AB1984+'Entretien des chaussées1'!AC1984</f>
        <v>0</v>
      </c>
      <c r="AE1984" s="34"/>
      <c r="AF1984" s="34"/>
      <c r="AG1984" s="19" t="str">
        <f t="shared" si="349"/>
        <v/>
      </c>
      <c r="AH1984" s="19" t="str">
        <f t="shared" si="350"/>
        <v/>
      </c>
      <c r="AI1984" s="19" t="str">
        <f t="shared" si="351"/>
        <v/>
      </c>
      <c r="AJ1984" s="31"/>
      <c r="AK1984" s="26"/>
    </row>
    <row r="1985" spans="1:37" x14ac:dyDescent="0.2">
      <c r="A1985" s="40"/>
      <c r="B1985" s="50"/>
      <c r="C1985" s="41"/>
      <c r="D1985" s="44"/>
      <c r="E1985" s="40"/>
      <c r="F1985" s="38" t="str">
        <f t="shared" si="341"/>
        <v/>
      </c>
      <c r="G1985" s="23">
        <f t="shared" si="342"/>
        <v>0</v>
      </c>
      <c r="H1985" s="23">
        <f t="shared" si="343"/>
        <v>0</v>
      </c>
      <c r="I1985" s="23">
        <f t="shared" si="344"/>
        <v>0</v>
      </c>
      <c r="J1985" s="23">
        <f t="shared" si="345"/>
        <v>0</v>
      </c>
      <c r="K1985" s="23">
        <f t="shared" si="346"/>
        <v>0</v>
      </c>
      <c r="L1985" s="27"/>
      <c r="M1985" s="27"/>
      <c r="N1985" s="33"/>
      <c r="O1985" s="33"/>
      <c r="P1985" s="68" t="str">
        <f t="shared" si="347"/>
        <v/>
      </c>
      <c r="Q1985" s="49" t="str">
        <f t="shared" si="348"/>
        <v/>
      </c>
      <c r="R1985" s="33"/>
      <c r="S1985" s="33"/>
      <c r="T1985" s="33"/>
      <c r="U1985" s="33"/>
      <c r="V1985" s="27"/>
      <c r="W1985" s="45"/>
      <c r="X1985" s="42">
        <f>IF(V1985="ESU",P1985*PU!$B$3,0)</f>
        <v>0</v>
      </c>
      <c r="Y1985" s="23">
        <f>IF(V1985="ECF",P1985*PU!$B$5,0)</f>
        <v>0</v>
      </c>
      <c r="Z1985" s="23">
        <f>IF(V1985="Enrobé projeté",P1985*PU!$B$7,0)</f>
        <v>0</v>
      </c>
      <c r="AA1985" s="23">
        <f>IF(V1985="Enrobé à froid",P1985*PU!$B$9,0)</f>
        <v>0</v>
      </c>
      <c r="AB1985" s="23">
        <f>IF(V1985="Béton bitumineux",P1985*PU!$B$11,0)</f>
        <v>0</v>
      </c>
      <c r="AC1985" s="23">
        <f>IF(V1985="Grave émulsion",P1985*PU!$B$13,0)</f>
        <v>0</v>
      </c>
      <c r="AD1985" s="24">
        <f>(R1985*PU!B1990)+('Entretien des chaussées1'!T1985*PU!B1992)+'Entretien des chaussées1'!X1985+'Entretien des chaussées1'!Y1985+'Entretien des chaussées1'!Z1985+'Entretien des chaussées1'!AA1985+'Entretien des chaussées1'!AB1985+'Entretien des chaussées1'!AC1985</f>
        <v>0</v>
      </c>
      <c r="AE1985" s="34"/>
      <c r="AF1985" s="34"/>
      <c r="AG1985" s="19" t="str">
        <f t="shared" si="349"/>
        <v/>
      </c>
      <c r="AH1985" s="19" t="str">
        <f t="shared" si="350"/>
        <v/>
      </c>
      <c r="AI1985" s="19" t="str">
        <f t="shared" si="351"/>
        <v/>
      </c>
      <c r="AJ1985" s="31"/>
      <c r="AK1985" s="26"/>
    </row>
    <row r="1986" spans="1:37" x14ac:dyDescent="0.2">
      <c r="A1986" s="40"/>
      <c r="B1986" s="50"/>
      <c r="C1986" s="41"/>
      <c r="D1986" s="44"/>
      <c r="E1986" s="40"/>
      <c r="F1986" s="38" t="str">
        <f t="shared" si="341"/>
        <v/>
      </c>
      <c r="G1986" s="23">
        <f t="shared" si="342"/>
        <v>0</v>
      </c>
      <c r="H1986" s="23">
        <f t="shared" si="343"/>
        <v>0</v>
      </c>
      <c r="I1986" s="23">
        <f t="shared" si="344"/>
        <v>0</v>
      </c>
      <c r="J1986" s="23">
        <f t="shared" si="345"/>
        <v>0</v>
      </c>
      <c r="K1986" s="23">
        <f t="shared" si="346"/>
        <v>0</v>
      </c>
      <c r="L1986" s="27"/>
      <c r="M1986" s="27"/>
      <c r="N1986" s="33"/>
      <c r="O1986" s="33"/>
      <c r="P1986" s="68" t="str">
        <f t="shared" si="347"/>
        <v/>
      </c>
      <c r="Q1986" s="49" t="str">
        <f t="shared" si="348"/>
        <v/>
      </c>
      <c r="R1986" s="33"/>
      <c r="S1986" s="33"/>
      <c r="T1986" s="33"/>
      <c r="U1986" s="33"/>
      <c r="V1986" s="27"/>
      <c r="W1986" s="45"/>
      <c r="X1986" s="42">
        <f>IF(V1986="ESU",P1986*PU!$B$3,0)</f>
        <v>0</v>
      </c>
      <c r="Y1986" s="23">
        <f>IF(V1986="ECF",P1986*PU!$B$5,0)</f>
        <v>0</v>
      </c>
      <c r="Z1986" s="23">
        <f>IF(V1986="Enrobé projeté",P1986*PU!$B$7,0)</f>
        <v>0</v>
      </c>
      <c r="AA1986" s="23">
        <f>IF(V1986="Enrobé à froid",P1986*PU!$B$9,0)</f>
        <v>0</v>
      </c>
      <c r="AB1986" s="23">
        <f>IF(V1986="Béton bitumineux",P1986*PU!$B$11,0)</f>
        <v>0</v>
      </c>
      <c r="AC1986" s="23">
        <f>IF(V1986="Grave émulsion",P1986*PU!$B$13,0)</f>
        <v>0</v>
      </c>
      <c r="AD1986" s="24">
        <f>(R1986*PU!B1991)+('Entretien des chaussées1'!T1986*PU!B1993)+'Entretien des chaussées1'!X1986+'Entretien des chaussées1'!Y1986+'Entretien des chaussées1'!Z1986+'Entretien des chaussées1'!AA1986+'Entretien des chaussées1'!AB1986+'Entretien des chaussées1'!AC1986</f>
        <v>0</v>
      </c>
      <c r="AE1986" s="34"/>
      <c r="AF1986" s="34"/>
      <c r="AG1986" s="19" t="str">
        <f t="shared" si="349"/>
        <v/>
      </c>
      <c r="AH1986" s="19" t="str">
        <f t="shared" si="350"/>
        <v/>
      </c>
      <c r="AI1986" s="19" t="str">
        <f t="shared" si="351"/>
        <v/>
      </c>
      <c r="AJ1986" s="31"/>
      <c r="AK1986" s="26"/>
    </row>
    <row r="1987" spans="1:37" x14ac:dyDescent="0.2">
      <c r="A1987" s="40"/>
      <c r="B1987" s="50"/>
      <c r="C1987" s="41"/>
      <c r="D1987" s="44"/>
      <c r="E1987" s="40"/>
      <c r="F1987" s="38" t="str">
        <f t="shared" si="341"/>
        <v/>
      </c>
      <c r="G1987" s="23">
        <f t="shared" si="342"/>
        <v>0</v>
      </c>
      <c r="H1987" s="23">
        <f t="shared" si="343"/>
        <v>0</v>
      </c>
      <c r="I1987" s="23">
        <f t="shared" si="344"/>
        <v>0</v>
      </c>
      <c r="J1987" s="23">
        <f t="shared" si="345"/>
        <v>0</v>
      </c>
      <c r="K1987" s="23">
        <f t="shared" si="346"/>
        <v>0</v>
      </c>
      <c r="L1987" s="27"/>
      <c r="M1987" s="27"/>
      <c r="N1987" s="33"/>
      <c r="O1987" s="33"/>
      <c r="P1987" s="68" t="str">
        <f t="shared" si="347"/>
        <v/>
      </c>
      <c r="Q1987" s="49" t="str">
        <f t="shared" si="348"/>
        <v/>
      </c>
      <c r="R1987" s="33"/>
      <c r="S1987" s="33"/>
      <c r="T1987" s="33"/>
      <c r="U1987" s="33"/>
      <c r="V1987" s="27"/>
      <c r="W1987" s="45"/>
      <c r="X1987" s="42">
        <f>IF(V1987="ESU",P1987*PU!$B$3,0)</f>
        <v>0</v>
      </c>
      <c r="Y1987" s="23">
        <f>IF(V1987="ECF",P1987*PU!$B$5,0)</f>
        <v>0</v>
      </c>
      <c r="Z1987" s="23">
        <f>IF(V1987="Enrobé projeté",P1987*PU!$B$7,0)</f>
        <v>0</v>
      </c>
      <c r="AA1987" s="23">
        <f>IF(V1987="Enrobé à froid",P1987*PU!$B$9,0)</f>
        <v>0</v>
      </c>
      <c r="AB1987" s="23">
        <f>IF(V1987="Béton bitumineux",P1987*PU!$B$11,0)</f>
        <v>0</v>
      </c>
      <c r="AC1987" s="23">
        <f>IF(V1987="Grave émulsion",P1987*PU!$B$13,0)</f>
        <v>0</v>
      </c>
      <c r="AD1987" s="24">
        <f>(R1987*PU!B1992)+('Entretien des chaussées1'!T1987*PU!B1994)+'Entretien des chaussées1'!X1987+'Entretien des chaussées1'!Y1987+'Entretien des chaussées1'!Z1987+'Entretien des chaussées1'!AA1987+'Entretien des chaussées1'!AB1987+'Entretien des chaussées1'!AC1987</f>
        <v>0</v>
      </c>
      <c r="AE1987" s="34"/>
      <c r="AF1987" s="34"/>
      <c r="AG1987" s="19" t="str">
        <f t="shared" si="349"/>
        <v/>
      </c>
      <c r="AH1987" s="19" t="str">
        <f t="shared" si="350"/>
        <v/>
      </c>
      <c r="AI1987" s="19" t="str">
        <f t="shared" si="351"/>
        <v/>
      </c>
      <c r="AJ1987" s="31"/>
      <c r="AK1987" s="26"/>
    </row>
    <row r="1988" spans="1:37" x14ac:dyDescent="0.2">
      <c r="A1988" s="40"/>
      <c r="B1988" s="50"/>
      <c r="C1988" s="41"/>
      <c r="D1988" s="44"/>
      <c r="E1988" s="40"/>
      <c r="F1988" s="38" t="str">
        <f t="shared" si="341"/>
        <v/>
      </c>
      <c r="G1988" s="23">
        <f t="shared" si="342"/>
        <v>0</v>
      </c>
      <c r="H1988" s="23">
        <f t="shared" si="343"/>
        <v>0</v>
      </c>
      <c r="I1988" s="23">
        <f t="shared" si="344"/>
        <v>0</v>
      </c>
      <c r="J1988" s="23">
        <f t="shared" si="345"/>
        <v>0</v>
      </c>
      <c r="K1988" s="23">
        <f t="shared" si="346"/>
        <v>0</v>
      </c>
      <c r="L1988" s="27"/>
      <c r="M1988" s="27"/>
      <c r="N1988" s="33"/>
      <c r="O1988" s="33"/>
      <c r="P1988" s="68" t="str">
        <f t="shared" si="347"/>
        <v/>
      </c>
      <c r="Q1988" s="49" t="str">
        <f t="shared" si="348"/>
        <v/>
      </c>
      <c r="R1988" s="33"/>
      <c r="S1988" s="33"/>
      <c r="T1988" s="33"/>
      <c r="U1988" s="33"/>
      <c r="V1988" s="27"/>
      <c r="W1988" s="45"/>
      <c r="X1988" s="42">
        <f>IF(V1988="ESU",P1988*PU!$B$3,0)</f>
        <v>0</v>
      </c>
      <c r="Y1988" s="23">
        <f>IF(V1988="ECF",P1988*PU!$B$5,0)</f>
        <v>0</v>
      </c>
      <c r="Z1988" s="23">
        <f>IF(V1988="Enrobé projeté",P1988*PU!$B$7,0)</f>
        <v>0</v>
      </c>
      <c r="AA1988" s="23">
        <f>IF(V1988="Enrobé à froid",P1988*PU!$B$9,0)</f>
        <v>0</v>
      </c>
      <c r="AB1988" s="23">
        <f>IF(V1988="Béton bitumineux",P1988*PU!$B$11,0)</f>
        <v>0</v>
      </c>
      <c r="AC1988" s="23">
        <f>IF(V1988="Grave émulsion",P1988*PU!$B$13,0)</f>
        <v>0</v>
      </c>
      <c r="AD1988" s="24">
        <f>(R1988*PU!B1993)+('Entretien des chaussées1'!T1988*PU!B1995)+'Entretien des chaussées1'!X1988+'Entretien des chaussées1'!Y1988+'Entretien des chaussées1'!Z1988+'Entretien des chaussées1'!AA1988+'Entretien des chaussées1'!AB1988+'Entretien des chaussées1'!AC1988</f>
        <v>0</v>
      </c>
      <c r="AE1988" s="34"/>
      <c r="AF1988" s="34"/>
      <c r="AG1988" s="19" t="str">
        <f t="shared" si="349"/>
        <v/>
      </c>
      <c r="AH1988" s="19" t="str">
        <f t="shared" si="350"/>
        <v/>
      </c>
      <c r="AI1988" s="19" t="str">
        <f t="shared" si="351"/>
        <v/>
      </c>
      <c r="AJ1988" s="31"/>
      <c r="AK1988" s="26"/>
    </row>
    <row r="1989" spans="1:37" x14ac:dyDescent="0.2">
      <c r="A1989" s="40"/>
      <c r="B1989" s="50"/>
      <c r="C1989" s="41"/>
      <c r="D1989" s="44"/>
      <c r="E1989" s="40"/>
      <c r="F1989" s="38" t="str">
        <f t="shared" si="341"/>
        <v/>
      </c>
      <c r="G1989" s="23">
        <f t="shared" si="342"/>
        <v>0</v>
      </c>
      <c r="H1989" s="23">
        <f t="shared" si="343"/>
        <v>0</v>
      </c>
      <c r="I1989" s="23">
        <f t="shared" si="344"/>
        <v>0</v>
      </c>
      <c r="J1989" s="23">
        <f t="shared" si="345"/>
        <v>0</v>
      </c>
      <c r="K1989" s="23">
        <f t="shared" si="346"/>
        <v>0</v>
      </c>
      <c r="L1989" s="27"/>
      <c r="M1989" s="27"/>
      <c r="N1989" s="33"/>
      <c r="O1989" s="33"/>
      <c r="P1989" s="68" t="str">
        <f t="shared" si="347"/>
        <v/>
      </c>
      <c r="Q1989" s="49" t="str">
        <f t="shared" si="348"/>
        <v/>
      </c>
      <c r="R1989" s="33"/>
      <c r="S1989" s="33"/>
      <c r="T1989" s="33"/>
      <c r="U1989" s="33"/>
      <c r="V1989" s="27"/>
      <c r="W1989" s="45"/>
      <c r="X1989" s="42">
        <f>IF(V1989="ESU",P1989*PU!$B$3,0)</f>
        <v>0</v>
      </c>
      <c r="Y1989" s="23">
        <f>IF(V1989="ECF",P1989*PU!$B$5,0)</f>
        <v>0</v>
      </c>
      <c r="Z1989" s="23">
        <f>IF(V1989="Enrobé projeté",P1989*PU!$B$7,0)</f>
        <v>0</v>
      </c>
      <c r="AA1989" s="23">
        <f>IF(V1989="Enrobé à froid",P1989*PU!$B$9,0)</f>
        <v>0</v>
      </c>
      <c r="AB1989" s="23">
        <f>IF(V1989="Béton bitumineux",P1989*PU!$B$11,0)</f>
        <v>0</v>
      </c>
      <c r="AC1989" s="23">
        <f>IF(V1989="Grave émulsion",P1989*PU!$B$13,0)</f>
        <v>0</v>
      </c>
      <c r="AD1989" s="24">
        <f>(R1989*PU!B1994)+('Entretien des chaussées1'!T1989*PU!B1996)+'Entretien des chaussées1'!X1989+'Entretien des chaussées1'!Y1989+'Entretien des chaussées1'!Z1989+'Entretien des chaussées1'!AA1989+'Entretien des chaussées1'!AB1989+'Entretien des chaussées1'!AC1989</f>
        <v>0</v>
      </c>
      <c r="AE1989" s="34"/>
      <c r="AF1989" s="34"/>
      <c r="AG1989" s="19" t="str">
        <f t="shared" si="349"/>
        <v/>
      </c>
      <c r="AH1989" s="19" t="str">
        <f t="shared" si="350"/>
        <v/>
      </c>
      <c r="AI1989" s="19" t="str">
        <f t="shared" si="351"/>
        <v/>
      </c>
      <c r="AJ1989" s="31"/>
      <c r="AK1989" s="26"/>
    </row>
    <row r="1990" spans="1:37" x14ac:dyDescent="0.2">
      <c r="A1990" s="40"/>
      <c r="B1990" s="50"/>
      <c r="C1990" s="41"/>
      <c r="D1990" s="44"/>
      <c r="E1990" s="40"/>
      <c r="F1990" s="38" t="str">
        <f t="shared" si="341"/>
        <v/>
      </c>
      <c r="G1990" s="23">
        <f t="shared" si="342"/>
        <v>0</v>
      </c>
      <c r="H1990" s="23">
        <f t="shared" si="343"/>
        <v>0</v>
      </c>
      <c r="I1990" s="23">
        <f t="shared" si="344"/>
        <v>0</v>
      </c>
      <c r="J1990" s="23">
        <f t="shared" si="345"/>
        <v>0</v>
      </c>
      <c r="K1990" s="23">
        <f t="shared" si="346"/>
        <v>0</v>
      </c>
      <c r="L1990" s="27"/>
      <c r="M1990" s="27"/>
      <c r="N1990" s="33"/>
      <c r="O1990" s="33"/>
      <c r="P1990" s="68" t="str">
        <f t="shared" si="347"/>
        <v/>
      </c>
      <c r="Q1990" s="49" t="str">
        <f t="shared" si="348"/>
        <v/>
      </c>
      <c r="R1990" s="33"/>
      <c r="S1990" s="33"/>
      <c r="T1990" s="33"/>
      <c r="U1990" s="33"/>
      <c r="V1990" s="27"/>
      <c r="W1990" s="45"/>
      <c r="X1990" s="42">
        <f>IF(V1990="ESU",P1990*PU!$B$3,0)</f>
        <v>0</v>
      </c>
      <c r="Y1990" s="23">
        <f>IF(V1990="ECF",P1990*PU!$B$5,0)</f>
        <v>0</v>
      </c>
      <c r="Z1990" s="23">
        <f>IF(V1990="Enrobé projeté",P1990*PU!$B$7,0)</f>
        <v>0</v>
      </c>
      <c r="AA1990" s="23">
        <f>IF(V1990="Enrobé à froid",P1990*PU!$B$9,0)</f>
        <v>0</v>
      </c>
      <c r="AB1990" s="23">
        <f>IF(V1990="Béton bitumineux",P1990*PU!$B$11,0)</f>
        <v>0</v>
      </c>
      <c r="AC1990" s="23">
        <f>IF(V1990="Grave émulsion",P1990*PU!$B$13,0)</f>
        <v>0</v>
      </c>
      <c r="AD1990" s="24">
        <f>(R1990*PU!B1995)+('Entretien des chaussées1'!T1990*PU!B1997)+'Entretien des chaussées1'!X1990+'Entretien des chaussées1'!Y1990+'Entretien des chaussées1'!Z1990+'Entretien des chaussées1'!AA1990+'Entretien des chaussées1'!AB1990+'Entretien des chaussées1'!AC1990</f>
        <v>0</v>
      </c>
      <c r="AE1990" s="34"/>
      <c r="AF1990" s="34"/>
      <c r="AG1990" s="19" t="str">
        <f t="shared" si="349"/>
        <v/>
      </c>
      <c r="AH1990" s="19" t="str">
        <f t="shared" si="350"/>
        <v/>
      </c>
      <c r="AI1990" s="19" t="str">
        <f t="shared" si="351"/>
        <v/>
      </c>
      <c r="AJ1990" s="31"/>
      <c r="AK1990" s="26"/>
    </row>
    <row r="1991" spans="1:37" x14ac:dyDescent="0.2">
      <c r="A1991" s="40"/>
      <c r="B1991" s="50"/>
      <c r="C1991" s="41"/>
      <c r="D1991" s="44"/>
      <c r="E1991" s="40"/>
      <c r="F1991" s="38" t="str">
        <f t="shared" si="341"/>
        <v/>
      </c>
      <c r="G1991" s="23">
        <f t="shared" si="342"/>
        <v>0</v>
      </c>
      <c r="H1991" s="23">
        <f t="shared" si="343"/>
        <v>0</v>
      </c>
      <c r="I1991" s="23">
        <f t="shared" si="344"/>
        <v>0</v>
      </c>
      <c r="J1991" s="23">
        <f t="shared" si="345"/>
        <v>0</v>
      </c>
      <c r="K1991" s="23">
        <f t="shared" si="346"/>
        <v>0</v>
      </c>
      <c r="L1991" s="27"/>
      <c r="M1991" s="27"/>
      <c r="N1991" s="33"/>
      <c r="O1991" s="33"/>
      <c r="P1991" s="68" t="str">
        <f t="shared" si="347"/>
        <v/>
      </c>
      <c r="Q1991" s="49" t="str">
        <f t="shared" si="348"/>
        <v/>
      </c>
      <c r="R1991" s="33"/>
      <c r="S1991" s="33"/>
      <c r="T1991" s="33"/>
      <c r="U1991" s="33"/>
      <c r="V1991" s="27"/>
      <c r="W1991" s="45"/>
      <c r="X1991" s="42">
        <f>IF(V1991="ESU",P1991*PU!$B$3,0)</f>
        <v>0</v>
      </c>
      <c r="Y1991" s="23">
        <f>IF(V1991="ECF",P1991*PU!$B$5,0)</f>
        <v>0</v>
      </c>
      <c r="Z1991" s="23">
        <f>IF(V1991="Enrobé projeté",P1991*PU!$B$7,0)</f>
        <v>0</v>
      </c>
      <c r="AA1991" s="23">
        <f>IF(V1991="Enrobé à froid",P1991*PU!$B$9,0)</f>
        <v>0</v>
      </c>
      <c r="AB1991" s="23">
        <f>IF(V1991="Béton bitumineux",P1991*PU!$B$11,0)</f>
        <v>0</v>
      </c>
      <c r="AC1991" s="23">
        <f>IF(V1991="Grave émulsion",P1991*PU!$B$13,0)</f>
        <v>0</v>
      </c>
      <c r="AD1991" s="24">
        <f>(R1991*PU!B1996)+('Entretien des chaussées1'!T1991*PU!B1998)+'Entretien des chaussées1'!X1991+'Entretien des chaussées1'!Y1991+'Entretien des chaussées1'!Z1991+'Entretien des chaussées1'!AA1991+'Entretien des chaussées1'!AB1991+'Entretien des chaussées1'!AC1991</f>
        <v>0</v>
      </c>
      <c r="AE1991" s="34"/>
      <c r="AF1991" s="34"/>
      <c r="AG1991" s="19" t="str">
        <f t="shared" si="349"/>
        <v/>
      </c>
      <c r="AH1991" s="19" t="str">
        <f t="shared" si="350"/>
        <v/>
      </c>
      <c r="AI1991" s="19" t="str">
        <f t="shared" si="351"/>
        <v/>
      </c>
      <c r="AJ1991" s="31"/>
      <c r="AK1991" s="26"/>
    </row>
    <row r="1992" spans="1:37" x14ac:dyDescent="0.2">
      <c r="A1992" s="40"/>
      <c r="B1992" s="50"/>
      <c r="C1992" s="41"/>
      <c r="D1992" s="44"/>
      <c r="E1992" s="40"/>
      <c r="F1992" s="38" t="str">
        <f t="shared" si="341"/>
        <v/>
      </c>
      <c r="G1992" s="23">
        <f t="shared" si="342"/>
        <v>0</v>
      </c>
      <c r="H1992" s="23">
        <f t="shared" si="343"/>
        <v>0</v>
      </c>
      <c r="I1992" s="23">
        <f t="shared" si="344"/>
        <v>0</v>
      </c>
      <c r="J1992" s="23">
        <f t="shared" si="345"/>
        <v>0</v>
      </c>
      <c r="K1992" s="23">
        <f t="shared" si="346"/>
        <v>0</v>
      </c>
      <c r="L1992" s="27"/>
      <c r="M1992" s="27"/>
      <c r="N1992" s="33"/>
      <c r="O1992" s="33"/>
      <c r="P1992" s="68" t="str">
        <f t="shared" si="347"/>
        <v/>
      </c>
      <c r="Q1992" s="49" t="str">
        <f t="shared" si="348"/>
        <v/>
      </c>
      <c r="R1992" s="33"/>
      <c r="S1992" s="33"/>
      <c r="T1992" s="33"/>
      <c r="U1992" s="33"/>
      <c r="V1992" s="27"/>
      <c r="W1992" s="45"/>
      <c r="X1992" s="42">
        <f>IF(V1992="ESU",P1992*PU!$B$3,0)</f>
        <v>0</v>
      </c>
      <c r="Y1992" s="23">
        <f>IF(V1992="ECF",P1992*PU!$B$5,0)</f>
        <v>0</v>
      </c>
      <c r="Z1992" s="23">
        <f>IF(V1992="Enrobé projeté",P1992*PU!$B$7,0)</f>
        <v>0</v>
      </c>
      <c r="AA1992" s="23">
        <f>IF(V1992="Enrobé à froid",P1992*PU!$B$9,0)</f>
        <v>0</v>
      </c>
      <c r="AB1992" s="23">
        <f>IF(V1992="Béton bitumineux",P1992*PU!$B$11,0)</f>
        <v>0</v>
      </c>
      <c r="AC1992" s="23">
        <f>IF(V1992="Grave émulsion",P1992*PU!$B$13,0)</f>
        <v>0</v>
      </c>
      <c r="AD1992" s="24">
        <f>(R1992*PU!B1997)+('Entretien des chaussées1'!T1992*PU!B1999)+'Entretien des chaussées1'!X1992+'Entretien des chaussées1'!Y1992+'Entretien des chaussées1'!Z1992+'Entretien des chaussées1'!AA1992+'Entretien des chaussées1'!AB1992+'Entretien des chaussées1'!AC1992</f>
        <v>0</v>
      </c>
      <c r="AE1992" s="34"/>
      <c r="AF1992" s="34"/>
      <c r="AG1992" s="19" t="str">
        <f t="shared" si="349"/>
        <v/>
      </c>
      <c r="AH1992" s="19" t="str">
        <f t="shared" si="350"/>
        <v/>
      </c>
      <c r="AI1992" s="19" t="str">
        <f t="shared" si="351"/>
        <v/>
      </c>
      <c r="AJ1992" s="31"/>
      <c r="AK1992" s="26"/>
    </row>
    <row r="1993" spans="1:37" x14ac:dyDescent="0.2">
      <c r="A1993" s="40"/>
      <c r="B1993" s="50"/>
      <c r="C1993" s="41"/>
      <c r="D1993" s="44"/>
      <c r="E1993" s="40"/>
      <c r="F1993" s="38" t="str">
        <f t="shared" si="341"/>
        <v/>
      </c>
      <c r="G1993" s="23">
        <f t="shared" si="342"/>
        <v>0</v>
      </c>
      <c r="H1993" s="23">
        <f t="shared" si="343"/>
        <v>0</v>
      </c>
      <c r="I1993" s="23">
        <f t="shared" si="344"/>
        <v>0</v>
      </c>
      <c r="J1993" s="23">
        <f t="shared" si="345"/>
        <v>0</v>
      </c>
      <c r="K1993" s="23">
        <f t="shared" si="346"/>
        <v>0</v>
      </c>
      <c r="L1993" s="27"/>
      <c r="M1993" s="27"/>
      <c r="N1993" s="33"/>
      <c r="O1993" s="33"/>
      <c r="P1993" s="68" t="str">
        <f t="shared" si="347"/>
        <v/>
      </c>
      <c r="Q1993" s="49" t="str">
        <f t="shared" si="348"/>
        <v/>
      </c>
      <c r="R1993" s="33"/>
      <c r="S1993" s="33"/>
      <c r="T1993" s="33"/>
      <c r="U1993" s="33"/>
      <c r="V1993" s="27"/>
      <c r="W1993" s="45"/>
      <c r="X1993" s="42">
        <f>IF(V1993="ESU",P1993*PU!$B$3,0)</f>
        <v>0</v>
      </c>
      <c r="Y1993" s="23">
        <f>IF(V1993="ECF",P1993*PU!$B$5,0)</f>
        <v>0</v>
      </c>
      <c r="Z1993" s="23">
        <f>IF(V1993="Enrobé projeté",P1993*PU!$B$7,0)</f>
        <v>0</v>
      </c>
      <c r="AA1993" s="23">
        <f>IF(V1993="Enrobé à froid",P1993*PU!$B$9,0)</f>
        <v>0</v>
      </c>
      <c r="AB1993" s="23">
        <f>IF(V1993="Béton bitumineux",P1993*PU!$B$11,0)</f>
        <v>0</v>
      </c>
      <c r="AC1993" s="23">
        <f>IF(V1993="Grave émulsion",P1993*PU!$B$13,0)</f>
        <v>0</v>
      </c>
      <c r="AD1993" s="24">
        <f>(R1993*PU!B1998)+('Entretien des chaussées1'!T1993*PU!B2000)+'Entretien des chaussées1'!X1993+'Entretien des chaussées1'!Y1993+'Entretien des chaussées1'!Z1993+'Entretien des chaussées1'!AA1993+'Entretien des chaussées1'!AB1993+'Entretien des chaussées1'!AC1993</f>
        <v>0</v>
      </c>
      <c r="AE1993" s="34"/>
      <c r="AF1993" s="34"/>
      <c r="AG1993" s="19" t="str">
        <f t="shared" si="349"/>
        <v/>
      </c>
      <c r="AH1993" s="19" t="str">
        <f t="shared" si="350"/>
        <v/>
      </c>
      <c r="AI1993" s="19" t="str">
        <f t="shared" si="351"/>
        <v/>
      </c>
      <c r="AJ1993" s="31"/>
      <c r="AK1993" s="26"/>
    </row>
    <row r="1994" spans="1:37" x14ac:dyDescent="0.2">
      <c r="A1994" s="40"/>
      <c r="B1994" s="50"/>
      <c r="C1994" s="41"/>
      <c r="D1994" s="44"/>
      <c r="E1994" s="40"/>
      <c r="F1994" s="38" t="str">
        <f t="shared" si="341"/>
        <v/>
      </c>
      <c r="G1994" s="23">
        <f t="shared" si="342"/>
        <v>0</v>
      </c>
      <c r="H1994" s="23">
        <f t="shared" si="343"/>
        <v>0</v>
      </c>
      <c r="I1994" s="23">
        <f t="shared" si="344"/>
        <v>0</v>
      </c>
      <c r="J1994" s="23">
        <f t="shared" si="345"/>
        <v>0</v>
      </c>
      <c r="K1994" s="23">
        <f t="shared" si="346"/>
        <v>0</v>
      </c>
      <c r="L1994" s="27"/>
      <c r="M1994" s="27"/>
      <c r="N1994" s="33"/>
      <c r="O1994" s="33"/>
      <c r="P1994" s="68" t="str">
        <f t="shared" si="347"/>
        <v/>
      </c>
      <c r="Q1994" s="49" t="str">
        <f t="shared" si="348"/>
        <v/>
      </c>
      <c r="R1994" s="33"/>
      <c r="S1994" s="33"/>
      <c r="T1994" s="33"/>
      <c r="U1994" s="33"/>
      <c r="V1994" s="27"/>
      <c r="W1994" s="45"/>
      <c r="X1994" s="42">
        <f>IF(V1994="ESU",P1994*PU!$B$3,0)</f>
        <v>0</v>
      </c>
      <c r="Y1994" s="23">
        <f>IF(V1994="ECF",P1994*PU!$B$5,0)</f>
        <v>0</v>
      </c>
      <c r="Z1994" s="23">
        <f>IF(V1994="Enrobé projeté",P1994*PU!$B$7,0)</f>
        <v>0</v>
      </c>
      <c r="AA1994" s="23">
        <f>IF(V1994="Enrobé à froid",P1994*PU!$B$9,0)</f>
        <v>0</v>
      </c>
      <c r="AB1994" s="23">
        <f>IF(V1994="Béton bitumineux",P1994*PU!$B$11,0)</f>
        <v>0</v>
      </c>
      <c r="AC1994" s="23">
        <f>IF(V1994="Grave émulsion",P1994*PU!$B$13,0)</f>
        <v>0</v>
      </c>
      <c r="AD1994" s="24">
        <f>(R1994*PU!B1999)+('Entretien des chaussées1'!T1994*PU!B2001)+'Entretien des chaussées1'!X1994+'Entretien des chaussées1'!Y1994+'Entretien des chaussées1'!Z1994+'Entretien des chaussées1'!AA1994+'Entretien des chaussées1'!AB1994+'Entretien des chaussées1'!AC1994</f>
        <v>0</v>
      </c>
      <c r="AE1994" s="34"/>
      <c r="AF1994" s="34"/>
      <c r="AG1994" s="19" t="str">
        <f t="shared" si="349"/>
        <v/>
      </c>
      <c r="AH1994" s="19" t="str">
        <f t="shared" si="350"/>
        <v/>
      </c>
      <c r="AI1994" s="19" t="str">
        <f t="shared" si="351"/>
        <v/>
      </c>
      <c r="AJ1994" s="31"/>
      <c r="AK1994" s="26"/>
    </row>
    <row r="1995" spans="1:37" x14ac:dyDescent="0.2">
      <c r="A1995" s="40"/>
      <c r="B1995" s="50"/>
      <c r="C1995" s="41"/>
      <c r="D1995" s="44"/>
      <c r="E1995" s="40"/>
      <c r="F1995" s="38" t="str">
        <f t="shared" si="341"/>
        <v/>
      </c>
      <c r="G1995" s="23">
        <f t="shared" si="342"/>
        <v>0</v>
      </c>
      <c r="H1995" s="23">
        <f t="shared" si="343"/>
        <v>0</v>
      </c>
      <c r="I1995" s="23">
        <f t="shared" si="344"/>
        <v>0</v>
      </c>
      <c r="J1995" s="23">
        <f t="shared" si="345"/>
        <v>0</v>
      </c>
      <c r="K1995" s="23">
        <f t="shared" si="346"/>
        <v>0</v>
      </c>
      <c r="L1995" s="27"/>
      <c r="M1995" s="27"/>
      <c r="N1995" s="33"/>
      <c r="O1995" s="33"/>
      <c r="P1995" s="68" t="str">
        <f t="shared" si="347"/>
        <v/>
      </c>
      <c r="Q1995" s="49" t="str">
        <f t="shared" si="348"/>
        <v/>
      </c>
      <c r="R1995" s="33"/>
      <c r="S1995" s="33"/>
      <c r="T1995" s="33"/>
      <c r="U1995" s="33"/>
      <c r="V1995" s="27"/>
      <c r="W1995" s="45"/>
      <c r="X1995" s="42">
        <f>IF(V1995="ESU",P1995*PU!$B$3,0)</f>
        <v>0</v>
      </c>
      <c r="Y1995" s="23">
        <f>IF(V1995="ECF",P1995*PU!$B$5,0)</f>
        <v>0</v>
      </c>
      <c r="Z1995" s="23">
        <f>IF(V1995="Enrobé projeté",P1995*PU!$B$7,0)</f>
        <v>0</v>
      </c>
      <c r="AA1995" s="23">
        <f>IF(V1995="Enrobé à froid",P1995*PU!$B$9,0)</f>
        <v>0</v>
      </c>
      <c r="AB1995" s="23">
        <f>IF(V1995="Béton bitumineux",P1995*PU!$B$11,0)</f>
        <v>0</v>
      </c>
      <c r="AC1995" s="23">
        <f>IF(V1995="Grave émulsion",P1995*PU!$B$13,0)</f>
        <v>0</v>
      </c>
      <c r="AD1995" s="24">
        <f>(R1995*PU!B2000)+('Entretien des chaussées1'!T1995*PU!B2002)+'Entretien des chaussées1'!X1995+'Entretien des chaussées1'!Y1995+'Entretien des chaussées1'!Z1995+'Entretien des chaussées1'!AA1995+'Entretien des chaussées1'!AB1995+'Entretien des chaussées1'!AC1995</f>
        <v>0</v>
      </c>
      <c r="AE1995" s="34"/>
      <c r="AF1995" s="34"/>
      <c r="AG1995" s="19" t="str">
        <f t="shared" si="349"/>
        <v/>
      </c>
      <c r="AH1995" s="19" t="str">
        <f t="shared" si="350"/>
        <v/>
      </c>
      <c r="AI1995" s="19" t="str">
        <f t="shared" si="351"/>
        <v/>
      </c>
      <c r="AJ1995" s="31"/>
      <c r="AK1995" s="26"/>
    </row>
    <row r="1996" spans="1:37" x14ac:dyDescent="0.2">
      <c r="A1996" s="40"/>
      <c r="B1996" s="50"/>
      <c r="C1996" s="41"/>
      <c r="D1996" s="44"/>
      <c r="E1996" s="40"/>
      <c r="F1996" s="38" t="str">
        <f t="shared" si="341"/>
        <v/>
      </c>
      <c r="G1996" s="23">
        <f t="shared" si="342"/>
        <v>0</v>
      </c>
      <c r="H1996" s="23">
        <f t="shared" si="343"/>
        <v>0</v>
      </c>
      <c r="I1996" s="23">
        <f t="shared" si="344"/>
        <v>0</v>
      </c>
      <c r="J1996" s="23">
        <f t="shared" si="345"/>
        <v>0</v>
      </c>
      <c r="K1996" s="23">
        <f t="shared" si="346"/>
        <v>0</v>
      </c>
      <c r="L1996" s="27"/>
      <c r="M1996" s="27"/>
      <c r="N1996" s="33"/>
      <c r="O1996" s="33"/>
      <c r="P1996" s="68" t="str">
        <f t="shared" si="347"/>
        <v/>
      </c>
      <c r="Q1996" s="49" t="str">
        <f t="shared" si="348"/>
        <v/>
      </c>
      <c r="R1996" s="33"/>
      <c r="S1996" s="33"/>
      <c r="T1996" s="33"/>
      <c r="U1996" s="33"/>
      <c r="V1996" s="27"/>
      <c r="W1996" s="45"/>
      <c r="X1996" s="42">
        <f>IF(V1996="ESU",P1996*PU!$B$3,0)</f>
        <v>0</v>
      </c>
      <c r="Y1996" s="23">
        <f>IF(V1996="ECF",P1996*PU!$B$5,0)</f>
        <v>0</v>
      </c>
      <c r="Z1996" s="23">
        <f>IF(V1996="Enrobé projeté",P1996*PU!$B$7,0)</f>
        <v>0</v>
      </c>
      <c r="AA1996" s="23">
        <f>IF(V1996="Enrobé à froid",P1996*PU!$B$9,0)</f>
        <v>0</v>
      </c>
      <c r="AB1996" s="23">
        <f>IF(V1996="Béton bitumineux",P1996*PU!$B$11,0)</f>
        <v>0</v>
      </c>
      <c r="AC1996" s="23">
        <f>IF(V1996="Grave émulsion",P1996*PU!$B$13,0)</f>
        <v>0</v>
      </c>
      <c r="AD1996" s="24">
        <f>(R1996*PU!B2001)+('Entretien des chaussées1'!T1996*PU!B2003)+'Entretien des chaussées1'!X1996+'Entretien des chaussées1'!Y1996+'Entretien des chaussées1'!Z1996+'Entretien des chaussées1'!AA1996+'Entretien des chaussées1'!AB1996+'Entretien des chaussées1'!AC1996</f>
        <v>0</v>
      </c>
      <c r="AE1996" s="34"/>
      <c r="AF1996" s="34"/>
      <c r="AG1996" s="19" t="str">
        <f t="shared" si="349"/>
        <v/>
      </c>
      <c r="AH1996" s="19" t="str">
        <f t="shared" si="350"/>
        <v/>
      </c>
      <c r="AI1996" s="19" t="str">
        <f t="shared" si="351"/>
        <v/>
      </c>
      <c r="AJ1996" s="31"/>
      <c r="AK1996" s="26"/>
    </row>
    <row r="1997" spans="1:37" x14ac:dyDescent="0.2">
      <c r="A1997" s="40"/>
      <c r="B1997" s="50"/>
      <c r="C1997" s="41"/>
      <c r="D1997" s="44"/>
      <c r="E1997" s="40"/>
      <c r="F1997" s="38" t="str">
        <f t="shared" ref="F1997:F2005" si="352">IF(E1997="Chaussée neuve","Niveau 1",IF(E1997="Chaussée fissurée","Niveau 2",IF(E1997="Chaussée fortement fissurée et nids de poule","Niveau 3",IF(E1997="Chaussée orniérée et fissurée","Niveau 4",IF(E1997="Chaussée affaissée ou quasi détruite","Niveau 5","")))))</f>
        <v/>
      </c>
      <c r="G1997" s="23">
        <f t="shared" ref="G1997:G2005" si="353">IF(F1997="Niveau 1",1,0)</f>
        <v>0</v>
      </c>
      <c r="H1997" s="23">
        <f t="shared" ref="H1997:H2005" si="354">IF(F1997="Niveau 2",1,0)</f>
        <v>0</v>
      </c>
      <c r="I1997" s="23">
        <f t="shared" ref="I1997:I2005" si="355">IF(F1997="Niveau 3",1,0)</f>
        <v>0</v>
      </c>
      <c r="J1997" s="23">
        <f t="shared" ref="J1997:J2005" si="356">IF(F1997="Niveau 4",1,0)</f>
        <v>0</v>
      </c>
      <c r="K1997" s="23">
        <f t="shared" ref="K1997:K2005" si="357">IF(F1997="Niveau 5",1,0)</f>
        <v>0</v>
      </c>
      <c r="L1997" s="27"/>
      <c r="M1997" s="27"/>
      <c r="N1997" s="33"/>
      <c r="O1997" s="33"/>
      <c r="P1997" s="68" t="str">
        <f t="shared" ref="P1997:P2005" si="358">IF(O1997="","",N1997*O1997)</f>
        <v/>
      </c>
      <c r="Q1997" s="49" t="str">
        <f t="shared" ref="Q1997:Q2005" si="359">IF(P1997="","","m²")</f>
        <v/>
      </c>
      <c r="R1997" s="33"/>
      <c r="S1997" s="33"/>
      <c r="T1997" s="33"/>
      <c r="U1997" s="33"/>
      <c r="V1997" s="27"/>
      <c r="W1997" s="45"/>
      <c r="X1997" s="42">
        <f>IF(V1997="ESU",P1997*PU!$B$3,0)</f>
        <v>0</v>
      </c>
      <c r="Y1997" s="23">
        <f>IF(V1997="ECF",P1997*PU!$B$5,0)</f>
        <v>0</v>
      </c>
      <c r="Z1997" s="23">
        <f>IF(V1997="Enrobé projeté",P1997*PU!$B$7,0)</f>
        <v>0</v>
      </c>
      <c r="AA1997" s="23">
        <f>IF(V1997="Enrobé à froid",P1997*PU!$B$9,0)</f>
        <v>0</v>
      </c>
      <c r="AB1997" s="23">
        <f>IF(V1997="Béton bitumineux",P1997*PU!$B$11,0)</f>
        <v>0</v>
      </c>
      <c r="AC1997" s="23">
        <f>IF(V1997="Grave émulsion",P1997*PU!$B$13,0)</f>
        <v>0</v>
      </c>
      <c r="AD1997" s="24">
        <f>(R1997*PU!B2002)+('Entretien des chaussées1'!T1997*PU!B2004)+'Entretien des chaussées1'!X1997+'Entretien des chaussées1'!Y1997+'Entretien des chaussées1'!Z1997+'Entretien des chaussées1'!AA1997+'Entretien des chaussées1'!AB1997+'Entretien des chaussées1'!AC1997</f>
        <v>0</v>
      </c>
      <c r="AE1997" s="34"/>
      <c r="AF1997" s="34"/>
      <c r="AG1997" s="19" t="str">
        <f t="shared" ref="AG1997:AG2005" si="360">IF(W1997="Année N",AD1997+AE1997+AF1997,"")</f>
        <v/>
      </c>
      <c r="AH1997" s="19" t="str">
        <f t="shared" ref="AH1997:AH2005" si="361">IF(W1997="N+1",AD1997+AE1997+AF1997,"")</f>
        <v/>
      </c>
      <c r="AI1997" s="19" t="str">
        <f t="shared" ref="AI1997:AI2005" si="362">IF(W1997="&gt; N+1",AD1997+AE1997+AF1997,"")</f>
        <v/>
      </c>
      <c r="AJ1997" s="31"/>
      <c r="AK1997" s="26"/>
    </row>
    <row r="1998" spans="1:37" x14ac:dyDescent="0.2">
      <c r="A1998" s="40"/>
      <c r="B1998" s="50"/>
      <c r="C1998" s="41"/>
      <c r="D1998" s="44"/>
      <c r="E1998" s="40"/>
      <c r="F1998" s="38" t="str">
        <f t="shared" si="352"/>
        <v/>
      </c>
      <c r="G1998" s="23">
        <f t="shared" si="353"/>
        <v>0</v>
      </c>
      <c r="H1998" s="23">
        <f t="shared" si="354"/>
        <v>0</v>
      </c>
      <c r="I1998" s="23">
        <f t="shared" si="355"/>
        <v>0</v>
      </c>
      <c r="J1998" s="23">
        <f t="shared" si="356"/>
        <v>0</v>
      </c>
      <c r="K1998" s="23">
        <f t="shared" si="357"/>
        <v>0</v>
      </c>
      <c r="L1998" s="27"/>
      <c r="M1998" s="27"/>
      <c r="N1998" s="33"/>
      <c r="O1998" s="33"/>
      <c r="P1998" s="68" t="str">
        <f t="shared" si="358"/>
        <v/>
      </c>
      <c r="Q1998" s="49" t="str">
        <f t="shared" si="359"/>
        <v/>
      </c>
      <c r="R1998" s="33"/>
      <c r="S1998" s="33"/>
      <c r="T1998" s="33"/>
      <c r="U1998" s="33"/>
      <c r="V1998" s="27"/>
      <c r="W1998" s="45"/>
      <c r="X1998" s="42">
        <f>IF(V1998="ESU",P1998*PU!$B$3,0)</f>
        <v>0</v>
      </c>
      <c r="Y1998" s="23">
        <f>IF(V1998="ECF",P1998*PU!$B$5,0)</f>
        <v>0</v>
      </c>
      <c r="Z1998" s="23">
        <f>IF(V1998="Enrobé projeté",P1998*PU!$B$7,0)</f>
        <v>0</v>
      </c>
      <c r="AA1998" s="23">
        <f>IF(V1998="Enrobé à froid",P1998*PU!$B$9,0)</f>
        <v>0</v>
      </c>
      <c r="AB1998" s="23">
        <f>IF(V1998="Béton bitumineux",P1998*PU!$B$11,0)</f>
        <v>0</v>
      </c>
      <c r="AC1998" s="23">
        <f>IF(V1998="Grave émulsion",P1998*PU!$B$13,0)</f>
        <v>0</v>
      </c>
      <c r="AD1998" s="24">
        <f>(R1998*PU!B2003)+('Entretien des chaussées1'!T1998*PU!B2005)+'Entretien des chaussées1'!X1998+'Entretien des chaussées1'!Y1998+'Entretien des chaussées1'!Z1998+'Entretien des chaussées1'!AA1998+'Entretien des chaussées1'!AB1998+'Entretien des chaussées1'!AC1998</f>
        <v>0</v>
      </c>
      <c r="AE1998" s="34"/>
      <c r="AF1998" s="34"/>
      <c r="AG1998" s="19" t="str">
        <f t="shared" si="360"/>
        <v/>
      </c>
      <c r="AH1998" s="19" t="str">
        <f t="shared" si="361"/>
        <v/>
      </c>
      <c r="AI1998" s="19" t="str">
        <f t="shared" si="362"/>
        <v/>
      </c>
      <c r="AJ1998" s="31"/>
      <c r="AK1998" s="26"/>
    </row>
    <row r="1999" spans="1:37" x14ac:dyDescent="0.2">
      <c r="A1999" s="40"/>
      <c r="B1999" s="50"/>
      <c r="C1999" s="41"/>
      <c r="D1999" s="44"/>
      <c r="E1999" s="40"/>
      <c r="F1999" s="38" t="str">
        <f t="shared" si="352"/>
        <v/>
      </c>
      <c r="G1999" s="23">
        <f t="shared" si="353"/>
        <v>0</v>
      </c>
      <c r="H1999" s="23">
        <f t="shared" si="354"/>
        <v>0</v>
      </c>
      <c r="I1999" s="23">
        <f t="shared" si="355"/>
        <v>0</v>
      </c>
      <c r="J1999" s="23">
        <f t="shared" si="356"/>
        <v>0</v>
      </c>
      <c r="K1999" s="23">
        <f t="shared" si="357"/>
        <v>0</v>
      </c>
      <c r="L1999" s="27"/>
      <c r="M1999" s="27"/>
      <c r="N1999" s="33"/>
      <c r="O1999" s="33"/>
      <c r="P1999" s="68" t="str">
        <f t="shared" si="358"/>
        <v/>
      </c>
      <c r="Q1999" s="49" t="str">
        <f t="shared" si="359"/>
        <v/>
      </c>
      <c r="R1999" s="33"/>
      <c r="S1999" s="33"/>
      <c r="T1999" s="33"/>
      <c r="U1999" s="33"/>
      <c r="V1999" s="27"/>
      <c r="W1999" s="45"/>
      <c r="X1999" s="42">
        <f>IF(V1999="ESU",P1999*PU!$B$3,0)</f>
        <v>0</v>
      </c>
      <c r="Y1999" s="23">
        <f>IF(V1999="ECF",P1999*PU!$B$5,0)</f>
        <v>0</v>
      </c>
      <c r="Z1999" s="23">
        <f>IF(V1999="Enrobé projeté",P1999*PU!$B$7,0)</f>
        <v>0</v>
      </c>
      <c r="AA1999" s="23">
        <f>IF(V1999="Enrobé à froid",P1999*PU!$B$9,0)</f>
        <v>0</v>
      </c>
      <c r="AB1999" s="23">
        <f>IF(V1999="Béton bitumineux",P1999*PU!$B$11,0)</f>
        <v>0</v>
      </c>
      <c r="AC1999" s="23">
        <f>IF(V1999="Grave émulsion",P1999*PU!$B$13,0)</f>
        <v>0</v>
      </c>
      <c r="AD1999" s="24">
        <f>(R1999*PU!B2004)+('Entretien des chaussées1'!T1999*PU!B2006)+'Entretien des chaussées1'!X1999+'Entretien des chaussées1'!Y1999+'Entretien des chaussées1'!Z1999+'Entretien des chaussées1'!AA1999+'Entretien des chaussées1'!AB1999+'Entretien des chaussées1'!AC1999</f>
        <v>0</v>
      </c>
      <c r="AE1999" s="34"/>
      <c r="AF1999" s="34"/>
      <c r="AG1999" s="19" t="str">
        <f t="shared" si="360"/>
        <v/>
      </c>
      <c r="AH1999" s="19" t="str">
        <f t="shared" si="361"/>
        <v/>
      </c>
      <c r="AI1999" s="19" t="str">
        <f t="shared" si="362"/>
        <v/>
      </c>
      <c r="AJ1999" s="31"/>
      <c r="AK1999" s="26"/>
    </row>
    <row r="2000" spans="1:37" x14ac:dyDescent="0.2">
      <c r="A2000" s="40"/>
      <c r="B2000" s="50"/>
      <c r="C2000" s="41"/>
      <c r="D2000" s="44"/>
      <c r="E2000" s="40"/>
      <c r="F2000" s="38" t="str">
        <f t="shared" si="352"/>
        <v/>
      </c>
      <c r="G2000" s="23">
        <f t="shared" si="353"/>
        <v>0</v>
      </c>
      <c r="H2000" s="23">
        <f t="shared" si="354"/>
        <v>0</v>
      </c>
      <c r="I2000" s="23">
        <f t="shared" si="355"/>
        <v>0</v>
      </c>
      <c r="J2000" s="23">
        <f t="shared" si="356"/>
        <v>0</v>
      </c>
      <c r="K2000" s="23">
        <f t="shared" si="357"/>
        <v>0</v>
      </c>
      <c r="L2000" s="27"/>
      <c r="M2000" s="27"/>
      <c r="N2000" s="33"/>
      <c r="O2000" s="33"/>
      <c r="P2000" s="68" t="str">
        <f t="shared" si="358"/>
        <v/>
      </c>
      <c r="Q2000" s="49" t="str">
        <f t="shared" si="359"/>
        <v/>
      </c>
      <c r="R2000" s="33"/>
      <c r="S2000" s="33"/>
      <c r="T2000" s="33"/>
      <c r="U2000" s="33"/>
      <c r="V2000" s="27"/>
      <c r="W2000" s="45"/>
      <c r="X2000" s="42">
        <f>IF(V2000="ESU",P2000*PU!$B$3,0)</f>
        <v>0</v>
      </c>
      <c r="Y2000" s="23">
        <f>IF(V2000="ECF",P2000*PU!$B$5,0)</f>
        <v>0</v>
      </c>
      <c r="Z2000" s="23">
        <f>IF(V2000="Enrobé projeté",P2000*PU!$B$7,0)</f>
        <v>0</v>
      </c>
      <c r="AA2000" s="23">
        <f>IF(V2000="Enrobé à froid",P2000*PU!$B$9,0)</f>
        <v>0</v>
      </c>
      <c r="AB2000" s="23">
        <f>IF(V2000="Béton bitumineux",P2000*PU!$B$11,0)</f>
        <v>0</v>
      </c>
      <c r="AC2000" s="23">
        <f>IF(V2000="Grave émulsion",P2000*PU!$B$13,0)</f>
        <v>0</v>
      </c>
      <c r="AD2000" s="24">
        <f>(R2000*PU!B2005)+('Entretien des chaussées1'!T2000*PU!B2007)+'Entretien des chaussées1'!X2000+'Entretien des chaussées1'!Y2000+'Entretien des chaussées1'!Z2000+'Entretien des chaussées1'!AA2000+'Entretien des chaussées1'!AB2000+'Entretien des chaussées1'!AC2000</f>
        <v>0</v>
      </c>
      <c r="AE2000" s="34"/>
      <c r="AF2000" s="34"/>
      <c r="AG2000" s="19" t="str">
        <f t="shared" si="360"/>
        <v/>
      </c>
      <c r="AH2000" s="19" t="str">
        <f t="shared" si="361"/>
        <v/>
      </c>
      <c r="AI2000" s="19" t="str">
        <f t="shared" si="362"/>
        <v/>
      </c>
      <c r="AJ2000" s="31"/>
      <c r="AK2000" s="26"/>
    </row>
    <row r="2001" spans="1:37" x14ac:dyDescent="0.2">
      <c r="A2001" s="40"/>
      <c r="B2001" s="50"/>
      <c r="C2001" s="41"/>
      <c r="D2001" s="44"/>
      <c r="E2001" s="40"/>
      <c r="F2001" s="38" t="str">
        <f t="shared" si="352"/>
        <v/>
      </c>
      <c r="G2001" s="23">
        <f t="shared" si="353"/>
        <v>0</v>
      </c>
      <c r="H2001" s="23">
        <f t="shared" si="354"/>
        <v>0</v>
      </c>
      <c r="I2001" s="23">
        <f t="shared" si="355"/>
        <v>0</v>
      </c>
      <c r="J2001" s="23">
        <f t="shared" si="356"/>
        <v>0</v>
      </c>
      <c r="K2001" s="23">
        <f t="shared" si="357"/>
        <v>0</v>
      </c>
      <c r="L2001" s="27"/>
      <c r="M2001" s="27"/>
      <c r="N2001" s="33"/>
      <c r="O2001" s="33"/>
      <c r="P2001" s="68" t="str">
        <f t="shared" si="358"/>
        <v/>
      </c>
      <c r="Q2001" s="49" t="str">
        <f t="shared" si="359"/>
        <v/>
      </c>
      <c r="R2001" s="33"/>
      <c r="S2001" s="33"/>
      <c r="T2001" s="33"/>
      <c r="U2001" s="33"/>
      <c r="V2001" s="27"/>
      <c r="W2001" s="45"/>
      <c r="X2001" s="42">
        <f>IF(V2001="ESU",P2001*PU!$B$3,0)</f>
        <v>0</v>
      </c>
      <c r="Y2001" s="23">
        <f>IF(V2001="ECF",P2001*PU!$B$5,0)</f>
        <v>0</v>
      </c>
      <c r="Z2001" s="23">
        <f>IF(V2001="Enrobé projeté",P2001*PU!$B$7,0)</f>
        <v>0</v>
      </c>
      <c r="AA2001" s="23">
        <f>IF(V2001="Enrobé à froid",P2001*PU!$B$9,0)</f>
        <v>0</v>
      </c>
      <c r="AB2001" s="23">
        <f>IF(V2001="Béton bitumineux",P2001*PU!$B$11,0)</f>
        <v>0</v>
      </c>
      <c r="AC2001" s="23">
        <f>IF(V2001="Grave émulsion",P2001*PU!$B$13,0)</f>
        <v>0</v>
      </c>
      <c r="AD2001" s="24">
        <f>(R2001*PU!B2006)+('Entretien des chaussées1'!T2001*PU!B2008)+'Entretien des chaussées1'!X2001+'Entretien des chaussées1'!Y2001+'Entretien des chaussées1'!Z2001+'Entretien des chaussées1'!AA2001+'Entretien des chaussées1'!AB2001+'Entretien des chaussées1'!AC2001</f>
        <v>0</v>
      </c>
      <c r="AE2001" s="34"/>
      <c r="AF2001" s="34"/>
      <c r="AG2001" s="19" t="str">
        <f t="shared" si="360"/>
        <v/>
      </c>
      <c r="AH2001" s="19" t="str">
        <f t="shared" si="361"/>
        <v/>
      </c>
      <c r="AI2001" s="19" t="str">
        <f t="shared" si="362"/>
        <v/>
      </c>
      <c r="AJ2001" s="31"/>
      <c r="AK2001" s="26"/>
    </row>
    <row r="2002" spans="1:37" x14ac:dyDescent="0.2">
      <c r="A2002" s="40"/>
      <c r="B2002" s="50"/>
      <c r="C2002" s="41"/>
      <c r="D2002" s="44"/>
      <c r="E2002" s="40"/>
      <c r="F2002" s="38" t="str">
        <f t="shared" si="352"/>
        <v/>
      </c>
      <c r="G2002" s="23">
        <f t="shared" si="353"/>
        <v>0</v>
      </c>
      <c r="H2002" s="23">
        <f t="shared" si="354"/>
        <v>0</v>
      </c>
      <c r="I2002" s="23">
        <f t="shared" si="355"/>
        <v>0</v>
      </c>
      <c r="J2002" s="23">
        <f t="shared" si="356"/>
        <v>0</v>
      </c>
      <c r="K2002" s="23">
        <f t="shared" si="357"/>
        <v>0</v>
      </c>
      <c r="L2002" s="27"/>
      <c r="M2002" s="27"/>
      <c r="N2002" s="33"/>
      <c r="O2002" s="33"/>
      <c r="P2002" s="68" t="str">
        <f t="shared" si="358"/>
        <v/>
      </c>
      <c r="Q2002" s="49" t="str">
        <f t="shared" si="359"/>
        <v/>
      </c>
      <c r="R2002" s="33"/>
      <c r="S2002" s="33"/>
      <c r="T2002" s="33"/>
      <c r="U2002" s="33"/>
      <c r="V2002" s="27"/>
      <c r="W2002" s="45"/>
      <c r="X2002" s="42">
        <f>IF(V2002="ESU",P2002*PU!$B$3,0)</f>
        <v>0</v>
      </c>
      <c r="Y2002" s="23">
        <f>IF(V2002="ECF",P2002*PU!$B$5,0)</f>
        <v>0</v>
      </c>
      <c r="Z2002" s="23">
        <f>IF(V2002="Enrobé projeté",P2002*PU!$B$7,0)</f>
        <v>0</v>
      </c>
      <c r="AA2002" s="23">
        <f>IF(V2002="Enrobé à froid",P2002*PU!$B$9,0)</f>
        <v>0</v>
      </c>
      <c r="AB2002" s="23">
        <f>IF(V2002="Béton bitumineux",P2002*PU!$B$11,0)</f>
        <v>0</v>
      </c>
      <c r="AC2002" s="23">
        <f>IF(V2002="Grave émulsion",P2002*PU!$B$13,0)</f>
        <v>0</v>
      </c>
      <c r="AD2002" s="24">
        <f>(R2002*PU!B2007)+('Entretien des chaussées1'!T2002*PU!B2009)+'Entretien des chaussées1'!X2002+'Entretien des chaussées1'!Y2002+'Entretien des chaussées1'!Z2002+'Entretien des chaussées1'!AA2002+'Entretien des chaussées1'!AB2002+'Entretien des chaussées1'!AC2002</f>
        <v>0</v>
      </c>
      <c r="AE2002" s="34"/>
      <c r="AF2002" s="34"/>
      <c r="AG2002" s="19" t="str">
        <f t="shared" si="360"/>
        <v/>
      </c>
      <c r="AH2002" s="19" t="str">
        <f t="shared" si="361"/>
        <v/>
      </c>
      <c r="AI2002" s="19" t="str">
        <f t="shared" si="362"/>
        <v/>
      </c>
      <c r="AJ2002" s="31"/>
      <c r="AK2002" s="26"/>
    </row>
    <row r="2003" spans="1:37" x14ac:dyDescent="0.2">
      <c r="A2003" s="40"/>
      <c r="B2003" s="50"/>
      <c r="C2003" s="41"/>
      <c r="D2003" s="44"/>
      <c r="E2003" s="40"/>
      <c r="F2003" s="38" t="str">
        <f t="shared" si="352"/>
        <v/>
      </c>
      <c r="G2003" s="23">
        <f t="shared" si="353"/>
        <v>0</v>
      </c>
      <c r="H2003" s="23">
        <f t="shared" si="354"/>
        <v>0</v>
      </c>
      <c r="I2003" s="23">
        <f t="shared" si="355"/>
        <v>0</v>
      </c>
      <c r="J2003" s="23">
        <f t="shared" si="356"/>
        <v>0</v>
      </c>
      <c r="K2003" s="23">
        <f t="shared" si="357"/>
        <v>0</v>
      </c>
      <c r="L2003" s="27"/>
      <c r="M2003" s="27"/>
      <c r="N2003" s="33"/>
      <c r="O2003" s="33"/>
      <c r="P2003" s="68" t="str">
        <f t="shared" si="358"/>
        <v/>
      </c>
      <c r="Q2003" s="49" t="str">
        <f t="shared" si="359"/>
        <v/>
      </c>
      <c r="R2003" s="33"/>
      <c r="S2003" s="33"/>
      <c r="T2003" s="33"/>
      <c r="U2003" s="33"/>
      <c r="V2003" s="27"/>
      <c r="W2003" s="45"/>
      <c r="X2003" s="42">
        <f>IF(V2003="ESU",P2003*PU!$B$3,0)</f>
        <v>0</v>
      </c>
      <c r="Y2003" s="23">
        <f>IF(V2003="ECF",P2003*PU!$B$5,0)</f>
        <v>0</v>
      </c>
      <c r="Z2003" s="23">
        <f>IF(V2003="Enrobé projeté",P2003*PU!$B$7,0)</f>
        <v>0</v>
      </c>
      <c r="AA2003" s="23">
        <f>IF(V2003="Enrobé à froid",P2003*PU!$B$9,0)</f>
        <v>0</v>
      </c>
      <c r="AB2003" s="23">
        <f>IF(V2003="Béton bitumineux",P2003*PU!$B$11,0)</f>
        <v>0</v>
      </c>
      <c r="AC2003" s="23">
        <f>IF(V2003="Grave émulsion",P2003*PU!$B$13,0)</f>
        <v>0</v>
      </c>
      <c r="AD2003" s="24">
        <f>(R2003*PU!B2008)+('Entretien des chaussées1'!T2003*PU!B2010)+'Entretien des chaussées1'!X2003+'Entretien des chaussées1'!Y2003+'Entretien des chaussées1'!Z2003+'Entretien des chaussées1'!AA2003+'Entretien des chaussées1'!AB2003+'Entretien des chaussées1'!AC2003</f>
        <v>0</v>
      </c>
      <c r="AE2003" s="34"/>
      <c r="AF2003" s="34"/>
      <c r="AG2003" s="19" t="str">
        <f t="shared" si="360"/>
        <v/>
      </c>
      <c r="AH2003" s="19" t="str">
        <f t="shared" si="361"/>
        <v/>
      </c>
      <c r="AI2003" s="19" t="str">
        <f t="shared" si="362"/>
        <v/>
      </c>
      <c r="AJ2003" s="31"/>
      <c r="AK2003" s="26"/>
    </row>
    <row r="2004" spans="1:37" x14ac:dyDescent="0.2">
      <c r="A2004" s="40"/>
      <c r="B2004" s="50"/>
      <c r="C2004" s="41"/>
      <c r="D2004" s="44"/>
      <c r="E2004" s="40"/>
      <c r="F2004" s="38" t="str">
        <f t="shared" si="352"/>
        <v/>
      </c>
      <c r="G2004" s="23">
        <f t="shared" si="353"/>
        <v>0</v>
      </c>
      <c r="H2004" s="23">
        <f t="shared" si="354"/>
        <v>0</v>
      </c>
      <c r="I2004" s="23">
        <f t="shared" si="355"/>
        <v>0</v>
      </c>
      <c r="J2004" s="23">
        <f t="shared" si="356"/>
        <v>0</v>
      </c>
      <c r="K2004" s="23">
        <f t="shared" si="357"/>
        <v>0</v>
      </c>
      <c r="L2004" s="27"/>
      <c r="M2004" s="27"/>
      <c r="N2004" s="33"/>
      <c r="O2004" s="33"/>
      <c r="P2004" s="68" t="str">
        <f t="shared" si="358"/>
        <v/>
      </c>
      <c r="Q2004" s="49" t="str">
        <f t="shared" si="359"/>
        <v/>
      </c>
      <c r="R2004" s="33"/>
      <c r="S2004" s="33"/>
      <c r="T2004" s="33"/>
      <c r="U2004" s="33"/>
      <c r="V2004" s="27"/>
      <c r="W2004" s="45"/>
      <c r="X2004" s="42">
        <f>IF(V2004="ESU",P2004*PU!$B$3,0)</f>
        <v>0</v>
      </c>
      <c r="Y2004" s="23">
        <f>IF(V2004="ECF",P2004*PU!$B$5,0)</f>
        <v>0</v>
      </c>
      <c r="Z2004" s="23">
        <f>IF(V2004="Enrobé projeté",P2004*PU!$B$7,0)</f>
        <v>0</v>
      </c>
      <c r="AA2004" s="23">
        <f>IF(V2004="Enrobé à froid",P2004*PU!$B$9,0)</f>
        <v>0</v>
      </c>
      <c r="AB2004" s="23">
        <f>IF(V2004="Béton bitumineux",P2004*PU!$B$11,0)</f>
        <v>0</v>
      </c>
      <c r="AC2004" s="23">
        <f>IF(V2004="Grave émulsion",P2004*PU!$B$13,0)</f>
        <v>0</v>
      </c>
      <c r="AD2004" s="24">
        <f>(R2004*PU!B2009)+('Entretien des chaussées1'!T2004*PU!B2011)+'Entretien des chaussées1'!X2004+'Entretien des chaussées1'!Y2004+'Entretien des chaussées1'!Z2004+'Entretien des chaussées1'!AA2004+'Entretien des chaussées1'!AB2004+'Entretien des chaussées1'!AC2004</f>
        <v>0</v>
      </c>
      <c r="AE2004" s="34"/>
      <c r="AF2004" s="34"/>
      <c r="AG2004" s="19" t="str">
        <f t="shared" si="360"/>
        <v/>
      </c>
      <c r="AH2004" s="19" t="str">
        <f t="shared" si="361"/>
        <v/>
      </c>
      <c r="AI2004" s="19" t="str">
        <f t="shared" si="362"/>
        <v/>
      </c>
      <c r="AJ2004" s="31"/>
      <c r="AK2004" s="26"/>
    </row>
    <row r="2005" spans="1:37" x14ac:dyDescent="0.2">
      <c r="A2005" s="40"/>
      <c r="B2005" s="50"/>
      <c r="C2005" s="41"/>
      <c r="D2005" s="44"/>
      <c r="E2005" s="40"/>
      <c r="F2005" s="38" t="str">
        <f t="shared" si="352"/>
        <v/>
      </c>
      <c r="G2005" s="23">
        <f t="shared" si="353"/>
        <v>0</v>
      </c>
      <c r="H2005" s="23">
        <f t="shared" si="354"/>
        <v>0</v>
      </c>
      <c r="I2005" s="23">
        <f t="shared" si="355"/>
        <v>0</v>
      </c>
      <c r="J2005" s="23">
        <f t="shared" si="356"/>
        <v>0</v>
      </c>
      <c r="K2005" s="23">
        <f t="shared" si="357"/>
        <v>0</v>
      </c>
      <c r="L2005" s="27"/>
      <c r="M2005" s="27"/>
      <c r="N2005" s="33"/>
      <c r="O2005" s="33"/>
      <c r="P2005" s="68" t="str">
        <f t="shared" si="358"/>
        <v/>
      </c>
      <c r="Q2005" s="49" t="str">
        <f t="shared" si="359"/>
        <v/>
      </c>
      <c r="R2005" s="33"/>
      <c r="S2005" s="33"/>
      <c r="T2005" s="33"/>
      <c r="U2005" s="33"/>
      <c r="V2005" s="27"/>
      <c r="W2005" s="45"/>
      <c r="X2005" s="42">
        <f>IF(V2005="ESU",P2005*PU!$B$3,0)</f>
        <v>0</v>
      </c>
      <c r="Y2005" s="23">
        <f>IF(V2005="ECF",P2005*PU!$B$5,0)</f>
        <v>0</v>
      </c>
      <c r="Z2005" s="23">
        <f>IF(V2005="Enrobé projeté",P2005*PU!$B$7,0)</f>
        <v>0</v>
      </c>
      <c r="AA2005" s="23">
        <f>IF(V2005="Enrobé à froid",P2005*PU!$B$9,0)</f>
        <v>0</v>
      </c>
      <c r="AB2005" s="23">
        <f>IF(V2005="Béton bitumineux",P2005*PU!$B$11,0)</f>
        <v>0</v>
      </c>
      <c r="AC2005" s="23">
        <f>IF(V2005="Grave émulsion",P2005*PU!$B$13,0)</f>
        <v>0</v>
      </c>
      <c r="AD2005" s="24">
        <f>(R2005*PU!B2010)+('Entretien des chaussées1'!T2005*PU!B2012)+'Entretien des chaussées1'!X2005+'Entretien des chaussées1'!Y2005+'Entretien des chaussées1'!Z2005+'Entretien des chaussées1'!AA2005+'Entretien des chaussées1'!AB2005+'Entretien des chaussées1'!AC2005</f>
        <v>0</v>
      </c>
      <c r="AE2005" s="34"/>
      <c r="AF2005" s="34"/>
      <c r="AG2005" s="19" t="str">
        <f t="shared" si="360"/>
        <v/>
      </c>
      <c r="AH2005" s="19" t="str">
        <f t="shared" si="361"/>
        <v/>
      </c>
      <c r="AI2005" s="19" t="str">
        <f t="shared" si="362"/>
        <v/>
      </c>
      <c r="AJ2005" s="31"/>
      <c r="AK2005" s="26"/>
    </row>
  </sheetData>
  <sortState ref="A12:C16">
    <sortCondition descending="1" ref="C12:C16"/>
  </sortState>
  <mergeCells count="22">
    <mergeCell ref="A9:C10"/>
    <mergeCell ref="A11:B11"/>
    <mergeCell ref="AK12:AO12"/>
    <mergeCell ref="AG6:AG7"/>
    <mergeCell ref="AH6:AH7"/>
    <mergeCell ref="AI6:AI7"/>
    <mergeCell ref="AE6:AF7"/>
    <mergeCell ref="G9:K9"/>
    <mergeCell ref="E9:F11"/>
    <mergeCell ref="AD9:AI9"/>
    <mergeCell ref="AK6:AO6"/>
    <mergeCell ref="P11:Q11"/>
    <mergeCell ref="W9:W11"/>
    <mergeCell ref="D9:D11"/>
    <mergeCell ref="L9:L11"/>
    <mergeCell ref="M9:M11"/>
    <mergeCell ref="AM7:AO7"/>
    <mergeCell ref="AD10:AF10"/>
    <mergeCell ref="AG10:AI10"/>
    <mergeCell ref="R9:V10"/>
    <mergeCell ref="N9:Q10"/>
    <mergeCell ref="AK7:AL7"/>
  </mergeCells>
  <dataValidations count="8">
    <dataValidation type="list" allowBlank="1" showInputMessage="1" showErrorMessage="1" sqref="E12:E2005">
      <formula1>niveau</formula1>
    </dataValidation>
    <dataValidation type="list" allowBlank="1" showInputMessage="1" showErrorMessage="1" sqref="L12:L2005">
      <formula1>catégoriex</formula1>
    </dataValidation>
    <dataValidation type="list" allowBlank="1" showInputMessage="1" showErrorMessage="1" sqref="M12:M2005">
      <formula1>rtcr</formula1>
    </dataValidation>
    <dataValidation type="list" allowBlank="1" showInputMessage="1" showErrorMessage="1" sqref="V12:V2005">
      <formula1>rev</formula1>
    </dataValidation>
    <dataValidation type="list" allowBlank="1" showInputMessage="1" showErrorMessage="1" sqref="W12:W2005">
      <formula1>année</formula1>
    </dataValidation>
    <dataValidation type="list" allowBlank="1" showInputMessage="1" showErrorMessage="1" sqref="B12:B2005">
      <formula1>nom</formula1>
    </dataValidation>
    <dataValidation type="list" allowBlank="1" showInputMessage="1" showErrorMessage="1" sqref="C12:C2005">
      <formula1>secteur</formula1>
    </dataValidation>
    <dataValidation type="list" allowBlank="1" showInputMessage="1" showErrorMessage="1" sqref="A12:A2005">
      <formula1>voie</formula1>
    </dataValidation>
  </dataValidations>
  <pageMargins left="0" right="0" top="0" bottom="0" header="0" footer="0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9"/>
  <sheetViews>
    <sheetView workbookViewId="0">
      <selection activeCell="F8" sqref="F8"/>
    </sheetView>
  </sheetViews>
  <sheetFormatPr baseColWidth="10" defaultColWidth="11.42578125" defaultRowHeight="12.75" x14ac:dyDescent="0.2"/>
  <cols>
    <col min="1" max="1" width="11.42578125" style="21"/>
    <col min="2" max="2" width="11.42578125" style="20"/>
    <col min="3" max="16384" width="11.42578125" style="1"/>
  </cols>
  <sheetData>
    <row r="1" spans="1:3" ht="15.75" x14ac:dyDescent="0.2">
      <c r="A1" s="309" t="s">
        <v>1151</v>
      </c>
      <c r="B1" s="309"/>
      <c r="C1" s="1" t="s">
        <v>1176</v>
      </c>
    </row>
    <row r="3" spans="1:3" ht="26.25" customHeight="1" x14ac:dyDescent="0.2">
      <c r="A3" s="23" t="s">
        <v>1169</v>
      </c>
      <c r="B3" s="46">
        <v>10</v>
      </c>
      <c r="C3" s="1" t="s">
        <v>1175</v>
      </c>
    </row>
    <row r="4" spans="1:3" ht="26.25" customHeight="1" x14ac:dyDescent="0.2"/>
    <row r="5" spans="1:3" ht="26.25" customHeight="1" x14ac:dyDescent="0.2">
      <c r="A5" s="22" t="s">
        <v>1119</v>
      </c>
      <c r="B5" s="46">
        <v>5</v>
      </c>
      <c r="C5" s="1" t="s">
        <v>1175</v>
      </c>
    </row>
    <row r="6" spans="1:3" ht="26.25" customHeight="1" x14ac:dyDescent="0.2"/>
    <row r="7" spans="1:3" ht="26.25" customHeight="1" x14ac:dyDescent="0.2">
      <c r="A7" s="22" t="s">
        <v>1122</v>
      </c>
      <c r="B7" s="46">
        <v>10</v>
      </c>
      <c r="C7" s="1" t="s">
        <v>1175</v>
      </c>
    </row>
    <row r="8" spans="1:3" ht="26.25" customHeight="1" x14ac:dyDescent="0.2"/>
    <row r="9" spans="1:3" ht="26.25" customHeight="1" x14ac:dyDescent="0.2">
      <c r="A9" s="23" t="s">
        <v>1170</v>
      </c>
      <c r="B9" s="46">
        <v>2</v>
      </c>
      <c r="C9" s="1" t="s">
        <v>1175</v>
      </c>
    </row>
    <row r="10" spans="1:3" ht="26.25" customHeight="1" x14ac:dyDescent="0.2"/>
    <row r="11" spans="1:3" ht="26.25" customHeight="1" x14ac:dyDescent="0.2">
      <c r="A11" s="23" t="s">
        <v>1117</v>
      </c>
      <c r="B11" s="46">
        <v>40</v>
      </c>
      <c r="C11" s="1" t="s">
        <v>1175</v>
      </c>
    </row>
    <row r="12" spans="1:3" ht="26.25" customHeight="1" x14ac:dyDescent="0.2"/>
    <row r="13" spans="1:3" ht="26.25" customHeight="1" x14ac:dyDescent="0.2">
      <c r="A13" s="23" t="s">
        <v>1194</v>
      </c>
      <c r="B13" s="46">
        <v>1.5</v>
      </c>
      <c r="C13" s="1" t="s">
        <v>1195</v>
      </c>
    </row>
    <row r="14" spans="1:3" ht="26.25" customHeight="1" x14ac:dyDescent="0.2"/>
    <row r="15" spans="1:3" ht="26.25" hidden="1" customHeight="1" x14ac:dyDescent="0.2">
      <c r="A15" s="56"/>
      <c r="B15" s="46">
        <v>12</v>
      </c>
    </row>
    <row r="16" spans="1:3" ht="26.25" hidden="1" customHeight="1" x14ac:dyDescent="0.2"/>
    <row r="17" spans="1:2" ht="26.25" hidden="1" customHeight="1" x14ac:dyDescent="0.2">
      <c r="A17" s="56"/>
      <c r="B17" s="46">
        <v>15</v>
      </c>
    </row>
    <row r="18" spans="1:2" ht="26.25" hidden="1" customHeight="1" x14ac:dyDescent="0.2"/>
    <row r="19" spans="1:2" ht="26.25" hidden="1" customHeight="1" x14ac:dyDescent="0.2">
      <c r="A19" s="56"/>
      <c r="B19" s="46">
        <v>25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AQ1970"/>
  <sheetViews>
    <sheetView showGridLines="0" tabSelected="1" zoomScaleNormal="100" zoomScaleSheetLayoutView="100" workbookViewId="0">
      <pane xSplit="2" ySplit="12" topLeftCell="C13" activePane="bottomRight" state="frozen"/>
      <selection pane="topRight" activeCell="C1" sqref="C1"/>
      <selection pane="bottomLeft" activeCell="A13" sqref="A13"/>
      <selection pane="bottomRight" activeCell="A157" sqref="A157:XFD157"/>
    </sheetView>
  </sheetViews>
  <sheetFormatPr baseColWidth="10" defaultColWidth="11.42578125" defaultRowHeight="12.75" x14ac:dyDescent="0.2"/>
  <cols>
    <col min="1" max="1" width="9.5703125" style="17" customWidth="1"/>
    <col min="2" max="2" width="29" style="5" customWidth="1"/>
    <col min="3" max="3" width="19.7109375" style="17" customWidth="1"/>
    <col min="4" max="4" width="11.5703125" style="17" customWidth="1"/>
    <col min="5" max="5" width="9.28515625" style="37" customWidth="1"/>
    <col min="6" max="7" width="11.7109375" style="17" customWidth="1"/>
    <col min="8" max="8" width="8.85546875" style="100" bestFit="1" customWidth="1"/>
    <col min="9" max="9" width="6.5703125" style="100" bestFit="1" customWidth="1"/>
    <col min="10" max="10" width="7.5703125" style="108" customWidth="1"/>
    <col min="11" max="11" width="10.5703125" style="17" customWidth="1"/>
    <col min="12" max="12" width="8.42578125" style="17" customWidth="1"/>
    <col min="13" max="13" width="8.5703125" style="17" bestFit="1" customWidth="1"/>
    <col min="14" max="14" width="10.28515625" style="17" customWidth="1"/>
    <col min="15" max="15" width="11.42578125" style="17" customWidth="1"/>
    <col min="16" max="16" width="23.140625" style="78" customWidth="1"/>
    <col min="17" max="17" width="14.42578125" style="17" customWidth="1"/>
    <col min="18" max="18" width="10.42578125" style="17" customWidth="1"/>
    <col min="19" max="24" width="9.85546875" style="25" customWidth="1"/>
    <col min="25" max="25" width="11.85546875" style="90" customWidth="1"/>
    <col min="26" max="26" width="13.42578125" style="90" customWidth="1"/>
    <col min="27" max="27" width="7.85546875" style="90" customWidth="1"/>
    <col min="28" max="28" width="12.7109375" style="90" customWidth="1"/>
    <col min="29" max="30" width="12.85546875" style="90" customWidth="1"/>
    <col min="31" max="31" width="3.85546875" style="26" customWidth="1"/>
    <col min="32" max="36" width="11.85546875" style="28" customWidth="1"/>
    <col min="37" max="38" width="11.42578125" style="17" customWidth="1"/>
    <col min="39" max="16384" width="11.42578125" style="17"/>
  </cols>
  <sheetData>
    <row r="1" spans="1:36" x14ac:dyDescent="0.2">
      <c r="I1" s="310" t="s">
        <v>1189</v>
      </c>
      <c r="J1" s="310"/>
      <c r="K1" s="311"/>
      <c r="L1" s="311"/>
      <c r="M1" s="311"/>
      <c r="N1" s="311"/>
      <c r="O1" s="311"/>
      <c r="P1" s="311"/>
      <c r="Q1" s="311"/>
    </row>
    <row r="2" spans="1:36" x14ac:dyDescent="0.2">
      <c r="D2" s="335" t="s">
        <v>1203</v>
      </c>
      <c r="E2" s="335"/>
      <c r="F2" s="335"/>
      <c r="G2" s="335"/>
      <c r="H2" s="336"/>
      <c r="I2" s="310"/>
      <c r="J2" s="310"/>
      <c r="K2" s="311"/>
      <c r="L2" s="311"/>
      <c r="M2" s="311"/>
      <c r="N2" s="311"/>
      <c r="O2" s="311"/>
      <c r="P2" s="311"/>
      <c r="Q2" s="311"/>
    </row>
    <row r="3" spans="1:36" x14ac:dyDescent="0.2">
      <c r="D3" s="337" t="s">
        <v>1162</v>
      </c>
      <c r="E3" s="337"/>
      <c r="F3" s="337" t="s">
        <v>1163</v>
      </c>
      <c r="G3" s="337"/>
      <c r="H3" s="338"/>
      <c r="I3" s="310"/>
      <c r="J3" s="310"/>
      <c r="K3" s="311"/>
      <c r="L3" s="311"/>
      <c r="M3" s="311"/>
      <c r="N3" s="311"/>
      <c r="O3" s="311"/>
      <c r="P3" s="311"/>
      <c r="Q3" s="311"/>
    </row>
    <row r="4" spans="1:36" x14ac:dyDescent="0.2">
      <c r="D4" s="62" t="s">
        <v>1164</v>
      </c>
      <c r="E4" s="63" t="s">
        <v>1165</v>
      </c>
      <c r="F4" s="65" t="s">
        <v>1166</v>
      </c>
      <c r="G4" s="64" t="s">
        <v>1167</v>
      </c>
      <c r="H4" s="101" t="s">
        <v>1168</v>
      </c>
      <c r="I4" s="310"/>
      <c r="J4" s="310"/>
      <c r="K4" s="311"/>
      <c r="L4" s="311"/>
      <c r="M4" s="311"/>
      <c r="N4" s="311"/>
      <c r="O4" s="311"/>
      <c r="P4" s="311"/>
      <c r="Q4" s="311"/>
    </row>
    <row r="5" spans="1:36" x14ac:dyDescent="0.2">
      <c r="A5" s="99"/>
      <c r="D5" s="66">
        <f>AF11/AF9</f>
        <v>0.5670731707317016</v>
      </c>
      <c r="E5" s="66">
        <f>AG11/AF9</f>
        <v>0.35569105691056546</v>
      </c>
      <c r="F5" s="66">
        <f>AH11/AF9</f>
        <v>6.9105691056909863E-2</v>
      </c>
      <c r="G5" s="66">
        <f>AI11/AF9</f>
        <v>5.0813008130080788E-3</v>
      </c>
      <c r="H5" s="66">
        <f>AJ11/AF9</f>
        <v>3.0487804878048469E-3</v>
      </c>
      <c r="I5" s="310"/>
      <c r="J5" s="310"/>
      <c r="K5" s="311"/>
      <c r="L5" s="311"/>
      <c r="M5" s="311"/>
      <c r="N5" s="311"/>
      <c r="O5" s="311"/>
      <c r="P5" s="311"/>
      <c r="Q5" s="311"/>
    </row>
    <row r="6" spans="1:36" x14ac:dyDescent="0.2">
      <c r="I6" s="310"/>
      <c r="J6" s="310"/>
      <c r="K6" s="311"/>
      <c r="L6" s="311"/>
      <c r="M6" s="311"/>
      <c r="N6" s="311"/>
      <c r="O6" s="311"/>
      <c r="P6" s="311"/>
      <c r="Q6" s="311"/>
      <c r="Z6" s="348" t="s">
        <v>1184</v>
      </c>
      <c r="AA6" s="349"/>
      <c r="AB6" s="291">
        <f>SUBTOTAL(9,AB13:AB1962)</f>
        <v>0</v>
      </c>
      <c r="AC6" s="291">
        <f>SUBTOTAL(9,AC13:AC1962)</f>
        <v>0</v>
      </c>
      <c r="AD6" s="291">
        <f>SUBTOTAL(9,AD13:AD1962)</f>
        <v>0</v>
      </c>
    </row>
    <row r="7" spans="1:36" x14ac:dyDescent="0.2">
      <c r="I7" s="310"/>
      <c r="J7" s="310"/>
      <c r="K7" s="311"/>
      <c r="L7" s="311"/>
      <c r="M7" s="311"/>
      <c r="N7" s="311"/>
      <c r="O7" s="311"/>
      <c r="P7" s="311"/>
      <c r="Q7" s="311"/>
      <c r="Z7" s="350"/>
      <c r="AA7" s="351"/>
      <c r="AB7" s="291"/>
      <c r="AC7" s="291"/>
      <c r="AD7" s="291"/>
    </row>
    <row r="8" spans="1:36" x14ac:dyDescent="0.2">
      <c r="I8" s="312"/>
      <c r="J8" s="312"/>
      <c r="K8" s="313"/>
      <c r="L8" s="313"/>
      <c r="M8" s="313"/>
      <c r="N8" s="313"/>
      <c r="O8" s="313"/>
      <c r="P8" s="313"/>
      <c r="Q8" s="313"/>
    </row>
    <row r="9" spans="1:36" ht="19.5" customHeight="1" x14ac:dyDescent="0.2">
      <c r="A9" s="328" t="s">
        <v>1188</v>
      </c>
      <c r="B9" s="329"/>
      <c r="C9" s="330"/>
      <c r="D9" s="316" t="s">
        <v>1186</v>
      </c>
      <c r="E9" s="317"/>
      <c r="F9" s="317"/>
      <c r="G9" s="317"/>
      <c r="H9" s="324" t="s">
        <v>1187</v>
      </c>
      <c r="I9" s="325"/>
      <c r="J9" s="325"/>
      <c r="K9" s="326"/>
      <c r="L9" s="326"/>
      <c r="M9" s="326"/>
      <c r="N9" s="326"/>
      <c r="O9" s="326"/>
      <c r="P9" s="326"/>
      <c r="Q9" s="326"/>
      <c r="R9" s="327"/>
      <c r="S9" s="55"/>
      <c r="T9" s="23"/>
      <c r="U9" s="23"/>
      <c r="V9" s="23"/>
      <c r="W9" s="23"/>
      <c r="X9" s="23"/>
      <c r="Y9" s="343" t="s">
        <v>1183</v>
      </c>
      <c r="Z9" s="343"/>
      <c r="AA9" s="343"/>
      <c r="AB9" s="343"/>
      <c r="AC9" s="343"/>
      <c r="AD9" s="343"/>
      <c r="AE9" s="30"/>
      <c r="AF9" s="296">
        <f>SUM(AF11:AJ11)+AF10</f>
        <v>984.00000000001</v>
      </c>
      <c r="AG9" s="297"/>
      <c r="AH9" s="297"/>
      <c r="AI9" s="297"/>
      <c r="AJ9" s="298"/>
    </row>
    <row r="10" spans="1:36" ht="19.5" customHeight="1" x14ac:dyDescent="0.2">
      <c r="A10" s="331"/>
      <c r="B10" s="332"/>
      <c r="C10" s="333"/>
      <c r="D10" s="318"/>
      <c r="E10" s="319"/>
      <c r="F10" s="319"/>
      <c r="G10" s="319"/>
      <c r="H10" s="320" t="s">
        <v>1132</v>
      </c>
      <c r="I10" s="321"/>
      <c r="J10" s="321"/>
      <c r="K10" s="339" t="s">
        <v>1206</v>
      </c>
      <c r="L10" s="319"/>
      <c r="M10" s="319"/>
      <c r="N10" s="319"/>
      <c r="O10" s="319"/>
      <c r="P10" s="340"/>
      <c r="Q10" s="341" t="s">
        <v>1190</v>
      </c>
      <c r="R10" s="322" t="s">
        <v>1158</v>
      </c>
      <c r="S10" s="55"/>
      <c r="T10" s="23"/>
      <c r="U10" s="23"/>
      <c r="V10" s="23"/>
      <c r="W10" s="23"/>
      <c r="X10" s="54"/>
      <c r="Y10" s="344" t="s">
        <v>1160</v>
      </c>
      <c r="Z10" s="345"/>
      <c r="AA10" s="346"/>
      <c r="AB10" s="347" t="s">
        <v>1137</v>
      </c>
      <c r="AC10" s="345"/>
      <c r="AD10" s="346"/>
      <c r="AE10" s="30"/>
      <c r="AF10" s="297">
        <v>9.9999999999999994E-12</v>
      </c>
      <c r="AG10" s="297"/>
      <c r="AH10" s="297"/>
      <c r="AI10" s="297"/>
      <c r="AJ10" s="298"/>
    </row>
    <row r="11" spans="1:36" ht="29.25" customHeight="1" x14ac:dyDescent="0.2">
      <c r="A11" s="334"/>
      <c r="B11" s="315"/>
      <c r="C11" s="73" t="s">
        <v>1129</v>
      </c>
      <c r="D11" s="314" t="s">
        <v>1155</v>
      </c>
      <c r="E11" s="315"/>
      <c r="F11" s="70" t="s">
        <v>1185</v>
      </c>
      <c r="G11" s="75" t="s">
        <v>1131</v>
      </c>
      <c r="H11" s="102" t="s">
        <v>1146</v>
      </c>
      <c r="I11" s="105" t="s">
        <v>1147</v>
      </c>
      <c r="J11" s="114" t="s">
        <v>1118</v>
      </c>
      <c r="K11" s="70" t="s">
        <v>1211</v>
      </c>
      <c r="L11" s="70" t="s">
        <v>1212</v>
      </c>
      <c r="M11" s="70" t="s">
        <v>1207</v>
      </c>
      <c r="N11" s="115" t="s">
        <v>1208</v>
      </c>
      <c r="O11" s="113" t="s">
        <v>1209</v>
      </c>
      <c r="P11" s="70" t="s">
        <v>1177</v>
      </c>
      <c r="Q11" s="342"/>
      <c r="R11" s="323"/>
      <c r="S11" s="55"/>
      <c r="T11" s="23"/>
      <c r="U11" s="23"/>
      <c r="V11" s="23"/>
      <c r="W11" s="23"/>
      <c r="X11" s="23"/>
      <c r="Y11" s="71" t="s">
        <v>1138</v>
      </c>
      <c r="Z11" s="95" t="s">
        <v>1139</v>
      </c>
      <c r="AA11" s="71" t="s">
        <v>1142</v>
      </c>
      <c r="AB11" s="72" t="s">
        <v>1200</v>
      </c>
      <c r="AC11" s="72" t="s">
        <v>1197</v>
      </c>
      <c r="AD11" s="72" t="s">
        <v>1198</v>
      </c>
      <c r="AE11" s="31"/>
      <c r="AF11" s="23">
        <f>SUBTOTAL(9,AF13:AF1962)</f>
        <v>558</v>
      </c>
      <c r="AG11" s="23">
        <f>SUBTOTAL(9,AG13:AG1962)</f>
        <v>350</v>
      </c>
      <c r="AH11" s="23">
        <f>SUBTOTAL(9,AH13:AH1962)</f>
        <v>68</v>
      </c>
      <c r="AI11" s="23">
        <f>SUBTOTAL(9,AI13:AI1962)</f>
        <v>5</v>
      </c>
      <c r="AJ11" s="23">
        <f>SUBTOTAL(9,AJ13:AJ1962)</f>
        <v>3</v>
      </c>
    </row>
    <row r="12" spans="1:36" x14ac:dyDescent="0.2">
      <c r="A12" s="79"/>
      <c r="B12" s="96"/>
      <c r="C12" s="79"/>
      <c r="D12" s="80"/>
      <c r="E12" s="81"/>
      <c r="F12" s="82"/>
      <c r="G12" s="79"/>
      <c r="H12" s="103"/>
      <c r="I12" s="106"/>
      <c r="J12" s="107"/>
      <c r="K12" s="83"/>
      <c r="L12" s="83"/>
      <c r="M12" s="83"/>
      <c r="N12" s="83"/>
      <c r="O12" s="83"/>
      <c r="P12" s="84"/>
      <c r="Q12" s="82"/>
      <c r="R12" s="85"/>
      <c r="S12" s="86"/>
      <c r="T12" s="87"/>
      <c r="U12" s="87"/>
      <c r="V12" s="87"/>
      <c r="W12" s="87"/>
      <c r="X12" s="87"/>
      <c r="Y12" s="88"/>
      <c r="Z12" s="88"/>
      <c r="AA12" s="88"/>
      <c r="AB12" s="89"/>
      <c r="AC12" s="89"/>
      <c r="AD12" s="89"/>
      <c r="AF12" s="23"/>
      <c r="AG12" s="55"/>
      <c r="AH12" s="55"/>
      <c r="AI12" s="55"/>
      <c r="AJ12" s="55"/>
    </row>
    <row r="13" spans="1:36" ht="25.5" customHeight="1" x14ac:dyDescent="0.2">
      <c r="A13" s="40" t="s">
        <v>0</v>
      </c>
      <c r="B13" s="60" t="s">
        <v>1259</v>
      </c>
      <c r="C13" s="41" t="s">
        <v>1115</v>
      </c>
      <c r="D13" s="74" t="s">
        <v>1339</v>
      </c>
      <c r="E13" s="93" t="str">
        <f t="shared" ref="E13:E41" si="0">IF(D13="Bon état","Niveau 1",IF(D13="Faïencée","Niveau 2",IF(D13="Fortement faïencée","Niveau 3",IF(D13="Orniérée","Niveau 4",IF(D13="Affaissée ou quasi détruite","Niveau 5","")))))</f>
        <v>Niveau 1</v>
      </c>
      <c r="F13" s="27" t="s">
        <v>1136</v>
      </c>
      <c r="G13" s="41" t="s">
        <v>1145</v>
      </c>
      <c r="H13" s="76">
        <v>42</v>
      </c>
      <c r="I13" s="109">
        <v>3</v>
      </c>
      <c r="J13" s="94">
        <f t="shared" ref="J13:J75" si="1">I13*H13</f>
        <v>126</v>
      </c>
      <c r="K13" s="27">
        <v>0</v>
      </c>
      <c r="L13" s="27">
        <v>0</v>
      </c>
      <c r="M13" s="27">
        <v>0</v>
      </c>
      <c r="N13" s="27">
        <v>0</v>
      </c>
      <c r="O13" s="27">
        <v>0</v>
      </c>
      <c r="P13" s="77"/>
      <c r="Q13" s="27"/>
      <c r="R13" s="45"/>
      <c r="S13" s="55"/>
      <c r="T13" s="23"/>
      <c r="U13" s="23"/>
      <c r="V13" s="23"/>
      <c r="W13" s="23"/>
      <c r="X13" s="23"/>
      <c r="Y13" s="91"/>
      <c r="Z13" s="92"/>
      <c r="AA13" s="92"/>
      <c r="AB13" s="67" t="str">
        <f t="shared" ref="AB13:AB22" si="2">IF(R13="Année N",Y13+Z13+AA13,"")</f>
        <v/>
      </c>
      <c r="AC13" s="67" t="str">
        <f t="shared" ref="AC13:AC22" si="3">IF(R13="N+1",Y13+Z13+AA13,"")</f>
        <v/>
      </c>
      <c r="AD13" s="67" t="str">
        <f t="shared" ref="AD13:AD22" si="4">IF(R13="&gt; N+1",Y13+Z13+AA13,"")</f>
        <v/>
      </c>
      <c r="AE13" s="31"/>
      <c r="AF13" s="23">
        <f t="shared" ref="AF13:AF74" si="5">IF(E13="Niveau 1",1,0)</f>
        <v>1</v>
      </c>
      <c r="AG13" s="23">
        <f t="shared" ref="AG13:AG74" si="6">IF(E13="Niveau 2",1,0)</f>
        <v>0</v>
      </c>
      <c r="AH13" s="23">
        <f t="shared" ref="AH13:AH74" si="7">IF(E13="Niveau 3",1,0)</f>
        <v>0</v>
      </c>
      <c r="AI13" s="23">
        <f t="shared" ref="AI13:AI74" si="8">IF(E13="Niveau 4",1,0)</f>
        <v>0</v>
      </c>
      <c r="AJ13" s="23">
        <f t="shared" ref="AJ13:AJ74" si="9">IF(E13="Niveau 5",1,0)</f>
        <v>0</v>
      </c>
    </row>
    <row r="14" spans="1:36" ht="25.5" customHeight="1" x14ac:dyDescent="0.2">
      <c r="A14" s="40" t="s">
        <v>0</v>
      </c>
      <c r="B14" s="60" t="s">
        <v>1260</v>
      </c>
      <c r="C14" s="41" t="s">
        <v>23</v>
      </c>
      <c r="D14" s="74" t="s">
        <v>1339</v>
      </c>
      <c r="E14" s="93" t="str">
        <f t="shared" si="0"/>
        <v>Niveau 1</v>
      </c>
      <c r="F14" s="27" t="s">
        <v>1136</v>
      </c>
      <c r="G14" s="41" t="s">
        <v>1145</v>
      </c>
      <c r="H14" s="76">
        <v>76</v>
      </c>
      <c r="I14" s="109">
        <v>4.5999999999999996</v>
      </c>
      <c r="J14" s="94">
        <f t="shared" ref="J14:J18" si="10">I14*H14</f>
        <v>349.59999999999997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77"/>
      <c r="Q14" s="27"/>
      <c r="R14" s="45"/>
      <c r="S14" s="55"/>
      <c r="T14" s="23"/>
      <c r="U14" s="23"/>
      <c r="V14" s="23"/>
      <c r="W14" s="23"/>
      <c r="X14" s="23"/>
      <c r="Y14" s="91"/>
      <c r="Z14" s="92"/>
      <c r="AA14" s="92"/>
      <c r="AB14" s="67" t="str">
        <f t="shared" ref="AB14:AB18" si="11">IF(R14="Année N",Y14+Z14+AA14,"")</f>
        <v/>
      </c>
      <c r="AC14" s="67" t="str">
        <f t="shared" ref="AC14:AC18" si="12">IF(R14="N+1",Y14+Z14+AA14,"")</f>
        <v/>
      </c>
      <c r="AD14" s="67" t="str">
        <f t="shared" ref="AD14:AD18" si="13">IF(R14="&gt; N+1",Y14+Z14+AA14,"")</f>
        <v/>
      </c>
      <c r="AE14" s="31"/>
      <c r="AF14" s="23">
        <f t="shared" ref="AF14:AF18" si="14">IF(E14="Niveau 1",1,0)</f>
        <v>1</v>
      </c>
      <c r="AG14" s="23">
        <f t="shared" ref="AG14:AG18" si="15">IF(E14="Niveau 2",1,0)</f>
        <v>0</v>
      </c>
      <c r="AH14" s="23">
        <f t="shared" ref="AH14:AH18" si="16">IF(E14="Niveau 3",1,0)</f>
        <v>0</v>
      </c>
      <c r="AI14" s="23">
        <f t="shared" ref="AI14:AI18" si="17">IF(E14="Niveau 4",1,0)</f>
        <v>0</v>
      </c>
      <c r="AJ14" s="23">
        <f t="shared" ref="AJ14:AJ18" si="18">IF(E14="Niveau 5",1,0)</f>
        <v>0</v>
      </c>
    </row>
    <row r="15" spans="1:36" ht="25.5" customHeight="1" x14ac:dyDescent="0.2">
      <c r="A15" s="40" t="s">
        <v>0</v>
      </c>
      <c r="B15" s="226" t="s">
        <v>1263</v>
      </c>
      <c r="C15" s="41" t="s">
        <v>1116</v>
      </c>
      <c r="D15" s="74" t="s">
        <v>1339</v>
      </c>
      <c r="E15" s="93" t="str">
        <f t="shared" si="0"/>
        <v>Niveau 1</v>
      </c>
      <c r="F15" s="27" t="s">
        <v>1136</v>
      </c>
      <c r="G15" s="41" t="s">
        <v>1145</v>
      </c>
      <c r="H15" s="76">
        <v>30</v>
      </c>
      <c r="I15" s="109">
        <v>3.1</v>
      </c>
      <c r="J15" s="94">
        <f t="shared" si="10"/>
        <v>93</v>
      </c>
      <c r="K15" s="27">
        <v>0</v>
      </c>
      <c r="L15" s="27">
        <v>0</v>
      </c>
      <c r="M15" s="27">
        <v>0</v>
      </c>
      <c r="N15" s="27">
        <v>0</v>
      </c>
      <c r="O15" s="27">
        <v>0</v>
      </c>
      <c r="P15" s="77"/>
      <c r="Q15" s="27"/>
      <c r="R15" s="45"/>
      <c r="S15" s="55"/>
      <c r="T15" s="23"/>
      <c r="U15" s="23"/>
      <c r="V15" s="23"/>
      <c r="W15" s="23"/>
      <c r="X15" s="23"/>
      <c r="Y15" s="91"/>
      <c r="Z15" s="92"/>
      <c r="AA15" s="92"/>
      <c r="AB15" s="67" t="str">
        <f t="shared" si="11"/>
        <v/>
      </c>
      <c r="AC15" s="67" t="str">
        <f t="shared" si="12"/>
        <v/>
      </c>
      <c r="AD15" s="67" t="str">
        <f t="shared" si="13"/>
        <v/>
      </c>
      <c r="AE15" s="31"/>
      <c r="AF15" s="23">
        <f t="shared" si="14"/>
        <v>1</v>
      </c>
      <c r="AG15" s="23">
        <f t="shared" si="15"/>
        <v>0</v>
      </c>
      <c r="AH15" s="23">
        <f t="shared" si="16"/>
        <v>0</v>
      </c>
      <c r="AI15" s="23">
        <f t="shared" si="17"/>
        <v>0</v>
      </c>
      <c r="AJ15" s="23">
        <f t="shared" si="18"/>
        <v>0</v>
      </c>
    </row>
    <row r="16" spans="1:36" ht="25.5" customHeight="1" x14ac:dyDescent="0.2">
      <c r="A16" s="40" t="s">
        <v>0</v>
      </c>
      <c r="B16" s="60" t="s">
        <v>1262</v>
      </c>
      <c r="C16" s="41" t="s">
        <v>37</v>
      </c>
      <c r="D16" s="74" t="s">
        <v>1339</v>
      </c>
      <c r="E16" s="93" t="str">
        <f t="shared" si="0"/>
        <v>Niveau 1</v>
      </c>
      <c r="F16" s="27" t="s">
        <v>1136</v>
      </c>
      <c r="G16" s="41" t="s">
        <v>1145</v>
      </c>
      <c r="H16" s="76">
        <v>225</v>
      </c>
      <c r="I16" s="109">
        <v>4.4000000000000004</v>
      </c>
      <c r="J16" s="94">
        <f t="shared" si="10"/>
        <v>990.00000000000011</v>
      </c>
      <c r="K16" s="27">
        <v>0</v>
      </c>
      <c r="L16" s="27">
        <v>0</v>
      </c>
      <c r="M16" s="27">
        <v>0</v>
      </c>
      <c r="N16" s="27">
        <v>0</v>
      </c>
      <c r="O16" s="27">
        <v>0</v>
      </c>
      <c r="P16" s="77" t="s">
        <v>1210</v>
      </c>
      <c r="Q16" s="27"/>
      <c r="R16" s="45"/>
      <c r="S16" s="55"/>
      <c r="T16" s="23"/>
      <c r="U16" s="23"/>
      <c r="V16" s="23"/>
      <c r="W16" s="23"/>
      <c r="X16" s="23"/>
      <c r="Y16" s="91"/>
      <c r="Z16" s="92"/>
      <c r="AA16" s="92"/>
      <c r="AB16" s="67" t="str">
        <f t="shared" si="11"/>
        <v/>
      </c>
      <c r="AC16" s="67" t="str">
        <f t="shared" si="12"/>
        <v/>
      </c>
      <c r="AD16" s="67" t="str">
        <f t="shared" si="13"/>
        <v/>
      </c>
      <c r="AE16" s="31"/>
      <c r="AF16" s="23">
        <f t="shared" si="14"/>
        <v>1</v>
      </c>
      <c r="AG16" s="23">
        <f t="shared" si="15"/>
        <v>0</v>
      </c>
      <c r="AH16" s="23">
        <f t="shared" si="16"/>
        <v>0</v>
      </c>
      <c r="AI16" s="23">
        <f t="shared" si="17"/>
        <v>0</v>
      </c>
      <c r="AJ16" s="23">
        <f t="shared" si="18"/>
        <v>0</v>
      </c>
    </row>
    <row r="17" spans="1:36" ht="25.5" customHeight="1" x14ac:dyDescent="0.2">
      <c r="A17" s="40" t="s">
        <v>0</v>
      </c>
      <c r="B17" s="60" t="s">
        <v>43</v>
      </c>
      <c r="C17" s="41" t="s">
        <v>23</v>
      </c>
      <c r="D17" s="74" t="s">
        <v>1179</v>
      </c>
      <c r="E17" s="93" t="str">
        <f t="shared" si="0"/>
        <v>Niveau 2</v>
      </c>
      <c r="F17" s="27" t="s">
        <v>1135</v>
      </c>
      <c r="G17" s="41" t="s">
        <v>1145</v>
      </c>
      <c r="H17" s="76">
        <v>228</v>
      </c>
      <c r="I17" s="109">
        <v>5</v>
      </c>
      <c r="J17" s="94">
        <f t="shared" si="10"/>
        <v>1140</v>
      </c>
      <c r="K17" s="27">
        <v>0</v>
      </c>
      <c r="L17" s="27">
        <v>0</v>
      </c>
      <c r="M17" s="27">
        <v>0</v>
      </c>
      <c r="N17" s="27">
        <v>226</v>
      </c>
      <c r="O17" s="27">
        <v>0</v>
      </c>
      <c r="P17" s="118"/>
      <c r="Q17" s="27"/>
      <c r="R17" s="45"/>
      <c r="S17" s="55"/>
      <c r="T17" s="23"/>
      <c r="U17" s="23"/>
      <c r="V17" s="23"/>
      <c r="W17" s="23"/>
      <c r="X17" s="23"/>
      <c r="Y17" s="91"/>
      <c r="Z17" s="92"/>
      <c r="AA17" s="92"/>
      <c r="AB17" s="67" t="str">
        <f t="shared" si="11"/>
        <v/>
      </c>
      <c r="AC17" s="67" t="str">
        <f t="shared" si="12"/>
        <v/>
      </c>
      <c r="AD17" s="67" t="str">
        <f t="shared" si="13"/>
        <v/>
      </c>
      <c r="AE17" s="31"/>
      <c r="AF17" s="23">
        <f t="shared" si="14"/>
        <v>0</v>
      </c>
      <c r="AG17" s="23">
        <f t="shared" si="15"/>
        <v>1</v>
      </c>
      <c r="AH17" s="23">
        <f t="shared" si="16"/>
        <v>0</v>
      </c>
      <c r="AI17" s="23">
        <f t="shared" si="17"/>
        <v>0</v>
      </c>
      <c r="AJ17" s="23">
        <f t="shared" si="18"/>
        <v>0</v>
      </c>
    </row>
    <row r="18" spans="1:36" ht="25.5" customHeight="1" x14ac:dyDescent="0.2">
      <c r="A18" s="40" t="s">
        <v>0</v>
      </c>
      <c r="B18" s="60" t="s">
        <v>1488</v>
      </c>
      <c r="C18" s="41" t="s">
        <v>1114</v>
      </c>
      <c r="D18" s="74" t="s">
        <v>1339</v>
      </c>
      <c r="E18" s="93" t="str">
        <f t="shared" si="0"/>
        <v>Niveau 1</v>
      </c>
      <c r="F18" s="27" t="s">
        <v>1136</v>
      </c>
      <c r="G18" s="41" t="s">
        <v>1144</v>
      </c>
      <c r="H18" s="76">
        <v>158</v>
      </c>
      <c r="I18" s="109">
        <v>5</v>
      </c>
      <c r="J18" s="94">
        <f t="shared" si="10"/>
        <v>790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118">
        <v>2015</v>
      </c>
      <c r="Q18" s="27" t="s">
        <v>1170</v>
      </c>
      <c r="R18" s="45"/>
      <c r="S18" s="55"/>
      <c r="T18" s="23"/>
      <c r="U18" s="23"/>
      <c r="V18" s="23"/>
      <c r="W18" s="23"/>
      <c r="X18" s="23"/>
      <c r="Y18" s="91"/>
      <c r="Z18" s="92"/>
      <c r="AA18" s="92"/>
      <c r="AB18" s="67" t="str">
        <f t="shared" si="11"/>
        <v/>
      </c>
      <c r="AC18" s="67" t="str">
        <f t="shared" si="12"/>
        <v/>
      </c>
      <c r="AD18" s="67" t="str">
        <f t="shared" si="13"/>
        <v/>
      </c>
      <c r="AE18" s="31"/>
      <c r="AF18" s="23">
        <f t="shared" si="14"/>
        <v>1</v>
      </c>
      <c r="AG18" s="23">
        <f t="shared" si="15"/>
        <v>0</v>
      </c>
      <c r="AH18" s="23">
        <f t="shared" si="16"/>
        <v>0</v>
      </c>
      <c r="AI18" s="23">
        <f t="shared" si="17"/>
        <v>0</v>
      </c>
      <c r="AJ18" s="23">
        <f t="shared" si="18"/>
        <v>0</v>
      </c>
    </row>
    <row r="19" spans="1:36" ht="25.5" customHeight="1" x14ac:dyDescent="0.2">
      <c r="A19" s="177" t="s">
        <v>0</v>
      </c>
      <c r="B19" s="181" t="s">
        <v>1489</v>
      </c>
      <c r="C19" s="180" t="s">
        <v>26</v>
      </c>
      <c r="D19" s="74"/>
      <c r="E19" s="93"/>
      <c r="F19" s="27"/>
      <c r="G19" s="41"/>
      <c r="H19" s="76"/>
      <c r="I19" s="109"/>
      <c r="J19" s="94"/>
      <c r="K19" s="27"/>
      <c r="L19" s="27"/>
      <c r="M19" s="27"/>
      <c r="N19" s="27"/>
      <c r="O19" s="27"/>
      <c r="P19" s="118"/>
      <c r="Q19" s="27"/>
      <c r="R19" s="45"/>
      <c r="S19" s="125"/>
      <c r="T19" s="23"/>
      <c r="U19" s="23"/>
      <c r="V19" s="23"/>
      <c r="W19" s="23"/>
      <c r="X19" s="23"/>
      <c r="Y19" s="91"/>
      <c r="Z19" s="92"/>
      <c r="AA19" s="92"/>
      <c r="AB19" s="124"/>
      <c r="AC19" s="124"/>
      <c r="AD19" s="124"/>
      <c r="AE19" s="31"/>
      <c r="AF19" s="23"/>
      <c r="AG19" s="23"/>
      <c r="AH19" s="23"/>
      <c r="AI19" s="23"/>
      <c r="AJ19" s="23"/>
    </row>
    <row r="20" spans="1:36" ht="25.5" customHeight="1" x14ac:dyDescent="0.2">
      <c r="A20" s="126" t="s">
        <v>0</v>
      </c>
      <c r="B20" s="60" t="s">
        <v>1487</v>
      </c>
      <c r="C20" s="41" t="s">
        <v>1116</v>
      </c>
      <c r="D20" s="74" t="s">
        <v>1179</v>
      </c>
      <c r="E20" s="93" t="str">
        <f t="shared" si="0"/>
        <v>Niveau 2</v>
      </c>
      <c r="F20" s="27" t="s">
        <v>1136</v>
      </c>
      <c r="G20" s="41" t="s">
        <v>1145</v>
      </c>
      <c r="H20" s="76">
        <v>70</v>
      </c>
      <c r="I20" s="109">
        <v>4.5</v>
      </c>
      <c r="J20" s="94">
        <f t="shared" si="1"/>
        <v>315</v>
      </c>
      <c r="K20" s="27">
        <v>30</v>
      </c>
      <c r="L20" s="27">
        <v>0</v>
      </c>
      <c r="M20" s="27">
        <v>0</v>
      </c>
      <c r="N20" s="27">
        <v>63</v>
      </c>
      <c r="O20" s="27">
        <v>0</v>
      </c>
      <c r="P20" s="118"/>
      <c r="Q20" s="27"/>
      <c r="R20" s="45"/>
      <c r="S20" s="55"/>
      <c r="T20" s="23"/>
      <c r="U20" s="23"/>
      <c r="V20" s="23"/>
      <c r="W20" s="23"/>
      <c r="X20" s="23"/>
      <c r="Y20" s="91"/>
      <c r="Z20" s="92"/>
      <c r="AA20" s="92"/>
      <c r="AB20" s="67" t="str">
        <f t="shared" si="2"/>
        <v/>
      </c>
      <c r="AC20" s="67" t="str">
        <f t="shared" si="3"/>
        <v/>
      </c>
      <c r="AD20" s="67" t="str">
        <f t="shared" si="4"/>
        <v/>
      </c>
      <c r="AE20" s="31"/>
      <c r="AF20" s="23">
        <f t="shared" si="5"/>
        <v>0</v>
      </c>
      <c r="AG20" s="23">
        <f t="shared" si="6"/>
        <v>1</v>
      </c>
      <c r="AH20" s="23">
        <f t="shared" si="7"/>
        <v>0</v>
      </c>
      <c r="AI20" s="23">
        <f t="shared" si="8"/>
        <v>0</v>
      </c>
      <c r="AJ20" s="23">
        <f t="shared" si="9"/>
        <v>0</v>
      </c>
    </row>
    <row r="21" spans="1:36" ht="25.5" customHeight="1" x14ac:dyDescent="0.2">
      <c r="A21" s="126" t="s">
        <v>0</v>
      </c>
      <c r="B21" s="60" t="s">
        <v>1486</v>
      </c>
      <c r="C21" s="41" t="s">
        <v>1115</v>
      </c>
      <c r="D21" s="74" t="s">
        <v>1179</v>
      </c>
      <c r="E21" s="93" t="str">
        <f t="shared" si="0"/>
        <v>Niveau 2</v>
      </c>
      <c r="F21" s="27" t="s">
        <v>1136</v>
      </c>
      <c r="G21" s="41" t="s">
        <v>1145</v>
      </c>
      <c r="H21" s="76">
        <v>130</v>
      </c>
      <c r="I21" s="109">
        <v>3.5</v>
      </c>
      <c r="J21" s="94">
        <f t="shared" si="1"/>
        <v>455</v>
      </c>
      <c r="K21" s="27">
        <v>80</v>
      </c>
      <c r="L21" s="27">
        <v>0</v>
      </c>
      <c r="M21" s="27">
        <v>0</v>
      </c>
      <c r="N21" s="27">
        <v>91</v>
      </c>
      <c r="O21" s="27">
        <v>0</v>
      </c>
      <c r="P21" s="118"/>
      <c r="Q21" s="27"/>
      <c r="R21" s="45"/>
      <c r="S21" s="55"/>
      <c r="T21" s="23"/>
      <c r="U21" s="23"/>
      <c r="V21" s="23"/>
      <c r="W21" s="23"/>
      <c r="X21" s="23"/>
      <c r="Y21" s="91"/>
      <c r="Z21" s="92"/>
      <c r="AA21" s="92"/>
      <c r="AB21" s="67" t="str">
        <f t="shared" si="2"/>
        <v/>
      </c>
      <c r="AC21" s="67" t="str">
        <f t="shared" si="3"/>
        <v/>
      </c>
      <c r="AD21" s="67" t="str">
        <f t="shared" si="4"/>
        <v/>
      </c>
      <c r="AE21" s="31"/>
      <c r="AF21" s="23">
        <f t="shared" si="5"/>
        <v>0</v>
      </c>
      <c r="AG21" s="23">
        <f t="shared" si="6"/>
        <v>1</v>
      </c>
      <c r="AH21" s="23">
        <f t="shared" si="7"/>
        <v>0</v>
      </c>
      <c r="AI21" s="23">
        <f t="shared" si="8"/>
        <v>0</v>
      </c>
      <c r="AJ21" s="23">
        <f t="shared" si="9"/>
        <v>0</v>
      </c>
    </row>
    <row r="22" spans="1:36" ht="25.5" customHeight="1" x14ac:dyDescent="0.2">
      <c r="A22" s="126" t="s">
        <v>0</v>
      </c>
      <c r="B22" s="60" t="s">
        <v>47</v>
      </c>
      <c r="C22" s="41" t="s">
        <v>24</v>
      </c>
      <c r="D22" s="74" t="s">
        <v>1179</v>
      </c>
      <c r="E22" s="93" t="str">
        <f t="shared" si="0"/>
        <v>Niveau 2</v>
      </c>
      <c r="F22" s="27" t="s">
        <v>1134</v>
      </c>
      <c r="G22" s="41" t="s">
        <v>1144</v>
      </c>
      <c r="H22" s="76">
        <v>435</v>
      </c>
      <c r="I22" s="109">
        <v>6.5</v>
      </c>
      <c r="J22" s="94">
        <f t="shared" si="1"/>
        <v>2827.5</v>
      </c>
      <c r="K22" s="27">
        <v>70</v>
      </c>
      <c r="L22" s="27">
        <v>0</v>
      </c>
      <c r="M22" s="27">
        <v>0</v>
      </c>
      <c r="N22" s="27">
        <v>566</v>
      </c>
      <c r="O22" s="27">
        <v>0</v>
      </c>
      <c r="P22" s="118"/>
      <c r="Q22" s="27"/>
      <c r="R22" s="45"/>
      <c r="S22" s="55"/>
      <c r="T22" s="23"/>
      <c r="U22" s="23"/>
      <c r="V22" s="23"/>
      <c r="W22" s="23"/>
      <c r="X22" s="23"/>
      <c r="Y22" s="91"/>
      <c r="Z22" s="92"/>
      <c r="AA22" s="92"/>
      <c r="AB22" s="67" t="str">
        <f t="shared" si="2"/>
        <v/>
      </c>
      <c r="AC22" s="67" t="str">
        <f t="shared" si="3"/>
        <v/>
      </c>
      <c r="AD22" s="67" t="str">
        <f t="shared" si="4"/>
        <v/>
      </c>
      <c r="AE22" s="31"/>
      <c r="AF22" s="23">
        <f t="shared" si="5"/>
        <v>0</v>
      </c>
      <c r="AG22" s="23">
        <f t="shared" si="6"/>
        <v>1</v>
      </c>
      <c r="AH22" s="23">
        <f t="shared" si="7"/>
        <v>0</v>
      </c>
      <c r="AI22" s="23">
        <f t="shared" si="8"/>
        <v>0</v>
      </c>
      <c r="AJ22" s="23">
        <f t="shared" si="9"/>
        <v>0</v>
      </c>
    </row>
    <row r="23" spans="1:36" ht="25.5" customHeight="1" x14ac:dyDescent="0.2">
      <c r="A23" s="126" t="s">
        <v>0</v>
      </c>
      <c r="B23" s="60" t="s">
        <v>1485</v>
      </c>
      <c r="C23" s="41" t="s">
        <v>26</v>
      </c>
      <c r="D23" s="74" t="s">
        <v>1179</v>
      </c>
      <c r="E23" s="93" t="str">
        <f t="shared" si="0"/>
        <v>Niveau 2</v>
      </c>
      <c r="F23" s="27" t="s">
        <v>1136</v>
      </c>
      <c r="G23" s="41" t="s">
        <v>1145</v>
      </c>
      <c r="H23" s="76">
        <v>580</v>
      </c>
      <c r="I23" s="109">
        <v>5.0999999999999996</v>
      </c>
      <c r="J23" s="94">
        <f t="shared" si="1"/>
        <v>2958</v>
      </c>
      <c r="K23" s="27">
        <v>0</v>
      </c>
      <c r="L23" s="27">
        <v>0</v>
      </c>
      <c r="M23" s="27">
        <v>0</v>
      </c>
      <c r="N23" s="27">
        <v>592</v>
      </c>
      <c r="O23" s="27">
        <v>0</v>
      </c>
      <c r="P23" s="118"/>
      <c r="Q23" s="27"/>
      <c r="R23" s="45"/>
      <c r="S23" s="55"/>
      <c r="T23" s="23"/>
      <c r="U23" s="23"/>
      <c r="V23" s="23"/>
      <c r="W23" s="23"/>
      <c r="X23" s="23"/>
      <c r="Y23" s="91"/>
      <c r="Z23" s="92"/>
      <c r="AA23" s="92"/>
      <c r="AB23" s="67" t="str">
        <f t="shared" ref="AB23:AB80" si="19">IF(R23="Année N",Y23+Z23+AA23,"")</f>
        <v/>
      </c>
      <c r="AC23" s="67" t="str">
        <f t="shared" ref="AC23:AC80" si="20">IF(R23="N+1",Y23+Z23+AA23,"")</f>
        <v/>
      </c>
      <c r="AD23" s="67" t="str">
        <f t="shared" ref="AD23:AD80" si="21">IF(R23="&gt; N+1",Y23+Z23+AA23,"")</f>
        <v/>
      </c>
      <c r="AE23" s="31"/>
      <c r="AF23" s="23">
        <f t="shared" si="5"/>
        <v>0</v>
      </c>
      <c r="AG23" s="23">
        <f t="shared" si="6"/>
        <v>1</v>
      </c>
      <c r="AH23" s="23">
        <f t="shared" si="7"/>
        <v>0</v>
      </c>
      <c r="AI23" s="23">
        <f t="shared" si="8"/>
        <v>0</v>
      </c>
      <c r="AJ23" s="23">
        <f t="shared" si="9"/>
        <v>0</v>
      </c>
    </row>
    <row r="24" spans="1:36" ht="25.5" customHeight="1" x14ac:dyDescent="0.2">
      <c r="A24" s="126" t="s">
        <v>0</v>
      </c>
      <c r="B24" s="128" t="s">
        <v>1484</v>
      </c>
      <c r="C24" s="41" t="s">
        <v>37</v>
      </c>
      <c r="D24" s="74" t="s">
        <v>1339</v>
      </c>
      <c r="E24" s="93" t="str">
        <f t="shared" si="0"/>
        <v>Niveau 1</v>
      </c>
      <c r="F24" s="27" t="s">
        <v>1136</v>
      </c>
      <c r="G24" s="41" t="s">
        <v>1145</v>
      </c>
      <c r="H24" s="76">
        <v>60</v>
      </c>
      <c r="I24" s="109">
        <v>3.5</v>
      </c>
      <c r="J24" s="94">
        <f t="shared" si="1"/>
        <v>210</v>
      </c>
      <c r="K24" s="27">
        <v>0</v>
      </c>
      <c r="L24" s="27">
        <v>0</v>
      </c>
      <c r="M24" s="27">
        <v>0</v>
      </c>
      <c r="N24" s="27">
        <v>0</v>
      </c>
      <c r="O24" s="27">
        <v>0</v>
      </c>
      <c r="P24" s="118"/>
      <c r="Q24" s="27"/>
      <c r="R24" s="45"/>
      <c r="S24" s="55"/>
      <c r="T24" s="23"/>
      <c r="U24" s="23"/>
      <c r="V24" s="23"/>
      <c r="W24" s="23"/>
      <c r="X24" s="23"/>
      <c r="Y24" s="91"/>
      <c r="Z24" s="92"/>
      <c r="AA24" s="92"/>
      <c r="AB24" s="67" t="str">
        <f t="shared" si="19"/>
        <v/>
      </c>
      <c r="AC24" s="67" t="str">
        <f t="shared" si="20"/>
        <v/>
      </c>
      <c r="AD24" s="67" t="str">
        <f t="shared" si="21"/>
        <v/>
      </c>
      <c r="AE24" s="31"/>
      <c r="AF24" s="23">
        <f t="shared" si="5"/>
        <v>1</v>
      </c>
      <c r="AG24" s="23">
        <f t="shared" si="6"/>
        <v>0</v>
      </c>
      <c r="AH24" s="23">
        <f t="shared" si="7"/>
        <v>0</v>
      </c>
      <c r="AI24" s="23">
        <f t="shared" si="8"/>
        <v>0</v>
      </c>
      <c r="AJ24" s="23">
        <f t="shared" si="9"/>
        <v>0</v>
      </c>
    </row>
    <row r="25" spans="1:36" ht="25.5" customHeight="1" x14ac:dyDescent="0.2">
      <c r="A25" s="126" t="s">
        <v>0</v>
      </c>
      <c r="B25" s="60" t="s">
        <v>1483</v>
      </c>
      <c r="C25" s="41" t="s">
        <v>1116</v>
      </c>
      <c r="D25" s="74" t="s">
        <v>1339</v>
      </c>
      <c r="E25" s="93" t="str">
        <f t="shared" si="0"/>
        <v>Niveau 1</v>
      </c>
      <c r="F25" s="27" t="s">
        <v>1136</v>
      </c>
      <c r="G25" s="41" t="s">
        <v>1145</v>
      </c>
      <c r="H25" s="76">
        <v>170</v>
      </c>
      <c r="I25" s="109">
        <v>5.6</v>
      </c>
      <c r="J25" s="94">
        <f t="shared" si="1"/>
        <v>951.99999999999989</v>
      </c>
      <c r="K25" s="27">
        <v>0</v>
      </c>
      <c r="L25" s="27">
        <v>0</v>
      </c>
      <c r="M25" s="27">
        <v>0</v>
      </c>
      <c r="N25" s="27">
        <v>0</v>
      </c>
      <c r="O25" s="27">
        <v>0</v>
      </c>
      <c r="P25" s="118"/>
      <c r="Q25" s="27"/>
      <c r="R25" s="45"/>
      <c r="S25" s="55"/>
      <c r="T25" s="23"/>
      <c r="U25" s="23"/>
      <c r="V25" s="23"/>
      <c r="W25" s="23"/>
      <c r="X25" s="23"/>
      <c r="Y25" s="91"/>
      <c r="Z25" s="92"/>
      <c r="AA25" s="92"/>
      <c r="AB25" s="67" t="str">
        <f t="shared" si="19"/>
        <v/>
      </c>
      <c r="AC25" s="67" t="str">
        <f t="shared" si="20"/>
        <v/>
      </c>
      <c r="AD25" s="67" t="str">
        <f t="shared" si="21"/>
        <v/>
      </c>
      <c r="AE25" s="31"/>
      <c r="AF25" s="23">
        <f t="shared" si="5"/>
        <v>1</v>
      </c>
      <c r="AG25" s="23">
        <f t="shared" si="6"/>
        <v>0</v>
      </c>
      <c r="AH25" s="23">
        <f t="shared" si="7"/>
        <v>0</v>
      </c>
      <c r="AI25" s="23">
        <f t="shared" si="8"/>
        <v>0</v>
      </c>
      <c r="AJ25" s="23">
        <f t="shared" si="9"/>
        <v>0</v>
      </c>
    </row>
    <row r="26" spans="1:36" ht="25.5" customHeight="1" x14ac:dyDescent="0.2">
      <c r="A26" s="126" t="s">
        <v>0</v>
      </c>
      <c r="B26" s="60" t="s">
        <v>1482</v>
      </c>
      <c r="C26" s="41" t="s">
        <v>1114</v>
      </c>
      <c r="D26" s="74" t="s">
        <v>1339</v>
      </c>
      <c r="E26" s="93" t="str">
        <f t="shared" si="0"/>
        <v>Niveau 1</v>
      </c>
      <c r="F26" s="27" t="s">
        <v>1136</v>
      </c>
      <c r="G26" s="41" t="s">
        <v>1144</v>
      </c>
      <c r="H26" s="76">
        <v>335</v>
      </c>
      <c r="I26" s="109">
        <v>5</v>
      </c>
      <c r="J26" s="94">
        <f t="shared" si="1"/>
        <v>1675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118"/>
      <c r="Q26" s="27"/>
      <c r="R26" s="45"/>
      <c r="S26" s="55"/>
      <c r="T26" s="23"/>
      <c r="U26" s="23"/>
      <c r="V26" s="23"/>
      <c r="W26" s="23"/>
      <c r="X26" s="23"/>
      <c r="Y26" s="91"/>
      <c r="Z26" s="92"/>
      <c r="AA26" s="92"/>
      <c r="AB26" s="67" t="str">
        <f t="shared" si="19"/>
        <v/>
      </c>
      <c r="AC26" s="67" t="str">
        <f t="shared" si="20"/>
        <v/>
      </c>
      <c r="AD26" s="67" t="str">
        <f t="shared" si="21"/>
        <v/>
      </c>
      <c r="AE26" s="31"/>
      <c r="AF26" s="23">
        <f t="shared" si="5"/>
        <v>1</v>
      </c>
      <c r="AG26" s="23">
        <f t="shared" si="6"/>
        <v>0</v>
      </c>
      <c r="AH26" s="23">
        <f t="shared" si="7"/>
        <v>0</v>
      </c>
      <c r="AI26" s="23">
        <f t="shared" si="8"/>
        <v>0</v>
      </c>
      <c r="AJ26" s="23">
        <f t="shared" si="9"/>
        <v>0</v>
      </c>
    </row>
    <row r="27" spans="1:36" ht="25.5" customHeight="1" x14ac:dyDescent="0.2">
      <c r="A27" s="126" t="s">
        <v>0</v>
      </c>
      <c r="B27" s="60" t="s">
        <v>1481</v>
      </c>
      <c r="C27" s="41" t="s">
        <v>1116</v>
      </c>
      <c r="D27" s="74" t="s">
        <v>1339</v>
      </c>
      <c r="E27" s="93" t="str">
        <f t="shared" si="0"/>
        <v>Niveau 1</v>
      </c>
      <c r="F27" s="27" t="s">
        <v>1136</v>
      </c>
      <c r="G27" s="41" t="s">
        <v>1145</v>
      </c>
      <c r="H27" s="76">
        <v>195</v>
      </c>
      <c r="I27" s="109">
        <v>5.6</v>
      </c>
      <c r="J27" s="94">
        <f t="shared" si="1"/>
        <v>1092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118"/>
      <c r="Q27" s="27"/>
      <c r="R27" s="45"/>
      <c r="S27" s="55"/>
      <c r="T27" s="23"/>
      <c r="U27" s="23"/>
      <c r="V27" s="23"/>
      <c r="W27" s="23"/>
      <c r="X27" s="23"/>
      <c r="Y27" s="91"/>
      <c r="Z27" s="92"/>
      <c r="AA27" s="92"/>
      <c r="AB27" s="67" t="str">
        <f t="shared" si="19"/>
        <v/>
      </c>
      <c r="AC27" s="67" t="str">
        <f t="shared" si="20"/>
        <v/>
      </c>
      <c r="AD27" s="67" t="str">
        <f t="shared" si="21"/>
        <v/>
      </c>
      <c r="AE27" s="31"/>
      <c r="AF27" s="23">
        <f t="shared" si="5"/>
        <v>1</v>
      </c>
      <c r="AG27" s="23">
        <f t="shared" si="6"/>
        <v>0</v>
      </c>
      <c r="AH27" s="23">
        <f t="shared" si="7"/>
        <v>0</v>
      </c>
      <c r="AI27" s="23">
        <f t="shared" si="8"/>
        <v>0</v>
      </c>
      <c r="AJ27" s="23">
        <f t="shared" si="9"/>
        <v>0</v>
      </c>
    </row>
    <row r="28" spans="1:36" ht="25.5" customHeight="1" x14ac:dyDescent="0.2">
      <c r="A28" s="126" t="s">
        <v>0</v>
      </c>
      <c r="B28" s="60" t="s">
        <v>1480</v>
      </c>
      <c r="C28" s="41" t="s">
        <v>38</v>
      </c>
      <c r="D28" s="74" t="s">
        <v>1339</v>
      </c>
      <c r="E28" s="93" t="str">
        <f t="shared" si="0"/>
        <v>Niveau 1</v>
      </c>
      <c r="F28" s="27" t="s">
        <v>1136</v>
      </c>
      <c r="G28" s="41" t="s">
        <v>1145</v>
      </c>
      <c r="H28" s="76">
        <v>236</v>
      </c>
      <c r="I28" s="109">
        <v>4.4000000000000004</v>
      </c>
      <c r="J28" s="94">
        <f t="shared" si="1"/>
        <v>1038.4000000000001</v>
      </c>
      <c r="K28" s="27">
        <v>0</v>
      </c>
      <c r="L28" s="27">
        <v>0</v>
      </c>
      <c r="M28" s="27">
        <v>0</v>
      </c>
      <c r="N28" s="27">
        <v>0</v>
      </c>
      <c r="O28" s="27">
        <v>0</v>
      </c>
      <c r="P28" s="118">
        <v>2015</v>
      </c>
      <c r="Q28" s="27" t="s">
        <v>1170</v>
      </c>
      <c r="R28" s="45"/>
      <c r="S28" s="55"/>
      <c r="T28" s="23"/>
      <c r="U28" s="23"/>
      <c r="V28" s="23"/>
      <c r="W28" s="23"/>
      <c r="X28" s="23"/>
      <c r="Y28" s="91"/>
      <c r="Z28" s="92"/>
      <c r="AA28" s="92"/>
      <c r="AB28" s="67" t="str">
        <f t="shared" si="19"/>
        <v/>
      </c>
      <c r="AC28" s="67" t="str">
        <f t="shared" si="20"/>
        <v/>
      </c>
      <c r="AD28" s="67" t="str">
        <f t="shared" si="21"/>
        <v/>
      </c>
      <c r="AE28" s="31"/>
      <c r="AF28" s="23">
        <f t="shared" si="5"/>
        <v>1</v>
      </c>
      <c r="AG28" s="23">
        <f t="shared" si="6"/>
        <v>0</v>
      </c>
      <c r="AH28" s="23">
        <f t="shared" si="7"/>
        <v>0</v>
      </c>
      <c r="AI28" s="23">
        <f t="shared" si="8"/>
        <v>0</v>
      </c>
      <c r="AJ28" s="23">
        <f t="shared" si="9"/>
        <v>0</v>
      </c>
    </row>
    <row r="29" spans="1:36" ht="25.5" customHeight="1" x14ac:dyDescent="0.2">
      <c r="A29" s="126" t="s">
        <v>0</v>
      </c>
      <c r="B29" s="60" t="s">
        <v>55</v>
      </c>
      <c r="C29" s="41" t="s">
        <v>26</v>
      </c>
      <c r="D29" s="74" t="s">
        <v>1179</v>
      </c>
      <c r="E29" s="93" t="str">
        <f t="shared" si="0"/>
        <v>Niveau 2</v>
      </c>
      <c r="F29" s="27" t="s">
        <v>1135</v>
      </c>
      <c r="G29" s="41" t="s">
        <v>1145</v>
      </c>
      <c r="H29" s="76">
        <v>210</v>
      </c>
      <c r="I29" s="109">
        <v>5.0999999999999996</v>
      </c>
      <c r="J29" s="94">
        <f t="shared" si="1"/>
        <v>1071</v>
      </c>
      <c r="K29" s="27">
        <v>35</v>
      </c>
      <c r="L29" s="27">
        <v>0</v>
      </c>
      <c r="M29" s="27">
        <v>0</v>
      </c>
      <c r="N29" s="27">
        <v>214</v>
      </c>
      <c r="O29" s="27">
        <v>0</v>
      </c>
      <c r="P29" s="118"/>
      <c r="Q29" s="27"/>
      <c r="R29" s="45"/>
      <c r="S29" s="55"/>
      <c r="T29" s="23"/>
      <c r="U29" s="23"/>
      <c r="V29" s="23"/>
      <c r="W29" s="23"/>
      <c r="X29" s="23"/>
      <c r="Y29" s="91"/>
      <c r="Z29" s="92"/>
      <c r="AA29" s="92"/>
      <c r="AB29" s="67" t="str">
        <f t="shared" si="19"/>
        <v/>
      </c>
      <c r="AC29" s="67" t="str">
        <f t="shared" si="20"/>
        <v/>
      </c>
      <c r="AD29" s="67" t="str">
        <f t="shared" si="21"/>
        <v/>
      </c>
      <c r="AE29" s="31"/>
      <c r="AF29" s="23">
        <f t="shared" si="5"/>
        <v>0</v>
      </c>
      <c r="AG29" s="23">
        <f t="shared" si="6"/>
        <v>1</v>
      </c>
      <c r="AH29" s="23">
        <f t="shared" si="7"/>
        <v>0</v>
      </c>
      <c r="AI29" s="23">
        <f t="shared" si="8"/>
        <v>0</v>
      </c>
      <c r="AJ29" s="23">
        <f t="shared" si="9"/>
        <v>0</v>
      </c>
    </row>
    <row r="30" spans="1:36" ht="25.5" customHeight="1" x14ac:dyDescent="0.2">
      <c r="A30" s="126" t="s">
        <v>0</v>
      </c>
      <c r="B30" s="60" t="s">
        <v>1479</v>
      </c>
      <c r="C30" s="41" t="s">
        <v>29</v>
      </c>
      <c r="D30" s="74" t="s">
        <v>1179</v>
      </c>
      <c r="E30" s="93" t="str">
        <f t="shared" si="0"/>
        <v>Niveau 2</v>
      </c>
      <c r="F30" s="27" t="s">
        <v>1136</v>
      </c>
      <c r="G30" s="41" t="s">
        <v>1145</v>
      </c>
      <c r="H30" s="76">
        <v>150</v>
      </c>
      <c r="I30" s="109">
        <v>5.4</v>
      </c>
      <c r="J30" s="94">
        <f t="shared" si="1"/>
        <v>810</v>
      </c>
      <c r="K30" s="27">
        <v>0</v>
      </c>
      <c r="L30" s="27">
        <v>0</v>
      </c>
      <c r="M30" s="27">
        <v>0</v>
      </c>
      <c r="N30" s="27">
        <v>162</v>
      </c>
      <c r="O30" s="27">
        <v>0</v>
      </c>
      <c r="P30" s="118"/>
      <c r="Q30" s="27"/>
      <c r="R30" s="45"/>
      <c r="S30" s="55"/>
      <c r="T30" s="23"/>
      <c r="U30" s="23"/>
      <c r="V30" s="23"/>
      <c r="W30" s="23"/>
      <c r="X30" s="23"/>
      <c r="Y30" s="91"/>
      <c r="Z30" s="92"/>
      <c r="AA30" s="92"/>
      <c r="AB30" s="67" t="str">
        <f t="shared" si="19"/>
        <v/>
      </c>
      <c r="AC30" s="67" t="str">
        <f t="shared" si="20"/>
        <v/>
      </c>
      <c r="AD30" s="67" t="str">
        <f t="shared" si="21"/>
        <v/>
      </c>
      <c r="AE30" s="31"/>
      <c r="AF30" s="23">
        <f t="shared" si="5"/>
        <v>0</v>
      </c>
      <c r="AG30" s="23">
        <f t="shared" si="6"/>
        <v>1</v>
      </c>
      <c r="AH30" s="23">
        <f t="shared" si="7"/>
        <v>0</v>
      </c>
      <c r="AI30" s="23">
        <f t="shared" si="8"/>
        <v>0</v>
      </c>
      <c r="AJ30" s="23">
        <f t="shared" si="9"/>
        <v>0</v>
      </c>
    </row>
    <row r="31" spans="1:36" ht="25.5" customHeight="1" x14ac:dyDescent="0.2">
      <c r="A31" s="126" t="s">
        <v>0</v>
      </c>
      <c r="B31" s="60" t="s">
        <v>1478</v>
      </c>
      <c r="C31" s="41" t="s">
        <v>1114</v>
      </c>
      <c r="D31" s="74" t="s">
        <v>1179</v>
      </c>
      <c r="E31" s="93" t="str">
        <f t="shared" si="0"/>
        <v>Niveau 2</v>
      </c>
      <c r="F31" s="27" t="s">
        <v>1136</v>
      </c>
      <c r="G31" s="41" t="s">
        <v>1145</v>
      </c>
      <c r="H31" s="76">
        <v>185</v>
      </c>
      <c r="I31" s="109">
        <v>4.4000000000000004</v>
      </c>
      <c r="J31" s="94">
        <f t="shared" si="1"/>
        <v>814.00000000000011</v>
      </c>
      <c r="K31" s="27">
        <v>20</v>
      </c>
      <c r="L31" s="27">
        <v>0</v>
      </c>
      <c r="M31" s="27">
        <v>0</v>
      </c>
      <c r="N31" s="27">
        <v>163</v>
      </c>
      <c r="O31" s="27">
        <v>0</v>
      </c>
      <c r="P31" s="118"/>
      <c r="Q31" s="27"/>
      <c r="R31" s="45"/>
      <c r="S31" s="55"/>
      <c r="T31" s="23"/>
      <c r="U31" s="23"/>
      <c r="V31" s="23"/>
      <c r="W31" s="23"/>
      <c r="X31" s="23"/>
      <c r="Y31" s="91"/>
      <c r="Z31" s="92"/>
      <c r="AA31" s="92"/>
      <c r="AB31" s="67" t="str">
        <f t="shared" si="19"/>
        <v/>
      </c>
      <c r="AC31" s="67" t="str">
        <f t="shared" si="20"/>
        <v/>
      </c>
      <c r="AD31" s="67" t="str">
        <f t="shared" si="21"/>
        <v/>
      </c>
      <c r="AE31" s="31"/>
      <c r="AF31" s="23">
        <f t="shared" si="5"/>
        <v>0</v>
      </c>
      <c r="AG31" s="23">
        <f t="shared" si="6"/>
        <v>1</v>
      </c>
      <c r="AH31" s="23">
        <f t="shared" si="7"/>
        <v>0</v>
      </c>
      <c r="AI31" s="23">
        <f t="shared" si="8"/>
        <v>0</v>
      </c>
      <c r="AJ31" s="23">
        <f t="shared" si="9"/>
        <v>0</v>
      </c>
    </row>
    <row r="32" spans="1:36" ht="25.5" customHeight="1" x14ac:dyDescent="0.2">
      <c r="A32" s="126" t="s">
        <v>0</v>
      </c>
      <c r="B32" s="60" t="s">
        <v>1477</v>
      </c>
      <c r="C32" s="41" t="s">
        <v>29</v>
      </c>
      <c r="D32" s="74" t="s">
        <v>1179</v>
      </c>
      <c r="E32" s="93" t="str">
        <f t="shared" si="0"/>
        <v>Niveau 2</v>
      </c>
      <c r="F32" s="27" t="s">
        <v>1136</v>
      </c>
      <c r="G32" s="41" t="s">
        <v>1145</v>
      </c>
      <c r="H32" s="76">
        <v>200</v>
      </c>
      <c r="I32" s="109">
        <v>6.2</v>
      </c>
      <c r="J32" s="94">
        <f t="shared" si="1"/>
        <v>1240</v>
      </c>
      <c r="K32" s="27">
        <v>0</v>
      </c>
      <c r="L32" s="27">
        <v>0</v>
      </c>
      <c r="M32" s="27">
        <v>200</v>
      </c>
      <c r="N32" s="27">
        <v>248</v>
      </c>
      <c r="O32" s="27">
        <v>0</v>
      </c>
      <c r="P32" s="118"/>
      <c r="Q32" s="27"/>
      <c r="R32" s="45"/>
      <c r="S32" s="55"/>
      <c r="T32" s="23"/>
      <c r="U32" s="23"/>
      <c r="V32" s="23"/>
      <c r="W32" s="23"/>
      <c r="X32" s="23"/>
      <c r="Y32" s="91"/>
      <c r="Z32" s="92"/>
      <c r="AA32" s="92"/>
      <c r="AB32" s="67" t="str">
        <f t="shared" si="19"/>
        <v/>
      </c>
      <c r="AC32" s="67" t="str">
        <f t="shared" si="20"/>
        <v/>
      </c>
      <c r="AD32" s="67" t="str">
        <f t="shared" si="21"/>
        <v/>
      </c>
      <c r="AE32" s="31"/>
      <c r="AF32" s="23">
        <f t="shared" si="5"/>
        <v>0</v>
      </c>
      <c r="AG32" s="23">
        <f t="shared" si="6"/>
        <v>1</v>
      </c>
      <c r="AH32" s="23">
        <f t="shared" si="7"/>
        <v>0</v>
      </c>
      <c r="AI32" s="23">
        <f t="shared" si="8"/>
        <v>0</v>
      </c>
      <c r="AJ32" s="23">
        <f t="shared" si="9"/>
        <v>0</v>
      </c>
    </row>
    <row r="33" spans="1:36" ht="25.5" customHeight="1" x14ac:dyDescent="0.2">
      <c r="A33" s="177" t="s">
        <v>0</v>
      </c>
      <c r="B33" s="181" t="s">
        <v>59</v>
      </c>
      <c r="C33" s="179" t="s">
        <v>25</v>
      </c>
      <c r="D33" s="74"/>
      <c r="E33" s="93" t="str">
        <f t="shared" si="0"/>
        <v/>
      </c>
      <c r="F33" s="27"/>
      <c r="G33" s="41"/>
      <c r="H33" s="76">
        <v>332</v>
      </c>
      <c r="I33" s="109"/>
      <c r="J33" s="94">
        <f t="shared" si="1"/>
        <v>0</v>
      </c>
      <c r="K33" s="27"/>
      <c r="L33" s="27"/>
      <c r="M33" s="27"/>
      <c r="N33" s="27"/>
      <c r="O33" s="27"/>
      <c r="P33" s="118"/>
      <c r="Q33" s="27"/>
      <c r="R33" s="45"/>
      <c r="S33" s="55"/>
      <c r="T33" s="23"/>
      <c r="U33" s="23"/>
      <c r="V33" s="23"/>
      <c r="W33" s="23"/>
      <c r="X33" s="23"/>
      <c r="Y33" s="91"/>
      <c r="Z33" s="92"/>
      <c r="AA33" s="92"/>
      <c r="AB33" s="67" t="str">
        <f t="shared" si="19"/>
        <v/>
      </c>
      <c r="AC33" s="67" t="str">
        <f t="shared" si="20"/>
        <v/>
      </c>
      <c r="AD33" s="67" t="str">
        <f t="shared" si="21"/>
        <v/>
      </c>
      <c r="AE33" s="31"/>
      <c r="AF33" s="23">
        <f t="shared" si="5"/>
        <v>0</v>
      </c>
      <c r="AG33" s="23">
        <f t="shared" si="6"/>
        <v>0</v>
      </c>
      <c r="AH33" s="23">
        <f t="shared" si="7"/>
        <v>0</v>
      </c>
      <c r="AI33" s="23">
        <f t="shared" si="8"/>
        <v>0</v>
      </c>
      <c r="AJ33" s="23">
        <f t="shared" si="9"/>
        <v>0</v>
      </c>
    </row>
    <row r="34" spans="1:36" ht="25.5" customHeight="1" x14ac:dyDescent="0.2">
      <c r="A34" s="126" t="s">
        <v>1</v>
      </c>
      <c r="B34" s="110" t="s">
        <v>1286</v>
      </c>
      <c r="C34" s="41" t="s">
        <v>36</v>
      </c>
      <c r="D34" s="74" t="s">
        <v>1339</v>
      </c>
      <c r="E34" s="93" t="str">
        <f t="shared" si="0"/>
        <v>Niveau 1</v>
      </c>
      <c r="F34" s="27" t="s">
        <v>1135</v>
      </c>
      <c r="G34" s="41" t="s">
        <v>1145</v>
      </c>
      <c r="H34" s="76">
        <v>580</v>
      </c>
      <c r="I34" s="109">
        <v>6.8</v>
      </c>
      <c r="J34" s="94">
        <f>I34*H34</f>
        <v>3944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118">
        <v>2015</v>
      </c>
      <c r="Q34" s="27" t="s">
        <v>1170</v>
      </c>
      <c r="R34" s="45"/>
      <c r="S34" s="55"/>
      <c r="T34" s="23"/>
      <c r="U34" s="23"/>
      <c r="V34" s="23"/>
      <c r="W34" s="23"/>
      <c r="X34" s="23"/>
      <c r="Y34" s="91"/>
      <c r="Z34" s="92"/>
      <c r="AA34" s="92"/>
      <c r="AB34" s="67" t="str">
        <f>IF(R34="Année N",Y34+Z34+AA34,"")</f>
        <v/>
      </c>
      <c r="AC34" s="67" t="str">
        <f>IF(R34="N+1",Y34+Z34+AA34,"")</f>
        <v/>
      </c>
      <c r="AD34" s="67" t="str">
        <f>IF(R34="&gt; N+1",Y34+Z34+AA34,"")</f>
        <v/>
      </c>
      <c r="AE34" s="31"/>
      <c r="AF34" s="23">
        <f>IF(E34="Niveau 1",1,0)</f>
        <v>1</v>
      </c>
      <c r="AG34" s="23">
        <f>IF(E34="Niveau 2",1,0)</f>
        <v>0</v>
      </c>
      <c r="AH34" s="23">
        <f>IF(E34="Niveau 3",1,0)</f>
        <v>0</v>
      </c>
      <c r="AI34" s="23">
        <f>IF(E34="Niveau 4",1,0)</f>
        <v>0</v>
      </c>
      <c r="AJ34" s="23">
        <f>IF(E34="Niveau 5",1,0)</f>
        <v>0</v>
      </c>
    </row>
    <row r="35" spans="1:36" ht="25.5" customHeight="1" x14ac:dyDescent="0.2">
      <c r="A35" s="126" t="s">
        <v>1</v>
      </c>
      <c r="B35" s="60" t="s">
        <v>1476</v>
      </c>
      <c r="C35" s="41" t="s">
        <v>36</v>
      </c>
      <c r="D35" s="74" t="s">
        <v>1339</v>
      </c>
      <c r="E35" s="93" t="str">
        <f t="shared" si="0"/>
        <v>Niveau 1</v>
      </c>
      <c r="F35" s="27" t="s">
        <v>1136</v>
      </c>
      <c r="G35" s="41" t="s">
        <v>1145</v>
      </c>
      <c r="H35" s="76">
        <v>580</v>
      </c>
      <c r="I35" s="109">
        <v>5.5</v>
      </c>
      <c r="J35" s="94">
        <f t="shared" si="1"/>
        <v>3190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118"/>
      <c r="Q35" s="27"/>
      <c r="R35" s="45"/>
      <c r="S35" s="55"/>
      <c r="T35" s="23"/>
      <c r="U35" s="23"/>
      <c r="V35" s="23"/>
      <c r="W35" s="23"/>
      <c r="X35" s="23"/>
      <c r="Y35" s="91"/>
      <c r="Z35" s="92"/>
      <c r="AA35" s="92"/>
      <c r="AB35" s="67" t="str">
        <f t="shared" si="19"/>
        <v/>
      </c>
      <c r="AC35" s="67" t="str">
        <f t="shared" si="20"/>
        <v/>
      </c>
      <c r="AD35" s="67" t="str">
        <f t="shared" si="21"/>
        <v/>
      </c>
      <c r="AE35" s="31"/>
      <c r="AF35" s="23">
        <f t="shared" si="5"/>
        <v>1</v>
      </c>
      <c r="AG35" s="23">
        <f t="shared" si="6"/>
        <v>0</v>
      </c>
      <c r="AH35" s="23">
        <f t="shared" si="7"/>
        <v>0</v>
      </c>
      <c r="AI35" s="23">
        <f t="shared" si="8"/>
        <v>0</v>
      </c>
      <c r="AJ35" s="23">
        <f t="shared" si="9"/>
        <v>0</v>
      </c>
    </row>
    <row r="36" spans="1:36" ht="25.5" customHeight="1" x14ac:dyDescent="0.2">
      <c r="A36" s="126" t="s">
        <v>0</v>
      </c>
      <c r="B36" s="60" t="s">
        <v>61</v>
      </c>
      <c r="C36" s="41" t="s">
        <v>1113</v>
      </c>
      <c r="D36" s="74" t="s">
        <v>1339</v>
      </c>
      <c r="E36" s="93" t="str">
        <f t="shared" si="0"/>
        <v>Niveau 1</v>
      </c>
      <c r="F36" s="27" t="s">
        <v>1135</v>
      </c>
      <c r="G36" s="41" t="s">
        <v>1145</v>
      </c>
      <c r="H36" s="76">
        <v>300</v>
      </c>
      <c r="I36" s="109">
        <v>4.7</v>
      </c>
      <c r="J36" s="94">
        <f t="shared" si="1"/>
        <v>1410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118"/>
      <c r="Q36" s="27"/>
      <c r="R36" s="45"/>
      <c r="S36" s="55"/>
      <c r="T36" s="23"/>
      <c r="U36" s="23"/>
      <c r="V36" s="23"/>
      <c r="W36" s="23"/>
      <c r="X36" s="23"/>
      <c r="Y36" s="91"/>
      <c r="Z36" s="92"/>
      <c r="AA36" s="92"/>
      <c r="AB36" s="67" t="str">
        <f t="shared" si="19"/>
        <v/>
      </c>
      <c r="AC36" s="67" t="str">
        <f t="shared" si="20"/>
        <v/>
      </c>
      <c r="AD36" s="67" t="str">
        <f t="shared" si="21"/>
        <v/>
      </c>
      <c r="AE36" s="31"/>
      <c r="AF36" s="23">
        <f t="shared" si="5"/>
        <v>1</v>
      </c>
      <c r="AG36" s="23">
        <f t="shared" si="6"/>
        <v>0</v>
      </c>
      <c r="AH36" s="23">
        <f t="shared" si="7"/>
        <v>0</v>
      </c>
      <c r="AI36" s="23">
        <f t="shared" si="8"/>
        <v>0</v>
      </c>
      <c r="AJ36" s="23">
        <f t="shared" si="9"/>
        <v>0</v>
      </c>
    </row>
    <row r="37" spans="1:36" ht="25.5" customHeight="1" x14ac:dyDescent="0.2">
      <c r="A37" s="126" t="s">
        <v>1</v>
      </c>
      <c r="B37" s="60" t="s">
        <v>1474</v>
      </c>
      <c r="C37" s="41" t="s">
        <v>31</v>
      </c>
      <c r="D37" s="74" t="s">
        <v>1339</v>
      </c>
      <c r="E37" s="93" t="str">
        <f>IF(D37="Bon état","Niveau 1",IF(D37="Faïencée","Niveau 2",IF(D37="Fortement faïencée","Niveau 3",IF(D37="Orniérée","Niveau 4",IF(D37="Affaissée ou quasi détruite","Niveau 5","")))))</f>
        <v>Niveau 1</v>
      </c>
      <c r="F37" s="27" t="s">
        <v>1135</v>
      </c>
      <c r="G37" s="41" t="s">
        <v>1145</v>
      </c>
      <c r="H37" s="76">
        <v>110</v>
      </c>
      <c r="I37" s="109">
        <v>5.4</v>
      </c>
      <c r="J37" s="94">
        <f>I37*H37</f>
        <v>594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118"/>
      <c r="Q37" s="27"/>
      <c r="R37" s="45"/>
      <c r="S37" s="55"/>
      <c r="T37" s="23"/>
      <c r="U37" s="23"/>
      <c r="V37" s="23"/>
      <c r="W37" s="23"/>
      <c r="X37" s="23"/>
      <c r="Y37" s="91"/>
      <c r="Z37" s="92"/>
      <c r="AA37" s="92"/>
      <c r="AB37" s="67" t="str">
        <f>IF(R37="Année N",Y37+Z37+AA37,"")</f>
        <v/>
      </c>
      <c r="AC37" s="67" t="str">
        <f>IF(R37="N+1",Y37+Z37+AA37,"")</f>
        <v/>
      </c>
      <c r="AD37" s="67" t="str">
        <f>IF(R37="&gt; N+1",Y37+Z37+AA37,"")</f>
        <v/>
      </c>
      <c r="AE37" s="31"/>
      <c r="AF37" s="23">
        <f>IF(E37="Niveau 1",1,0)</f>
        <v>1</v>
      </c>
      <c r="AG37" s="23">
        <f>IF(E37="Niveau 2",1,0)</f>
        <v>0</v>
      </c>
      <c r="AH37" s="23">
        <f>IF(E37="Niveau 3",1,0)</f>
        <v>0</v>
      </c>
      <c r="AI37" s="23">
        <f>IF(E37="Niveau 4",1,0)</f>
        <v>0</v>
      </c>
      <c r="AJ37" s="23">
        <f>IF(E37="Niveau 5",1,0)</f>
        <v>0</v>
      </c>
    </row>
    <row r="38" spans="1:36" ht="25.5" customHeight="1" x14ac:dyDescent="0.2">
      <c r="A38" s="126" t="s">
        <v>0</v>
      </c>
      <c r="B38" s="60" t="s">
        <v>1473</v>
      </c>
      <c r="C38" s="41" t="s">
        <v>1114</v>
      </c>
      <c r="D38" s="74" t="s">
        <v>1339</v>
      </c>
      <c r="E38" s="93" t="str">
        <f t="shared" si="0"/>
        <v>Niveau 1</v>
      </c>
      <c r="F38" s="27" t="s">
        <v>1136</v>
      </c>
      <c r="G38" s="41" t="s">
        <v>1145</v>
      </c>
      <c r="H38" s="76">
        <v>197</v>
      </c>
      <c r="I38" s="109">
        <v>6</v>
      </c>
      <c r="J38" s="94">
        <f t="shared" si="1"/>
        <v>1182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118">
        <v>2015</v>
      </c>
      <c r="Q38" s="27" t="s">
        <v>1119</v>
      </c>
      <c r="R38" s="45"/>
      <c r="S38" s="55"/>
      <c r="T38" s="23"/>
      <c r="U38" s="23"/>
      <c r="V38" s="23"/>
      <c r="W38" s="23"/>
      <c r="X38" s="23"/>
      <c r="Y38" s="91"/>
      <c r="Z38" s="92"/>
      <c r="AA38" s="92"/>
      <c r="AB38" s="67" t="str">
        <f t="shared" si="19"/>
        <v/>
      </c>
      <c r="AC38" s="67" t="str">
        <f t="shared" si="20"/>
        <v/>
      </c>
      <c r="AD38" s="67" t="str">
        <f t="shared" si="21"/>
        <v/>
      </c>
      <c r="AE38" s="31"/>
      <c r="AF38" s="23">
        <f t="shared" si="5"/>
        <v>1</v>
      </c>
      <c r="AG38" s="23">
        <f t="shared" si="6"/>
        <v>0</v>
      </c>
      <c r="AH38" s="23">
        <f t="shared" si="7"/>
        <v>0</v>
      </c>
      <c r="AI38" s="23">
        <f t="shared" si="8"/>
        <v>0</v>
      </c>
      <c r="AJ38" s="23">
        <f t="shared" si="9"/>
        <v>0</v>
      </c>
    </row>
    <row r="39" spans="1:36" ht="25.5" customHeight="1" x14ac:dyDescent="0.2">
      <c r="A39" s="126" t="s">
        <v>0</v>
      </c>
      <c r="B39" s="60" t="s">
        <v>1471</v>
      </c>
      <c r="C39" s="41" t="s">
        <v>29</v>
      </c>
      <c r="D39" s="74" t="s">
        <v>1339</v>
      </c>
      <c r="E39" s="93" t="str">
        <f t="shared" si="0"/>
        <v>Niveau 1</v>
      </c>
      <c r="F39" s="27" t="s">
        <v>1136</v>
      </c>
      <c r="G39" s="41" t="s">
        <v>1145</v>
      </c>
      <c r="H39" s="76">
        <v>84</v>
      </c>
      <c r="I39" s="109">
        <v>4.5999999999999996</v>
      </c>
      <c r="J39" s="94">
        <f t="shared" si="1"/>
        <v>386.4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118"/>
      <c r="Q39" s="27"/>
      <c r="R39" s="45"/>
      <c r="S39" s="55"/>
      <c r="T39" s="23"/>
      <c r="U39" s="23"/>
      <c r="V39" s="23"/>
      <c r="W39" s="23"/>
      <c r="X39" s="23"/>
      <c r="Y39" s="91"/>
      <c r="Z39" s="92"/>
      <c r="AA39" s="92"/>
      <c r="AB39" s="67" t="str">
        <f t="shared" si="19"/>
        <v/>
      </c>
      <c r="AC39" s="67" t="str">
        <f t="shared" si="20"/>
        <v/>
      </c>
      <c r="AD39" s="67" t="str">
        <f t="shared" si="21"/>
        <v/>
      </c>
      <c r="AE39" s="31"/>
      <c r="AF39" s="23">
        <f t="shared" si="5"/>
        <v>1</v>
      </c>
      <c r="AG39" s="23">
        <f t="shared" si="6"/>
        <v>0</v>
      </c>
      <c r="AH39" s="23">
        <f t="shared" si="7"/>
        <v>0</v>
      </c>
      <c r="AI39" s="23">
        <f t="shared" si="8"/>
        <v>0</v>
      </c>
      <c r="AJ39" s="23">
        <f t="shared" si="9"/>
        <v>0</v>
      </c>
    </row>
    <row r="40" spans="1:36" s="245" customFormat="1" ht="25.5" customHeight="1" x14ac:dyDescent="0.2">
      <c r="A40" s="248" t="s">
        <v>0</v>
      </c>
      <c r="B40" s="249" t="s">
        <v>1470</v>
      </c>
      <c r="C40" s="250" t="s">
        <v>36</v>
      </c>
      <c r="D40" s="251" t="s">
        <v>1339</v>
      </c>
      <c r="E40" s="247" t="str">
        <f t="shared" si="0"/>
        <v>Niveau 1</v>
      </c>
      <c r="F40" s="252" t="s">
        <v>1136</v>
      </c>
      <c r="G40" s="250" t="s">
        <v>1145</v>
      </c>
      <c r="H40" s="253"/>
      <c r="I40" s="254"/>
      <c r="J40" s="255"/>
      <c r="K40" s="252"/>
      <c r="L40" s="252"/>
      <c r="M40" s="252"/>
      <c r="N40" s="252"/>
      <c r="O40" s="252"/>
      <c r="P40" s="246" t="s">
        <v>1213</v>
      </c>
      <c r="Q40" s="252"/>
      <c r="R40" s="256"/>
      <c r="S40" s="239"/>
      <c r="T40" s="240"/>
      <c r="U40" s="240"/>
      <c r="V40" s="240"/>
      <c r="W40" s="240"/>
      <c r="X40" s="240"/>
      <c r="Y40" s="241"/>
      <c r="Z40" s="242"/>
      <c r="AA40" s="242"/>
      <c r="AB40" s="243" t="str">
        <f t="shared" si="19"/>
        <v/>
      </c>
      <c r="AC40" s="243" t="str">
        <f t="shared" si="20"/>
        <v/>
      </c>
      <c r="AD40" s="243" t="str">
        <f t="shared" si="21"/>
        <v/>
      </c>
      <c r="AE40" s="244"/>
      <c r="AF40" s="240">
        <f t="shared" si="5"/>
        <v>1</v>
      </c>
      <c r="AG40" s="240">
        <f t="shared" si="6"/>
        <v>0</v>
      </c>
      <c r="AH40" s="240">
        <f t="shared" si="7"/>
        <v>0</v>
      </c>
      <c r="AI40" s="240">
        <f t="shared" si="8"/>
        <v>0</v>
      </c>
      <c r="AJ40" s="240">
        <f t="shared" si="9"/>
        <v>0</v>
      </c>
    </row>
    <row r="41" spans="1:36" ht="25.5" customHeight="1" x14ac:dyDescent="0.2">
      <c r="A41" s="177" t="s">
        <v>6</v>
      </c>
      <c r="B41" s="181" t="s">
        <v>1469</v>
      </c>
      <c r="C41" s="179" t="s">
        <v>24</v>
      </c>
      <c r="D41" s="74"/>
      <c r="E41" s="93" t="str">
        <f t="shared" si="0"/>
        <v/>
      </c>
      <c r="F41" s="27"/>
      <c r="G41" s="41"/>
      <c r="H41" s="76"/>
      <c r="I41" s="109"/>
      <c r="J41" s="94">
        <f t="shared" si="1"/>
        <v>0</v>
      </c>
      <c r="K41" s="27"/>
      <c r="L41" s="27"/>
      <c r="M41" s="27"/>
      <c r="N41" s="27"/>
      <c r="O41" s="27"/>
      <c r="P41" s="118"/>
      <c r="Q41" s="27"/>
      <c r="R41" s="45"/>
      <c r="S41" s="55"/>
      <c r="T41" s="23"/>
      <c r="U41" s="23"/>
      <c r="V41" s="23"/>
      <c r="W41" s="23"/>
      <c r="X41" s="23"/>
      <c r="Y41" s="91"/>
      <c r="Z41" s="92"/>
      <c r="AA41" s="92"/>
      <c r="AB41" s="67" t="str">
        <f t="shared" si="19"/>
        <v/>
      </c>
      <c r="AC41" s="67" t="str">
        <f t="shared" si="20"/>
        <v/>
      </c>
      <c r="AD41" s="67" t="str">
        <f t="shared" si="21"/>
        <v/>
      </c>
      <c r="AE41" s="31"/>
      <c r="AF41" s="23">
        <f t="shared" si="5"/>
        <v>0</v>
      </c>
      <c r="AG41" s="23">
        <f t="shared" si="6"/>
        <v>0</v>
      </c>
      <c r="AH41" s="23">
        <f t="shared" si="7"/>
        <v>0</v>
      </c>
      <c r="AI41" s="23">
        <f t="shared" si="8"/>
        <v>0</v>
      </c>
      <c r="AJ41" s="23">
        <f t="shared" si="9"/>
        <v>0</v>
      </c>
    </row>
    <row r="42" spans="1:36" ht="25.5" customHeight="1" x14ac:dyDescent="0.2">
      <c r="A42" s="126" t="s">
        <v>0</v>
      </c>
      <c r="B42" s="60" t="s">
        <v>1468</v>
      </c>
      <c r="C42" s="41" t="s">
        <v>30</v>
      </c>
      <c r="D42" s="74" t="s">
        <v>1180</v>
      </c>
      <c r="E42" s="93" t="str">
        <f t="shared" ref="E42:E54" si="22">IF(D42="Bon état","Niveau 1",IF(D42="Faïencée","Niveau 2",IF(D42="Fortement faïencée","Niveau 3",IF(D42="Orniérée","Niveau 4",IF(D42="Affaissée ou quasi détruite","Niveau 5","")))))</f>
        <v>Niveau 3</v>
      </c>
      <c r="F42" s="27" t="s">
        <v>1136</v>
      </c>
      <c r="G42" s="41" t="s">
        <v>1145</v>
      </c>
      <c r="H42" s="76">
        <v>120</v>
      </c>
      <c r="I42" s="109">
        <v>6</v>
      </c>
      <c r="J42" s="94">
        <f t="shared" si="1"/>
        <v>720</v>
      </c>
      <c r="K42" s="27">
        <v>0</v>
      </c>
      <c r="L42" s="27">
        <v>0</v>
      </c>
      <c r="M42" s="27">
        <v>0</v>
      </c>
      <c r="N42" s="27">
        <v>216</v>
      </c>
      <c r="O42" s="27">
        <v>0</v>
      </c>
      <c r="P42" s="118"/>
      <c r="Q42" s="27"/>
      <c r="R42" s="45"/>
      <c r="S42" s="55"/>
      <c r="T42" s="23"/>
      <c r="U42" s="23"/>
      <c r="V42" s="23"/>
      <c r="W42" s="23"/>
      <c r="X42" s="23"/>
      <c r="Y42" s="91"/>
      <c r="Z42" s="92"/>
      <c r="AA42" s="92"/>
      <c r="AB42" s="67" t="str">
        <f t="shared" si="19"/>
        <v/>
      </c>
      <c r="AC42" s="67" t="str">
        <f t="shared" si="20"/>
        <v/>
      </c>
      <c r="AD42" s="67" t="str">
        <f t="shared" si="21"/>
        <v/>
      </c>
      <c r="AE42" s="31"/>
      <c r="AF42" s="23">
        <f t="shared" si="5"/>
        <v>0</v>
      </c>
      <c r="AG42" s="23">
        <f t="shared" si="6"/>
        <v>0</v>
      </c>
      <c r="AH42" s="23">
        <f t="shared" si="7"/>
        <v>1</v>
      </c>
      <c r="AI42" s="23">
        <f t="shared" si="8"/>
        <v>0</v>
      </c>
      <c r="AJ42" s="23">
        <f t="shared" si="9"/>
        <v>0</v>
      </c>
    </row>
    <row r="43" spans="1:36" ht="25.5" customHeight="1" x14ac:dyDescent="0.2">
      <c r="A43" s="126" t="s">
        <v>5</v>
      </c>
      <c r="B43" s="60" t="s">
        <v>1466</v>
      </c>
      <c r="C43" s="41" t="s">
        <v>30</v>
      </c>
      <c r="D43" s="74" t="s">
        <v>1339</v>
      </c>
      <c r="E43" s="93" t="str">
        <f t="shared" si="22"/>
        <v>Niveau 1</v>
      </c>
      <c r="F43" s="27" t="s">
        <v>1136</v>
      </c>
      <c r="G43" s="41" t="s">
        <v>1145</v>
      </c>
      <c r="H43" s="76">
        <v>50</v>
      </c>
      <c r="I43" s="109">
        <v>4.5</v>
      </c>
      <c r="J43" s="94">
        <f t="shared" si="1"/>
        <v>225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118"/>
      <c r="Q43" s="27"/>
      <c r="R43" s="45"/>
      <c r="S43" s="55"/>
      <c r="T43" s="23"/>
      <c r="U43" s="23"/>
      <c r="V43" s="23"/>
      <c r="W43" s="23"/>
      <c r="X43" s="23"/>
      <c r="Y43" s="91"/>
      <c r="Z43" s="92"/>
      <c r="AA43" s="92"/>
      <c r="AB43" s="67" t="str">
        <f t="shared" si="19"/>
        <v/>
      </c>
      <c r="AC43" s="67" t="str">
        <f t="shared" si="20"/>
        <v/>
      </c>
      <c r="AD43" s="67" t="str">
        <f t="shared" si="21"/>
        <v/>
      </c>
      <c r="AE43" s="31"/>
      <c r="AF43" s="23">
        <f t="shared" si="5"/>
        <v>1</v>
      </c>
      <c r="AG43" s="23">
        <f t="shared" si="6"/>
        <v>0</v>
      </c>
      <c r="AH43" s="23">
        <f t="shared" si="7"/>
        <v>0</v>
      </c>
      <c r="AI43" s="23">
        <f t="shared" si="8"/>
        <v>0</v>
      </c>
      <c r="AJ43" s="23">
        <f t="shared" si="9"/>
        <v>0</v>
      </c>
    </row>
    <row r="44" spans="1:36" ht="25.5" customHeight="1" x14ac:dyDescent="0.2">
      <c r="A44" s="126" t="s">
        <v>0</v>
      </c>
      <c r="B44" s="60" t="s">
        <v>1464</v>
      </c>
      <c r="C44" s="41" t="s">
        <v>1116</v>
      </c>
      <c r="D44" s="74" t="s">
        <v>1339</v>
      </c>
      <c r="E44" s="93" t="str">
        <f t="shared" si="22"/>
        <v>Niveau 1</v>
      </c>
      <c r="F44" s="27" t="s">
        <v>1136</v>
      </c>
      <c r="G44" s="41" t="s">
        <v>1145</v>
      </c>
      <c r="H44" s="76">
        <v>165</v>
      </c>
      <c r="I44" s="109">
        <v>4.7</v>
      </c>
      <c r="J44" s="94">
        <f t="shared" si="1"/>
        <v>775.5</v>
      </c>
      <c r="K44" s="27">
        <v>0</v>
      </c>
      <c r="L44" s="27">
        <v>0</v>
      </c>
      <c r="M44" s="27">
        <v>0</v>
      </c>
      <c r="N44" s="27">
        <v>0</v>
      </c>
      <c r="O44" s="27">
        <v>0</v>
      </c>
      <c r="P44" s="118"/>
      <c r="Q44" s="27"/>
      <c r="R44" s="45"/>
      <c r="S44" s="55"/>
      <c r="T44" s="23"/>
      <c r="U44" s="23"/>
      <c r="V44" s="23"/>
      <c r="W44" s="23"/>
      <c r="X44" s="23"/>
      <c r="Y44" s="91"/>
      <c r="Z44" s="92"/>
      <c r="AA44" s="92"/>
      <c r="AB44" s="67" t="str">
        <f t="shared" si="19"/>
        <v/>
      </c>
      <c r="AC44" s="67" t="str">
        <f t="shared" si="20"/>
        <v/>
      </c>
      <c r="AD44" s="67" t="str">
        <f t="shared" si="21"/>
        <v/>
      </c>
      <c r="AE44" s="31"/>
      <c r="AF44" s="23">
        <f t="shared" si="5"/>
        <v>1</v>
      </c>
      <c r="AG44" s="23">
        <f t="shared" si="6"/>
        <v>0</v>
      </c>
      <c r="AH44" s="23">
        <f t="shared" si="7"/>
        <v>0</v>
      </c>
      <c r="AI44" s="23">
        <f t="shared" si="8"/>
        <v>0</v>
      </c>
      <c r="AJ44" s="23">
        <f t="shared" si="9"/>
        <v>0</v>
      </c>
    </row>
    <row r="45" spans="1:36" ht="25.5" customHeight="1" x14ac:dyDescent="0.2">
      <c r="A45" s="177" t="s">
        <v>0</v>
      </c>
      <c r="B45" s="181" t="s">
        <v>1465</v>
      </c>
      <c r="C45" s="179" t="s">
        <v>1116</v>
      </c>
      <c r="D45" s="74" t="s">
        <v>1179</v>
      </c>
      <c r="E45" s="93" t="str">
        <f t="shared" si="22"/>
        <v>Niveau 2</v>
      </c>
      <c r="F45" s="27" t="s">
        <v>1136</v>
      </c>
      <c r="G45" s="41" t="s">
        <v>1145</v>
      </c>
      <c r="H45" s="76"/>
      <c r="I45" s="109"/>
      <c r="J45" s="94"/>
      <c r="K45" s="27"/>
      <c r="L45" s="27"/>
      <c r="M45" s="27"/>
      <c r="N45" s="27"/>
      <c r="O45" s="27"/>
      <c r="P45" s="118">
        <v>2017</v>
      </c>
      <c r="Q45" s="27" t="s">
        <v>1117</v>
      </c>
      <c r="R45" s="45"/>
      <c r="S45" s="125"/>
      <c r="T45" s="23"/>
      <c r="U45" s="23"/>
      <c r="V45" s="23"/>
      <c r="W45" s="23"/>
      <c r="X45" s="23"/>
      <c r="Y45" s="91"/>
      <c r="Z45" s="92"/>
      <c r="AA45" s="92"/>
      <c r="AB45" s="124"/>
      <c r="AC45" s="124"/>
      <c r="AD45" s="124"/>
      <c r="AE45" s="31"/>
      <c r="AF45" s="23">
        <f t="shared" si="5"/>
        <v>0</v>
      </c>
      <c r="AG45" s="23">
        <f t="shared" si="6"/>
        <v>1</v>
      </c>
      <c r="AH45" s="23">
        <f t="shared" si="7"/>
        <v>0</v>
      </c>
      <c r="AI45" s="23">
        <f t="shared" si="8"/>
        <v>0</v>
      </c>
      <c r="AJ45" s="23">
        <f t="shared" si="9"/>
        <v>0</v>
      </c>
    </row>
    <row r="46" spans="1:36" ht="25.5" customHeight="1" x14ac:dyDescent="0.2">
      <c r="A46" s="126" t="s">
        <v>0</v>
      </c>
      <c r="B46" s="60" t="s">
        <v>1462</v>
      </c>
      <c r="C46" s="41" t="s">
        <v>1116</v>
      </c>
      <c r="D46" s="74" t="s">
        <v>1339</v>
      </c>
      <c r="E46" s="93" t="str">
        <f t="shared" si="22"/>
        <v>Niveau 1</v>
      </c>
      <c r="F46" s="27" t="s">
        <v>1136</v>
      </c>
      <c r="G46" s="41" t="s">
        <v>1145</v>
      </c>
      <c r="H46" s="76">
        <v>55</v>
      </c>
      <c r="I46" s="109">
        <v>4</v>
      </c>
      <c r="J46" s="94">
        <f t="shared" si="1"/>
        <v>220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118"/>
      <c r="Q46" s="27"/>
      <c r="R46" s="45"/>
      <c r="S46" s="55"/>
      <c r="T46" s="23"/>
      <c r="U46" s="23"/>
      <c r="V46" s="23"/>
      <c r="W46" s="23"/>
      <c r="X46" s="23"/>
      <c r="Y46" s="91"/>
      <c r="Z46" s="92"/>
      <c r="AA46" s="92"/>
      <c r="AB46" s="67" t="str">
        <f t="shared" si="19"/>
        <v/>
      </c>
      <c r="AC46" s="67" t="str">
        <f t="shared" si="20"/>
        <v/>
      </c>
      <c r="AD46" s="67" t="str">
        <f t="shared" si="21"/>
        <v/>
      </c>
      <c r="AE46" s="31"/>
      <c r="AF46" s="23">
        <f t="shared" si="5"/>
        <v>1</v>
      </c>
      <c r="AG46" s="23">
        <f t="shared" si="6"/>
        <v>0</v>
      </c>
      <c r="AH46" s="23">
        <f t="shared" si="7"/>
        <v>0</v>
      </c>
      <c r="AI46" s="23">
        <f t="shared" si="8"/>
        <v>0</v>
      </c>
      <c r="AJ46" s="23">
        <f t="shared" si="9"/>
        <v>0</v>
      </c>
    </row>
    <row r="47" spans="1:36" ht="25.5" customHeight="1" x14ac:dyDescent="0.2">
      <c r="A47" s="177" t="s">
        <v>0</v>
      </c>
      <c r="B47" s="181" t="s">
        <v>1461</v>
      </c>
      <c r="C47" s="179" t="s">
        <v>31</v>
      </c>
      <c r="D47" s="74"/>
      <c r="E47" s="93" t="str">
        <f t="shared" si="22"/>
        <v/>
      </c>
      <c r="F47" s="27"/>
      <c r="G47" s="41"/>
      <c r="H47" s="76"/>
      <c r="I47" s="109"/>
      <c r="J47" s="94">
        <f t="shared" si="1"/>
        <v>0</v>
      </c>
      <c r="K47" s="27"/>
      <c r="L47" s="27"/>
      <c r="M47" s="27"/>
      <c r="N47" s="27"/>
      <c r="O47" s="27"/>
      <c r="P47" s="118"/>
      <c r="Q47" s="27"/>
      <c r="R47" s="45"/>
      <c r="S47" s="55"/>
      <c r="T47" s="23"/>
      <c r="U47" s="23"/>
      <c r="V47" s="23"/>
      <c r="W47" s="23"/>
      <c r="X47" s="23"/>
      <c r="Y47" s="91"/>
      <c r="Z47" s="92"/>
      <c r="AA47" s="92"/>
      <c r="AB47" s="67" t="str">
        <f t="shared" si="19"/>
        <v/>
      </c>
      <c r="AC47" s="67" t="str">
        <f t="shared" si="20"/>
        <v/>
      </c>
      <c r="AD47" s="67" t="str">
        <f t="shared" si="21"/>
        <v/>
      </c>
      <c r="AE47" s="31"/>
      <c r="AF47" s="23">
        <f t="shared" si="5"/>
        <v>0</v>
      </c>
      <c r="AG47" s="23">
        <f t="shared" si="6"/>
        <v>0</v>
      </c>
      <c r="AH47" s="23">
        <f t="shared" si="7"/>
        <v>0</v>
      </c>
      <c r="AI47" s="23">
        <f t="shared" si="8"/>
        <v>0</v>
      </c>
      <c r="AJ47" s="23">
        <f t="shared" si="9"/>
        <v>0</v>
      </c>
    </row>
    <row r="48" spans="1:36" ht="25.5" customHeight="1" x14ac:dyDescent="0.2">
      <c r="A48" s="177" t="s">
        <v>0</v>
      </c>
      <c r="B48" s="181" t="s">
        <v>1459</v>
      </c>
      <c r="C48" s="179" t="s">
        <v>1116</v>
      </c>
      <c r="D48" s="74"/>
      <c r="E48" s="93" t="str">
        <f t="shared" si="22"/>
        <v/>
      </c>
      <c r="F48" s="27"/>
      <c r="G48" s="41"/>
      <c r="H48" s="76"/>
      <c r="I48" s="109"/>
      <c r="J48" s="94">
        <f t="shared" si="1"/>
        <v>0</v>
      </c>
      <c r="K48" s="27"/>
      <c r="L48" s="27"/>
      <c r="M48" s="27"/>
      <c r="N48" s="27"/>
      <c r="O48" s="27"/>
      <c r="P48" s="118"/>
      <c r="Q48" s="27"/>
      <c r="R48" s="45"/>
      <c r="S48" s="55"/>
      <c r="T48" s="23"/>
      <c r="U48" s="23"/>
      <c r="V48" s="23"/>
      <c r="W48" s="23"/>
      <c r="X48" s="23"/>
      <c r="Y48" s="91"/>
      <c r="Z48" s="92"/>
      <c r="AA48" s="92"/>
      <c r="AB48" s="67" t="str">
        <f t="shared" si="19"/>
        <v/>
      </c>
      <c r="AC48" s="67" t="str">
        <f t="shared" si="20"/>
        <v/>
      </c>
      <c r="AD48" s="67" t="str">
        <f t="shared" si="21"/>
        <v/>
      </c>
      <c r="AE48" s="31"/>
      <c r="AF48" s="23">
        <f t="shared" si="5"/>
        <v>0</v>
      </c>
      <c r="AG48" s="23">
        <f t="shared" si="6"/>
        <v>0</v>
      </c>
      <c r="AH48" s="23">
        <f t="shared" si="7"/>
        <v>0</v>
      </c>
      <c r="AI48" s="23">
        <f t="shared" si="8"/>
        <v>0</v>
      </c>
      <c r="AJ48" s="23">
        <f t="shared" si="9"/>
        <v>0</v>
      </c>
    </row>
    <row r="49" spans="1:36" ht="25.5" customHeight="1" x14ac:dyDescent="0.2">
      <c r="A49" s="126" t="s">
        <v>0</v>
      </c>
      <c r="B49" s="60" t="s">
        <v>1460</v>
      </c>
      <c r="C49" s="41" t="s">
        <v>1114</v>
      </c>
      <c r="D49" s="74" t="s">
        <v>1179</v>
      </c>
      <c r="E49" s="93" t="str">
        <f t="shared" si="22"/>
        <v>Niveau 2</v>
      </c>
      <c r="F49" s="27" t="s">
        <v>1136</v>
      </c>
      <c r="G49" s="41" t="s">
        <v>1145</v>
      </c>
      <c r="H49" s="76">
        <v>220</v>
      </c>
      <c r="I49" s="109">
        <v>4.3</v>
      </c>
      <c r="J49" s="94">
        <f t="shared" si="1"/>
        <v>946</v>
      </c>
      <c r="K49" s="27">
        <v>0</v>
      </c>
      <c r="L49" s="27">
        <v>0</v>
      </c>
      <c r="M49" s="27">
        <v>0</v>
      </c>
      <c r="N49" s="27">
        <v>189</v>
      </c>
      <c r="O49" s="27">
        <v>0</v>
      </c>
      <c r="P49" s="118"/>
      <c r="Q49" s="27"/>
      <c r="R49" s="45"/>
      <c r="S49" s="55"/>
      <c r="T49" s="23"/>
      <c r="U49" s="23"/>
      <c r="V49" s="23"/>
      <c r="W49" s="23"/>
      <c r="X49" s="23"/>
      <c r="Y49" s="91"/>
      <c r="Z49" s="92"/>
      <c r="AA49" s="92"/>
      <c r="AB49" s="67" t="str">
        <f t="shared" si="19"/>
        <v/>
      </c>
      <c r="AC49" s="67" t="str">
        <f t="shared" si="20"/>
        <v/>
      </c>
      <c r="AD49" s="67" t="str">
        <f t="shared" si="21"/>
        <v/>
      </c>
      <c r="AE49" s="31"/>
      <c r="AF49" s="23">
        <f t="shared" si="5"/>
        <v>0</v>
      </c>
      <c r="AG49" s="23">
        <f t="shared" si="6"/>
        <v>1</v>
      </c>
      <c r="AH49" s="23">
        <f t="shared" si="7"/>
        <v>0</v>
      </c>
      <c r="AI49" s="23">
        <f t="shared" si="8"/>
        <v>0</v>
      </c>
      <c r="AJ49" s="23">
        <f t="shared" si="9"/>
        <v>0</v>
      </c>
    </row>
    <row r="50" spans="1:36" ht="25.5" customHeight="1" x14ac:dyDescent="0.2">
      <c r="A50" s="126" t="s">
        <v>0</v>
      </c>
      <c r="B50" s="60" t="s">
        <v>1458</v>
      </c>
      <c r="C50" s="41" t="s">
        <v>26</v>
      </c>
      <c r="D50" s="74" t="s">
        <v>1179</v>
      </c>
      <c r="E50" s="93" t="str">
        <f>IF(D50="Bon état","Niveau 1",IF(D50="Faïencée","Niveau 2",IF(D50="Fortement faïencée","Niveau 3",IF(D50="Orniérée","Niveau 4",IF(D50="Affaissée ou quasi détruite","Niveau 5","")))))</f>
        <v>Niveau 2</v>
      </c>
      <c r="F50" s="27" t="s">
        <v>1136</v>
      </c>
      <c r="G50" s="41" t="s">
        <v>1145</v>
      </c>
      <c r="H50" s="76">
        <v>165</v>
      </c>
      <c r="I50" s="109">
        <v>4.8</v>
      </c>
      <c r="J50" s="94">
        <f>I50*H50</f>
        <v>792</v>
      </c>
      <c r="K50" s="27">
        <v>10</v>
      </c>
      <c r="L50" s="27">
        <v>0</v>
      </c>
      <c r="M50" s="27">
        <v>0</v>
      </c>
      <c r="N50" s="27">
        <v>158</v>
      </c>
      <c r="O50" s="27">
        <v>0</v>
      </c>
      <c r="P50" s="118"/>
      <c r="Q50" s="27"/>
      <c r="R50" s="45"/>
      <c r="S50" s="55"/>
      <c r="T50" s="23"/>
      <c r="U50" s="23"/>
      <c r="V50" s="23"/>
      <c r="W50" s="23"/>
      <c r="X50" s="23"/>
      <c r="Y50" s="91"/>
      <c r="Z50" s="92"/>
      <c r="AA50" s="92"/>
      <c r="AB50" s="67" t="str">
        <f>IF(R50="Année N",Y50+Z50+AA50,"")</f>
        <v/>
      </c>
      <c r="AC50" s="67" t="str">
        <f>IF(R50="N+1",Y50+Z50+AA50,"")</f>
        <v/>
      </c>
      <c r="AD50" s="67" t="str">
        <f>IF(R50="&gt; N+1",Y50+Z50+AA50,"")</f>
        <v/>
      </c>
      <c r="AE50" s="31"/>
      <c r="AF50" s="23">
        <f>IF(E50="Niveau 1",1,0)</f>
        <v>0</v>
      </c>
      <c r="AG50" s="23">
        <f>IF(E50="Niveau 2",1,0)</f>
        <v>1</v>
      </c>
      <c r="AH50" s="23">
        <f>IF(E50="Niveau 3",1,0)</f>
        <v>0</v>
      </c>
      <c r="AI50" s="23">
        <f>IF(E50="Niveau 4",1,0)</f>
        <v>0</v>
      </c>
      <c r="AJ50" s="23">
        <f>IF(E50="Niveau 5",1,0)</f>
        <v>0</v>
      </c>
    </row>
    <row r="51" spans="1:36" ht="25.5" customHeight="1" x14ac:dyDescent="0.2">
      <c r="A51" s="126" t="s">
        <v>0</v>
      </c>
      <c r="B51" s="60" t="s">
        <v>1457</v>
      </c>
      <c r="C51" s="41" t="s">
        <v>37</v>
      </c>
      <c r="D51" s="74" t="s">
        <v>1339</v>
      </c>
      <c r="E51" s="93" t="str">
        <f t="shared" si="22"/>
        <v>Niveau 1</v>
      </c>
      <c r="F51" s="27" t="s">
        <v>1136</v>
      </c>
      <c r="G51" s="41" t="s">
        <v>1145</v>
      </c>
      <c r="H51" s="76">
        <v>155</v>
      </c>
      <c r="I51" s="109">
        <v>4.5</v>
      </c>
      <c r="J51" s="94">
        <f t="shared" si="1"/>
        <v>697.5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118"/>
      <c r="Q51" s="27"/>
      <c r="R51" s="45"/>
      <c r="S51" s="55"/>
      <c r="T51" s="23"/>
      <c r="U51" s="23"/>
      <c r="V51" s="23"/>
      <c r="W51" s="23"/>
      <c r="X51" s="23"/>
      <c r="Y51" s="91"/>
      <c r="Z51" s="92"/>
      <c r="AA51" s="92"/>
      <c r="AB51" s="67" t="str">
        <f t="shared" si="19"/>
        <v/>
      </c>
      <c r="AC51" s="67" t="str">
        <f t="shared" si="20"/>
        <v/>
      </c>
      <c r="AD51" s="67" t="str">
        <f t="shared" si="21"/>
        <v/>
      </c>
      <c r="AE51" s="31"/>
      <c r="AF51" s="23">
        <f t="shared" si="5"/>
        <v>1</v>
      </c>
      <c r="AG51" s="23">
        <f t="shared" si="6"/>
        <v>0</v>
      </c>
      <c r="AH51" s="23">
        <f t="shared" si="7"/>
        <v>0</v>
      </c>
      <c r="AI51" s="23">
        <f t="shared" si="8"/>
        <v>0</v>
      </c>
      <c r="AJ51" s="23">
        <f t="shared" si="9"/>
        <v>0</v>
      </c>
    </row>
    <row r="52" spans="1:36" ht="25.5" customHeight="1" x14ac:dyDescent="0.2">
      <c r="A52" s="126" t="s">
        <v>0</v>
      </c>
      <c r="B52" s="60" t="s">
        <v>1456</v>
      </c>
      <c r="C52" s="41" t="s">
        <v>36</v>
      </c>
      <c r="D52" s="74" t="s">
        <v>1339</v>
      </c>
      <c r="E52" s="93" t="str">
        <f t="shared" si="22"/>
        <v>Niveau 1</v>
      </c>
      <c r="F52" s="27" t="s">
        <v>1136</v>
      </c>
      <c r="G52" s="41" t="s">
        <v>1145</v>
      </c>
      <c r="H52" s="76">
        <v>70</v>
      </c>
      <c r="I52" s="109">
        <v>6</v>
      </c>
      <c r="J52" s="94">
        <f t="shared" si="1"/>
        <v>420</v>
      </c>
      <c r="K52" s="27">
        <v>0</v>
      </c>
      <c r="L52" s="27">
        <v>0</v>
      </c>
      <c r="M52" s="27">
        <v>0</v>
      </c>
      <c r="N52" s="27">
        <v>0</v>
      </c>
      <c r="O52" s="27">
        <v>0</v>
      </c>
      <c r="P52" s="118"/>
      <c r="Q52" s="27"/>
      <c r="R52" s="45"/>
      <c r="S52" s="55"/>
      <c r="T52" s="23"/>
      <c r="U52" s="23"/>
      <c r="V52" s="23"/>
      <c r="W52" s="23"/>
      <c r="X52" s="23"/>
      <c r="Y52" s="91"/>
      <c r="Z52" s="92"/>
      <c r="AA52" s="92"/>
      <c r="AB52" s="67" t="str">
        <f t="shared" si="19"/>
        <v/>
      </c>
      <c r="AC52" s="67" t="str">
        <f t="shared" si="20"/>
        <v/>
      </c>
      <c r="AD52" s="67" t="str">
        <f t="shared" si="21"/>
        <v/>
      </c>
      <c r="AE52" s="31"/>
      <c r="AF52" s="23">
        <f t="shared" si="5"/>
        <v>1</v>
      </c>
      <c r="AG52" s="23">
        <f t="shared" si="6"/>
        <v>0</v>
      </c>
      <c r="AH52" s="23">
        <f t="shared" si="7"/>
        <v>0</v>
      </c>
      <c r="AI52" s="23">
        <f t="shared" si="8"/>
        <v>0</v>
      </c>
      <c r="AJ52" s="23">
        <f t="shared" si="9"/>
        <v>0</v>
      </c>
    </row>
    <row r="53" spans="1:36" ht="25.5" customHeight="1" x14ac:dyDescent="0.2">
      <c r="A53" s="126" t="s">
        <v>0</v>
      </c>
      <c r="B53" s="60" t="s">
        <v>76</v>
      </c>
      <c r="C53" s="41" t="s">
        <v>24</v>
      </c>
      <c r="D53" s="74" t="s">
        <v>1339</v>
      </c>
      <c r="E53" s="93" t="str">
        <f t="shared" si="22"/>
        <v>Niveau 1</v>
      </c>
      <c r="F53" s="27" t="s">
        <v>1136</v>
      </c>
      <c r="G53" s="41" t="s">
        <v>1145</v>
      </c>
      <c r="H53" s="76">
        <v>70</v>
      </c>
      <c r="I53" s="109">
        <v>4.7</v>
      </c>
      <c r="J53" s="94">
        <f t="shared" si="1"/>
        <v>329</v>
      </c>
      <c r="K53" s="27">
        <v>20</v>
      </c>
      <c r="L53" s="27">
        <v>0</v>
      </c>
      <c r="M53" s="27">
        <v>0</v>
      </c>
      <c r="N53" s="27">
        <v>0</v>
      </c>
      <c r="O53" s="27">
        <v>0</v>
      </c>
      <c r="P53" s="118"/>
      <c r="Q53" s="27"/>
      <c r="R53" s="45"/>
      <c r="S53" s="55"/>
      <c r="T53" s="23"/>
      <c r="U53" s="23"/>
      <c r="V53" s="23"/>
      <c r="W53" s="23"/>
      <c r="X53" s="23"/>
      <c r="Y53" s="91"/>
      <c r="Z53" s="92"/>
      <c r="AA53" s="92"/>
      <c r="AB53" s="67" t="str">
        <f t="shared" si="19"/>
        <v/>
      </c>
      <c r="AC53" s="67" t="str">
        <f t="shared" si="20"/>
        <v/>
      </c>
      <c r="AD53" s="67" t="str">
        <f t="shared" si="21"/>
        <v/>
      </c>
      <c r="AE53" s="31"/>
      <c r="AF53" s="23">
        <f t="shared" si="5"/>
        <v>1</v>
      </c>
      <c r="AG53" s="23">
        <f t="shared" si="6"/>
        <v>0</v>
      </c>
      <c r="AH53" s="23">
        <f t="shared" si="7"/>
        <v>0</v>
      </c>
      <c r="AI53" s="23">
        <f t="shared" si="8"/>
        <v>0</v>
      </c>
      <c r="AJ53" s="23">
        <f t="shared" si="9"/>
        <v>0</v>
      </c>
    </row>
    <row r="54" spans="1:36" ht="25.5" customHeight="1" x14ac:dyDescent="0.2">
      <c r="A54" s="126" t="s">
        <v>0</v>
      </c>
      <c r="B54" s="60" t="s">
        <v>1455</v>
      </c>
      <c r="C54" s="41" t="s">
        <v>1115</v>
      </c>
      <c r="D54" s="74" t="s">
        <v>1179</v>
      </c>
      <c r="E54" s="93" t="str">
        <f t="shared" si="22"/>
        <v>Niveau 2</v>
      </c>
      <c r="F54" s="27" t="s">
        <v>1136</v>
      </c>
      <c r="G54" s="41" t="s">
        <v>1145</v>
      </c>
      <c r="H54" s="76">
        <v>110</v>
      </c>
      <c r="I54" s="109">
        <v>4.5</v>
      </c>
      <c r="J54" s="94">
        <f t="shared" si="1"/>
        <v>495</v>
      </c>
      <c r="K54" s="27">
        <v>50</v>
      </c>
      <c r="L54" s="27">
        <v>0</v>
      </c>
      <c r="M54" s="27">
        <v>0</v>
      </c>
      <c r="N54" s="27">
        <v>100</v>
      </c>
      <c r="O54" s="27">
        <v>0</v>
      </c>
      <c r="P54" s="118"/>
      <c r="Q54" s="27"/>
      <c r="R54" s="45"/>
      <c r="S54" s="55"/>
      <c r="T54" s="23"/>
      <c r="U54" s="23"/>
      <c r="V54" s="23"/>
      <c r="W54" s="23"/>
      <c r="X54" s="23"/>
      <c r="Y54" s="91"/>
      <c r="Z54" s="92"/>
      <c r="AA54" s="92"/>
      <c r="AB54" s="67" t="str">
        <f t="shared" si="19"/>
        <v/>
      </c>
      <c r="AC54" s="67" t="str">
        <f t="shared" si="20"/>
        <v/>
      </c>
      <c r="AD54" s="67" t="str">
        <f t="shared" si="21"/>
        <v/>
      </c>
      <c r="AE54" s="31"/>
      <c r="AF54" s="23">
        <f t="shared" si="5"/>
        <v>0</v>
      </c>
      <c r="AG54" s="23">
        <f t="shared" si="6"/>
        <v>1</v>
      </c>
      <c r="AH54" s="23">
        <f t="shared" si="7"/>
        <v>0</v>
      </c>
      <c r="AI54" s="23">
        <f t="shared" si="8"/>
        <v>0</v>
      </c>
      <c r="AJ54" s="23">
        <f t="shared" si="9"/>
        <v>0</v>
      </c>
    </row>
    <row r="55" spans="1:36" ht="25.5" customHeight="1" x14ac:dyDescent="0.2">
      <c r="A55" s="126" t="s">
        <v>0</v>
      </c>
      <c r="B55" s="60" t="s">
        <v>1454</v>
      </c>
      <c r="C55" s="41" t="s">
        <v>29</v>
      </c>
      <c r="D55" s="74" t="s">
        <v>1339</v>
      </c>
      <c r="E55" s="93" t="str">
        <f t="shared" ref="E55:E64" si="23">IF(D55="Bon état","Niveau 1",IF(D55="Faïencée","Niveau 2",IF(D55="Fortement faïencée","Niveau 3",IF(D55="Orniérée","Niveau 4",IF(D55="Affaissée ou quasi détruite","Niveau 5","")))))</f>
        <v>Niveau 1</v>
      </c>
      <c r="F55" s="27" t="s">
        <v>1135</v>
      </c>
      <c r="G55" s="41" t="s">
        <v>1145</v>
      </c>
      <c r="H55" s="76">
        <v>440</v>
      </c>
      <c r="I55" s="109">
        <v>5.4</v>
      </c>
      <c r="J55" s="94">
        <f t="shared" ref="J55:J65" si="24">I55*H55</f>
        <v>2376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118">
        <v>2014</v>
      </c>
      <c r="Q55" s="27" t="s">
        <v>1117</v>
      </c>
      <c r="R55" s="45"/>
      <c r="S55" s="55"/>
      <c r="T55" s="23"/>
      <c r="U55" s="23"/>
      <c r="V55" s="23"/>
      <c r="W55" s="23"/>
      <c r="X55" s="23"/>
      <c r="Y55" s="91"/>
      <c r="Z55" s="92"/>
      <c r="AA55" s="92"/>
      <c r="AB55" s="67" t="str">
        <f t="shared" ref="AB55:AB65" si="25">IF(R55="Année N",Y55+Z55+AA55,"")</f>
        <v/>
      </c>
      <c r="AC55" s="67" t="str">
        <f t="shared" ref="AC55:AC65" si="26">IF(R55="N+1",Y55+Z55+AA55,"")</f>
        <v/>
      </c>
      <c r="AD55" s="67" t="str">
        <f t="shared" ref="AD55:AD65" si="27">IF(R55="&gt; N+1",Y55+Z55+AA55,"")</f>
        <v/>
      </c>
      <c r="AE55" s="31"/>
      <c r="AF55" s="23">
        <f t="shared" ref="AF55:AF65" si="28">IF(E55="Niveau 1",1,0)</f>
        <v>1</v>
      </c>
      <c r="AG55" s="23">
        <f t="shared" ref="AG55:AG65" si="29">IF(E55="Niveau 2",1,0)</f>
        <v>0</v>
      </c>
      <c r="AH55" s="23">
        <f t="shared" ref="AH55:AH65" si="30">IF(E55="Niveau 3",1,0)</f>
        <v>0</v>
      </c>
      <c r="AI55" s="23">
        <f t="shared" ref="AI55:AI65" si="31">IF(E55="Niveau 4",1,0)</f>
        <v>0</v>
      </c>
      <c r="AJ55" s="23">
        <f t="shared" ref="AJ55:AJ65" si="32">IF(E55="Niveau 5",1,0)</f>
        <v>0</v>
      </c>
    </row>
    <row r="56" spans="1:36" ht="25.5" customHeight="1" x14ac:dyDescent="0.2">
      <c r="A56" s="126" t="s">
        <v>0</v>
      </c>
      <c r="B56" s="60" t="s">
        <v>1453</v>
      </c>
      <c r="C56" s="41" t="s">
        <v>29</v>
      </c>
      <c r="D56" s="74" t="s">
        <v>1179</v>
      </c>
      <c r="E56" s="93" t="str">
        <f t="shared" si="23"/>
        <v>Niveau 2</v>
      </c>
      <c r="F56" s="27" t="s">
        <v>1136</v>
      </c>
      <c r="G56" s="41" t="s">
        <v>1145</v>
      </c>
      <c r="H56" s="76">
        <v>110</v>
      </c>
      <c r="I56" s="109">
        <v>5.6</v>
      </c>
      <c r="J56" s="94">
        <f t="shared" si="24"/>
        <v>616</v>
      </c>
      <c r="K56" s="27">
        <v>0</v>
      </c>
      <c r="L56" s="27">
        <v>0</v>
      </c>
      <c r="M56" s="27">
        <v>0</v>
      </c>
      <c r="N56" s="27">
        <v>123</v>
      </c>
      <c r="O56" s="27">
        <v>0</v>
      </c>
      <c r="P56" s="118"/>
      <c r="Q56" s="27"/>
      <c r="R56" s="45"/>
      <c r="S56" s="55"/>
      <c r="T56" s="23"/>
      <c r="U56" s="23"/>
      <c r="V56" s="23"/>
      <c r="W56" s="23"/>
      <c r="X56" s="23"/>
      <c r="Y56" s="91"/>
      <c r="Z56" s="92"/>
      <c r="AA56" s="92"/>
      <c r="AB56" s="67" t="str">
        <f t="shared" si="25"/>
        <v/>
      </c>
      <c r="AC56" s="67" t="str">
        <f t="shared" si="26"/>
        <v/>
      </c>
      <c r="AD56" s="67" t="str">
        <f t="shared" si="27"/>
        <v/>
      </c>
      <c r="AE56" s="31"/>
      <c r="AF56" s="23">
        <f t="shared" si="28"/>
        <v>0</v>
      </c>
      <c r="AG56" s="23">
        <f t="shared" si="29"/>
        <v>1</v>
      </c>
      <c r="AH56" s="23">
        <f t="shared" si="30"/>
        <v>0</v>
      </c>
      <c r="AI56" s="23">
        <f t="shared" si="31"/>
        <v>0</v>
      </c>
      <c r="AJ56" s="23">
        <f t="shared" si="32"/>
        <v>0</v>
      </c>
    </row>
    <row r="57" spans="1:36" ht="25.5" customHeight="1" x14ac:dyDescent="0.2">
      <c r="A57" s="126" t="s">
        <v>0</v>
      </c>
      <c r="B57" s="60" t="s">
        <v>1452</v>
      </c>
      <c r="C57" s="41" t="s">
        <v>1115</v>
      </c>
      <c r="D57" s="74" t="s">
        <v>1179</v>
      </c>
      <c r="E57" s="93" t="str">
        <f t="shared" si="23"/>
        <v>Niveau 2</v>
      </c>
      <c r="F57" s="27" t="s">
        <v>1136</v>
      </c>
      <c r="G57" s="41" t="s">
        <v>1145</v>
      </c>
      <c r="H57" s="76">
        <v>120</v>
      </c>
      <c r="I57" s="109">
        <v>7</v>
      </c>
      <c r="J57" s="94">
        <f t="shared" si="24"/>
        <v>840</v>
      </c>
      <c r="K57" s="27">
        <v>0</v>
      </c>
      <c r="L57" s="27">
        <v>0</v>
      </c>
      <c r="M57" s="27">
        <v>0</v>
      </c>
      <c r="N57" s="27">
        <v>168</v>
      </c>
      <c r="O57" s="27">
        <v>0</v>
      </c>
      <c r="P57" s="118"/>
      <c r="Q57" s="27"/>
      <c r="R57" s="45"/>
      <c r="S57" s="55"/>
      <c r="T57" s="23"/>
      <c r="U57" s="23"/>
      <c r="V57" s="23"/>
      <c r="W57" s="23"/>
      <c r="X57" s="23"/>
      <c r="Y57" s="91"/>
      <c r="Z57" s="92"/>
      <c r="AA57" s="92"/>
      <c r="AB57" s="67" t="str">
        <f t="shared" si="25"/>
        <v/>
      </c>
      <c r="AC57" s="67" t="str">
        <f t="shared" si="26"/>
        <v/>
      </c>
      <c r="AD57" s="67" t="str">
        <f t="shared" si="27"/>
        <v/>
      </c>
      <c r="AE57" s="31"/>
      <c r="AF57" s="23">
        <f t="shared" si="28"/>
        <v>0</v>
      </c>
      <c r="AG57" s="23">
        <f t="shared" si="29"/>
        <v>1</v>
      </c>
      <c r="AH57" s="23">
        <f t="shared" si="30"/>
        <v>0</v>
      </c>
      <c r="AI57" s="23">
        <f t="shared" si="31"/>
        <v>0</v>
      </c>
      <c r="AJ57" s="23">
        <f t="shared" si="32"/>
        <v>0</v>
      </c>
    </row>
    <row r="58" spans="1:36" ht="25.5" customHeight="1" x14ac:dyDescent="0.2">
      <c r="A58" s="126" t="s">
        <v>0</v>
      </c>
      <c r="B58" s="60" t="s">
        <v>1451</v>
      </c>
      <c r="C58" s="41" t="s">
        <v>27</v>
      </c>
      <c r="D58" s="74" t="s">
        <v>1339</v>
      </c>
      <c r="E58" s="93" t="str">
        <f t="shared" si="23"/>
        <v>Niveau 1</v>
      </c>
      <c r="F58" s="27" t="s">
        <v>1136</v>
      </c>
      <c r="G58" s="41" t="s">
        <v>1145</v>
      </c>
      <c r="H58" s="76">
        <v>350</v>
      </c>
      <c r="I58" s="109">
        <v>3.5</v>
      </c>
      <c r="J58" s="94">
        <f t="shared" si="24"/>
        <v>1225</v>
      </c>
      <c r="K58" s="27">
        <v>0</v>
      </c>
      <c r="L58" s="27">
        <v>0</v>
      </c>
      <c r="M58" s="27">
        <v>0</v>
      </c>
      <c r="N58" s="27">
        <v>0</v>
      </c>
      <c r="O58" s="27">
        <v>0</v>
      </c>
      <c r="P58" s="118"/>
      <c r="Q58" s="27"/>
      <c r="R58" s="45"/>
      <c r="S58" s="55"/>
      <c r="T58" s="23"/>
      <c r="U58" s="23"/>
      <c r="V58" s="23"/>
      <c r="W58" s="23"/>
      <c r="X58" s="23"/>
      <c r="Y58" s="91"/>
      <c r="Z58" s="92"/>
      <c r="AA58" s="92"/>
      <c r="AB58" s="67" t="str">
        <f t="shared" si="25"/>
        <v/>
      </c>
      <c r="AC58" s="67" t="str">
        <f t="shared" si="26"/>
        <v/>
      </c>
      <c r="AD58" s="67" t="str">
        <f t="shared" si="27"/>
        <v/>
      </c>
      <c r="AE58" s="31"/>
      <c r="AF58" s="23">
        <f t="shared" si="28"/>
        <v>1</v>
      </c>
      <c r="AG58" s="23">
        <f t="shared" si="29"/>
        <v>0</v>
      </c>
      <c r="AH58" s="23">
        <f t="shared" si="30"/>
        <v>0</v>
      </c>
      <c r="AI58" s="23">
        <f t="shared" si="31"/>
        <v>0</v>
      </c>
      <c r="AJ58" s="23">
        <f t="shared" si="32"/>
        <v>0</v>
      </c>
    </row>
    <row r="59" spans="1:36" ht="25.5" customHeight="1" x14ac:dyDescent="0.2">
      <c r="A59" s="177" t="s">
        <v>0</v>
      </c>
      <c r="B59" s="181" t="s">
        <v>1450</v>
      </c>
      <c r="C59" s="179" t="s">
        <v>25</v>
      </c>
      <c r="D59" s="74"/>
      <c r="E59" s="93" t="str">
        <f t="shared" si="23"/>
        <v/>
      </c>
      <c r="F59" s="27"/>
      <c r="G59" s="41"/>
      <c r="H59" s="76">
        <v>165</v>
      </c>
      <c r="I59" s="109"/>
      <c r="J59" s="94">
        <f t="shared" si="24"/>
        <v>0</v>
      </c>
      <c r="K59" s="27"/>
      <c r="L59" s="27"/>
      <c r="M59" s="27"/>
      <c r="N59" s="27"/>
      <c r="O59" s="27"/>
      <c r="P59" s="118"/>
      <c r="Q59" s="27"/>
      <c r="R59" s="45"/>
      <c r="S59" s="55"/>
      <c r="T59" s="23"/>
      <c r="U59" s="23"/>
      <c r="V59" s="23"/>
      <c r="W59" s="23"/>
      <c r="X59" s="23"/>
      <c r="Y59" s="91"/>
      <c r="Z59" s="92"/>
      <c r="AA59" s="92"/>
      <c r="AB59" s="67" t="str">
        <f t="shared" si="25"/>
        <v/>
      </c>
      <c r="AC59" s="67" t="str">
        <f t="shared" si="26"/>
        <v/>
      </c>
      <c r="AD59" s="67" t="str">
        <f t="shared" si="27"/>
        <v/>
      </c>
      <c r="AE59" s="31"/>
      <c r="AF59" s="23">
        <f t="shared" si="28"/>
        <v>0</v>
      </c>
      <c r="AG59" s="23">
        <f t="shared" si="29"/>
        <v>0</v>
      </c>
      <c r="AH59" s="23">
        <f t="shared" si="30"/>
        <v>0</v>
      </c>
      <c r="AI59" s="23">
        <f t="shared" si="31"/>
        <v>0</v>
      </c>
      <c r="AJ59" s="23">
        <f t="shared" si="32"/>
        <v>0</v>
      </c>
    </row>
    <row r="60" spans="1:36" ht="25.5" customHeight="1" x14ac:dyDescent="0.2">
      <c r="A60" s="126" t="s">
        <v>0</v>
      </c>
      <c r="B60" s="60" t="s">
        <v>1449</v>
      </c>
      <c r="C60" s="41" t="s">
        <v>1114</v>
      </c>
      <c r="D60" s="74" t="s">
        <v>1179</v>
      </c>
      <c r="E60" s="93" t="str">
        <f t="shared" si="23"/>
        <v>Niveau 2</v>
      </c>
      <c r="F60" s="27" t="s">
        <v>1135</v>
      </c>
      <c r="G60" s="41" t="s">
        <v>1144</v>
      </c>
      <c r="H60" s="76">
        <v>477</v>
      </c>
      <c r="I60" s="109">
        <v>5.6</v>
      </c>
      <c r="J60" s="94">
        <f t="shared" si="24"/>
        <v>2671.2</v>
      </c>
      <c r="K60" s="27">
        <v>60</v>
      </c>
      <c r="L60" s="27">
        <v>0</v>
      </c>
      <c r="M60" s="27">
        <v>210</v>
      </c>
      <c r="N60" s="27">
        <v>534</v>
      </c>
      <c r="O60" s="27">
        <v>0</v>
      </c>
      <c r="P60" s="118"/>
      <c r="Q60" s="27"/>
      <c r="R60" s="45"/>
      <c r="S60" s="55"/>
      <c r="T60" s="23"/>
      <c r="U60" s="23"/>
      <c r="V60" s="23"/>
      <c r="W60" s="23"/>
      <c r="X60" s="23"/>
      <c r="Y60" s="91"/>
      <c r="Z60" s="92"/>
      <c r="AA60" s="92"/>
      <c r="AB60" s="67" t="str">
        <f t="shared" si="25"/>
        <v/>
      </c>
      <c r="AC60" s="67" t="str">
        <f t="shared" si="26"/>
        <v/>
      </c>
      <c r="AD60" s="67" t="str">
        <f t="shared" si="27"/>
        <v/>
      </c>
      <c r="AE60" s="31"/>
      <c r="AF60" s="23">
        <f t="shared" si="28"/>
        <v>0</v>
      </c>
      <c r="AG60" s="23">
        <f t="shared" si="29"/>
        <v>1</v>
      </c>
      <c r="AH60" s="23">
        <f t="shared" si="30"/>
        <v>0</v>
      </c>
      <c r="AI60" s="23">
        <f t="shared" si="31"/>
        <v>0</v>
      </c>
      <c r="AJ60" s="23">
        <f t="shared" si="32"/>
        <v>0</v>
      </c>
    </row>
    <row r="61" spans="1:36" ht="25.5" customHeight="1" x14ac:dyDescent="0.2">
      <c r="A61" s="126" t="s">
        <v>0</v>
      </c>
      <c r="B61" s="60" t="s">
        <v>1448</v>
      </c>
      <c r="C61" s="41" t="s">
        <v>36</v>
      </c>
      <c r="D61" s="74" t="s">
        <v>1179</v>
      </c>
      <c r="E61" s="93" t="str">
        <f t="shared" si="23"/>
        <v>Niveau 2</v>
      </c>
      <c r="F61" s="27" t="s">
        <v>1136</v>
      </c>
      <c r="G61" s="41" t="s">
        <v>1145</v>
      </c>
      <c r="H61" s="76">
        <v>108</v>
      </c>
      <c r="I61" s="109">
        <v>6</v>
      </c>
      <c r="J61" s="94">
        <f t="shared" si="24"/>
        <v>648</v>
      </c>
      <c r="K61" s="27">
        <v>0</v>
      </c>
      <c r="L61" s="27">
        <v>0</v>
      </c>
      <c r="M61" s="27">
        <v>0</v>
      </c>
      <c r="N61" s="27">
        <v>130</v>
      </c>
      <c r="O61" s="27">
        <v>0</v>
      </c>
      <c r="P61" s="118"/>
      <c r="Q61" s="27"/>
      <c r="R61" s="45"/>
      <c r="S61" s="55"/>
      <c r="T61" s="23"/>
      <c r="U61" s="23"/>
      <c r="V61" s="23"/>
      <c r="W61" s="23"/>
      <c r="X61" s="23"/>
      <c r="Y61" s="91"/>
      <c r="Z61" s="92"/>
      <c r="AA61" s="92"/>
      <c r="AB61" s="67" t="str">
        <f t="shared" si="25"/>
        <v/>
      </c>
      <c r="AC61" s="67" t="str">
        <f t="shared" si="26"/>
        <v/>
      </c>
      <c r="AD61" s="67" t="str">
        <f t="shared" si="27"/>
        <v/>
      </c>
      <c r="AE61" s="31"/>
      <c r="AF61" s="23">
        <f t="shared" si="28"/>
        <v>0</v>
      </c>
      <c r="AG61" s="23">
        <f t="shared" si="29"/>
        <v>1</v>
      </c>
      <c r="AH61" s="23">
        <f t="shared" si="30"/>
        <v>0</v>
      </c>
      <c r="AI61" s="23">
        <f t="shared" si="31"/>
        <v>0</v>
      </c>
      <c r="AJ61" s="23">
        <f t="shared" si="32"/>
        <v>0</v>
      </c>
    </row>
    <row r="62" spans="1:36" ht="25.5" customHeight="1" x14ac:dyDescent="0.2">
      <c r="A62" s="126" t="s">
        <v>0</v>
      </c>
      <c r="B62" s="60" t="s">
        <v>1447</v>
      </c>
      <c r="C62" s="41" t="s">
        <v>30</v>
      </c>
      <c r="D62" s="74" t="s">
        <v>1339</v>
      </c>
      <c r="E62" s="93" t="str">
        <f t="shared" si="23"/>
        <v>Niveau 1</v>
      </c>
      <c r="F62" s="27" t="s">
        <v>1136</v>
      </c>
      <c r="G62" s="41" t="s">
        <v>1145</v>
      </c>
      <c r="H62" s="76">
        <v>260</v>
      </c>
      <c r="I62" s="109">
        <v>4.4000000000000004</v>
      </c>
      <c r="J62" s="94">
        <f t="shared" si="24"/>
        <v>1144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118"/>
      <c r="Q62" s="27"/>
      <c r="R62" s="45"/>
      <c r="S62" s="55"/>
      <c r="T62" s="23"/>
      <c r="U62" s="23"/>
      <c r="V62" s="23"/>
      <c r="W62" s="23"/>
      <c r="X62" s="23"/>
      <c r="Y62" s="91"/>
      <c r="Z62" s="92"/>
      <c r="AA62" s="92"/>
      <c r="AB62" s="67" t="str">
        <f t="shared" si="25"/>
        <v/>
      </c>
      <c r="AC62" s="67" t="str">
        <f t="shared" si="26"/>
        <v/>
      </c>
      <c r="AD62" s="67" t="str">
        <f t="shared" si="27"/>
        <v/>
      </c>
      <c r="AE62" s="31"/>
      <c r="AF62" s="23">
        <f t="shared" si="28"/>
        <v>1</v>
      </c>
      <c r="AG62" s="23">
        <f t="shared" si="29"/>
        <v>0</v>
      </c>
      <c r="AH62" s="23">
        <f t="shared" si="30"/>
        <v>0</v>
      </c>
      <c r="AI62" s="23">
        <f t="shared" si="31"/>
        <v>0</v>
      </c>
      <c r="AJ62" s="23">
        <f t="shared" si="32"/>
        <v>0</v>
      </c>
    </row>
    <row r="63" spans="1:36" ht="25.5" customHeight="1" x14ac:dyDescent="0.2">
      <c r="A63" s="126" t="s">
        <v>0</v>
      </c>
      <c r="B63" s="60" t="s">
        <v>1261</v>
      </c>
      <c r="C63" s="41" t="s">
        <v>1113</v>
      </c>
      <c r="D63" s="74" t="s">
        <v>1339</v>
      </c>
      <c r="E63" s="93" t="str">
        <f t="shared" si="23"/>
        <v>Niveau 1</v>
      </c>
      <c r="F63" s="27" t="s">
        <v>1135</v>
      </c>
      <c r="G63" s="41" t="s">
        <v>1145</v>
      </c>
      <c r="H63" s="76">
        <v>345</v>
      </c>
      <c r="I63" s="109">
        <v>4.4000000000000004</v>
      </c>
      <c r="J63" s="94">
        <f t="shared" si="24"/>
        <v>1518.0000000000002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118">
        <v>2015</v>
      </c>
      <c r="Q63" s="27" t="s">
        <v>1117</v>
      </c>
      <c r="R63" s="45"/>
      <c r="S63" s="55"/>
      <c r="T63" s="23"/>
      <c r="U63" s="23"/>
      <c r="V63" s="23"/>
      <c r="W63" s="23"/>
      <c r="X63" s="23"/>
      <c r="Y63" s="91"/>
      <c r="Z63" s="92"/>
      <c r="AA63" s="92"/>
      <c r="AB63" s="67" t="str">
        <f t="shared" si="25"/>
        <v/>
      </c>
      <c r="AC63" s="67" t="str">
        <f t="shared" si="26"/>
        <v/>
      </c>
      <c r="AD63" s="67" t="str">
        <f t="shared" si="27"/>
        <v/>
      </c>
      <c r="AE63" s="31"/>
      <c r="AF63" s="23">
        <f t="shared" si="28"/>
        <v>1</v>
      </c>
      <c r="AG63" s="23">
        <f t="shared" si="29"/>
        <v>0</v>
      </c>
      <c r="AH63" s="23">
        <f t="shared" si="30"/>
        <v>0</v>
      </c>
      <c r="AI63" s="23">
        <f t="shared" si="31"/>
        <v>0</v>
      </c>
      <c r="AJ63" s="23">
        <f t="shared" si="32"/>
        <v>0</v>
      </c>
    </row>
    <row r="64" spans="1:36" ht="25.5" customHeight="1" x14ac:dyDescent="0.2">
      <c r="A64" s="126" t="s">
        <v>1</v>
      </c>
      <c r="B64" s="60" t="s">
        <v>1446</v>
      </c>
      <c r="C64" s="41" t="s">
        <v>31</v>
      </c>
      <c r="D64" s="74" t="s">
        <v>1339</v>
      </c>
      <c r="E64" s="93" t="str">
        <f t="shared" si="23"/>
        <v>Niveau 1</v>
      </c>
      <c r="F64" s="27" t="s">
        <v>1135</v>
      </c>
      <c r="G64" s="41" t="s">
        <v>1144</v>
      </c>
      <c r="H64" s="76">
        <v>325</v>
      </c>
      <c r="I64" s="109">
        <v>5.5</v>
      </c>
      <c r="J64" s="94">
        <f t="shared" si="24"/>
        <v>1787.5</v>
      </c>
      <c r="K64" s="27">
        <v>0</v>
      </c>
      <c r="L64" s="27">
        <v>0</v>
      </c>
      <c r="M64" s="27">
        <v>0</v>
      </c>
      <c r="N64" s="27">
        <v>0</v>
      </c>
      <c r="O64" s="27">
        <v>0</v>
      </c>
      <c r="P64" s="118">
        <v>2015</v>
      </c>
      <c r="Q64" s="27" t="s">
        <v>1117</v>
      </c>
      <c r="R64" s="45"/>
      <c r="S64" s="55"/>
      <c r="T64" s="23"/>
      <c r="U64" s="23"/>
      <c r="V64" s="23"/>
      <c r="W64" s="23"/>
      <c r="X64" s="23"/>
      <c r="Y64" s="91"/>
      <c r="Z64" s="92"/>
      <c r="AA64" s="92"/>
      <c r="AB64" s="67" t="str">
        <f t="shared" si="25"/>
        <v/>
      </c>
      <c r="AC64" s="67" t="str">
        <f t="shared" si="26"/>
        <v/>
      </c>
      <c r="AD64" s="67" t="str">
        <f t="shared" si="27"/>
        <v/>
      </c>
      <c r="AE64" s="31"/>
      <c r="AF64" s="23">
        <f t="shared" si="28"/>
        <v>1</v>
      </c>
      <c r="AG64" s="23">
        <f t="shared" si="29"/>
        <v>0</v>
      </c>
      <c r="AH64" s="23">
        <f t="shared" si="30"/>
        <v>0</v>
      </c>
      <c r="AI64" s="23">
        <f t="shared" si="31"/>
        <v>0</v>
      </c>
      <c r="AJ64" s="23">
        <f t="shared" si="32"/>
        <v>0</v>
      </c>
    </row>
    <row r="65" spans="1:43" ht="25.5" customHeight="1" x14ac:dyDescent="0.2">
      <c r="A65" s="177" t="s">
        <v>0</v>
      </c>
      <c r="B65" s="181" t="s">
        <v>88</v>
      </c>
      <c r="C65" s="180" t="s">
        <v>26</v>
      </c>
      <c r="D65" s="74"/>
      <c r="E65" s="93"/>
      <c r="F65" s="27"/>
      <c r="G65" s="41"/>
      <c r="H65" s="76"/>
      <c r="I65" s="109"/>
      <c r="J65" s="94">
        <f t="shared" si="24"/>
        <v>0</v>
      </c>
      <c r="K65" s="27"/>
      <c r="L65" s="27"/>
      <c r="M65" s="27"/>
      <c r="N65" s="27"/>
      <c r="O65" s="27"/>
      <c r="P65" s="118"/>
      <c r="Q65" s="27"/>
      <c r="R65" s="45"/>
      <c r="S65" s="55"/>
      <c r="T65" s="23"/>
      <c r="U65" s="23"/>
      <c r="V65" s="23"/>
      <c r="W65" s="23"/>
      <c r="X65" s="23"/>
      <c r="Y65" s="91"/>
      <c r="Z65" s="92"/>
      <c r="AA65" s="92"/>
      <c r="AB65" s="67" t="str">
        <f t="shared" si="25"/>
        <v/>
      </c>
      <c r="AC65" s="67" t="str">
        <f t="shared" si="26"/>
        <v/>
      </c>
      <c r="AD65" s="67" t="str">
        <f t="shared" si="27"/>
        <v/>
      </c>
      <c r="AE65" s="31"/>
      <c r="AF65" s="23">
        <f t="shared" si="28"/>
        <v>0</v>
      </c>
      <c r="AG65" s="23">
        <f t="shared" si="29"/>
        <v>0</v>
      </c>
      <c r="AH65" s="23">
        <f t="shared" si="30"/>
        <v>0</v>
      </c>
      <c r="AI65" s="23">
        <f t="shared" si="31"/>
        <v>0</v>
      </c>
      <c r="AJ65" s="23">
        <f t="shared" si="32"/>
        <v>0</v>
      </c>
    </row>
    <row r="66" spans="1:43" ht="25.5" customHeight="1" x14ac:dyDescent="0.2">
      <c r="A66" s="126" t="s">
        <v>0</v>
      </c>
      <c r="B66" s="60" t="s">
        <v>89</v>
      </c>
      <c r="C66" s="41" t="s">
        <v>29</v>
      </c>
      <c r="D66" s="74" t="s">
        <v>1179</v>
      </c>
      <c r="E66" s="93" t="str">
        <f t="shared" ref="E66:E98" si="33">IF(D66="Bon état","Niveau 1",IF(D66="Faïencée","Niveau 2",IF(D66="Fortement faïencée","Niveau 3",IF(D66="Orniérée","Niveau 4",IF(D66="Affaissée ou quasi détruite","Niveau 5","")))))</f>
        <v>Niveau 2</v>
      </c>
      <c r="F66" s="27" t="s">
        <v>1136</v>
      </c>
      <c r="G66" s="41" t="s">
        <v>1145</v>
      </c>
      <c r="H66" s="76">
        <v>270</v>
      </c>
      <c r="I66" s="109">
        <v>4.5999999999999996</v>
      </c>
      <c r="J66" s="94">
        <f t="shared" si="1"/>
        <v>1242</v>
      </c>
      <c r="K66" s="27">
        <v>0</v>
      </c>
      <c r="L66" s="27">
        <v>0</v>
      </c>
      <c r="M66" s="27">
        <v>0</v>
      </c>
      <c r="N66" s="27">
        <v>248</v>
      </c>
      <c r="O66" s="27">
        <v>0</v>
      </c>
      <c r="P66" s="118"/>
      <c r="Q66" s="27"/>
      <c r="R66" s="45"/>
      <c r="S66" s="55"/>
      <c r="T66" s="23"/>
      <c r="U66" s="23"/>
      <c r="V66" s="23"/>
      <c r="W66" s="23"/>
      <c r="X66" s="23"/>
      <c r="Y66" s="91"/>
      <c r="Z66" s="92"/>
      <c r="AA66" s="92"/>
      <c r="AB66" s="67" t="str">
        <f t="shared" si="19"/>
        <v/>
      </c>
      <c r="AC66" s="67" t="str">
        <f t="shared" si="20"/>
        <v/>
      </c>
      <c r="AD66" s="67" t="str">
        <f t="shared" si="21"/>
        <v/>
      </c>
      <c r="AE66" s="31"/>
      <c r="AF66" s="23">
        <f t="shared" si="5"/>
        <v>0</v>
      </c>
      <c r="AG66" s="23">
        <f t="shared" si="6"/>
        <v>1</v>
      </c>
      <c r="AH66" s="23">
        <f t="shared" si="7"/>
        <v>0</v>
      </c>
      <c r="AI66" s="23">
        <f t="shared" si="8"/>
        <v>0</v>
      </c>
      <c r="AJ66" s="23">
        <f t="shared" si="9"/>
        <v>0</v>
      </c>
    </row>
    <row r="67" spans="1:43" ht="25.5" customHeight="1" x14ac:dyDescent="0.2">
      <c r="A67" s="126" t="s">
        <v>0</v>
      </c>
      <c r="B67" s="60" t="s">
        <v>90</v>
      </c>
      <c r="C67" s="41" t="s">
        <v>23</v>
      </c>
      <c r="D67" s="74" t="s">
        <v>1339</v>
      </c>
      <c r="E67" s="93" t="str">
        <f t="shared" si="33"/>
        <v>Niveau 1</v>
      </c>
      <c r="F67" s="27" t="s">
        <v>1135</v>
      </c>
      <c r="G67" s="41" t="s">
        <v>1145</v>
      </c>
      <c r="H67" s="76">
        <v>165</v>
      </c>
      <c r="I67" s="109">
        <v>4.5999999999999996</v>
      </c>
      <c r="J67" s="94">
        <f t="shared" si="1"/>
        <v>758.99999999999989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118">
        <v>2015</v>
      </c>
      <c r="Q67" s="27" t="s">
        <v>1119</v>
      </c>
      <c r="R67" s="45"/>
      <c r="S67" s="55"/>
      <c r="T67" s="23"/>
      <c r="U67" s="23"/>
      <c r="V67" s="23"/>
      <c r="W67" s="23"/>
      <c r="X67" s="23"/>
      <c r="Y67" s="91"/>
      <c r="Z67" s="92"/>
      <c r="AA67" s="92"/>
      <c r="AB67" s="67" t="str">
        <f t="shared" si="19"/>
        <v/>
      </c>
      <c r="AC67" s="67" t="str">
        <f t="shared" si="20"/>
        <v/>
      </c>
      <c r="AD67" s="67" t="str">
        <f t="shared" si="21"/>
        <v/>
      </c>
      <c r="AE67" s="31"/>
      <c r="AF67" s="23">
        <f t="shared" si="5"/>
        <v>1</v>
      </c>
      <c r="AG67" s="23">
        <f t="shared" si="6"/>
        <v>0</v>
      </c>
      <c r="AH67" s="23">
        <f t="shared" si="7"/>
        <v>0</v>
      </c>
      <c r="AI67" s="23">
        <f t="shared" si="8"/>
        <v>0</v>
      </c>
      <c r="AJ67" s="23">
        <f t="shared" si="9"/>
        <v>0</v>
      </c>
    </row>
    <row r="68" spans="1:43" ht="25.5" customHeight="1" x14ac:dyDescent="0.2">
      <c r="A68" s="126" t="s">
        <v>0</v>
      </c>
      <c r="B68" s="60" t="s">
        <v>1442</v>
      </c>
      <c r="C68" s="41" t="s">
        <v>24</v>
      </c>
      <c r="D68" s="74" t="s">
        <v>1179</v>
      </c>
      <c r="E68" s="93" t="str">
        <f t="shared" si="33"/>
        <v>Niveau 2</v>
      </c>
      <c r="F68" s="27" t="s">
        <v>1136</v>
      </c>
      <c r="G68" s="41" t="s">
        <v>1145</v>
      </c>
      <c r="H68" s="76">
        <v>170</v>
      </c>
      <c r="I68" s="109">
        <v>4.3</v>
      </c>
      <c r="J68" s="94">
        <f t="shared" si="1"/>
        <v>731</v>
      </c>
      <c r="K68" s="27">
        <v>20</v>
      </c>
      <c r="L68" s="27">
        <v>0</v>
      </c>
      <c r="M68" s="27">
        <v>0</v>
      </c>
      <c r="N68" s="27">
        <v>146</v>
      </c>
      <c r="O68" s="27">
        <v>0</v>
      </c>
      <c r="P68" s="118"/>
      <c r="Q68" s="27"/>
      <c r="R68" s="45"/>
      <c r="S68" s="55"/>
      <c r="T68" s="23"/>
      <c r="U68" s="23"/>
      <c r="V68" s="23"/>
      <c r="W68" s="23"/>
      <c r="X68" s="23"/>
      <c r="Y68" s="91"/>
      <c r="Z68" s="92"/>
      <c r="AA68" s="92"/>
      <c r="AB68" s="67" t="str">
        <f t="shared" si="19"/>
        <v/>
      </c>
      <c r="AC68" s="67" t="str">
        <f t="shared" si="20"/>
        <v/>
      </c>
      <c r="AD68" s="67" t="str">
        <f t="shared" si="21"/>
        <v/>
      </c>
      <c r="AE68" s="31"/>
      <c r="AF68" s="23">
        <f t="shared" si="5"/>
        <v>0</v>
      </c>
      <c r="AG68" s="23">
        <f t="shared" si="6"/>
        <v>1</v>
      </c>
      <c r="AH68" s="23">
        <f t="shared" si="7"/>
        <v>0</v>
      </c>
      <c r="AI68" s="23">
        <f t="shared" si="8"/>
        <v>0</v>
      </c>
      <c r="AJ68" s="23">
        <f t="shared" si="9"/>
        <v>0</v>
      </c>
    </row>
    <row r="69" spans="1:43" ht="25.5" customHeight="1" x14ac:dyDescent="0.2">
      <c r="A69" s="126" t="s">
        <v>9</v>
      </c>
      <c r="B69" s="128" t="s">
        <v>1777</v>
      </c>
      <c r="C69" s="41" t="s">
        <v>37</v>
      </c>
      <c r="D69" s="74" t="s">
        <v>1179</v>
      </c>
      <c r="E69" s="93" t="str">
        <f>IF(D69="Bon état","Niveau 1",IF(D69="Faïencée","Niveau 2",IF(D69="Fortement faïencée","Niveau 3",IF(D69="Orniérée","Niveau 4",IF(D69="Affaissée ou quasi détruite","Niveau 5","")))))</f>
        <v>Niveau 2</v>
      </c>
      <c r="F69" s="27" t="s">
        <v>1134</v>
      </c>
      <c r="G69" s="41" t="s">
        <v>1144</v>
      </c>
      <c r="H69" s="76">
        <v>100</v>
      </c>
      <c r="I69" s="109">
        <v>10</v>
      </c>
      <c r="J69" s="94">
        <f>I69*H69</f>
        <v>1000</v>
      </c>
      <c r="K69" s="27">
        <v>1000</v>
      </c>
      <c r="L69" s="27">
        <v>0</v>
      </c>
      <c r="M69" s="27">
        <v>0</v>
      </c>
      <c r="N69" s="27">
        <v>200</v>
      </c>
      <c r="O69" s="27">
        <v>0</v>
      </c>
      <c r="P69" s="118"/>
      <c r="Q69" s="27"/>
      <c r="R69" s="45"/>
      <c r="S69" s="55"/>
      <c r="T69" s="23"/>
      <c r="U69" s="23"/>
      <c r="V69" s="23"/>
      <c r="W69" s="23"/>
      <c r="X69" s="23"/>
      <c r="Y69" s="91"/>
      <c r="Z69" s="92"/>
      <c r="AA69" s="92"/>
      <c r="AB69" s="67" t="str">
        <f>IF(R69="Année N",Y69+Z69+AA69,"")</f>
        <v/>
      </c>
      <c r="AC69" s="67" t="str">
        <f>IF(R69="N+1",Y69+Z69+AA69,"")</f>
        <v/>
      </c>
      <c r="AD69" s="67" t="str">
        <f>IF(R69="&gt; N+1",Y69+Z69+AA69,"")</f>
        <v/>
      </c>
      <c r="AE69" s="31"/>
      <c r="AF69" s="23">
        <f>IF(E69="Niveau 1",1,0)</f>
        <v>0</v>
      </c>
      <c r="AG69" s="23">
        <f>IF(E69="Niveau 2",1,0)</f>
        <v>1</v>
      </c>
      <c r="AH69" s="23">
        <f>IF(E69="Niveau 3",1,0)</f>
        <v>0</v>
      </c>
      <c r="AI69" s="23">
        <f>IF(E69="Niveau 4",1,0)</f>
        <v>0</v>
      </c>
      <c r="AJ69" s="23">
        <f>IF(E69="Niveau 5",1,0)</f>
        <v>0</v>
      </c>
    </row>
    <row r="70" spans="1:43" ht="25.5" customHeight="1" x14ac:dyDescent="0.2">
      <c r="A70" s="126" t="s">
        <v>0</v>
      </c>
      <c r="B70" s="60" t="s">
        <v>1443</v>
      </c>
      <c r="C70" s="41" t="s">
        <v>1116</v>
      </c>
      <c r="D70" s="74" t="s">
        <v>1339</v>
      </c>
      <c r="E70" s="93" t="str">
        <f t="shared" si="33"/>
        <v>Niveau 1</v>
      </c>
      <c r="F70" s="27" t="s">
        <v>1136</v>
      </c>
      <c r="G70" s="41" t="s">
        <v>1145</v>
      </c>
      <c r="H70" s="76">
        <v>110</v>
      </c>
      <c r="I70" s="109">
        <v>4.5999999999999996</v>
      </c>
      <c r="J70" s="94">
        <f t="shared" si="1"/>
        <v>505.99999999999994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118"/>
      <c r="Q70" s="27"/>
      <c r="R70" s="45"/>
      <c r="S70" s="55"/>
      <c r="T70" s="23"/>
      <c r="U70" s="23"/>
      <c r="V70" s="23"/>
      <c r="W70" s="23"/>
      <c r="X70" s="23"/>
      <c r="Y70" s="91"/>
      <c r="Z70" s="92"/>
      <c r="AA70" s="92"/>
      <c r="AB70" s="67" t="str">
        <f t="shared" si="19"/>
        <v/>
      </c>
      <c r="AC70" s="67" t="str">
        <f t="shared" si="20"/>
        <v/>
      </c>
      <c r="AD70" s="67" t="str">
        <f t="shared" si="21"/>
        <v/>
      </c>
      <c r="AE70" s="31"/>
      <c r="AF70" s="23">
        <f t="shared" si="5"/>
        <v>1</v>
      </c>
      <c r="AG70" s="23">
        <f t="shared" si="6"/>
        <v>0</v>
      </c>
      <c r="AH70" s="23">
        <f t="shared" si="7"/>
        <v>0</v>
      </c>
      <c r="AI70" s="23">
        <f t="shared" si="8"/>
        <v>0</v>
      </c>
      <c r="AJ70" s="23">
        <f t="shared" si="9"/>
        <v>0</v>
      </c>
    </row>
    <row r="71" spans="1:43" ht="25.5" customHeight="1" x14ac:dyDescent="0.2">
      <c r="A71" s="126" t="s">
        <v>5</v>
      </c>
      <c r="B71" s="60" t="s">
        <v>1444</v>
      </c>
      <c r="C71" s="41" t="s">
        <v>30</v>
      </c>
      <c r="D71" s="74" t="s">
        <v>1339</v>
      </c>
      <c r="E71" s="93" t="str">
        <f t="shared" si="33"/>
        <v>Niveau 1</v>
      </c>
      <c r="F71" s="27" t="s">
        <v>1136</v>
      </c>
      <c r="G71" s="41" t="s">
        <v>1145</v>
      </c>
      <c r="H71" s="76">
        <v>235</v>
      </c>
      <c r="I71" s="109">
        <v>4.4000000000000004</v>
      </c>
      <c r="J71" s="94">
        <f t="shared" si="1"/>
        <v>1034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118"/>
      <c r="Q71" s="27"/>
      <c r="R71" s="45"/>
      <c r="S71" s="55"/>
      <c r="T71" s="23"/>
      <c r="U71" s="23"/>
      <c r="V71" s="23"/>
      <c r="W71" s="23"/>
      <c r="X71" s="23"/>
      <c r="Y71" s="91"/>
      <c r="Z71" s="92"/>
      <c r="AA71" s="92"/>
      <c r="AB71" s="67" t="str">
        <f t="shared" si="19"/>
        <v/>
      </c>
      <c r="AC71" s="67" t="str">
        <f t="shared" si="20"/>
        <v/>
      </c>
      <c r="AD71" s="67" t="str">
        <f t="shared" si="21"/>
        <v/>
      </c>
      <c r="AE71" s="31"/>
      <c r="AF71" s="23">
        <f t="shared" si="5"/>
        <v>1</v>
      </c>
      <c r="AG71" s="23">
        <f t="shared" si="6"/>
        <v>0</v>
      </c>
      <c r="AH71" s="23">
        <f t="shared" si="7"/>
        <v>0</v>
      </c>
      <c r="AI71" s="23">
        <f t="shared" si="8"/>
        <v>0</v>
      </c>
      <c r="AJ71" s="23">
        <f t="shared" si="9"/>
        <v>0</v>
      </c>
    </row>
    <row r="72" spans="1:43" s="263" customFormat="1" ht="25.5" customHeight="1" x14ac:dyDescent="0.2">
      <c r="A72" s="248" t="s">
        <v>0</v>
      </c>
      <c r="B72" s="260" t="s">
        <v>1445</v>
      </c>
      <c r="C72" s="250" t="s">
        <v>36</v>
      </c>
      <c r="D72" s="251" t="s">
        <v>1339</v>
      </c>
      <c r="E72" s="247" t="str">
        <f t="shared" si="33"/>
        <v>Niveau 1</v>
      </c>
      <c r="F72" s="252" t="s">
        <v>1136</v>
      </c>
      <c r="G72" s="250" t="s">
        <v>1145</v>
      </c>
      <c r="H72" s="253"/>
      <c r="I72" s="254"/>
      <c r="J72" s="255"/>
      <c r="K72" s="252"/>
      <c r="L72" s="252"/>
      <c r="M72" s="252"/>
      <c r="N72" s="252"/>
      <c r="O72" s="252"/>
      <c r="P72" s="246" t="s">
        <v>1213</v>
      </c>
      <c r="Q72" s="252"/>
      <c r="R72" s="256"/>
      <c r="S72" s="247"/>
      <c r="T72" s="261"/>
      <c r="U72" s="261"/>
      <c r="V72" s="261"/>
      <c r="W72" s="261"/>
      <c r="X72" s="261"/>
      <c r="Y72" s="257"/>
      <c r="Z72" s="258"/>
      <c r="AA72" s="258"/>
      <c r="AB72" s="259" t="str">
        <f t="shared" si="19"/>
        <v/>
      </c>
      <c r="AC72" s="259" t="str">
        <f t="shared" si="20"/>
        <v/>
      </c>
      <c r="AD72" s="259" t="str">
        <f t="shared" si="21"/>
        <v/>
      </c>
      <c r="AE72" s="262"/>
      <c r="AF72" s="261">
        <f t="shared" si="5"/>
        <v>1</v>
      </c>
      <c r="AG72" s="261">
        <f t="shared" si="6"/>
        <v>0</v>
      </c>
      <c r="AH72" s="261">
        <f t="shared" si="7"/>
        <v>0</v>
      </c>
      <c r="AI72" s="261">
        <f t="shared" si="8"/>
        <v>0</v>
      </c>
      <c r="AJ72" s="261">
        <f t="shared" si="9"/>
        <v>0</v>
      </c>
    </row>
    <row r="73" spans="1:43" ht="25.5" customHeight="1" x14ac:dyDescent="0.2">
      <c r="A73" s="126" t="s">
        <v>0</v>
      </c>
      <c r="B73" s="60" t="s">
        <v>1490</v>
      </c>
      <c r="C73" s="41" t="s">
        <v>1116</v>
      </c>
      <c r="D73" s="74" t="s">
        <v>1339</v>
      </c>
      <c r="E73" s="93" t="str">
        <f t="shared" si="33"/>
        <v>Niveau 1</v>
      </c>
      <c r="F73" s="27" t="s">
        <v>1136</v>
      </c>
      <c r="G73" s="41" t="s">
        <v>1145</v>
      </c>
      <c r="H73" s="76">
        <v>290</v>
      </c>
      <c r="I73" s="109">
        <v>7.4</v>
      </c>
      <c r="J73" s="94">
        <f t="shared" si="1"/>
        <v>2146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118"/>
      <c r="Q73" s="27"/>
      <c r="R73" s="45"/>
      <c r="S73" s="55"/>
      <c r="T73" s="23"/>
      <c r="U73" s="23"/>
      <c r="V73" s="23"/>
      <c r="W73" s="23"/>
      <c r="X73" s="23"/>
      <c r="Y73" s="91"/>
      <c r="Z73" s="92"/>
      <c r="AA73" s="92"/>
      <c r="AB73" s="67" t="str">
        <f t="shared" si="19"/>
        <v/>
      </c>
      <c r="AC73" s="67" t="str">
        <f t="shared" si="20"/>
        <v/>
      </c>
      <c r="AD73" s="67" t="str">
        <f t="shared" si="21"/>
        <v/>
      </c>
      <c r="AE73" s="31"/>
      <c r="AF73" s="23">
        <f t="shared" si="5"/>
        <v>1</v>
      </c>
      <c r="AG73" s="23">
        <f t="shared" si="6"/>
        <v>0</v>
      </c>
      <c r="AH73" s="23">
        <f t="shared" si="7"/>
        <v>0</v>
      </c>
      <c r="AI73" s="23">
        <f t="shared" si="8"/>
        <v>0</v>
      </c>
      <c r="AJ73" s="23">
        <f t="shared" si="9"/>
        <v>0</v>
      </c>
    </row>
    <row r="74" spans="1:43" ht="25.5" customHeight="1" x14ac:dyDescent="0.2">
      <c r="A74" s="126" t="s">
        <v>0</v>
      </c>
      <c r="B74" s="60" t="s">
        <v>1491</v>
      </c>
      <c r="C74" s="41" t="s">
        <v>28</v>
      </c>
      <c r="D74" s="74" t="s">
        <v>1339</v>
      </c>
      <c r="E74" s="93" t="str">
        <f t="shared" si="33"/>
        <v>Niveau 1</v>
      </c>
      <c r="F74" s="27" t="s">
        <v>1136</v>
      </c>
      <c r="G74" s="41" t="s">
        <v>1145</v>
      </c>
      <c r="H74" s="104">
        <v>75</v>
      </c>
      <c r="I74" s="109">
        <v>5.5</v>
      </c>
      <c r="J74" s="94">
        <f t="shared" si="1"/>
        <v>412.5</v>
      </c>
      <c r="K74" s="27">
        <v>0</v>
      </c>
      <c r="L74" s="27">
        <v>0</v>
      </c>
      <c r="M74" s="27">
        <v>0</v>
      </c>
      <c r="N74" s="27">
        <v>0</v>
      </c>
      <c r="O74" s="27">
        <v>0</v>
      </c>
      <c r="P74" s="118"/>
      <c r="Q74" s="27"/>
      <c r="R74" s="45"/>
      <c r="S74" s="55"/>
      <c r="T74" s="23"/>
      <c r="U74" s="23"/>
      <c r="V74" s="23"/>
      <c r="W74" s="23"/>
      <c r="X74" s="23"/>
      <c r="Y74" s="91"/>
      <c r="Z74" s="92"/>
      <c r="AA74" s="92"/>
      <c r="AB74" s="67" t="str">
        <f t="shared" si="19"/>
        <v/>
      </c>
      <c r="AC74" s="67" t="str">
        <f t="shared" si="20"/>
        <v/>
      </c>
      <c r="AD74" s="67" t="str">
        <f t="shared" si="21"/>
        <v/>
      </c>
      <c r="AE74" s="31"/>
      <c r="AF74" s="23">
        <f t="shared" si="5"/>
        <v>1</v>
      </c>
      <c r="AG74" s="23">
        <f t="shared" si="6"/>
        <v>0</v>
      </c>
      <c r="AH74" s="23">
        <f t="shared" si="7"/>
        <v>0</v>
      </c>
      <c r="AI74" s="23">
        <f t="shared" si="8"/>
        <v>0</v>
      </c>
      <c r="AJ74" s="23">
        <f t="shared" si="9"/>
        <v>0</v>
      </c>
    </row>
    <row r="75" spans="1:43" ht="25.5" customHeight="1" x14ac:dyDescent="0.2">
      <c r="A75" s="126" t="s">
        <v>0</v>
      </c>
      <c r="B75" s="60" t="s">
        <v>97</v>
      </c>
      <c r="C75" s="41" t="s">
        <v>1340</v>
      </c>
      <c r="D75" s="74" t="s">
        <v>1179</v>
      </c>
      <c r="E75" s="93" t="str">
        <f t="shared" si="33"/>
        <v>Niveau 2</v>
      </c>
      <c r="F75" s="27" t="s">
        <v>1136</v>
      </c>
      <c r="G75" s="41" t="s">
        <v>1145</v>
      </c>
      <c r="H75" s="116">
        <v>90</v>
      </c>
      <c r="I75" s="117">
        <v>6</v>
      </c>
      <c r="J75" s="94">
        <f t="shared" si="1"/>
        <v>540</v>
      </c>
      <c r="K75" s="27">
        <v>120</v>
      </c>
      <c r="L75" s="27">
        <v>120</v>
      </c>
      <c r="M75" s="27">
        <v>0</v>
      </c>
      <c r="N75" s="27">
        <v>108</v>
      </c>
      <c r="O75" s="27">
        <v>0</v>
      </c>
      <c r="P75" s="118" t="s">
        <v>1238</v>
      </c>
      <c r="Q75" s="27"/>
      <c r="R75" s="45"/>
      <c r="S75" s="55"/>
      <c r="T75" s="23"/>
      <c r="U75" s="23"/>
      <c r="V75" s="23"/>
      <c r="W75" s="23"/>
      <c r="X75" s="23"/>
      <c r="Y75" s="91"/>
      <c r="Z75" s="92"/>
      <c r="AA75" s="92"/>
      <c r="AB75" s="67" t="str">
        <f t="shared" si="19"/>
        <v/>
      </c>
      <c r="AC75" s="67" t="str">
        <f t="shared" si="20"/>
        <v/>
      </c>
      <c r="AD75" s="67" t="str">
        <f t="shared" si="21"/>
        <v/>
      </c>
      <c r="AE75" s="31"/>
      <c r="AF75" s="23">
        <f t="shared" ref="AF75:AF142" si="34">IF(E75="Niveau 1",1,0)</f>
        <v>0</v>
      </c>
      <c r="AG75" s="23">
        <f t="shared" ref="AG75:AG142" si="35">IF(E75="Niveau 2",1,0)</f>
        <v>1</v>
      </c>
      <c r="AH75" s="23">
        <f t="shared" ref="AH75:AH142" si="36">IF(E75="Niveau 3",1,0)</f>
        <v>0</v>
      </c>
      <c r="AI75" s="23">
        <f t="shared" ref="AI75:AI142" si="37">IF(E75="Niveau 4",1,0)</f>
        <v>0</v>
      </c>
      <c r="AJ75" s="23">
        <f t="shared" ref="AJ75:AJ142" si="38">IF(E75="Niveau 5",1,0)</f>
        <v>0</v>
      </c>
    </row>
    <row r="76" spans="1:43" ht="25.5" customHeight="1" x14ac:dyDescent="0.2">
      <c r="A76" s="126" t="s">
        <v>0</v>
      </c>
      <c r="B76" s="60" t="s">
        <v>1492</v>
      </c>
      <c r="C76" s="41" t="s">
        <v>31</v>
      </c>
      <c r="D76" s="74" t="s">
        <v>1179</v>
      </c>
      <c r="E76" s="93" t="str">
        <f t="shared" si="33"/>
        <v>Niveau 2</v>
      </c>
      <c r="F76" s="27" t="s">
        <v>1135</v>
      </c>
      <c r="G76" s="41" t="s">
        <v>1144</v>
      </c>
      <c r="H76" s="116">
        <v>220</v>
      </c>
      <c r="I76" s="117">
        <v>5.5</v>
      </c>
      <c r="J76" s="94">
        <f t="shared" ref="J76:J143" si="39">I76*H76</f>
        <v>1210</v>
      </c>
      <c r="K76" s="27">
        <v>60</v>
      </c>
      <c r="L76" s="27">
        <v>0</v>
      </c>
      <c r="M76" s="27">
        <v>0</v>
      </c>
      <c r="N76" s="27">
        <v>693</v>
      </c>
      <c r="O76" s="27">
        <v>0</v>
      </c>
      <c r="P76" s="118"/>
      <c r="Q76" s="27"/>
      <c r="R76" s="45"/>
      <c r="S76" s="55"/>
      <c r="T76" s="23"/>
      <c r="U76" s="23"/>
      <c r="V76" s="23"/>
      <c r="W76" s="23"/>
      <c r="X76" s="23"/>
      <c r="Y76" s="91"/>
      <c r="Z76" s="92"/>
      <c r="AA76" s="92"/>
      <c r="AB76" s="67" t="str">
        <f t="shared" si="19"/>
        <v/>
      </c>
      <c r="AC76" s="67" t="str">
        <f t="shared" si="20"/>
        <v/>
      </c>
      <c r="AD76" s="67" t="str">
        <f t="shared" si="21"/>
        <v/>
      </c>
      <c r="AE76" s="31"/>
      <c r="AF76" s="23">
        <f t="shared" si="34"/>
        <v>0</v>
      </c>
      <c r="AG76" s="23">
        <f t="shared" si="35"/>
        <v>1</v>
      </c>
      <c r="AH76" s="23">
        <f t="shared" si="36"/>
        <v>0</v>
      </c>
      <c r="AI76" s="23">
        <f t="shared" si="37"/>
        <v>0</v>
      </c>
      <c r="AJ76" s="23">
        <f t="shared" si="38"/>
        <v>0</v>
      </c>
      <c r="AO76" s="17">
        <v>380</v>
      </c>
      <c r="AP76" s="17">
        <v>5.7</v>
      </c>
      <c r="AQ76" s="17">
        <v>5.7</v>
      </c>
    </row>
    <row r="77" spans="1:43" ht="25.5" customHeight="1" x14ac:dyDescent="0.2">
      <c r="A77" s="126" t="s">
        <v>0</v>
      </c>
      <c r="B77" s="60" t="s">
        <v>99</v>
      </c>
      <c r="C77" s="41" t="s">
        <v>23</v>
      </c>
      <c r="D77" s="74" t="s">
        <v>1339</v>
      </c>
      <c r="E77" s="93" t="str">
        <f t="shared" si="33"/>
        <v>Niveau 1</v>
      </c>
      <c r="F77" s="27" t="s">
        <v>1126</v>
      </c>
      <c r="G77" s="41" t="s">
        <v>1145</v>
      </c>
      <c r="H77" s="116">
        <v>110</v>
      </c>
      <c r="I77" s="117">
        <v>6</v>
      </c>
      <c r="J77" s="94">
        <f t="shared" si="39"/>
        <v>660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118"/>
      <c r="Q77" s="27"/>
      <c r="R77" s="45"/>
      <c r="S77" s="55"/>
      <c r="T77" s="23"/>
      <c r="U77" s="23"/>
      <c r="V77" s="23"/>
      <c r="W77" s="23"/>
      <c r="X77" s="23"/>
      <c r="Y77" s="91"/>
      <c r="Z77" s="92"/>
      <c r="AA77" s="92"/>
      <c r="AB77" s="67" t="str">
        <f t="shared" si="19"/>
        <v/>
      </c>
      <c r="AC77" s="67" t="str">
        <f t="shared" si="20"/>
        <v/>
      </c>
      <c r="AD77" s="67" t="str">
        <f t="shared" si="21"/>
        <v/>
      </c>
      <c r="AE77" s="31"/>
      <c r="AF77" s="23">
        <f t="shared" si="34"/>
        <v>1</v>
      </c>
      <c r="AG77" s="23">
        <f t="shared" si="35"/>
        <v>0</v>
      </c>
      <c r="AH77" s="23">
        <f t="shared" si="36"/>
        <v>0</v>
      </c>
      <c r="AI77" s="23">
        <f t="shared" si="37"/>
        <v>0</v>
      </c>
      <c r="AJ77" s="23">
        <f t="shared" si="38"/>
        <v>0</v>
      </c>
      <c r="AO77" s="17">
        <v>80</v>
      </c>
      <c r="AP77" s="17">
        <v>15</v>
      </c>
      <c r="AQ77" s="17">
        <v>15</v>
      </c>
    </row>
    <row r="78" spans="1:43" ht="25.5" customHeight="1" x14ac:dyDescent="0.2">
      <c r="A78" s="126" t="s">
        <v>0</v>
      </c>
      <c r="B78" s="60" t="s">
        <v>1493</v>
      </c>
      <c r="C78" s="41" t="s">
        <v>31</v>
      </c>
      <c r="D78" s="74" t="s">
        <v>1339</v>
      </c>
      <c r="E78" s="93" t="str">
        <f t="shared" si="33"/>
        <v>Niveau 1</v>
      </c>
      <c r="F78" s="27" t="s">
        <v>1136</v>
      </c>
      <c r="G78" s="41" t="s">
        <v>1145</v>
      </c>
      <c r="H78" s="116">
        <v>380</v>
      </c>
      <c r="I78" s="117">
        <v>5.7</v>
      </c>
      <c r="J78" s="94">
        <f t="shared" si="39"/>
        <v>2166</v>
      </c>
      <c r="K78" s="27">
        <v>0</v>
      </c>
      <c r="L78" s="27">
        <v>0</v>
      </c>
      <c r="M78" s="27">
        <v>0</v>
      </c>
      <c r="N78" s="27">
        <v>0</v>
      </c>
      <c r="O78" s="27">
        <v>0</v>
      </c>
      <c r="P78" s="118"/>
      <c r="Q78" s="27"/>
      <c r="R78" s="45"/>
      <c r="S78" s="55"/>
      <c r="T78" s="23"/>
      <c r="U78" s="23"/>
      <c r="V78" s="23"/>
      <c r="W78" s="23"/>
      <c r="X78" s="23"/>
      <c r="Y78" s="91"/>
      <c r="Z78" s="92"/>
      <c r="AA78" s="92"/>
      <c r="AB78" s="67" t="str">
        <f t="shared" si="19"/>
        <v/>
      </c>
      <c r="AC78" s="67" t="str">
        <f t="shared" si="20"/>
        <v/>
      </c>
      <c r="AD78" s="67" t="str">
        <f t="shared" si="21"/>
        <v/>
      </c>
      <c r="AE78" s="31"/>
      <c r="AF78" s="23">
        <f t="shared" si="34"/>
        <v>1</v>
      </c>
      <c r="AG78" s="23">
        <f t="shared" si="35"/>
        <v>0</v>
      </c>
      <c r="AH78" s="23">
        <f t="shared" si="36"/>
        <v>0</v>
      </c>
      <c r="AI78" s="23">
        <f t="shared" si="37"/>
        <v>0</v>
      </c>
      <c r="AJ78" s="23">
        <f t="shared" si="38"/>
        <v>0</v>
      </c>
      <c r="AO78" s="17">
        <v>850</v>
      </c>
      <c r="AP78" s="17">
        <v>6.6</v>
      </c>
      <c r="AQ78" s="17">
        <v>6.6</v>
      </c>
    </row>
    <row r="79" spans="1:43" s="263" customFormat="1" ht="25.5" customHeight="1" x14ac:dyDescent="0.2">
      <c r="A79" s="248" t="s">
        <v>0</v>
      </c>
      <c r="B79" s="249" t="s">
        <v>1494</v>
      </c>
      <c r="C79" s="250" t="s">
        <v>1116</v>
      </c>
      <c r="D79" s="251"/>
      <c r="E79" s="247" t="str">
        <f t="shared" si="33"/>
        <v/>
      </c>
      <c r="F79" s="252"/>
      <c r="G79" s="250"/>
      <c r="H79" s="270">
        <v>80</v>
      </c>
      <c r="I79" s="271">
        <v>15</v>
      </c>
      <c r="J79" s="255">
        <f t="shared" si="39"/>
        <v>1200</v>
      </c>
      <c r="K79" s="252"/>
      <c r="L79" s="252"/>
      <c r="M79" s="252"/>
      <c r="N79" s="252"/>
      <c r="O79" s="252"/>
      <c r="P79" s="246" t="s">
        <v>1213</v>
      </c>
      <c r="Q79" s="252"/>
      <c r="R79" s="256"/>
      <c r="S79" s="247"/>
      <c r="T79" s="261"/>
      <c r="U79" s="261"/>
      <c r="V79" s="261"/>
      <c r="W79" s="261"/>
      <c r="X79" s="261"/>
      <c r="Y79" s="257"/>
      <c r="Z79" s="258"/>
      <c r="AA79" s="258"/>
      <c r="AB79" s="259" t="str">
        <f t="shared" si="19"/>
        <v/>
      </c>
      <c r="AC79" s="259" t="str">
        <f t="shared" si="20"/>
        <v/>
      </c>
      <c r="AD79" s="259" t="str">
        <f t="shared" si="21"/>
        <v/>
      </c>
      <c r="AE79" s="262"/>
      <c r="AF79" s="261">
        <f t="shared" si="34"/>
        <v>0</v>
      </c>
      <c r="AG79" s="261">
        <f t="shared" si="35"/>
        <v>0</v>
      </c>
      <c r="AH79" s="261">
        <f t="shared" si="36"/>
        <v>0</v>
      </c>
      <c r="AI79" s="261">
        <f t="shared" si="37"/>
        <v>0</v>
      </c>
      <c r="AJ79" s="261">
        <f t="shared" si="38"/>
        <v>0</v>
      </c>
      <c r="AO79" s="263">
        <v>103</v>
      </c>
      <c r="AP79" s="263">
        <v>5.8</v>
      </c>
      <c r="AQ79" s="263">
        <v>5.8</v>
      </c>
    </row>
    <row r="80" spans="1:43" ht="25.5" customHeight="1" x14ac:dyDescent="0.2">
      <c r="A80" s="126" t="s">
        <v>0</v>
      </c>
      <c r="B80" s="60" t="s">
        <v>102</v>
      </c>
      <c r="C80" s="41" t="s">
        <v>1340</v>
      </c>
      <c r="D80" s="74" t="s">
        <v>1339</v>
      </c>
      <c r="E80" s="93" t="str">
        <f t="shared" si="33"/>
        <v>Niveau 1</v>
      </c>
      <c r="F80" s="27" t="s">
        <v>1136</v>
      </c>
      <c r="G80" s="41" t="s">
        <v>1145</v>
      </c>
      <c r="H80" s="116">
        <v>220</v>
      </c>
      <c r="I80" s="117">
        <v>5.5</v>
      </c>
      <c r="J80" s="94">
        <f t="shared" si="39"/>
        <v>1210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118"/>
      <c r="Q80" s="27"/>
      <c r="R80" s="45"/>
      <c r="S80" s="55"/>
      <c r="T80" s="23"/>
      <c r="U80" s="23"/>
      <c r="V80" s="23"/>
      <c r="W80" s="23"/>
      <c r="X80" s="23"/>
      <c r="Y80" s="91"/>
      <c r="Z80" s="92"/>
      <c r="AA80" s="92"/>
      <c r="AB80" s="67" t="str">
        <f t="shared" si="19"/>
        <v/>
      </c>
      <c r="AC80" s="67" t="str">
        <f t="shared" si="20"/>
        <v/>
      </c>
      <c r="AD80" s="67" t="str">
        <f t="shared" si="21"/>
        <v/>
      </c>
      <c r="AE80" s="31"/>
      <c r="AF80" s="23">
        <f t="shared" si="34"/>
        <v>1</v>
      </c>
      <c r="AG80" s="23">
        <f t="shared" si="35"/>
        <v>0</v>
      </c>
      <c r="AH80" s="23">
        <f t="shared" si="36"/>
        <v>0</v>
      </c>
      <c r="AI80" s="23">
        <f t="shared" si="37"/>
        <v>0</v>
      </c>
      <c r="AJ80" s="23">
        <f t="shared" si="38"/>
        <v>0</v>
      </c>
    </row>
    <row r="81" spans="1:43" ht="25.5" customHeight="1" x14ac:dyDescent="0.2">
      <c r="A81" s="126" t="s">
        <v>0</v>
      </c>
      <c r="B81" s="226" t="s">
        <v>2119</v>
      </c>
      <c r="C81" s="41" t="s">
        <v>24</v>
      </c>
      <c r="D81" s="74" t="s">
        <v>1179</v>
      </c>
      <c r="E81" s="93" t="str">
        <f>IF(D81="Bon état","Niveau 1",IF(D81="Faïencée","Niveau 2",IF(D81="Fortement faïencée","Niveau 3",IF(D81="Orniérée","Niveau 4",IF(D81="Affaissée ou quasi détruite","Niveau 5","")))))</f>
        <v>Niveau 2</v>
      </c>
      <c r="F81" s="27" t="s">
        <v>1135</v>
      </c>
      <c r="G81" s="41" t="s">
        <v>1145</v>
      </c>
      <c r="H81" s="116">
        <v>103</v>
      </c>
      <c r="I81" s="117">
        <v>5.8</v>
      </c>
      <c r="J81" s="94">
        <f>I81*H81</f>
        <v>597.4</v>
      </c>
      <c r="K81" s="27">
        <v>15</v>
      </c>
      <c r="L81" s="27">
        <v>0</v>
      </c>
      <c r="M81" s="27">
        <v>0</v>
      </c>
      <c r="N81" s="27">
        <v>198</v>
      </c>
      <c r="O81" s="27">
        <v>0</v>
      </c>
      <c r="P81" s="118"/>
      <c r="Q81" s="27"/>
      <c r="R81" s="45"/>
      <c r="S81" s="55"/>
      <c r="T81" s="23"/>
      <c r="U81" s="23"/>
      <c r="V81" s="23"/>
      <c r="W81" s="23"/>
      <c r="X81" s="23"/>
      <c r="Y81" s="91"/>
      <c r="Z81" s="92"/>
      <c r="AA81" s="92"/>
      <c r="AB81" s="67" t="str">
        <f>IF(R81="Année N",Y81+Z81+AA81,"")</f>
        <v/>
      </c>
      <c r="AC81" s="67" t="str">
        <f>IF(R81="N+1",Y81+Z81+AA81,"")</f>
        <v/>
      </c>
      <c r="AD81" s="67" t="str">
        <f>IF(R81="&gt; N+1",Y81+Z81+AA81,"")</f>
        <v/>
      </c>
      <c r="AE81" s="31"/>
      <c r="AF81" s="23">
        <f>IF(E81="Niveau 1",1,0)</f>
        <v>0</v>
      </c>
      <c r="AG81" s="23">
        <f>IF(E81="Niveau 2",1,0)</f>
        <v>1</v>
      </c>
      <c r="AH81" s="23">
        <f>IF(E81="Niveau 3",1,0)</f>
        <v>0</v>
      </c>
      <c r="AI81" s="23">
        <f>IF(E81="Niveau 4",1,0)</f>
        <v>0</v>
      </c>
      <c r="AJ81" s="23">
        <f>IF(E81="Niveau 5",1,0)</f>
        <v>0</v>
      </c>
      <c r="AO81" s="17">
        <v>100</v>
      </c>
      <c r="AP81" s="17">
        <v>6.5</v>
      </c>
      <c r="AQ81" s="17">
        <v>6.5</v>
      </c>
    </row>
    <row r="82" spans="1:43" ht="25.5" customHeight="1" x14ac:dyDescent="0.2">
      <c r="A82" s="126" t="s">
        <v>0</v>
      </c>
      <c r="B82" s="128" t="s">
        <v>1495</v>
      </c>
      <c r="C82" s="41" t="s">
        <v>34</v>
      </c>
      <c r="D82" s="74" t="s">
        <v>1179</v>
      </c>
      <c r="E82" s="93" t="str">
        <f>IF(D82="Bon état","Niveau 1",IF(D82="Faïencée","Niveau 2",IF(D82="Fortement faïencée","Niveau 3",IF(D82="Orniérée","Niveau 4",IF(D82="Affaissée ou quasi détruite","Niveau 5","")))))</f>
        <v>Niveau 2</v>
      </c>
      <c r="F82" s="27" t="s">
        <v>1136</v>
      </c>
      <c r="G82" s="41" t="s">
        <v>1145</v>
      </c>
      <c r="H82" s="116">
        <v>480</v>
      </c>
      <c r="I82" s="117">
        <v>5.5</v>
      </c>
      <c r="J82" s="94">
        <f>I82*H82</f>
        <v>2640</v>
      </c>
      <c r="K82" s="27">
        <v>0</v>
      </c>
      <c r="L82" s="27">
        <v>0</v>
      </c>
      <c r="M82" s="27">
        <v>0</v>
      </c>
      <c r="N82" s="27">
        <v>528</v>
      </c>
      <c r="O82" s="27">
        <v>0</v>
      </c>
      <c r="P82" s="118"/>
      <c r="Q82" s="27"/>
      <c r="R82" s="45"/>
      <c r="S82" s="125"/>
      <c r="T82" s="23"/>
      <c r="U82" s="23"/>
      <c r="V82" s="23"/>
      <c r="W82" s="23"/>
      <c r="X82" s="23"/>
      <c r="Y82" s="91"/>
      <c r="Z82" s="92"/>
      <c r="AA82" s="92"/>
      <c r="AB82" s="124"/>
      <c r="AC82" s="124"/>
      <c r="AD82" s="124"/>
      <c r="AE82" s="31"/>
      <c r="AF82" s="23">
        <f>IF(E82="Niveau 1",1,0)</f>
        <v>0</v>
      </c>
      <c r="AG82" s="23">
        <f>IF(E82="Niveau 2",1,0)</f>
        <v>1</v>
      </c>
      <c r="AH82" s="23">
        <f>IF(E82="Niveau 3",1,0)</f>
        <v>0</v>
      </c>
      <c r="AI82" s="23">
        <f>IF(E82="Niveau 4",1,0)</f>
        <v>0</v>
      </c>
      <c r="AJ82" s="23">
        <f>IF(E82="Niveau 5",1,0)</f>
        <v>0</v>
      </c>
    </row>
    <row r="83" spans="1:43" ht="25.5" customHeight="1" x14ac:dyDescent="0.2">
      <c r="A83" s="126" t="s">
        <v>0</v>
      </c>
      <c r="B83" s="128" t="s">
        <v>1495</v>
      </c>
      <c r="C83" s="41" t="s">
        <v>37</v>
      </c>
      <c r="D83" s="74" t="s">
        <v>1179</v>
      </c>
      <c r="E83" s="93" t="str">
        <f>IF(D83="Bon état","Niveau 1",IF(D83="Faïencée","Niveau 2",IF(D83="Fortement faïencée","Niveau 3",IF(D83="Orniérée","Niveau 4",IF(D83="Affaissée ou quasi détruite","Niveau 5","")))))</f>
        <v>Niveau 2</v>
      </c>
      <c r="F83" s="27" t="s">
        <v>1135</v>
      </c>
      <c r="G83" s="41" t="s">
        <v>1145</v>
      </c>
      <c r="H83" s="76">
        <v>405</v>
      </c>
      <c r="I83" s="109">
        <v>5.5</v>
      </c>
      <c r="J83" s="94">
        <f>I83*H83</f>
        <v>2227.5</v>
      </c>
      <c r="K83" s="27">
        <v>0</v>
      </c>
      <c r="L83" s="27">
        <v>0</v>
      </c>
      <c r="M83" s="27">
        <v>0</v>
      </c>
      <c r="N83" s="27">
        <v>446</v>
      </c>
      <c r="O83" s="27">
        <v>0</v>
      </c>
      <c r="P83" s="118"/>
      <c r="Q83" s="27"/>
      <c r="R83" s="45"/>
      <c r="S83" s="55"/>
      <c r="T83" s="23"/>
      <c r="U83" s="23"/>
      <c r="V83" s="23"/>
      <c r="W83" s="23"/>
      <c r="X83" s="23"/>
      <c r="Y83" s="91"/>
      <c r="Z83" s="92"/>
      <c r="AA83" s="92"/>
      <c r="AB83" s="67" t="str">
        <f>IF(R83="Année N",Y83+Z83+AA83,"")</f>
        <v/>
      </c>
      <c r="AC83" s="67" t="str">
        <f>IF(R83="N+1",Y83+Z83+AA83,"")</f>
        <v/>
      </c>
      <c r="AD83" s="67" t="str">
        <f>IF(R83="&gt; N+1",Y83+Z83+AA83,"")</f>
        <v/>
      </c>
      <c r="AE83" s="31"/>
      <c r="AF83" s="23">
        <f>IF(E83="Niveau 1",1,0)</f>
        <v>0</v>
      </c>
      <c r="AG83" s="23">
        <f>IF(E83="Niveau 2",1,0)</f>
        <v>1</v>
      </c>
      <c r="AH83" s="23">
        <f>IF(E83="Niveau 3",1,0)</f>
        <v>0</v>
      </c>
      <c r="AI83" s="23">
        <f>IF(E83="Niveau 4",1,0)</f>
        <v>0</v>
      </c>
      <c r="AJ83" s="23">
        <f>IF(E83="Niveau 5",1,0)</f>
        <v>0</v>
      </c>
      <c r="AO83" s="17">
        <v>125</v>
      </c>
      <c r="AP83" s="17">
        <v>5.3</v>
      </c>
      <c r="AQ83" s="17">
        <v>5.3</v>
      </c>
    </row>
    <row r="84" spans="1:43" ht="25.5" customHeight="1" x14ac:dyDescent="0.2">
      <c r="A84" s="126" t="s">
        <v>4</v>
      </c>
      <c r="B84" s="60" t="s">
        <v>105</v>
      </c>
      <c r="C84" s="41" t="s">
        <v>23</v>
      </c>
      <c r="D84" s="74" t="s">
        <v>1339</v>
      </c>
      <c r="E84" s="93" t="str">
        <f>IF(D84="Bon état","Niveau 1",IF(D84="Faïencée","Niveau 2",IF(D84="Fortement faïencée","Niveau 3",IF(D84="Orniérée","Niveau 4",IF(D84="Affaissée ou quasi détruite","Niveau 5","")))))</f>
        <v>Niveau 1</v>
      </c>
      <c r="F84" s="27" t="s">
        <v>1126</v>
      </c>
      <c r="G84" s="41" t="s">
        <v>1145</v>
      </c>
      <c r="H84" s="76"/>
      <c r="I84" s="109"/>
      <c r="J84" s="94">
        <f>I84*H84</f>
        <v>0</v>
      </c>
      <c r="K84" s="27">
        <v>0</v>
      </c>
      <c r="L84" s="27">
        <v>0</v>
      </c>
      <c r="M84" s="27">
        <v>0</v>
      </c>
      <c r="N84" s="27">
        <v>0</v>
      </c>
      <c r="O84" s="27">
        <v>0</v>
      </c>
      <c r="P84" s="118"/>
      <c r="Q84" s="27"/>
      <c r="R84" s="45"/>
      <c r="S84" s="55"/>
      <c r="T84" s="23"/>
      <c r="U84" s="23"/>
      <c r="V84" s="23"/>
      <c r="W84" s="23"/>
      <c r="X84" s="23"/>
      <c r="Y84" s="91"/>
      <c r="Z84" s="92"/>
      <c r="AA84" s="92"/>
      <c r="AB84" s="67" t="str">
        <f>IF(R84="Année N",Y84+Z84+AA84,"")</f>
        <v/>
      </c>
      <c r="AC84" s="67" t="str">
        <f>IF(R84="N+1",Y84+Z84+AA84,"")</f>
        <v/>
      </c>
      <c r="AD84" s="67" t="str">
        <f>IF(R84="&gt; N+1",Y84+Z84+AA84,"")</f>
        <v/>
      </c>
      <c r="AE84" s="31"/>
      <c r="AF84" s="23">
        <f>IF(E84="Niveau 1",1,0)</f>
        <v>1</v>
      </c>
      <c r="AG84" s="23">
        <f>IF(E84="Niveau 2",1,0)</f>
        <v>0</v>
      </c>
      <c r="AH84" s="23">
        <f>IF(E84="Niveau 3",1,0)</f>
        <v>0</v>
      </c>
      <c r="AI84" s="23">
        <f>IF(E84="Niveau 4",1,0)</f>
        <v>0</v>
      </c>
      <c r="AJ84" s="23">
        <f>IF(E84="Niveau 5",1,0)</f>
        <v>0</v>
      </c>
      <c r="AO84" s="17">
        <v>240</v>
      </c>
      <c r="AP84" s="17">
        <v>5</v>
      </c>
      <c r="AQ84" s="17">
        <v>5</v>
      </c>
    </row>
    <row r="85" spans="1:43" ht="25.5" customHeight="1" x14ac:dyDescent="0.2">
      <c r="A85" s="126" t="s">
        <v>0</v>
      </c>
      <c r="B85" s="60" t="s">
        <v>107</v>
      </c>
      <c r="C85" s="41" t="s">
        <v>1340</v>
      </c>
      <c r="D85" s="74" t="s">
        <v>1179</v>
      </c>
      <c r="E85" s="93" t="str">
        <f>IF(D85="Bon état","Niveau 1",IF(D85="Faïencée","Niveau 2",IF(D85="Fortement faïencée","Niveau 3",IF(D85="Orniérée","Niveau 4",IF(D85="Affaissée ou quasi détruite","Niveau 5","")))))</f>
        <v>Niveau 2</v>
      </c>
      <c r="F85" s="27" t="s">
        <v>1136</v>
      </c>
      <c r="G85" s="41" t="s">
        <v>1145</v>
      </c>
      <c r="H85" s="76">
        <v>110</v>
      </c>
      <c r="I85" s="109">
        <v>6</v>
      </c>
      <c r="J85" s="94">
        <f>I85*H85</f>
        <v>660</v>
      </c>
      <c r="K85" s="27">
        <v>0</v>
      </c>
      <c r="L85" s="27">
        <v>0</v>
      </c>
      <c r="M85" s="27">
        <v>0</v>
      </c>
      <c r="N85" s="27">
        <v>132</v>
      </c>
      <c r="O85" s="27">
        <v>0</v>
      </c>
      <c r="P85" s="118"/>
      <c r="Q85" s="27"/>
      <c r="R85" s="45"/>
      <c r="S85" s="55"/>
      <c r="T85" s="23"/>
      <c r="U85" s="23"/>
      <c r="V85" s="23"/>
      <c r="W85" s="23"/>
      <c r="X85" s="23"/>
      <c r="Y85" s="91"/>
      <c r="Z85" s="92"/>
      <c r="AA85" s="92"/>
      <c r="AB85" s="67" t="str">
        <f>IF(R85="Année N",Y85+Z85+AA85,"")</f>
        <v/>
      </c>
      <c r="AC85" s="67" t="str">
        <f>IF(R85="N+1",Y85+Z85+AA85,"")</f>
        <v/>
      </c>
      <c r="AD85" s="67" t="str">
        <f>IF(R85="&gt; N+1",Y85+Z85+AA85,"")</f>
        <v/>
      </c>
      <c r="AE85" s="31"/>
      <c r="AF85" s="23">
        <f>IF(E85="Niveau 1",1,0)</f>
        <v>0</v>
      </c>
      <c r="AG85" s="23">
        <f>IF(E85="Niveau 2",1,0)</f>
        <v>1</v>
      </c>
      <c r="AH85" s="23">
        <f>IF(E85="Niveau 3",1,0)</f>
        <v>0</v>
      </c>
      <c r="AI85" s="23">
        <f>IF(E85="Niveau 4",1,0)</f>
        <v>0</v>
      </c>
      <c r="AJ85" s="23">
        <f>IF(E85="Niveau 5",1,0)</f>
        <v>0</v>
      </c>
    </row>
    <row r="86" spans="1:43" ht="25.5" customHeight="1" x14ac:dyDescent="0.2">
      <c r="A86" s="126" t="s">
        <v>0</v>
      </c>
      <c r="B86" s="60" t="s">
        <v>1496</v>
      </c>
      <c r="C86" s="41" t="s">
        <v>1116</v>
      </c>
      <c r="D86" s="74" t="s">
        <v>1339</v>
      </c>
      <c r="E86" s="93" t="str">
        <f t="shared" si="33"/>
        <v>Niveau 1</v>
      </c>
      <c r="F86" s="27" t="s">
        <v>1135</v>
      </c>
      <c r="G86" s="41" t="s">
        <v>1145</v>
      </c>
      <c r="H86" s="76">
        <v>760</v>
      </c>
      <c r="I86" s="109">
        <v>5.5</v>
      </c>
      <c r="J86" s="94">
        <f t="shared" si="39"/>
        <v>4180</v>
      </c>
      <c r="K86" s="27">
        <v>0</v>
      </c>
      <c r="L86" s="27">
        <v>0</v>
      </c>
      <c r="M86" s="27">
        <v>0</v>
      </c>
      <c r="N86" s="27">
        <v>0</v>
      </c>
      <c r="O86" s="27">
        <v>0</v>
      </c>
      <c r="P86" s="118"/>
      <c r="Q86" s="27"/>
      <c r="R86" s="45"/>
      <c r="S86" s="55"/>
      <c r="T86" s="23"/>
      <c r="U86" s="23"/>
      <c r="V86" s="23"/>
      <c r="W86" s="23"/>
      <c r="X86" s="23"/>
      <c r="Y86" s="91"/>
      <c r="Z86" s="92"/>
      <c r="AA86" s="92"/>
      <c r="AB86" s="67" t="str">
        <f t="shared" ref="AB86:AB151" si="40">IF(R86="Année N",Y86+Z86+AA86,"")</f>
        <v/>
      </c>
      <c r="AC86" s="67" t="str">
        <f t="shared" ref="AC86:AC151" si="41">IF(R86="N+1",Y86+Z86+AA86,"")</f>
        <v/>
      </c>
      <c r="AD86" s="67" t="str">
        <f t="shared" ref="AD86:AD151" si="42">IF(R86="&gt; N+1",Y86+Z86+AA86,"")</f>
        <v/>
      </c>
      <c r="AE86" s="31"/>
      <c r="AF86" s="23">
        <f t="shared" si="34"/>
        <v>1</v>
      </c>
      <c r="AG86" s="23">
        <f t="shared" si="35"/>
        <v>0</v>
      </c>
      <c r="AH86" s="23">
        <f t="shared" si="36"/>
        <v>0</v>
      </c>
      <c r="AI86" s="23">
        <f t="shared" si="37"/>
        <v>0</v>
      </c>
      <c r="AJ86" s="23">
        <f t="shared" si="38"/>
        <v>0</v>
      </c>
      <c r="AO86" s="17">
        <v>75</v>
      </c>
      <c r="AP86" s="17">
        <v>5.2</v>
      </c>
      <c r="AQ86" s="17">
        <v>5.2</v>
      </c>
    </row>
    <row r="87" spans="1:43" ht="25.5" customHeight="1" x14ac:dyDescent="0.2">
      <c r="A87" s="126" t="s">
        <v>0</v>
      </c>
      <c r="B87" s="60" t="s">
        <v>1497</v>
      </c>
      <c r="C87" s="41" t="s">
        <v>31</v>
      </c>
      <c r="D87" s="74" t="s">
        <v>1339</v>
      </c>
      <c r="E87" s="93" t="str">
        <f t="shared" si="33"/>
        <v>Niveau 1</v>
      </c>
      <c r="F87" s="27" t="s">
        <v>1136</v>
      </c>
      <c r="G87" s="41" t="s">
        <v>1145</v>
      </c>
      <c r="H87" s="76">
        <v>150</v>
      </c>
      <c r="I87" s="109">
        <v>4.5999999999999996</v>
      </c>
      <c r="J87" s="94">
        <f t="shared" si="39"/>
        <v>690</v>
      </c>
      <c r="K87" s="27">
        <v>40</v>
      </c>
      <c r="L87" s="27">
        <v>0</v>
      </c>
      <c r="M87" s="27">
        <v>0</v>
      </c>
      <c r="N87" s="27">
        <v>0</v>
      </c>
      <c r="O87" s="27">
        <v>0</v>
      </c>
      <c r="P87" s="118"/>
      <c r="Q87" s="27"/>
      <c r="R87" s="45"/>
      <c r="S87" s="55"/>
      <c r="T87" s="23"/>
      <c r="U87" s="23"/>
      <c r="V87" s="23"/>
      <c r="W87" s="23"/>
      <c r="X87" s="23"/>
      <c r="Y87" s="91"/>
      <c r="Z87" s="92"/>
      <c r="AA87" s="92"/>
      <c r="AB87" s="67" t="str">
        <f t="shared" si="40"/>
        <v/>
      </c>
      <c r="AC87" s="67" t="str">
        <f t="shared" si="41"/>
        <v/>
      </c>
      <c r="AD87" s="67" t="str">
        <f t="shared" si="42"/>
        <v/>
      </c>
      <c r="AE87" s="31"/>
      <c r="AF87" s="23">
        <f t="shared" si="34"/>
        <v>1</v>
      </c>
      <c r="AG87" s="23">
        <f t="shared" si="35"/>
        <v>0</v>
      </c>
      <c r="AH87" s="23">
        <f t="shared" si="36"/>
        <v>0</v>
      </c>
      <c r="AI87" s="23">
        <f t="shared" si="37"/>
        <v>0</v>
      </c>
      <c r="AJ87" s="23">
        <f t="shared" si="38"/>
        <v>0</v>
      </c>
      <c r="AO87" s="17">
        <v>120</v>
      </c>
      <c r="AP87" s="17">
        <v>6</v>
      </c>
      <c r="AQ87" s="17">
        <v>6</v>
      </c>
    </row>
    <row r="88" spans="1:43" ht="25.5" customHeight="1" x14ac:dyDescent="0.2">
      <c r="A88" s="126" t="s">
        <v>0</v>
      </c>
      <c r="B88" s="60" t="s">
        <v>1498</v>
      </c>
      <c r="C88" s="41" t="s">
        <v>37</v>
      </c>
      <c r="D88" s="74" t="s">
        <v>1179</v>
      </c>
      <c r="E88" s="93" t="str">
        <f t="shared" si="33"/>
        <v>Niveau 2</v>
      </c>
      <c r="F88" s="27" t="s">
        <v>1136</v>
      </c>
      <c r="G88" s="41" t="s">
        <v>1145</v>
      </c>
      <c r="H88" s="76">
        <v>205</v>
      </c>
      <c r="I88" s="109">
        <v>6.5</v>
      </c>
      <c r="J88" s="94">
        <f t="shared" si="39"/>
        <v>1332.5</v>
      </c>
      <c r="K88" s="27">
        <v>45</v>
      </c>
      <c r="L88" s="27">
        <v>0</v>
      </c>
      <c r="M88" s="27">
        <v>0</v>
      </c>
      <c r="N88" s="27">
        <v>267</v>
      </c>
      <c r="O88" s="27">
        <v>0</v>
      </c>
      <c r="P88" s="118"/>
      <c r="Q88" s="27"/>
      <c r="R88" s="45"/>
      <c r="S88" s="55"/>
      <c r="T88" s="23"/>
      <c r="U88" s="23"/>
      <c r="V88" s="23"/>
      <c r="W88" s="23"/>
      <c r="X88" s="23"/>
      <c r="Y88" s="91"/>
      <c r="Z88" s="92"/>
      <c r="AA88" s="92"/>
      <c r="AB88" s="67" t="str">
        <f t="shared" si="40"/>
        <v/>
      </c>
      <c r="AC88" s="67" t="str">
        <f t="shared" si="41"/>
        <v/>
      </c>
      <c r="AD88" s="67" t="str">
        <f t="shared" si="42"/>
        <v/>
      </c>
      <c r="AE88" s="31"/>
      <c r="AF88" s="23">
        <f t="shared" si="34"/>
        <v>0</v>
      </c>
      <c r="AG88" s="23">
        <f t="shared" si="35"/>
        <v>1</v>
      </c>
      <c r="AH88" s="23">
        <f t="shared" si="36"/>
        <v>0</v>
      </c>
      <c r="AI88" s="23">
        <f t="shared" si="37"/>
        <v>0</v>
      </c>
      <c r="AJ88" s="23">
        <f t="shared" si="38"/>
        <v>0</v>
      </c>
      <c r="AO88" s="17">
        <v>85</v>
      </c>
      <c r="AP88" s="17">
        <v>5.5</v>
      </c>
      <c r="AQ88" s="17">
        <v>5.5</v>
      </c>
    </row>
    <row r="89" spans="1:43" ht="25.5" customHeight="1" x14ac:dyDescent="0.2">
      <c r="A89" s="182" t="s">
        <v>0</v>
      </c>
      <c r="B89" s="183" t="s">
        <v>1499</v>
      </c>
      <c r="C89" s="186" t="s">
        <v>31</v>
      </c>
      <c r="D89" s="74" t="s">
        <v>1179</v>
      </c>
      <c r="E89" s="93" t="str">
        <f t="shared" si="33"/>
        <v>Niveau 2</v>
      </c>
      <c r="F89" s="27" t="s">
        <v>1136</v>
      </c>
      <c r="G89" s="41" t="s">
        <v>1145</v>
      </c>
      <c r="H89" s="76">
        <v>180</v>
      </c>
      <c r="I89" s="109">
        <v>4.2</v>
      </c>
      <c r="J89" s="94">
        <f t="shared" si="39"/>
        <v>756</v>
      </c>
      <c r="K89" s="27">
        <v>15</v>
      </c>
      <c r="L89" s="27">
        <v>0</v>
      </c>
      <c r="M89" s="27">
        <v>0</v>
      </c>
      <c r="N89" s="27">
        <v>151</v>
      </c>
      <c r="O89" s="27">
        <v>0</v>
      </c>
      <c r="P89" s="118"/>
      <c r="Q89" s="27"/>
      <c r="R89" s="45"/>
      <c r="S89" s="55"/>
      <c r="T89" s="23"/>
      <c r="U89" s="23"/>
      <c r="V89" s="23"/>
      <c r="W89" s="23"/>
      <c r="X89" s="23"/>
      <c r="Y89" s="91"/>
      <c r="Z89" s="92"/>
      <c r="AA89" s="92"/>
      <c r="AB89" s="67" t="str">
        <f t="shared" si="40"/>
        <v/>
      </c>
      <c r="AC89" s="67" t="str">
        <f t="shared" si="41"/>
        <v/>
      </c>
      <c r="AD89" s="67" t="str">
        <f t="shared" si="42"/>
        <v/>
      </c>
      <c r="AE89" s="31"/>
      <c r="AF89" s="23">
        <f t="shared" si="34"/>
        <v>0</v>
      </c>
      <c r="AG89" s="23">
        <f t="shared" si="35"/>
        <v>1</v>
      </c>
      <c r="AH89" s="23">
        <f t="shared" si="36"/>
        <v>0</v>
      </c>
      <c r="AI89" s="23">
        <f t="shared" si="37"/>
        <v>0</v>
      </c>
      <c r="AJ89" s="23">
        <f t="shared" si="38"/>
        <v>0</v>
      </c>
      <c r="AO89" s="17">
        <v>120</v>
      </c>
      <c r="AP89" s="17">
        <v>5.5</v>
      </c>
      <c r="AQ89" s="17">
        <v>5.5</v>
      </c>
    </row>
    <row r="90" spans="1:43" ht="25.5" customHeight="1" x14ac:dyDescent="0.2">
      <c r="A90" s="126" t="s">
        <v>0</v>
      </c>
      <c r="B90" s="60" t="s">
        <v>1500</v>
      </c>
      <c r="C90" s="41" t="s">
        <v>1116</v>
      </c>
      <c r="D90" s="74" t="s">
        <v>1179</v>
      </c>
      <c r="E90" s="93" t="str">
        <f t="shared" si="33"/>
        <v>Niveau 2</v>
      </c>
      <c r="F90" s="27" t="s">
        <v>1136</v>
      </c>
      <c r="G90" s="41" t="s">
        <v>1145</v>
      </c>
      <c r="H90" s="76">
        <v>200</v>
      </c>
      <c r="I90" s="109">
        <v>5.3</v>
      </c>
      <c r="J90" s="94">
        <f t="shared" si="39"/>
        <v>1060</v>
      </c>
      <c r="K90" s="27">
        <v>0</v>
      </c>
      <c r="L90" s="27">
        <v>0</v>
      </c>
      <c r="M90" s="27">
        <v>0</v>
      </c>
      <c r="N90" s="27">
        <v>212</v>
      </c>
      <c r="O90" s="27">
        <v>0</v>
      </c>
      <c r="P90" s="118"/>
      <c r="Q90" s="27"/>
      <c r="R90" s="45"/>
      <c r="S90" s="55"/>
      <c r="T90" s="23"/>
      <c r="U90" s="23"/>
      <c r="V90" s="23"/>
      <c r="W90" s="23"/>
      <c r="X90" s="23"/>
      <c r="Y90" s="91"/>
      <c r="Z90" s="92"/>
      <c r="AA90" s="92"/>
      <c r="AB90" s="67" t="str">
        <f t="shared" si="40"/>
        <v/>
      </c>
      <c r="AC90" s="67" t="str">
        <f t="shared" si="41"/>
        <v/>
      </c>
      <c r="AD90" s="67" t="str">
        <f t="shared" si="42"/>
        <v/>
      </c>
      <c r="AE90" s="31"/>
      <c r="AF90" s="23">
        <f t="shared" si="34"/>
        <v>0</v>
      </c>
      <c r="AG90" s="23">
        <f t="shared" si="35"/>
        <v>1</v>
      </c>
      <c r="AH90" s="23">
        <f t="shared" si="36"/>
        <v>0</v>
      </c>
      <c r="AI90" s="23">
        <f t="shared" si="37"/>
        <v>0</v>
      </c>
      <c r="AJ90" s="23">
        <f t="shared" si="38"/>
        <v>0</v>
      </c>
      <c r="AO90" s="17">
        <v>195</v>
      </c>
      <c r="AP90" s="17">
        <v>6</v>
      </c>
      <c r="AQ90" s="17">
        <v>6</v>
      </c>
    </row>
    <row r="91" spans="1:43" ht="25.5" customHeight="1" x14ac:dyDescent="0.2">
      <c r="A91" s="126" t="s">
        <v>0</v>
      </c>
      <c r="B91" s="60" t="s">
        <v>1501</v>
      </c>
      <c r="C91" s="41" t="s">
        <v>29</v>
      </c>
      <c r="D91" s="74" t="s">
        <v>1339</v>
      </c>
      <c r="E91" s="93" t="str">
        <f t="shared" si="33"/>
        <v>Niveau 1</v>
      </c>
      <c r="F91" s="27" t="s">
        <v>1135</v>
      </c>
      <c r="G91" s="41" t="s">
        <v>1145</v>
      </c>
      <c r="H91" s="76">
        <v>470</v>
      </c>
      <c r="I91" s="109">
        <v>6.8</v>
      </c>
      <c r="J91" s="94">
        <f t="shared" si="39"/>
        <v>3196</v>
      </c>
      <c r="K91" s="27">
        <v>0</v>
      </c>
      <c r="L91" s="27">
        <v>0</v>
      </c>
      <c r="M91" s="27">
        <v>0</v>
      </c>
      <c r="N91" s="27">
        <v>0</v>
      </c>
      <c r="O91" s="27">
        <v>0</v>
      </c>
      <c r="P91" s="118">
        <v>2016</v>
      </c>
      <c r="Q91" s="27" t="s">
        <v>1117</v>
      </c>
      <c r="R91" s="45"/>
      <c r="S91" s="55"/>
      <c r="T91" s="23"/>
      <c r="U91" s="23"/>
      <c r="V91" s="23"/>
      <c r="W91" s="23"/>
      <c r="X91" s="23"/>
      <c r="Y91" s="91"/>
      <c r="Z91" s="92"/>
      <c r="AA91" s="92"/>
      <c r="AB91" s="67" t="str">
        <f t="shared" si="40"/>
        <v/>
      </c>
      <c r="AC91" s="67" t="str">
        <f t="shared" si="41"/>
        <v/>
      </c>
      <c r="AD91" s="67" t="str">
        <f t="shared" si="42"/>
        <v/>
      </c>
      <c r="AE91" s="31"/>
      <c r="AF91" s="23">
        <f t="shared" si="34"/>
        <v>1</v>
      </c>
      <c r="AG91" s="23">
        <f t="shared" si="35"/>
        <v>0</v>
      </c>
      <c r="AH91" s="23">
        <f t="shared" si="36"/>
        <v>0</v>
      </c>
      <c r="AI91" s="23">
        <f t="shared" si="37"/>
        <v>0</v>
      </c>
      <c r="AJ91" s="23">
        <f t="shared" si="38"/>
        <v>0</v>
      </c>
      <c r="AO91" s="17">
        <v>185</v>
      </c>
      <c r="AP91" s="17">
        <v>5.6</v>
      </c>
      <c r="AQ91" s="17">
        <v>5.6</v>
      </c>
    </row>
    <row r="92" spans="1:43" ht="25.5" customHeight="1" x14ac:dyDescent="0.2">
      <c r="A92" s="126" t="s">
        <v>0</v>
      </c>
      <c r="B92" s="60" t="s">
        <v>1502</v>
      </c>
      <c r="C92" s="41" t="s">
        <v>26</v>
      </c>
      <c r="D92" s="74" t="s">
        <v>1179</v>
      </c>
      <c r="E92" s="93" t="str">
        <f t="shared" si="33"/>
        <v>Niveau 2</v>
      </c>
      <c r="F92" s="27" t="s">
        <v>1135</v>
      </c>
      <c r="G92" s="41" t="s">
        <v>1145</v>
      </c>
      <c r="H92" s="76">
        <v>380</v>
      </c>
      <c r="I92" s="109">
        <v>4.5999999999999996</v>
      </c>
      <c r="J92" s="94">
        <f>I92*H92</f>
        <v>1747.9999999999998</v>
      </c>
      <c r="K92" s="27">
        <v>10</v>
      </c>
      <c r="L92" s="27">
        <v>0</v>
      </c>
      <c r="M92" s="27">
        <v>200</v>
      </c>
      <c r="N92" s="27">
        <v>350</v>
      </c>
      <c r="O92" s="27">
        <v>0</v>
      </c>
      <c r="P92" s="118"/>
      <c r="Q92" s="27"/>
      <c r="R92" s="45"/>
      <c r="S92" s="55"/>
      <c r="T92" s="23"/>
      <c r="U92" s="23"/>
      <c r="V92" s="23"/>
      <c r="W92" s="23"/>
      <c r="X92" s="23"/>
      <c r="Y92" s="91"/>
      <c r="Z92" s="92"/>
      <c r="AA92" s="92"/>
      <c r="AB92" s="67" t="str">
        <f>IF(R92="Année N",Y92+Z92+AA92,"")</f>
        <v/>
      </c>
      <c r="AC92" s="67" t="str">
        <f>IF(R92="N+1",Y92+Z92+AA92,"")</f>
        <v/>
      </c>
      <c r="AD92" s="67" t="str">
        <f>IF(R92="&gt; N+1",Y92+Z92+AA92,"")</f>
        <v/>
      </c>
      <c r="AE92" s="31"/>
      <c r="AF92" s="23">
        <f>IF(E92="Niveau 1",1,0)</f>
        <v>0</v>
      </c>
      <c r="AG92" s="23">
        <f>IF(E92="Niveau 2",1,0)</f>
        <v>1</v>
      </c>
      <c r="AH92" s="23">
        <f>IF(E92="Niveau 3",1,0)</f>
        <v>0</v>
      </c>
      <c r="AI92" s="23">
        <f>IF(E92="Niveau 4",1,0)</f>
        <v>0</v>
      </c>
      <c r="AJ92" s="23">
        <f>IF(E92="Niveau 5",1,0)</f>
        <v>0</v>
      </c>
      <c r="AO92" s="17">
        <v>235</v>
      </c>
      <c r="AP92" s="17">
        <v>4.5</v>
      </c>
      <c r="AQ92" s="17">
        <v>4.5</v>
      </c>
    </row>
    <row r="93" spans="1:43" ht="25.5" customHeight="1" x14ac:dyDescent="0.2">
      <c r="A93" s="126" t="s">
        <v>0</v>
      </c>
      <c r="B93" s="128" t="s">
        <v>1503</v>
      </c>
      <c r="C93" s="41" t="s">
        <v>1115</v>
      </c>
      <c r="D93" s="74" t="s">
        <v>1179</v>
      </c>
      <c r="E93" s="93" t="str">
        <f t="shared" si="33"/>
        <v>Niveau 2</v>
      </c>
      <c r="F93" s="27" t="s">
        <v>1136</v>
      </c>
      <c r="G93" s="41" t="s">
        <v>1145</v>
      </c>
      <c r="H93" s="76">
        <v>240</v>
      </c>
      <c r="I93" s="109">
        <v>7.6</v>
      </c>
      <c r="J93" s="94">
        <f t="shared" si="39"/>
        <v>1824</v>
      </c>
      <c r="K93" s="27">
        <v>0</v>
      </c>
      <c r="L93" s="27">
        <v>0</v>
      </c>
      <c r="M93" s="27">
        <v>180</v>
      </c>
      <c r="N93" s="27">
        <v>365</v>
      </c>
      <c r="O93" s="27">
        <v>0</v>
      </c>
      <c r="P93" s="118"/>
      <c r="Q93" s="27"/>
      <c r="R93" s="45"/>
      <c r="S93" s="55"/>
      <c r="T93" s="23"/>
      <c r="U93" s="23"/>
      <c r="V93" s="23"/>
      <c r="W93" s="23"/>
      <c r="X93" s="23"/>
      <c r="Y93" s="91"/>
      <c r="Z93" s="92"/>
      <c r="AA93" s="92"/>
      <c r="AB93" s="67" t="str">
        <f t="shared" si="40"/>
        <v/>
      </c>
      <c r="AC93" s="67" t="str">
        <f t="shared" si="41"/>
        <v/>
      </c>
      <c r="AD93" s="67" t="str">
        <f t="shared" si="42"/>
        <v/>
      </c>
      <c r="AE93" s="31"/>
      <c r="AF93" s="23">
        <f t="shared" si="34"/>
        <v>0</v>
      </c>
      <c r="AG93" s="23">
        <f t="shared" si="35"/>
        <v>1</v>
      </c>
      <c r="AH93" s="23">
        <f t="shared" si="36"/>
        <v>0</v>
      </c>
      <c r="AI93" s="23">
        <f t="shared" si="37"/>
        <v>0</v>
      </c>
      <c r="AJ93" s="23">
        <f t="shared" si="38"/>
        <v>0</v>
      </c>
      <c r="AO93" s="17">
        <v>470</v>
      </c>
      <c r="AP93" s="17">
        <v>5.5</v>
      </c>
      <c r="AQ93" s="17">
        <v>5.5</v>
      </c>
    </row>
    <row r="94" spans="1:43" ht="25.5" customHeight="1" x14ac:dyDescent="0.2">
      <c r="A94" s="225" t="s">
        <v>0</v>
      </c>
      <c r="B94" s="222" t="s">
        <v>1504</v>
      </c>
      <c r="C94" s="41" t="s">
        <v>1114</v>
      </c>
      <c r="D94" s="74" t="s">
        <v>1339</v>
      </c>
      <c r="E94" s="93" t="str">
        <f>IF(D94="Bon état","Niveau 1",IF(D94="Faïencée","Niveau 2",IF(D94="Fortement faïencée","Niveau 3",IF(D94="Orniérée","Niveau 4",IF(D94="Affaissée ou quasi détruite","Niveau 5","")))))</f>
        <v>Niveau 1</v>
      </c>
      <c r="F94" s="27" t="s">
        <v>1136</v>
      </c>
      <c r="G94" s="41" t="s">
        <v>1145</v>
      </c>
      <c r="H94" s="76"/>
      <c r="I94" s="109"/>
      <c r="J94" s="94">
        <f>I94*H94</f>
        <v>0</v>
      </c>
      <c r="K94" s="27">
        <v>0</v>
      </c>
      <c r="L94" s="27">
        <v>0</v>
      </c>
      <c r="M94" s="27">
        <v>0</v>
      </c>
      <c r="N94" s="27">
        <v>0</v>
      </c>
      <c r="O94" s="27">
        <v>0</v>
      </c>
      <c r="P94" s="77"/>
      <c r="Q94" s="27"/>
      <c r="R94" s="45"/>
      <c r="S94" s="55"/>
      <c r="T94" s="23"/>
      <c r="U94" s="23"/>
      <c r="V94" s="23"/>
      <c r="W94" s="23"/>
      <c r="X94" s="23"/>
      <c r="Y94" s="91"/>
      <c r="Z94" s="92"/>
      <c r="AA94" s="92"/>
      <c r="AB94" s="67" t="str">
        <f>IF(R94="Année N",Y94+Z94+AA94,"")</f>
        <v/>
      </c>
      <c r="AC94" s="67" t="str">
        <f>IF(R94="N+1",Y94+Z94+AA94,"")</f>
        <v/>
      </c>
      <c r="AD94" s="67" t="str">
        <f>IF(R94="&gt; N+1",Y94+Z94+AA94,"")</f>
        <v/>
      </c>
      <c r="AE94" s="31"/>
      <c r="AF94" s="23">
        <f>IF(E94="Niveau 1",1,0)</f>
        <v>1</v>
      </c>
      <c r="AG94" s="23">
        <f>IF(E94="Niveau 2",1,0)</f>
        <v>0</v>
      </c>
      <c r="AH94" s="23">
        <f>IF(E94="Niveau 3",1,0)</f>
        <v>0</v>
      </c>
      <c r="AI94" s="23">
        <f>IF(E94="Niveau 4",1,0)</f>
        <v>0</v>
      </c>
      <c r="AJ94" s="23">
        <f>IF(E94="Niveau 5",1,0)</f>
        <v>0</v>
      </c>
    </row>
    <row r="95" spans="1:43" ht="25.5" customHeight="1" x14ac:dyDescent="0.2">
      <c r="A95" s="126" t="s">
        <v>0</v>
      </c>
      <c r="B95" s="60" t="s">
        <v>115</v>
      </c>
      <c r="C95" s="41" t="s">
        <v>1114</v>
      </c>
      <c r="D95" s="74" t="s">
        <v>1179</v>
      </c>
      <c r="E95" s="93" t="str">
        <f t="shared" si="33"/>
        <v>Niveau 2</v>
      </c>
      <c r="F95" s="27" t="s">
        <v>1136</v>
      </c>
      <c r="G95" s="41" t="s">
        <v>1145</v>
      </c>
      <c r="H95" s="76">
        <v>155</v>
      </c>
      <c r="I95" s="109">
        <v>5.2</v>
      </c>
      <c r="J95" s="94">
        <f t="shared" si="39"/>
        <v>806</v>
      </c>
      <c r="K95" s="27">
        <v>0</v>
      </c>
      <c r="L95" s="27">
        <v>0</v>
      </c>
      <c r="M95" s="27">
        <v>150</v>
      </c>
      <c r="N95" s="27">
        <v>161</v>
      </c>
      <c r="O95" s="27">
        <v>0</v>
      </c>
      <c r="P95" s="118"/>
      <c r="Q95" s="27"/>
      <c r="R95" s="45"/>
      <c r="S95" s="55"/>
      <c r="T95" s="23"/>
      <c r="U95" s="23"/>
      <c r="V95" s="23"/>
      <c r="W95" s="23"/>
      <c r="X95" s="23"/>
      <c r="Y95" s="91"/>
      <c r="Z95" s="92"/>
      <c r="AA95" s="92"/>
      <c r="AB95" s="67" t="str">
        <f t="shared" si="40"/>
        <v/>
      </c>
      <c r="AC95" s="67" t="str">
        <f t="shared" si="41"/>
        <v/>
      </c>
      <c r="AD95" s="67" t="str">
        <f t="shared" si="42"/>
        <v/>
      </c>
      <c r="AE95" s="31"/>
      <c r="AF95" s="23">
        <f t="shared" si="34"/>
        <v>0</v>
      </c>
      <c r="AG95" s="23">
        <f t="shared" si="35"/>
        <v>1</v>
      </c>
      <c r="AH95" s="23">
        <f t="shared" si="36"/>
        <v>0</v>
      </c>
      <c r="AI95" s="23">
        <f t="shared" si="37"/>
        <v>0</v>
      </c>
      <c r="AJ95" s="23">
        <f t="shared" si="38"/>
        <v>0</v>
      </c>
      <c r="AO95" s="17">
        <v>230</v>
      </c>
      <c r="AP95" s="17">
        <v>6</v>
      </c>
      <c r="AQ95" s="17">
        <v>6</v>
      </c>
    </row>
    <row r="96" spans="1:43" ht="25.5" customHeight="1" x14ac:dyDescent="0.2">
      <c r="A96" s="126" t="s">
        <v>0</v>
      </c>
      <c r="B96" s="60" t="s">
        <v>1505</v>
      </c>
      <c r="C96" s="41" t="s">
        <v>1340</v>
      </c>
      <c r="D96" s="74" t="s">
        <v>1339</v>
      </c>
      <c r="E96" s="93" t="str">
        <f t="shared" si="33"/>
        <v>Niveau 1</v>
      </c>
      <c r="F96" s="27" t="s">
        <v>1136</v>
      </c>
      <c r="G96" s="41" t="s">
        <v>1145</v>
      </c>
      <c r="H96" s="76">
        <v>380</v>
      </c>
      <c r="I96" s="109">
        <v>5.7</v>
      </c>
      <c r="J96" s="94">
        <f t="shared" si="39"/>
        <v>2166</v>
      </c>
      <c r="K96" s="27">
        <v>0</v>
      </c>
      <c r="L96" s="27">
        <v>0</v>
      </c>
      <c r="M96" s="27">
        <v>0</v>
      </c>
      <c r="N96" s="27">
        <v>0</v>
      </c>
      <c r="O96" s="27">
        <v>0</v>
      </c>
      <c r="P96" s="118"/>
      <c r="Q96" s="27"/>
      <c r="R96" s="45"/>
      <c r="S96" s="55"/>
      <c r="T96" s="23"/>
      <c r="U96" s="23"/>
      <c r="V96" s="23"/>
      <c r="W96" s="23"/>
      <c r="X96" s="23"/>
      <c r="Y96" s="91"/>
      <c r="Z96" s="92"/>
      <c r="AA96" s="92"/>
      <c r="AB96" s="67" t="str">
        <f t="shared" si="40"/>
        <v/>
      </c>
      <c r="AC96" s="67" t="str">
        <f t="shared" si="41"/>
        <v/>
      </c>
      <c r="AD96" s="67" t="str">
        <f t="shared" si="42"/>
        <v/>
      </c>
      <c r="AE96" s="31"/>
      <c r="AF96" s="23">
        <f t="shared" si="34"/>
        <v>1</v>
      </c>
      <c r="AG96" s="23">
        <f t="shared" si="35"/>
        <v>0</v>
      </c>
      <c r="AH96" s="23">
        <f t="shared" si="36"/>
        <v>0</v>
      </c>
      <c r="AI96" s="23">
        <f t="shared" si="37"/>
        <v>0</v>
      </c>
      <c r="AJ96" s="23">
        <f t="shared" si="38"/>
        <v>0</v>
      </c>
    </row>
    <row r="97" spans="1:43" ht="25.5" customHeight="1" x14ac:dyDescent="0.2">
      <c r="A97" s="126" t="s">
        <v>0</v>
      </c>
      <c r="B97" s="128" t="s">
        <v>1506</v>
      </c>
      <c r="C97" s="41" t="s">
        <v>29</v>
      </c>
      <c r="D97" s="74" t="s">
        <v>1339</v>
      </c>
      <c r="E97" s="93" t="str">
        <f>IF(D97="Bon état","Niveau 1",IF(D97="Faïencée","Niveau 2",IF(D97="Fortement faïencée","Niveau 3",IF(D97="Orniérée","Niveau 4",IF(D97="Affaissée ou quasi détruite","Niveau 5","")))))</f>
        <v>Niveau 1</v>
      </c>
      <c r="F97" s="27" t="s">
        <v>1136</v>
      </c>
      <c r="G97" s="41" t="s">
        <v>1145</v>
      </c>
      <c r="H97" s="76"/>
      <c r="I97" s="109"/>
      <c r="J97" s="94">
        <f>I97*H97</f>
        <v>0</v>
      </c>
      <c r="K97" s="27">
        <v>0</v>
      </c>
      <c r="L97" s="27">
        <v>0</v>
      </c>
      <c r="M97" s="27">
        <v>0</v>
      </c>
      <c r="N97" s="27">
        <v>0</v>
      </c>
      <c r="O97" s="27">
        <v>0</v>
      </c>
      <c r="P97" s="118"/>
      <c r="Q97" s="27"/>
      <c r="R97" s="45"/>
      <c r="S97" s="55"/>
      <c r="T97" s="23"/>
      <c r="U97" s="23"/>
      <c r="V97" s="23"/>
      <c r="W97" s="23"/>
      <c r="X97" s="23"/>
      <c r="Y97" s="91"/>
      <c r="Z97" s="92"/>
      <c r="AA97" s="92"/>
      <c r="AB97" s="67" t="str">
        <f>IF(R97="Année N",Y97+Z97+AA97,"")</f>
        <v/>
      </c>
      <c r="AC97" s="67" t="str">
        <f>IF(R97="N+1",Y97+Z97+AA97,"")</f>
        <v/>
      </c>
      <c r="AD97" s="67" t="str">
        <f>IF(R97="&gt; N+1",Y97+Z97+AA97,"")</f>
        <v/>
      </c>
      <c r="AE97" s="31"/>
      <c r="AF97" s="23">
        <f>IF(E97="Niveau 1",1,0)</f>
        <v>1</v>
      </c>
      <c r="AG97" s="23">
        <f>IF(E97="Niveau 2",1,0)</f>
        <v>0</v>
      </c>
      <c r="AH97" s="23">
        <f>IF(E97="Niveau 3",1,0)</f>
        <v>0</v>
      </c>
      <c r="AI97" s="23">
        <f>IF(E97="Niveau 4",1,0)</f>
        <v>0</v>
      </c>
      <c r="AJ97" s="23">
        <f>IF(E97="Niveau 5",1,0)</f>
        <v>0</v>
      </c>
    </row>
    <row r="98" spans="1:43" ht="25.5" customHeight="1" x14ac:dyDescent="0.2">
      <c r="A98" s="126" t="s">
        <v>0</v>
      </c>
      <c r="B98" s="60" t="s">
        <v>1507</v>
      </c>
      <c r="C98" s="41" t="s">
        <v>31</v>
      </c>
      <c r="D98" s="74" t="s">
        <v>1339</v>
      </c>
      <c r="E98" s="93" t="str">
        <f t="shared" si="33"/>
        <v>Niveau 1</v>
      </c>
      <c r="F98" s="27" t="s">
        <v>1136</v>
      </c>
      <c r="G98" s="41" t="s">
        <v>1145</v>
      </c>
      <c r="H98" s="76">
        <v>60</v>
      </c>
      <c r="I98" s="109">
        <v>4.5999999999999996</v>
      </c>
      <c r="J98" s="94">
        <f t="shared" si="39"/>
        <v>276</v>
      </c>
      <c r="K98" s="27">
        <v>0</v>
      </c>
      <c r="L98" s="27">
        <v>0</v>
      </c>
      <c r="M98" s="27">
        <v>0</v>
      </c>
      <c r="N98" s="27">
        <v>0</v>
      </c>
      <c r="O98" s="27">
        <v>0</v>
      </c>
      <c r="P98" s="118"/>
      <c r="Q98" s="27"/>
      <c r="R98" s="45"/>
      <c r="S98" s="55"/>
      <c r="T98" s="23"/>
      <c r="U98" s="23"/>
      <c r="V98" s="23"/>
      <c r="W98" s="23"/>
      <c r="X98" s="23"/>
      <c r="Y98" s="91"/>
      <c r="Z98" s="92"/>
      <c r="AA98" s="92"/>
      <c r="AB98" s="67" t="str">
        <f t="shared" si="40"/>
        <v/>
      </c>
      <c r="AC98" s="67" t="str">
        <f t="shared" si="41"/>
        <v/>
      </c>
      <c r="AD98" s="67" t="str">
        <f t="shared" si="42"/>
        <v/>
      </c>
      <c r="AE98" s="31"/>
      <c r="AF98" s="23">
        <f t="shared" si="34"/>
        <v>1</v>
      </c>
      <c r="AG98" s="23">
        <f t="shared" si="35"/>
        <v>0</v>
      </c>
      <c r="AH98" s="23">
        <f t="shared" si="36"/>
        <v>0</v>
      </c>
      <c r="AI98" s="23">
        <f t="shared" si="37"/>
        <v>0</v>
      </c>
      <c r="AJ98" s="23">
        <f t="shared" si="38"/>
        <v>0</v>
      </c>
      <c r="AO98" s="17">
        <v>330</v>
      </c>
      <c r="AP98" s="17">
        <v>5.5</v>
      </c>
      <c r="AQ98" s="17">
        <v>5.5</v>
      </c>
    </row>
    <row r="99" spans="1:43" ht="25.5" customHeight="1" x14ac:dyDescent="0.2">
      <c r="A99" s="126" t="s">
        <v>0</v>
      </c>
      <c r="B99" s="60" t="s">
        <v>119</v>
      </c>
      <c r="C99" s="41" t="s">
        <v>24</v>
      </c>
      <c r="D99" s="74" t="s">
        <v>1339</v>
      </c>
      <c r="E99" s="93" t="str">
        <f t="shared" ref="E99:E133" si="43">IF(D99="Bon état","Niveau 1",IF(D99="Faïencée","Niveau 2",IF(D99="Fortement faïencée","Niveau 3",IF(D99="Orniérée","Niveau 4",IF(D99="Affaissée ou quasi détruite","Niveau 5","")))))</f>
        <v>Niveau 1</v>
      </c>
      <c r="F99" s="27" t="s">
        <v>1136</v>
      </c>
      <c r="G99" s="41" t="s">
        <v>1145</v>
      </c>
      <c r="H99" s="76">
        <v>180</v>
      </c>
      <c r="I99" s="109">
        <v>4.3</v>
      </c>
      <c r="J99" s="94">
        <f t="shared" si="39"/>
        <v>774</v>
      </c>
      <c r="K99" s="27">
        <v>0</v>
      </c>
      <c r="L99" s="27">
        <v>0</v>
      </c>
      <c r="M99" s="27">
        <v>0</v>
      </c>
      <c r="N99" s="27">
        <v>0</v>
      </c>
      <c r="O99" s="27">
        <v>0</v>
      </c>
      <c r="P99" s="118"/>
      <c r="Q99" s="27"/>
      <c r="R99" s="45"/>
      <c r="S99" s="55"/>
      <c r="T99" s="23"/>
      <c r="U99" s="23"/>
      <c r="V99" s="23"/>
      <c r="W99" s="23"/>
      <c r="X99" s="23"/>
      <c r="Y99" s="91"/>
      <c r="Z99" s="92"/>
      <c r="AA99" s="92"/>
      <c r="AB99" s="67" t="str">
        <f t="shared" si="40"/>
        <v/>
      </c>
      <c r="AC99" s="67" t="str">
        <f t="shared" si="41"/>
        <v/>
      </c>
      <c r="AD99" s="67" t="str">
        <f t="shared" si="42"/>
        <v/>
      </c>
      <c r="AE99" s="31"/>
      <c r="AF99" s="23">
        <f t="shared" si="34"/>
        <v>1</v>
      </c>
      <c r="AG99" s="23">
        <f t="shared" si="35"/>
        <v>0</v>
      </c>
      <c r="AH99" s="23">
        <f t="shared" si="36"/>
        <v>0</v>
      </c>
      <c r="AI99" s="23">
        <f t="shared" si="37"/>
        <v>0</v>
      </c>
      <c r="AJ99" s="23">
        <f t="shared" si="38"/>
        <v>0</v>
      </c>
      <c r="AO99" s="17">
        <v>180</v>
      </c>
      <c r="AP99" s="17">
        <v>5.5</v>
      </c>
      <c r="AQ99" s="17">
        <v>5.5</v>
      </c>
    </row>
    <row r="100" spans="1:43" ht="25.5" customHeight="1" x14ac:dyDescent="0.2">
      <c r="A100" s="177" t="s">
        <v>0</v>
      </c>
      <c r="B100" s="181" t="s">
        <v>1508</v>
      </c>
      <c r="C100" s="179" t="s">
        <v>24</v>
      </c>
      <c r="D100" s="74"/>
      <c r="E100" s="93" t="str">
        <f t="shared" si="43"/>
        <v/>
      </c>
      <c r="F100" s="27"/>
      <c r="G100" s="41"/>
      <c r="H100" s="76"/>
      <c r="I100" s="109"/>
      <c r="J100" s="94">
        <f t="shared" si="39"/>
        <v>0</v>
      </c>
      <c r="K100" s="27"/>
      <c r="L100" s="27"/>
      <c r="M100" s="27"/>
      <c r="N100" s="27"/>
      <c r="O100" s="27"/>
      <c r="P100" s="118"/>
      <c r="Q100" s="27"/>
      <c r="R100" s="45"/>
      <c r="S100" s="55"/>
      <c r="T100" s="23"/>
      <c r="U100" s="23"/>
      <c r="V100" s="23"/>
      <c r="W100" s="23"/>
      <c r="X100" s="23"/>
      <c r="Y100" s="91"/>
      <c r="Z100" s="92"/>
      <c r="AA100" s="92"/>
      <c r="AB100" s="67" t="str">
        <f t="shared" si="40"/>
        <v/>
      </c>
      <c r="AC100" s="67" t="str">
        <f t="shared" si="41"/>
        <v/>
      </c>
      <c r="AD100" s="67" t="str">
        <f t="shared" si="42"/>
        <v/>
      </c>
      <c r="AE100" s="31"/>
      <c r="AF100" s="23">
        <f t="shared" si="34"/>
        <v>0</v>
      </c>
      <c r="AG100" s="23">
        <f t="shared" si="35"/>
        <v>0</v>
      </c>
      <c r="AH100" s="23">
        <f t="shared" si="36"/>
        <v>0</v>
      </c>
      <c r="AI100" s="23">
        <f t="shared" si="37"/>
        <v>0</v>
      </c>
      <c r="AJ100" s="23">
        <f t="shared" si="38"/>
        <v>0</v>
      </c>
      <c r="AO100" s="17">
        <v>180</v>
      </c>
      <c r="AP100" s="17">
        <v>8</v>
      </c>
      <c r="AQ100" s="17">
        <v>8</v>
      </c>
    </row>
    <row r="101" spans="1:43" ht="25.5" customHeight="1" x14ac:dyDescent="0.2">
      <c r="A101" s="126" t="s">
        <v>0</v>
      </c>
      <c r="B101" s="60" t="s">
        <v>1509</v>
      </c>
      <c r="C101" s="41" t="s">
        <v>1114</v>
      </c>
      <c r="D101" s="74" t="s">
        <v>1179</v>
      </c>
      <c r="E101" s="93" t="str">
        <f t="shared" si="43"/>
        <v>Niveau 2</v>
      </c>
      <c r="F101" s="27" t="s">
        <v>1135</v>
      </c>
      <c r="G101" s="41" t="s">
        <v>1144</v>
      </c>
      <c r="H101" s="76">
        <v>1107</v>
      </c>
      <c r="I101" s="109">
        <v>6.5</v>
      </c>
      <c r="J101" s="94">
        <f t="shared" si="39"/>
        <v>7195.5</v>
      </c>
      <c r="K101" s="27">
        <v>90</v>
      </c>
      <c r="L101" s="27">
        <v>0</v>
      </c>
      <c r="M101" s="27">
        <v>0</v>
      </c>
      <c r="N101" s="27">
        <v>1439</v>
      </c>
      <c r="O101" s="120" t="s">
        <v>1511</v>
      </c>
      <c r="P101" s="118"/>
      <c r="Q101" s="27"/>
      <c r="R101" s="45"/>
      <c r="S101" s="55"/>
      <c r="T101" s="23"/>
      <c r="U101" s="23"/>
      <c r="V101" s="23"/>
      <c r="W101" s="23"/>
      <c r="X101" s="23"/>
      <c r="Y101" s="91"/>
      <c r="Z101" s="92"/>
      <c r="AA101" s="92"/>
      <c r="AB101" s="67" t="str">
        <f t="shared" si="40"/>
        <v/>
      </c>
      <c r="AC101" s="67" t="str">
        <f t="shared" si="41"/>
        <v/>
      </c>
      <c r="AD101" s="67" t="str">
        <f t="shared" si="42"/>
        <v/>
      </c>
      <c r="AE101" s="31"/>
      <c r="AF101" s="23">
        <f t="shared" si="34"/>
        <v>0</v>
      </c>
      <c r="AG101" s="23">
        <f t="shared" si="35"/>
        <v>1</v>
      </c>
      <c r="AH101" s="23">
        <f t="shared" si="36"/>
        <v>0</v>
      </c>
      <c r="AI101" s="23">
        <f t="shared" si="37"/>
        <v>0</v>
      </c>
      <c r="AJ101" s="23">
        <f t="shared" si="38"/>
        <v>0</v>
      </c>
      <c r="AO101" s="17">
        <v>600</v>
      </c>
      <c r="AP101" s="17">
        <v>5.6</v>
      </c>
      <c r="AQ101" s="17">
        <v>5.6</v>
      </c>
    </row>
    <row r="102" spans="1:43" ht="25.5" customHeight="1" x14ac:dyDescent="0.2">
      <c r="A102" s="126" t="s">
        <v>0</v>
      </c>
      <c r="B102" s="60" t="s">
        <v>1510</v>
      </c>
      <c r="C102" s="41" t="s">
        <v>1113</v>
      </c>
      <c r="D102" s="74" t="s">
        <v>1339</v>
      </c>
      <c r="E102" s="93" t="str">
        <f t="shared" si="43"/>
        <v>Niveau 1</v>
      </c>
      <c r="F102" s="27" t="s">
        <v>1136</v>
      </c>
      <c r="G102" s="41" t="s">
        <v>1145</v>
      </c>
      <c r="H102" s="76">
        <v>220</v>
      </c>
      <c r="I102" s="109">
        <v>5.7</v>
      </c>
      <c r="J102" s="94">
        <f t="shared" si="39"/>
        <v>1254</v>
      </c>
      <c r="K102" s="27">
        <v>0</v>
      </c>
      <c r="L102" s="27">
        <v>0</v>
      </c>
      <c r="M102" s="27">
        <v>0</v>
      </c>
      <c r="N102" s="27">
        <v>0</v>
      </c>
      <c r="O102" s="27">
        <v>0</v>
      </c>
      <c r="P102" s="118"/>
      <c r="Q102" s="27"/>
      <c r="R102" s="45"/>
      <c r="S102" s="55"/>
      <c r="T102" s="23"/>
      <c r="U102" s="23"/>
      <c r="V102" s="23"/>
      <c r="W102" s="23"/>
      <c r="X102" s="23"/>
      <c r="Y102" s="91"/>
      <c r="Z102" s="92"/>
      <c r="AA102" s="92"/>
      <c r="AB102" s="67" t="str">
        <f t="shared" si="40"/>
        <v/>
      </c>
      <c r="AC102" s="67" t="str">
        <f t="shared" si="41"/>
        <v/>
      </c>
      <c r="AD102" s="67" t="str">
        <f t="shared" si="42"/>
        <v/>
      </c>
      <c r="AE102" s="31"/>
      <c r="AF102" s="23">
        <f t="shared" si="34"/>
        <v>1</v>
      </c>
      <c r="AG102" s="23">
        <f t="shared" si="35"/>
        <v>0</v>
      </c>
      <c r="AH102" s="23">
        <f t="shared" si="36"/>
        <v>0</v>
      </c>
      <c r="AI102" s="23">
        <f t="shared" si="37"/>
        <v>0</v>
      </c>
      <c r="AJ102" s="23">
        <f t="shared" si="38"/>
        <v>0</v>
      </c>
      <c r="AO102" s="17">
        <v>95</v>
      </c>
      <c r="AP102" s="17">
        <v>6</v>
      </c>
      <c r="AQ102" s="17">
        <v>6</v>
      </c>
    </row>
    <row r="103" spans="1:43" ht="25.5" customHeight="1" x14ac:dyDescent="0.2">
      <c r="A103" s="177" t="s">
        <v>0</v>
      </c>
      <c r="B103" s="181" t="s">
        <v>1512</v>
      </c>
      <c r="C103" s="179" t="s">
        <v>29</v>
      </c>
      <c r="D103" s="74"/>
      <c r="E103" s="93"/>
      <c r="F103" s="27"/>
      <c r="G103" s="41"/>
      <c r="H103" s="76"/>
      <c r="I103" s="109"/>
      <c r="J103" s="94"/>
      <c r="K103" s="27"/>
      <c r="L103" s="27"/>
      <c r="M103" s="27"/>
      <c r="N103" s="27"/>
      <c r="O103" s="27"/>
      <c r="P103" s="118"/>
      <c r="Q103" s="27"/>
      <c r="R103" s="45"/>
      <c r="S103" s="125"/>
      <c r="T103" s="23"/>
      <c r="U103" s="23"/>
      <c r="V103" s="23"/>
      <c r="W103" s="23"/>
      <c r="X103" s="23"/>
      <c r="Y103" s="91"/>
      <c r="Z103" s="92"/>
      <c r="AA103" s="92"/>
      <c r="AB103" s="124"/>
      <c r="AC103" s="124"/>
      <c r="AD103" s="124"/>
      <c r="AE103" s="31"/>
      <c r="AF103" s="23"/>
      <c r="AG103" s="23"/>
      <c r="AH103" s="23"/>
      <c r="AI103" s="23"/>
      <c r="AJ103" s="23"/>
    </row>
    <row r="104" spans="1:43" ht="25.5" customHeight="1" x14ac:dyDescent="0.2">
      <c r="A104" s="126" t="s">
        <v>0</v>
      </c>
      <c r="B104" s="60" t="s">
        <v>123</v>
      </c>
      <c r="C104" s="41" t="s">
        <v>28</v>
      </c>
      <c r="D104" s="74" t="s">
        <v>1339</v>
      </c>
      <c r="E104" s="93" t="str">
        <f t="shared" si="43"/>
        <v>Niveau 1</v>
      </c>
      <c r="F104" s="27" t="s">
        <v>1136</v>
      </c>
      <c r="G104" s="41" t="s">
        <v>1145</v>
      </c>
      <c r="H104" s="104">
        <v>138</v>
      </c>
      <c r="I104" s="109">
        <v>4</v>
      </c>
      <c r="J104" s="94">
        <f t="shared" si="39"/>
        <v>552</v>
      </c>
      <c r="K104" s="27">
        <v>0</v>
      </c>
      <c r="L104" s="27">
        <v>0</v>
      </c>
      <c r="M104" s="27">
        <v>0</v>
      </c>
      <c r="N104" s="27">
        <v>0</v>
      </c>
      <c r="O104" s="27">
        <v>0</v>
      </c>
      <c r="P104" s="118"/>
      <c r="Q104" s="27"/>
      <c r="R104" s="45"/>
      <c r="S104" s="55"/>
      <c r="T104" s="23"/>
      <c r="U104" s="23"/>
      <c r="V104" s="23"/>
      <c r="W104" s="23"/>
      <c r="X104" s="23"/>
      <c r="Y104" s="91"/>
      <c r="Z104" s="92"/>
      <c r="AA104" s="92"/>
      <c r="AB104" s="67" t="str">
        <f t="shared" si="40"/>
        <v/>
      </c>
      <c r="AC104" s="67" t="str">
        <f t="shared" si="41"/>
        <v/>
      </c>
      <c r="AD104" s="67" t="str">
        <f t="shared" si="42"/>
        <v/>
      </c>
      <c r="AE104" s="31"/>
      <c r="AF104" s="23">
        <f t="shared" si="34"/>
        <v>1</v>
      </c>
      <c r="AG104" s="23">
        <f t="shared" si="35"/>
        <v>0</v>
      </c>
      <c r="AH104" s="23">
        <f t="shared" si="36"/>
        <v>0</v>
      </c>
      <c r="AI104" s="23">
        <f t="shared" si="37"/>
        <v>0</v>
      </c>
      <c r="AJ104" s="23">
        <f t="shared" si="38"/>
        <v>0</v>
      </c>
      <c r="AO104" s="17">
        <v>175</v>
      </c>
      <c r="AP104" s="17">
        <v>4.5</v>
      </c>
      <c r="AQ104" s="17">
        <v>4.5</v>
      </c>
    </row>
    <row r="105" spans="1:43" ht="25.5" customHeight="1" x14ac:dyDescent="0.2">
      <c r="A105" s="126" t="s">
        <v>1</v>
      </c>
      <c r="B105" s="60" t="s">
        <v>1513</v>
      </c>
      <c r="C105" s="41" t="s">
        <v>36</v>
      </c>
      <c r="D105" s="74" t="s">
        <v>1180</v>
      </c>
      <c r="E105" s="93" t="str">
        <f t="shared" si="43"/>
        <v>Niveau 3</v>
      </c>
      <c r="F105" s="27" t="s">
        <v>1135</v>
      </c>
      <c r="G105" s="41" t="s">
        <v>1145</v>
      </c>
      <c r="H105" s="76">
        <v>362</v>
      </c>
      <c r="I105" s="109">
        <v>6.5</v>
      </c>
      <c r="J105" s="94">
        <f t="shared" si="39"/>
        <v>2353</v>
      </c>
      <c r="K105" s="27">
        <v>50</v>
      </c>
      <c r="L105" s="27">
        <v>0</v>
      </c>
      <c r="M105" s="27">
        <v>0</v>
      </c>
      <c r="N105" s="27">
        <v>706</v>
      </c>
      <c r="O105" s="27">
        <v>0</v>
      </c>
      <c r="P105" s="118"/>
      <c r="Q105" s="27"/>
      <c r="R105" s="45"/>
      <c r="S105" s="55"/>
      <c r="T105" s="23"/>
      <c r="U105" s="23"/>
      <c r="V105" s="23"/>
      <c r="W105" s="23"/>
      <c r="X105" s="23"/>
      <c r="Y105" s="91"/>
      <c r="Z105" s="92"/>
      <c r="AA105" s="92"/>
      <c r="AB105" s="67" t="str">
        <f t="shared" si="40"/>
        <v/>
      </c>
      <c r="AC105" s="67" t="str">
        <f t="shared" si="41"/>
        <v/>
      </c>
      <c r="AD105" s="67" t="str">
        <f t="shared" si="42"/>
        <v/>
      </c>
      <c r="AE105" s="31"/>
      <c r="AF105" s="23">
        <f t="shared" si="34"/>
        <v>0</v>
      </c>
      <c r="AG105" s="23">
        <f t="shared" si="35"/>
        <v>0</v>
      </c>
      <c r="AH105" s="23">
        <f t="shared" si="36"/>
        <v>1</v>
      </c>
      <c r="AI105" s="23">
        <f t="shared" si="37"/>
        <v>0</v>
      </c>
      <c r="AJ105" s="23">
        <f t="shared" si="38"/>
        <v>0</v>
      </c>
      <c r="AO105" s="17">
        <v>235</v>
      </c>
      <c r="AP105" s="17">
        <v>5.8</v>
      </c>
      <c r="AQ105" s="17">
        <v>5.8</v>
      </c>
    </row>
    <row r="106" spans="1:43" ht="25.5" customHeight="1" x14ac:dyDescent="0.2">
      <c r="A106" s="126" t="s">
        <v>0</v>
      </c>
      <c r="B106" s="60" t="s">
        <v>1514</v>
      </c>
      <c r="C106" s="41" t="s">
        <v>37</v>
      </c>
      <c r="D106" s="74" t="s">
        <v>1179</v>
      </c>
      <c r="E106" s="93" t="str">
        <f t="shared" si="43"/>
        <v>Niveau 2</v>
      </c>
      <c r="F106" s="27" t="s">
        <v>1136</v>
      </c>
      <c r="G106" s="41" t="s">
        <v>1145</v>
      </c>
      <c r="H106" s="76">
        <v>270</v>
      </c>
      <c r="I106" s="109">
        <v>4.5</v>
      </c>
      <c r="J106" s="94">
        <f t="shared" si="39"/>
        <v>1215</v>
      </c>
      <c r="K106" s="27">
        <v>35</v>
      </c>
      <c r="L106" s="27">
        <v>0</v>
      </c>
      <c r="M106" s="27">
        <v>0</v>
      </c>
      <c r="N106" s="27">
        <v>243</v>
      </c>
      <c r="O106" s="27">
        <v>0</v>
      </c>
      <c r="P106" s="118"/>
      <c r="Q106" s="27"/>
      <c r="R106" s="45"/>
      <c r="S106" s="55"/>
      <c r="T106" s="23"/>
      <c r="U106" s="23"/>
      <c r="V106" s="23"/>
      <c r="W106" s="23"/>
      <c r="X106" s="23"/>
      <c r="Y106" s="91"/>
      <c r="Z106" s="92"/>
      <c r="AA106" s="92"/>
      <c r="AB106" s="67" t="str">
        <f t="shared" si="40"/>
        <v/>
      </c>
      <c r="AC106" s="67" t="str">
        <f t="shared" si="41"/>
        <v/>
      </c>
      <c r="AD106" s="67" t="str">
        <f t="shared" si="42"/>
        <v/>
      </c>
      <c r="AE106" s="31"/>
      <c r="AF106" s="23">
        <f t="shared" si="34"/>
        <v>0</v>
      </c>
      <c r="AG106" s="23">
        <f t="shared" si="35"/>
        <v>1</v>
      </c>
      <c r="AH106" s="23">
        <f t="shared" si="36"/>
        <v>0</v>
      </c>
      <c r="AI106" s="23">
        <f t="shared" si="37"/>
        <v>0</v>
      </c>
      <c r="AJ106" s="23">
        <f t="shared" si="38"/>
        <v>0</v>
      </c>
      <c r="AO106" s="17">
        <v>150</v>
      </c>
      <c r="AP106" s="17">
        <v>6.4</v>
      </c>
      <c r="AQ106" s="17">
        <v>6.4</v>
      </c>
    </row>
    <row r="107" spans="1:43" ht="25.5" customHeight="1" x14ac:dyDescent="0.2">
      <c r="A107" s="126" t="s">
        <v>0</v>
      </c>
      <c r="B107" s="60" t="s">
        <v>1515</v>
      </c>
      <c r="C107" s="41" t="s">
        <v>1113</v>
      </c>
      <c r="D107" s="74" t="s">
        <v>1179</v>
      </c>
      <c r="E107" s="93" t="str">
        <f t="shared" si="43"/>
        <v>Niveau 2</v>
      </c>
      <c r="F107" s="27" t="s">
        <v>1136</v>
      </c>
      <c r="G107" s="41" t="s">
        <v>1145</v>
      </c>
      <c r="H107" s="76">
        <v>125</v>
      </c>
      <c r="I107" s="109">
        <v>4.5</v>
      </c>
      <c r="J107" s="94">
        <f t="shared" si="39"/>
        <v>562.5</v>
      </c>
      <c r="K107" s="27">
        <v>0</v>
      </c>
      <c r="L107" s="27">
        <v>0</v>
      </c>
      <c r="M107" s="27">
        <v>0</v>
      </c>
      <c r="N107" s="27">
        <v>113</v>
      </c>
      <c r="O107" s="27">
        <v>0</v>
      </c>
      <c r="P107" s="118"/>
      <c r="Q107" s="27"/>
      <c r="R107" s="45"/>
      <c r="S107" s="55"/>
      <c r="T107" s="23"/>
      <c r="U107" s="23"/>
      <c r="V107" s="23"/>
      <c r="W107" s="23"/>
      <c r="X107" s="23"/>
      <c r="Y107" s="91"/>
      <c r="Z107" s="92"/>
      <c r="AA107" s="92"/>
      <c r="AB107" s="67" t="str">
        <f t="shared" si="40"/>
        <v/>
      </c>
      <c r="AC107" s="67" t="str">
        <f t="shared" si="41"/>
        <v/>
      </c>
      <c r="AD107" s="67" t="str">
        <f t="shared" si="42"/>
        <v/>
      </c>
      <c r="AE107" s="31"/>
      <c r="AF107" s="23">
        <f t="shared" si="34"/>
        <v>0</v>
      </c>
      <c r="AG107" s="23">
        <f t="shared" si="35"/>
        <v>1</v>
      </c>
      <c r="AH107" s="23">
        <f t="shared" si="36"/>
        <v>0</v>
      </c>
      <c r="AI107" s="23">
        <f t="shared" si="37"/>
        <v>0</v>
      </c>
      <c r="AJ107" s="23">
        <f t="shared" si="38"/>
        <v>0</v>
      </c>
      <c r="AO107" s="17">
        <v>70</v>
      </c>
      <c r="AP107" s="17">
        <v>13</v>
      </c>
      <c r="AQ107" s="17">
        <v>13</v>
      </c>
    </row>
    <row r="108" spans="1:43" ht="25.5" customHeight="1" x14ac:dyDescent="0.2">
      <c r="A108" s="126" t="s">
        <v>0</v>
      </c>
      <c r="B108" s="60" t="s">
        <v>1515</v>
      </c>
      <c r="C108" s="41" t="s">
        <v>1113</v>
      </c>
      <c r="D108" s="74" t="s">
        <v>1180</v>
      </c>
      <c r="E108" s="93" t="str">
        <f t="shared" si="43"/>
        <v>Niveau 3</v>
      </c>
      <c r="F108" s="27" t="s">
        <v>1134</v>
      </c>
      <c r="G108" s="41" t="s">
        <v>1144</v>
      </c>
      <c r="H108" s="76">
        <v>770</v>
      </c>
      <c r="I108" s="109">
        <v>7</v>
      </c>
      <c r="J108" s="94">
        <f>I108*H108</f>
        <v>5390</v>
      </c>
      <c r="K108" s="27">
        <v>5390</v>
      </c>
      <c r="L108" s="27">
        <v>0</v>
      </c>
      <c r="M108" s="27">
        <v>0</v>
      </c>
      <c r="N108" s="27">
        <v>1617</v>
      </c>
      <c r="O108" s="27">
        <v>0</v>
      </c>
      <c r="P108" s="118"/>
      <c r="Q108" s="27"/>
      <c r="R108" s="45"/>
      <c r="S108" s="55"/>
      <c r="T108" s="23"/>
      <c r="U108" s="23"/>
      <c r="V108" s="23"/>
      <c r="W108" s="23"/>
      <c r="X108" s="23"/>
      <c r="Y108" s="91"/>
      <c r="Z108" s="92"/>
      <c r="AA108" s="92"/>
      <c r="AB108" s="67" t="str">
        <f>IF(R108="Année N",Y108+Z108+AA108,"")</f>
        <v/>
      </c>
      <c r="AC108" s="67" t="str">
        <f>IF(R108="N+1",Y108+Z108+AA108,"")</f>
        <v/>
      </c>
      <c r="AD108" s="67" t="str">
        <f>IF(R108="&gt; N+1",Y108+Z108+AA108,"")</f>
        <v/>
      </c>
      <c r="AE108" s="31"/>
      <c r="AF108" s="23">
        <f>IF(E108="Niveau 1",1,0)</f>
        <v>0</v>
      </c>
      <c r="AG108" s="23">
        <f>IF(E108="Niveau 2",1,0)</f>
        <v>0</v>
      </c>
      <c r="AH108" s="23">
        <f>IF(E108="Niveau 3",1,0)</f>
        <v>1</v>
      </c>
      <c r="AI108" s="23">
        <f>IF(E108="Niveau 4",1,0)</f>
        <v>0</v>
      </c>
      <c r="AJ108" s="23">
        <f>IF(E108="Niveau 5",1,0)</f>
        <v>0</v>
      </c>
      <c r="AO108" s="17">
        <v>140</v>
      </c>
      <c r="AP108" s="17">
        <v>4.5</v>
      </c>
      <c r="AQ108" s="17">
        <v>4.5</v>
      </c>
    </row>
    <row r="109" spans="1:43" ht="25.5" customHeight="1" x14ac:dyDescent="0.2">
      <c r="A109" s="126" t="s">
        <v>0</v>
      </c>
      <c r="B109" s="60" t="s">
        <v>1516</v>
      </c>
      <c r="C109" s="41" t="s">
        <v>36</v>
      </c>
      <c r="D109" s="74" t="s">
        <v>1339</v>
      </c>
      <c r="E109" s="93" t="str">
        <f t="shared" si="43"/>
        <v>Niveau 1</v>
      </c>
      <c r="F109" s="27" t="s">
        <v>1136</v>
      </c>
      <c r="G109" s="41" t="s">
        <v>1145</v>
      </c>
      <c r="H109" s="76">
        <v>44</v>
      </c>
      <c r="I109" s="109">
        <v>15</v>
      </c>
      <c r="J109" s="94">
        <f t="shared" si="39"/>
        <v>660</v>
      </c>
      <c r="K109" s="27">
        <v>0</v>
      </c>
      <c r="L109" s="27">
        <v>0</v>
      </c>
      <c r="M109" s="27">
        <v>0</v>
      </c>
      <c r="N109" s="27">
        <v>0</v>
      </c>
      <c r="O109" s="27">
        <v>0</v>
      </c>
      <c r="P109" s="118" t="s">
        <v>1218</v>
      </c>
      <c r="Q109" s="27"/>
      <c r="R109" s="45"/>
      <c r="S109" s="55"/>
      <c r="T109" s="23"/>
      <c r="U109" s="23"/>
      <c r="V109" s="23"/>
      <c r="W109" s="23"/>
      <c r="X109" s="23"/>
      <c r="Y109" s="91"/>
      <c r="Z109" s="92"/>
      <c r="AA109" s="92"/>
      <c r="AB109" s="67" t="str">
        <f t="shared" si="40"/>
        <v/>
      </c>
      <c r="AC109" s="67" t="str">
        <f t="shared" si="41"/>
        <v/>
      </c>
      <c r="AD109" s="67" t="str">
        <f t="shared" si="42"/>
        <v/>
      </c>
      <c r="AE109" s="31"/>
      <c r="AF109" s="23">
        <f t="shared" si="34"/>
        <v>1</v>
      </c>
      <c r="AG109" s="23">
        <f t="shared" si="35"/>
        <v>0</v>
      </c>
      <c r="AH109" s="23">
        <f t="shared" si="36"/>
        <v>0</v>
      </c>
      <c r="AI109" s="23">
        <f t="shared" si="37"/>
        <v>0</v>
      </c>
      <c r="AJ109" s="23">
        <f t="shared" si="38"/>
        <v>0</v>
      </c>
      <c r="AO109" s="17">
        <v>225</v>
      </c>
      <c r="AP109" s="17">
        <v>7.5</v>
      </c>
      <c r="AQ109" s="17">
        <v>7.5</v>
      </c>
    </row>
    <row r="110" spans="1:43" ht="25.5" customHeight="1" x14ac:dyDescent="0.2">
      <c r="A110" s="126" t="s">
        <v>0</v>
      </c>
      <c r="B110" s="60" t="s">
        <v>1517</v>
      </c>
      <c r="C110" s="41" t="s">
        <v>1116</v>
      </c>
      <c r="D110" s="74" t="s">
        <v>1179</v>
      </c>
      <c r="E110" s="93" t="str">
        <f t="shared" si="43"/>
        <v>Niveau 2</v>
      </c>
      <c r="F110" s="27" t="s">
        <v>1136</v>
      </c>
      <c r="G110" s="41" t="s">
        <v>1145</v>
      </c>
      <c r="H110" s="76">
        <v>230</v>
      </c>
      <c r="I110" s="109">
        <v>5.5</v>
      </c>
      <c r="J110" s="94">
        <f t="shared" si="39"/>
        <v>1265</v>
      </c>
      <c r="K110" s="27">
        <v>30</v>
      </c>
      <c r="L110" s="27">
        <v>0</v>
      </c>
      <c r="M110" s="27">
        <v>0</v>
      </c>
      <c r="N110" s="27">
        <v>253</v>
      </c>
      <c r="O110" s="27">
        <v>0</v>
      </c>
      <c r="P110" s="118"/>
      <c r="Q110" s="27"/>
      <c r="R110" s="45"/>
      <c r="S110" s="55"/>
      <c r="T110" s="23"/>
      <c r="U110" s="23"/>
      <c r="V110" s="23"/>
      <c r="W110" s="23"/>
      <c r="X110" s="23"/>
      <c r="Y110" s="91"/>
      <c r="Z110" s="92"/>
      <c r="AA110" s="92"/>
      <c r="AB110" s="67" t="str">
        <f t="shared" si="40"/>
        <v/>
      </c>
      <c r="AC110" s="67" t="str">
        <f t="shared" si="41"/>
        <v/>
      </c>
      <c r="AD110" s="67" t="str">
        <f t="shared" si="42"/>
        <v/>
      </c>
      <c r="AE110" s="31"/>
      <c r="AF110" s="23">
        <f t="shared" si="34"/>
        <v>0</v>
      </c>
      <c r="AG110" s="23">
        <f t="shared" si="35"/>
        <v>1</v>
      </c>
      <c r="AH110" s="23">
        <f t="shared" si="36"/>
        <v>0</v>
      </c>
      <c r="AI110" s="23">
        <f t="shared" si="37"/>
        <v>0</v>
      </c>
      <c r="AJ110" s="23">
        <f t="shared" si="38"/>
        <v>0</v>
      </c>
      <c r="AO110" s="17">
        <v>170</v>
      </c>
      <c r="AP110" s="17">
        <v>6</v>
      </c>
      <c r="AQ110" s="17">
        <v>6</v>
      </c>
    </row>
    <row r="111" spans="1:43" ht="25.5" customHeight="1" x14ac:dyDescent="0.2">
      <c r="A111" s="126" t="s">
        <v>1</v>
      </c>
      <c r="B111" s="60" t="s">
        <v>1518</v>
      </c>
      <c r="C111" s="41" t="s">
        <v>31</v>
      </c>
      <c r="D111" s="74" t="s">
        <v>1339</v>
      </c>
      <c r="E111" s="93" t="str">
        <f t="shared" si="43"/>
        <v>Niveau 1</v>
      </c>
      <c r="F111" s="27" t="s">
        <v>1136</v>
      </c>
      <c r="G111" s="41" t="s">
        <v>1145</v>
      </c>
      <c r="H111" s="76">
        <v>360</v>
      </c>
      <c r="I111" s="109">
        <v>4.5</v>
      </c>
      <c r="J111" s="94">
        <f t="shared" si="39"/>
        <v>1620</v>
      </c>
      <c r="K111" s="27">
        <v>0</v>
      </c>
      <c r="L111" s="27">
        <v>0</v>
      </c>
      <c r="M111" s="27">
        <v>0</v>
      </c>
      <c r="N111" s="27">
        <v>0</v>
      </c>
      <c r="O111" s="27">
        <v>0</v>
      </c>
      <c r="P111" s="118"/>
      <c r="Q111" s="27"/>
      <c r="R111" s="45"/>
      <c r="S111" s="55"/>
      <c r="T111" s="23"/>
      <c r="U111" s="23"/>
      <c r="V111" s="23"/>
      <c r="W111" s="23"/>
      <c r="X111" s="23"/>
      <c r="Y111" s="91"/>
      <c r="Z111" s="92"/>
      <c r="AA111" s="92"/>
      <c r="AB111" s="67" t="str">
        <f t="shared" si="40"/>
        <v/>
      </c>
      <c r="AC111" s="67" t="str">
        <f t="shared" si="41"/>
        <v/>
      </c>
      <c r="AD111" s="67" t="str">
        <f t="shared" si="42"/>
        <v/>
      </c>
      <c r="AE111" s="31"/>
      <c r="AF111" s="23">
        <f t="shared" si="34"/>
        <v>1</v>
      </c>
      <c r="AG111" s="23">
        <f t="shared" si="35"/>
        <v>0</v>
      </c>
      <c r="AH111" s="23">
        <f t="shared" si="36"/>
        <v>0</v>
      </c>
      <c r="AI111" s="23">
        <f t="shared" si="37"/>
        <v>0</v>
      </c>
      <c r="AJ111" s="23">
        <f t="shared" si="38"/>
        <v>0</v>
      </c>
      <c r="AO111" s="17">
        <v>175</v>
      </c>
      <c r="AP111" s="17">
        <v>5.5</v>
      </c>
      <c r="AQ111" s="17">
        <v>5.5</v>
      </c>
    </row>
    <row r="112" spans="1:43" s="263" customFormat="1" ht="25.5" customHeight="1" x14ac:dyDescent="0.2">
      <c r="A112" s="248" t="s">
        <v>7</v>
      </c>
      <c r="B112" s="249" t="s">
        <v>1519</v>
      </c>
      <c r="C112" s="250" t="s">
        <v>25</v>
      </c>
      <c r="D112" s="251"/>
      <c r="E112" s="247" t="str">
        <f t="shared" si="43"/>
        <v/>
      </c>
      <c r="F112" s="252"/>
      <c r="G112" s="250"/>
      <c r="H112" s="253"/>
      <c r="I112" s="254"/>
      <c r="J112" s="255">
        <f t="shared" si="39"/>
        <v>0</v>
      </c>
      <c r="K112" s="252"/>
      <c r="L112" s="252"/>
      <c r="M112" s="252"/>
      <c r="N112" s="252"/>
      <c r="O112" s="252"/>
      <c r="P112" s="246" t="s">
        <v>2120</v>
      </c>
      <c r="Q112" s="252"/>
      <c r="R112" s="256"/>
      <c r="S112" s="247"/>
      <c r="T112" s="261"/>
      <c r="U112" s="261"/>
      <c r="V112" s="261"/>
      <c r="W112" s="261"/>
      <c r="X112" s="261"/>
      <c r="Y112" s="257"/>
      <c r="Z112" s="258"/>
      <c r="AA112" s="258"/>
      <c r="AB112" s="259" t="str">
        <f t="shared" si="40"/>
        <v/>
      </c>
      <c r="AC112" s="259" t="str">
        <f t="shared" si="41"/>
        <v/>
      </c>
      <c r="AD112" s="259" t="str">
        <f t="shared" si="42"/>
        <v/>
      </c>
      <c r="AE112" s="262"/>
      <c r="AF112" s="261">
        <f t="shared" si="34"/>
        <v>0</v>
      </c>
      <c r="AG112" s="261">
        <f t="shared" si="35"/>
        <v>0</v>
      </c>
      <c r="AH112" s="261">
        <f t="shared" si="36"/>
        <v>0</v>
      </c>
      <c r="AI112" s="261">
        <f t="shared" si="37"/>
        <v>0</v>
      </c>
      <c r="AJ112" s="261">
        <f t="shared" si="38"/>
        <v>0</v>
      </c>
      <c r="AO112" s="263">
        <v>330</v>
      </c>
      <c r="AP112" s="263">
        <v>5.6</v>
      </c>
      <c r="AQ112" s="263">
        <v>5.6</v>
      </c>
    </row>
    <row r="113" spans="1:43" s="263" customFormat="1" ht="25.5" customHeight="1" x14ac:dyDescent="0.2">
      <c r="A113" s="248" t="s">
        <v>7</v>
      </c>
      <c r="B113" s="260" t="s">
        <v>1520</v>
      </c>
      <c r="C113" s="250" t="s">
        <v>37</v>
      </c>
      <c r="D113" s="251" t="s">
        <v>1339</v>
      </c>
      <c r="E113" s="247" t="str">
        <f t="shared" si="43"/>
        <v>Niveau 1</v>
      </c>
      <c r="F113" s="252" t="s">
        <v>1136</v>
      </c>
      <c r="G113" s="250" t="s">
        <v>1145</v>
      </c>
      <c r="H113" s="253"/>
      <c r="I113" s="254"/>
      <c r="J113" s="255">
        <f t="shared" si="39"/>
        <v>0</v>
      </c>
      <c r="K113" s="252"/>
      <c r="L113" s="252"/>
      <c r="M113" s="252"/>
      <c r="N113" s="252"/>
      <c r="O113" s="252"/>
      <c r="P113" s="246" t="s">
        <v>2120</v>
      </c>
      <c r="Q113" s="252"/>
      <c r="R113" s="256"/>
      <c r="S113" s="247"/>
      <c r="T113" s="261"/>
      <c r="U113" s="261"/>
      <c r="V113" s="261"/>
      <c r="W113" s="261"/>
      <c r="X113" s="261"/>
      <c r="Y113" s="257"/>
      <c r="Z113" s="258"/>
      <c r="AA113" s="258"/>
      <c r="AB113" s="259" t="str">
        <f t="shared" si="40"/>
        <v/>
      </c>
      <c r="AC113" s="259" t="str">
        <f t="shared" si="41"/>
        <v/>
      </c>
      <c r="AD113" s="259" t="str">
        <f t="shared" si="42"/>
        <v/>
      </c>
      <c r="AE113" s="262"/>
      <c r="AF113" s="261">
        <f t="shared" si="34"/>
        <v>1</v>
      </c>
      <c r="AG113" s="261">
        <f t="shared" si="35"/>
        <v>0</v>
      </c>
      <c r="AH113" s="261">
        <f t="shared" si="36"/>
        <v>0</v>
      </c>
      <c r="AI113" s="261">
        <f t="shared" si="37"/>
        <v>0</v>
      </c>
      <c r="AJ113" s="261">
        <f t="shared" si="38"/>
        <v>0</v>
      </c>
      <c r="AO113" s="263">
        <v>95</v>
      </c>
      <c r="AP113" s="263">
        <v>4.5</v>
      </c>
      <c r="AQ113" s="263">
        <v>4.5</v>
      </c>
    </row>
    <row r="114" spans="1:43" ht="25.5" customHeight="1" x14ac:dyDescent="0.2">
      <c r="A114" s="126" t="s">
        <v>0</v>
      </c>
      <c r="B114" s="60" t="s">
        <v>1521</v>
      </c>
      <c r="C114" s="41" t="s">
        <v>34</v>
      </c>
      <c r="D114" s="74" t="s">
        <v>1339</v>
      </c>
      <c r="E114" s="93" t="str">
        <f t="shared" si="43"/>
        <v>Niveau 1</v>
      </c>
      <c r="F114" s="27" t="s">
        <v>1136</v>
      </c>
      <c r="G114" s="41" t="s">
        <v>1145</v>
      </c>
      <c r="H114" s="76">
        <v>220</v>
      </c>
      <c r="I114" s="109">
        <v>4.4000000000000004</v>
      </c>
      <c r="J114" s="94">
        <f t="shared" si="39"/>
        <v>968.00000000000011</v>
      </c>
      <c r="K114" s="27">
        <v>0</v>
      </c>
      <c r="L114" s="27">
        <v>0</v>
      </c>
      <c r="M114" s="27">
        <v>0</v>
      </c>
      <c r="N114" s="27">
        <v>0</v>
      </c>
      <c r="O114" s="27">
        <v>0</v>
      </c>
      <c r="P114" s="118"/>
      <c r="Q114" s="27"/>
      <c r="R114" s="45"/>
      <c r="S114" s="55"/>
      <c r="T114" s="23"/>
      <c r="U114" s="23"/>
      <c r="V114" s="23"/>
      <c r="W114" s="23"/>
      <c r="X114" s="23"/>
      <c r="Y114" s="91"/>
      <c r="Z114" s="92"/>
      <c r="AA114" s="92"/>
      <c r="AB114" s="67" t="str">
        <f t="shared" si="40"/>
        <v/>
      </c>
      <c r="AC114" s="67" t="str">
        <f t="shared" si="41"/>
        <v/>
      </c>
      <c r="AD114" s="67" t="str">
        <f t="shared" si="42"/>
        <v/>
      </c>
      <c r="AE114" s="31"/>
      <c r="AF114" s="23">
        <f t="shared" si="34"/>
        <v>1</v>
      </c>
      <c r="AG114" s="23">
        <f t="shared" si="35"/>
        <v>0</v>
      </c>
      <c r="AH114" s="23">
        <f t="shared" si="36"/>
        <v>0</v>
      </c>
      <c r="AI114" s="23">
        <f t="shared" si="37"/>
        <v>0</v>
      </c>
      <c r="AJ114" s="23">
        <f t="shared" si="38"/>
        <v>0</v>
      </c>
      <c r="AO114" s="17">
        <v>105</v>
      </c>
      <c r="AP114" s="17">
        <v>5.2</v>
      </c>
      <c r="AQ114" s="17">
        <v>5.2</v>
      </c>
    </row>
    <row r="115" spans="1:43" ht="25.5" customHeight="1" x14ac:dyDescent="0.2">
      <c r="A115" s="126" t="s">
        <v>0</v>
      </c>
      <c r="B115" s="60" t="s">
        <v>132</v>
      </c>
      <c r="C115" s="41" t="s">
        <v>32</v>
      </c>
      <c r="D115" s="74" t="s">
        <v>1179</v>
      </c>
      <c r="E115" s="93" t="str">
        <f t="shared" si="43"/>
        <v>Niveau 2</v>
      </c>
      <c r="F115" s="27" t="s">
        <v>1136</v>
      </c>
      <c r="G115" s="41" t="s">
        <v>1145</v>
      </c>
      <c r="H115" s="76">
        <v>420</v>
      </c>
      <c r="I115" s="109">
        <v>5</v>
      </c>
      <c r="J115" s="94">
        <f t="shared" si="39"/>
        <v>2100</v>
      </c>
      <c r="K115" s="27">
        <v>20</v>
      </c>
      <c r="L115" s="27">
        <v>0</v>
      </c>
      <c r="M115" s="27">
        <v>0</v>
      </c>
      <c r="N115" s="27">
        <v>420</v>
      </c>
      <c r="O115" s="27">
        <v>0</v>
      </c>
      <c r="P115" s="118"/>
      <c r="Q115" s="27"/>
      <c r="R115" s="45"/>
      <c r="S115" s="55"/>
      <c r="T115" s="23"/>
      <c r="U115" s="23"/>
      <c r="V115" s="23"/>
      <c r="W115" s="23"/>
      <c r="X115" s="23"/>
      <c r="Y115" s="91"/>
      <c r="Z115" s="92"/>
      <c r="AA115" s="92"/>
      <c r="AB115" s="67" t="str">
        <f t="shared" si="40"/>
        <v/>
      </c>
      <c r="AC115" s="67" t="str">
        <f t="shared" si="41"/>
        <v/>
      </c>
      <c r="AD115" s="67" t="str">
        <f t="shared" si="42"/>
        <v/>
      </c>
      <c r="AE115" s="31"/>
      <c r="AF115" s="23">
        <f t="shared" si="34"/>
        <v>0</v>
      </c>
      <c r="AG115" s="23">
        <f t="shared" si="35"/>
        <v>1</v>
      </c>
      <c r="AH115" s="23">
        <f t="shared" si="36"/>
        <v>0</v>
      </c>
      <c r="AI115" s="23">
        <f t="shared" si="37"/>
        <v>0</v>
      </c>
      <c r="AJ115" s="23">
        <f t="shared" si="38"/>
        <v>0</v>
      </c>
      <c r="AO115" s="17">
        <v>95</v>
      </c>
      <c r="AP115" s="17">
        <v>5.5</v>
      </c>
      <c r="AQ115" s="17">
        <v>5.5</v>
      </c>
    </row>
    <row r="116" spans="1:43" ht="25.5" customHeight="1" x14ac:dyDescent="0.2">
      <c r="A116" s="126" t="s">
        <v>0</v>
      </c>
      <c r="B116" s="60" t="s">
        <v>1522</v>
      </c>
      <c r="C116" s="41" t="s">
        <v>31</v>
      </c>
      <c r="D116" s="74" t="s">
        <v>1339</v>
      </c>
      <c r="E116" s="93" t="str">
        <f t="shared" si="43"/>
        <v>Niveau 1</v>
      </c>
      <c r="F116" s="27" t="s">
        <v>1136</v>
      </c>
      <c r="G116" s="41" t="s">
        <v>1145</v>
      </c>
      <c r="H116" s="76">
        <v>90</v>
      </c>
      <c r="I116" s="109">
        <v>4.5999999999999996</v>
      </c>
      <c r="J116" s="94">
        <f t="shared" si="39"/>
        <v>413.99999999999994</v>
      </c>
      <c r="K116" s="27">
        <v>0</v>
      </c>
      <c r="L116" s="27">
        <v>0</v>
      </c>
      <c r="M116" s="27">
        <v>0</v>
      </c>
      <c r="N116" s="27">
        <v>0</v>
      </c>
      <c r="O116" s="27">
        <v>0</v>
      </c>
      <c r="P116" s="118"/>
      <c r="Q116" s="27"/>
      <c r="R116" s="45"/>
      <c r="S116" s="55"/>
      <c r="T116" s="23"/>
      <c r="U116" s="23"/>
      <c r="V116" s="23"/>
      <c r="W116" s="23"/>
      <c r="X116" s="23"/>
      <c r="Y116" s="91"/>
      <c r="Z116" s="92"/>
      <c r="AA116" s="92"/>
      <c r="AB116" s="67" t="str">
        <f t="shared" si="40"/>
        <v/>
      </c>
      <c r="AC116" s="67" t="str">
        <f t="shared" si="41"/>
        <v/>
      </c>
      <c r="AD116" s="67" t="str">
        <f t="shared" si="42"/>
        <v/>
      </c>
      <c r="AE116" s="31"/>
      <c r="AF116" s="23">
        <f t="shared" si="34"/>
        <v>1</v>
      </c>
      <c r="AG116" s="23">
        <f t="shared" si="35"/>
        <v>0</v>
      </c>
      <c r="AH116" s="23">
        <f t="shared" si="36"/>
        <v>0</v>
      </c>
      <c r="AI116" s="23">
        <f t="shared" si="37"/>
        <v>0</v>
      </c>
      <c r="AJ116" s="23">
        <f t="shared" si="38"/>
        <v>0</v>
      </c>
      <c r="AO116" s="17">
        <v>250</v>
      </c>
      <c r="AP116" s="17">
        <v>5.2</v>
      </c>
      <c r="AQ116" s="17">
        <v>5.2</v>
      </c>
    </row>
    <row r="117" spans="1:43" ht="25.5" customHeight="1" x14ac:dyDescent="0.2">
      <c r="A117" s="126" t="s">
        <v>0</v>
      </c>
      <c r="B117" s="60" t="s">
        <v>1523</v>
      </c>
      <c r="C117" s="41" t="s">
        <v>28</v>
      </c>
      <c r="D117" s="74" t="s">
        <v>1339</v>
      </c>
      <c r="E117" s="93" t="str">
        <f t="shared" si="43"/>
        <v>Niveau 1</v>
      </c>
      <c r="F117" s="27" t="s">
        <v>1136</v>
      </c>
      <c r="G117" s="41" t="s">
        <v>1145</v>
      </c>
      <c r="H117" s="104">
        <v>160</v>
      </c>
      <c r="I117" s="109">
        <v>4</v>
      </c>
      <c r="J117" s="94">
        <f t="shared" si="39"/>
        <v>640</v>
      </c>
      <c r="K117" s="27">
        <v>0</v>
      </c>
      <c r="L117" s="27">
        <v>0</v>
      </c>
      <c r="M117" s="27">
        <v>0</v>
      </c>
      <c r="N117" s="27">
        <v>0</v>
      </c>
      <c r="O117" s="27">
        <v>0</v>
      </c>
      <c r="P117" s="118"/>
      <c r="Q117" s="27"/>
      <c r="R117" s="45"/>
      <c r="S117" s="55"/>
      <c r="T117" s="23"/>
      <c r="U117" s="23"/>
      <c r="V117" s="23"/>
      <c r="W117" s="23"/>
      <c r="X117" s="23"/>
      <c r="Y117" s="91"/>
      <c r="Z117" s="92"/>
      <c r="AA117" s="92"/>
      <c r="AB117" s="67" t="str">
        <f t="shared" si="40"/>
        <v/>
      </c>
      <c r="AC117" s="67" t="str">
        <f t="shared" si="41"/>
        <v/>
      </c>
      <c r="AD117" s="67" t="str">
        <f t="shared" si="42"/>
        <v/>
      </c>
      <c r="AE117" s="31"/>
      <c r="AF117" s="23">
        <f t="shared" si="34"/>
        <v>1</v>
      </c>
      <c r="AG117" s="23">
        <f t="shared" si="35"/>
        <v>0</v>
      </c>
      <c r="AH117" s="23">
        <f t="shared" si="36"/>
        <v>0</v>
      </c>
      <c r="AI117" s="23">
        <f t="shared" si="37"/>
        <v>0</v>
      </c>
      <c r="AJ117" s="23">
        <f t="shared" si="38"/>
        <v>0</v>
      </c>
      <c r="AO117" s="17">
        <v>80</v>
      </c>
      <c r="AP117" s="17">
        <v>5.3</v>
      </c>
      <c r="AQ117" s="17">
        <v>5.3</v>
      </c>
    </row>
    <row r="118" spans="1:43" ht="25.5" customHeight="1" x14ac:dyDescent="0.2">
      <c r="A118" s="126" t="s">
        <v>10</v>
      </c>
      <c r="B118" s="60" t="s">
        <v>1524</v>
      </c>
      <c r="C118" s="41" t="s">
        <v>36</v>
      </c>
      <c r="D118" s="74" t="s">
        <v>1179</v>
      </c>
      <c r="E118" s="93" t="str">
        <f t="shared" si="43"/>
        <v>Niveau 2</v>
      </c>
      <c r="F118" s="27" t="s">
        <v>1136</v>
      </c>
      <c r="G118" s="41" t="s">
        <v>1145</v>
      </c>
      <c r="H118" s="76">
        <v>370</v>
      </c>
      <c r="I118" s="109">
        <v>10</v>
      </c>
      <c r="J118" s="94">
        <f t="shared" si="39"/>
        <v>3700</v>
      </c>
      <c r="K118" s="27">
        <v>0</v>
      </c>
      <c r="L118" s="27">
        <v>0</v>
      </c>
      <c r="M118" s="27">
        <v>0</v>
      </c>
      <c r="N118" s="27">
        <v>740</v>
      </c>
      <c r="O118" s="27">
        <v>0</v>
      </c>
      <c r="P118" s="77"/>
      <c r="Q118" s="27"/>
      <c r="R118" s="45"/>
      <c r="S118" s="55"/>
      <c r="T118" s="23"/>
      <c r="U118" s="23"/>
      <c r="V118" s="23"/>
      <c r="W118" s="23"/>
      <c r="X118" s="23"/>
      <c r="Y118" s="91"/>
      <c r="Z118" s="92"/>
      <c r="AA118" s="92"/>
      <c r="AB118" s="67" t="str">
        <f t="shared" si="40"/>
        <v/>
      </c>
      <c r="AC118" s="67" t="str">
        <f t="shared" si="41"/>
        <v/>
      </c>
      <c r="AD118" s="67" t="str">
        <f t="shared" si="42"/>
        <v/>
      </c>
      <c r="AE118" s="31"/>
      <c r="AF118" s="23">
        <f t="shared" si="34"/>
        <v>0</v>
      </c>
      <c r="AG118" s="23">
        <f t="shared" si="35"/>
        <v>1</v>
      </c>
      <c r="AH118" s="23">
        <f t="shared" si="36"/>
        <v>0</v>
      </c>
      <c r="AI118" s="23">
        <f t="shared" si="37"/>
        <v>0</v>
      </c>
      <c r="AJ118" s="23">
        <f t="shared" si="38"/>
        <v>0</v>
      </c>
      <c r="AO118" s="17">
        <v>250</v>
      </c>
      <c r="AP118" s="17">
        <v>5.5</v>
      </c>
      <c r="AQ118" s="17">
        <v>5.5</v>
      </c>
    </row>
    <row r="119" spans="1:43" ht="25.5" customHeight="1" x14ac:dyDescent="0.2">
      <c r="A119" s="126" t="s">
        <v>0</v>
      </c>
      <c r="B119" s="60" t="s">
        <v>1525</v>
      </c>
      <c r="C119" s="41" t="s">
        <v>31</v>
      </c>
      <c r="D119" s="74" t="s">
        <v>1339</v>
      </c>
      <c r="E119" s="93" t="str">
        <f t="shared" si="43"/>
        <v>Niveau 1</v>
      </c>
      <c r="F119" s="27" t="s">
        <v>1135</v>
      </c>
      <c r="G119" s="41" t="s">
        <v>1145</v>
      </c>
      <c r="H119" s="76">
        <v>760</v>
      </c>
      <c r="I119" s="109">
        <v>4.8</v>
      </c>
      <c r="J119" s="94">
        <f t="shared" si="39"/>
        <v>3648</v>
      </c>
      <c r="K119" s="27">
        <v>0</v>
      </c>
      <c r="L119" s="27">
        <v>0</v>
      </c>
      <c r="M119" s="27">
        <v>0</v>
      </c>
      <c r="N119" s="27">
        <v>0</v>
      </c>
      <c r="O119" s="27">
        <v>0</v>
      </c>
      <c r="P119" s="77"/>
      <c r="Q119" s="27"/>
      <c r="R119" s="45"/>
      <c r="S119" s="55"/>
      <c r="T119" s="23"/>
      <c r="U119" s="23"/>
      <c r="V119" s="23"/>
      <c r="W119" s="23"/>
      <c r="X119" s="23"/>
      <c r="Y119" s="91"/>
      <c r="Z119" s="92"/>
      <c r="AA119" s="92"/>
      <c r="AB119" s="67" t="str">
        <f t="shared" si="40"/>
        <v/>
      </c>
      <c r="AC119" s="67" t="str">
        <f t="shared" si="41"/>
        <v/>
      </c>
      <c r="AD119" s="67" t="str">
        <f t="shared" si="42"/>
        <v/>
      </c>
      <c r="AE119" s="31"/>
      <c r="AF119" s="23">
        <f t="shared" si="34"/>
        <v>1</v>
      </c>
      <c r="AG119" s="23">
        <f t="shared" si="35"/>
        <v>0</v>
      </c>
      <c r="AH119" s="23">
        <f t="shared" si="36"/>
        <v>0</v>
      </c>
      <c r="AI119" s="23">
        <f t="shared" si="37"/>
        <v>0</v>
      </c>
      <c r="AJ119" s="23">
        <f t="shared" si="38"/>
        <v>0</v>
      </c>
      <c r="AO119" s="17">
        <v>220</v>
      </c>
      <c r="AP119" s="17">
        <v>6.5</v>
      </c>
      <c r="AQ119" s="17">
        <v>6.5</v>
      </c>
    </row>
    <row r="120" spans="1:43" ht="25.5" customHeight="1" x14ac:dyDescent="0.2">
      <c r="A120" s="126" t="s">
        <v>5</v>
      </c>
      <c r="B120" s="60" t="s">
        <v>1526</v>
      </c>
      <c r="C120" s="41" t="s">
        <v>1116</v>
      </c>
      <c r="D120" s="74" t="s">
        <v>1339</v>
      </c>
      <c r="E120" s="93" t="str">
        <f t="shared" si="43"/>
        <v>Niveau 1</v>
      </c>
      <c r="F120" s="27" t="s">
        <v>1136</v>
      </c>
      <c r="G120" s="41" t="s">
        <v>1145</v>
      </c>
      <c r="H120" s="76">
        <v>85</v>
      </c>
      <c r="I120" s="109">
        <v>4.5999999999999996</v>
      </c>
      <c r="J120" s="94">
        <f t="shared" si="39"/>
        <v>390.99999999999994</v>
      </c>
      <c r="K120" s="27">
        <v>0</v>
      </c>
      <c r="L120" s="27">
        <v>0</v>
      </c>
      <c r="M120" s="27">
        <v>0</v>
      </c>
      <c r="N120" s="27">
        <v>0</v>
      </c>
      <c r="O120" s="27">
        <v>0</v>
      </c>
      <c r="P120" s="77"/>
      <c r="Q120" s="27"/>
      <c r="R120" s="45"/>
      <c r="S120" s="55"/>
      <c r="T120" s="23"/>
      <c r="U120" s="23"/>
      <c r="V120" s="23"/>
      <c r="W120" s="23"/>
      <c r="X120" s="23"/>
      <c r="Y120" s="91"/>
      <c r="Z120" s="92"/>
      <c r="AA120" s="92"/>
      <c r="AB120" s="67" t="str">
        <f t="shared" si="40"/>
        <v/>
      </c>
      <c r="AC120" s="67" t="str">
        <f t="shared" si="41"/>
        <v/>
      </c>
      <c r="AD120" s="67" t="str">
        <f t="shared" si="42"/>
        <v/>
      </c>
      <c r="AE120" s="31"/>
      <c r="AF120" s="23">
        <f t="shared" si="34"/>
        <v>1</v>
      </c>
      <c r="AG120" s="23">
        <f t="shared" si="35"/>
        <v>0</v>
      </c>
      <c r="AH120" s="23">
        <f t="shared" si="36"/>
        <v>0</v>
      </c>
      <c r="AI120" s="23">
        <f t="shared" si="37"/>
        <v>0</v>
      </c>
      <c r="AJ120" s="23">
        <f t="shared" si="38"/>
        <v>0</v>
      </c>
      <c r="AO120" s="17">
        <v>245</v>
      </c>
      <c r="AP120" s="17">
        <v>4.7</v>
      </c>
      <c r="AQ120" s="17">
        <v>4.7</v>
      </c>
    </row>
    <row r="121" spans="1:43" ht="25.5" customHeight="1" x14ac:dyDescent="0.2">
      <c r="A121" s="126" t="s">
        <v>1</v>
      </c>
      <c r="B121" s="60" t="s">
        <v>1527</v>
      </c>
      <c r="C121" s="41" t="s">
        <v>31</v>
      </c>
      <c r="D121" s="74" t="s">
        <v>1339</v>
      </c>
      <c r="E121" s="93" t="str">
        <f t="shared" si="43"/>
        <v>Niveau 1</v>
      </c>
      <c r="F121" s="27" t="s">
        <v>1136</v>
      </c>
      <c r="G121" s="41" t="s">
        <v>1145</v>
      </c>
      <c r="H121" s="76">
        <v>230</v>
      </c>
      <c r="I121" s="109">
        <v>5.5</v>
      </c>
      <c r="J121" s="94">
        <f t="shared" si="39"/>
        <v>1265</v>
      </c>
      <c r="K121" s="27">
        <v>0</v>
      </c>
      <c r="L121" s="27">
        <v>0</v>
      </c>
      <c r="M121" s="27">
        <v>0</v>
      </c>
      <c r="N121" s="27">
        <v>0</v>
      </c>
      <c r="O121" s="27">
        <v>0</v>
      </c>
      <c r="P121" s="77"/>
      <c r="Q121" s="27"/>
      <c r="R121" s="45"/>
      <c r="S121" s="55"/>
      <c r="T121" s="23"/>
      <c r="U121" s="23"/>
      <c r="V121" s="23"/>
      <c r="W121" s="23"/>
      <c r="X121" s="23"/>
      <c r="Y121" s="91"/>
      <c r="Z121" s="92"/>
      <c r="AA121" s="92"/>
      <c r="AB121" s="67" t="str">
        <f t="shared" si="40"/>
        <v/>
      </c>
      <c r="AC121" s="67" t="str">
        <f t="shared" si="41"/>
        <v/>
      </c>
      <c r="AD121" s="67" t="str">
        <f t="shared" si="42"/>
        <v/>
      </c>
      <c r="AE121" s="31"/>
      <c r="AF121" s="23">
        <f t="shared" si="34"/>
        <v>1</v>
      </c>
      <c r="AG121" s="23">
        <f t="shared" si="35"/>
        <v>0</v>
      </c>
      <c r="AH121" s="23">
        <f t="shared" si="36"/>
        <v>0</v>
      </c>
      <c r="AI121" s="23">
        <f t="shared" si="37"/>
        <v>0</v>
      </c>
      <c r="AJ121" s="23">
        <f t="shared" si="38"/>
        <v>0</v>
      </c>
      <c r="AO121" s="17">
        <v>200</v>
      </c>
      <c r="AP121" s="17">
        <v>6</v>
      </c>
      <c r="AQ121" s="17">
        <v>6</v>
      </c>
    </row>
    <row r="122" spans="1:43" ht="25.5" customHeight="1" x14ac:dyDescent="0.2">
      <c r="A122" s="126" t="s">
        <v>0</v>
      </c>
      <c r="B122" s="59" t="s">
        <v>139</v>
      </c>
      <c r="C122" s="41" t="s">
        <v>29</v>
      </c>
      <c r="D122" s="74" t="s">
        <v>1179</v>
      </c>
      <c r="E122" s="93" t="str">
        <f t="shared" si="43"/>
        <v>Niveau 2</v>
      </c>
      <c r="F122" s="27" t="s">
        <v>1136</v>
      </c>
      <c r="G122" s="41" t="s">
        <v>1145</v>
      </c>
      <c r="H122" s="76">
        <v>300</v>
      </c>
      <c r="I122" s="109">
        <v>4.5999999999999996</v>
      </c>
      <c r="J122" s="94">
        <f t="shared" si="39"/>
        <v>1380</v>
      </c>
      <c r="K122" s="27">
        <v>65</v>
      </c>
      <c r="L122" s="27">
        <v>0</v>
      </c>
      <c r="M122" s="27">
        <v>0</v>
      </c>
      <c r="N122" s="27">
        <v>276</v>
      </c>
      <c r="O122" s="27">
        <v>0</v>
      </c>
      <c r="P122" s="77"/>
      <c r="Q122" s="27"/>
      <c r="R122" s="45"/>
      <c r="S122" s="55"/>
      <c r="T122" s="23"/>
      <c r="U122" s="23"/>
      <c r="V122" s="23"/>
      <c r="W122" s="23"/>
      <c r="X122" s="23"/>
      <c r="Y122" s="91"/>
      <c r="Z122" s="92"/>
      <c r="AA122" s="92"/>
      <c r="AB122" s="67" t="str">
        <f t="shared" si="40"/>
        <v/>
      </c>
      <c r="AC122" s="67" t="str">
        <f t="shared" si="41"/>
        <v/>
      </c>
      <c r="AD122" s="67" t="str">
        <f t="shared" si="42"/>
        <v/>
      </c>
      <c r="AE122" s="31"/>
      <c r="AF122" s="23">
        <f t="shared" si="34"/>
        <v>0</v>
      </c>
      <c r="AG122" s="23">
        <f t="shared" si="35"/>
        <v>1</v>
      </c>
      <c r="AH122" s="23">
        <f t="shared" si="36"/>
        <v>0</v>
      </c>
      <c r="AI122" s="23">
        <f t="shared" si="37"/>
        <v>0</v>
      </c>
      <c r="AJ122" s="23">
        <f t="shared" si="38"/>
        <v>0</v>
      </c>
      <c r="AO122" s="17">
        <v>180</v>
      </c>
      <c r="AP122" s="17">
        <v>6</v>
      </c>
      <c r="AQ122" s="17">
        <v>6</v>
      </c>
    </row>
    <row r="123" spans="1:43" ht="25.5" customHeight="1" x14ac:dyDescent="0.2">
      <c r="A123" s="126" t="s">
        <v>0</v>
      </c>
      <c r="B123" s="60" t="s">
        <v>1529</v>
      </c>
      <c r="C123" s="41" t="s">
        <v>1114</v>
      </c>
      <c r="D123" s="74" t="s">
        <v>1180</v>
      </c>
      <c r="E123" s="93" t="str">
        <f t="shared" si="43"/>
        <v>Niveau 3</v>
      </c>
      <c r="F123" s="27" t="s">
        <v>1136</v>
      </c>
      <c r="G123" s="41" t="s">
        <v>1145</v>
      </c>
      <c r="H123" s="76">
        <v>115</v>
      </c>
      <c r="I123" s="109">
        <v>5.6</v>
      </c>
      <c r="J123" s="94">
        <f t="shared" si="39"/>
        <v>644</v>
      </c>
      <c r="K123" s="27">
        <v>0</v>
      </c>
      <c r="L123" s="27">
        <v>0</v>
      </c>
      <c r="M123" s="27">
        <v>0</v>
      </c>
      <c r="N123" s="27">
        <v>193</v>
      </c>
      <c r="O123" s="27">
        <v>0</v>
      </c>
      <c r="P123" s="77"/>
      <c r="Q123" s="27"/>
      <c r="R123" s="45"/>
      <c r="S123" s="55"/>
      <c r="T123" s="23"/>
      <c r="U123" s="23"/>
      <c r="V123" s="23"/>
      <c r="W123" s="23"/>
      <c r="X123" s="23"/>
      <c r="Y123" s="91"/>
      <c r="Z123" s="92"/>
      <c r="AA123" s="92"/>
      <c r="AB123" s="67" t="str">
        <f t="shared" si="40"/>
        <v/>
      </c>
      <c r="AC123" s="67" t="str">
        <f t="shared" si="41"/>
        <v/>
      </c>
      <c r="AD123" s="67" t="str">
        <f t="shared" si="42"/>
        <v/>
      </c>
      <c r="AE123" s="31"/>
      <c r="AF123" s="23">
        <f t="shared" si="34"/>
        <v>0</v>
      </c>
      <c r="AG123" s="23">
        <f t="shared" si="35"/>
        <v>0</v>
      </c>
      <c r="AH123" s="23">
        <f t="shared" si="36"/>
        <v>1</v>
      </c>
      <c r="AI123" s="23">
        <f t="shared" si="37"/>
        <v>0</v>
      </c>
      <c r="AJ123" s="23">
        <f t="shared" si="38"/>
        <v>0</v>
      </c>
      <c r="AO123" s="17">
        <v>350</v>
      </c>
      <c r="AP123" s="17">
        <v>5.5</v>
      </c>
      <c r="AQ123" s="17">
        <v>5.5</v>
      </c>
    </row>
    <row r="124" spans="1:43" ht="25.5" customHeight="1" x14ac:dyDescent="0.2">
      <c r="A124" s="182" t="s">
        <v>1</v>
      </c>
      <c r="B124" s="183" t="s">
        <v>1528</v>
      </c>
      <c r="C124" s="186" t="s">
        <v>32</v>
      </c>
      <c r="D124" s="74" t="s">
        <v>1179</v>
      </c>
      <c r="E124" s="93" t="str">
        <f t="shared" si="43"/>
        <v>Niveau 2</v>
      </c>
      <c r="F124" s="27" t="s">
        <v>1136</v>
      </c>
      <c r="G124" s="41" t="s">
        <v>1145</v>
      </c>
      <c r="H124" s="76">
        <v>550</v>
      </c>
      <c r="I124" s="109">
        <v>4.4000000000000004</v>
      </c>
      <c r="J124" s="94">
        <f t="shared" si="39"/>
        <v>2420</v>
      </c>
      <c r="K124" s="27">
        <v>30</v>
      </c>
      <c r="L124" s="27">
        <v>0</v>
      </c>
      <c r="M124" s="27">
        <v>0</v>
      </c>
      <c r="N124" s="27">
        <v>484</v>
      </c>
      <c r="O124" s="27">
        <v>0</v>
      </c>
      <c r="P124" s="77"/>
      <c r="Q124" s="27"/>
      <c r="R124" s="45"/>
      <c r="S124" s="55"/>
      <c r="T124" s="23"/>
      <c r="U124" s="23"/>
      <c r="V124" s="23"/>
      <c r="W124" s="23"/>
      <c r="X124" s="23"/>
      <c r="Y124" s="91"/>
      <c r="Z124" s="92"/>
      <c r="AA124" s="92"/>
      <c r="AB124" s="67" t="str">
        <f t="shared" si="40"/>
        <v/>
      </c>
      <c r="AC124" s="67" t="str">
        <f t="shared" si="41"/>
        <v/>
      </c>
      <c r="AD124" s="67" t="str">
        <f t="shared" si="42"/>
        <v/>
      </c>
      <c r="AE124" s="31"/>
      <c r="AF124" s="23">
        <f t="shared" si="34"/>
        <v>0</v>
      </c>
      <c r="AG124" s="23">
        <f t="shared" si="35"/>
        <v>1</v>
      </c>
      <c r="AH124" s="23">
        <f t="shared" si="36"/>
        <v>0</v>
      </c>
      <c r="AI124" s="23">
        <f t="shared" si="37"/>
        <v>0</v>
      </c>
      <c r="AJ124" s="23">
        <f t="shared" si="38"/>
        <v>0</v>
      </c>
      <c r="AO124" s="17">
        <v>310</v>
      </c>
      <c r="AP124" s="17">
        <v>6.5</v>
      </c>
      <c r="AQ124" s="17">
        <v>6.5</v>
      </c>
    </row>
    <row r="125" spans="1:43" ht="25.5" customHeight="1" x14ac:dyDescent="0.2">
      <c r="A125" s="126" t="s">
        <v>1</v>
      </c>
      <c r="B125" s="60" t="s">
        <v>1531</v>
      </c>
      <c r="C125" s="41" t="s">
        <v>1113</v>
      </c>
      <c r="D125" s="74" t="s">
        <v>1179</v>
      </c>
      <c r="E125" s="93" t="str">
        <f>IF(D125="Bon état","Niveau 1",IF(D125="Faïencée","Niveau 2",IF(D125="Fortement faïencée","Niveau 3",IF(D125="Orniérée","Niveau 4",IF(D125="Affaissée ou quasi détruite","Niveau 5","")))))</f>
        <v>Niveau 2</v>
      </c>
      <c r="F125" s="27" t="s">
        <v>1134</v>
      </c>
      <c r="G125" s="41" t="s">
        <v>1144</v>
      </c>
      <c r="H125" s="76">
        <v>890</v>
      </c>
      <c r="I125" s="109">
        <v>5.7</v>
      </c>
      <c r="J125" s="94">
        <f>I125*H125</f>
        <v>5073</v>
      </c>
      <c r="K125" s="27">
        <v>0</v>
      </c>
      <c r="L125" s="27">
        <v>0</v>
      </c>
      <c r="M125" s="27">
        <v>0</v>
      </c>
      <c r="N125" s="27">
        <v>1015</v>
      </c>
      <c r="O125" s="27">
        <v>0</v>
      </c>
      <c r="P125" s="77"/>
      <c r="Q125" s="27"/>
      <c r="R125" s="45"/>
      <c r="S125" s="55"/>
      <c r="T125" s="23"/>
      <c r="U125" s="23"/>
      <c r="V125" s="23"/>
      <c r="W125" s="23"/>
      <c r="X125" s="23"/>
      <c r="Y125" s="91"/>
      <c r="Z125" s="92"/>
      <c r="AA125" s="92"/>
      <c r="AB125" s="67" t="str">
        <f>IF(R125="Année N",Y125+Z125+AA125,"")</f>
        <v/>
      </c>
      <c r="AC125" s="67" t="str">
        <f>IF(R125="N+1",Y125+Z125+AA125,"")</f>
        <v/>
      </c>
      <c r="AD125" s="67" t="str">
        <f>IF(R125="&gt; N+1",Y125+Z125+AA125,"")</f>
        <v/>
      </c>
      <c r="AE125" s="31"/>
      <c r="AF125" s="23">
        <f>IF(E125="Niveau 1",1,0)</f>
        <v>0</v>
      </c>
      <c r="AG125" s="23">
        <f>IF(E125="Niveau 2",1,0)</f>
        <v>1</v>
      </c>
      <c r="AH125" s="23">
        <f>IF(E125="Niveau 3",1,0)</f>
        <v>0</v>
      </c>
      <c r="AI125" s="23">
        <f>IF(E125="Niveau 4",1,0)</f>
        <v>0</v>
      </c>
      <c r="AJ125" s="23">
        <f>IF(E125="Niveau 5",1,0)</f>
        <v>0</v>
      </c>
    </row>
    <row r="126" spans="1:43" ht="25.5" customHeight="1" x14ac:dyDescent="0.2">
      <c r="A126" s="126" t="s">
        <v>5</v>
      </c>
      <c r="B126" s="60" t="s">
        <v>1530</v>
      </c>
      <c r="C126" s="41" t="s">
        <v>30</v>
      </c>
      <c r="D126" s="74" t="s">
        <v>1339</v>
      </c>
      <c r="E126" s="93" t="str">
        <f t="shared" si="43"/>
        <v>Niveau 1</v>
      </c>
      <c r="F126" s="27" t="s">
        <v>1136</v>
      </c>
      <c r="G126" s="41" t="s">
        <v>1145</v>
      </c>
      <c r="H126" s="76">
        <v>115</v>
      </c>
      <c r="I126" s="109">
        <v>4.4000000000000004</v>
      </c>
      <c r="J126" s="94">
        <f t="shared" si="39"/>
        <v>506.00000000000006</v>
      </c>
      <c r="K126" s="27">
        <v>0</v>
      </c>
      <c r="L126" s="27">
        <v>0</v>
      </c>
      <c r="M126" s="27">
        <v>0</v>
      </c>
      <c r="N126" s="27">
        <v>0</v>
      </c>
      <c r="O126" s="27">
        <v>0</v>
      </c>
      <c r="P126" s="77"/>
      <c r="Q126" s="27"/>
      <c r="R126" s="45"/>
      <c r="S126" s="55"/>
      <c r="T126" s="23"/>
      <c r="U126" s="23"/>
      <c r="V126" s="23"/>
      <c r="W126" s="23"/>
      <c r="X126" s="23"/>
      <c r="Y126" s="91"/>
      <c r="Z126" s="92"/>
      <c r="AA126" s="92"/>
      <c r="AB126" s="67" t="str">
        <f t="shared" si="40"/>
        <v/>
      </c>
      <c r="AC126" s="67" t="str">
        <f t="shared" si="41"/>
        <v/>
      </c>
      <c r="AD126" s="67" t="str">
        <f t="shared" si="42"/>
        <v/>
      </c>
      <c r="AE126" s="31"/>
      <c r="AF126" s="23">
        <f t="shared" si="34"/>
        <v>1</v>
      </c>
      <c r="AG126" s="23">
        <f t="shared" si="35"/>
        <v>0</v>
      </c>
      <c r="AH126" s="23">
        <f t="shared" si="36"/>
        <v>0</v>
      </c>
      <c r="AI126" s="23">
        <f t="shared" si="37"/>
        <v>0</v>
      </c>
      <c r="AJ126" s="23">
        <f t="shared" si="38"/>
        <v>0</v>
      </c>
      <c r="AO126" s="17">
        <v>175</v>
      </c>
      <c r="AP126" s="17">
        <v>8.5</v>
      </c>
      <c r="AQ126" s="17">
        <v>8.5</v>
      </c>
    </row>
    <row r="127" spans="1:43" ht="25.5" customHeight="1" x14ac:dyDescent="0.2">
      <c r="A127" s="126" t="s">
        <v>0</v>
      </c>
      <c r="B127" s="60" t="s">
        <v>1532</v>
      </c>
      <c r="C127" s="41" t="s">
        <v>36</v>
      </c>
      <c r="D127" s="74" t="s">
        <v>1339</v>
      </c>
      <c r="E127" s="93" t="str">
        <f t="shared" si="43"/>
        <v>Niveau 1</v>
      </c>
      <c r="F127" s="27" t="s">
        <v>1136</v>
      </c>
      <c r="G127" s="41" t="s">
        <v>1145</v>
      </c>
      <c r="H127" s="76">
        <v>155</v>
      </c>
      <c r="I127" s="109">
        <v>4.5</v>
      </c>
      <c r="J127" s="94">
        <f t="shared" si="39"/>
        <v>697.5</v>
      </c>
      <c r="K127" s="27">
        <v>0</v>
      </c>
      <c r="L127" s="27">
        <v>0</v>
      </c>
      <c r="M127" s="27">
        <v>0</v>
      </c>
      <c r="N127" s="27">
        <v>0</v>
      </c>
      <c r="O127" s="27">
        <v>0</v>
      </c>
      <c r="P127" s="77"/>
      <c r="Q127" s="27"/>
      <c r="R127" s="45"/>
      <c r="S127" s="55"/>
      <c r="T127" s="23"/>
      <c r="U127" s="23"/>
      <c r="V127" s="23"/>
      <c r="W127" s="23"/>
      <c r="X127" s="23"/>
      <c r="Y127" s="91"/>
      <c r="Z127" s="92"/>
      <c r="AA127" s="92"/>
      <c r="AB127" s="67" t="str">
        <f t="shared" si="40"/>
        <v/>
      </c>
      <c r="AC127" s="67" t="str">
        <f t="shared" si="41"/>
        <v/>
      </c>
      <c r="AD127" s="67" t="str">
        <f t="shared" si="42"/>
        <v/>
      </c>
      <c r="AE127" s="31"/>
      <c r="AF127" s="23">
        <f t="shared" si="34"/>
        <v>1</v>
      </c>
      <c r="AG127" s="23">
        <f t="shared" si="35"/>
        <v>0</v>
      </c>
      <c r="AH127" s="23">
        <f t="shared" si="36"/>
        <v>0</v>
      </c>
      <c r="AI127" s="23">
        <f t="shared" si="37"/>
        <v>0</v>
      </c>
      <c r="AJ127" s="23">
        <f t="shared" si="38"/>
        <v>0</v>
      </c>
      <c r="AO127" s="17">
        <v>670</v>
      </c>
      <c r="AP127" s="17">
        <v>5.5</v>
      </c>
      <c r="AQ127" s="17">
        <v>5.5</v>
      </c>
    </row>
    <row r="128" spans="1:43" ht="25.5" customHeight="1" x14ac:dyDescent="0.2">
      <c r="A128" s="126" t="s">
        <v>0</v>
      </c>
      <c r="B128" s="128" t="s">
        <v>1533</v>
      </c>
      <c r="C128" s="41" t="s">
        <v>1340</v>
      </c>
      <c r="D128" s="74" t="s">
        <v>1339</v>
      </c>
      <c r="E128" s="93" t="str">
        <f t="shared" si="43"/>
        <v>Niveau 1</v>
      </c>
      <c r="F128" s="27" t="s">
        <v>1136</v>
      </c>
      <c r="G128" s="41" t="s">
        <v>1145</v>
      </c>
      <c r="H128" s="76">
        <v>80</v>
      </c>
      <c r="I128" s="109">
        <v>15</v>
      </c>
      <c r="J128" s="94">
        <f t="shared" si="39"/>
        <v>1200</v>
      </c>
      <c r="K128" s="27">
        <v>0</v>
      </c>
      <c r="L128" s="27">
        <v>0</v>
      </c>
      <c r="M128" s="27">
        <v>0</v>
      </c>
      <c r="N128" s="27">
        <v>0</v>
      </c>
      <c r="O128" s="27">
        <v>0</v>
      </c>
      <c r="P128" s="77"/>
      <c r="Q128" s="27"/>
      <c r="R128" s="45"/>
      <c r="S128" s="55"/>
      <c r="T128" s="23"/>
      <c r="U128" s="23"/>
      <c r="V128" s="23"/>
      <c r="W128" s="23"/>
      <c r="X128" s="23"/>
      <c r="Y128" s="91"/>
      <c r="Z128" s="92"/>
      <c r="AA128" s="92"/>
      <c r="AB128" s="67" t="str">
        <f t="shared" si="40"/>
        <v/>
      </c>
      <c r="AC128" s="67" t="str">
        <f t="shared" si="41"/>
        <v/>
      </c>
      <c r="AD128" s="67" t="str">
        <f t="shared" si="42"/>
        <v/>
      </c>
      <c r="AE128" s="31"/>
      <c r="AF128" s="23">
        <f t="shared" si="34"/>
        <v>1</v>
      </c>
      <c r="AG128" s="23">
        <f t="shared" si="35"/>
        <v>0</v>
      </c>
      <c r="AH128" s="23">
        <f t="shared" si="36"/>
        <v>0</v>
      </c>
      <c r="AI128" s="23">
        <f t="shared" si="37"/>
        <v>0</v>
      </c>
      <c r="AJ128" s="23">
        <f t="shared" si="38"/>
        <v>0</v>
      </c>
    </row>
    <row r="129" spans="1:43" ht="25.5" customHeight="1" x14ac:dyDescent="0.2">
      <c r="A129" s="126" t="s">
        <v>1</v>
      </c>
      <c r="B129" s="60" t="s">
        <v>1534</v>
      </c>
      <c r="C129" s="41" t="s">
        <v>1116</v>
      </c>
      <c r="D129" s="74" t="s">
        <v>1180</v>
      </c>
      <c r="E129" s="93" t="str">
        <f t="shared" si="43"/>
        <v>Niveau 3</v>
      </c>
      <c r="F129" s="27" t="s">
        <v>1134</v>
      </c>
      <c r="G129" s="41" t="s">
        <v>1144</v>
      </c>
      <c r="H129" s="76">
        <v>1350</v>
      </c>
      <c r="I129" s="109">
        <v>8</v>
      </c>
      <c r="J129" s="94">
        <f t="shared" si="39"/>
        <v>10800</v>
      </c>
      <c r="K129" s="27">
        <v>0</v>
      </c>
      <c r="L129" s="27">
        <v>0</v>
      </c>
      <c r="M129" s="27">
        <v>0</v>
      </c>
      <c r="N129" s="27">
        <v>3240</v>
      </c>
      <c r="O129" s="27">
        <v>0</v>
      </c>
      <c r="P129" s="118"/>
      <c r="Q129" s="27"/>
      <c r="R129" s="45"/>
      <c r="S129" s="55"/>
      <c r="T129" s="23"/>
      <c r="U129" s="23"/>
      <c r="V129" s="23"/>
      <c r="W129" s="23"/>
      <c r="X129" s="23"/>
      <c r="Y129" s="91"/>
      <c r="Z129" s="92"/>
      <c r="AA129" s="92"/>
      <c r="AB129" s="67" t="str">
        <f t="shared" si="40"/>
        <v/>
      </c>
      <c r="AC129" s="67" t="str">
        <f t="shared" si="41"/>
        <v/>
      </c>
      <c r="AD129" s="67" t="str">
        <f t="shared" si="42"/>
        <v/>
      </c>
      <c r="AE129" s="31"/>
      <c r="AF129" s="23">
        <f t="shared" si="34"/>
        <v>0</v>
      </c>
      <c r="AG129" s="23">
        <f t="shared" si="35"/>
        <v>0</v>
      </c>
      <c r="AH129" s="23">
        <f t="shared" si="36"/>
        <v>1</v>
      </c>
      <c r="AI129" s="23">
        <f t="shared" si="37"/>
        <v>0</v>
      </c>
      <c r="AJ129" s="23">
        <f t="shared" si="38"/>
        <v>0</v>
      </c>
      <c r="AO129" s="17">
        <v>1100</v>
      </c>
      <c r="AP129" s="17">
        <v>5.6</v>
      </c>
      <c r="AQ129" s="17">
        <v>5.6</v>
      </c>
    </row>
    <row r="130" spans="1:43" ht="25.5" customHeight="1" x14ac:dyDescent="0.2">
      <c r="A130" s="177" t="s">
        <v>0</v>
      </c>
      <c r="B130" s="181" t="s">
        <v>1535</v>
      </c>
      <c r="C130" s="179" t="s">
        <v>25</v>
      </c>
      <c r="D130" s="74"/>
      <c r="E130" s="93" t="str">
        <f t="shared" si="43"/>
        <v/>
      </c>
      <c r="F130" s="27"/>
      <c r="G130" s="41"/>
      <c r="H130" s="76"/>
      <c r="I130" s="109"/>
      <c r="J130" s="94">
        <f t="shared" si="39"/>
        <v>0</v>
      </c>
      <c r="K130" s="27"/>
      <c r="L130" s="27"/>
      <c r="M130" s="27"/>
      <c r="N130" s="27"/>
      <c r="O130" s="27"/>
      <c r="P130" s="118"/>
      <c r="Q130" s="27"/>
      <c r="R130" s="45"/>
      <c r="S130" s="55"/>
      <c r="T130" s="23"/>
      <c r="U130" s="23"/>
      <c r="V130" s="23"/>
      <c r="W130" s="23"/>
      <c r="X130" s="23"/>
      <c r="Y130" s="91"/>
      <c r="Z130" s="92"/>
      <c r="AA130" s="92"/>
      <c r="AB130" s="67" t="str">
        <f t="shared" si="40"/>
        <v/>
      </c>
      <c r="AC130" s="67" t="str">
        <f t="shared" si="41"/>
        <v/>
      </c>
      <c r="AD130" s="67" t="str">
        <f t="shared" si="42"/>
        <v/>
      </c>
      <c r="AE130" s="31"/>
      <c r="AF130" s="23">
        <f t="shared" si="34"/>
        <v>0</v>
      </c>
      <c r="AG130" s="23">
        <f t="shared" si="35"/>
        <v>0</v>
      </c>
      <c r="AH130" s="23">
        <f t="shared" si="36"/>
        <v>0</v>
      </c>
      <c r="AI130" s="23">
        <f t="shared" si="37"/>
        <v>0</v>
      </c>
      <c r="AJ130" s="23">
        <f t="shared" si="38"/>
        <v>0</v>
      </c>
      <c r="AO130" s="17">
        <v>1005</v>
      </c>
      <c r="AP130" s="17">
        <v>5.6</v>
      </c>
      <c r="AQ130" s="17">
        <v>5.6</v>
      </c>
    </row>
    <row r="131" spans="1:43" ht="25.5" customHeight="1" x14ac:dyDescent="0.2">
      <c r="A131" s="177" t="s">
        <v>0</v>
      </c>
      <c r="B131" s="181" t="s">
        <v>1536</v>
      </c>
      <c r="C131" s="179" t="s">
        <v>1116</v>
      </c>
      <c r="D131" s="74"/>
      <c r="E131" s="93"/>
      <c r="F131" s="27"/>
      <c r="G131" s="41"/>
      <c r="H131" s="76"/>
      <c r="I131" s="109"/>
      <c r="J131" s="94"/>
      <c r="K131" s="27"/>
      <c r="L131" s="27"/>
      <c r="M131" s="27"/>
      <c r="N131" s="27"/>
      <c r="O131" s="27"/>
      <c r="P131" s="118"/>
      <c r="Q131" s="27"/>
      <c r="R131" s="45"/>
      <c r="S131" s="125"/>
      <c r="T131" s="23"/>
      <c r="U131" s="23"/>
      <c r="V131" s="23"/>
      <c r="W131" s="23"/>
      <c r="X131" s="23"/>
      <c r="Y131" s="91"/>
      <c r="Z131" s="92"/>
      <c r="AA131" s="92"/>
      <c r="AB131" s="124"/>
      <c r="AC131" s="124"/>
      <c r="AD131" s="124"/>
      <c r="AE131" s="31"/>
      <c r="AF131" s="23"/>
      <c r="AG131" s="23"/>
      <c r="AH131" s="23"/>
      <c r="AI131" s="23"/>
      <c r="AJ131" s="23"/>
    </row>
    <row r="132" spans="1:43" ht="25.5" customHeight="1" x14ac:dyDescent="0.2">
      <c r="A132" s="126" t="s">
        <v>1</v>
      </c>
      <c r="B132" s="60" t="s">
        <v>150</v>
      </c>
      <c r="C132" s="41" t="s">
        <v>1340</v>
      </c>
      <c r="D132" s="74" t="s">
        <v>1180</v>
      </c>
      <c r="E132" s="93" t="str">
        <f t="shared" si="43"/>
        <v>Niveau 3</v>
      </c>
      <c r="F132" s="27" t="s">
        <v>1134</v>
      </c>
      <c r="G132" s="41" t="s">
        <v>1144</v>
      </c>
      <c r="H132" s="76">
        <v>850</v>
      </c>
      <c r="I132" s="109">
        <v>6.6</v>
      </c>
      <c r="J132" s="94">
        <f t="shared" si="39"/>
        <v>5610</v>
      </c>
      <c r="K132" s="27">
        <v>0</v>
      </c>
      <c r="L132" s="27">
        <v>0</v>
      </c>
      <c r="M132" s="27">
        <v>0</v>
      </c>
      <c r="N132" s="27">
        <v>1683</v>
      </c>
      <c r="O132" s="27">
        <v>0</v>
      </c>
      <c r="P132" s="118" t="s">
        <v>1239</v>
      </c>
      <c r="Q132" s="27"/>
      <c r="R132" s="45"/>
      <c r="S132" s="55"/>
      <c r="T132" s="23"/>
      <c r="U132" s="23"/>
      <c r="V132" s="23"/>
      <c r="W132" s="23"/>
      <c r="X132" s="23"/>
      <c r="Y132" s="91"/>
      <c r="Z132" s="92"/>
      <c r="AA132" s="92"/>
      <c r="AB132" s="67" t="str">
        <f t="shared" si="40"/>
        <v/>
      </c>
      <c r="AC132" s="67" t="str">
        <f t="shared" si="41"/>
        <v/>
      </c>
      <c r="AD132" s="67" t="str">
        <f t="shared" si="42"/>
        <v/>
      </c>
      <c r="AE132" s="31"/>
      <c r="AF132" s="23">
        <f t="shared" si="34"/>
        <v>0</v>
      </c>
      <c r="AG132" s="23">
        <f t="shared" si="35"/>
        <v>0</v>
      </c>
      <c r="AH132" s="23">
        <f t="shared" si="36"/>
        <v>1</v>
      </c>
      <c r="AI132" s="23">
        <f t="shared" si="37"/>
        <v>0</v>
      </c>
      <c r="AJ132" s="23">
        <f t="shared" si="38"/>
        <v>0</v>
      </c>
    </row>
    <row r="133" spans="1:43" ht="25.5" customHeight="1" x14ac:dyDescent="0.2">
      <c r="A133" s="126" t="s">
        <v>0</v>
      </c>
      <c r="B133" s="60" t="s">
        <v>151</v>
      </c>
      <c r="C133" s="41" t="s">
        <v>29</v>
      </c>
      <c r="D133" s="74" t="s">
        <v>1339</v>
      </c>
      <c r="E133" s="93" t="str">
        <f t="shared" si="43"/>
        <v>Niveau 1</v>
      </c>
      <c r="F133" s="27" t="s">
        <v>1136</v>
      </c>
      <c r="G133" s="41" t="s">
        <v>1145</v>
      </c>
      <c r="H133" s="76">
        <v>175</v>
      </c>
      <c r="I133" s="109">
        <v>4.5999999999999996</v>
      </c>
      <c r="J133" s="94">
        <f t="shared" si="39"/>
        <v>804.99999999999989</v>
      </c>
      <c r="K133" s="27">
        <v>0</v>
      </c>
      <c r="L133" s="27">
        <v>0</v>
      </c>
      <c r="M133" s="27">
        <v>0</v>
      </c>
      <c r="N133" s="27">
        <v>0</v>
      </c>
      <c r="O133" s="27">
        <v>0</v>
      </c>
      <c r="P133" s="118">
        <v>2015</v>
      </c>
      <c r="Q133" s="27" t="s">
        <v>1170</v>
      </c>
      <c r="R133" s="45"/>
      <c r="S133" s="55"/>
      <c r="T133" s="23"/>
      <c r="U133" s="23"/>
      <c r="V133" s="23"/>
      <c r="W133" s="23"/>
      <c r="X133" s="23"/>
      <c r="Y133" s="91"/>
      <c r="Z133" s="92"/>
      <c r="AA133" s="92"/>
      <c r="AB133" s="67" t="str">
        <f t="shared" si="40"/>
        <v/>
      </c>
      <c r="AC133" s="67" t="str">
        <f t="shared" si="41"/>
        <v/>
      </c>
      <c r="AD133" s="67" t="str">
        <f t="shared" si="42"/>
        <v/>
      </c>
      <c r="AE133" s="31"/>
      <c r="AF133" s="23">
        <f t="shared" si="34"/>
        <v>1</v>
      </c>
      <c r="AG133" s="23">
        <f t="shared" si="35"/>
        <v>0</v>
      </c>
      <c r="AH133" s="23">
        <f t="shared" si="36"/>
        <v>0</v>
      </c>
      <c r="AI133" s="23">
        <f t="shared" si="37"/>
        <v>0</v>
      </c>
      <c r="AJ133" s="23">
        <f t="shared" si="38"/>
        <v>0</v>
      </c>
      <c r="AO133" s="17">
        <v>120</v>
      </c>
      <c r="AP133" s="17">
        <v>6.5</v>
      </c>
      <c r="AQ133" s="17">
        <v>6.5</v>
      </c>
    </row>
    <row r="134" spans="1:43" ht="25.5" customHeight="1" x14ac:dyDescent="0.2">
      <c r="A134" s="126" t="s">
        <v>0</v>
      </c>
      <c r="B134" s="60" t="s">
        <v>1537</v>
      </c>
      <c r="C134" s="41" t="s">
        <v>30</v>
      </c>
      <c r="D134" s="74" t="s">
        <v>1179</v>
      </c>
      <c r="E134" s="93" t="str">
        <f t="shared" ref="E134:E144" si="44">IF(D134="Bon état","Niveau 1",IF(D134="Faïencée","Niveau 2",IF(D134="Fortement faïencée","Niveau 3",IF(D134="Orniérée","Niveau 4",IF(D134="Affaissée ou quasi détruite","Niveau 5","")))))</f>
        <v>Niveau 2</v>
      </c>
      <c r="F134" s="27" t="s">
        <v>1135</v>
      </c>
      <c r="G134" s="41" t="s">
        <v>1144</v>
      </c>
      <c r="H134" s="76">
        <v>340</v>
      </c>
      <c r="I134" s="109">
        <v>4.8</v>
      </c>
      <c r="J134" s="94">
        <f t="shared" si="39"/>
        <v>1632</v>
      </c>
      <c r="K134" s="27">
        <v>150</v>
      </c>
      <c r="L134" s="27">
        <v>0</v>
      </c>
      <c r="M134" s="27">
        <v>0</v>
      </c>
      <c r="N134" s="27">
        <v>326</v>
      </c>
      <c r="O134" s="27">
        <v>0</v>
      </c>
      <c r="P134" s="118"/>
      <c r="Q134" s="27"/>
      <c r="R134" s="45"/>
      <c r="S134" s="55"/>
      <c r="T134" s="23"/>
      <c r="U134" s="23"/>
      <c r="V134" s="23"/>
      <c r="W134" s="23"/>
      <c r="X134" s="23"/>
      <c r="Y134" s="91"/>
      <c r="Z134" s="92"/>
      <c r="AA134" s="92"/>
      <c r="AB134" s="67" t="str">
        <f t="shared" si="40"/>
        <v/>
      </c>
      <c r="AC134" s="67" t="str">
        <f t="shared" si="41"/>
        <v/>
      </c>
      <c r="AD134" s="67" t="str">
        <f t="shared" si="42"/>
        <v/>
      </c>
      <c r="AE134" s="31"/>
      <c r="AF134" s="23">
        <f t="shared" si="34"/>
        <v>0</v>
      </c>
      <c r="AG134" s="23">
        <f t="shared" si="35"/>
        <v>1</v>
      </c>
      <c r="AH134" s="23">
        <f t="shared" si="36"/>
        <v>0</v>
      </c>
      <c r="AI134" s="23">
        <f t="shared" si="37"/>
        <v>0</v>
      </c>
      <c r="AJ134" s="23">
        <f t="shared" si="38"/>
        <v>0</v>
      </c>
      <c r="AO134" s="17">
        <v>100</v>
      </c>
      <c r="AP134" s="17">
        <v>5.5</v>
      </c>
      <c r="AQ134" s="17">
        <v>5.5</v>
      </c>
    </row>
    <row r="135" spans="1:43" ht="25.5" customHeight="1" x14ac:dyDescent="0.2">
      <c r="A135" s="126" t="s">
        <v>0</v>
      </c>
      <c r="B135" s="60" t="s">
        <v>1538</v>
      </c>
      <c r="C135" s="41" t="s">
        <v>29</v>
      </c>
      <c r="D135" s="74" t="s">
        <v>1179</v>
      </c>
      <c r="E135" s="93" t="str">
        <f t="shared" si="44"/>
        <v>Niveau 2</v>
      </c>
      <c r="F135" s="27" t="s">
        <v>1135</v>
      </c>
      <c r="G135" s="41" t="s">
        <v>1145</v>
      </c>
      <c r="H135" s="76">
        <v>400</v>
      </c>
      <c r="I135" s="109">
        <v>5.5</v>
      </c>
      <c r="J135" s="94">
        <f t="shared" si="39"/>
        <v>2200</v>
      </c>
      <c r="K135" s="27">
        <v>0</v>
      </c>
      <c r="L135" s="27">
        <v>0</v>
      </c>
      <c r="M135" s="27">
        <v>0</v>
      </c>
      <c r="N135" s="27">
        <v>440</v>
      </c>
      <c r="O135" s="27">
        <v>0</v>
      </c>
      <c r="P135" s="118"/>
      <c r="Q135" s="27"/>
      <c r="R135" s="45"/>
      <c r="S135" s="55"/>
      <c r="T135" s="23"/>
      <c r="U135" s="23"/>
      <c r="V135" s="23"/>
      <c r="W135" s="23"/>
      <c r="X135" s="23"/>
      <c r="Y135" s="91"/>
      <c r="Z135" s="92"/>
      <c r="AA135" s="92"/>
      <c r="AB135" s="67" t="str">
        <f t="shared" si="40"/>
        <v/>
      </c>
      <c r="AC135" s="67" t="str">
        <f t="shared" si="41"/>
        <v/>
      </c>
      <c r="AD135" s="67" t="str">
        <f t="shared" si="42"/>
        <v/>
      </c>
      <c r="AE135" s="31"/>
      <c r="AF135" s="23">
        <f t="shared" si="34"/>
        <v>0</v>
      </c>
      <c r="AG135" s="23">
        <f t="shared" si="35"/>
        <v>1</v>
      </c>
      <c r="AH135" s="23">
        <f t="shared" si="36"/>
        <v>0</v>
      </c>
      <c r="AI135" s="23">
        <f t="shared" si="37"/>
        <v>0</v>
      </c>
      <c r="AJ135" s="23">
        <f t="shared" si="38"/>
        <v>0</v>
      </c>
      <c r="AO135" s="17">
        <v>250</v>
      </c>
      <c r="AP135" s="17">
        <v>10</v>
      </c>
      <c r="AQ135" s="17">
        <v>10</v>
      </c>
    </row>
    <row r="136" spans="1:43" ht="25.5" customHeight="1" x14ac:dyDescent="0.2">
      <c r="A136" s="126" t="s">
        <v>0</v>
      </c>
      <c r="B136" s="60" t="s">
        <v>1539</v>
      </c>
      <c r="C136" s="41" t="s">
        <v>1340</v>
      </c>
      <c r="D136" s="74" t="s">
        <v>1180</v>
      </c>
      <c r="E136" s="93" t="str">
        <f t="shared" si="44"/>
        <v>Niveau 3</v>
      </c>
      <c r="F136" s="27" t="s">
        <v>1136</v>
      </c>
      <c r="G136" s="41" t="s">
        <v>1145</v>
      </c>
      <c r="H136" s="76">
        <v>103</v>
      </c>
      <c r="I136" s="109">
        <v>5.8</v>
      </c>
      <c r="J136" s="94">
        <f t="shared" si="39"/>
        <v>597.4</v>
      </c>
      <c r="K136" s="27">
        <v>0</v>
      </c>
      <c r="L136" s="27">
        <v>0</v>
      </c>
      <c r="M136" s="27">
        <v>0</v>
      </c>
      <c r="N136" s="27">
        <v>179</v>
      </c>
      <c r="O136" s="27">
        <v>0</v>
      </c>
      <c r="P136" s="118"/>
      <c r="Q136" s="27"/>
      <c r="R136" s="45"/>
      <c r="S136" s="55"/>
      <c r="T136" s="23"/>
      <c r="U136" s="23"/>
      <c r="V136" s="23"/>
      <c r="W136" s="23"/>
      <c r="X136" s="23"/>
      <c r="Y136" s="91"/>
      <c r="Z136" s="92"/>
      <c r="AA136" s="92"/>
      <c r="AB136" s="67" t="str">
        <f t="shared" si="40"/>
        <v/>
      </c>
      <c r="AC136" s="67" t="str">
        <f t="shared" si="41"/>
        <v/>
      </c>
      <c r="AD136" s="67" t="str">
        <f t="shared" si="42"/>
        <v/>
      </c>
      <c r="AE136" s="31"/>
      <c r="AF136" s="23">
        <f t="shared" si="34"/>
        <v>0</v>
      </c>
      <c r="AG136" s="23">
        <f t="shared" si="35"/>
        <v>0</v>
      </c>
      <c r="AH136" s="23">
        <f t="shared" si="36"/>
        <v>1</v>
      </c>
      <c r="AI136" s="23">
        <f t="shared" si="37"/>
        <v>0</v>
      </c>
      <c r="AJ136" s="23">
        <f t="shared" si="38"/>
        <v>0</v>
      </c>
    </row>
    <row r="137" spans="1:43" ht="25.5" customHeight="1" x14ac:dyDescent="0.2">
      <c r="A137" s="126" t="s">
        <v>0</v>
      </c>
      <c r="B137" s="60" t="s">
        <v>1540</v>
      </c>
      <c r="C137" s="41" t="s">
        <v>28</v>
      </c>
      <c r="D137" s="74" t="s">
        <v>1339</v>
      </c>
      <c r="E137" s="93" t="str">
        <f t="shared" si="44"/>
        <v>Niveau 1</v>
      </c>
      <c r="F137" s="27" t="s">
        <v>1136</v>
      </c>
      <c r="G137" s="41" t="s">
        <v>1145</v>
      </c>
      <c r="H137" s="104">
        <v>210</v>
      </c>
      <c r="I137" s="109">
        <v>4</v>
      </c>
      <c r="J137" s="94">
        <f t="shared" si="39"/>
        <v>840</v>
      </c>
      <c r="K137" s="27">
        <v>0</v>
      </c>
      <c r="L137" s="27">
        <v>0</v>
      </c>
      <c r="M137" s="27">
        <v>0</v>
      </c>
      <c r="N137" s="27">
        <v>0</v>
      </c>
      <c r="O137" s="27">
        <v>0</v>
      </c>
      <c r="P137" s="118"/>
      <c r="Q137" s="27"/>
      <c r="R137" s="45"/>
      <c r="S137" s="55"/>
      <c r="T137" s="23"/>
      <c r="U137" s="23"/>
      <c r="V137" s="23"/>
      <c r="W137" s="23"/>
      <c r="X137" s="23"/>
      <c r="Y137" s="91"/>
      <c r="Z137" s="92"/>
      <c r="AA137" s="92"/>
      <c r="AB137" s="67" t="str">
        <f t="shared" si="40"/>
        <v/>
      </c>
      <c r="AC137" s="67" t="str">
        <f t="shared" si="41"/>
        <v/>
      </c>
      <c r="AD137" s="67" t="str">
        <f t="shared" si="42"/>
        <v/>
      </c>
      <c r="AE137" s="31"/>
      <c r="AF137" s="23">
        <f t="shared" si="34"/>
        <v>1</v>
      </c>
      <c r="AG137" s="23">
        <f t="shared" si="35"/>
        <v>0</v>
      </c>
      <c r="AH137" s="23">
        <f t="shared" si="36"/>
        <v>0</v>
      </c>
      <c r="AI137" s="23">
        <f t="shared" si="37"/>
        <v>0</v>
      </c>
      <c r="AJ137" s="23">
        <f t="shared" si="38"/>
        <v>0</v>
      </c>
      <c r="AO137" s="17">
        <v>404</v>
      </c>
      <c r="AP137" s="17">
        <v>5.5</v>
      </c>
      <c r="AQ137" s="17">
        <v>5.5</v>
      </c>
    </row>
    <row r="138" spans="1:43" ht="25.5" customHeight="1" x14ac:dyDescent="0.2">
      <c r="A138" s="177" t="s">
        <v>0</v>
      </c>
      <c r="B138" s="181" t="s">
        <v>156</v>
      </c>
      <c r="C138" s="179" t="s">
        <v>25</v>
      </c>
      <c r="D138" s="74"/>
      <c r="E138" s="93" t="str">
        <f t="shared" si="44"/>
        <v/>
      </c>
      <c r="F138" s="27"/>
      <c r="G138" s="41"/>
      <c r="H138" s="76">
        <v>112</v>
      </c>
      <c r="I138" s="109"/>
      <c r="J138" s="94">
        <f t="shared" si="39"/>
        <v>0</v>
      </c>
      <c r="K138" s="27"/>
      <c r="L138" s="27"/>
      <c r="M138" s="27"/>
      <c r="N138" s="27"/>
      <c r="O138" s="27"/>
      <c r="P138" s="118"/>
      <c r="Q138" s="27"/>
      <c r="R138" s="45"/>
      <c r="S138" s="55"/>
      <c r="T138" s="23"/>
      <c r="U138" s="23"/>
      <c r="V138" s="23"/>
      <c r="W138" s="23"/>
      <c r="X138" s="23"/>
      <c r="Y138" s="91"/>
      <c r="Z138" s="92"/>
      <c r="AA138" s="92"/>
      <c r="AB138" s="67" t="str">
        <f t="shared" si="40"/>
        <v/>
      </c>
      <c r="AC138" s="67" t="str">
        <f t="shared" si="41"/>
        <v/>
      </c>
      <c r="AD138" s="67" t="str">
        <f t="shared" si="42"/>
        <v/>
      </c>
      <c r="AE138" s="31"/>
      <c r="AF138" s="23">
        <f t="shared" si="34"/>
        <v>0</v>
      </c>
      <c r="AG138" s="23">
        <f t="shared" si="35"/>
        <v>0</v>
      </c>
      <c r="AH138" s="23">
        <f t="shared" si="36"/>
        <v>0</v>
      </c>
      <c r="AI138" s="23">
        <f t="shared" si="37"/>
        <v>0</v>
      </c>
      <c r="AJ138" s="23">
        <f t="shared" si="38"/>
        <v>0</v>
      </c>
      <c r="AO138" s="17">
        <v>210</v>
      </c>
      <c r="AP138" s="17">
        <v>6</v>
      </c>
      <c r="AQ138" s="17">
        <v>6</v>
      </c>
    </row>
    <row r="139" spans="1:43" ht="25.5" customHeight="1" x14ac:dyDescent="0.2">
      <c r="A139" s="126" t="s">
        <v>0</v>
      </c>
      <c r="B139" s="60" t="s">
        <v>1541</v>
      </c>
      <c r="C139" s="41" t="s">
        <v>29</v>
      </c>
      <c r="D139" s="74" t="s">
        <v>1179</v>
      </c>
      <c r="E139" s="93" t="str">
        <f t="shared" si="44"/>
        <v>Niveau 2</v>
      </c>
      <c r="F139" s="27" t="s">
        <v>1136</v>
      </c>
      <c r="G139" s="41" t="s">
        <v>1145</v>
      </c>
      <c r="H139" s="76">
        <v>260</v>
      </c>
      <c r="I139" s="109">
        <v>5.4</v>
      </c>
      <c r="J139" s="94">
        <f t="shared" si="39"/>
        <v>1404</v>
      </c>
      <c r="K139" s="27">
        <v>0</v>
      </c>
      <c r="L139" s="27">
        <v>0</v>
      </c>
      <c r="M139" s="27">
        <v>0</v>
      </c>
      <c r="N139" s="27">
        <v>281</v>
      </c>
      <c r="O139" s="27">
        <v>0</v>
      </c>
      <c r="P139" s="118"/>
      <c r="Q139" s="27"/>
      <c r="R139" s="45"/>
      <c r="S139" s="55"/>
      <c r="T139" s="23"/>
      <c r="U139" s="23"/>
      <c r="V139" s="23"/>
      <c r="W139" s="23"/>
      <c r="X139" s="23"/>
      <c r="Y139" s="91"/>
      <c r="Z139" s="92"/>
      <c r="AA139" s="92"/>
      <c r="AB139" s="67" t="str">
        <f t="shared" si="40"/>
        <v/>
      </c>
      <c r="AC139" s="67" t="str">
        <f t="shared" si="41"/>
        <v/>
      </c>
      <c r="AD139" s="67" t="str">
        <f t="shared" si="42"/>
        <v/>
      </c>
      <c r="AE139" s="31"/>
      <c r="AF139" s="23">
        <f t="shared" si="34"/>
        <v>0</v>
      </c>
      <c r="AG139" s="23">
        <f t="shared" si="35"/>
        <v>1</v>
      </c>
      <c r="AH139" s="23">
        <f t="shared" si="36"/>
        <v>0</v>
      </c>
      <c r="AI139" s="23">
        <f t="shared" si="37"/>
        <v>0</v>
      </c>
      <c r="AJ139" s="23">
        <f t="shared" si="38"/>
        <v>0</v>
      </c>
      <c r="AO139" s="17">
        <v>60</v>
      </c>
      <c r="AP139" s="17">
        <v>5.5</v>
      </c>
      <c r="AQ139" s="17">
        <v>5.5</v>
      </c>
    </row>
    <row r="140" spans="1:43" ht="25.5" customHeight="1" x14ac:dyDescent="0.2">
      <c r="A140" s="126" t="s">
        <v>0</v>
      </c>
      <c r="B140" s="60" t="s">
        <v>1542</v>
      </c>
      <c r="C140" s="41" t="s">
        <v>33</v>
      </c>
      <c r="D140" s="74" t="s">
        <v>1339</v>
      </c>
      <c r="E140" s="93" t="str">
        <f>IF(D140="Bon état","Niveau 1",IF(D140="Faïencée","Niveau 2",IF(D140="Fortement faïencée","Niveau 3",IF(D140="Orniérée","Niveau 4",IF(D140="Affaissée ou quasi détruite","Niveau 5","")))))</f>
        <v>Niveau 1</v>
      </c>
      <c r="F140" s="27" t="s">
        <v>1136</v>
      </c>
      <c r="G140" s="41" t="s">
        <v>1145</v>
      </c>
      <c r="H140" s="76">
        <v>85</v>
      </c>
      <c r="I140" s="109">
        <v>4.5999999999999996</v>
      </c>
      <c r="J140" s="94">
        <f>I140*H140</f>
        <v>390.99999999999994</v>
      </c>
      <c r="K140" s="27">
        <v>0</v>
      </c>
      <c r="L140" s="27">
        <v>0</v>
      </c>
      <c r="M140" s="27">
        <v>0</v>
      </c>
      <c r="N140" s="27">
        <v>0</v>
      </c>
      <c r="O140" s="27">
        <v>0</v>
      </c>
      <c r="P140" s="118"/>
      <c r="Q140" s="27"/>
      <c r="R140" s="45"/>
      <c r="S140" s="55"/>
      <c r="T140" s="23"/>
      <c r="U140" s="23"/>
      <c r="V140" s="23"/>
      <c r="W140" s="23"/>
      <c r="X140" s="23"/>
      <c r="Y140" s="91"/>
      <c r="Z140" s="92"/>
      <c r="AA140" s="92"/>
      <c r="AB140" s="67" t="str">
        <f>IF(R140="Année N",Y140+Z140+AA140,"")</f>
        <v/>
      </c>
      <c r="AC140" s="67" t="str">
        <f>IF(R140="N+1",Y140+Z140+AA140,"")</f>
        <v/>
      </c>
      <c r="AD140" s="67" t="str">
        <f>IF(R140="&gt; N+1",Y140+Z140+AA140,"")</f>
        <v/>
      </c>
      <c r="AE140" s="31"/>
      <c r="AF140" s="23">
        <f>IF(E140="Niveau 1",1,0)</f>
        <v>1</v>
      </c>
      <c r="AG140" s="23">
        <f>IF(E140="Niveau 2",1,0)</f>
        <v>0</v>
      </c>
      <c r="AH140" s="23">
        <f>IF(E140="Niveau 3",1,0)</f>
        <v>0</v>
      </c>
      <c r="AI140" s="23">
        <f>IF(E140="Niveau 4",1,0)</f>
        <v>0</v>
      </c>
      <c r="AJ140" s="23">
        <f>IF(E140="Niveau 5",1,0)</f>
        <v>0</v>
      </c>
      <c r="AO140" s="17">
        <v>165</v>
      </c>
      <c r="AP140" s="17">
        <v>5.5</v>
      </c>
      <c r="AQ140" s="17">
        <v>5.5</v>
      </c>
    </row>
    <row r="141" spans="1:43" ht="25.5" customHeight="1" x14ac:dyDescent="0.2">
      <c r="A141" s="126" t="s">
        <v>0</v>
      </c>
      <c r="B141" s="60" t="s">
        <v>1543</v>
      </c>
      <c r="C141" s="41" t="s">
        <v>1114</v>
      </c>
      <c r="D141" s="74" t="s">
        <v>1339</v>
      </c>
      <c r="E141" s="93" t="str">
        <f>IF(D141="Bon état","Niveau 1",IF(D141="Faïencée","Niveau 2",IF(D141="Fortement faïencée","Niveau 3",IF(D141="Orniérée","Niveau 4",IF(D141="Affaissée ou quasi détruite","Niveau 5","")))))</f>
        <v>Niveau 1</v>
      </c>
      <c r="F141" s="27" t="s">
        <v>1136</v>
      </c>
      <c r="G141" s="41" t="s">
        <v>1145</v>
      </c>
      <c r="H141" s="76">
        <v>280</v>
      </c>
      <c r="I141" s="109">
        <v>4.5</v>
      </c>
      <c r="J141" s="94">
        <f>I141*H141</f>
        <v>1260</v>
      </c>
      <c r="K141" s="27">
        <v>0</v>
      </c>
      <c r="L141" s="27">
        <v>0</v>
      </c>
      <c r="M141" s="27">
        <v>0</v>
      </c>
      <c r="N141" s="27">
        <v>0</v>
      </c>
      <c r="O141" s="27">
        <v>0</v>
      </c>
      <c r="P141" s="118"/>
      <c r="Q141" s="27"/>
      <c r="R141" s="45"/>
      <c r="S141" s="55"/>
      <c r="T141" s="23"/>
      <c r="U141" s="23"/>
      <c r="V141" s="23"/>
      <c r="W141" s="23"/>
      <c r="X141" s="23"/>
      <c r="Y141" s="91"/>
      <c r="Z141" s="92"/>
      <c r="AA141" s="92"/>
      <c r="AB141" s="67" t="str">
        <f>IF(R141="Année N",Y141+Z141+AA141,"")</f>
        <v/>
      </c>
      <c r="AC141" s="67" t="str">
        <f>IF(R141="N+1",Y141+Z141+AA141,"")</f>
        <v/>
      </c>
      <c r="AD141" s="67" t="str">
        <f>IF(R141="&gt; N+1",Y141+Z141+AA141,"")</f>
        <v/>
      </c>
      <c r="AE141" s="31"/>
      <c r="AF141" s="23">
        <f>IF(E141="Niveau 1",1,0)</f>
        <v>1</v>
      </c>
      <c r="AG141" s="23">
        <f>IF(E141="Niveau 2",1,0)</f>
        <v>0</v>
      </c>
      <c r="AH141" s="23">
        <f>IF(E141="Niveau 3",1,0)</f>
        <v>0</v>
      </c>
      <c r="AI141" s="23">
        <f>IF(E141="Niveau 4",1,0)</f>
        <v>0</v>
      </c>
      <c r="AJ141" s="23">
        <f>IF(E141="Niveau 5",1,0)</f>
        <v>0</v>
      </c>
      <c r="AO141" s="17">
        <v>180</v>
      </c>
      <c r="AP141" s="17">
        <v>6</v>
      </c>
      <c r="AQ141" s="17">
        <v>6</v>
      </c>
    </row>
    <row r="142" spans="1:43" ht="25.5" customHeight="1" x14ac:dyDescent="0.2">
      <c r="A142" s="126" t="s">
        <v>0</v>
      </c>
      <c r="B142" s="60" t="s">
        <v>161</v>
      </c>
      <c r="C142" s="41" t="s">
        <v>29</v>
      </c>
      <c r="D142" s="74" t="s">
        <v>1339</v>
      </c>
      <c r="E142" s="93" t="str">
        <f t="shared" si="44"/>
        <v>Niveau 1</v>
      </c>
      <c r="F142" s="27" t="s">
        <v>1136</v>
      </c>
      <c r="G142" s="41" t="s">
        <v>1145</v>
      </c>
      <c r="H142" s="76">
        <v>185</v>
      </c>
      <c r="I142" s="109">
        <v>4.5999999999999996</v>
      </c>
      <c r="J142" s="94">
        <f t="shared" si="39"/>
        <v>850.99999999999989</v>
      </c>
      <c r="K142" s="27">
        <v>0</v>
      </c>
      <c r="L142" s="27">
        <v>0</v>
      </c>
      <c r="M142" s="27">
        <v>0</v>
      </c>
      <c r="N142" s="27">
        <v>0</v>
      </c>
      <c r="O142" s="27">
        <v>0</v>
      </c>
      <c r="P142" s="118"/>
      <c r="Q142" s="27"/>
      <c r="R142" s="45"/>
      <c r="S142" s="55"/>
      <c r="T142" s="23"/>
      <c r="U142" s="23"/>
      <c r="V142" s="23"/>
      <c r="W142" s="23"/>
      <c r="X142" s="23"/>
      <c r="Y142" s="91"/>
      <c r="Z142" s="92"/>
      <c r="AA142" s="92"/>
      <c r="AB142" s="67" t="str">
        <f t="shared" si="40"/>
        <v/>
      </c>
      <c r="AC142" s="67" t="str">
        <f t="shared" si="41"/>
        <v/>
      </c>
      <c r="AD142" s="67" t="str">
        <f t="shared" si="42"/>
        <v/>
      </c>
      <c r="AE142" s="31"/>
      <c r="AF142" s="23">
        <f t="shared" si="34"/>
        <v>1</v>
      </c>
      <c r="AG142" s="23">
        <f t="shared" si="35"/>
        <v>0</v>
      </c>
      <c r="AH142" s="23">
        <f t="shared" si="36"/>
        <v>0</v>
      </c>
      <c r="AI142" s="23">
        <f t="shared" si="37"/>
        <v>0</v>
      </c>
      <c r="AJ142" s="23">
        <f t="shared" si="38"/>
        <v>0</v>
      </c>
      <c r="AO142" s="17">
        <v>200</v>
      </c>
      <c r="AP142" s="17">
        <v>8</v>
      </c>
      <c r="AQ142" s="17">
        <v>8</v>
      </c>
    </row>
    <row r="143" spans="1:43" ht="25.5" customHeight="1" x14ac:dyDescent="0.2">
      <c r="A143" s="177" t="s">
        <v>0</v>
      </c>
      <c r="B143" s="181" t="s">
        <v>162</v>
      </c>
      <c r="C143" s="179" t="s">
        <v>26</v>
      </c>
      <c r="D143" s="74"/>
      <c r="E143" s="93" t="str">
        <f t="shared" si="44"/>
        <v/>
      </c>
      <c r="F143" s="27"/>
      <c r="G143" s="41"/>
      <c r="H143" s="76"/>
      <c r="I143" s="109"/>
      <c r="J143" s="94">
        <f t="shared" si="39"/>
        <v>0</v>
      </c>
      <c r="K143" s="27"/>
      <c r="L143" s="27"/>
      <c r="M143" s="27"/>
      <c r="N143" s="27"/>
      <c r="O143" s="27"/>
      <c r="P143" s="118"/>
      <c r="Q143" s="27"/>
      <c r="R143" s="45"/>
      <c r="S143" s="55"/>
      <c r="T143" s="23"/>
      <c r="U143" s="23"/>
      <c r="V143" s="23"/>
      <c r="W143" s="23"/>
      <c r="X143" s="23"/>
      <c r="Y143" s="91"/>
      <c r="Z143" s="92"/>
      <c r="AA143" s="92"/>
      <c r="AB143" s="67" t="str">
        <f t="shared" si="40"/>
        <v/>
      </c>
      <c r="AC143" s="67" t="str">
        <f t="shared" si="41"/>
        <v/>
      </c>
      <c r="AD143" s="67" t="str">
        <f t="shared" si="42"/>
        <v/>
      </c>
      <c r="AE143" s="31"/>
      <c r="AF143" s="23">
        <f t="shared" ref="AF143:AF206" si="45">IF(E143="Niveau 1",1,0)</f>
        <v>0</v>
      </c>
      <c r="AG143" s="23">
        <f t="shared" ref="AG143:AG206" si="46">IF(E143="Niveau 2",1,0)</f>
        <v>0</v>
      </c>
      <c r="AH143" s="23">
        <f t="shared" ref="AH143:AH206" si="47">IF(E143="Niveau 3",1,0)</f>
        <v>0</v>
      </c>
      <c r="AI143" s="23">
        <f t="shared" ref="AI143:AI206" si="48">IF(E143="Niveau 4",1,0)</f>
        <v>0</v>
      </c>
      <c r="AJ143" s="23">
        <f t="shared" ref="AJ143:AJ206" si="49">IF(E143="Niveau 5",1,0)</f>
        <v>0</v>
      </c>
      <c r="AO143" s="17">
        <v>115</v>
      </c>
      <c r="AP143" s="17">
        <v>6</v>
      </c>
      <c r="AQ143" s="17">
        <v>6</v>
      </c>
    </row>
    <row r="144" spans="1:43" ht="25.5" customHeight="1" x14ac:dyDescent="0.2">
      <c r="A144" s="126" t="s">
        <v>0</v>
      </c>
      <c r="B144" s="60" t="s">
        <v>1544</v>
      </c>
      <c r="C144" s="41" t="s">
        <v>1116</v>
      </c>
      <c r="D144" s="74" t="s">
        <v>1339</v>
      </c>
      <c r="E144" s="93" t="str">
        <f t="shared" si="44"/>
        <v>Niveau 1</v>
      </c>
      <c r="F144" s="27" t="s">
        <v>1136</v>
      </c>
      <c r="G144" s="41" t="s">
        <v>1145</v>
      </c>
      <c r="H144" s="76">
        <v>315</v>
      </c>
      <c r="I144" s="109">
        <v>3.6</v>
      </c>
      <c r="J144" s="94">
        <f t="shared" ref="J144:J208" si="50">I144*H144</f>
        <v>1134</v>
      </c>
      <c r="K144" s="27">
        <v>15</v>
      </c>
      <c r="L144" s="27">
        <v>0</v>
      </c>
      <c r="M144" s="27">
        <v>0</v>
      </c>
      <c r="N144" s="27">
        <v>0</v>
      </c>
      <c r="O144" s="27">
        <v>0</v>
      </c>
      <c r="P144" s="118"/>
      <c r="Q144" s="27"/>
      <c r="R144" s="45"/>
      <c r="S144" s="55"/>
      <c r="T144" s="23"/>
      <c r="U144" s="23"/>
      <c r="V144" s="23"/>
      <c r="W144" s="23"/>
      <c r="X144" s="23"/>
      <c r="Y144" s="91"/>
      <c r="Z144" s="92"/>
      <c r="AA144" s="92"/>
      <c r="AB144" s="67" t="str">
        <f t="shared" si="40"/>
        <v/>
      </c>
      <c r="AC144" s="67" t="str">
        <f t="shared" si="41"/>
        <v/>
      </c>
      <c r="AD144" s="67" t="str">
        <f t="shared" si="42"/>
        <v/>
      </c>
      <c r="AE144" s="31"/>
      <c r="AF144" s="23">
        <f t="shared" si="45"/>
        <v>1</v>
      </c>
      <c r="AG144" s="23">
        <f t="shared" si="46"/>
        <v>0</v>
      </c>
      <c r="AH144" s="23">
        <f t="shared" si="47"/>
        <v>0</v>
      </c>
      <c r="AI144" s="23">
        <f t="shared" si="48"/>
        <v>0</v>
      </c>
      <c r="AJ144" s="23">
        <f t="shared" si="49"/>
        <v>0</v>
      </c>
      <c r="AO144" s="17">
        <v>90</v>
      </c>
      <c r="AP144" s="17">
        <v>6.5</v>
      </c>
      <c r="AQ144" s="17">
        <v>6.5</v>
      </c>
    </row>
    <row r="145" spans="1:36" ht="25.5" customHeight="1" x14ac:dyDescent="0.2">
      <c r="A145" s="126" t="s">
        <v>0</v>
      </c>
      <c r="B145" s="60" t="s">
        <v>164</v>
      </c>
      <c r="C145" s="41" t="s">
        <v>26</v>
      </c>
      <c r="D145" s="74" t="s">
        <v>1179</v>
      </c>
      <c r="E145" s="93" t="str">
        <f>IF(D145="Bon état","Niveau 1",IF(D145="Faïencée","Niveau 2",IF(D145="Fortement faïencée","Niveau 3",IF(D145="Orniérée","Niveau 4",IF(D145="Affaissée ou quasi détruite","Niveau 5","")))))</f>
        <v>Niveau 2</v>
      </c>
      <c r="F145" s="27" t="s">
        <v>1136</v>
      </c>
      <c r="G145" s="41" t="s">
        <v>1145</v>
      </c>
      <c r="H145" s="76">
        <v>90</v>
      </c>
      <c r="I145" s="109">
        <v>6.3</v>
      </c>
      <c r="J145" s="94">
        <f>I145*H145</f>
        <v>567</v>
      </c>
      <c r="K145" s="27">
        <v>15</v>
      </c>
      <c r="L145" s="27">
        <v>0</v>
      </c>
      <c r="M145" s="27">
        <v>0</v>
      </c>
      <c r="N145" s="27">
        <v>113</v>
      </c>
      <c r="O145" s="27">
        <v>0</v>
      </c>
      <c r="P145" s="118"/>
      <c r="Q145" s="27"/>
      <c r="R145" s="45"/>
      <c r="S145" s="55"/>
      <c r="T145" s="23"/>
      <c r="U145" s="23"/>
      <c r="V145" s="23"/>
      <c r="W145" s="23"/>
      <c r="X145" s="23"/>
      <c r="Y145" s="91"/>
      <c r="Z145" s="92"/>
      <c r="AA145" s="92"/>
      <c r="AB145" s="67" t="str">
        <f>IF(R145="Année N",Y145+Z145+AA145,"")</f>
        <v/>
      </c>
      <c r="AC145" s="67" t="str">
        <f>IF(R145="N+1",Y145+Z145+AA145,"")</f>
        <v/>
      </c>
      <c r="AD145" s="67" t="str">
        <f>IF(R145="&gt; N+1",Y145+Z145+AA145,"")</f>
        <v/>
      </c>
      <c r="AE145" s="31"/>
      <c r="AF145" s="23">
        <f>IF(E145="Niveau 1",1,0)</f>
        <v>0</v>
      </c>
      <c r="AG145" s="23">
        <f>IF(E145="Niveau 2",1,0)</f>
        <v>1</v>
      </c>
      <c r="AH145" s="23">
        <f>IF(E145="Niveau 3",1,0)</f>
        <v>0</v>
      </c>
      <c r="AI145" s="23">
        <f>IF(E145="Niveau 4",1,0)</f>
        <v>0</v>
      </c>
      <c r="AJ145" s="23">
        <f>IF(E145="Niveau 5",1,0)</f>
        <v>0</v>
      </c>
    </row>
    <row r="146" spans="1:36" ht="25.5" customHeight="1" x14ac:dyDescent="0.2">
      <c r="A146" s="126" t="s">
        <v>0</v>
      </c>
      <c r="B146" s="60" t="s">
        <v>1545</v>
      </c>
      <c r="C146" s="41" t="s">
        <v>36</v>
      </c>
      <c r="D146" s="74" t="s">
        <v>1339</v>
      </c>
      <c r="E146" s="93" t="str">
        <f t="shared" ref="E146:E167" si="51">IF(D146="Bon état","Niveau 1",IF(D146="Faïencée","Niveau 2",IF(D146="Fortement faïencée","Niveau 3",IF(D146="Orniérée","Niveau 4",IF(D146="Affaissée ou quasi détruite","Niveau 5","")))))</f>
        <v>Niveau 1</v>
      </c>
      <c r="F146" s="27" t="s">
        <v>1136</v>
      </c>
      <c r="G146" s="41" t="s">
        <v>1145</v>
      </c>
      <c r="H146" s="76">
        <v>175</v>
      </c>
      <c r="I146" s="109">
        <v>6</v>
      </c>
      <c r="J146" s="94">
        <f t="shared" si="50"/>
        <v>1050</v>
      </c>
      <c r="K146" s="27">
        <v>0</v>
      </c>
      <c r="L146" s="27">
        <v>0</v>
      </c>
      <c r="M146" s="27">
        <v>0</v>
      </c>
      <c r="N146" s="27">
        <v>0</v>
      </c>
      <c r="O146" s="27">
        <v>0</v>
      </c>
      <c r="P146" s="118"/>
      <c r="Q146" s="27"/>
      <c r="R146" s="45"/>
      <c r="S146" s="55"/>
      <c r="T146" s="23"/>
      <c r="U146" s="23"/>
      <c r="V146" s="23"/>
      <c r="W146" s="23"/>
      <c r="X146" s="23"/>
      <c r="Y146" s="91"/>
      <c r="Z146" s="92"/>
      <c r="AA146" s="92"/>
      <c r="AB146" s="67" t="str">
        <f t="shared" si="40"/>
        <v/>
      </c>
      <c r="AC146" s="67" t="str">
        <f t="shared" si="41"/>
        <v/>
      </c>
      <c r="AD146" s="67" t="str">
        <f t="shared" si="42"/>
        <v/>
      </c>
      <c r="AE146" s="31"/>
      <c r="AF146" s="23">
        <f t="shared" si="45"/>
        <v>1</v>
      </c>
      <c r="AG146" s="23">
        <f t="shared" si="46"/>
        <v>0</v>
      </c>
      <c r="AH146" s="23">
        <f t="shared" si="47"/>
        <v>0</v>
      </c>
      <c r="AI146" s="23">
        <f t="shared" si="48"/>
        <v>0</v>
      </c>
      <c r="AJ146" s="23">
        <f t="shared" si="49"/>
        <v>0</v>
      </c>
    </row>
    <row r="147" spans="1:36" ht="25.5" customHeight="1" x14ac:dyDescent="0.2">
      <c r="A147" s="126" t="s">
        <v>17</v>
      </c>
      <c r="B147" s="60" t="s">
        <v>166</v>
      </c>
      <c r="C147" s="41" t="s">
        <v>38</v>
      </c>
      <c r="D147" s="74" t="s">
        <v>1339</v>
      </c>
      <c r="E147" s="93" t="str">
        <f t="shared" si="51"/>
        <v>Niveau 1</v>
      </c>
      <c r="F147" s="27" t="s">
        <v>1136</v>
      </c>
      <c r="G147" s="41" t="s">
        <v>1145</v>
      </c>
      <c r="H147" s="76">
        <v>60</v>
      </c>
      <c r="I147" s="109">
        <v>4.4000000000000004</v>
      </c>
      <c r="J147" s="94">
        <f t="shared" si="50"/>
        <v>264</v>
      </c>
      <c r="K147" s="27">
        <v>0</v>
      </c>
      <c r="L147" s="27">
        <v>0</v>
      </c>
      <c r="M147" s="27">
        <v>0</v>
      </c>
      <c r="N147" s="27">
        <v>0</v>
      </c>
      <c r="O147" s="27">
        <v>0</v>
      </c>
      <c r="P147" s="118">
        <v>2015</v>
      </c>
      <c r="Q147" s="27" t="s">
        <v>1170</v>
      </c>
      <c r="R147" s="45"/>
      <c r="S147" s="55"/>
      <c r="T147" s="23"/>
      <c r="U147" s="23"/>
      <c r="V147" s="23"/>
      <c r="W147" s="23"/>
      <c r="X147" s="23"/>
      <c r="Y147" s="91"/>
      <c r="Z147" s="92"/>
      <c r="AA147" s="92"/>
      <c r="AB147" s="67" t="str">
        <f t="shared" si="40"/>
        <v/>
      </c>
      <c r="AC147" s="67" t="str">
        <f t="shared" si="41"/>
        <v/>
      </c>
      <c r="AD147" s="67" t="str">
        <f t="shared" si="42"/>
        <v/>
      </c>
      <c r="AE147" s="31"/>
      <c r="AF147" s="23">
        <f t="shared" si="45"/>
        <v>1</v>
      </c>
      <c r="AG147" s="23">
        <f t="shared" si="46"/>
        <v>0</v>
      </c>
      <c r="AH147" s="23">
        <f t="shared" si="47"/>
        <v>0</v>
      </c>
      <c r="AI147" s="23">
        <f t="shared" si="48"/>
        <v>0</v>
      </c>
      <c r="AJ147" s="23">
        <f t="shared" si="49"/>
        <v>0</v>
      </c>
    </row>
    <row r="148" spans="1:36" ht="25.5" customHeight="1" x14ac:dyDescent="0.2">
      <c r="A148" s="126" t="s">
        <v>0</v>
      </c>
      <c r="B148" s="60" t="s">
        <v>1546</v>
      </c>
      <c r="C148" s="41" t="s">
        <v>38</v>
      </c>
      <c r="D148" s="74" t="s">
        <v>1180</v>
      </c>
      <c r="E148" s="93" t="str">
        <f t="shared" si="51"/>
        <v>Niveau 3</v>
      </c>
      <c r="F148" s="27" t="s">
        <v>1135</v>
      </c>
      <c r="G148" s="41" t="s">
        <v>1144</v>
      </c>
      <c r="H148" s="76">
        <v>325</v>
      </c>
      <c r="I148" s="109">
        <v>5.5</v>
      </c>
      <c r="J148" s="94">
        <f t="shared" si="50"/>
        <v>1787.5</v>
      </c>
      <c r="K148" s="27">
        <v>0</v>
      </c>
      <c r="L148" s="27">
        <v>0</v>
      </c>
      <c r="M148" s="27">
        <v>0</v>
      </c>
      <c r="N148" s="27">
        <v>536</v>
      </c>
      <c r="O148" s="27">
        <v>0</v>
      </c>
      <c r="P148" s="118"/>
      <c r="Q148" s="27"/>
      <c r="R148" s="45"/>
      <c r="S148" s="55"/>
      <c r="T148" s="23"/>
      <c r="U148" s="23"/>
      <c r="V148" s="23"/>
      <c r="W148" s="23"/>
      <c r="X148" s="23"/>
      <c r="Y148" s="91"/>
      <c r="Z148" s="92"/>
      <c r="AA148" s="92"/>
      <c r="AB148" s="67" t="str">
        <f t="shared" si="40"/>
        <v/>
      </c>
      <c r="AC148" s="67" t="str">
        <f t="shared" si="41"/>
        <v/>
      </c>
      <c r="AD148" s="67" t="str">
        <f t="shared" si="42"/>
        <v/>
      </c>
      <c r="AE148" s="31"/>
      <c r="AF148" s="23">
        <f t="shared" si="45"/>
        <v>0</v>
      </c>
      <c r="AG148" s="23">
        <f t="shared" si="46"/>
        <v>0</v>
      </c>
      <c r="AH148" s="23">
        <f t="shared" si="47"/>
        <v>1</v>
      </c>
      <c r="AI148" s="23">
        <f t="shared" si="48"/>
        <v>0</v>
      </c>
      <c r="AJ148" s="23">
        <f t="shared" si="49"/>
        <v>0</v>
      </c>
    </row>
    <row r="149" spans="1:36" ht="25.5" customHeight="1" x14ac:dyDescent="0.2">
      <c r="A149" s="177" t="s">
        <v>10</v>
      </c>
      <c r="B149" s="181" t="s">
        <v>1547</v>
      </c>
      <c r="C149" s="179" t="s">
        <v>26</v>
      </c>
      <c r="D149" s="74"/>
      <c r="E149" s="93"/>
      <c r="F149" s="27" t="s">
        <v>1126</v>
      </c>
      <c r="G149" s="41"/>
      <c r="H149" s="76"/>
      <c r="I149" s="109"/>
      <c r="J149" s="94"/>
      <c r="K149" s="27"/>
      <c r="L149" s="27"/>
      <c r="M149" s="27"/>
      <c r="N149" s="27"/>
      <c r="O149" s="27"/>
      <c r="P149" s="118"/>
      <c r="Q149" s="27"/>
      <c r="R149" s="45"/>
      <c r="S149" s="125"/>
      <c r="T149" s="23"/>
      <c r="U149" s="23"/>
      <c r="V149" s="23"/>
      <c r="W149" s="23"/>
      <c r="X149" s="23"/>
      <c r="Y149" s="91"/>
      <c r="Z149" s="92"/>
      <c r="AA149" s="92"/>
      <c r="AB149" s="124"/>
      <c r="AC149" s="124"/>
      <c r="AD149" s="124"/>
      <c r="AE149" s="31"/>
      <c r="AF149" s="23"/>
      <c r="AG149" s="23"/>
      <c r="AH149" s="23"/>
      <c r="AI149" s="23"/>
      <c r="AJ149" s="23"/>
    </row>
    <row r="150" spans="1:36" ht="25.5" customHeight="1" x14ac:dyDescent="0.2">
      <c r="A150" s="177" t="s">
        <v>0</v>
      </c>
      <c r="B150" s="181" t="s">
        <v>1548</v>
      </c>
      <c r="C150" s="179" t="s">
        <v>25</v>
      </c>
      <c r="D150" s="74"/>
      <c r="E150" s="93" t="str">
        <f t="shared" si="51"/>
        <v/>
      </c>
      <c r="F150" s="27" t="s">
        <v>1136</v>
      </c>
      <c r="G150" s="41"/>
      <c r="H150" s="76">
        <v>47</v>
      </c>
      <c r="I150" s="109"/>
      <c r="J150" s="94">
        <f t="shared" si="50"/>
        <v>0</v>
      </c>
      <c r="K150" s="27"/>
      <c r="L150" s="27"/>
      <c r="M150" s="27"/>
      <c r="N150" s="27"/>
      <c r="O150" s="27"/>
      <c r="P150" s="118"/>
      <c r="Q150" s="27"/>
      <c r="R150" s="45"/>
      <c r="S150" s="55"/>
      <c r="T150" s="23"/>
      <c r="U150" s="23"/>
      <c r="V150" s="23"/>
      <c r="W150" s="23"/>
      <c r="X150" s="23"/>
      <c r="Y150" s="91"/>
      <c r="Z150" s="92"/>
      <c r="AA150" s="92"/>
      <c r="AB150" s="67" t="str">
        <f t="shared" si="40"/>
        <v/>
      </c>
      <c r="AC150" s="67" t="str">
        <f t="shared" si="41"/>
        <v/>
      </c>
      <c r="AD150" s="67" t="str">
        <f t="shared" si="42"/>
        <v/>
      </c>
      <c r="AE150" s="31"/>
      <c r="AF150" s="23">
        <f t="shared" si="45"/>
        <v>0</v>
      </c>
      <c r="AG150" s="23">
        <f t="shared" si="46"/>
        <v>0</v>
      </c>
      <c r="AH150" s="23">
        <f t="shared" si="47"/>
        <v>0</v>
      </c>
      <c r="AI150" s="23">
        <f t="shared" si="48"/>
        <v>0</v>
      </c>
      <c r="AJ150" s="23">
        <f t="shared" si="49"/>
        <v>0</v>
      </c>
    </row>
    <row r="151" spans="1:36" ht="25.5" customHeight="1" x14ac:dyDescent="0.2">
      <c r="A151" s="177" t="s">
        <v>0</v>
      </c>
      <c r="B151" s="181" t="s">
        <v>168</v>
      </c>
      <c r="C151" s="179" t="s">
        <v>25</v>
      </c>
      <c r="D151" s="74"/>
      <c r="E151" s="93" t="str">
        <f t="shared" si="51"/>
        <v/>
      </c>
      <c r="F151" s="27" t="s">
        <v>1136</v>
      </c>
      <c r="G151" s="41"/>
      <c r="H151" s="76">
        <v>150</v>
      </c>
      <c r="I151" s="109"/>
      <c r="J151" s="94">
        <f t="shared" si="50"/>
        <v>0</v>
      </c>
      <c r="K151" s="27"/>
      <c r="L151" s="27"/>
      <c r="M151" s="27"/>
      <c r="N151" s="27"/>
      <c r="O151" s="27"/>
      <c r="P151" s="118"/>
      <c r="Q151" s="27"/>
      <c r="R151" s="45"/>
      <c r="S151" s="55"/>
      <c r="T151" s="23"/>
      <c r="U151" s="23"/>
      <c r="V151" s="23"/>
      <c r="W151" s="23"/>
      <c r="X151" s="23"/>
      <c r="Y151" s="91"/>
      <c r="Z151" s="92"/>
      <c r="AA151" s="92"/>
      <c r="AB151" s="67" t="str">
        <f t="shared" si="40"/>
        <v/>
      </c>
      <c r="AC151" s="67" t="str">
        <f t="shared" si="41"/>
        <v/>
      </c>
      <c r="AD151" s="67" t="str">
        <f t="shared" si="42"/>
        <v/>
      </c>
      <c r="AE151" s="31"/>
      <c r="AF151" s="23">
        <f t="shared" si="45"/>
        <v>0</v>
      </c>
      <c r="AG151" s="23">
        <f t="shared" si="46"/>
        <v>0</v>
      </c>
      <c r="AH151" s="23">
        <f t="shared" si="47"/>
        <v>0</v>
      </c>
      <c r="AI151" s="23">
        <f t="shared" si="48"/>
        <v>0</v>
      </c>
      <c r="AJ151" s="23">
        <f t="shared" si="49"/>
        <v>0</v>
      </c>
    </row>
    <row r="152" spans="1:36" ht="25.5" customHeight="1" x14ac:dyDescent="0.2">
      <c r="A152" s="126" t="s">
        <v>0</v>
      </c>
      <c r="B152" s="60" t="s">
        <v>1549</v>
      </c>
      <c r="C152" s="41" t="s">
        <v>31</v>
      </c>
      <c r="D152" s="74" t="s">
        <v>1339</v>
      </c>
      <c r="E152" s="93" t="str">
        <f t="shared" si="51"/>
        <v>Niveau 1</v>
      </c>
      <c r="F152" s="27" t="s">
        <v>1136</v>
      </c>
      <c r="G152" s="41" t="s">
        <v>1145</v>
      </c>
      <c r="H152" s="76">
        <v>60</v>
      </c>
      <c r="I152" s="109">
        <v>4</v>
      </c>
      <c r="J152" s="94">
        <f t="shared" si="50"/>
        <v>240</v>
      </c>
      <c r="K152" s="27">
        <v>0</v>
      </c>
      <c r="L152" s="27">
        <v>0</v>
      </c>
      <c r="M152" s="27">
        <v>0</v>
      </c>
      <c r="N152" s="27">
        <v>0</v>
      </c>
      <c r="O152" s="27">
        <v>0</v>
      </c>
      <c r="P152" s="118"/>
      <c r="Q152" s="27"/>
      <c r="R152" s="45"/>
      <c r="S152" s="55"/>
      <c r="T152" s="23"/>
      <c r="U152" s="23"/>
      <c r="V152" s="23"/>
      <c r="W152" s="23"/>
      <c r="X152" s="23"/>
      <c r="Y152" s="91"/>
      <c r="Z152" s="92"/>
      <c r="AA152" s="92"/>
      <c r="AB152" s="67" t="str">
        <f t="shared" ref="AB152:AB218" si="52">IF(R152="Année N",Y152+Z152+AA152,"")</f>
        <v/>
      </c>
      <c r="AC152" s="67" t="str">
        <f t="shared" ref="AC152:AC218" si="53">IF(R152="N+1",Y152+Z152+AA152,"")</f>
        <v/>
      </c>
      <c r="AD152" s="67" t="str">
        <f t="shared" ref="AD152:AD218" si="54">IF(R152="&gt; N+1",Y152+Z152+AA152,"")</f>
        <v/>
      </c>
      <c r="AE152" s="31"/>
      <c r="AF152" s="23">
        <f t="shared" si="45"/>
        <v>1</v>
      </c>
      <c r="AG152" s="23">
        <f t="shared" si="46"/>
        <v>0</v>
      </c>
      <c r="AH152" s="23">
        <f t="shared" si="47"/>
        <v>0</v>
      </c>
      <c r="AI152" s="23">
        <f t="shared" si="48"/>
        <v>0</v>
      </c>
      <c r="AJ152" s="23">
        <f t="shared" si="49"/>
        <v>0</v>
      </c>
    </row>
    <row r="153" spans="1:36" ht="25.5" customHeight="1" x14ac:dyDescent="0.2">
      <c r="A153" s="126" t="s">
        <v>0</v>
      </c>
      <c r="B153" s="60" t="s">
        <v>170</v>
      </c>
      <c r="C153" s="41" t="s">
        <v>31</v>
      </c>
      <c r="D153" s="74" t="s">
        <v>1339</v>
      </c>
      <c r="E153" s="93" t="str">
        <f t="shared" si="51"/>
        <v>Niveau 1</v>
      </c>
      <c r="F153" s="27" t="s">
        <v>1136</v>
      </c>
      <c r="G153" s="41" t="s">
        <v>1145</v>
      </c>
      <c r="H153" s="76">
        <v>55</v>
      </c>
      <c r="I153" s="109">
        <v>3.5</v>
      </c>
      <c r="J153" s="94">
        <f t="shared" si="50"/>
        <v>192.5</v>
      </c>
      <c r="K153" s="27">
        <v>0</v>
      </c>
      <c r="L153" s="27">
        <v>0</v>
      </c>
      <c r="M153" s="27">
        <v>0</v>
      </c>
      <c r="N153" s="27">
        <v>0</v>
      </c>
      <c r="O153" s="27">
        <v>0</v>
      </c>
      <c r="P153" s="118"/>
      <c r="Q153" s="27"/>
      <c r="R153" s="45"/>
      <c r="S153" s="55"/>
      <c r="T153" s="23"/>
      <c r="U153" s="23"/>
      <c r="V153" s="23"/>
      <c r="W153" s="23"/>
      <c r="X153" s="23"/>
      <c r="Y153" s="91"/>
      <c r="Z153" s="92"/>
      <c r="AA153" s="92"/>
      <c r="AB153" s="67" t="str">
        <f t="shared" si="52"/>
        <v/>
      </c>
      <c r="AC153" s="67" t="str">
        <f t="shared" si="53"/>
        <v/>
      </c>
      <c r="AD153" s="67" t="str">
        <f t="shared" si="54"/>
        <v/>
      </c>
      <c r="AE153" s="31"/>
      <c r="AF153" s="23">
        <f t="shared" si="45"/>
        <v>1</v>
      </c>
      <c r="AG153" s="23">
        <f t="shared" si="46"/>
        <v>0</v>
      </c>
      <c r="AH153" s="23">
        <f t="shared" si="47"/>
        <v>0</v>
      </c>
      <c r="AI153" s="23">
        <f t="shared" si="48"/>
        <v>0</v>
      </c>
      <c r="AJ153" s="23">
        <f t="shared" si="49"/>
        <v>0</v>
      </c>
    </row>
    <row r="154" spans="1:36" s="263" customFormat="1" ht="25.5" customHeight="1" x14ac:dyDescent="0.2">
      <c r="A154" s="248" t="s">
        <v>0</v>
      </c>
      <c r="B154" s="249" t="s">
        <v>1550</v>
      </c>
      <c r="C154" s="250" t="s">
        <v>31</v>
      </c>
      <c r="D154" s="251"/>
      <c r="E154" s="247" t="str">
        <f t="shared" si="51"/>
        <v/>
      </c>
      <c r="F154" s="252" t="s">
        <v>1126</v>
      </c>
      <c r="G154" s="250" t="s">
        <v>1145</v>
      </c>
      <c r="H154" s="253"/>
      <c r="I154" s="254"/>
      <c r="J154" s="255"/>
      <c r="K154" s="252"/>
      <c r="L154" s="252"/>
      <c r="M154" s="252"/>
      <c r="N154" s="252"/>
      <c r="O154" s="252"/>
      <c r="P154" s="246" t="s">
        <v>2120</v>
      </c>
      <c r="Q154" s="252"/>
      <c r="R154" s="256"/>
      <c r="S154" s="247"/>
      <c r="T154" s="261"/>
      <c r="U154" s="261"/>
      <c r="V154" s="261"/>
      <c r="W154" s="261"/>
      <c r="X154" s="261"/>
      <c r="Y154" s="257"/>
      <c r="Z154" s="258"/>
      <c r="AA154" s="258"/>
      <c r="AB154" s="259" t="str">
        <f t="shared" si="52"/>
        <v/>
      </c>
      <c r="AC154" s="259" t="str">
        <f t="shared" si="53"/>
        <v/>
      </c>
      <c r="AD154" s="259" t="str">
        <f t="shared" si="54"/>
        <v/>
      </c>
      <c r="AE154" s="262"/>
      <c r="AF154" s="261">
        <f t="shared" si="45"/>
        <v>0</v>
      </c>
      <c r="AG154" s="261">
        <f t="shared" si="46"/>
        <v>0</v>
      </c>
      <c r="AH154" s="261">
        <f t="shared" si="47"/>
        <v>0</v>
      </c>
      <c r="AI154" s="261">
        <f t="shared" si="48"/>
        <v>0</v>
      </c>
      <c r="AJ154" s="261">
        <f t="shared" si="49"/>
        <v>0</v>
      </c>
    </row>
    <row r="155" spans="1:36" ht="25.5" customHeight="1" x14ac:dyDescent="0.2">
      <c r="A155" s="126" t="s">
        <v>0</v>
      </c>
      <c r="B155" s="60" t="s">
        <v>1551</v>
      </c>
      <c r="C155" s="41" t="s">
        <v>37</v>
      </c>
      <c r="D155" s="74" t="s">
        <v>1180</v>
      </c>
      <c r="E155" s="93" t="str">
        <f t="shared" si="51"/>
        <v>Niveau 3</v>
      </c>
      <c r="F155" s="27" t="s">
        <v>1135</v>
      </c>
      <c r="G155" s="41" t="s">
        <v>1145</v>
      </c>
      <c r="H155" s="76">
        <v>400</v>
      </c>
      <c r="I155" s="109">
        <v>7.5</v>
      </c>
      <c r="J155" s="94">
        <f t="shared" si="50"/>
        <v>3000</v>
      </c>
      <c r="K155" s="27">
        <v>50</v>
      </c>
      <c r="L155" s="27">
        <v>0</v>
      </c>
      <c r="M155" s="27">
        <v>0</v>
      </c>
      <c r="N155" s="27">
        <v>900</v>
      </c>
      <c r="O155" s="27">
        <v>0</v>
      </c>
      <c r="P155" s="118"/>
      <c r="Q155" s="27"/>
      <c r="R155" s="45"/>
      <c r="S155" s="55"/>
      <c r="T155" s="23"/>
      <c r="U155" s="23"/>
      <c r="V155" s="23"/>
      <c r="W155" s="23"/>
      <c r="X155" s="23"/>
      <c r="Y155" s="91"/>
      <c r="Z155" s="92"/>
      <c r="AA155" s="92"/>
      <c r="AB155" s="67" t="str">
        <f t="shared" si="52"/>
        <v/>
      </c>
      <c r="AC155" s="67" t="str">
        <f t="shared" si="53"/>
        <v/>
      </c>
      <c r="AD155" s="67" t="str">
        <f t="shared" si="54"/>
        <v/>
      </c>
      <c r="AE155" s="31"/>
      <c r="AF155" s="23">
        <f t="shared" si="45"/>
        <v>0</v>
      </c>
      <c r="AG155" s="23">
        <f t="shared" si="46"/>
        <v>0</v>
      </c>
      <c r="AH155" s="23">
        <f t="shared" si="47"/>
        <v>1</v>
      </c>
      <c r="AI155" s="23">
        <f t="shared" si="48"/>
        <v>0</v>
      </c>
      <c r="AJ155" s="23">
        <f t="shared" si="49"/>
        <v>0</v>
      </c>
    </row>
    <row r="156" spans="1:36" ht="25.5" customHeight="1" x14ac:dyDescent="0.2">
      <c r="A156" s="126" t="s">
        <v>0</v>
      </c>
      <c r="B156" s="60" t="s">
        <v>1552</v>
      </c>
      <c r="C156" s="41" t="s">
        <v>31</v>
      </c>
      <c r="D156" s="74" t="s">
        <v>1339</v>
      </c>
      <c r="E156" s="93" t="str">
        <f t="shared" si="51"/>
        <v>Niveau 1</v>
      </c>
      <c r="F156" s="27" t="s">
        <v>1136</v>
      </c>
      <c r="G156" s="41" t="s">
        <v>1145</v>
      </c>
      <c r="H156" s="76">
        <v>220</v>
      </c>
      <c r="I156" s="109">
        <v>4.5999999999999996</v>
      </c>
      <c r="J156" s="94">
        <f t="shared" si="50"/>
        <v>1011.9999999999999</v>
      </c>
      <c r="K156" s="27">
        <v>0</v>
      </c>
      <c r="L156" s="27">
        <v>0</v>
      </c>
      <c r="M156" s="27">
        <v>0</v>
      </c>
      <c r="N156" s="27">
        <v>0</v>
      </c>
      <c r="O156" s="27">
        <v>0</v>
      </c>
      <c r="P156" s="118"/>
      <c r="Q156" s="27"/>
      <c r="R156" s="45"/>
      <c r="S156" s="55"/>
      <c r="T156" s="23"/>
      <c r="U156" s="23"/>
      <c r="V156" s="23"/>
      <c r="W156" s="23"/>
      <c r="X156" s="23"/>
      <c r="Y156" s="91"/>
      <c r="Z156" s="92"/>
      <c r="AA156" s="92"/>
      <c r="AB156" s="67" t="str">
        <f t="shared" si="52"/>
        <v/>
      </c>
      <c r="AC156" s="67" t="str">
        <f t="shared" si="53"/>
        <v/>
      </c>
      <c r="AD156" s="67" t="str">
        <f t="shared" si="54"/>
        <v/>
      </c>
      <c r="AE156" s="31"/>
      <c r="AF156" s="23">
        <f t="shared" si="45"/>
        <v>1</v>
      </c>
      <c r="AG156" s="23">
        <f t="shared" si="46"/>
        <v>0</v>
      </c>
      <c r="AH156" s="23">
        <f t="shared" si="47"/>
        <v>0</v>
      </c>
      <c r="AI156" s="23">
        <f t="shared" si="48"/>
        <v>0</v>
      </c>
      <c r="AJ156" s="23">
        <f t="shared" si="49"/>
        <v>0</v>
      </c>
    </row>
    <row r="157" spans="1:36" ht="25.5" customHeight="1" x14ac:dyDescent="0.2">
      <c r="A157" s="126" t="s">
        <v>0</v>
      </c>
      <c r="B157" s="60" t="s">
        <v>174</v>
      </c>
      <c r="C157" s="41" t="s">
        <v>31</v>
      </c>
      <c r="D157" s="74" t="s">
        <v>1179</v>
      </c>
      <c r="E157" s="93" t="str">
        <f t="shared" si="51"/>
        <v>Niveau 2</v>
      </c>
      <c r="F157" s="27" t="s">
        <v>1134</v>
      </c>
      <c r="G157" s="41" t="s">
        <v>1144</v>
      </c>
      <c r="H157" s="76">
        <v>110</v>
      </c>
      <c r="I157" s="109">
        <v>4.2</v>
      </c>
      <c r="J157" s="94">
        <f t="shared" si="50"/>
        <v>462</v>
      </c>
      <c r="K157" s="27">
        <v>0</v>
      </c>
      <c r="L157" s="27">
        <v>0</v>
      </c>
      <c r="M157" s="27">
        <v>100</v>
      </c>
      <c r="N157" s="27">
        <v>92</v>
      </c>
      <c r="O157" s="27">
        <v>0</v>
      </c>
      <c r="P157" s="118"/>
      <c r="Q157" s="27"/>
      <c r="R157" s="45"/>
      <c r="S157" s="55"/>
      <c r="T157" s="23"/>
      <c r="U157" s="23"/>
      <c r="V157" s="23"/>
      <c r="W157" s="23"/>
      <c r="X157" s="23"/>
      <c r="Y157" s="91"/>
      <c r="Z157" s="92"/>
      <c r="AA157" s="92"/>
      <c r="AB157" s="67" t="str">
        <f t="shared" si="52"/>
        <v/>
      </c>
      <c r="AC157" s="67" t="str">
        <f t="shared" si="53"/>
        <v/>
      </c>
      <c r="AD157" s="67" t="str">
        <f t="shared" si="54"/>
        <v/>
      </c>
      <c r="AE157" s="31"/>
      <c r="AF157" s="23">
        <f t="shared" si="45"/>
        <v>0</v>
      </c>
      <c r="AG157" s="23">
        <f t="shared" si="46"/>
        <v>1</v>
      </c>
      <c r="AH157" s="23">
        <f t="shared" si="47"/>
        <v>0</v>
      </c>
      <c r="AI157" s="23">
        <f t="shared" si="48"/>
        <v>0</v>
      </c>
      <c r="AJ157" s="23">
        <f t="shared" si="49"/>
        <v>0</v>
      </c>
    </row>
    <row r="158" spans="1:36" ht="25.5" customHeight="1" x14ac:dyDescent="0.2">
      <c r="A158" s="126" t="s">
        <v>0</v>
      </c>
      <c r="B158" s="60" t="s">
        <v>175</v>
      </c>
      <c r="C158" s="41" t="s">
        <v>26</v>
      </c>
      <c r="D158" s="74" t="s">
        <v>1339</v>
      </c>
      <c r="E158" s="93" t="str">
        <f>IF(D158="Bon état","Niveau 1",IF(D158="Faïencée","Niveau 2",IF(D158="Fortement faïencée","Niveau 3",IF(D158="Orniérée","Niveau 4",IF(D158="Affaissée ou quasi détruite","Niveau 5","")))))</f>
        <v>Niveau 1</v>
      </c>
      <c r="F158" s="27" t="s">
        <v>1135</v>
      </c>
      <c r="G158" s="41" t="s">
        <v>1145</v>
      </c>
      <c r="H158" s="76">
        <v>240</v>
      </c>
      <c r="I158" s="109">
        <v>4.4000000000000004</v>
      </c>
      <c r="J158" s="94">
        <f>I158*H158</f>
        <v>1056</v>
      </c>
      <c r="K158" s="27">
        <v>0</v>
      </c>
      <c r="L158" s="27">
        <v>0</v>
      </c>
      <c r="M158" s="27">
        <v>0</v>
      </c>
      <c r="N158" s="27">
        <v>0</v>
      </c>
      <c r="O158" s="27">
        <v>0</v>
      </c>
      <c r="P158" s="118"/>
      <c r="Q158" s="27"/>
      <c r="R158" s="45"/>
      <c r="S158" s="55"/>
      <c r="T158" s="23"/>
      <c r="U158" s="23"/>
      <c r="V158" s="23"/>
      <c r="W158" s="23"/>
      <c r="X158" s="23"/>
      <c r="Y158" s="91"/>
      <c r="Z158" s="92"/>
      <c r="AA158" s="92"/>
      <c r="AB158" s="67" t="str">
        <f>IF(R158="Année N",Y158+Z158+AA158,"")</f>
        <v/>
      </c>
      <c r="AC158" s="67" t="str">
        <f>IF(R158="N+1",Y158+Z158+AA158,"")</f>
        <v/>
      </c>
      <c r="AD158" s="67" t="str">
        <f>IF(R158="&gt; N+1",Y158+Z158+AA158,"")</f>
        <v/>
      </c>
      <c r="AE158" s="31"/>
      <c r="AF158" s="23">
        <f>IF(E158="Niveau 1",1,0)</f>
        <v>1</v>
      </c>
      <c r="AG158" s="23">
        <f>IF(E158="Niveau 2",1,0)</f>
        <v>0</v>
      </c>
      <c r="AH158" s="23">
        <f>IF(E158="Niveau 3",1,0)</f>
        <v>0</v>
      </c>
      <c r="AI158" s="23">
        <f>IF(E158="Niveau 4",1,0)</f>
        <v>0</v>
      </c>
      <c r="AJ158" s="23">
        <f>IF(E158="Niveau 5",1,0)</f>
        <v>0</v>
      </c>
    </row>
    <row r="159" spans="1:36" s="263" customFormat="1" ht="25.5" customHeight="1" x14ac:dyDescent="0.2">
      <c r="A159" s="248" t="s">
        <v>3</v>
      </c>
      <c r="B159" s="249" t="s">
        <v>176</v>
      </c>
      <c r="C159" s="250" t="s">
        <v>1116</v>
      </c>
      <c r="D159" s="251"/>
      <c r="E159" s="247"/>
      <c r="F159" s="252"/>
      <c r="G159" s="250" t="s">
        <v>1145</v>
      </c>
      <c r="H159" s="253"/>
      <c r="I159" s="254"/>
      <c r="J159" s="255"/>
      <c r="K159" s="252"/>
      <c r="L159" s="252"/>
      <c r="M159" s="252"/>
      <c r="N159" s="252"/>
      <c r="O159" s="252"/>
      <c r="P159" s="246" t="s">
        <v>2120</v>
      </c>
      <c r="Q159" s="252"/>
      <c r="R159" s="256"/>
      <c r="S159" s="247"/>
      <c r="T159" s="261"/>
      <c r="U159" s="261"/>
      <c r="V159" s="261"/>
      <c r="W159" s="261"/>
      <c r="X159" s="261"/>
      <c r="Y159" s="257"/>
      <c r="Z159" s="258"/>
      <c r="AA159" s="258"/>
      <c r="AB159" s="259"/>
      <c r="AC159" s="259"/>
      <c r="AD159" s="259"/>
      <c r="AE159" s="262"/>
      <c r="AF159" s="261"/>
      <c r="AG159" s="261"/>
      <c r="AH159" s="261"/>
      <c r="AI159" s="261"/>
      <c r="AJ159" s="261"/>
    </row>
    <row r="160" spans="1:36" ht="25.5" customHeight="1" x14ac:dyDescent="0.2">
      <c r="A160" s="126" t="s">
        <v>0</v>
      </c>
      <c r="B160" s="60" t="s">
        <v>1553</v>
      </c>
      <c r="C160" s="41" t="s">
        <v>30</v>
      </c>
      <c r="D160" s="74" t="s">
        <v>1339</v>
      </c>
      <c r="E160" s="93" t="str">
        <f t="shared" si="51"/>
        <v>Niveau 1</v>
      </c>
      <c r="F160" s="27" t="s">
        <v>1136</v>
      </c>
      <c r="G160" s="41" t="s">
        <v>1145</v>
      </c>
      <c r="H160" s="76">
        <v>185</v>
      </c>
      <c r="I160" s="109">
        <v>4.3</v>
      </c>
      <c r="J160" s="94">
        <f t="shared" si="50"/>
        <v>795.5</v>
      </c>
      <c r="K160" s="27">
        <v>0</v>
      </c>
      <c r="L160" s="27">
        <v>0</v>
      </c>
      <c r="M160" s="27">
        <v>0</v>
      </c>
      <c r="N160" s="27">
        <v>0</v>
      </c>
      <c r="O160" s="27">
        <v>0</v>
      </c>
      <c r="P160" s="118"/>
      <c r="Q160" s="27"/>
      <c r="R160" s="45"/>
      <c r="S160" s="55"/>
      <c r="T160" s="23"/>
      <c r="U160" s="23"/>
      <c r="V160" s="23"/>
      <c r="W160" s="23"/>
      <c r="X160" s="23"/>
      <c r="Y160" s="91"/>
      <c r="Z160" s="92"/>
      <c r="AA160" s="92"/>
      <c r="AB160" s="67" t="str">
        <f t="shared" si="52"/>
        <v/>
      </c>
      <c r="AC160" s="67" t="str">
        <f t="shared" si="53"/>
        <v/>
      </c>
      <c r="AD160" s="67" t="str">
        <f t="shared" si="54"/>
        <v/>
      </c>
      <c r="AE160" s="31"/>
      <c r="AF160" s="23">
        <f t="shared" si="45"/>
        <v>1</v>
      </c>
      <c r="AG160" s="23">
        <f t="shared" si="46"/>
        <v>0</v>
      </c>
      <c r="AH160" s="23">
        <f t="shared" si="47"/>
        <v>0</v>
      </c>
      <c r="AI160" s="23">
        <f t="shared" si="48"/>
        <v>0</v>
      </c>
      <c r="AJ160" s="23">
        <f t="shared" si="49"/>
        <v>0</v>
      </c>
    </row>
    <row r="161" spans="1:36" ht="25.5" customHeight="1" x14ac:dyDescent="0.2">
      <c r="A161" s="126" t="s">
        <v>0</v>
      </c>
      <c r="B161" s="60" t="s">
        <v>1554</v>
      </c>
      <c r="C161" s="41" t="s">
        <v>31</v>
      </c>
      <c r="D161" s="74" t="s">
        <v>1339</v>
      </c>
      <c r="E161" s="93" t="str">
        <f t="shared" si="51"/>
        <v>Niveau 1</v>
      </c>
      <c r="F161" s="27" t="s">
        <v>1136</v>
      </c>
      <c r="G161" s="41" t="s">
        <v>1145</v>
      </c>
      <c r="H161" s="76">
        <v>220</v>
      </c>
      <c r="I161" s="109">
        <v>4.5999999999999996</v>
      </c>
      <c r="J161" s="94">
        <f t="shared" si="50"/>
        <v>1011.9999999999999</v>
      </c>
      <c r="K161" s="27">
        <v>0</v>
      </c>
      <c r="L161" s="27">
        <v>0</v>
      </c>
      <c r="M161" s="27">
        <v>0</v>
      </c>
      <c r="N161" s="27">
        <v>0</v>
      </c>
      <c r="O161" s="27">
        <v>0</v>
      </c>
      <c r="P161" s="118"/>
      <c r="Q161" s="27"/>
      <c r="R161" s="45"/>
      <c r="S161" s="55"/>
      <c r="T161" s="23"/>
      <c r="U161" s="23"/>
      <c r="V161" s="23"/>
      <c r="W161" s="23"/>
      <c r="X161" s="23"/>
      <c r="Y161" s="91"/>
      <c r="Z161" s="92"/>
      <c r="AA161" s="92"/>
      <c r="AB161" s="67" t="str">
        <f t="shared" si="52"/>
        <v/>
      </c>
      <c r="AC161" s="67" t="str">
        <f t="shared" si="53"/>
        <v/>
      </c>
      <c r="AD161" s="67" t="str">
        <f t="shared" si="54"/>
        <v/>
      </c>
      <c r="AE161" s="31"/>
      <c r="AF161" s="23">
        <f t="shared" si="45"/>
        <v>1</v>
      </c>
      <c r="AG161" s="23">
        <f t="shared" si="46"/>
        <v>0</v>
      </c>
      <c r="AH161" s="23">
        <f t="shared" si="47"/>
        <v>0</v>
      </c>
      <c r="AI161" s="23">
        <f t="shared" si="48"/>
        <v>0</v>
      </c>
      <c r="AJ161" s="23">
        <f t="shared" si="49"/>
        <v>0</v>
      </c>
    </row>
    <row r="162" spans="1:36" ht="25.5" customHeight="1" x14ac:dyDescent="0.2">
      <c r="A162" s="126" t="s">
        <v>1</v>
      </c>
      <c r="B162" s="60" t="s">
        <v>1555</v>
      </c>
      <c r="C162" s="41" t="s">
        <v>30</v>
      </c>
      <c r="D162" s="74" t="s">
        <v>1339</v>
      </c>
      <c r="E162" s="93" t="str">
        <f t="shared" si="51"/>
        <v>Niveau 1</v>
      </c>
      <c r="F162" s="27" t="s">
        <v>1134</v>
      </c>
      <c r="G162" s="41" t="s">
        <v>1144</v>
      </c>
      <c r="H162" s="76">
        <v>990</v>
      </c>
      <c r="I162" s="109">
        <v>5.5</v>
      </c>
      <c r="J162" s="94">
        <f t="shared" si="50"/>
        <v>5445</v>
      </c>
      <c r="K162" s="27">
        <v>0</v>
      </c>
      <c r="L162" s="27">
        <v>0</v>
      </c>
      <c r="M162" s="27">
        <v>0</v>
      </c>
      <c r="N162" s="27">
        <v>0</v>
      </c>
      <c r="O162" s="27">
        <v>0</v>
      </c>
      <c r="P162" s="118" t="s">
        <v>2132</v>
      </c>
      <c r="Q162" s="27" t="s">
        <v>1119</v>
      </c>
      <c r="R162" s="45"/>
      <c r="S162" s="55"/>
      <c r="T162" s="23"/>
      <c r="U162" s="23"/>
      <c r="V162" s="23"/>
      <c r="W162" s="23"/>
      <c r="X162" s="23"/>
      <c r="Y162" s="91"/>
      <c r="Z162" s="92"/>
      <c r="AA162" s="92"/>
      <c r="AB162" s="67" t="str">
        <f t="shared" si="52"/>
        <v/>
      </c>
      <c r="AC162" s="67" t="s">
        <v>1201</v>
      </c>
      <c r="AD162" s="67" t="str">
        <f t="shared" si="54"/>
        <v/>
      </c>
      <c r="AE162" s="31"/>
      <c r="AF162" s="23">
        <f t="shared" si="45"/>
        <v>1</v>
      </c>
      <c r="AG162" s="23">
        <f t="shared" si="46"/>
        <v>0</v>
      </c>
      <c r="AH162" s="23">
        <f t="shared" si="47"/>
        <v>0</v>
      </c>
      <c r="AI162" s="23">
        <f t="shared" si="48"/>
        <v>0</v>
      </c>
      <c r="AJ162" s="23">
        <f t="shared" si="49"/>
        <v>0</v>
      </c>
    </row>
    <row r="163" spans="1:36" ht="25.5" customHeight="1" x14ac:dyDescent="0.2">
      <c r="A163" s="126" t="s">
        <v>3</v>
      </c>
      <c r="B163" s="60" t="s">
        <v>1556</v>
      </c>
      <c r="C163" s="41" t="s">
        <v>36</v>
      </c>
      <c r="D163" s="74" t="s">
        <v>1339</v>
      </c>
      <c r="E163" s="93" t="str">
        <f t="shared" si="51"/>
        <v>Niveau 1</v>
      </c>
      <c r="F163" s="27" t="s">
        <v>1136</v>
      </c>
      <c r="G163" s="41" t="s">
        <v>1145</v>
      </c>
      <c r="H163" s="76"/>
      <c r="I163" s="109"/>
      <c r="J163" s="94">
        <f t="shared" si="50"/>
        <v>0</v>
      </c>
      <c r="K163" s="27">
        <v>0</v>
      </c>
      <c r="L163" s="27">
        <v>0</v>
      </c>
      <c r="M163" s="27">
        <v>0</v>
      </c>
      <c r="N163" s="27">
        <v>0</v>
      </c>
      <c r="O163" s="27">
        <v>0</v>
      </c>
      <c r="P163" s="118" t="s">
        <v>1569</v>
      </c>
      <c r="Q163" s="27"/>
      <c r="R163" s="45"/>
      <c r="S163" s="55"/>
      <c r="T163" s="23"/>
      <c r="U163" s="23"/>
      <c r="V163" s="23"/>
      <c r="W163" s="23"/>
      <c r="X163" s="23"/>
      <c r="Y163" s="91"/>
      <c r="Z163" s="92"/>
      <c r="AA163" s="92"/>
      <c r="AB163" s="67" t="str">
        <f t="shared" si="52"/>
        <v/>
      </c>
      <c r="AC163" s="67" t="str">
        <f t="shared" si="53"/>
        <v/>
      </c>
      <c r="AD163" s="67" t="str">
        <f t="shared" si="54"/>
        <v/>
      </c>
      <c r="AE163" s="31"/>
      <c r="AF163" s="23">
        <f t="shared" si="45"/>
        <v>1</v>
      </c>
      <c r="AG163" s="23">
        <f t="shared" si="46"/>
        <v>0</v>
      </c>
      <c r="AH163" s="23">
        <f t="shared" si="47"/>
        <v>0</v>
      </c>
      <c r="AI163" s="23">
        <f t="shared" si="48"/>
        <v>0</v>
      </c>
      <c r="AJ163" s="23">
        <f t="shared" si="49"/>
        <v>0</v>
      </c>
    </row>
    <row r="164" spans="1:36" ht="25.5" customHeight="1" x14ac:dyDescent="0.2">
      <c r="A164" s="126" t="s">
        <v>10</v>
      </c>
      <c r="B164" s="60" t="s">
        <v>1568</v>
      </c>
      <c r="C164" s="41" t="s">
        <v>36</v>
      </c>
      <c r="D164" s="74" t="s">
        <v>1339</v>
      </c>
      <c r="E164" s="93" t="str">
        <f t="shared" si="51"/>
        <v>Niveau 1</v>
      </c>
      <c r="F164" s="27" t="s">
        <v>1136</v>
      </c>
      <c r="G164" s="41" t="s">
        <v>1145</v>
      </c>
      <c r="H164" s="76"/>
      <c r="I164" s="109"/>
      <c r="J164" s="94">
        <f t="shared" si="50"/>
        <v>0</v>
      </c>
      <c r="K164" s="27">
        <v>0</v>
      </c>
      <c r="L164" s="27">
        <v>0</v>
      </c>
      <c r="M164" s="27">
        <v>0</v>
      </c>
      <c r="N164" s="27">
        <v>0</v>
      </c>
      <c r="O164" s="27">
        <v>0</v>
      </c>
      <c r="P164" s="118"/>
      <c r="Q164" s="27"/>
      <c r="R164" s="45"/>
      <c r="S164" s="55"/>
      <c r="T164" s="23"/>
      <c r="U164" s="23"/>
      <c r="V164" s="23"/>
      <c r="W164" s="23"/>
      <c r="X164" s="23"/>
      <c r="Y164" s="91"/>
      <c r="Z164" s="92"/>
      <c r="AA164" s="92"/>
      <c r="AB164" s="67" t="str">
        <f t="shared" si="52"/>
        <v/>
      </c>
      <c r="AC164" s="67" t="str">
        <f t="shared" si="53"/>
        <v/>
      </c>
      <c r="AD164" s="67" t="str">
        <f t="shared" si="54"/>
        <v/>
      </c>
      <c r="AE164" s="31"/>
      <c r="AF164" s="23">
        <f t="shared" si="45"/>
        <v>1</v>
      </c>
      <c r="AG164" s="23">
        <f t="shared" si="46"/>
        <v>0</v>
      </c>
      <c r="AH164" s="23">
        <f t="shared" si="47"/>
        <v>0</v>
      </c>
      <c r="AI164" s="23">
        <f t="shared" si="48"/>
        <v>0</v>
      </c>
      <c r="AJ164" s="23">
        <f t="shared" si="49"/>
        <v>0</v>
      </c>
    </row>
    <row r="165" spans="1:36" ht="25.5" customHeight="1" x14ac:dyDescent="0.2">
      <c r="A165" s="126" t="s">
        <v>0</v>
      </c>
      <c r="B165" s="60" t="s">
        <v>1557</v>
      </c>
      <c r="C165" s="41" t="s">
        <v>1116</v>
      </c>
      <c r="D165" s="74" t="s">
        <v>1339</v>
      </c>
      <c r="E165" s="93" t="str">
        <f t="shared" si="51"/>
        <v>Niveau 1</v>
      </c>
      <c r="F165" s="27" t="s">
        <v>1136</v>
      </c>
      <c r="G165" s="41" t="s">
        <v>1144</v>
      </c>
      <c r="H165" s="76">
        <v>95</v>
      </c>
      <c r="I165" s="109">
        <v>5.6</v>
      </c>
      <c r="J165" s="94">
        <f t="shared" si="50"/>
        <v>532</v>
      </c>
      <c r="K165" s="27">
        <v>0</v>
      </c>
      <c r="L165" s="27">
        <v>0</v>
      </c>
      <c r="M165" s="27">
        <v>0</v>
      </c>
      <c r="N165" s="27">
        <v>0</v>
      </c>
      <c r="O165" s="27">
        <v>0</v>
      </c>
      <c r="P165" s="118"/>
      <c r="Q165" s="27"/>
      <c r="R165" s="45"/>
      <c r="S165" s="55"/>
      <c r="T165" s="23"/>
      <c r="U165" s="23"/>
      <c r="V165" s="23"/>
      <c r="W165" s="23"/>
      <c r="X165" s="23"/>
      <c r="Y165" s="91"/>
      <c r="Z165" s="92"/>
      <c r="AA165" s="92"/>
      <c r="AB165" s="67" t="str">
        <f t="shared" si="52"/>
        <v/>
      </c>
      <c r="AC165" s="67" t="str">
        <f t="shared" si="53"/>
        <v/>
      </c>
      <c r="AD165" s="67" t="str">
        <f t="shared" si="54"/>
        <v/>
      </c>
      <c r="AE165" s="31"/>
      <c r="AF165" s="23">
        <f t="shared" si="45"/>
        <v>1</v>
      </c>
      <c r="AG165" s="23">
        <f t="shared" si="46"/>
        <v>0</v>
      </c>
      <c r="AH165" s="23">
        <f t="shared" si="47"/>
        <v>0</v>
      </c>
      <c r="AI165" s="23">
        <f t="shared" si="48"/>
        <v>0</v>
      </c>
      <c r="AJ165" s="23">
        <f t="shared" si="49"/>
        <v>0</v>
      </c>
    </row>
    <row r="166" spans="1:36" ht="25.5" customHeight="1" x14ac:dyDescent="0.2">
      <c r="A166" s="126" t="s">
        <v>0</v>
      </c>
      <c r="B166" s="128" t="s">
        <v>1558</v>
      </c>
      <c r="C166" s="41" t="s">
        <v>28</v>
      </c>
      <c r="D166" s="74" t="s">
        <v>1339</v>
      </c>
      <c r="E166" s="93" t="str">
        <f t="shared" si="51"/>
        <v>Niveau 1</v>
      </c>
      <c r="F166" s="27" t="s">
        <v>1136</v>
      </c>
      <c r="G166" s="41" t="s">
        <v>1145</v>
      </c>
      <c r="H166" s="104">
        <v>89</v>
      </c>
      <c r="I166" s="109">
        <v>4</v>
      </c>
      <c r="J166" s="94">
        <f t="shared" si="50"/>
        <v>356</v>
      </c>
      <c r="K166" s="27">
        <v>0</v>
      </c>
      <c r="L166" s="27">
        <v>0</v>
      </c>
      <c r="M166" s="27">
        <v>0</v>
      </c>
      <c r="N166" s="27">
        <v>0</v>
      </c>
      <c r="O166" s="27">
        <v>0</v>
      </c>
      <c r="P166" s="118"/>
      <c r="Q166" s="27"/>
      <c r="R166" s="45"/>
      <c r="S166" s="55"/>
      <c r="T166" s="23"/>
      <c r="U166" s="23"/>
      <c r="V166" s="23"/>
      <c r="W166" s="23"/>
      <c r="X166" s="23"/>
      <c r="Y166" s="91"/>
      <c r="Z166" s="92"/>
      <c r="AA166" s="92"/>
      <c r="AB166" s="67" t="str">
        <f t="shared" si="52"/>
        <v/>
      </c>
      <c r="AC166" s="67" t="str">
        <f t="shared" si="53"/>
        <v/>
      </c>
      <c r="AD166" s="67" t="str">
        <f t="shared" si="54"/>
        <v/>
      </c>
      <c r="AE166" s="31"/>
      <c r="AF166" s="23">
        <f t="shared" si="45"/>
        <v>1</v>
      </c>
      <c r="AG166" s="23">
        <f t="shared" si="46"/>
        <v>0</v>
      </c>
      <c r="AH166" s="23">
        <f t="shared" si="47"/>
        <v>0</v>
      </c>
      <c r="AI166" s="23">
        <f t="shared" si="48"/>
        <v>0</v>
      </c>
      <c r="AJ166" s="23">
        <f t="shared" si="49"/>
        <v>0</v>
      </c>
    </row>
    <row r="167" spans="1:36" ht="25.5" customHeight="1" x14ac:dyDescent="0.2">
      <c r="A167" s="177" t="s">
        <v>0</v>
      </c>
      <c r="B167" s="181" t="s">
        <v>1559</v>
      </c>
      <c r="C167" s="179" t="s">
        <v>1116</v>
      </c>
      <c r="D167" s="74"/>
      <c r="E167" s="93" t="str">
        <f t="shared" si="51"/>
        <v/>
      </c>
      <c r="F167" s="27"/>
      <c r="G167" s="41"/>
      <c r="H167" s="76"/>
      <c r="I167" s="109"/>
      <c r="J167" s="94"/>
      <c r="K167" s="27"/>
      <c r="L167" s="27"/>
      <c r="M167" s="27"/>
      <c r="N167" s="27"/>
      <c r="O167" s="27"/>
      <c r="P167" s="118"/>
      <c r="Q167" s="27"/>
      <c r="R167" s="45"/>
      <c r="S167" s="55"/>
      <c r="T167" s="23"/>
      <c r="U167" s="23"/>
      <c r="V167" s="23"/>
      <c r="W167" s="23"/>
      <c r="X167" s="23"/>
      <c r="Y167" s="91"/>
      <c r="Z167" s="92"/>
      <c r="AA167" s="92"/>
      <c r="AB167" s="67" t="str">
        <f t="shared" si="52"/>
        <v/>
      </c>
      <c r="AC167" s="67" t="str">
        <f t="shared" si="53"/>
        <v/>
      </c>
      <c r="AD167" s="67" t="str">
        <f t="shared" si="54"/>
        <v/>
      </c>
      <c r="AE167" s="31"/>
      <c r="AF167" s="23">
        <f t="shared" si="45"/>
        <v>0</v>
      </c>
      <c r="AG167" s="23">
        <f t="shared" si="46"/>
        <v>0</v>
      </c>
      <c r="AH167" s="23">
        <f t="shared" si="47"/>
        <v>0</v>
      </c>
      <c r="AI167" s="23">
        <f t="shared" si="48"/>
        <v>0</v>
      </c>
      <c r="AJ167" s="23">
        <f t="shared" si="49"/>
        <v>0</v>
      </c>
    </row>
    <row r="168" spans="1:36" ht="25.5" customHeight="1" x14ac:dyDescent="0.2">
      <c r="A168" s="126" t="s">
        <v>0</v>
      </c>
      <c r="B168" s="60" t="s">
        <v>184</v>
      </c>
      <c r="C168" s="41" t="s">
        <v>1113</v>
      </c>
      <c r="D168" s="74" t="s">
        <v>1180</v>
      </c>
      <c r="E168" s="93" t="str">
        <f>IF(D168="Bon état","Niveau 1",IF(D168="Faïencée","Niveau 2",IF(D168="Fortement faïencée","Niveau 3",IF(D168="Orniérée","Niveau 4",IF(D168="Affaissée ou quasi détruite","Niveau 5","")))))</f>
        <v>Niveau 3</v>
      </c>
      <c r="F168" s="27" t="s">
        <v>1135</v>
      </c>
      <c r="G168" s="41" t="s">
        <v>1145</v>
      </c>
      <c r="H168" s="76">
        <v>500</v>
      </c>
      <c r="I168" s="109">
        <v>5.5</v>
      </c>
      <c r="J168" s="94">
        <f>I168*H168</f>
        <v>2750</v>
      </c>
      <c r="K168" s="27">
        <v>300</v>
      </c>
      <c r="L168" s="27">
        <v>0</v>
      </c>
      <c r="M168" s="27">
        <v>0</v>
      </c>
      <c r="N168" s="27">
        <v>550</v>
      </c>
      <c r="O168" s="27">
        <v>0</v>
      </c>
      <c r="P168" s="118" t="s">
        <v>1199</v>
      </c>
      <c r="Q168" s="27"/>
      <c r="R168" s="45" t="s">
        <v>1123</v>
      </c>
      <c r="S168" s="55"/>
      <c r="T168" s="23"/>
      <c r="U168" s="23"/>
      <c r="V168" s="23"/>
      <c r="W168" s="23"/>
      <c r="X168" s="23"/>
      <c r="Y168" s="91"/>
      <c r="Z168" s="92"/>
      <c r="AA168" s="92"/>
      <c r="AB168" s="67"/>
      <c r="AC168" s="67" t="s">
        <v>1201</v>
      </c>
      <c r="AD168" s="67" t="str">
        <f>IF(R168="&gt; N+1",Y168+Z168+AA168,"")</f>
        <v/>
      </c>
      <c r="AE168" s="31"/>
      <c r="AF168" s="23">
        <f>IF(E168="Niveau 1",1,0)</f>
        <v>0</v>
      </c>
      <c r="AG168" s="23">
        <f>IF(E168="Niveau 2",1,0)</f>
        <v>0</v>
      </c>
      <c r="AH168" s="23">
        <f>IF(E168="Niveau 3",1,0)</f>
        <v>1</v>
      </c>
      <c r="AI168" s="23">
        <f>IF(E168="Niveau 4",1,0)</f>
        <v>0</v>
      </c>
      <c r="AJ168" s="23">
        <f>IF(E168="Niveau 5",1,0)</f>
        <v>0</v>
      </c>
    </row>
    <row r="169" spans="1:36" ht="25.5" customHeight="1" x14ac:dyDescent="0.2">
      <c r="A169" s="126" t="s">
        <v>0</v>
      </c>
      <c r="B169" s="60" t="s">
        <v>1560</v>
      </c>
      <c r="C169" s="41" t="s">
        <v>1113</v>
      </c>
      <c r="D169" s="74" t="s">
        <v>1179</v>
      </c>
      <c r="E169" s="93" t="str">
        <f>IF(D169="Bon état","Niveau 1",IF(D169="Faïencée","Niveau 2",IF(D169="Fortement faïencée","Niveau 3",IF(D169="Orniérée","Niveau 4",IF(D169="Affaissée ou quasi détruite","Niveau 5","")))))</f>
        <v>Niveau 2</v>
      </c>
      <c r="F169" s="27" t="s">
        <v>1136</v>
      </c>
      <c r="G169" s="41" t="s">
        <v>1145</v>
      </c>
      <c r="H169" s="76">
        <v>330</v>
      </c>
      <c r="I169" s="109">
        <v>5.6</v>
      </c>
      <c r="J169" s="94">
        <f>I169*H169</f>
        <v>1847.9999999999998</v>
      </c>
      <c r="K169" s="27">
        <v>0</v>
      </c>
      <c r="L169" s="27">
        <v>0</v>
      </c>
      <c r="M169" s="27">
        <v>150</v>
      </c>
      <c r="N169" s="27">
        <v>370</v>
      </c>
      <c r="O169" s="27">
        <v>0</v>
      </c>
      <c r="P169" s="118"/>
      <c r="Q169" s="27"/>
      <c r="R169" s="45"/>
      <c r="S169" s="55"/>
      <c r="T169" s="23"/>
      <c r="U169" s="23"/>
      <c r="V169" s="23"/>
      <c r="W169" s="23"/>
      <c r="X169" s="23"/>
      <c r="Y169" s="91"/>
      <c r="Z169" s="92"/>
      <c r="AA169" s="92"/>
      <c r="AB169" s="67" t="str">
        <f>IF(R169="Année N",Y169+Z169+AA169,"")</f>
        <v/>
      </c>
      <c r="AC169" s="67" t="str">
        <f>IF(R169="N+1",Y169+Z169+AA169,"")</f>
        <v/>
      </c>
      <c r="AD169" s="67" t="str">
        <f>IF(R169="&gt; N+1",Y169+Z169+AA169,"")</f>
        <v/>
      </c>
      <c r="AE169" s="31"/>
      <c r="AF169" s="23">
        <f>IF(E169="Niveau 1",1,0)</f>
        <v>0</v>
      </c>
      <c r="AG169" s="23">
        <f>IF(E169="Niveau 2",1,0)</f>
        <v>1</v>
      </c>
      <c r="AH169" s="23">
        <f>IF(E169="Niveau 3",1,0)</f>
        <v>0</v>
      </c>
      <c r="AI169" s="23">
        <f>IF(E169="Niveau 4",1,0)</f>
        <v>0</v>
      </c>
      <c r="AJ169" s="23">
        <f>IF(E169="Niveau 5",1,0)</f>
        <v>0</v>
      </c>
    </row>
    <row r="170" spans="1:36" ht="25.5" customHeight="1" x14ac:dyDescent="0.2">
      <c r="A170" s="126" t="s">
        <v>0</v>
      </c>
      <c r="B170" s="60" t="s">
        <v>1561</v>
      </c>
      <c r="C170" s="41" t="s">
        <v>1114</v>
      </c>
      <c r="D170" s="74" t="s">
        <v>1180</v>
      </c>
      <c r="E170" s="93" t="str">
        <f>IF(D170="Bon état","Niveau 1",IF(D170="Faïencée","Niveau 2",IF(D170="Fortement faïencée","Niveau 3",IF(D170="Orniérée","Niveau 4",IF(D170="Affaissée ou quasi détruite","Niveau 5","")))))</f>
        <v>Niveau 3</v>
      </c>
      <c r="F170" s="27" t="s">
        <v>1135</v>
      </c>
      <c r="G170" s="41" t="s">
        <v>1145</v>
      </c>
      <c r="H170" s="76">
        <v>190</v>
      </c>
      <c r="I170" s="109">
        <v>5.4</v>
      </c>
      <c r="J170" s="94">
        <f t="shared" si="50"/>
        <v>1026</v>
      </c>
      <c r="K170" s="27">
        <v>50</v>
      </c>
      <c r="L170" s="27">
        <v>0</v>
      </c>
      <c r="M170" s="27">
        <v>0</v>
      </c>
      <c r="N170" s="27">
        <v>308</v>
      </c>
      <c r="O170" s="27">
        <v>0</v>
      </c>
      <c r="P170" s="118"/>
      <c r="Q170" s="27"/>
      <c r="R170" s="45"/>
      <c r="S170" s="55"/>
      <c r="T170" s="23"/>
      <c r="U170" s="23"/>
      <c r="V170" s="23"/>
      <c r="W170" s="23"/>
      <c r="X170" s="23"/>
      <c r="Y170" s="91"/>
      <c r="Z170" s="92"/>
      <c r="AA170" s="92"/>
      <c r="AB170" s="67" t="str">
        <f t="shared" si="52"/>
        <v/>
      </c>
      <c r="AC170" s="67" t="str">
        <f t="shared" si="53"/>
        <v/>
      </c>
      <c r="AD170" s="67" t="str">
        <f t="shared" si="54"/>
        <v/>
      </c>
      <c r="AE170" s="31"/>
      <c r="AF170" s="23">
        <f t="shared" si="45"/>
        <v>0</v>
      </c>
      <c r="AG170" s="23">
        <f t="shared" si="46"/>
        <v>0</v>
      </c>
      <c r="AH170" s="23">
        <f t="shared" si="47"/>
        <v>1</v>
      </c>
      <c r="AI170" s="23">
        <f t="shared" si="48"/>
        <v>0</v>
      </c>
      <c r="AJ170" s="23">
        <f t="shared" si="49"/>
        <v>0</v>
      </c>
    </row>
    <row r="171" spans="1:36" ht="25.5" customHeight="1" x14ac:dyDescent="0.2">
      <c r="A171" s="126" t="s">
        <v>0</v>
      </c>
      <c r="B171" s="60" t="s">
        <v>1562</v>
      </c>
      <c r="C171" s="41" t="s">
        <v>31</v>
      </c>
      <c r="D171" s="74" t="s">
        <v>1339</v>
      </c>
      <c r="E171" s="93" t="str">
        <f t="shared" ref="E171:E235" si="55">IF(D171="Bon état","Niveau 1",IF(D171="Faïencée","Niveau 2",IF(D171="Fortement faïencée","Niveau 3",IF(D171="Orniérée","Niveau 4",IF(D171="Affaissée ou quasi détruite","Niveau 5","")))))</f>
        <v>Niveau 1</v>
      </c>
      <c r="F171" s="27" t="s">
        <v>1136</v>
      </c>
      <c r="G171" s="41" t="s">
        <v>1145</v>
      </c>
      <c r="H171" s="76">
        <v>350</v>
      </c>
      <c r="I171" s="109">
        <v>5.2</v>
      </c>
      <c r="J171" s="94">
        <f t="shared" si="50"/>
        <v>1820</v>
      </c>
      <c r="K171" s="27">
        <v>0</v>
      </c>
      <c r="L171" s="27">
        <v>0</v>
      </c>
      <c r="M171" s="27">
        <v>0</v>
      </c>
      <c r="N171" s="27">
        <v>0</v>
      </c>
      <c r="O171" s="27">
        <v>0</v>
      </c>
      <c r="P171" s="118"/>
      <c r="Q171" s="27"/>
      <c r="R171" s="45"/>
      <c r="S171" s="55"/>
      <c r="T171" s="23"/>
      <c r="U171" s="23"/>
      <c r="V171" s="23"/>
      <c r="W171" s="23"/>
      <c r="X171" s="23"/>
      <c r="Y171" s="91"/>
      <c r="Z171" s="92"/>
      <c r="AA171" s="92"/>
      <c r="AB171" s="67" t="str">
        <f t="shared" si="52"/>
        <v/>
      </c>
      <c r="AC171" s="67" t="str">
        <f t="shared" si="53"/>
        <v/>
      </c>
      <c r="AD171" s="67" t="str">
        <f t="shared" si="54"/>
        <v/>
      </c>
      <c r="AE171" s="31"/>
      <c r="AF171" s="23">
        <f t="shared" si="45"/>
        <v>1</v>
      </c>
      <c r="AG171" s="23">
        <f t="shared" si="46"/>
        <v>0</v>
      </c>
      <c r="AH171" s="23">
        <f t="shared" si="47"/>
        <v>0</v>
      </c>
      <c r="AI171" s="23">
        <f t="shared" si="48"/>
        <v>0</v>
      </c>
      <c r="AJ171" s="23">
        <f t="shared" si="49"/>
        <v>0</v>
      </c>
    </row>
    <row r="172" spans="1:36" ht="25.5" customHeight="1" x14ac:dyDescent="0.2">
      <c r="A172" s="126" t="s">
        <v>0</v>
      </c>
      <c r="B172" s="60" t="s">
        <v>1563</v>
      </c>
      <c r="C172" s="41" t="s">
        <v>1340</v>
      </c>
      <c r="D172" s="74" t="s">
        <v>1339</v>
      </c>
      <c r="E172" s="93" t="str">
        <f t="shared" si="55"/>
        <v>Niveau 1</v>
      </c>
      <c r="F172" s="27" t="s">
        <v>1135</v>
      </c>
      <c r="G172" s="41" t="s">
        <v>1145</v>
      </c>
      <c r="H172" s="76">
        <v>75</v>
      </c>
      <c r="I172" s="109">
        <v>4.5</v>
      </c>
      <c r="J172" s="94">
        <f t="shared" si="50"/>
        <v>337.5</v>
      </c>
      <c r="K172" s="27">
        <v>0</v>
      </c>
      <c r="L172" s="27">
        <v>0</v>
      </c>
      <c r="M172" s="27">
        <v>0</v>
      </c>
      <c r="N172" s="27">
        <v>0</v>
      </c>
      <c r="O172" s="27">
        <v>0</v>
      </c>
      <c r="P172" s="118">
        <v>2015</v>
      </c>
      <c r="Q172" s="27" t="s">
        <v>1170</v>
      </c>
      <c r="R172" s="45"/>
      <c r="S172" s="55"/>
      <c r="T172" s="23"/>
      <c r="U172" s="23"/>
      <c r="V172" s="23"/>
      <c r="W172" s="23"/>
      <c r="X172" s="23"/>
      <c r="Y172" s="91"/>
      <c r="Z172" s="92"/>
      <c r="AA172" s="92"/>
      <c r="AB172" s="67" t="str">
        <f t="shared" si="52"/>
        <v/>
      </c>
      <c r="AC172" s="67" t="str">
        <f t="shared" si="53"/>
        <v/>
      </c>
      <c r="AD172" s="67" t="str">
        <f t="shared" si="54"/>
        <v/>
      </c>
      <c r="AE172" s="31"/>
      <c r="AF172" s="23">
        <f t="shared" si="45"/>
        <v>1</v>
      </c>
      <c r="AG172" s="23">
        <f t="shared" si="46"/>
        <v>0</v>
      </c>
      <c r="AH172" s="23">
        <f t="shared" si="47"/>
        <v>0</v>
      </c>
      <c r="AI172" s="23">
        <f t="shared" si="48"/>
        <v>0</v>
      </c>
      <c r="AJ172" s="23">
        <f t="shared" si="49"/>
        <v>0</v>
      </c>
    </row>
    <row r="173" spans="1:36" ht="25.5" customHeight="1" x14ac:dyDescent="0.2">
      <c r="A173" s="126" t="s">
        <v>1191</v>
      </c>
      <c r="B173" s="128" t="s">
        <v>1564</v>
      </c>
      <c r="C173" s="41" t="s">
        <v>36</v>
      </c>
      <c r="D173" s="74" t="s">
        <v>1339</v>
      </c>
      <c r="E173" s="93" t="str">
        <f t="shared" si="55"/>
        <v>Niveau 1</v>
      </c>
      <c r="F173" s="27" t="s">
        <v>1136</v>
      </c>
      <c r="G173" s="41" t="s">
        <v>1145</v>
      </c>
      <c r="H173" s="76"/>
      <c r="I173" s="109"/>
      <c r="J173" s="94">
        <f t="shared" si="50"/>
        <v>0</v>
      </c>
      <c r="K173" s="27">
        <v>0</v>
      </c>
      <c r="L173" s="27">
        <v>0</v>
      </c>
      <c r="M173" s="27">
        <v>0</v>
      </c>
      <c r="N173" s="27">
        <v>0</v>
      </c>
      <c r="O173" s="27">
        <v>0</v>
      </c>
      <c r="P173" s="118"/>
      <c r="Q173" s="27"/>
      <c r="R173" s="45"/>
      <c r="S173" s="55"/>
      <c r="T173" s="23"/>
      <c r="U173" s="23"/>
      <c r="V173" s="23"/>
      <c r="W173" s="23"/>
      <c r="X173" s="23"/>
      <c r="Y173" s="91"/>
      <c r="Z173" s="92"/>
      <c r="AA173" s="92"/>
      <c r="AB173" s="67" t="str">
        <f t="shared" si="52"/>
        <v/>
      </c>
      <c r="AC173" s="67" t="str">
        <f t="shared" si="53"/>
        <v/>
      </c>
      <c r="AD173" s="67" t="str">
        <f t="shared" si="54"/>
        <v/>
      </c>
      <c r="AE173" s="31"/>
      <c r="AF173" s="23">
        <f t="shared" si="45"/>
        <v>1</v>
      </c>
      <c r="AG173" s="23">
        <f t="shared" si="46"/>
        <v>0</v>
      </c>
      <c r="AH173" s="23">
        <f t="shared" si="47"/>
        <v>0</v>
      </c>
      <c r="AI173" s="23">
        <f t="shared" si="48"/>
        <v>0</v>
      </c>
      <c r="AJ173" s="23">
        <f t="shared" si="49"/>
        <v>0</v>
      </c>
    </row>
    <row r="174" spans="1:36" ht="25.5" customHeight="1" x14ac:dyDescent="0.2">
      <c r="A174" s="177" t="s">
        <v>0</v>
      </c>
      <c r="B174" s="181" t="s">
        <v>1565</v>
      </c>
      <c r="C174" s="179" t="s">
        <v>25</v>
      </c>
      <c r="D174" s="74"/>
      <c r="E174" s="93" t="str">
        <f t="shared" si="55"/>
        <v/>
      </c>
      <c r="F174" s="27"/>
      <c r="G174" s="41"/>
      <c r="H174" s="76">
        <v>273</v>
      </c>
      <c r="I174" s="109"/>
      <c r="J174" s="94">
        <f t="shared" si="50"/>
        <v>0</v>
      </c>
      <c r="K174" s="27"/>
      <c r="L174" s="27"/>
      <c r="M174" s="27"/>
      <c r="N174" s="27"/>
      <c r="O174" s="27"/>
      <c r="P174" s="118"/>
      <c r="Q174" s="27"/>
      <c r="R174" s="45"/>
      <c r="S174" s="55"/>
      <c r="T174" s="23"/>
      <c r="U174" s="23"/>
      <c r="V174" s="23"/>
      <c r="W174" s="23"/>
      <c r="X174" s="23"/>
      <c r="Y174" s="91"/>
      <c r="Z174" s="92"/>
      <c r="AA174" s="92"/>
      <c r="AB174" s="67" t="str">
        <f t="shared" si="52"/>
        <v/>
      </c>
      <c r="AC174" s="67" t="str">
        <f t="shared" si="53"/>
        <v/>
      </c>
      <c r="AD174" s="67" t="str">
        <f t="shared" si="54"/>
        <v/>
      </c>
      <c r="AE174" s="31"/>
      <c r="AF174" s="23">
        <f t="shared" si="45"/>
        <v>0</v>
      </c>
      <c r="AG174" s="23">
        <f t="shared" si="46"/>
        <v>0</v>
      </c>
      <c r="AH174" s="23">
        <f t="shared" si="47"/>
        <v>0</v>
      </c>
      <c r="AI174" s="23">
        <f t="shared" si="48"/>
        <v>0</v>
      </c>
      <c r="AJ174" s="23">
        <f t="shared" si="49"/>
        <v>0</v>
      </c>
    </row>
    <row r="175" spans="1:36" ht="25.5" customHeight="1" x14ac:dyDescent="0.2">
      <c r="A175" s="126" t="s">
        <v>0</v>
      </c>
      <c r="B175" s="60" t="s">
        <v>1566</v>
      </c>
      <c r="C175" s="41" t="s">
        <v>1116</v>
      </c>
      <c r="D175" s="74" t="s">
        <v>1339</v>
      </c>
      <c r="E175" s="93" t="str">
        <f t="shared" si="55"/>
        <v>Niveau 1</v>
      </c>
      <c r="F175" s="27" t="s">
        <v>1136</v>
      </c>
      <c r="G175" s="41" t="s">
        <v>1145</v>
      </c>
      <c r="H175" s="76">
        <v>265</v>
      </c>
      <c r="I175" s="109">
        <v>5.5</v>
      </c>
      <c r="J175" s="94">
        <f t="shared" si="50"/>
        <v>1457.5</v>
      </c>
      <c r="K175" s="27">
        <v>15</v>
      </c>
      <c r="L175" s="27">
        <v>0</v>
      </c>
      <c r="M175" s="27">
        <v>0</v>
      </c>
      <c r="N175" s="27">
        <v>0</v>
      </c>
      <c r="O175" s="27">
        <v>0</v>
      </c>
      <c r="P175" s="118"/>
      <c r="Q175" s="27"/>
      <c r="R175" s="45"/>
      <c r="S175" s="55"/>
      <c r="T175" s="23"/>
      <c r="U175" s="23"/>
      <c r="V175" s="23"/>
      <c r="W175" s="23"/>
      <c r="X175" s="23"/>
      <c r="Y175" s="91"/>
      <c r="Z175" s="92"/>
      <c r="AA175" s="92"/>
      <c r="AB175" s="67" t="str">
        <f t="shared" si="52"/>
        <v/>
      </c>
      <c r="AC175" s="67" t="str">
        <f t="shared" si="53"/>
        <v/>
      </c>
      <c r="AD175" s="67" t="str">
        <f t="shared" si="54"/>
        <v/>
      </c>
      <c r="AE175" s="31"/>
      <c r="AF175" s="23">
        <f t="shared" si="45"/>
        <v>1</v>
      </c>
      <c r="AG175" s="23">
        <f t="shared" si="46"/>
        <v>0</v>
      </c>
      <c r="AH175" s="23">
        <f t="shared" si="47"/>
        <v>0</v>
      </c>
      <c r="AI175" s="23">
        <f t="shared" si="48"/>
        <v>0</v>
      </c>
      <c r="AJ175" s="23">
        <f t="shared" si="49"/>
        <v>0</v>
      </c>
    </row>
    <row r="176" spans="1:36" ht="25.5" customHeight="1" x14ac:dyDescent="0.2">
      <c r="A176" s="126" t="s">
        <v>0</v>
      </c>
      <c r="B176" s="60" t="s">
        <v>1567</v>
      </c>
      <c r="C176" s="41" t="s">
        <v>30</v>
      </c>
      <c r="D176" s="74" t="s">
        <v>1339</v>
      </c>
      <c r="E176" s="93" t="str">
        <f t="shared" si="55"/>
        <v>Niveau 1</v>
      </c>
      <c r="F176" s="27" t="s">
        <v>1136</v>
      </c>
      <c r="G176" s="41" t="s">
        <v>1145</v>
      </c>
      <c r="H176" s="76">
        <v>170</v>
      </c>
      <c r="I176" s="109">
        <v>5.2</v>
      </c>
      <c r="J176" s="94">
        <f t="shared" si="50"/>
        <v>884</v>
      </c>
      <c r="K176" s="27">
        <v>0</v>
      </c>
      <c r="L176" s="27">
        <v>0</v>
      </c>
      <c r="M176" s="27">
        <v>0</v>
      </c>
      <c r="N176" s="27">
        <v>0</v>
      </c>
      <c r="O176" s="27">
        <v>0</v>
      </c>
      <c r="P176" s="118"/>
      <c r="Q176" s="27"/>
      <c r="R176" s="45"/>
      <c r="S176" s="55"/>
      <c r="T176" s="23"/>
      <c r="U176" s="23"/>
      <c r="V176" s="23"/>
      <c r="W176" s="23"/>
      <c r="X176" s="23"/>
      <c r="Y176" s="91"/>
      <c r="Z176" s="92"/>
      <c r="AA176" s="92"/>
      <c r="AB176" s="67" t="str">
        <f t="shared" si="52"/>
        <v/>
      </c>
      <c r="AC176" s="67" t="str">
        <f t="shared" si="53"/>
        <v/>
      </c>
      <c r="AD176" s="67" t="str">
        <f t="shared" si="54"/>
        <v/>
      </c>
      <c r="AE176" s="31"/>
      <c r="AF176" s="23">
        <f t="shared" si="45"/>
        <v>1</v>
      </c>
      <c r="AG176" s="23">
        <f t="shared" si="46"/>
        <v>0</v>
      </c>
      <c r="AH176" s="23">
        <f t="shared" si="47"/>
        <v>0</v>
      </c>
      <c r="AI176" s="23">
        <f t="shared" si="48"/>
        <v>0</v>
      </c>
      <c r="AJ176" s="23">
        <f t="shared" si="49"/>
        <v>0</v>
      </c>
    </row>
    <row r="177" spans="1:36" ht="25.5" customHeight="1" x14ac:dyDescent="0.2">
      <c r="A177" s="126" t="s">
        <v>0</v>
      </c>
      <c r="B177" s="60" t="s">
        <v>192</v>
      </c>
      <c r="C177" s="41" t="s">
        <v>29</v>
      </c>
      <c r="D177" s="74" t="s">
        <v>1339</v>
      </c>
      <c r="E177" s="93" t="str">
        <f t="shared" si="55"/>
        <v>Niveau 1</v>
      </c>
      <c r="F177" s="27" t="s">
        <v>1136</v>
      </c>
      <c r="G177" s="41" t="s">
        <v>1145</v>
      </c>
      <c r="H177" s="76">
        <v>300</v>
      </c>
      <c r="I177" s="109">
        <v>7</v>
      </c>
      <c r="J177" s="94">
        <f t="shared" si="50"/>
        <v>2100</v>
      </c>
      <c r="K177" s="27">
        <v>0</v>
      </c>
      <c r="L177" s="27">
        <v>0</v>
      </c>
      <c r="M177" s="27">
        <v>0</v>
      </c>
      <c r="N177" s="27">
        <v>0</v>
      </c>
      <c r="O177" s="27">
        <v>0</v>
      </c>
      <c r="P177" s="118"/>
      <c r="Q177" s="27"/>
      <c r="R177" s="45"/>
      <c r="S177" s="55"/>
      <c r="T177" s="23"/>
      <c r="U177" s="23"/>
      <c r="V177" s="23"/>
      <c r="W177" s="23"/>
      <c r="X177" s="23"/>
      <c r="Y177" s="91"/>
      <c r="Z177" s="92"/>
      <c r="AA177" s="92"/>
      <c r="AB177" s="67" t="str">
        <f t="shared" si="52"/>
        <v/>
      </c>
      <c r="AC177" s="67" t="str">
        <f t="shared" si="53"/>
        <v/>
      </c>
      <c r="AD177" s="67" t="str">
        <f t="shared" si="54"/>
        <v/>
      </c>
      <c r="AE177" s="31"/>
      <c r="AF177" s="23">
        <f t="shared" si="45"/>
        <v>1</v>
      </c>
      <c r="AG177" s="23">
        <f t="shared" si="46"/>
        <v>0</v>
      </c>
      <c r="AH177" s="23">
        <f t="shared" si="47"/>
        <v>0</v>
      </c>
      <c r="AI177" s="23">
        <f t="shared" si="48"/>
        <v>0</v>
      </c>
      <c r="AJ177" s="23">
        <f t="shared" si="49"/>
        <v>0</v>
      </c>
    </row>
    <row r="178" spans="1:36" ht="25.5" customHeight="1" x14ac:dyDescent="0.2">
      <c r="A178" s="126" t="s">
        <v>1</v>
      </c>
      <c r="B178" s="60" t="s">
        <v>1570</v>
      </c>
      <c r="C178" s="41" t="s">
        <v>1113</v>
      </c>
      <c r="D178" s="74" t="s">
        <v>1179</v>
      </c>
      <c r="E178" s="93" t="str">
        <f t="shared" si="55"/>
        <v>Niveau 2</v>
      </c>
      <c r="F178" s="27" t="s">
        <v>1134</v>
      </c>
      <c r="G178" s="41" t="s">
        <v>1144</v>
      </c>
      <c r="H178" s="76">
        <v>320</v>
      </c>
      <c r="I178" s="109">
        <v>7</v>
      </c>
      <c r="J178" s="94">
        <f t="shared" si="50"/>
        <v>2240</v>
      </c>
      <c r="K178" s="27">
        <v>0</v>
      </c>
      <c r="L178" s="27">
        <v>0</v>
      </c>
      <c r="M178" s="27">
        <v>300</v>
      </c>
      <c r="N178" s="27">
        <v>448</v>
      </c>
      <c r="O178" s="27">
        <v>0</v>
      </c>
      <c r="P178" s="118"/>
      <c r="Q178" s="27"/>
      <c r="R178" s="45"/>
      <c r="S178" s="125"/>
      <c r="T178" s="23"/>
      <c r="U178" s="23"/>
      <c r="V178" s="23"/>
      <c r="W178" s="23"/>
      <c r="X178" s="23"/>
      <c r="Y178" s="91"/>
      <c r="Z178" s="92"/>
      <c r="AA178" s="92"/>
      <c r="AB178" s="124"/>
      <c r="AC178" s="124"/>
      <c r="AD178" s="124"/>
      <c r="AE178" s="31"/>
      <c r="AF178" s="23">
        <f t="shared" si="45"/>
        <v>0</v>
      </c>
      <c r="AG178" s="23">
        <f t="shared" si="46"/>
        <v>1</v>
      </c>
      <c r="AH178" s="23">
        <f t="shared" si="47"/>
        <v>0</v>
      </c>
      <c r="AI178" s="23">
        <f t="shared" si="48"/>
        <v>0</v>
      </c>
      <c r="AJ178" s="23">
        <f t="shared" si="49"/>
        <v>0</v>
      </c>
    </row>
    <row r="179" spans="1:36" ht="25.5" customHeight="1" x14ac:dyDescent="0.2">
      <c r="A179" s="126" t="s">
        <v>1</v>
      </c>
      <c r="B179" s="187" t="s">
        <v>1570</v>
      </c>
      <c r="C179" s="41" t="s">
        <v>26</v>
      </c>
      <c r="D179" s="74" t="s">
        <v>1179</v>
      </c>
      <c r="E179" s="93" t="str">
        <f>IF(D179="Bon état","Niveau 1",IF(D179="Faïencée","Niveau 2",IF(D179="Fortement faïencée","Niveau 3",IF(D179="Orniérée","Niveau 4",IF(D179="Affaissée ou quasi détruite","Niveau 5","")))))</f>
        <v>Niveau 2</v>
      </c>
      <c r="F179" s="27" t="s">
        <v>1134</v>
      </c>
      <c r="G179" s="41" t="s">
        <v>1144</v>
      </c>
      <c r="H179" s="76">
        <v>420</v>
      </c>
      <c r="I179" s="109">
        <v>7</v>
      </c>
      <c r="J179" s="94">
        <f>I179*H179</f>
        <v>2940</v>
      </c>
      <c r="K179" s="27">
        <v>0</v>
      </c>
      <c r="L179" s="27">
        <v>0</v>
      </c>
      <c r="M179" s="27">
        <v>130</v>
      </c>
      <c r="N179" s="27">
        <v>588</v>
      </c>
      <c r="O179" s="27">
        <v>0</v>
      </c>
      <c r="P179" s="118"/>
      <c r="Q179" s="27"/>
      <c r="R179" s="45"/>
      <c r="S179" s="55"/>
      <c r="T179" s="23"/>
      <c r="U179" s="23"/>
      <c r="V179" s="23"/>
      <c r="W179" s="23"/>
      <c r="X179" s="23"/>
      <c r="Y179" s="91"/>
      <c r="Z179" s="92"/>
      <c r="AA179" s="92"/>
      <c r="AB179" s="67" t="str">
        <f>IF(R179="Année N",Y179+Z179+AA179,"")</f>
        <v/>
      </c>
      <c r="AC179" s="67" t="str">
        <f>IF(R179="N+1",Y179+Z179+AA179,"")</f>
        <v/>
      </c>
      <c r="AD179" s="67" t="str">
        <f>IF(R179="&gt; N+1",Y179+Z179+AA179,"")</f>
        <v/>
      </c>
      <c r="AE179" s="31"/>
      <c r="AF179" s="23">
        <f>IF(E179="Niveau 1",1,0)</f>
        <v>0</v>
      </c>
      <c r="AG179" s="23">
        <f>IF(E179="Niveau 2",1,0)</f>
        <v>1</v>
      </c>
      <c r="AH179" s="23">
        <f>IF(E179="Niveau 3",1,0)</f>
        <v>0</v>
      </c>
      <c r="AI179" s="23">
        <f>IF(E179="Niveau 4",1,0)</f>
        <v>0</v>
      </c>
      <c r="AJ179" s="23">
        <f>IF(E179="Niveau 5",1,0)</f>
        <v>0</v>
      </c>
    </row>
    <row r="180" spans="1:36" ht="25.5" customHeight="1" x14ac:dyDescent="0.2">
      <c r="A180" s="126" t="s">
        <v>0</v>
      </c>
      <c r="B180" s="128" t="s">
        <v>1571</v>
      </c>
      <c r="C180" s="41" t="s">
        <v>38</v>
      </c>
      <c r="D180" s="74" t="s">
        <v>1339</v>
      </c>
      <c r="E180" s="93" t="str">
        <f>IF(D180="Bon état","Niveau 1",IF(D180="Faïencée","Niveau 2",IF(D180="Fortement faïencée","Niveau 3",IF(D180="Orniérée","Niveau 4",IF(D180="Affaissée ou quasi détruite","Niveau 5","")))))</f>
        <v>Niveau 1</v>
      </c>
      <c r="F180" s="27" t="s">
        <v>1136</v>
      </c>
      <c r="G180" s="41" t="s">
        <v>1145</v>
      </c>
      <c r="H180" s="76">
        <v>135</v>
      </c>
      <c r="I180" s="109">
        <v>5.9</v>
      </c>
      <c r="J180" s="94">
        <f>I180*H180</f>
        <v>796.5</v>
      </c>
      <c r="K180" s="27">
        <v>0</v>
      </c>
      <c r="L180" s="27">
        <v>0</v>
      </c>
      <c r="M180" s="27">
        <v>0</v>
      </c>
      <c r="N180" s="27">
        <v>0</v>
      </c>
      <c r="O180" s="27">
        <v>0</v>
      </c>
      <c r="P180" s="118">
        <v>2015</v>
      </c>
      <c r="Q180" s="27" t="s">
        <v>1170</v>
      </c>
      <c r="R180" s="45"/>
      <c r="S180" s="55"/>
      <c r="T180" s="23"/>
      <c r="U180" s="23"/>
      <c r="V180" s="23"/>
      <c r="W180" s="23"/>
      <c r="X180" s="23"/>
      <c r="Y180" s="91"/>
      <c r="Z180" s="92"/>
      <c r="AA180" s="92"/>
      <c r="AB180" s="67" t="str">
        <f>IF(R180="Année N",Y180+Z180+AA180,"")</f>
        <v/>
      </c>
      <c r="AC180" s="67" t="str">
        <f>IF(R180="N+1",Y180+Z180+AA180,"")</f>
        <v/>
      </c>
      <c r="AD180" s="67" t="str">
        <f>IF(R180="&gt; N+1",Y180+Z180+AA180,"")</f>
        <v/>
      </c>
      <c r="AE180" s="31"/>
      <c r="AF180" s="23">
        <f>IF(E180="Niveau 1",1,0)</f>
        <v>1</v>
      </c>
      <c r="AG180" s="23">
        <f>IF(E180="Niveau 2",1,0)</f>
        <v>0</v>
      </c>
      <c r="AH180" s="23">
        <f>IF(E180="Niveau 3",1,0)</f>
        <v>0</v>
      </c>
      <c r="AI180" s="23">
        <f>IF(E180="Niveau 4",1,0)</f>
        <v>0</v>
      </c>
      <c r="AJ180" s="23">
        <f>IF(E180="Niveau 5",1,0)</f>
        <v>0</v>
      </c>
    </row>
    <row r="181" spans="1:36" ht="25.5" customHeight="1" x14ac:dyDescent="0.2">
      <c r="A181" s="126" t="s">
        <v>0</v>
      </c>
      <c r="B181" s="60" t="s">
        <v>1572</v>
      </c>
      <c r="C181" s="41" t="s">
        <v>36</v>
      </c>
      <c r="D181" s="74" t="s">
        <v>1339</v>
      </c>
      <c r="E181" s="93" t="str">
        <f t="shared" si="55"/>
        <v>Niveau 1</v>
      </c>
      <c r="F181" s="27" t="s">
        <v>1136</v>
      </c>
      <c r="G181" s="41" t="s">
        <v>1145</v>
      </c>
      <c r="H181" s="76">
        <v>118</v>
      </c>
      <c r="I181" s="109">
        <v>5.7</v>
      </c>
      <c r="J181" s="94">
        <f t="shared" si="50"/>
        <v>672.6</v>
      </c>
      <c r="K181" s="27">
        <v>0</v>
      </c>
      <c r="L181" s="27">
        <v>0</v>
      </c>
      <c r="M181" s="27">
        <v>0</v>
      </c>
      <c r="N181" s="27">
        <v>0</v>
      </c>
      <c r="O181" s="27">
        <v>0</v>
      </c>
      <c r="P181" s="118"/>
      <c r="Q181" s="27"/>
      <c r="R181" s="45"/>
      <c r="S181" s="55"/>
      <c r="T181" s="23"/>
      <c r="U181" s="23"/>
      <c r="V181" s="23"/>
      <c r="W181" s="23"/>
      <c r="X181" s="23"/>
      <c r="Y181" s="91"/>
      <c r="Z181" s="92"/>
      <c r="AA181" s="92"/>
      <c r="AB181" s="67" t="str">
        <f t="shared" si="52"/>
        <v/>
      </c>
      <c r="AC181" s="67" t="str">
        <f t="shared" si="53"/>
        <v/>
      </c>
      <c r="AD181" s="67" t="str">
        <f t="shared" si="54"/>
        <v/>
      </c>
      <c r="AE181" s="31"/>
      <c r="AF181" s="23">
        <f t="shared" si="45"/>
        <v>1</v>
      </c>
      <c r="AG181" s="23">
        <f t="shared" si="46"/>
        <v>0</v>
      </c>
      <c r="AH181" s="23">
        <f t="shared" si="47"/>
        <v>0</v>
      </c>
      <c r="AI181" s="23">
        <f t="shared" si="48"/>
        <v>0</v>
      </c>
      <c r="AJ181" s="23">
        <f t="shared" si="49"/>
        <v>0</v>
      </c>
    </row>
    <row r="182" spans="1:36" ht="25.5" customHeight="1" x14ac:dyDescent="0.2">
      <c r="A182" s="126" t="s">
        <v>0</v>
      </c>
      <c r="B182" s="60" t="s">
        <v>1573</v>
      </c>
      <c r="C182" s="41" t="s">
        <v>26</v>
      </c>
      <c r="D182" s="74" t="s">
        <v>1179</v>
      </c>
      <c r="E182" s="93" t="str">
        <f>IF(D182="Bon état","Niveau 1",IF(D182="Faïencée","Niveau 2",IF(D182="Fortement faïencée","Niveau 3",IF(D182="Orniérée","Niveau 4",IF(D182="Affaissée ou quasi détruite","Niveau 5","")))))</f>
        <v>Niveau 2</v>
      </c>
      <c r="F182" s="27" t="s">
        <v>1135</v>
      </c>
      <c r="G182" s="41" t="s">
        <v>1145</v>
      </c>
      <c r="H182" s="76">
        <v>730</v>
      </c>
      <c r="I182" s="109">
        <v>5.8</v>
      </c>
      <c r="J182" s="94">
        <f>I182*H182</f>
        <v>4234</v>
      </c>
      <c r="K182" s="27">
        <v>25</v>
      </c>
      <c r="L182" s="27">
        <v>0</v>
      </c>
      <c r="M182" s="27">
        <v>0</v>
      </c>
      <c r="N182" s="27">
        <v>847</v>
      </c>
      <c r="O182" s="27">
        <v>0</v>
      </c>
      <c r="P182" s="118"/>
      <c r="Q182" s="27"/>
      <c r="R182" s="45"/>
      <c r="S182" s="55"/>
      <c r="T182" s="23"/>
      <c r="U182" s="23"/>
      <c r="V182" s="23"/>
      <c r="W182" s="23"/>
      <c r="X182" s="23"/>
      <c r="Y182" s="91"/>
      <c r="Z182" s="92"/>
      <c r="AA182" s="92"/>
      <c r="AB182" s="67" t="str">
        <f>IF(R182="Année N",Y182+Z182+AA182,"")</f>
        <v/>
      </c>
      <c r="AC182" s="67" t="str">
        <f>IF(R182="N+1",Y182+Z182+AA182,"")</f>
        <v/>
      </c>
      <c r="AD182" s="67" t="str">
        <f>IF(R182="&gt; N+1",Y182+Z182+AA182,"")</f>
        <v/>
      </c>
      <c r="AE182" s="31"/>
      <c r="AF182" s="23">
        <f>IF(E182="Niveau 1",1,0)</f>
        <v>0</v>
      </c>
      <c r="AG182" s="23">
        <f>IF(E182="Niveau 2",1,0)</f>
        <v>1</v>
      </c>
      <c r="AH182" s="23">
        <f>IF(E182="Niveau 3",1,0)</f>
        <v>0</v>
      </c>
      <c r="AI182" s="23">
        <f>IF(E182="Niveau 4",1,0)</f>
        <v>0</v>
      </c>
      <c r="AJ182" s="23">
        <f>IF(E182="Niveau 5",1,0)</f>
        <v>0</v>
      </c>
    </row>
    <row r="183" spans="1:36" ht="25.5" customHeight="1" x14ac:dyDescent="0.2">
      <c r="A183" s="126" t="s">
        <v>7</v>
      </c>
      <c r="B183" s="60" t="s">
        <v>1574</v>
      </c>
      <c r="C183" s="41" t="s">
        <v>1114</v>
      </c>
      <c r="D183" s="74" t="s">
        <v>1339</v>
      </c>
      <c r="E183" s="93" t="str">
        <f t="shared" si="55"/>
        <v>Niveau 1</v>
      </c>
      <c r="F183" s="27" t="s">
        <v>1136</v>
      </c>
      <c r="G183" s="41" t="s">
        <v>1145</v>
      </c>
      <c r="H183" s="76">
        <v>40</v>
      </c>
      <c r="I183" s="109">
        <v>5.5</v>
      </c>
      <c r="J183" s="94">
        <f t="shared" si="50"/>
        <v>220</v>
      </c>
      <c r="K183" s="27">
        <v>0</v>
      </c>
      <c r="L183" s="27">
        <v>0</v>
      </c>
      <c r="M183" s="27">
        <v>0</v>
      </c>
      <c r="N183" s="27">
        <v>0</v>
      </c>
      <c r="O183" s="27">
        <v>0</v>
      </c>
      <c r="P183" s="118"/>
      <c r="Q183" s="27"/>
      <c r="R183" s="45"/>
      <c r="S183" s="55"/>
      <c r="T183" s="23"/>
      <c r="U183" s="23"/>
      <c r="V183" s="23"/>
      <c r="W183" s="23"/>
      <c r="X183" s="23"/>
      <c r="Y183" s="91"/>
      <c r="Z183" s="92"/>
      <c r="AA183" s="92"/>
      <c r="AB183" s="67" t="str">
        <f t="shared" si="52"/>
        <v/>
      </c>
      <c r="AC183" s="67" t="str">
        <f t="shared" si="53"/>
        <v/>
      </c>
      <c r="AD183" s="67" t="str">
        <f t="shared" si="54"/>
        <v/>
      </c>
      <c r="AE183" s="31"/>
      <c r="AF183" s="23">
        <f t="shared" si="45"/>
        <v>1</v>
      </c>
      <c r="AG183" s="23">
        <f t="shared" si="46"/>
        <v>0</v>
      </c>
      <c r="AH183" s="23">
        <f t="shared" si="47"/>
        <v>0</v>
      </c>
      <c r="AI183" s="23">
        <f t="shared" si="48"/>
        <v>0</v>
      </c>
      <c r="AJ183" s="23">
        <f t="shared" si="49"/>
        <v>0</v>
      </c>
    </row>
    <row r="184" spans="1:36" ht="25.5" customHeight="1" x14ac:dyDescent="0.2">
      <c r="A184" s="126" t="s">
        <v>0</v>
      </c>
      <c r="B184" s="60" t="s">
        <v>198</v>
      </c>
      <c r="C184" s="41" t="s">
        <v>1340</v>
      </c>
      <c r="D184" s="74" t="s">
        <v>1179</v>
      </c>
      <c r="E184" s="93" t="str">
        <f t="shared" si="55"/>
        <v>Niveau 2</v>
      </c>
      <c r="F184" s="27" t="s">
        <v>1136</v>
      </c>
      <c r="G184" s="41" t="s">
        <v>1145</v>
      </c>
      <c r="H184" s="76">
        <v>100</v>
      </c>
      <c r="I184" s="109">
        <v>6.5</v>
      </c>
      <c r="J184" s="94">
        <f t="shared" si="50"/>
        <v>650</v>
      </c>
      <c r="K184" s="27">
        <v>0</v>
      </c>
      <c r="L184" s="27">
        <v>0</v>
      </c>
      <c r="M184" s="27">
        <v>0</v>
      </c>
      <c r="N184" s="27">
        <v>130</v>
      </c>
      <c r="O184" s="27">
        <v>0</v>
      </c>
      <c r="P184" s="118"/>
      <c r="Q184" s="27"/>
      <c r="R184" s="45"/>
      <c r="S184" s="55"/>
      <c r="T184" s="23"/>
      <c r="U184" s="23"/>
      <c r="V184" s="23"/>
      <c r="W184" s="23"/>
      <c r="X184" s="23"/>
      <c r="Y184" s="91"/>
      <c r="Z184" s="92"/>
      <c r="AA184" s="92"/>
      <c r="AB184" s="67" t="str">
        <f t="shared" si="52"/>
        <v/>
      </c>
      <c r="AC184" s="67" t="str">
        <f t="shared" si="53"/>
        <v/>
      </c>
      <c r="AD184" s="67" t="str">
        <f t="shared" si="54"/>
        <v/>
      </c>
      <c r="AE184" s="31"/>
      <c r="AF184" s="23">
        <f t="shared" si="45"/>
        <v>0</v>
      </c>
      <c r="AG184" s="23">
        <f t="shared" si="46"/>
        <v>1</v>
      </c>
      <c r="AH184" s="23">
        <f t="shared" si="47"/>
        <v>0</v>
      </c>
      <c r="AI184" s="23">
        <f t="shared" si="48"/>
        <v>0</v>
      </c>
      <c r="AJ184" s="23">
        <f t="shared" si="49"/>
        <v>0</v>
      </c>
    </row>
    <row r="185" spans="1:36" ht="25.5" customHeight="1" x14ac:dyDescent="0.2">
      <c r="A185" s="126" t="s">
        <v>4</v>
      </c>
      <c r="B185" s="60" t="s">
        <v>199</v>
      </c>
      <c r="C185" s="41" t="s">
        <v>37</v>
      </c>
      <c r="D185" s="74" t="s">
        <v>1179</v>
      </c>
      <c r="E185" s="93" t="str">
        <f t="shared" si="55"/>
        <v>Niveau 2</v>
      </c>
      <c r="F185" s="27" t="s">
        <v>1136</v>
      </c>
      <c r="G185" s="41" t="s">
        <v>1145</v>
      </c>
      <c r="H185" s="76">
        <v>150</v>
      </c>
      <c r="I185" s="109">
        <v>18</v>
      </c>
      <c r="J185" s="94">
        <f t="shared" si="50"/>
        <v>2700</v>
      </c>
      <c r="K185" s="27"/>
      <c r="L185" s="27"/>
      <c r="M185" s="27"/>
      <c r="N185" s="27"/>
      <c r="O185" s="27"/>
      <c r="P185" s="118"/>
      <c r="Q185" s="27"/>
      <c r="R185" s="45"/>
      <c r="S185" s="55"/>
      <c r="T185" s="23"/>
      <c r="U185" s="23"/>
      <c r="V185" s="23"/>
      <c r="W185" s="23"/>
      <c r="X185" s="23"/>
      <c r="Y185" s="91"/>
      <c r="Z185" s="92"/>
      <c r="AA185" s="92"/>
      <c r="AB185" s="67" t="str">
        <f t="shared" si="52"/>
        <v/>
      </c>
      <c r="AC185" s="67" t="str">
        <f t="shared" si="53"/>
        <v/>
      </c>
      <c r="AD185" s="67" t="str">
        <f t="shared" si="54"/>
        <v/>
      </c>
      <c r="AE185" s="31"/>
      <c r="AF185" s="23">
        <f t="shared" si="45"/>
        <v>0</v>
      </c>
      <c r="AG185" s="23">
        <f t="shared" si="46"/>
        <v>1</v>
      </c>
      <c r="AH185" s="23">
        <f t="shared" si="47"/>
        <v>0</v>
      </c>
      <c r="AI185" s="23">
        <f t="shared" si="48"/>
        <v>0</v>
      </c>
      <c r="AJ185" s="23">
        <f t="shared" si="49"/>
        <v>0</v>
      </c>
    </row>
    <row r="186" spans="1:36" ht="25.5" customHeight="1" x14ac:dyDescent="0.2">
      <c r="A186" s="126" t="s">
        <v>7</v>
      </c>
      <c r="B186" s="128" t="s">
        <v>199</v>
      </c>
      <c r="C186" s="41" t="s">
        <v>37</v>
      </c>
      <c r="D186" s="74" t="s">
        <v>1339</v>
      </c>
      <c r="E186" s="93" t="str">
        <f t="shared" si="55"/>
        <v>Niveau 1</v>
      </c>
      <c r="F186" s="27" t="s">
        <v>1136</v>
      </c>
      <c r="G186" s="41" t="s">
        <v>1145</v>
      </c>
      <c r="H186" s="76">
        <v>40</v>
      </c>
      <c r="I186" s="109">
        <v>3.3</v>
      </c>
      <c r="J186" s="94">
        <f t="shared" si="50"/>
        <v>132</v>
      </c>
      <c r="K186" s="27">
        <v>0</v>
      </c>
      <c r="L186" s="27">
        <v>0</v>
      </c>
      <c r="M186" s="27">
        <v>0</v>
      </c>
      <c r="N186" s="27">
        <v>0</v>
      </c>
      <c r="O186" s="27">
        <v>0</v>
      </c>
      <c r="P186" s="118"/>
      <c r="Q186" s="27"/>
      <c r="R186" s="45"/>
      <c r="S186" s="55"/>
      <c r="T186" s="23"/>
      <c r="U186" s="23"/>
      <c r="V186" s="23"/>
      <c r="W186" s="23"/>
      <c r="X186" s="23"/>
      <c r="Y186" s="91"/>
      <c r="Z186" s="92"/>
      <c r="AA186" s="92"/>
      <c r="AB186" s="67" t="str">
        <f t="shared" si="52"/>
        <v/>
      </c>
      <c r="AC186" s="67" t="str">
        <f t="shared" si="53"/>
        <v/>
      </c>
      <c r="AD186" s="67" t="str">
        <f t="shared" si="54"/>
        <v/>
      </c>
      <c r="AE186" s="31"/>
      <c r="AF186" s="23">
        <f t="shared" si="45"/>
        <v>1</v>
      </c>
      <c r="AG186" s="23">
        <f t="shared" si="46"/>
        <v>0</v>
      </c>
      <c r="AH186" s="23">
        <f t="shared" si="47"/>
        <v>0</v>
      </c>
      <c r="AI186" s="23">
        <f t="shared" si="48"/>
        <v>0</v>
      </c>
      <c r="AJ186" s="23">
        <f t="shared" si="49"/>
        <v>0</v>
      </c>
    </row>
    <row r="187" spans="1:36" ht="25.5" customHeight="1" x14ac:dyDescent="0.2">
      <c r="A187" s="126" t="s">
        <v>0</v>
      </c>
      <c r="B187" s="60" t="s">
        <v>1575</v>
      </c>
      <c r="C187" s="41" t="s">
        <v>33</v>
      </c>
      <c r="D187" s="74" t="s">
        <v>1339</v>
      </c>
      <c r="E187" s="93" t="str">
        <f t="shared" si="55"/>
        <v>Niveau 1</v>
      </c>
      <c r="F187" s="27" t="s">
        <v>1136</v>
      </c>
      <c r="G187" s="41" t="s">
        <v>1145</v>
      </c>
      <c r="H187" s="76">
        <v>50</v>
      </c>
      <c r="I187" s="109">
        <v>4.5999999999999996</v>
      </c>
      <c r="J187" s="94">
        <f t="shared" si="50"/>
        <v>229.99999999999997</v>
      </c>
      <c r="K187" s="27">
        <v>0</v>
      </c>
      <c r="L187" s="27">
        <v>0</v>
      </c>
      <c r="M187" s="27">
        <v>0</v>
      </c>
      <c r="N187" s="27">
        <v>0</v>
      </c>
      <c r="O187" s="27">
        <v>0</v>
      </c>
      <c r="P187" s="118"/>
      <c r="Q187" s="27"/>
      <c r="R187" s="45"/>
      <c r="S187" s="55"/>
      <c r="T187" s="23"/>
      <c r="U187" s="23"/>
      <c r="V187" s="23"/>
      <c r="W187" s="23"/>
      <c r="X187" s="23"/>
      <c r="Y187" s="91"/>
      <c r="Z187" s="92"/>
      <c r="AA187" s="92"/>
      <c r="AB187" s="67" t="str">
        <f t="shared" si="52"/>
        <v/>
      </c>
      <c r="AC187" s="67" t="str">
        <f t="shared" si="53"/>
        <v/>
      </c>
      <c r="AD187" s="67" t="str">
        <f t="shared" si="54"/>
        <v/>
      </c>
      <c r="AE187" s="31"/>
      <c r="AF187" s="23">
        <f t="shared" si="45"/>
        <v>1</v>
      </c>
      <c r="AG187" s="23">
        <f t="shared" si="46"/>
        <v>0</v>
      </c>
      <c r="AH187" s="23">
        <f t="shared" si="47"/>
        <v>0</v>
      </c>
      <c r="AI187" s="23">
        <f t="shared" si="48"/>
        <v>0</v>
      </c>
      <c r="AJ187" s="23">
        <f t="shared" si="49"/>
        <v>0</v>
      </c>
    </row>
    <row r="188" spans="1:36" s="263" customFormat="1" ht="25.5" customHeight="1" x14ac:dyDescent="0.2">
      <c r="A188" s="248" t="s">
        <v>0</v>
      </c>
      <c r="B188" s="249" t="s">
        <v>1576</v>
      </c>
      <c r="C188" s="250" t="s">
        <v>27</v>
      </c>
      <c r="D188" s="251"/>
      <c r="E188" s="247"/>
      <c r="F188" s="252"/>
      <c r="G188" s="250"/>
      <c r="H188" s="253"/>
      <c r="I188" s="254"/>
      <c r="J188" s="255"/>
      <c r="K188" s="252"/>
      <c r="L188" s="252"/>
      <c r="M188" s="252"/>
      <c r="N188" s="252"/>
      <c r="O188" s="252"/>
      <c r="P188" s="246" t="s">
        <v>2120</v>
      </c>
      <c r="Q188" s="252"/>
      <c r="R188" s="256"/>
      <c r="S188" s="247"/>
      <c r="T188" s="261"/>
      <c r="U188" s="261"/>
      <c r="V188" s="261"/>
      <c r="W188" s="261"/>
      <c r="X188" s="261"/>
      <c r="Y188" s="257"/>
      <c r="Z188" s="258"/>
      <c r="AA188" s="258"/>
      <c r="AB188" s="259"/>
      <c r="AC188" s="259"/>
      <c r="AD188" s="259"/>
      <c r="AE188" s="262"/>
      <c r="AF188" s="261"/>
      <c r="AG188" s="261"/>
      <c r="AH188" s="261"/>
      <c r="AI188" s="261"/>
      <c r="AJ188" s="261"/>
    </row>
    <row r="189" spans="1:36" ht="25.5" customHeight="1" x14ac:dyDescent="0.2">
      <c r="A189" s="126" t="s">
        <v>10</v>
      </c>
      <c r="B189" s="60" t="s">
        <v>202</v>
      </c>
      <c r="C189" s="41" t="s">
        <v>31</v>
      </c>
      <c r="D189" s="74" t="s">
        <v>1339</v>
      </c>
      <c r="E189" s="93" t="str">
        <f>IF(D189="Bon état","Niveau 1",IF(D189="Faïencée","Niveau 2",IF(D189="Fortement faïencée","Niveau 3",IF(D189="Orniérée","Niveau 4",IF(D189="Affaissée ou quasi détruite","Niveau 5","")))))</f>
        <v>Niveau 1</v>
      </c>
      <c r="F189" s="27" t="s">
        <v>1136</v>
      </c>
      <c r="G189" s="41" t="s">
        <v>1145</v>
      </c>
      <c r="H189" s="76">
        <v>310</v>
      </c>
      <c r="I189" s="109">
        <v>4.5</v>
      </c>
      <c r="J189" s="94">
        <f>I189*H189</f>
        <v>1395</v>
      </c>
      <c r="K189" s="27">
        <v>0</v>
      </c>
      <c r="L189" s="27">
        <v>0</v>
      </c>
      <c r="M189" s="27">
        <v>0</v>
      </c>
      <c r="N189" s="27">
        <v>0</v>
      </c>
      <c r="O189" s="27">
        <v>0</v>
      </c>
      <c r="P189" s="118"/>
      <c r="Q189" s="27"/>
      <c r="R189" s="45"/>
      <c r="S189" s="55"/>
      <c r="T189" s="23"/>
      <c r="U189" s="23"/>
      <c r="V189" s="23"/>
      <c r="W189" s="23"/>
      <c r="X189" s="23"/>
      <c r="Y189" s="91"/>
      <c r="Z189" s="92"/>
      <c r="AA189" s="92"/>
      <c r="AB189" s="67" t="str">
        <f>IF(R189="Année N",Y189+Z189+AA189,"")</f>
        <v/>
      </c>
      <c r="AC189" s="67" t="str">
        <f>IF(R189="N+1",Y189+Z189+AA189,"")</f>
        <v/>
      </c>
      <c r="AD189" s="67" t="str">
        <f>IF(R189="&gt; N+1",Y189+Z189+AA189,"")</f>
        <v/>
      </c>
      <c r="AE189" s="31"/>
      <c r="AF189" s="23">
        <f>IF(E189="Niveau 1",1,0)</f>
        <v>1</v>
      </c>
      <c r="AG189" s="23">
        <f>IF(E189="Niveau 2",1,0)</f>
        <v>0</v>
      </c>
      <c r="AH189" s="23">
        <f>IF(E189="Niveau 3",1,0)</f>
        <v>0</v>
      </c>
      <c r="AI189" s="23">
        <f>IF(E189="Niveau 4",1,0)</f>
        <v>0</v>
      </c>
      <c r="AJ189" s="23">
        <f>IF(E189="Niveau 5",1,0)</f>
        <v>0</v>
      </c>
    </row>
    <row r="190" spans="1:36" ht="25.5" customHeight="1" x14ac:dyDescent="0.2">
      <c r="A190" s="126" t="s">
        <v>1</v>
      </c>
      <c r="B190" s="60" t="s">
        <v>1577</v>
      </c>
      <c r="C190" s="41" t="s">
        <v>31</v>
      </c>
      <c r="D190" s="74" t="s">
        <v>1339</v>
      </c>
      <c r="E190" s="93" t="str">
        <f t="shared" si="55"/>
        <v>Niveau 1</v>
      </c>
      <c r="F190" s="27" t="s">
        <v>1136</v>
      </c>
      <c r="G190" s="41" t="s">
        <v>1145</v>
      </c>
      <c r="H190" s="76">
        <v>350</v>
      </c>
      <c r="I190" s="109">
        <v>4.5999999999999996</v>
      </c>
      <c r="J190" s="94">
        <f t="shared" si="50"/>
        <v>1609.9999999999998</v>
      </c>
      <c r="K190" s="27">
        <v>0</v>
      </c>
      <c r="L190" s="27">
        <v>0</v>
      </c>
      <c r="M190" s="27">
        <v>0</v>
      </c>
      <c r="N190" s="27">
        <v>0</v>
      </c>
      <c r="O190" s="27">
        <v>0</v>
      </c>
      <c r="P190" s="118"/>
      <c r="Q190" s="27"/>
      <c r="R190" s="45"/>
      <c r="S190" s="55"/>
      <c r="T190" s="23"/>
      <c r="U190" s="23"/>
      <c r="V190" s="23"/>
      <c r="W190" s="23"/>
      <c r="X190" s="23"/>
      <c r="Y190" s="91"/>
      <c r="Z190" s="92"/>
      <c r="AA190" s="92"/>
      <c r="AB190" s="67" t="str">
        <f t="shared" si="52"/>
        <v/>
      </c>
      <c r="AC190" s="67" t="str">
        <f t="shared" si="53"/>
        <v/>
      </c>
      <c r="AD190" s="67" t="str">
        <f t="shared" si="54"/>
        <v/>
      </c>
      <c r="AE190" s="31"/>
      <c r="AF190" s="23">
        <f t="shared" si="45"/>
        <v>1</v>
      </c>
      <c r="AG190" s="23">
        <f t="shared" si="46"/>
        <v>0</v>
      </c>
      <c r="AH190" s="23">
        <f t="shared" si="47"/>
        <v>0</v>
      </c>
      <c r="AI190" s="23">
        <f t="shared" si="48"/>
        <v>0</v>
      </c>
      <c r="AJ190" s="23">
        <f t="shared" si="49"/>
        <v>0</v>
      </c>
    </row>
    <row r="191" spans="1:36" ht="25.5" customHeight="1" x14ac:dyDescent="0.2">
      <c r="A191" s="126" t="s">
        <v>1</v>
      </c>
      <c r="B191" s="60" t="s">
        <v>1578</v>
      </c>
      <c r="C191" s="41" t="s">
        <v>31</v>
      </c>
      <c r="D191" s="74" t="s">
        <v>1339</v>
      </c>
      <c r="E191" s="93" t="str">
        <f t="shared" si="55"/>
        <v>Niveau 1</v>
      </c>
      <c r="F191" s="27" t="s">
        <v>1136</v>
      </c>
      <c r="G191" s="41" t="s">
        <v>1145</v>
      </c>
      <c r="H191" s="76">
        <v>275</v>
      </c>
      <c r="I191" s="109">
        <v>4.5999999999999996</v>
      </c>
      <c r="J191" s="94">
        <f t="shared" si="50"/>
        <v>1265</v>
      </c>
      <c r="K191" s="27">
        <v>0</v>
      </c>
      <c r="L191" s="27">
        <v>0</v>
      </c>
      <c r="M191" s="27">
        <v>0</v>
      </c>
      <c r="N191" s="27">
        <v>0</v>
      </c>
      <c r="O191" s="27">
        <v>0</v>
      </c>
      <c r="P191" s="118"/>
      <c r="Q191" s="27"/>
      <c r="R191" s="45"/>
      <c r="S191" s="55"/>
      <c r="T191" s="23"/>
      <c r="U191" s="23"/>
      <c r="V191" s="23"/>
      <c r="W191" s="23"/>
      <c r="X191" s="23"/>
      <c r="Y191" s="91"/>
      <c r="Z191" s="92"/>
      <c r="AA191" s="92"/>
      <c r="AB191" s="67" t="str">
        <f t="shared" si="52"/>
        <v/>
      </c>
      <c r="AC191" s="67" t="str">
        <f t="shared" si="53"/>
        <v/>
      </c>
      <c r="AD191" s="67" t="str">
        <f t="shared" si="54"/>
        <v/>
      </c>
      <c r="AE191" s="31"/>
      <c r="AF191" s="23">
        <f t="shared" si="45"/>
        <v>1</v>
      </c>
      <c r="AG191" s="23">
        <f t="shared" si="46"/>
        <v>0</v>
      </c>
      <c r="AH191" s="23">
        <f t="shared" si="47"/>
        <v>0</v>
      </c>
      <c r="AI191" s="23">
        <f t="shared" si="48"/>
        <v>0</v>
      </c>
      <c r="AJ191" s="23">
        <f t="shared" si="49"/>
        <v>0</v>
      </c>
    </row>
    <row r="192" spans="1:36" ht="25.5" customHeight="1" x14ac:dyDescent="0.2">
      <c r="A192" s="177" t="s">
        <v>0</v>
      </c>
      <c r="B192" s="181" t="s">
        <v>205</v>
      </c>
      <c r="C192" s="179" t="s">
        <v>25</v>
      </c>
      <c r="D192" s="74"/>
      <c r="E192" s="93" t="str">
        <f>IF(D192="Bon état","Niveau 1",IF(D192="Faïencée","Niveau 2",IF(D192="Fortement faïencée","Niveau 3",IF(D192="Orniérée","Niveau 4",IF(D192="Affaissée ou quasi détruite","Niveau 5","")))))</f>
        <v/>
      </c>
      <c r="F192" s="27"/>
      <c r="G192" s="41"/>
      <c r="H192" s="76">
        <v>148</v>
      </c>
      <c r="I192" s="109"/>
      <c r="J192" s="94">
        <f>I192*H192</f>
        <v>0</v>
      </c>
      <c r="K192" s="27"/>
      <c r="L192" s="27"/>
      <c r="M192" s="27"/>
      <c r="N192" s="27"/>
      <c r="O192" s="27"/>
      <c r="P192" s="118"/>
      <c r="Q192" s="27"/>
      <c r="R192" s="45"/>
      <c r="S192" s="55"/>
      <c r="T192" s="23"/>
      <c r="U192" s="23"/>
      <c r="V192" s="23"/>
      <c r="W192" s="23"/>
      <c r="X192" s="23"/>
      <c r="Y192" s="91"/>
      <c r="Z192" s="92"/>
      <c r="AA192" s="92"/>
      <c r="AB192" s="67" t="str">
        <f>IF(R192="Année N",Y192+Z192+AA192,"")</f>
        <v/>
      </c>
      <c r="AC192" s="67" t="str">
        <f>IF(R192="N+1",Y192+Z192+AA192,"")</f>
        <v/>
      </c>
      <c r="AD192" s="67" t="str">
        <f>IF(R192="&gt; N+1",Y192+Z192+AA192,"")</f>
        <v/>
      </c>
      <c r="AE192" s="31"/>
      <c r="AF192" s="23">
        <f>IF(E192="Niveau 1",1,0)</f>
        <v>0</v>
      </c>
      <c r="AG192" s="23">
        <f>IF(E192="Niveau 2",1,0)</f>
        <v>0</v>
      </c>
      <c r="AH192" s="23">
        <f>IF(E192="Niveau 3",1,0)</f>
        <v>0</v>
      </c>
      <c r="AI192" s="23">
        <f>IF(E192="Niveau 4",1,0)</f>
        <v>0</v>
      </c>
      <c r="AJ192" s="23">
        <f>IF(E192="Niveau 5",1,0)</f>
        <v>0</v>
      </c>
    </row>
    <row r="193" spans="1:36" ht="25.5" customHeight="1" x14ac:dyDescent="0.2">
      <c r="A193" s="182" t="s">
        <v>0</v>
      </c>
      <c r="B193" s="183" t="s">
        <v>206</v>
      </c>
      <c r="C193" s="186" t="s">
        <v>26</v>
      </c>
      <c r="D193" s="74" t="s">
        <v>1339</v>
      </c>
      <c r="E193" s="93" t="str">
        <f>IF(D193="Bon état","Niveau 1",IF(D193="Faïencée","Niveau 2",IF(D193="Fortement faïencée","Niveau 3",IF(D193="Orniérée","Niveau 4",IF(D193="Affaissée ou quasi détruite","Niveau 5","")))))</f>
        <v>Niveau 1</v>
      </c>
      <c r="F193" s="27" t="s">
        <v>1136</v>
      </c>
      <c r="G193" s="41" t="s">
        <v>1145</v>
      </c>
      <c r="H193" s="76">
        <v>65</v>
      </c>
      <c r="I193" s="109">
        <v>4.5999999999999996</v>
      </c>
      <c r="J193" s="94">
        <f>I193*H193</f>
        <v>299</v>
      </c>
      <c r="K193" s="27">
        <v>0</v>
      </c>
      <c r="L193" s="27">
        <v>0</v>
      </c>
      <c r="M193" s="27">
        <v>0</v>
      </c>
      <c r="N193" s="27">
        <v>0</v>
      </c>
      <c r="O193" s="27">
        <v>0</v>
      </c>
      <c r="P193" s="118"/>
      <c r="Q193" s="27"/>
      <c r="R193" s="45"/>
      <c r="S193" s="125"/>
      <c r="T193" s="23"/>
      <c r="U193" s="23"/>
      <c r="V193" s="23"/>
      <c r="W193" s="23"/>
      <c r="X193" s="23"/>
      <c r="Y193" s="91"/>
      <c r="Z193" s="92"/>
      <c r="AA193" s="92"/>
      <c r="AB193" s="124"/>
      <c r="AC193" s="124"/>
      <c r="AD193" s="124"/>
      <c r="AE193" s="31"/>
      <c r="AF193" s="23"/>
      <c r="AG193" s="23"/>
      <c r="AH193" s="23"/>
      <c r="AI193" s="23"/>
      <c r="AJ193" s="23"/>
    </row>
    <row r="194" spans="1:36" ht="25.5" customHeight="1" x14ac:dyDescent="0.2">
      <c r="A194" s="126" t="s">
        <v>0</v>
      </c>
      <c r="B194" s="60" t="s">
        <v>207</v>
      </c>
      <c r="C194" s="41" t="s">
        <v>25</v>
      </c>
      <c r="D194" s="74" t="s">
        <v>1339</v>
      </c>
      <c r="E194" s="93" t="str">
        <f>IF(D194="Bon état","Niveau 1",IF(D194="Faïencée","Niveau 2",IF(D194="Fortement faïencée","Niveau 3",IF(D194="Orniérée","Niveau 4",IF(D194="Affaissée ou quasi détruite","Niveau 5","")))))</f>
        <v>Niveau 1</v>
      </c>
      <c r="F194" s="27" t="s">
        <v>1136</v>
      </c>
      <c r="G194" s="41" t="s">
        <v>1144</v>
      </c>
      <c r="H194" s="76">
        <v>45</v>
      </c>
      <c r="I194" s="109">
        <v>3</v>
      </c>
      <c r="J194" s="94">
        <f>I194*H194</f>
        <v>135</v>
      </c>
      <c r="K194" s="27">
        <v>0</v>
      </c>
      <c r="L194" s="27">
        <v>0</v>
      </c>
      <c r="M194" s="27">
        <v>0</v>
      </c>
      <c r="N194" s="27">
        <v>0</v>
      </c>
      <c r="O194" s="27">
        <v>0</v>
      </c>
      <c r="P194" s="118"/>
      <c r="Q194" s="27"/>
      <c r="R194" s="45"/>
      <c r="S194" s="55"/>
      <c r="T194" s="23"/>
      <c r="U194" s="23"/>
      <c r="V194" s="23"/>
      <c r="W194" s="23"/>
      <c r="X194" s="23"/>
      <c r="Y194" s="91"/>
      <c r="Z194" s="92"/>
      <c r="AA194" s="92"/>
      <c r="AB194" s="67" t="str">
        <f>IF(R194="Année N",Y194+Z194+AA194,"")</f>
        <v/>
      </c>
      <c r="AC194" s="67" t="str">
        <f>IF(R194="N+1",Y194+Z194+AA194,"")</f>
        <v/>
      </c>
      <c r="AD194" s="67" t="str">
        <f>IF(R194="&gt; N+1",Y194+Z194+AA194,"")</f>
        <v/>
      </c>
      <c r="AE194" s="31"/>
      <c r="AF194" s="23">
        <f>IF(E194="Niveau 1",1,0)</f>
        <v>1</v>
      </c>
      <c r="AG194" s="23">
        <f>IF(E194="Niveau 2",1,0)</f>
        <v>0</v>
      </c>
      <c r="AH194" s="23">
        <f>IF(E194="Niveau 3",1,0)</f>
        <v>0</v>
      </c>
      <c r="AI194" s="23">
        <f>IF(E194="Niveau 4",1,0)</f>
        <v>0</v>
      </c>
      <c r="AJ194" s="23">
        <f>IF(E194="Niveau 5",1,0)</f>
        <v>0</v>
      </c>
    </row>
    <row r="195" spans="1:36" ht="25.5" customHeight="1" x14ac:dyDescent="0.2">
      <c r="A195" s="126" t="s">
        <v>0</v>
      </c>
      <c r="B195" s="60" t="s">
        <v>208</v>
      </c>
      <c r="C195" s="41" t="s">
        <v>29</v>
      </c>
      <c r="D195" s="74" t="s">
        <v>1179</v>
      </c>
      <c r="E195" s="93" t="str">
        <f>IF(D195="Bon état","Niveau 1",IF(D195="Faïencée","Niveau 2",IF(D195="Fortement faïencée","Niveau 3",IF(D195="Orniérée","Niveau 4",IF(D195="Affaissée ou quasi détruite","Niveau 5","")))))</f>
        <v>Niveau 2</v>
      </c>
      <c r="F195" s="27" t="s">
        <v>1136</v>
      </c>
      <c r="G195" s="41" t="s">
        <v>1145</v>
      </c>
      <c r="H195" s="76">
        <v>380</v>
      </c>
      <c r="I195" s="109">
        <v>4.5</v>
      </c>
      <c r="J195" s="94">
        <f>I195*H195</f>
        <v>1710</v>
      </c>
      <c r="K195" s="27">
        <v>0</v>
      </c>
      <c r="L195" s="27">
        <v>0</v>
      </c>
      <c r="M195" s="27">
        <v>0</v>
      </c>
      <c r="N195" s="27">
        <v>342</v>
      </c>
      <c r="O195" s="27">
        <v>0</v>
      </c>
      <c r="P195" s="118"/>
      <c r="Q195" s="27"/>
      <c r="R195" s="45"/>
      <c r="S195" s="55"/>
      <c r="T195" s="23"/>
      <c r="U195" s="23"/>
      <c r="V195" s="23"/>
      <c r="W195" s="23"/>
      <c r="X195" s="23"/>
      <c r="Y195" s="91"/>
      <c r="Z195" s="92"/>
      <c r="AA195" s="92"/>
      <c r="AB195" s="67" t="str">
        <f>IF(R195="Année N",Y195+Z195+AA195,"")</f>
        <v/>
      </c>
      <c r="AC195" s="67" t="str">
        <f>IF(R195="N+1",Y195+Z195+AA195,"")</f>
        <v/>
      </c>
      <c r="AD195" s="67" t="str">
        <f>IF(R195="&gt; N+1",Y195+Z195+AA195,"")</f>
        <v/>
      </c>
      <c r="AE195" s="31"/>
      <c r="AF195" s="23">
        <f>IF(E195="Niveau 1",1,0)</f>
        <v>0</v>
      </c>
      <c r="AG195" s="23">
        <f>IF(E195="Niveau 2",1,0)</f>
        <v>1</v>
      </c>
      <c r="AH195" s="23">
        <f>IF(E195="Niveau 3",1,0)</f>
        <v>0</v>
      </c>
      <c r="AI195" s="23">
        <f>IF(E195="Niveau 4",1,0)</f>
        <v>0</v>
      </c>
      <c r="AJ195" s="23">
        <f>IF(E195="Niveau 5",1,0)</f>
        <v>0</v>
      </c>
    </row>
    <row r="196" spans="1:36" ht="25.5" customHeight="1" x14ac:dyDescent="0.2">
      <c r="A196" s="126" t="s">
        <v>0</v>
      </c>
      <c r="B196" s="60" t="s">
        <v>209</v>
      </c>
      <c r="C196" s="41" t="s">
        <v>26</v>
      </c>
      <c r="D196" s="74" t="s">
        <v>1179</v>
      </c>
      <c r="E196" s="93" t="str">
        <f t="shared" si="55"/>
        <v>Niveau 2</v>
      </c>
      <c r="F196" s="27" t="s">
        <v>1136</v>
      </c>
      <c r="G196" s="41" t="s">
        <v>1145</v>
      </c>
      <c r="H196" s="76">
        <v>105</v>
      </c>
      <c r="I196" s="109">
        <v>4.7</v>
      </c>
      <c r="J196" s="94">
        <f>I196*H196</f>
        <v>493.5</v>
      </c>
      <c r="K196" s="27">
        <v>0</v>
      </c>
      <c r="L196" s="27">
        <v>0</v>
      </c>
      <c r="M196" s="27">
        <v>0</v>
      </c>
      <c r="N196" s="27">
        <v>99</v>
      </c>
      <c r="O196" s="27">
        <v>0</v>
      </c>
      <c r="P196" s="118"/>
      <c r="Q196" s="27"/>
      <c r="R196" s="45"/>
      <c r="S196" s="55"/>
      <c r="T196" s="23"/>
      <c r="U196" s="23"/>
      <c r="V196" s="23"/>
      <c r="W196" s="23"/>
      <c r="X196" s="23"/>
      <c r="Y196" s="91"/>
      <c r="Z196" s="92"/>
      <c r="AA196" s="92"/>
      <c r="AB196" s="67" t="str">
        <f>IF(R196="Année N",Y196+Z196+AA196,"")</f>
        <v/>
      </c>
      <c r="AC196" s="67" t="str">
        <f>IF(R196="N+1",Y196+Z196+AA196,"")</f>
        <v/>
      </c>
      <c r="AD196" s="67" t="str">
        <f>IF(R196="&gt; N+1",Y196+Z196+AA196,"")</f>
        <v/>
      </c>
      <c r="AE196" s="31"/>
      <c r="AF196" s="23">
        <f>IF(E196="Niveau 1",1,0)</f>
        <v>0</v>
      </c>
      <c r="AG196" s="23">
        <f>IF(E196="Niveau 2",1,0)</f>
        <v>1</v>
      </c>
      <c r="AH196" s="23">
        <f>IF(E196="Niveau 3",1,0)</f>
        <v>0</v>
      </c>
      <c r="AI196" s="23">
        <f>IF(E196="Niveau 4",1,0)</f>
        <v>0</v>
      </c>
      <c r="AJ196" s="23">
        <f>IF(E196="Niveau 5",1,0)</f>
        <v>0</v>
      </c>
    </row>
    <row r="197" spans="1:36" ht="25.5" customHeight="1" x14ac:dyDescent="0.2">
      <c r="A197" s="126" t="s">
        <v>16</v>
      </c>
      <c r="B197" s="60" t="s">
        <v>1579</v>
      </c>
      <c r="C197" s="41" t="s">
        <v>1116</v>
      </c>
      <c r="D197" s="74" t="s">
        <v>1339</v>
      </c>
      <c r="E197" s="93" t="str">
        <f t="shared" si="55"/>
        <v>Niveau 1</v>
      </c>
      <c r="F197" s="27" t="s">
        <v>1136</v>
      </c>
      <c r="G197" s="41" t="s">
        <v>1145</v>
      </c>
      <c r="H197" s="76">
        <v>100</v>
      </c>
      <c r="I197" s="109">
        <v>5.5</v>
      </c>
      <c r="J197" s="94">
        <f t="shared" si="50"/>
        <v>550</v>
      </c>
      <c r="K197" s="27">
        <v>0</v>
      </c>
      <c r="L197" s="27">
        <v>0</v>
      </c>
      <c r="M197" s="27">
        <v>0</v>
      </c>
      <c r="N197" s="27">
        <v>0</v>
      </c>
      <c r="O197" s="27">
        <v>0</v>
      </c>
      <c r="P197" s="118"/>
      <c r="Q197" s="27"/>
      <c r="R197" s="45"/>
      <c r="S197" s="55"/>
      <c r="T197" s="23"/>
      <c r="U197" s="23"/>
      <c r="V197" s="23"/>
      <c r="W197" s="23"/>
      <c r="X197" s="23"/>
      <c r="Y197" s="91"/>
      <c r="Z197" s="92"/>
      <c r="AA197" s="92"/>
      <c r="AB197" s="67" t="str">
        <f t="shared" si="52"/>
        <v/>
      </c>
      <c r="AC197" s="67" t="str">
        <f t="shared" si="53"/>
        <v/>
      </c>
      <c r="AD197" s="67" t="str">
        <f t="shared" si="54"/>
        <v/>
      </c>
      <c r="AE197" s="31"/>
      <c r="AF197" s="23">
        <f t="shared" si="45"/>
        <v>1</v>
      </c>
      <c r="AG197" s="23">
        <f t="shared" si="46"/>
        <v>0</v>
      </c>
      <c r="AH197" s="23">
        <f t="shared" si="47"/>
        <v>0</v>
      </c>
      <c r="AI197" s="23">
        <f t="shared" si="48"/>
        <v>0</v>
      </c>
      <c r="AJ197" s="23">
        <f t="shared" si="49"/>
        <v>0</v>
      </c>
    </row>
    <row r="198" spans="1:36" ht="25.5" customHeight="1" x14ac:dyDescent="0.2">
      <c r="A198" s="126" t="s">
        <v>0</v>
      </c>
      <c r="B198" s="60" t="s">
        <v>1580</v>
      </c>
      <c r="C198" s="41" t="s">
        <v>1340</v>
      </c>
      <c r="D198" s="74" t="s">
        <v>1339</v>
      </c>
      <c r="E198" s="93" t="str">
        <f t="shared" si="55"/>
        <v>Niveau 1</v>
      </c>
      <c r="F198" s="27" t="s">
        <v>1136</v>
      </c>
      <c r="G198" s="41" t="s">
        <v>1145</v>
      </c>
      <c r="H198" s="76">
        <v>80</v>
      </c>
      <c r="I198" s="109">
        <v>7</v>
      </c>
      <c r="J198" s="94">
        <f t="shared" si="50"/>
        <v>560</v>
      </c>
      <c r="K198" s="27">
        <v>0</v>
      </c>
      <c r="L198" s="27">
        <v>0</v>
      </c>
      <c r="M198" s="27">
        <v>0</v>
      </c>
      <c r="N198" s="27">
        <v>0</v>
      </c>
      <c r="O198" s="27">
        <v>0</v>
      </c>
      <c r="P198" s="118">
        <v>2014</v>
      </c>
      <c r="Q198" s="27" t="s">
        <v>1170</v>
      </c>
      <c r="R198" s="45"/>
      <c r="S198" s="55"/>
      <c r="T198" s="23"/>
      <c r="U198" s="23"/>
      <c r="V198" s="23"/>
      <c r="W198" s="23"/>
      <c r="X198" s="23"/>
      <c r="Y198" s="91"/>
      <c r="Z198" s="92"/>
      <c r="AA198" s="92"/>
      <c r="AB198" s="67" t="str">
        <f t="shared" si="52"/>
        <v/>
      </c>
      <c r="AC198" s="67" t="str">
        <f t="shared" si="53"/>
        <v/>
      </c>
      <c r="AD198" s="67" t="str">
        <f t="shared" si="54"/>
        <v/>
      </c>
      <c r="AE198" s="31"/>
      <c r="AF198" s="23">
        <f t="shared" si="45"/>
        <v>1</v>
      </c>
      <c r="AG198" s="23">
        <f t="shared" si="46"/>
        <v>0</v>
      </c>
      <c r="AH198" s="23">
        <f t="shared" si="47"/>
        <v>0</v>
      </c>
      <c r="AI198" s="23">
        <f t="shared" si="48"/>
        <v>0</v>
      </c>
      <c r="AJ198" s="23">
        <f t="shared" si="49"/>
        <v>0</v>
      </c>
    </row>
    <row r="199" spans="1:36" ht="25.5" customHeight="1" x14ac:dyDescent="0.2">
      <c r="A199" s="126" t="s">
        <v>0</v>
      </c>
      <c r="B199" s="60" t="s">
        <v>1581</v>
      </c>
      <c r="C199" s="41" t="s">
        <v>1340</v>
      </c>
      <c r="D199" s="74" t="s">
        <v>1179</v>
      </c>
      <c r="E199" s="93" t="str">
        <f t="shared" si="55"/>
        <v>Niveau 2</v>
      </c>
      <c r="F199" s="27" t="s">
        <v>1136</v>
      </c>
      <c r="G199" s="41" t="s">
        <v>1145</v>
      </c>
      <c r="H199" s="76">
        <v>125</v>
      </c>
      <c r="I199" s="109">
        <v>5.3</v>
      </c>
      <c r="J199" s="94">
        <f t="shared" si="50"/>
        <v>662.5</v>
      </c>
      <c r="K199" s="27">
        <v>0</v>
      </c>
      <c r="L199" s="27">
        <v>0</v>
      </c>
      <c r="M199" s="27">
        <v>0</v>
      </c>
      <c r="N199" s="27">
        <v>133</v>
      </c>
      <c r="O199" s="27">
        <v>0</v>
      </c>
      <c r="P199" s="118"/>
      <c r="Q199" s="27"/>
      <c r="R199" s="45"/>
      <c r="S199" s="55"/>
      <c r="T199" s="23"/>
      <c r="U199" s="23"/>
      <c r="V199" s="23"/>
      <c r="W199" s="23"/>
      <c r="X199" s="23"/>
      <c r="Y199" s="91"/>
      <c r="Z199" s="92"/>
      <c r="AA199" s="92"/>
      <c r="AB199" s="67" t="str">
        <f t="shared" si="52"/>
        <v/>
      </c>
      <c r="AC199" s="67" t="str">
        <f t="shared" si="53"/>
        <v/>
      </c>
      <c r="AD199" s="67" t="str">
        <f t="shared" si="54"/>
        <v/>
      </c>
      <c r="AE199" s="31"/>
      <c r="AF199" s="23">
        <f t="shared" si="45"/>
        <v>0</v>
      </c>
      <c r="AG199" s="23">
        <f t="shared" si="46"/>
        <v>1</v>
      </c>
      <c r="AH199" s="23">
        <f t="shared" si="47"/>
        <v>0</v>
      </c>
      <c r="AI199" s="23">
        <f t="shared" si="48"/>
        <v>0</v>
      </c>
      <c r="AJ199" s="23">
        <f t="shared" si="49"/>
        <v>0</v>
      </c>
    </row>
    <row r="200" spans="1:36" ht="25.5" customHeight="1" x14ac:dyDescent="0.2">
      <c r="A200" s="177" t="s">
        <v>4</v>
      </c>
      <c r="B200" s="181" t="s">
        <v>212</v>
      </c>
      <c r="C200" s="179" t="s">
        <v>25</v>
      </c>
      <c r="D200" s="74"/>
      <c r="E200" s="93" t="str">
        <f t="shared" si="55"/>
        <v/>
      </c>
      <c r="F200" s="27"/>
      <c r="G200" s="41"/>
      <c r="H200" s="76">
        <v>148</v>
      </c>
      <c r="I200" s="109"/>
      <c r="J200" s="94">
        <f t="shared" si="50"/>
        <v>0</v>
      </c>
      <c r="K200" s="27"/>
      <c r="L200" s="27"/>
      <c r="M200" s="27"/>
      <c r="N200" s="27"/>
      <c r="O200" s="27"/>
      <c r="P200" s="118"/>
      <c r="Q200" s="27"/>
      <c r="R200" s="45"/>
      <c r="S200" s="55"/>
      <c r="T200" s="23"/>
      <c r="U200" s="23"/>
      <c r="V200" s="23"/>
      <c r="W200" s="23"/>
      <c r="X200" s="23"/>
      <c r="Y200" s="91"/>
      <c r="Z200" s="92"/>
      <c r="AA200" s="92"/>
      <c r="AB200" s="67" t="str">
        <f t="shared" si="52"/>
        <v/>
      </c>
      <c r="AC200" s="67" t="str">
        <f t="shared" si="53"/>
        <v/>
      </c>
      <c r="AD200" s="67" t="str">
        <f t="shared" si="54"/>
        <v/>
      </c>
      <c r="AE200" s="31"/>
      <c r="AF200" s="23">
        <f t="shared" si="45"/>
        <v>0</v>
      </c>
      <c r="AG200" s="23">
        <f t="shared" si="46"/>
        <v>0</v>
      </c>
      <c r="AH200" s="23">
        <f t="shared" si="47"/>
        <v>0</v>
      </c>
      <c r="AI200" s="23">
        <f t="shared" si="48"/>
        <v>0</v>
      </c>
      <c r="AJ200" s="23">
        <f t="shared" si="49"/>
        <v>0</v>
      </c>
    </row>
    <row r="201" spans="1:36" ht="25.5" customHeight="1" x14ac:dyDescent="0.2">
      <c r="A201" s="126" t="s">
        <v>0</v>
      </c>
      <c r="B201" s="60" t="s">
        <v>1582</v>
      </c>
      <c r="C201" s="41" t="s">
        <v>1116</v>
      </c>
      <c r="D201" s="74" t="s">
        <v>1179</v>
      </c>
      <c r="E201" s="93" t="str">
        <f t="shared" si="55"/>
        <v>Niveau 2</v>
      </c>
      <c r="F201" s="27" t="s">
        <v>1136</v>
      </c>
      <c r="G201" s="41" t="s">
        <v>1145</v>
      </c>
      <c r="H201" s="76">
        <v>270</v>
      </c>
      <c r="I201" s="109">
        <v>5.6</v>
      </c>
      <c r="J201" s="94">
        <f t="shared" si="50"/>
        <v>1512</v>
      </c>
      <c r="K201" s="27">
        <v>0</v>
      </c>
      <c r="L201" s="27">
        <v>0</v>
      </c>
      <c r="M201" s="27">
        <v>0</v>
      </c>
      <c r="N201" s="27">
        <v>302</v>
      </c>
      <c r="O201" s="27">
        <v>0</v>
      </c>
      <c r="P201" s="118"/>
      <c r="Q201" s="27"/>
      <c r="R201" s="45"/>
      <c r="S201" s="55"/>
      <c r="T201" s="23"/>
      <c r="U201" s="23"/>
      <c r="V201" s="23"/>
      <c r="W201" s="23"/>
      <c r="X201" s="23"/>
      <c r="Y201" s="91"/>
      <c r="Z201" s="92"/>
      <c r="AA201" s="92"/>
      <c r="AB201" s="67" t="str">
        <f t="shared" si="52"/>
        <v/>
      </c>
      <c r="AC201" s="67" t="str">
        <f t="shared" si="53"/>
        <v/>
      </c>
      <c r="AD201" s="67" t="str">
        <f t="shared" si="54"/>
        <v/>
      </c>
      <c r="AE201" s="31"/>
      <c r="AF201" s="23">
        <f t="shared" si="45"/>
        <v>0</v>
      </c>
      <c r="AG201" s="23">
        <f t="shared" si="46"/>
        <v>1</v>
      </c>
      <c r="AH201" s="23">
        <f t="shared" si="47"/>
        <v>0</v>
      </c>
      <c r="AI201" s="23">
        <f t="shared" si="48"/>
        <v>0</v>
      </c>
      <c r="AJ201" s="23">
        <f t="shared" si="49"/>
        <v>0</v>
      </c>
    </row>
    <row r="202" spans="1:36" ht="25.5" customHeight="1" x14ac:dyDescent="0.2">
      <c r="A202" s="177" t="s">
        <v>4</v>
      </c>
      <c r="B202" s="181" t="s">
        <v>1583</v>
      </c>
      <c r="C202" s="179" t="s">
        <v>25</v>
      </c>
      <c r="D202" s="74"/>
      <c r="E202" s="93" t="str">
        <f t="shared" si="55"/>
        <v/>
      </c>
      <c r="F202" s="27"/>
      <c r="G202" s="41"/>
      <c r="H202" s="76"/>
      <c r="I202" s="109"/>
      <c r="J202" s="94">
        <f t="shared" si="50"/>
        <v>0</v>
      </c>
      <c r="K202" s="27"/>
      <c r="L202" s="27"/>
      <c r="M202" s="27"/>
      <c r="N202" s="27"/>
      <c r="O202" s="27"/>
      <c r="P202" s="118"/>
      <c r="Q202" s="27"/>
      <c r="R202" s="45"/>
      <c r="S202" s="55"/>
      <c r="T202" s="23"/>
      <c r="U202" s="23"/>
      <c r="V202" s="23"/>
      <c r="W202" s="23"/>
      <c r="X202" s="23"/>
      <c r="Y202" s="91"/>
      <c r="Z202" s="92"/>
      <c r="AA202" s="92"/>
      <c r="AB202" s="67" t="str">
        <f t="shared" si="52"/>
        <v/>
      </c>
      <c r="AC202" s="67" t="str">
        <f t="shared" si="53"/>
        <v/>
      </c>
      <c r="AD202" s="67" t="str">
        <f t="shared" si="54"/>
        <v/>
      </c>
      <c r="AE202" s="31"/>
      <c r="AF202" s="23">
        <f t="shared" si="45"/>
        <v>0</v>
      </c>
      <c r="AG202" s="23">
        <f t="shared" si="46"/>
        <v>0</v>
      </c>
      <c r="AH202" s="23">
        <f t="shared" si="47"/>
        <v>0</v>
      </c>
      <c r="AI202" s="23">
        <f t="shared" si="48"/>
        <v>0</v>
      </c>
      <c r="AJ202" s="23">
        <f t="shared" si="49"/>
        <v>0</v>
      </c>
    </row>
    <row r="203" spans="1:36" ht="25.5" customHeight="1" x14ac:dyDescent="0.2">
      <c r="A203" s="126" t="s">
        <v>0</v>
      </c>
      <c r="B203" s="60" t="s">
        <v>1584</v>
      </c>
      <c r="C203" s="41" t="s">
        <v>1116</v>
      </c>
      <c r="D203" s="74" t="s">
        <v>1339</v>
      </c>
      <c r="E203" s="93" t="str">
        <f t="shared" si="55"/>
        <v>Niveau 1</v>
      </c>
      <c r="F203" s="27" t="s">
        <v>1136</v>
      </c>
      <c r="G203" s="41" t="s">
        <v>1145</v>
      </c>
      <c r="H203" s="76">
        <v>140</v>
      </c>
      <c r="I203" s="109">
        <v>5.4</v>
      </c>
      <c r="J203" s="94">
        <f t="shared" si="50"/>
        <v>756</v>
      </c>
      <c r="K203" s="27">
        <v>0</v>
      </c>
      <c r="L203" s="27">
        <v>0</v>
      </c>
      <c r="M203" s="27">
        <v>0</v>
      </c>
      <c r="N203" s="27">
        <v>0</v>
      </c>
      <c r="O203" s="27">
        <v>0</v>
      </c>
      <c r="P203" s="118"/>
      <c r="Q203" s="27"/>
      <c r="R203" s="45"/>
      <c r="S203" s="55"/>
      <c r="T203" s="23"/>
      <c r="U203" s="23"/>
      <c r="V203" s="23"/>
      <c r="W203" s="23"/>
      <c r="X203" s="23"/>
      <c r="Y203" s="91"/>
      <c r="Z203" s="92"/>
      <c r="AA203" s="92"/>
      <c r="AB203" s="67" t="str">
        <f t="shared" si="52"/>
        <v/>
      </c>
      <c r="AC203" s="67" t="str">
        <f t="shared" si="53"/>
        <v/>
      </c>
      <c r="AD203" s="67" t="str">
        <f t="shared" si="54"/>
        <v/>
      </c>
      <c r="AE203" s="31"/>
      <c r="AF203" s="23">
        <f t="shared" si="45"/>
        <v>1</v>
      </c>
      <c r="AG203" s="23">
        <f t="shared" si="46"/>
        <v>0</v>
      </c>
      <c r="AH203" s="23">
        <f t="shared" si="47"/>
        <v>0</v>
      </c>
      <c r="AI203" s="23">
        <f t="shared" si="48"/>
        <v>0</v>
      </c>
      <c r="AJ203" s="23">
        <f t="shared" si="49"/>
        <v>0</v>
      </c>
    </row>
    <row r="204" spans="1:36" ht="25.5" customHeight="1" x14ac:dyDescent="0.2">
      <c r="A204" s="126" t="s">
        <v>5</v>
      </c>
      <c r="B204" s="60" t="s">
        <v>1585</v>
      </c>
      <c r="C204" s="41" t="s">
        <v>1116</v>
      </c>
      <c r="D204" s="74" t="s">
        <v>1179</v>
      </c>
      <c r="E204" s="93" t="str">
        <f t="shared" si="55"/>
        <v>Niveau 2</v>
      </c>
      <c r="F204" s="27" t="s">
        <v>1136</v>
      </c>
      <c r="G204" s="41" t="s">
        <v>1145</v>
      </c>
      <c r="H204" s="76">
        <v>35</v>
      </c>
      <c r="I204" s="109">
        <v>3</v>
      </c>
      <c r="J204" s="94">
        <f t="shared" si="50"/>
        <v>105</v>
      </c>
      <c r="K204" s="27">
        <v>0</v>
      </c>
      <c r="L204" s="27">
        <v>0</v>
      </c>
      <c r="M204" s="27">
        <v>0</v>
      </c>
      <c r="N204" s="27">
        <v>21</v>
      </c>
      <c r="O204" s="27">
        <v>0</v>
      </c>
      <c r="P204" s="118"/>
      <c r="Q204" s="27"/>
      <c r="R204" s="45"/>
      <c r="S204" s="55"/>
      <c r="T204" s="23"/>
      <c r="U204" s="23"/>
      <c r="V204" s="23"/>
      <c r="W204" s="23"/>
      <c r="X204" s="23"/>
      <c r="Y204" s="91"/>
      <c r="Z204" s="92"/>
      <c r="AA204" s="92"/>
      <c r="AB204" s="67" t="str">
        <f t="shared" si="52"/>
        <v/>
      </c>
      <c r="AC204" s="67" t="str">
        <f t="shared" si="53"/>
        <v/>
      </c>
      <c r="AD204" s="67" t="str">
        <f t="shared" si="54"/>
        <v/>
      </c>
      <c r="AE204" s="31"/>
      <c r="AF204" s="23">
        <f t="shared" si="45"/>
        <v>0</v>
      </c>
      <c r="AG204" s="23">
        <f t="shared" si="46"/>
        <v>1</v>
      </c>
      <c r="AH204" s="23">
        <f t="shared" si="47"/>
        <v>0</v>
      </c>
      <c r="AI204" s="23">
        <f t="shared" si="48"/>
        <v>0</v>
      </c>
      <c r="AJ204" s="23">
        <f t="shared" si="49"/>
        <v>0</v>
      </c>
    </row>
    <row r="205" spans="1:36" ht="25.5" customHeight="1" x14ac:dyDescent="0.2">
      <c r="A205" s="126" t="s">
        <v>0</v>
      </c>
      <c r="B205" s="60" t="s">
        <v>1585</v>
      </c>
      <c r="C205" s="41" t="s">
        <v>1116</v>
      </c>
      <c r="D205" s="74" t="s">
        <v>1339</v>
      </c>
      <c r="E205" s="93" t="str">
        <f t="shared" si="55"/>
        <v>Niveau 1</v>
      </c>
      <c r="F205" s="27" t="s">
        <v>1136</v>
      </c>
      <c r="G205" s="41" t="s">
        <v>1145</v>
      </c>
      <c r="H205" s="76">
        <v>320</v>
      </c>
      <c r="I205" s="109">
        <v>5.6</v>
      </c>
      <c r="J205" s="94">
        <f t="shared" si="50"/>
        <v>1792</v>
      </c>
      <c r="K205" s="27">
        <v>0</v>
      </c>
      <c r="L205" s="27">
        <v>0</v>
      </c>
      <c r="M205" s="27">
        <v>0</v>
      </c>
      <c r="N205" s="27">
        <v>0</v>
      </c>
      <c r="O205" s="27">
        <v>0</v>
      </c>
      <c r="P205" s="118"/>
      <c r="Q205" s="27"/>
      <c r="R205" s="45"/>
      <c r="S205" s="55"/>
      <c r="T205" s="23"/>
      <c r="U205" s="23"/>
      <c r="V205" s="23"/>
      <c r="W205" s="23"/>
      <c r="X205" s="23"/>
      <c r="Y205" s="91"/>
      <c r="Z205" s="92"/>
      <c r="AA205" s="92"/>
      <c r="AB205" s="67" t="str">
        <f t="shared" si="52"/>
        <v/>
      </c>
      <c r="AC205" s="67" t="str">
        <f t="shared" si="53"/>
        <v/>
      </c>
      <c r="AD205" s="67" t="str">
        <f t="shared" si="54"/>
        <v/>
      </c>
      <c r="AE205" s="31"/>
      <c r="AF205" s="23">
        <f t="shared" si="45"/>
        <v>1</v>
      </c>
      <c r="AG205" s="23">
        <f t="shared" si="46"/>
        <v>0</v>
      </c>
      <c r="AH205" s="23">
        <f t="shared" si="47"/>
        <v>0</v>
      </c>
      <c r="AI205" s="23">
        <f t="shared" si="48"/>
        <v>0</v>
      </c>
      <c r="AJ205" s="23">
        <f t="shared" si="49"/>
        <v>0</v>
      </c>
    </row>
    <row r="206" spans="1:36" ht="25.5" customHeight="1" x14ac:dyDescent="0.2">
      <c r="A206" s="126" t="s">
        <v>0</v>
      </c>
      <c r="B206" s="60" t="s">
        <v>1586</v>
      </c>
      <c r="C206" s="41" t="s">
        <v>32</v>
      </c>
      <c r="D206" s="74" t="s">
        <v>1339</v>
      </c>
      <c r="E206" s="93" t="str">
        <f t="shared" si="55"/>
        <v>Niveau 1</v>
      </c>
      <c r="F206" s="27" t="s">
        <v>1136</v>
      </c>
      <c r="G206" s="41" t="s">
        <v>1145</v>
      </c>
      <c r="H206" s="76">
        <v>200</v>
      </c>
      <c r="I206" s="109">
        <v>4.5</v>
      </c>
      <c r="J206" s="94">
        <f t="shared" si="50"/>
        <v>900</v>
      </c>
      <c r="K206" s="27">
        <v>0</v>
      </c>
      <c r="L206" s="27">
        <v>0</v>
      </c>
      <c r="M206" s="27">
        <v>0</v>
      </c>
      <c r="N206" s="27">
        <v>0</v>
      </c>
      <c r="O206" s="27">
        <v>0</v>
      </c>
      <c r="P206" s="118"/>
      <c r="Q206" s="27"/>
      <c r="R206" s="45"/>
      <c r="S206" s="55"/>
      <c r="T206" s="23"/>
      <c r="U206" s="23"/>
      <c r="V206" s="23"/>
      <c r="W206" s="23"/>
      <c r="X206" s="23"/>
      <c r="Y206" s="91"/>
      <c r="Z206" s="92"/>
      <c r="AA206" s="92"/>
      <c r="AB206" s="67" t="str">
        <f t="shared" si="52"/>
        <v/>
      </c>
      <c r="AC206" s="67" t="str">
        <f t="shared" si="53"/>
        <v/>
      </c>
      <c r="AD206" s="67" t="str">
        <f t="shared" si="54"/>
        <v/>
      </c>
      <c r="AE206" s="31"/>
      <c r="AF206" s="23">
        <f t="shared" si="45"/>
        <v>1</v>
      </c>
      <c r="AG206" s="23">
        <f t="shared" si="46"/>
        <v>0</v>
      </c>
      <c r="AH206" s="23">
        <f t="shared" si="47"/>
        <v>0</v>
      </c>
      <c r="AI206" s="23">
        <f t="shared" si="48"/>
        <v>0</v>
      </c>
      <c r="AJ206" s="23">
        <f t="shared" si="49"/>
        <v>0</v>
      </c>
    </row>
    <row r="207" spans="1:36" ht="25.5" customHeight="1" x14ac:dyDescent="0.2">
      <c r="A207" s="177" t="s">
        <v>0</v>
      </c>
      <c r="B207" s="181" t="s">
        <v>1587</v>
      </c>
      <c r="C207" s="179" t="s">
        <v>1113</v>
      </c>
      <c r="D207" s="74"/>
      <c r="E207" s="93"/>
      <c r="F207" s="27"/>
      <c r="G207" s="41"/>
      <c r="H207" s="76"/>
      <c r="I207" s="109"/>
      <c r="J207" s="94"/>
      <c r="K207" s="27"/>
      <c r="L207" s="27"/>
      <c r="M207" s="27"/>
      <c r="N207" s="27"/>
      <c r="O207" s="27"/>
      <c r="P207" s="118"/>
      <c r="Q207" s="27"/>
      <c r="R207" s="45"/>
      <c r="S207" s="125"/>
      <c r="T207" s="23"/>
      <c r="U207" s="23"/>
      <c r="V207" s="23"/>
      <c r="W207" s="23"/>
      <c r="X207" s="23"/>
      <c r="Y207" s="91"/>
      <c r="Z207" s="92"/>
      <c r="AA207" s="92"/>
      <c r="AB207" s="124"/>
      <c r="AC207" s="124"/>
      <c r="AD207" s="124"/>
      <c r="AE207" s="31"/>
      <c r="AF207" s="23"/>
      <c r="AG207" s="23"/>
      <c r="AH207" s="23"/>
      <c r="AI207" s="23"/>
      <c r="AJ207" s="23"/>
    </row>
    <row r="208" spans="1:36" ht="25.5" customHeight="1" x14ac:dyDescent="0.2">
      <c r="A208" s="177" t="s">
        <v>3</v>
      </c>
      <c r="B208" s="181" t="s">
        <v>220</v>
      </c>
      <c r="C208" s="179" t="s">
        <v>1116</v>
      </c>
      <c r="D208" s="74"/>
      <c r="E208" s="93" t="str">
        <f t="shared" si="55"/>
        <v/>
      </c>
      <c r="F208" s="27"/>
      <c r="G208" s="41"/>
      <c r="H208" s="76"/>
      <c r="I208" s="109"/>
      <c r="J208" s="94">
        <f t="shared" si="50"/>
        <v>0</v>
      </c>
      <c r="K208" s="27"/>
      <c r="L208" s="27"/>
      <c r="M208" s="27"/>
      <c r="N208" s="27"/>
      <c r="O208" s="27"/>
      <c r="P208" s="118"/>
      <c r="Q208" s="27"/>
      <c r="R208" s="45"/>
      <c r="S208" s="55"/>
      <c r="T208" s="23"/>
      <c r="U208" s="23"/>
      <c r="V208" s="23"/>
      <c r="W208" s="23"/>
      <c r="X208" s="23"/>
      <c r="Y208" s="91"/>
      <c r="Z208" s="92"/>
      <c r="AA208" s="92"/>
      <c r="AB208" s="67" t="str">
        <f t="shared" si="52"/>
        <v/>
      </c>
      <c r="AC208" s="67" t="str">
        <f t="shared" si="53"/>
        <v/>
      </c>
      <c r="AD208" s="67" t="str">
        <f t="shared" si="54"/>
        <v/>
      </c>
      <c r="AE208" s="31"/>
      <c r="AF208" s="23">
        <f t="shared" ref="AF208:AF270" si="56">IF(E208="Niveau 1",1,0)</f>
        <v>0</v>
      </c>
      <c r="AG208" s="23">
        <f t="shared" ref="AG208:AG270" si="57">IF(E208="Niveau 2",1,0)</f>
        <v>0</v>
      </c>
      <c r="AH208" s="23">
        <f t="shared" ref="AH208:AH270" si="58">IF(E208="Niveau 3",1,0)</f>
        <v>0</v>
      </c>
      <c r="AI208" s="23">
        <f t="shared" ref="AI208:AI270" si="59">IF(E208="Niveau 4",1,0)</f>
        <v>0</v>
      </c>
      <c r="AJ208" s="23">
        <f t="shared" ref="AJ208:AJ270" si="60">IF(E208="Niveau 5",1,0)</f>
        <v>0</v>
      </c>
    </row>
    <row r="209" spans="1:36" ht="25.5" customHeight="1" x14ac:dyDescent="0.2">
      <c r="A209" s="126" t="s">
        <v>0</v>
      </c>
      <c r="B209" s="60" t="s">
        <v>1588</v>
      </c>
      <c r="C209" s="41" t="s">
        <v>29</v>
      </c>
      <c r="D209" s="74" t="s">
        <v>1339</v>
      </c>
      <c r="E209" s="93" t="str">
        <f t="shared" si="55"/>
        <v>Niveau 1</v>
      </c>
      <c r="F209" s="27" t="s">
        <v>1136</v>
      </c>
      <c r="G209" s="41" t="s">
        <v>1144</v>
      </c>
      <c r="H209" s="76">
        <v>66</v>
      </c>
      <c r="I209" s="109">
        <v>4.5</v>
      </c>
      <c r="J209" s="94">
        <f t="shared" ref="J209:J271" si="61">I209*H209</f>
        <v>297</v>
      </c>
      <c r="K209" s="27">
        <v>0</v>
      </c>
      <c r="L209" s="27">
        <v>0</v>
      </c>
      <c r="M209" s="27">
        <v>0</v>
      </c>
      <c r="N209" s="27">
        <v>0</v>
      </c>
      <c r="O209" s="27">
        <v>0</v>
      </c>
      <c r="P209" s="118"/>
      <c r="Q209" s="27"/>
      <c r="R209" s="45"/>
      <c r="S209" s="55"/>
      <c r="T209" s="23"/>
      <c r="U209" s="23"/>
      <c r="V209" s="23"/>
      <c r="W209" s="23"/>
      <c r="X209" s="23"/>
      <c r="Y209" s="91"/>
      <c r="Z209" s="92"/>
      <c r="AA209" s="92"/>
      <c r="AB209" s="67" t="str">
        <f t="shared" si="52"/>
        <v/>
      </c>
      <c r="AC209" s="67" t="str">
        <f t="shared" si="53"/>
        <v/>
      </c>
      <c r="AD209" s="67" t="str">
        <f t="shared" si="54"/>
        <v/>
      </c>
      <c r="AE209" s="31"/>
      <c r="AF209" s="23">
        <f t="shared" si="56"/>
        <v>1</v>
      </c>
      <c r="AG209" s="23">
        <f t="shared" si="57"/>
        <v>0</v>
      </c>
      <c r="AH209" s="23">
        <f t="shared" si="58"/>
        <v>0</v>
      </c>
      <c r="AI209" s="23">
        <f t="shared" si="59"/>
        <v>0</v>
      </c>
      <c r="AJ209" s="23">
        <f t="shared" si="60"/>
        <v>0</v>
      </c>
    </row>
    <row r="210" spans="1:36" ht="25.5" customHeight="1" x14ac:dyDescent="0.2">
      <c r="A210" s="177" t="s">
        <v>0</v>
      </c>
      <c r="B210" s="181" t="s">
        <v>1589</v>
      </c>
      <c r="C210" s="179" t="s">
        <v>1116</v>
      </c>
      <c r="D210" s="74"/>
      <c r="E210" s="93" t="str">
        <f t="shared" si="55"/>
        <v/>
      </c>
      <c r="F210" s="27"/>
      <c r="G210" s="41"/>
      <c r="H210" s="76"/>
      <c r="I210" s="109"/>
      <c r="J210" s="94">
        <f t="shared" si="61"/>
        <v>0</v>
      </c>
      <c r="K210" s="27"/>
      <c r="L210" s="27"/>
      <c r="M210" s="27"/>
      <c r="N210" s="27"/>
      <c r="O210" s="27"/>
      <c r="P210" s="118"/>
      <c r="Q210" s="27"/>
      <c r="R210" s="45"/>
      <c r="S210" s="55"/>
      <c r="T210" s="23"/>
      <c r="U210" s="23"/>
      <c r="V210" s="23"/>
      <c r="W210" s="23"/>
      <c r="X210" s="23"/>
      <c r="Y210" s="91"/>
      <c r="Z210" s="92"/>
      <c r="AA210" s="92"/>
      <c r="AB210" s="67" t="str">
        <f t="shared" si="52"/>
        <v/>
      </c>
      <c r="AC210" s="67" t="str">
        <f t="shared" si="53"/>
        <v/>
      </c>
      <c r="AD210" s="67" t="str">
        <f t="shared" si="54"/>
        <v/>
      </c>
      <c r="AE210" s="31"/>
      <c r="AF210" s="23">
        <f t="shared" si="56"/>
        <v>0</v>
      </c>
      <c r="AG210" s="23">
        <f t="shared" si="57"/>
        <v>0</v>
      </c>
      <c r="AH210" s="23">
        <f t="shared" si="58"/>
        <v>0</v>
      </c>
      <c r="AI210" s="23">
        <f t="shared" si="59"/>
        <v>0</v>
      </c>
      <c r="AJ210" s="23">
        <f t="shared" si="60"/>
        <v>0</v>
      </c>
    </row>
    <row r="211" spans="1:36" ht="25.5" customHeight="1" x14ac:dyDescent="0.2">
      <c r="A211" s="182" t="s">
        <v>0</v>
      </c>
      <c r="B211" s="183" t="s">
        <v>1591</v>
      </c>
      <c r="C211" s="186" t="s">
        <v>1113</v>
      </c>
      <c r="D211" s="74" t="s">
        <v>1179</v>
      </c>
      <c r="E211" s="93" t="str">
        <f t="shared" si="55"/>
        <v>Niveau 2</v>
      </c>
      <c r="F211" s="27" t="s">
        <v>1136</v>
      </c>
      <c r="G211" s="41" t="s">
        <v>1145</v>
      </c>
      <c r="H211" s="76">
        <v>400</v>
      </c>
      <c r="I211" s="109">
        <v>4.4000000000000004</v>
      </c>
      <c r="J211" s="94">
        <f>I211*H211</f>
        <v>1760.0000000000002</v>
      </c>
      <c r="K211" s="27">
        <v>0</v>
      </c>
      <c r="L211" s="27">
        <v>0</v>
      </c>
      <c r="M211" s="27">
        <v>0</v>
      </c>
      <c r="N211" s="27">
        <v>352</v>
      </c>
      <c r="O211" s="27">
        <v>0</v>
      </c>
      <c r="P211" s="118"/>
      <c r="Q211" s="27"/>
      <c r="R211" s="45"/>
      <c r="S211" s="125"/>
      <c r="T211" s="23"/>
      <c r="U211" s="23"/>
      <c r="V211" s="23"/>
      <c r="W211" s="23"/>
      <c r="X211" s="23"/>
      <c r="Y211" s="91"/>
      <c r="Z211" s="92"/>
      <c r="AA211" s="92"/>
      <c r="AB211" s="124"/>
      <c r="AC211" s="124"/>
      <c r="AD211" s="124"/>
      <c r="AE211" s="31"/>
      <c r="AF211" s="23"/>
      <c r="AG211" s="23"/>
      <c r="AH211" s="23"/>
      <c r="AI211" s="23"/>
      <c r="AJ211" s="23"/>
    </row>
    <row r="212" spans="1:36" ht="25.5" customHeight="1" x14ac:dyDescent="0.2">
      <c r="A212" s="126" t="s">
        <v>0</v>
      </c>
      <c r="B212" s="60" t="s">
        <v>1590</v>
      </c>
      <c r="C212" s="41" t="s">
        <v>1115</v>
      </c>
      <c r="D212" s="74" t="s">
        <v>1339</v>
      </c>
      <c r="E212" s="93" t="str">
        <f t="shared" si="55"/>
        <v>Niveau 1</v>
      </c>
      <c r="F212" s="27" t="s">
        <v>1136</v>
      </c>
      <c r="G212" s="41" t="s">
        <v>1145</v>
      </c>
      <c r="H212" s="76">
        <v>52</v>
      </c>
      <c r="I212" s="109">
        <v>2.2000000000000002</v>
      </c>
      <c r="J212" s="94">
        <f t="shared" si="61"/>
        <v>114.4</v>
      </c>
      <c r="K212" s="27">
        <v>0</v>
      </c>
      <c r="L212" s="27">
        <v>0</v>
      </c>
      <c r="M212" s="27">
        <v>0</v>
      </c>
      <c r="N212" s="27">
        <v>0</v>
      </c>
      <c r="O212" s="27">
        <v>0</v>
      </c>
      <c r="P212" s="118"/>
      <c r="Q212" s="27"/>
      <c r="R212" s="45"/>
      <c r="S212" s="55"/>
      <c r="T212" s="23"/>
      <c r="U212" s="23"/>
      <c r="V212" s="23"/>
      <c r="W212" s="23"/>
      <c r="X212" s="23"/>
      <c r="Y212" s="91"/>
      <c r="Z212" s="92"/>
      <c r="AA212" s="92"/>
      <c r="AB212" s="67" t="str">
        <f t="shared" si="52"/>
        <v/>
      </c>
      <c r="AC212" s="67" t="str">
        <f t="shared" si="53"/>
        <v/>
      </c>
      <c r="AD212" s="67" t="str">
        <f t="shared" si="54"/>
        <v/>
      </c>
      <c r="AE212" s="31"/>
      <c r="AF212" s="23">
        <f t="shared" si="56"/>
        <v>1</v>
      </c>
      <c r="AG212" s="23">
        <f t="shared" si="57"/>
        <v>0</v>
      </c>
      <c r="AH212" s="23">
        <f t="shared" si="58"/>
        <v>0</v>
      </c>
      <c r="AI212" s="23">
        <f t="shared" si="59"/>
        <v>0</v>
      </c>
      <c r="AJ212" s="23">
        <f t="shared" si="60"/>
        <v>0</v>
      </c>
    </row>
    <row r="213" spans="1:36" ht="25.5" customHeight="1" x14ac:dyDescent="0.2">
      <c r="A213" s="126" t="s">
        <v>0</v>
      </c>
      <c r="B213" s="60" t="s">
        <v>1592</v>
      </c>
      <c r="C213" s="41" t="s">
        <v>34</v>
      </c>
      <c r="D213" s="74" t="s">
        <v>1180</v>
      </c>
      <c r="E213" s="93" t="str">
        <f t="shared" si="55"/>
        <v>Niveau 3</v>
      </c>
      <c r="F213" s="27" t="s">
        <v>1136</v>
      </c>
      <c r="G213" s="41" t="s">
        <v>1145</v>
      </c>
      <c r="H213" s="76">
        <v>295</v>
      </c>
      <c r="I213" s="109">
        <v>5.3</v>
      </c>
      <c r="J213" s="94">
        <f t="shared" si="61"/>
        <v>1563.5</v>
      </c>
      <c r="K213" s="27">
        <v>50</v>
      </c>
      <c r="L213" s="27">
        <v>0</v>
      </c>
      <c r="M213" s="27">
        <v>0</v>
      </c>
      <c r="N213" s="27">
        <v>469</v>
      </c>
      <c r="O213" s="27">
        <v>0</v>
      </c>
      <c r="P213" s="118"/>
      <c r="Q213" s="27"/>
      <c r="R213" s="45"/>
      <c r="S213" s="55"/>
      <c r="T213" s="23"/>
      <c r="U213" s="23"/>
      <c r="V213" s="23"/>
      <c r="W213" s="23"/>
      <c r="X213" s="23"/>
      <c r="Y213" s="91"/>
      <c r="Z213" s="92"/>
      <c r="AA213" s="92"/>
      <c r="AB213" s="67" t="str">
        <f t="shared" si="52"/>
        <v/>
      </c>
      <c r="AC213" s="67" t="str">
        <f t="shared" si="53"/>
        <v/>
      </c>
      <c r="AD213" s="67" t="str">
        <f t="shared" si="54"/>
        <v/>
      </c>
      <c r="AE213" s="31"/>
      <c r="AF213" s="23">
        <f t="shared" si="56"/>
        <v>0</v>
      </c>
      <c r="AG213" s="23">
        <f t="shared" si="57"/>
        <v>0</v>
      </c>
      <c r="AH213" s="23">
        <f t="shared" si="58"/>
        <v>1</v>
      </c>
      <c r="AI213" s="23">
        <f t="shared" si="59"/>
        <v>0</v>
      </c>
      <c r="AJ213" s="23">
        <f t="shared" si="60"/>
        <v>0</v>
      </c>
    </row>
    <row r="214" spans="1:36" ht="25.5" customHeight="1" x14ac:dyDescent="0.2">
      <c r="A214" s="126" t="s">
        <v>4</v>
      </c>
      <c r="B214" s="60" t="s">
        <v>1593</v>
      </c>
      <c r="C214" s="41" t="s">
        <v>37</v>
      </c>
      <c r="D214" s="74" t="s">
        <v>1339</v>
      </c>
      <c r="E214" s="93" t="str">
        <f t="shared" si="55"/>
        <v>Niveau 1</v>
      </c>
      <c r="F214" s="27" t="s">
        <v>1136</v>
      </c>
      <c r="G214" s="41" t="s">
        <v>1145</v>
      </c>
      <c r="H214" s="76">
        <v>115</v>
      </c>
      <c r="I214" s="109">
        <v>4.5999999999999996</v>
      </c>
      <c r="J214" s="94">
        <f t="shared" si="61"/>
        <v>529</v>
      </c>
      <c r="K214" s="27">
        <v>0</v>
      </c>
      <c r="L214" s="27">
        <v>0</v>
      </c>
      <c r="M214" s="27">
        <v>0</v>
      </c>
      <c r="N214" s="27">
        <v>0</v>
      </c>
      <c r="O214" s="27">
        <v>0</v>
      </c>
      <c r="P214" s="118"/>
      <c r="Q214" s="27"/>
      <c r="R214" s="45"/>
      <c r="S214" s="55"/>
      <c r="T214" s="23"/>
      <c r="U214" s="23"/>
      <c r="V214" s="23"/>
      <c r="W214" s="23"/>
      <c r="X214" s="23"/>
      <c r="Y214" s="91"/>
      <c r="Z214" s="92"/>
      <c r="AA214" s="92"/>
      <c r="AB214" s="67" t="str">
        <f t="shared" si="52"/>
        <v/>
      </c>
      <c r="AC214" s="67" t="str">
        <f t="shared" si="53"/>
        <v/>
      </c>
      <c r="AD214" s="67" t="str">
        <f t="shared" si="54"/>
        <v/>
      </c>
      <c r="AE214" s="31"/>
      <c r="AF214" s="23">
        <f t="shared" si="56"/>
        <v>1</v>
      </c>
      <c r="AG214" s="23">
        <f t="shared" si="57"/>
        <v>0</v>
      </c>
      <c r="AH214" s="23">
        <f t="shared" si="58"/>
        <v>0</v>
      </c>
      <c r="AI214" s="23">
        <f t="shared" si="59"/>
        <v>0</v>
      </c>
      <c r="AJ214" s="23">
        <f t="shared" si="60"/>
        <v>0</v>
      </c>
    </row>
    <row r="215" spans="1:36" s="263" customFormat="1" ht="25.5" customHeight="1" x14ac:dyDescent="0.2">
      <c r="A215" s="248" t="s">
        <v>4</v>
      </c>
      <c r="B215" s="249" t="s">
        <v>1595</v>
      </c>
      <c r="C215" s="250"/>
      <c r="D215" s="251"/>
      <c r="E215" s="247"/>
      <c r="F215" s="252"/>
      <c r="G215" s="250"/>
      <c r="H215" s="253"/>
      <c r="I215" s="254"/>
      <c r="J215" s="255"/>
      <c r="K215" s="252"/>
      <c r="L215" s="252"/>
      <c r="M215" s="252"/>
      <c r="N215" s="252"/>
      <c r="O215" s="252"/>
      <c r="P215" s="246" t="s">
        <v>2120</v>
      </c>
      <c r="Q215" s="252"/>
      <c r="R215" s="256"/>
      <c r="S215" s="247"/>
      <c r="T215" s="261"/>
      <c r="U215" s="261"/>
      <c r="V215" s="261"/>
      <c r="W215" s="261"/>
      <c r="X215" s="261"/>
      <c r="Y215" s="257"/>
      <c r="Z215" s="258"/>
      <c r="AA215" s="258"/>
      <c r="AB215" s="259"/>
      <c r="AC215" s="259"/>
      <c r="AD215" s="259"/>
      <c r="AE215" s="262"/>
      <c r="AF215" s="261"/>
      <c r="AG215" s="261"/>
      <c r="AH215" s="261"/>
      <c r="AI215" s="261"/>
      <c r="AJ215" s="261"/>
    </row>
    <row r="216" spans="1:36" ht="25.5" customHeight="1" x14ac:dyDescent="0.2">
      <c r="A216" s="126" t="s">
        <v>1</v>
      </c>
      <c r="B216" s="60" t="s">
        <v>1594</v>
      </c>
      <c r="C216" s="41" t="s">
        <v>36</v>
      </c>
      <c r="D216" s="74" t="s">
        <v>1179</v>
      </c>
      <c r="E216" s="93" t="str">
        <f t="shared" si="55"/>
        <v>Niveau 2</v>
      </c>
      <c r="F216" s="27" t="s">
        <v>1136</v>
      </c>
      <c r="G216" s="41" t="s">
        <v>1145</v>
      </c>
      <c r="H216" s="76">
        <v>447</v>
      </c>
      <c r="I216" s="109">
        <v>5.8</v>
      </c>
      <c r="J216" s="94">
        <f t="shared" si="61"/>
        <v>2592.6</v>
      </c>
      <c r="K216" s="27">
        <v>135</v>
      </c>
      <c r="L216" s="27">
        <v>0</v>
      </c>
      <c r="M216" s="27">
        <v>30</v>
      </c>
      <c r="N216" s="27">
        <v>519</v>
      </c>
      <c r="O216" s="27">
        <v>0</v>
      </c>
      <c r="P216" s="118"/>
      <c r="Q216" s="27"/>
      <c r="R216" s="45"/>
      <c r="S216" s="55"/>
      <c r="T216" s="23"/>
      <c r="U216" s="23"/>
      <c r="V216" s="23"/>
      <c r="W216" s="23"/>
      <c r="X216" s="23"/>
      <c r="Y216" s="91"/>
      <c r="Z216" s="92"/>
      <c r="AA216" s="92"/>
      <c r="AB216" s="67" t="str">
        <f t="shared" si="52"/>
        <v/>
      </c>
      <c r="AC216" s="67" t="str">
        <f t="shared" si="53"/>
        <v/>
      </c>
      <c r="AD216" s="67" t="str">
        <f t="shared" si="54"/>
        <v/>
      </c>
      <c r="AE216" s="31"/>
      <c r="AF216" s="23">
        <f t="shared" si="56"/>
        <v>0</v>
      </c>
      <c r="AG216" s="23">
        <f t="shared" si="57"/>
        <v>1</v>
      </c>
      <c r="AH216" s="23">
        <f t="shared" si="58"/>
        <v>0</v>
      </c>
      <c r="AI216" s="23">
        <f t="shared" si="59"/>
        <v>0</v>
      </c>
      <c r="AJ216" s="23">
        <f t="shared" si="60"/>
        <v>0</v>
      </c>
    </row>
    <row r="217" spans="1:36" s="263" customFormat="1" ht="25.5" customHeight="1" x14ac:dyDescent="0.2">
      <c r="A217" s="248" t="s">
        <v>7</v>
      </c>
      <c r="B217" s="249" t="s">
        <v>1596</v>
      </c>
      <c r="C217" s="250" t="s">
        <v>24</v>
      </c>
      <c r="D217" s="251"/>
      <c r="E217" s="247" t="str">
        <f t="shared" si="55"/>
        <v/>
      </c>
      <c r="F217" s="252" t="s">
        <v>1126</v>
      </c>
      <c r="G217" s="250" t="s">
        <v>1145</v>
      </c>
      <c r="H217" s="253"/>
      <c r="I217" s="254"/>
      <c r="J217" s="255">
        <f t="shared" si="61"/>
        <v>0</v>
      </c>
      <c r="K217" s="252"/>
      <c r="L217" s="252"/>
      <c r="M217" s="252"/>
      <c r="N217" s="252"/>
      <c r="O217" s="252"/>
      <c r="P217" s="246" t="s">
        <v>2120</v>
      </c>
      <c r="Q217" s="252"/>
      <c r="R217" s="256"/>
      <c r="S217" s="247"/>
      <c r="T217" s="261"/>
      <c r="U217" s="261"/>
      <c r="V217" s="261"/>
      <c r="W217" s="261"/>
      <c r="X217" s="261"/>
      <c r="Y217" s="257"/>
      <c r="Z217" s="258"/>
      <c r="AA217" s="258"/>
      <c r="AB217" s="259" t="str">
        <f t="shared" si="52"/>
        <v/>
      </c>
      <c r="AC217" s="259" t="str">
        <f t="shared" si="53"/>
        <v/>
      </c>
      <c r="AD217" s="259" t="str">
        <f t="shared" si="54"/>
        <v/>
      </c>
      <c r="AE217" s="262"/>
      <c r="AF217" s="261">
        <f t="shared" si="56"/>
        <v>0</v>
      </c>
      <c r="AG217" s="261">
        <f t="shared" si="57"/>
        <v>0</v>
      </c>
      <c r="AH217" s="261">
        <f t="shared" si="58"/>
        <v>0</v>
      </c>
      <c r="AI217" s="261">
        <f t="shared" si="59"/>
        <v>0</v>
      </c>
      <c r="AJ217" s="261">
        <f t="shared" si="60"/>
        <v>0</v>
      </c>
    </row>
    <row r="218" spans="1:36" ht="25.5" customHeight="1" x14ac:dyDescent="0.2">
      <c r="A218" s="126" t="s">
        <v>0</v>
      </c>
      <c r="B218" s="60" t="s">
        <v>229</v>
      </c>
      <c r="C218" s="41" t="s">
        <v>36</v>
      </c>
      <c r="D218" s="74" t="s">
        <v>1339</v>
      </c>
      <c r="E218" s="93" t="str">
        <f t="shared" si="55"/>
        <v>Niveau 1</v>
      </c>
      <c r="F218" s="27" t="s">
        <v>1136</v>
      </c>
      <c r="G218" s="41" t="s">
        <v>1145</v>
      </c>
      <c r="H218" s="76">
        <v>250</v>
      </c>
      <c r="I218" s="109">
        <v>6.2</v>
      </c>
      <c r="J218" s="94">
        <f t="shared" si="61"/>
        <v>1550</v>
      </c>
      <c r="K218" s="27">
        <v>0</v>
      </c>
      <c r="L218" s="27">
        <v>0</v>
      </c>
      <c r="M218" s="27">
        <v>0</v>
      </c>
      <c r="N218" s="27">
        <v>0</v>
      </c>
      <c r="O218" s="27">
        <v>0</v>
      </c>
      <c r="P218" s="118">
        <v>2015</v>
      </c>
      <c r="Q218" s="27" t="s">
        <v>1170</v>
      </c>
      <c r="R218" s="45"/>
      <c r="S218" s="55"/>
      <c r="T218" s="23"/>
      <c r="U218" s="23"/>
      <c r="V218" s="23"/>
      <c r="W218" s="23"/>
      <c r="X218" s="23"/>
      <c r="Y218" s="91"/>
      <c r="Z218" s="92"/>
      <c r="AA218" s="92"/>
      <c r="AB218" s="67" t="str">
        <f t="shared" si="52"/>
        <v/>
      </c>
      <c r="AC218" s="67" t="str">
        <f t="shared" si="53"/>
        <v/>
      </c>
      <c r="AD218" s="67" t="str">
        <f t="shared" si="54"/>
        <v/>
      </c>
      <c r="AE218" s="31"/>
      <c r="AF218" s="23">
        <f t="shared" si="56"/>
        <v>1</v>
      </c>
      <c r="AG218" s="23">
        <f t="shared" si="57"/>
        <v>0</v>
      </c>
      <c r="AH218" s="23">
        <f t="shared" si="58"/>
        <v>0</v>
      </c>
      <c r="AI218" s="23">
        <f t="shared" si="59"/>
        <v>0</v>
      </c>
      <c r="AJ218" s="23">
        <f t="shared" si="60"/>
        <v>0</v>
      </c>
    </row>
    <row r="219" spans="1:36" ht="25.5" customHeight="1" x14ac:dyDescent="0.2">
      <c r="A219" s="182" t="s">
        <v>3</v>
      </c>
      <c r="B219" s="183" t="s">
        <v>1597</v>
      </c>
      <c r="C219" s="186" t="s">
        <v>1115</v>
      </c>
      <c r="D219" s="74" t="s">
        <v>1339</v>
      </c>
      <c r="E219" s="93" t="str">
        <f t="shared" si="55"/>
        <v>Niveau 1</v>
      </c>
      <c r="F219" s="27" t="s">
        <v>1126</v>
      </c>
      <c r="G219" s="41" t="s">
        <v>1145</v>
      </c>
      <c r="H219" s="76"/>
      <c r="I219" s="109"/>
      <c r="J219" s="94">
        <f t="shared" si="61"/>
        <v>0</v>
      </c>
      <c r="K219" s="27">
        <v>0</v>
      </c>
      <c r="L219" s="27">
        <v>0</v>
      </c>
      <c r="M219" s="27">
        <v>0</v>
      </c>
      <c r="N219" s="27">
        <v>0</v>
      </c>
      <c r="O219" s="27">
        <v>0</v>
      </c>
      <c r="P219" s="77" t="s">
        <v>2121</v>
      </c>
      <c r="Q219" s="27"/>
      <c r="R219" s="45"/>
      <c r="S219" s="55"/>
      <c r="T219" s="23"/>
      <c r="U219" s="23"/>
      <c r="V219" s="23"/>
      <c r="W219" s="23"/>
      <c r="X219" s="23"/>
      <c r="Y219" s="91"/>
      <c r="Z219" s="92"/>
      <c r="AA219" s="92"/>
      <c r="AB219" s="67" t="str">
        <f t="shared" ref="AB219:AB280" si="62">IF(R219="Année N",Y219+Z219+AA219,"")</f>
        <v/>
      </c>
      <c r="AC219" s="67" t="str">
        <f t="shared" ref="AC219:AC280" si="63">IF(R219="N+1",Y219+Z219+AA219,"")</f>
        <v/>
      </c>
      <c r="AD219" s="67" t="str">
        <f t="shared" ref="AD219:AD280" si="64">IF(R219="&gt; N+1",Y219+Z219+AA219,"")</f>
        <v/>
      </c>
      <c r="AE219" s="31"/>
      <c r="AF219" s="23">
        <f t="shared" si="56"/>
        <v>1</v>
      </c>
      <c r="AG219" s="23">
        <f t="shared" si="57"/>
        <v>0</v>
      </c>
      <c r="AH219" s="23">
        <f t="shared" si="58"/>
        <v>0</v>
      </c>
      <c r="AI219" s="23">
        <f t="shared" si="59"/>
        <v>0</v>
      </c>
      <c r="AJ219" s="23">
        <f t="shared" si="60"/>
        <v>0</v>
      </c>
    </row>
    <row r="220" spans="1:36" ht="25.5" customHeight="1" x14ac:dyDescent="0.2">
      <c r="A220" s="126" t="s">
        <v>0</v>
      </c>
      <c r="B220" s="60" t="s">
        <v>1598</v>
      </c>
      <c r="C220" s="41" t="s">
        <v>23</v>
      </c>
      <c r="D220" s="74" t="s">
        <v>1339</v>
      </c>
      <c r="E220" s="93" t="str">
        <f t="shared" si="55"/>
        <v>Niveau 1</v>
      </c>
      <c r="F220" s="27" t="s">
        <v>1126</v>
      </c>
      <c r="G220" s="41" t="s">
        <v>1145</v>
      </c>
      <c r="H220" s="76"/>
      <c r="I220" s="109"/>
      <c r="J220" s="94">
        <f t="shared" si="61"/>
        <v>0</v>
      </c>
      <c r="K220" s="27">
        <v>0</v>
      </c>
      <c r="L220" s="27">
        <v>0</v>
      </c>
      <c r="M220" s="27">
        <v>0</v>
      </c>
      <c r="N220" s="27">
        <v>0</v>
      </c>
      <c r="O220" s="27">
        <v>0</v>
      </c>
      <c r="P220" s="77"/>
      <c r="Q220" s="27"/>
      <c r="R220" s="45"/>
      <c r="S220" s="55"/>
      <c r="T220" s="23"/>
      <c r="U220" s="23"/>
      <c r="V220" s="23"/>
      <c r="W220" s="23"/>
      <c r="X220" s="23"/>
      <c r="Y220" s="91"/>
      <c r="Z220" s="92"/>
      <c r="AA220" s="92"/>
      <c r="AB220" s="67" t="str">
        <f t="shared" si="62"/>
        <v/>
      </c>
      <c r="AC220" s="67" t="str">
        <f t="shared" si="63"/>
        <v/>
      </c>
      <c r="AD220" s="67" t="str">
        <f t="shared" si="64"/>
        <v/>
      </c>
      <c r="AE220" s="31"/>
      <c r="AF220" s="23">
        <f t="shared" si="56"/>
        <v>1</v>
      </c>
      <c r="AG220" s="23">
        <f t="shared" si="57"/>
        <v>0</v>
      </c>
      <c r="AH220" s="23">
        <f t="shared" si="58"/>
        <v>0</v>
      </c>
      <c r="AI220" s="23">
        <f t="shared" si="59"/>
        <v>0</v>
      </c>
      <c r="AJ220" s="23">
        <f t="shared" si="60"/>
        <v>0</v>
      </c>
    </row>
    <row r="221" spans="1:36" ht="25.5" customHeight="1" x14ac:dyDescent="0.2">
      <c r="A221" s="126" t="s">
        <v>1</v>
      </c>
      <c r="B221" s="60" t="s">
        <v>232</v>
      </c>
      <c r="C221" s="41" t="s">
        <v>32</v>
      </c>
      <c r="D221" s="74" t="s">
        <v>1179</v>
      </c>
      <c r="E221" s="93" t="str">
        <f t="shared" si="55"/>
        <v>Niveau 2</v>
      </c>
      <c r="F221" s="27" t="s">
        <v>1136</v>
      </c>
      <c r="G221" s="41" t="s">
        <v>1145</v>
      </c>
      <c r="H221" s="76">
        <v>420</v>
      </c>
      <c r="I221" s="109">
        <v>8</v>
      </c>
      <c r="J221" s="94">
        <f t="shared" si="61"/>
        <v>3360</v>
      </c>
      <c r="K221" s="27">
        <v>60</v>
      </c>
      <c r="L221" s="27">
        <v>0</v>
      </c>
      <c r="M221" s="27">
        <v>100</v>
      </c>
      <c r="N221" s="27">
        <v>672</v>
      </c>
      <c r="O221" s="27">
        <v>0</v>
      </c>
      <c r="P221" s="77"/>
      <c r="Q221" s="27"/>
      <c r="R221" s="45"/>
      <c r="S221" s="55"/>
      <c r="T221" s="23"/>
      <c r="U221" s="23"/>
      <c r="V221" s="23"/>
      <c r="W221" s="23"/>
      <c r="X221" s="23"/>
      <c r="Y221" s="91"/>
      <c r="Z221" s="92"/>
      <c r="AA221" s="92"/>
      <c r="AB221" s="67" t="str">
        <f t="shared" si="62"/>
        <v/>
      </c>
      <c r="AC221" s="67" t="str">
        <f t="shared" si="63"/>
        <v/>
      </c>
      <c r="AD221" s="67" t="str">
        <f t="shared" si="64"/>
        <v/>
      </c>
      <c r="AE221" s="31"/>
      <c r="AF221" s="23">
        <f t="shared" si="56"/>
        <v>0</v>
      </c>
      <c r="AG221" s="23">
        <f t="shared" si="57"/>
        <v>1</v>
      </c>
      <c r="AH221" s="23">
        <f t="shared" si="58"/>
        <v>0</v>
      </c>
      <c r="AI221" s="23">
        <f t="shared" si="59"/>
        <v>0</v>
      </c>
      <c r="AJ221" s="23">
        <f t="shared" si="60"/>
        <v>0</v>
      </c>
    </row>
    <row r="222" spans="1:36" s="263" customFormat="1" ht="25.5" customHeight="1" x14ac:dyDescent="0.2">
      <c r="A222" s="248" t="s">
        <v>0</v>
      </c>
      <c r="B222" s="249" t="s">
        <v>1599</v>
      </c>
      <c r="C222" s="250" t="s">
        <v>31</v>
      </c>
      <c r="D222" s="251"/>
      <c r="E222" s="247" t="str">
        <f t="shared" si="55"/>
        <v/>
      </c>
      <c r="F222" s="252" t="s">
        <v>1126</v>
      </c>
      <c r="G222" s="250" t="s">
        <v>1145</v>
      </c>
      <c r="H222" s="253"/>
      <c r="I222" s="254"/>
      <c r="J222" s="255">
        <f t="shared" si="61"/>
        <v>0</v>
      </c>
      <c r="K222" s="252"/>
      <c r="L222" s="252"/>
      <c r="M222" s="252"/>
      <c r="N222" s="252"/>
      <c r="O222" s="252"/>
      <c r="P222" s="264" t="s">
        <v>2120</v>
      </c>
      <c r="Q222" s="252"/>
      <c r="R222" s="256"/>
      <c r="S222" s="247"/>
      <c r="T222" s="261"/>
      <c r="U222" s="261"/>
      <c r="V222" s="261"/>
      <c r="W222" s="261"/>
      <c r="X222" s="261"/>
      <c r="Y222" s="257"/>
      <c r="Z222" s="258"/>
      <c r="AA222" s="258"/>
      <c r="AB222" s="259" t="str">
        <f t="shared" si="62"/>
        <v/>
      </c>
      <c r="AC222" s="259" t="str">
        <f t="shared" si="63"/>
        <v/>
      </c>
      <c r="AD222" s="259" t="str">
        <f t="shared" si="64"/>
        <v/>
      </c>
      <c r="AE222" s="262"/>
      <c r="AF222" s="261">
        <f t="shared" si="56"/>
        <v>0</v>
      </c>
      <c r="AG222" s="261">
        <f t="shared" si="57"/>
        <v>0</v>
      </c>
      <c r="AH222" s="261">
        <f t="shared" si="58"/>
        <v>0</v>
      </c>
      <c r="AI222" s="261">
        <f t="shared" si="59"/>
        <v>0</v>
      </c>
      <c r="AJ222" s="261">
        <f t="shared" si="60"/>
        <v>0</v>
      </c>
    </row>
    <row r="223" spans="1:36" ht="25.5" customHeight="1" x14ac:dyDescent="0.2">
      <c r="A223" s="126" t="s">
        <v>1</v>
      </c>
      <c r="B223" s="60" t="s">
        <v>1600</v>
      </c>
      <c r="C223" s="41" t="s">
        <v>1116</v>
      </c>
      <c r="D223" s="74" t="s">
        <v>1180</v>
      </c>
      <c r="E223" s="93" t="str">
        <f t="shared" si="55"/>
        <v>Niveau 3</v>
      </c>
      <c r="F223" s="27" t="s">
        <v>1134</v>
      </c>
      <c r="G223" s="41" t="s">
        <v>1144</v>
      </c>
      <c r="H223" s="76">
        <v>420</v>
      </c>
      <c r="I223" s="109">
        <v>6.5</v>
      </c>
      <c r="J223" s="94">
        <f t="shared" si="61"/>
        <v>2730</v>
      </c>
      <c r="K223" s="27">
        <v>500</v>
      </c>
      <c r="L223" s="27">
        <v>0</v>
      </c>
      <c r="M223" s="27">
        <v>0</v>
      </c>
      <c r="N223" s="27">
        <v>819</v>
      </c>
      <c r="O223" s="27">
        <v>0</v>
      </c>
      <c r="P223" s="77"/>
      <c r="Q223" s="27"/>
      <c r="R223" s="45"/>
      <c r="S223" s="55"/>
      <c r="T223" s="23"/>
      <c r="U223" s="23"/>
      <c r="V223" s="23"/>
      <c r="W223" s="23"/>
      <c r="X223" s="23"/>
      <c r="Y223" s="91"/>
      <c r="Z223" s="92"/>
      <c r="AA223" s="92"/>
      <c r="AB223" s="67" t="str">
        <f t="shared" si="62"/>
        <v/>
      </c>
      <c r="AC223" s="67" t="str">
        <f t="shared" si="63"/>
        <v/>
      </c>
      <c r="AD223" s="67" t="str">
        <f t="shared" si="64"/>
        <v/>
      </c>
      <c r="AE223" s="31"/>
      <c r="AF223" s="23">
        <f t="shared" si="56"/>
        <v>0</v>
      </c>
      <c r="AG223" s="23">
        <f t="shared" si="57"/>
        <v>0</v>
      </c>
      <c r="AH223" s="23">
        <f t="shared" si="58"/>
        <v>1</v>
      </c>
      <c r="AI223" s="23">
        <f t="shared" si="59"/>
        <v>0</v>
      </c>
      <c r="AJ223" s="23">
        <f t="shared" si="60"/>
        <v>0</v>
      </c>
    </row>
    <row r="224" spans="1:36" ht="25.5" customHeight="1" x14ac:dyDescent="0.2">
      <c r="A224" s="182" t="s">
        <v>0</v>
      </c>
      <c r="B224" s="183" t="s">
        <v>235</v>
      </c>
      <c r="C224" s="186" t="s">
        <v>32</v>
      </c>
      <c r="D224" s="74" t="s">
        <v>1179</v>
      </c>
      <c r="E224" s="93" t="str">
        <f t="shared" si="55"/>
        <v>Niveau 2</v>
      </c>
      <c r="F224" s="27" t="s">
        <v>1136</v>
      </c>
      <c r="G224" s="41" t="s">
        <v>1145</v>
      </c>
      <c r="H224" s="76">
        <v>300</v>
      </c>
      <c r="I224" s="109">
        <v>4.2</v>
      </c>
      <c r="J224" s="94">
        <f t="shared" si="61"/>
        <v>1260</v>
      </c>
      <c r="K224" s="27">
        <v>20</v>
      </c>
      <c r="L224" s="27">
        <v>0</v>
      </c>
      <c r="M224" s="27">
        <v>0</v>
      </c>
      <c r="N224" s="27">
        <v>252</v>
      </c>
      <c r="O224" s="27">
        <v>0</v>
      </c>
      <c r="P224" s="77"/>
      <c r="Q224" s="27"/>
      <c r="R224" s="45"/>
      <c r="S224" s="55"/>
      <c r="T224" s="23"/>
      <c r="U224" s="23"/>
      <c r="V224" s="23"/>
      <c r="W224" s="23"/>
      <c r="X224" s="23"/>
      <c r="Y224" s="91"/>
      <c r="Z224" s="92"/>
      <c r="AA224" s="92"/>
      <c r="AB224" s="67" t="str">
        <f t="shared" si="62"/>
        <v/>
      </c>
      <c r="AC224" s="67" t="str">
        <f t="shared" si="63"/>
        <v/>
      </c>
      <c r="AD224" s="67" t="str">
        <f t="shared" si="64"/>
        <v/>
      </c>
      <c r="AE224" s="31"/>
      <c r="AF224" s="23">
        <f t="shared" si="56"/>
        <v>0</v>
      </c>
      <c r="AG224" s="23">
        <f t="shared" si="57"/>
        <v>1</v>
      </c>
      <c r="AH224" s="23">
        <f t="shared" si="58"/>
        <v>0</v>
      </c>
      <c r="AI224" s="23">
        <f t="shared" si="59"/>
        <v>0</v>
      </c>
      <c r="AJ224" s="23">
        <f t="shared" si="60"/>
        <v>0</v>
      </c>
    </row>
    <row r="225" spans="1:36" ht="25.5" customHeight="1" x14ac:dyDescent="0.2">
      <c r="A225" s="228" t="s">
        <v>7</v>
      </c>
      <c r="B225" s="237" t="s">
        <v>2036</v>
      </c>
      <c r="C225" s="235" t="s">
        <v>29</v>
      </c>
      <c r="D225" s="74" t="s">
        <v>1339</v>
      </c>
      <c r="E225" s="93" t="str">
        <f>IF(D225="Bon état","Niveau 1",IF(D225="Faïencée","Niveau 2",IF(D225="Fortement faïencée","Niveau 3",IF(D225="Orniérée","Niveau 4",IF(D225="Affaissée ou quasi détruite","Niveau 5","")))))</f>
        <v>Niveau 1</v>
      </c>
      <c r="F225" s="27" t="s">
        <v>1136</v>
      </c>
      <c r="G225" s="41" t="s">
        <v>1145</v>
      </c>
      <c r="H225" s="76"/>
      <c r="I225" s="109"/>
      <c r="J225" s="94">
        <f>I225*H225</f>
        <v>0</v>
      </c>
      <c r="K225" s="27">
        <v>0</v>
      </c>
      <c r="L225" s="27">
        <v>0</v>
      </c>
      <c r="M225" s="27">
        <v>0</v>
      </c>
      <c r="N225" s="27">
        <v>0</v>
      </c>
      <c r="O225" s="27">
        <v>0</v>
      </c>
      <c r="P225" s="77"/>
      <c r="Q225" s="27"/>
      <c r="R225" s="45"/>
      <c r="S225" s="55"/>
      <c r="T225" s="23"/>
      <c r="U225" s="23"/>
      <c r="V225" s="23"/>
      <c r="W225" s="23"/>
      <c r="X225" s="23"/>
      <c r="Y225" s="91"/>
      <c r="Z225" s="92"/>
      <c r="AA225" s="92"/>
      <c r="AB225" s="67" t="str">
        <f>IF(R225="Année N",Y225+Z225+AA225,"")</f>
        <v/>
      </c>
      <c r="AC225" s="67" t="str">
        <f>IF(R225="N+1",Y225+Z225+AA225,"")</f>
        <v/>
      </c>
      <c r="AD225" s="67" t="str">
        <f>IF(R225="&gt; N+1",Y225+Z225+AA225,"")</f>
        <v/>
      </c>
      <c r="AE225" s="31"/>
      <c r="AF225" s="23">
        <f>IF(E225="Niveau 1",1,0)</f>
        <v>1</v>
      </c>
      <c r="AG225" s="23">
        <f>IF(E225="Niveau 2",1,0)</f>
        <v>0</v>
      </c>
      <c r="AH225" s="23">
        <f>IF(E225="Niveau 3",1,0)</f>
        <v>0</v>
      </c>
      <c r="AI225" s="23">
        <f>IF(E225="Niveau 4",1,0)</f>
        <v>0</v>
      </c>
      <c r="AJ225" s="23">
        <f>IF(E225="Niveau 5",1,0)</f>
        <v>0</v>
      </c>
    </row>
    <row r="226" spans="1:36" ht="25.5" customHeight="1" x14ac:dyDescent="0.2">
      <c r="A226" s="126" t="s">
        <v>0</v>
      </c>
      <c r="B226" s="60" t="s">
        <v>1601</v>
      </c>
      <c r="C226" s="41" t="s">
        <v>1340</v>
      </c>
      <c r="D226" s="74" t="s">
        <v>1339</v>
      </c>
      <c r="E226" s="93" t="str">
        <f t="shared" si="55"/>
        <v>Niveau 1</v>
      </c>
      <c r="F226" s="27" t="s">
        <v>1136</v>
      </c>
      <c r="G226" s="41" t="s">
        <v>1145</v>
      </c>
      <c r="H226" s="76">
        <v>240</v>
      </c>
      <c r="I226" s="109">
        <v>5</v>
      </c>
      <c r="J226" s="94">
        <f t="shared" si="61"/>
        <v>1200</v>
      </c>
      <c r="K226" s="27">
        <v>0</v>
      </c>
      <c r="L226" s="27">
        <v>0</v>
      </c>
      <c r="M226" s="27">
        <v>0</v>
      </c>
      <c r="N226" s="27">
        <v>0</v>
      </c>
      <c r="O226" s="27">
        <v>0</v>
      </c>
      <c r="P226" s="77"/>
      <c r="Q226" s="27"/>
      <c r="R226" s="45"/>
      <c r="S226" s="55"/>
      <c r="T226" s="23"/>
      <c r="U226" s="23"/>
      <c r="V226" s="23"/>
      <c r="W226" s="23"/>
      <c r="X226" s="23"/>
      <c r="Y226" s="91"/>
      <c r="Z226" s="92"/>
      <c r="AA226" s="92"/>
      <c r="AB226" s="67" t="str">
        <f t="shared" si="62"/>
        <v/>
      </c>
      <c r="AC226" s="67" t="str">
        <f t="shared" si="63"/>
        <v/>
      </c>
      <c r="AD226" s="67" t="str">
        <f t="shared" si="64"/>
        <v/>
      </c>
      <c r="AE226" s="31"/>
      <c r="AF226" s="23">
        <f t="shared" si="56"/>
        <v>1</v>
      </c>
      <c r="AG226" s="23">
        <f t="shared" si="57"/>
        <v>0</v>
      </c>
      <c r="AH226" s="23">
        <f t="shared" si="58"/>
        <v>0</v>
      </c>
      <c r="AI226" s="23">
        <f t="shared" si="59"/>
        <v>0</v>
      </c>
      <c r="AJ226" s="23">
        <f t="shared" si="60"/>
        <v>0</v>
      </c>
    </row>
    <row r="227" spans="1:36" ht="25.5" customHeight="1" x14ac:dyDescent="0.2">
      <c r="A227" s="126" t="s">
        <v>0</v>
      </c>
      <c r="B227" s="60" t="s">
        <v>1602</v>
      </c>
      <c r="C227" s="41" t="s">
        <v>34</v>
      </c>
      <c r="D227" s="74" t="s">
        <v>1339</v>
      </c>
      <c r="E227" s="93" t="str">
        <f t="shared" si="55"/>
        <v>Niveau 1</v>
      </c>
      <c r="F227" s="27" t="s">
        <v>1136</v>
      </c>
      <c r="G227" s="41" t="s">
        <v>1145</v>
      </c>
      <c r="H227" s="76">
        <v>47</v>
      </c>
      <c r="I227" s="109">
        <v>11.5</v>
      </c>
      <c r="J227" s="94">
        <f t="shared" si="61"/>
        <v>540.5</v>
      </c>
      <c r="K227" s="27">
        <v>0</v>
      </c>
      <c r="L227" s="27">
        <v>0</v>
      </c>
      <c r="M227" s="27">
        <v>0</v>
      </c>
      <c r="N227" s="27">
        <v>0</v>
      </c>
      <c r="O227" s="27">
        <v>0</v>
      </c>
      <c r="P227" s="77"/>
      <c r="Q227" s="27"/>
      <c r="R227" s="45"/>
      <c r="S227" s="55"/>
      <c r="T227" s="23"/>
      <c r="U227" s="23"/>
      <c r="V227" s="23"/>
      <c r="W227" s="23"/>
      <c r="X227" s="23"/>
      <c r="Y227" s="91"/>
      <c r="Z227" s="92"/>
      <c r="AA227" s="92"/>
      <c r="AB227" s="67" t="str">
        <f t="shared" si="62"/>
        <v/>
      </c>
      <c r="AC227" s="67" t="str">
        <f t="shared" si="63"/>
        <v/>
      </c>
      <c r="AD227" s="67" t="str">
        <f t="shared" si="64"/>
        <v/>
      </c>
      <c r="AE227" s="31"/>
      <c r="AF227" s="23">
        <f t="shared" si="56"/>
        <v>1</v>
      </c>
      <c r="AG227" s="23">
        <f t="shared" si="57"/>
        <v>0</v>
      </c>
      <c r="AH227" s="23">
        <f t="shared" si="58"/>
        <v>0</v>
      </c>
      <c r="AI227" s="23">
        <f t="shared" si="59"/>
        <v>0</v>
      </c>
      <c r="AJ227" s="23">
        <f t="shared" si="60"/>
        <v>0</v>
      </c>
    </row>
    <row r="228" spans="1:36" ht="25.5" customHeight="1" x14ac:dyDescent="0.2">
      <c r="A228" s="126" t="s">
        <v>0</v>
      </c>
      <c r="B228" s="60" t="s">
        <v>1603</v>
      </c>
      <c r="C228" s="41" t="s">
        <v>1116</v>
      </c>
      <c r="D228" s="74" t="s">
        <v>1339</v>
      </c>
      <c r="E228" s="93" t="str">
        <f t="shared" si="55"/>
        <v>Niveau 1</v>
      </c>
      <c r="F228" s="27" t="s">
        <v>1136</v>
      </c>
      <c r="G228" s="41" t="s">
        <v>1145</v>
      </c>
      <c r="H228" s="76">
        <v>225</v>
      </c>
      <c r="I228" s="109">
        <v>5.4</v>
      </c>
      <c r="J228" s="94">
        <f t="shared" si="61"/>
        <v>1215</v>
      </c>
      <c r="K228" s="27">
        <v>0</v>
      </c>
      <c r="L228" s="27">
        <v>0</v>
      </c>
      <c r="M228" s="27">
        <v>0</v>
      </c>
      <c r="N228" s="27">
        <v>0</v>
      </c>
      <c r="O228" s="27">
        <v>0</v>
      </c>
      <c r="P228" s="77"/>
      <c r="Q228" s="27"/>
      <c r="R228" s="45"/>
      <c r="S228" s="55"/>
      <c r="T228" s="23"/>
      <c r="U228" s="23"/>
      <c r="V228" s="23"/>
      <c r="W228" s="23"/>
      <c r="X228" s="23"/>
      <c r="Y228" s="91"/>
      <c r="Z228" s="92"/>
      <c r="AA228" s="92"/>
      <c r="AB228" s="67" t="str">
        <f t="shared" si="62"/>
        <v/>
      </c>
      <c r="AC228" s="67" t="str">
        <f t="shared" si="63"/>
        <v/>
      </c>
      <c r="AD228" s="67" t="str">
        <f t="shared" si="64"/>
        <v/>
      </c>
      <c r="AE228" s="31"/>
      <c r="AF228" s="23">
        <f t="shared" si="56"/>
        <v>1</v>
      </c>
      <c r="AG228" s="23">
        <f t="shared" si="57"/>
        <v>0</v>
      </c>
      <c r="AH228" s="23">
        <f t="shared" si="58"/>
        <v>0</v>
      </c>
      <c r="AI228" s="23">
        <f t="shared" si="59"/>
        <v>0</v>
      </c>
      <c r="AJ228" s="23">
        <f t="shared" si="60"/>
        <v>0</v>
      </c>
    </row>
    <row r="229" spans="1:36" ht="25.5" customHeight="1" x14ac:dyDescent="0.2">
      <c r="A229" s="126" t="s">
        <v>0</v>
      </c>
      <c r="B229" s="60" t="s">
        <v>1604</v>
      </c>
      <c r="C229" s="41" t="s">
        <v>28</v>
      </c>
      <c r="D229" s="74" t="s">
        <v>1339</v>
      </c>
      <c r="E229" s="93" t="str">
        <f t="shared" si="55"/>
        <v>Niveau 1</v>
      </c>
      <c r="F229" s="27" t="s">
        <v>1136</v>
      </c>
      <c r="G229" s="41" t="s">
        <v>1145</v>
      </c>
      <c r="H229" s="104">
        <v>138</v>
      </c>
      <c r="I229" s="109">
        <v>3</v>
      </c>
      <c r="J229" s="94">
        <f t="shared" si="61"/>
        <v>414</v>
      </c>
      <c r="K229" s="27">
        <v>0</v>
      </c>
      <c r="L229" s="27">
        <v>0</v>
      </c>
      <c r="M229" s="27">
        <v>0</v>
      </c>
      <c r="N229" s="27">
        <v>0</v>
      </c>
      <c r="O229" s="27">
        <v>0</v>
      </c>
      <c r="P229" s="77"/>
      <c r="Q229" s="27"/>
      <c r="R229" s="45"/>
      <c r="S229" s="55"/>
      <c r="T229" s="23"/>
      <c r="U229" s="23"/>
      <c r="V229" s="23"/>
      <c r="W229" s="23"/>
      <c r="X229" s="23"/>
      <c r="Y229" s="91"/>
      <c r="Z229" s="92"/>
      <c r="AA229" s="92"/>
      <c r="AB229" s="67" t="str">
        <f t="shared" si="62"/>
        <v/>
      </c>
      <c r="AC229" s="67" t="str">
        <f t="shared" si="63"/>
        <v/>
      </c>
      <c r="AD229" s="67" t="str">
        <f t="shared" si="64"/>
        <v/>
      </c>
      <c r="AE229" s="31"/>
      <c r="AF229" s="23">
        <f t="shared" si="56"/>
        <v>1</v>
      </c>
      <c r="AG229" s="23">
        <f t="shared" si="57"/>
        <v>0</v>
      </c>
      <c r="AH229" s="23">
        <f t="shared" si="58"/>
        <v>0</v>
      </c>
      <c r="AI229" s="23">
        <f t="shared" si="59"/>
        <v>0</v>
      </c>
      <c r="AJ229" s="23">
        <f t="shared" si="60"/>
        <v>0</v>
      </c>
    </row>
    <row r="230" spans="1:36" ht="25.5" customHeight="1" x14ac:dyDescent="0.2">
      <c r="A230" s="126" t="s">
        <v>0</v>
      </c>
      <c r="B230" s="60" t="s">
        <v>240</v>
      </c>
      <c r="C230" s="41" t="s">
        <v>1116</v>
      </c>
      <c r="D230" s="74" t="s">
        <v>1179</v>
      </c>
      <c r="E230" s="93" t="str">
        <f t="shared" si="55"/>
        <v>Niveau 2</v>
      </c>
      <c r="F230" s="27" t="s">
        <v>1136</v>
      </c>
      <c r="G230" s="41" t="s">
        <v>1145</v>
      </c>
      <c r="H230" s="76">
        <v>215</v>
      </c>
      <c r="I230" s="109">
        <v>4.5999999999999996</v>
      </c>
      <c r="J230" s="94">
        <f t="shared" si="61"/>
        <v>988.99999999999989</v>
      </c>
      <c r="K230" s="27">
        <v>0</v>
      </c>
      <c r="L230" s="27">
        <v>0</v>
      </c>
      <c r="M230" s="27">
        <v>0</v>
      </c>
      <c r="N230" s="27">
        <v>198</v>
      </c>
      <c r="O230" s="27">
        <v>0</v>
      </c>
      <c r="P230" s="77"/>
      <c r="Q230" s="27"/>
      <c r="R230" s="45"/>
      <c r="S230" s="55"/>
      <c r="T230" s="23"/>
      <c r="U230" s="23"/>
      <c r="V230" s="23"/>
      <c r="W230" s="23"/>
      <c r="X230" s="23"/>
      <c r="Y230" s="91"/>
      <c r="Z230" s="92"/>
      <c r="AA230" s="92"/>
      <c r="AB230" s="67" t="str">
        <f t="shared" si="62"/>
        <v/>
      </c>
      <c r="AC230" s="67" t="str">
        <f t="shared" si="63"/>
        <v/>
      </c>
      <c r="AD230" s="67" t="str">
        <f t="shared" si="64"/>
        <v/>
      </c>
      <c r="AE230" s="31"/>
      <c r="AF230" s="23">
        <f t="shared" si="56"/>
        <v>0</v>
      </c>
      <c r="AG230" s="23">
        <f t="shared" si="57"/>
        <v>1</v>
      </c>
      <c r="AH230" s="23">
        <f t="shared" si="58"/>
        <v>0</v>
      </c>
      <c r="AI230" s="23">
        <f t="shared" si="59"/>
        <v>0</v>
      </c>
      <c r="AJ230" s="23">
        <f t="shared" si="60"/>
        <v>0</v>
      </c>
    </row>
    <row r="231" spans="1:36" ht="25.5" customHeight="1" x14ac:dyDescent="0.2">
      <c r="A231" s="126" t="s">
        <v>0</v>
      </c>
      <c r="B231" s="60" t="s">
        <v>1605</v>
      </c>
      <c r="C231" s="41" t="s">
        <v>1116</v>
      </c>
      <c r="D231" s="74" t="s">
        <v>1339</v>
      </c>
      <c r="E231" s="93" t="str">
        <f>IF(D231="Bon état","Niveau 1",IF(D231="Faïencée","Niveau 2",IF(D231="Fortement faïencée","Niveau 3",IF(D231="Orniérée","Niveau 4",IF(D231="Affaissée ou quasi détruite","Niveau 5","")))))</f>
        <v>Niveau 1</v>
      </c>
      <c r="F231" s="27" t="s">
        <v>1136</v>
      </c>
      <c r="G231" s="41" t="s">
        <v>1145</v>
      </c>
      <c r="H231" s="76">
        <v>70</v>
      </c>
      <c r="I231" s="109">
        <v>5.2</v>
      </c>
      <c r="J231" s="94">
        <f>I231*H231</f>
        <v>364</v>
      </c>
      <c r="K231" s="27">
        <v>0</v>
      </c>
      <c r="L231" s="27">
        <v>0</v>
      </c>
      <c r="M231" s="27">
        <v>0</v>
      </c>
      <c r="N231" s="27">
        <v>0</v>
      </c>
      <c r="O231" s="27">
        <v>0</v>
      </c>
      <c r="P231" s="77"/>
      <c r="Q231" s="27"/>
      <c r="R231" s="45"/>
      <c r="S231" s="55"/>
      <c r="T231" s="23"/>
      <c r="U231" s="23"/>
      <c r="V231" s="23"/>
      <c r="W231" s="23"/>
      <c r="X231" s="23"/>
      <c r="Y231" s="91"/>
      <c r="Z231" s="92"/>
      <c r="AA231" s="92"/>
      <c r="AB231" s="67" t="str">
        <f>IF(R231="Année N",Y231+Z231+AA231,"")</f>
        <v/>
      </c>
      <c r="AC231" s="67" t="str">
        <f>IF(R231="N+1",Y231+Z231+AA231,"")</f>
        <v/>
      </c>
      <c r="AD231" s="67" t="str">
        <f>IF(R231="&gt; N+1",Y231+Z231+AA231,"")</f>
        <v/>
      </c>
      <c r="AE231" s="31"/>
      <c r="AF231" s="23">
        <f>IF(E231="Niveau 1",1,0)</f>
        <v>1</v>
      </c>
      <c r="AG231" s="23">
        <f>IF(E231="Niveau 2",1,0)</f>
        <v>0</v>
      </c>
      <c r="AH231" s="23">
        <f>IF(E231="Niveau 3",1,0)</f>
        <v>0</v>
      </c>
      <c r="AI231" s="23">
        <f>IF(E231="Niveau 4",1,0)</f>
        <v>0</v>
      </c>
      <c r="AJ231" s="23">
        <f>IF(E231="Niveau 5",1,0)</f>
        <v>0</v>
      </c>
    </row>
    <row r="232" spans="1:36" s="202" customFormat="1" ht="25.5" customHeight="1" x14ac:dyDescent="0.2">
      <c r="A232" s="203" t="s">
        <v>1</v>
      </c>
      <c r="B232" s="204" t="s">
        <v>1607</v>
      </c>
      <c r="C232" s="190" t="s">
        <v>1115</v>
      </c>
      <c r="D232" s="191" t="s">
        <v>1339</v>
      </c>
      <c r="E232" s="192" t="str">
        <f t="shared" si="55"/>
        <v>Niveau 1</v>
      </c>
      <c r="F232" s="193" t="s">
        <v>1135</v>
      </c>
      <c r="G232" s="190" t="s">
        <v>1144</v>
      </c>
      <c r="H232" s="76">
        <v>202</v>
      </c>
      <c r="I232" s="109">
        <v>9.1999999999999993</v>
      </c>
      <c r="J232" s="94">
        <f t="shared" si="61"/>
        <v>1858.3999999999999</v>
      </c>
      <c r="K232" s="27">
        <v>70</v>
      </c>
      <c r="L232" s="27">
        <v>0</v>
      </c>
      <c r="M232" s="27">
        <v>0</v>
      </c>
      <c r="N232" s="27">
        <v>0</v>
      </c>
      <c r="O232" s="27">
        <v>0</v>
      </c>
      <c r="P232" s="194"/>
      <c r="Q232" s="193"/>
      <c r="R232" s="195"/>
      <c r="S232" s="196"/>
      <c r="T232" s="197"/>
      <c r="U232" s="197"/>
      <c r="V232" s="197"/>
      <c r="W232" s="197"/>
      <c r="X232" s="197"/>
      <c r="Y232" s="198"/>
      <c r="Z232" s="199"/>
      <c r="AA232" s="199"/>
      <c r="AB232" s="200" t="str">
        <f t="shared" si="62"/>
        <v/>
      </c>
      <c r="AC232" s="200" t="str">
        <f t="shared" si="63"/>
        <v/>
      </c>
      <c r="AD232" s="200" t="str">
        <f t="shared" si="64"/>
        <v/>
      </c>
      <c r="AE232" s="201"/>
      <c r="AF232" s="197">
        <f t="shared" si="56"/>
        <v>1</v>
      </c>
      <c r="AG232" s="197">
        <f t="shared" si="57"/>
        <v>0</v>
      </c>
      <c r="AH232" s="197">
        <f t="shared" si="58"/>
        <v>0</v>
      </c>
      <c r="AI232" s="197">
        <f t="shared" si="59"/>
        <v>0</v>
      </c>
      <c r="AJ232" s="197">
        <f t="shared" si="60"/>
        <v>0</v>
      </c>
    </row>
    <row r="233" spans="1:36" ht="25.5" customHeight="1" x14ac:dyDescent="0.2">
      <c r="A233" s="126" t="s">
        <v>0</v>
      </c>
      <c r="B233" s="60" t="s">
        <v>1608</v>
      </c>
      <c r="C233" s="41" t="s">
        <v>33</v>
      </c>
      <c r="D233" s="74" t="s">
        <v>1179</v>
      </c>
      <c r="E233" s="93" t="str">
        <f>IF(D233="Bon état","Niveau 1",IF(D233="Faïencée","Niveau 2",IF(D233="Fortement faïencée","Niveau 3",IF(D233="Orniérée","Niveau 4",IF(D233="Affaissée ou quasi détruite","Niveau 5","")))))</f>
        <v>Niveau 2</v>
      </c>
      <c r="F233" s="27" t="s">
        <v>1136</v>
      </c>
      <c r="G233" s="41" t="s">
        <v>1145</v>
      </c>
      <c r="H233" s="76">
        <v>85</v>
      </c>
      <c r="I233" s="109">
        <v>4.5999999999999996</v>
      </c>
      <c r="J233" s="94">
        <f>I233*H233</f>
        <v>390.99999999999994</v>
      </c>
      <c r="K233" s="27"/>
      <c r="L233" s="27"/>
      <c r="M233" s="27"/>
      <c r="N233" s="27"/>
      <c r="O233" s="27"/>
      <c r="P233" s="77"/>
      <c r="Q233" s="27"/>
      <c r="R233" s="45"/>
      <c r="S233" s="55"/>
      <c r="T233" s="23"/>
      <c r="U233" s="23"/>
      <c r="V233" s="23"/>
      <c r="W233" s="23"/>
      <c r="X233" s="23"/>
      <c r="Y233" s="91"/>
      <c r="Z233" s="92"/>
      <c r="AA233" s="92"/>
      <c r="AB233" s="67" t="str">
        <f>IF(R233="Année N",Y233+Z233+AA233,"")</f>
        <v/>
      </c>
      <c r="AC233" s="67" t="str">
        <f>IF(R233="N+1",Y233+Z233+AA233,"")</f>
        <v/>
      </c>
      <c r="AD233" s="67" t="str">
        <f>IF(R233="&gt; N+1",Y233+Z233+AA233,"")</f>
        <v/>
      </c>
      <c r="AE233" s="31"/>
      <c r="AF233" s="23">
        <f>IF(E233="Niveau 1",1,0)</f>
        <v>0</v>
      </c>
      <c r="AG233" s="23">
        <f>IF(E233="Niveau 2",1,0)</f>
        <v>1</v>
      </c>
      <c r="AH233" s="23">
        <f>IF(E233="Niveau 3",1,0)</f>
        <v>0</v>
      </c>
      <c r="AI233" s="23">
        <f>IF(E233="Niveau 4",1,0)</f>
        <v>0</v>
      </c>
      <c r="AJ233" s="23">
        <f>IF(E233="Niveau 5",1,0)</f>
        <v>0</v>
      </c>
    </row>
    <row r="234" spans="1:36" ht="25.5" customHeight="1" x14ac:dyDescent="0.2">
      <c r="A234" s="126" t="s">
        <v>0</v>
      </c>
      <c r="B234" s="60" t="s">
        <v>1609</v>
      </c>
      <c r="C234" s="41" t="s">
        <v>36</v>
      </c>
      <c r="D234" s="74" t="s">
        <v>1339</v>
      </c>
      <c r="E234" s="93" t="str">
        <f t="shared" si="55"/>
        <v>Niveau 1</v>
      </c>
      <c r="F234" s="27" t="s">
        <v>1136</v>
      </c>
      <c r="G234" s="41" t="s">
        <v>1145</v>
      </c>
      <c r="H234" s="76">
        <v>300</v>
      </c>
      <c r="I234" s="109">
        <v>5.5</v>
      </c>
      <c r="J234" s="94">
        <f t="shared" si="61"/>
        <v>1650</v>
      </c>
      <c r="K234" s="27">
        <v>0</v>
      </c>
      <c r="L234" s="27">
        <v>0</v>
      </c>
      <c r="M234" s="27">
        <v>0</v>
      </c>
      <c r="N234" s="27">
        <v>0</v>
      </c>
      <c r="O234" s="27">
        <v>0</v>
      </c>
      <c r="P234" s="77"/>
      <c r="Q234" s="27"/>
      <c r="R234" s="45"/>
      <c r="S234" s="55"/>
      <c r="T234" s="23"/>
      <c r="U234" s="23"/>
      <c r="V234" s="23"/>
      <c r="W234" s="23"/>
      <c r="X234" s="23"/>
      <c r="Y234" s="91"/>
      <c r="Z234" s="92"/>
      <c r="AA234" s="92"/>
      <c r="AB234" s="67" t="str">
        <f t="shared" si="62"/>
        <v/>
      </c>
      <c r="AC234" s="67" t="str">
        <f t="shared" si="63"/>
        <v/>
      </c>
      <c r="AD234" s="67" t="str">
        <f t="shared" si="64"/>
        <v/>
      </c>
      <c r="AE234" s="31"/>
      <c r="AF234" s="23">
        <f t="shared" si="56"/>
        <v>1</v>
      </c>
      <c r="AG234" s="23">
        <f t="shared" si="57"/>
        <v>0</v>
      </c>
      <c r="AH234" s="23">
        <f t="shared" si="58"/>
        <v>0</v>
      </c>
      <c r="AI234" s="23">
        <f t="shared" si="59"/>
        <v>0</v>
      </c>
      <c r="AJ234" s="23">
        <f t="shared" si="60"/>
        <v>0</v>
      </c>
    </row>
    <row r="235" spans="1:36" ht="25.5" customHeight="1" x14ac:dyDescent="0.2">
      <c r="A235" s="126" t="s">
        <v>0</v>
      </c>
      <c r="B235" s="128" t="s">
        <v>1258</v>
      </c>
      <c r="C235" s="41" t="s">
        <v>1114</v>
      </c>
      <c r="D235" s="74" t="s">
        <v>1339</v>
      </c>
      <c r="E235" s="93" t="str">
        <f t="shared" si="55"/>
        <v>Niveau 1</v>
      </c>
      <c r="F235" s="27" t="s">
        <v>1136</v>
      </c>
      <c r="G235" s="41" t="s">
        <v>1145</v>
      </c>
      <c r="H235" s="76">
        <v>153</v>
      </c>
      <c r="I235" s="109">
        <v>4.7</v>
      </c>
      <c r="J235" s="94">
        <f t="shared" si="61"/>
        <v>719.1</v>
      </c>
      <c r="K235" s="27">
        <v>0</v>
      </c>
      <c r="L235" s="27">
        <v>0</v>
      </c>
      <c r="M235" s="27">
        <v>0</v>
      </c>
      <c r="N235" s="27">
        <v>0</v>
      </c>
      <c r="O235" s="27">
        <v>0</v>
      </c>
      <c r="P235" s="77"/>
      <c r="Q235" s="27"/>
      <c r="R235" s="45"/>
      <c r="S235" s="55"/>
      <c r="T235" s="23"/>
      <c r="U235" s="23"/>
      <c r="V235" s="23"/>
      <c r="W235" s="23"/>
      <c r="X235" s="23"/>
      <c r="Y235" s="91"/>
      <c r="Z235" s="92"/>
      <c r="AA235" s="92"/>
      <c r="AB235" s="67" t="str">
        <f t="shared" si="62"/>
        <v/>
      </c>
      <c r="AC235" s="67" t="str">
        <f t="shared" si="63"/>
        <v/>
      </c>
      <c r="AD235" s="67" t="str">
        <f t="shared" si="64"/>
        <v/>
      </c>
      <c r="AE235" s="31"/>
      <c r="AF235" s="23">
        <f t="shared" si="56"/>
        <v>1</v>
      </c>
      <c r="AG235" s="23">
        <f t="shared" si="57"/>
        <v>0</v>
      </c>
      <c r="AH235" s="23">
        <f t="shared" si="58"/>
        <v>0</v>
      </c>
      <c r="AI235" s="23">
        <f t="shared" si="59"/>
        <v>0</v>
      </c>
      <c r="AJ235" s="23">
        <f t="shared" si="60"/>
        <v>0</v>
      </c>
    </row>
    <row r="236" spans="1:36" ht="25.5" customHeight="1" x14ac:dyDescent="0.2">
      <c r="A236" s="126" t="s">
        <v>0</v>
      </c>
      <c r="B236" s="60" t="s">
        <v>1610</v>
      </c>
      <c r="C236" s="41" t="s">
        <v>31</v>
      </c>
      <c r="D236" s="74" t="s">
        <v>1179</v>
      </c>
      <c r="E236" s="93" t="str">
        <f t="shared" ref="E236:E291" si="65">IF(D236="Bon état","Niveau 1",IF(D236="Faïencée","Niveau 2",IF(D236="Fortement faïencée","Niveau 3",IF(D236="Orniérée","Niveau 4",IF(D236="Affaissée ou quasi détruite","Niveau 5","")))))</f>
        <v>Niveau 2</v>
      </c>
      <c r="F236" s="27" t="s">
        <v>1136</v>
      </c>
      <c r="G236" s="41" t="s">
        <v>1145</v>
      </c>
      <c r="H236" s="76">
        <v>60</v>
      </c>
      <c r="I236" s="109">
        <v>4.5999999999999996</v>
      </c>
      <c r="J236" s="94">
        <f t="shared" si="61"/>
        <v>276</v>
      </c>
      <c r="K236" s="27"/>
      <c r="L236" s="27"/>
      <c r="M236" s="27"/>
      <c r="N236" s="27"/>
      <c r="O236" s="27"/>
      <c r="P236" s="77"/>
      <c r="Q236" s="27"/>
      <c r="R236" s="45"/>
      <c r="S236" s="55"/>
      <c r="T236" s="23"/>
      <c r="U236" s="23"/>
      <c r="V236" s="23"/>
      <c r="W236" s="23"/>
      <c r="X236" s="23"/>
      <c r="Y236" s="91"/>
      <c r="Z236" s="92"/>
      <c r="AA236" s="92"/>
      <c r="AB236" s="67" t="str">
        <f t="shared" si="62"/>
        <v/>
      </c>
      <c r="AC236" s="67" t="str">
        <f t="shared" si="63"/>
        <v/>
      </c>
      <c r="AD236" s="67" t="str">
        <f t="shared" si="64"/>
        <v/>
      </c>
      <c r="AE236" s="31"/>
      <c r="AF236" s="23">
        <f t="shared" si="56"/>
        <v>0</v>
      </c>
      <c r="AG236" s="23">
        <f t="shared" si="57"/>
        <v>1</v>
      </c>
      <c r="AH236" s="23">
        <f t="shared" si="58"/>
        <v>0</v>
      </c>
      <c r="AI236" s="23">
        <f t="shared" si="59"/>
        <v>0</v>
      </c>
      <c r="AJ236" s="23">
        <f t="shared" si="60"/>
        <v>0</v>
      </c>
    </row>
    <row r="237" spans="1:36" ht="25.5" customHeight="1" x14ac:dyDescent="0.2">
      <c r="A237" s="126" t="s">
        <v>0</v>
      </c>
      <c r="B237" s="60" t="s">
        <v>1611</v>
      </c>
      <c r="C237" s="41" t="s">
        <v>1340</v>
      </c>
      <c r="D237" s="74" t="s">
        <v>1339</v>
      </c>
      <c r="E237" s="93" t="str">
        <f t="shared" si="65"/>
        <v>Niveau 1</v>
      </c>
      <c r="F237" s="27" t="s">
        <v>1136</v>
      </c>
      <c r="G237" s="41" t="s">
        <v>1145</v>
      </c>
      <c r="H237" s="76">
        <v>75</v>
      </c>
      <c r="I237" s="109">
        <v>5.2</v>
      </c>
      <c r="J237" s="94">
        <f t="shared" si="61"/>
        <v>390</v>
      </c>
      <c r="K237" s="27">
        <v>0</v>
      </c>
      <c r="L237" s="27">
        <v>0</v>
      </c>
      <c r="M237" s="27">
        <v>0</v>
      </c>
      <c r="N237" s="27">
        <v>0</v>
      </c>
      <c r="O237" s="27">
        <v>0</v>
      </c>
      <c r="P237" s="118">
        <v>2015</v>
      </c>
      <c r="Q237" s="27" t="s">
        <v>1170</v>
      </c>
      <c r="R237" s="45"/>
      <c r="S237" s="55"/>
      <c r="T237" s="23"/>
      <c r="U237" s="23"/>
      <c r="V237" s="23"/>
      <c r="W237" s="23"/>
      <c r="X237" s="23"/>
      <c r="Y237" s="91"/>
      <c r="Z237" s="92"/>
      <c r="AA237" s="92"/>
      <c r="AB237" s="67" t="str">
        <f t="shared" si="62"/>
        <v/>
      </c>
      <c r="AC237" s="67" t="str">
        <f t="shared" si="63"/>
        <v/>
      </c>
      <c r="AD237" s="67" t="str">
        <f t="shared" si="64"/>
        <v/>
      </c>
      <c r="AE237" s="31"/>
      <c r="AF237" s="23">
        <f t="shared" si="56"/>
        <v>1</v>
      </c>
      <c r="AG237" s="23">
        <f t="shared" si="57"/>
        <v>0</v>
      </c>
      <c r="AH237" s="23">
        <f t="shared" si="58"/>
        <v>0</v>
      </c>
      <c r="AI237" s="23">
        <f t="shared" si="59"/>
        <v>0</v>
      </c>
      <c r="AJ237" s="23">
        <f t="shared" si="60"/>
        <v>0</v>
      </c>
    </row>
    <row r="238" spans="1:36" ht="25.5" customHeight="1" x14ac:dyDescent="0.2">
      <c r="A238" s="126" t="s">
        <v>4</v>
      </c>
      <c r="B238" s="60" t="s">
        <v>1612</v>
      </c>
      <c r="C238" s="41" t="s">
        <v>23</v>
      </c>
      <c r="D238" s="74" t="s">
        <v>1339</v>
      </c>
      <c r="E238" s="93" t="str">
        <f t="shared" si="65"/>
        <v>Niveau 1</v>
      </c>
      <c r="F238" s="27" t="s">
        <v>1126</v>
      </c>
      <c r="G238" s="41" t="s">
        <v>1145</v>
      </c>
      <c r="H238" s="76">
        <v>77</v>
      </c>
      <c r="I238" s="109">
        <v>6</v>
      </c>
      <c r="J238" s="94">
        <f t="shared" si="61"/>
        <v>462</v>
      </c>
      <c r="K238" s="27">
        <v>0</v>
      </c>
      <c r="L238" s="27">
        <v>0</v>
      </c>
      <c r="M238" s="27">
        <v>0</v>
      </c>
      <c r="N238" s="27">
        <v>0</v>
      </c>
      <c r="O238" s="27">
        <v>0</v>
      </c>
      <c r="P238" s="77"/>
      <c r="Q238" s="27"/>
      <c r="R238" s="45"/>
      <c r="S238" s="55"/>
      <c r="T238" s="23"/>
      <c r="U238" s="23"/>
      <c r="V238" s="23"/>
      <c r="W238" s="23"/>
      <c r="X238" s="23"/>
      <c r="Y238" s="91"/>
      <c r="Z238" s="92"/>
      <c r="AA238" s="92"/>
      <c r="AB238" s="67" t="str">
        <f t="shared" si="62"/>
        <v/>
      </c>
      <c r="AC238" s="67" t="str">
        <f t="shared" si="63"/>
        <v/>
      </c>
      <c r="AD238" s="67" t="str">
        <f t="shared" si="64"/>
        <v/>
      </c>
      <c r="AE238" s="31"/>
      <c r="AF238" s="23">
        <f t="shared" si="56"/>
        <v>1</v>
      </c>
      <c r="AG238" s="23">
        <f t="shared" si="57"/>
        <v>0</v>
      </c>
      <c r="AH238" s="23">
        <f t="shared" si="58"/>
        <v>0</v>
      </c>
      <c r="AI238" s="23">
        <f t="shared" si="59"/>
        <v>0</v>
      </c>
      <c r="AJ238" s="23">
        <f t="shared" si="60"/>
        <v>0</v>
      </c>
    </row>
    <row r="239" spans="1:36" ht="25.5" customHeight="1" x14ac:dyDescent="0.2">
      <c r="A239" s="126" t="s">
        <v>0</v>
      </c>
      <c r="B239" s="60" t="s">
        <v>1613</v>
      </c>
      <c r="C239" s="41" t="s">
        <v>33</v>
      </c>
      <c r="D239" s="74" t="s">
        <v>1179</v>
      </c>
      <c r="E239" s="93" t="str">
        <f t="shared" si="65"/>
        <v>Niveau 2</v>
      </c>
      <c r="F239" s="27" t="s">
        <v>1136</v>
      </c>
      <c r="G239" s="41" t="s">
        <v>1145</v>
      </c>
      <c r="H239" s="76">
        <v>225</v>
      </c>
      <c r="I239" s="109">
        <v>4.5999999999999996</v>
      </c>
      <c r="J239" s="94">
        <f t="shared" si="61"/>
        <v>1035</v>
      </c>
      <c r="K239" s="27">
        <v>0</v>
      </c>
      <c r="L239" s="27">
        <v>0</v>
      </c>
      <c r="M239" s="27">
        <v>0</v>
      </c>
      <c r="N239" s="27">
        <v>207</v>
      </c>
      <c r="O239" s="27">
        <v>0</v>
      </c>
      <c r="P239" s="77"/>
      <c r="Q239" s="27"/>
      <c r="R239" s="45"/>
      <c r="S239" s="55"/>
      <c r="T239" s="23"/>
      <c r="U239" s="23"/>
      <c r="V239" s="23"/>
      <c r="W239" s="23"/>
      <c r="X239" s="23"/>
      <c r="Y239" s="91"/>
      <c r="Z239" s="92"/>
      <c r="AA239" s="92"/>
      <c r="AB239" s="67" t="str">
        <f t="shared" si="62"/>
        <v/>
      </c>
      <c r="AC239" s="67" t="str">
        <f t="shared" si="63"/>
        <v/>
      </c>
      <c r="AD239" s="67" t="str">
        <f t="shared" si="64"/>
        <v/>
      </c>
      <c r="AE239" s="31"/>
      <c r="AF239" s="23">
        <f t="shared" si="56"/>
        <v>0</v>
      </c>
      <c r="AG239" s="23">
        <f t="shared" si="57"/>
        <v>1</v>
      </c>
      <c r="AH239" s="23">
        <f t="shared" si="58"/>
        <v>0</v>
      </c>
      <c r="AI239" s="23">
        <f t="shared" si="59"/>
        <v>0</v>
      </c>
      <c r="AJ239" s="23">
        <f t="shared" si="60"/>
        <v>0</v>
      </c>
    </row>
    <row r="240" spans="1:36" ht="25.5" customHeight="1" x14ac:dyDescent="0.2">
      <c r="A240" s="126" t="s">
        <v>1</v>
      </c>
      <c r="B240" s="128" t="s">
        <v>1614</v>
      </c>
      <c r="C240" s="41" t="s">
        <v>1114</v>
      </c>
      <c r="D240" s="74" t="s">
        <v>1179</v>
      </c>
      <c r="E240" s="93" t="str">
        <f t="shared" si="65"/>
        <v>Niveau 2</v>
      </c>
      <c r="F240" s="27" t="s">
        <v>1134</v>
      </c>
      <c r="G240" s="41" t="s">
        <v>1144</v>
      </c>
      <c r="H240" s="76">
        <v>400</v>
      </c>
      <c r="I240" s="109">
        <v>6.8</v>
      </c>
      <c r="J240" s="94">
        <f>I240*H240</f>
        <v>2720</v>
      </c>
      <c r="K240" s="27">
        <v>0</v>
      </c>
      <c r="L240" s="27">
        <v>0</v>
      </c>
      <c r="M240" s="27">
        <v>0</v>
      </c>
      <c r="N240" s="27">
        <v>544</v>
      </c>
      <c r="O240" s="27">
        <v>0</v>
      </c>
      <c r="P240" s="77"/>
      <c r="Q240" s="27"/>
      <c r="R240" s="45"/>
      <c r="S240" s="55"/>
      <c r="T240" s="23"/>
      <c r="U240" s="23"/>
      <c r="V240" s="23"/>
      <c r="W240" s="23"/>
      <c r="X240" s="23"/>
      <c r="Y240" s="91"/>
      <c r="Z240" s="92"/>
      <c r="AA240" s="92"/>
      <c r="AB240" s="67" t="str">
        <f>IF(R240="Année N",Y240+Z240+AA240,"")</f>
        <v/>
      </c>
      <c r="AC240" s="67" t="str">
        <f>IF(R240="N+1",Y240+Z240+AA240,"")</f>
        <v/>
      </c>
      <c r="AD240" s="67" t="str">
        <f>IF(R240="&gt; N+1",Y240+Z240+AA240,"")</f>
        <v/>
      </c>
      <c r="AE240" s="31"/>
      <c r="AF240" s="23">
        <f>IF(E240="Niveau 1",1,0)</f>
        <v>0</v>
      </c>
      <c r="AG240" s="23">
        <f>IF(E240="Niveau 2",1,0)</f>
        <v>1</v>
      </c>
      <c r="AH240" s="23">
        <f>IF(E240="Niveau 3",1,0)</f>
        <v>0</v>
      </c>
      <c r="AI240" s="23">
        <f>IF(E240="Niveau 4",1,0)</f>
        <v>0</v>
      </c>
      <c r="AJ240" s="23">
        <f>IF(E240="Niveau 5",1,0)</f>
        <v>0</v>
      </c>
    </row>
    <row r="241" spans="1:36" ht="25.5" customHeight="1" x14ac:dyDescent="0.2">
      <c r="A241" s="126" t="s">
        <v>11</v>
      </c>
      <c r="B241" s="128" t="s">
        <v>1255</v>
      </c>
      <c r="C241" s="41" t="s">
        <v>1114</v>
      </c>
      <c r="D241" s="74" t="s">
        <v>1339</v>
      </c>
      <c r="E241" s="93" t="str">
        <f t="shared" si="65"/>
        <v>Niveau 1</v>
      </c>
      <c r="F241" s="27" t="s">
        <v>1136</v>
      </c>
      <c r="G241" s="41" t="s">
        <v>1145</v>
      </c>
      <c r="H241" s="76">
        <v>230</v>
      </c>
      <c r="I241" s="109">
        <v>3.1</v>
      </c>
      <c r="J241" s="94">
        <f t="shared" si="61"/>
        <v>713</v>
      </c>
      <c r="K241" s="27">
        <v>0</v>
      </c>
      <c r="L241" s="27">
        <v>0</v>
      </c>
      <c r="M241" s="27">
        <v>0</v>
      </c>
      <c r="N241" s="27">
        <v>0</v>
      </c>
      <c r="O241" s="27">
        <v>0</v>
      </c>
      <c r="P241" s="77"/>
      <c r="Q241" s="27"/>
      <c r="R241" s="45"/>
      <c r="S241" s="55"/>
      <c r="T241" s="23"/>
      <c r="U241" s="23"/>
      <c r="V241" s="23"/>
      <c r="W241" s="23"/>
      <c r="X241" s="23"/>
      <c r="Y241" s="91"/>
      <c r="Z241" s="92"/>
      <c r="AA241" s="92"/>
      <c r="AB241" s="67" t="str">
        <f t="shared" si="62"/>
        <v/>
      </c>
      <c r="AC241" s="67" t="str">
        <f t="shared" si="63"/>
        <v/>
      </c>
      <c r="AD241" s="67" t="str">
        <f t="shared" si="64"/>
        <v/>
      </c>
      <c r="AE241" s="31"/>
      <c r="AF241" s="23">
        <f t="shared" si="56"/>
        <v>1</v>
      </c>
      <c r="AG241" s="23">
        <f t="shared" si="57"/>
        <v>0</v>
      </c>
      <c r="AH241" s="23">
        <f t="shared" si="58"/>
        <v>0</v>
      </c>
      <c r="AI241" s="23">
        <f t="shared" si="59"/>
        <v>0</v>
      </c>
      <c r="AJ241" s="23">
        <f t="shared" si="60"/>
        <v>0</v>
      </c>
    </row>
    <row r="242" spans="1:36" ht="25.5" customHeight="1" x14ac:dyDescent="0.2">
      <c r="A242" s="126" t="s">
        <v>0</v>
      </c>
      <c r="B242" s="60" t="s">
        <v>1615</v>
      </c>
      <c r="C242" s="41" t="s">
        <v>29</v>
      </c>
      <c r="D242" s="74" t="s">
        <v>1339</v>
      </c>
      <c r="E242" s="93" t="str">
        <f>IF(D242="Bon état","Niveau 1",IF(D242="Faïencée","Niveau 2",IF(D242="Fortement faïencée","Niveau 3",IF(D242="Orniérée","Niveau 4",IF(D242="Affaissée ou quasi détruite","Niveau 5","")))))</f>
        <v>Niveau 1</v>
      </c>
      <c r="F242" s="27" t="s">
        <v>1135</v>
      </c>
      <c r="G242" s="41" t="s">
        <v>1145</v>
      </c>
      <c r="H242" s="76">
        <v>153</v>
      </c>
      <c r="I242" s="109">
        <v>5.5</v>
      </c>
      <c r="J242" s="94">
        <f>I242*H242</f>
        <v>841.5</v>
      </c>
      <c r="K242" s="27">
        <v>0</v>
      </c>
      <c r="L242" s="27">
        <v>0</v>
      </c>
      <c r="M242" s="27">
        <v>0</v>
      </c>
      <c r="N242" s="27">
        <v>0</v>
      </c>
      <c r="O242" s="27">
        <v>0</v>
      </c>
      <c r="P242" s="77"/>
      <c r="Q242" s="27"/>
      <c r="R242" s="45"/>
      <c r="S242" s="55"/>
      <c r="T242" s="23"/>
      <c r="U242" s="23"/>
      <c r="V242" s="23"/>
      <c r="W242" s="23"/>
      <c r="X242" s="23"/>
      <c r="Y242" s="91"/>
      <c r="Z242" s="92"/>
      <c r="AA242" s="92"/>
      <c r="AB242" s="67" t="str">
        <f>IF(R242="Année N",Y242+Z242+AA242,"")</f>
        <v/>
      </c>
      <c r="AC242" s="67" t="str">
        <f>IF(R242="N+1",Y242+Z242+AA242,"")</f>
        <v/>
      </c>
      <c r="AD242" s="67" t="str">
        <f>IF(R242="&gt; N+1",Y242+Z242+AA242,"")</f>
        <v/>
      </c>
      <c r="AE242" s="31"/>
      <c r="AF242" s="23">
        <f>IF(E242="Niveau 1",1,0)</f>
        <v>1</v>
      </c>
      <c r="AG242" s="23">
        <f>IF(E242="Niveau 2",1,0)</f>
        <v>0</v>
      </c>
      <c r="AH242" s="23">
        <f>IF(E242="Niveau 3",1,0)</f>
        <v>0</v>
      </c>
      <c r="AI242" s="23">
        <f>IF(E242="Niveau 4",1,0)</f>
        <v>0</v>
      </c>
      <c r="AJ242" s="23">
        <f>IF(E242="Niveau 5",1,0)</f>
        <v>0</v>
      </c>
    </row>
    <row r="243" spans="1:36" ht="25.5" customHeight="1" x14ac:dyDescent="0.2">
      <c r="A243" s="126" t="s">
        <v>5</v>
      </c>
      <c r="B243" s="60" t="s">
        <v>250</v>
      </c>
      <c r="C243" s="41" t="s">
        <v>30</v>
      </c>
      <c r="D243" s="74" t="s">
        <v>1339</v>
      </c>
      <c r="E243" s="93" t="str">
        <f t="shared" si="65"/>
        <v>Niveau 1</v>
      </c>
      <c r="F243" s="27" t="s">
        <v>1136</v>
      </c>
      <c r="G243" s="41" t="s">
        <v>1145</v>
      </c>
      <c r="H243" s="76">
        <v>85</v>
      </c>
      <c r="I243" s="109">
        <v>4.4000000000000004</v>
      </c>
      <c r="J243" s="94">
        <f t="shared" si="61"/>
        <v>374.00000000000006</v>
      </c>
      <c r="K243" s="27">
        <v>0</v>
      </c>
      <c r="L243" s="27">
        <v>0</v>
      </c>
      <c r="M243" s="27">
        <v>0</v>
      </c>
      <c r="N243" s="27">
        <v>0</v>
      </c>
      <c r="O243" s="27">
        <v>0</v>
      </c>
      <c r="P243" s="77"/>
      <c r="Q243" s="27"/>
      <c r="R243" s="45"/>
      <c r="S243" s="55"/>
      <c r="T243" s="23"/>
      <c r="U243" s="23"/>
      <c r="V243" s="23"/>
      <c r="W243" s="23"/>
      <c r="X243" s="23"/>
      <c r="Y243" s="91"/>
      <c r="Z243" s="92"/>
      <c r="AA243" s="92"/>
      <c r="AB243" s="67" t="str">
        <f t="shared" si="62"/>
        <v/>
      </c>
      <c r="AC243" s="67" t="str">
        <f t="shared" si="63"/>
        <v/>
      </c>
      <c r="AD243" s="67" t="str">
        <f t="shared" si="64"/>
        <v/>
      </c>
      <c r="AE243" s="31"/>
      <c r="AF243" s="23">
        <f t="shared" si="56"/>
        <v>1</v>
      </c>
      <c r="AG243" s="23">
        <f t="shared" si="57"/>
        <v>0</v>
      </c>
      <c r="AH243" s="23">
        <f t="shared" si="58"/>
        <v>0</v>
      </c>
      <c r="AI243" s="23">
        <f t="shared" si="59"/>
        <v>0</v>
      </c>
      <c r="AJ243" s="23">
        <f t="shared" si="60"/>
        <v>0</v>
      </c>
    </row>
    <row r="244" spans="1:36" ht="25.5" customHeight="1" x14ac:dyDescent="0.2">
      <c r="A244" s="126" t="s">
        <v>0</v>
      </c>
      <c r="B244" s="60" t="s">
        <v>1616</v>
      </c>
      <c r="C244" s="41" t="s">
        <v>1116</v>
      </c>
      <c r="D244" s="74" t="s">
        <v>1180</v>
      </c>
      <c r="E244" s="93" t="str">
        <f t="shared" si="65"/>
        <v>Niveau 3</v>
      </c>
      <c r="F244" s="27" t="s">
        <v>1135</v>
      </c>
      <c r="G244" s="41" t="s">
        <v>1145</v>
      </c>
      <c r="H244" s="76">
        <v>1550</v>
      </c>
      <c r="I244" s="109">
        <v>7</v>
      </c>
      <c r="J244" s="94">
        <f t="shared" si="61"/>
        <v>10850</v>
      </c>
      <c r="K244" s="27">
        <v>4000</v>
      </c>
      <c r="L244" s="27">
        <v>0</v>
      </c>
      <c r="M244" s="27">
        <v>400</v>
      </c>
      <c r="N244" s="27">
        <v>3255</v>
      </c>
      <c r="O244" s="27">
        <v>0</v>
      </c>
      <c r="P244" s="77"/>
      <c r="Q244" s="27"/>
      <c r="R244" s="45"/>
      <c r="S244" s="55"/>
      <c r="T244" s="23"/>
      <c r="U244" s="23"/>
      <c r="V244" s="23"/>
      <c r="W244" s="23"/>
      <c r="X244" s="23"/>
      <c r="Y244" s="91"/>
      <c r="Z244" s="92"/>
      <c r="AA244" s="92"/>
      <c r="AB244" s="67" t="str">
        <f t="shared" si="62"/>
        <v/>
      </c>
      <c r="AC244" s="67" t="str">
        <f t="shared" si="63"/>
        <v/>
      </c>
      <c r="AD244" s="67" t="str">
        <f t="shared" si="64"/>
        <v/>
      </c>
      <c r="AE244" s="31"/>
      <c r="AF244" s="23">
        <f t="shared" si="56"/>
        <v>0</v>
      </c>
      <c r="AG244" s="23">
        <f t="shared" si="57"/>
        <v>0</v>
      </c>
      <c r="AH244" s="23">
        <f t="shared" si="58"/>
        <v>1</v>
      </c>
      <c r="AI244" s="23">
        <f t="shared" si="59"/>
        <v>0</v>
      </c>
      <c r="AJ244" s="23">
        <f t="shared" si="60"/>
        <v>0</v>
      </c>
    </row>
    <row r="245" spans="1:36" ht="25.5" customHeight="1" x14ac:dyDescent="0.2">
      <c r="A245" s="126" t="s">
        <v>0</v>
      </c>
      <c r="B245" s="60" t="s">
        <v>1617</v>
      </c>
      <c r="C245" s="41" t="s">
        <v>37</v>
      </c>
      <c r="D245" s="74" t="s">
        <v>1179</v>
      </c>
      <c r="E245" s="93" t="str">
        <f t="shared" si="65"/>
        <v>Niveau 2</v>
      </c>
      <c r="F245" s="27" t="s">
        <v>1136</v>
      </c>
      <c r="G245" s="41" t="s">
        <v>1145</v>
      </c>
      <c r="H245" s="76">
        <v>220</v>
      </c>
      <c r="I245" s="109">
        <v>3.3</v>
      </c>
      <c r="J245" s="94">
        <f t="shared" si="61"/>
        <v>726</v>
      </c>
      <c r="K245" s="27">
        <v>0</v>
      </c>
      <c r="L245" s="27">
        <v>0</v>
      </c>
      <c r="M245" s="27">
        <v>0</v>
      </c>
      <c r="N245" s="27">
        <v>145</v>
      </c>
      <c r="O245" s="27">
        <v>0</v>
      </c>
      <c r="P245" s="77"/>
      <c r="Q245" s="27"/>
      <c r="R245" s="45"/>
      <c r="S245" s="55"/>
      <c r="T245" s="23"/>
      <c r="U245" s="23"/>
      <c r="V245" s="23"/>
      <c r="W245" s="23"/>
      <c r="X245" s="23"/>
      <c r="Y245" s="91"/>
      <c r="Z245" s="92"/>
      <c r="AA245" s="92"/>
      <c r="AB245" s="67" t="str">
        <f t="shared" si="62"/>
        <v/>
      </c>
      <c r="AC245" s="67" t="str">
        <f t="shared" si="63"/>
        <v/>
      </c>
      <c r="AD245" s="67" t="str">
        <f t="shared" si="64"/>
        <v/>
      </c>
      <c r="AE245" s="31"/>
      <c r="AF245" s="23">
        <f t="shared" si="56"/>
        <v>0</v>
      </c>
      <c r="AG245" s="23">
        <f t="shared" si="57"/>
        <v>1</v>
      </c>
      <c r="AH245" s="23">
        <f t="shared" si="58"/>
        <v>0</v>
      </c>
      <c r="AI245" s="23">
        <f t="shared" si="59"/>
        <v>0</v>
      </c>
      <c r="AJ245" s="23">
        <f t="shared" si="60"/>
        <v>0</v>
      </c>
    </row>
    <row r="246" spans="1:36" ht="25.5" customHeight="1" x14ac:dyDescent="0.2">
      <c r="A246" s="126" t="s">
        <v>0</v>
      </c>
      <c r="B246" s="60" t="s">
        <v>1618</v>
      </c>
      <c r="C246" s="41" t="s">
        <v>1116</v>
      </c>
      <c r="D246" s="74" t="s">
        <v>1179</v>
      </c>
      <c r="E246" s="93" t="str">
        <f t="shared" si="65"/>
        <v>Niveau 2</v>
      </c>
      <c r="F246" s="27" t="s">
        <v>1136</v>
      </c>
      <c r="G246" s="41" t="s">
        <v>1145</v>
      </c>
      <c r="H246" s="76">
        <v>325</v>
      </c>
      <c r="I246" s="109">
        <v>4.2</v>
      </c>
      <c r="J246" s="94">
        <f t="shared" si="61"/>
        <v>1365</v>
      </c>
      <c r="K246" s="27">
        <v>0</v>
      </c>
      <c r="L246" s="27">
        <v>0</v>
      </c>
      <c r="M246" s="27">
        <v>0</v>
      </c>
      <c r="N246" s="27">
        <v>273</v>
      </c>
      <c r="O246" s="27">
        <v>0</v>
      </c>
      <c r="P246" s="77"/>
      <c r="Q246" s="27"/>
      <c r="R246" s="45"/>
      <c r="S246" s="55"/>
      <c r="T246" s="23"/>
      <c r="U246" s="23"/>
      <c r="V246" s="23"/>
      <c r="W246" s="23"/>
      <c r="X246" s="23"/>
      <c r="Y246" s="91"/>
      <c r="Z246" s="92"/>
      <c r="AA246" s="92"/>
      <c r="AB246" s="67" t="str">
        <f t="shared" si="62"/>
        <v/>
      </c>
      <c r="AC246" s="67" t="str">
        <f t="shared" si="63"/>
        <v/>
      </c>
      <c r="AD246" s="67" t="str">
        <f t="shared" si="64"/>
        <v/>
      </c>
      <c r="AE246" s="31"/>
      <c r="AF246" s="23">
        <f t="shared" si="56"/>
        <v>0</v>
      </c>
      <c r="AG246" s="23">
        <f t="shared" si="57"/>
        <v>1</v>
      </c>
      <c r="AH246" s="23">
        <f t="shared" si="58"/>
        <v>0</v>
      </c>
      <c r="AI246" s="23">
        <f t="shared" si="59"/>
        <v>0</v>
      </c>
      <c r="AJ246" s="23">
        <f t="shared" si="60"/>
        <v>0</v>
      </c>
    </row>
    <row r="247" spans="1:36" ht="25.5" customHeight="1" x14ac:dyDescent="0.2">
      <c r="A247" s="126" t="s">
        <v>0</v>
      </c>
      <c r="B247" s="60" t="s">
        <v>1619</v>
      </c>
      <c r="C247" s="41" t="s">
        <v>37</v>
      </c>
      <c r="D247" s="74" t="s">
        <v>1339</v>
      </c>
      <c r="E247" s="93" t="str">
        <f t="shared" si="65"/>
        <v>Niveau 1</v>
      </c>
      <c r="F247" s="27" t="s">
        <v>1136</v>
      </c>
      <c r="G247" s="41" t="s">
        <v>1145</v>
      </c>
      <c r="H247" s="116">
        <v>250</v>
      </c>
      <c r="I247" s="117">
        <v>5.8</v>
      </c>
      <c r="J247" s="94">
        <f t="shared" si="61"/>
        <v>1450</v>
      </c>
      <c r="K247" s="27">
        <v>0</v>
      </c>
      <c r="L247" s="27">
        <v>0</v>
      </c>
      <c r="M247" s="27">
        <v>0</v>
      </c>
      <c r="N247" s="27">
        <v>0</v>
      </c>
      <c r="O247" s="27">
        <v>0</v>
      </c>
      <c r="P247" s="77"/>
      <c r="Q247" s="27"/>
      <c r="R247" s="45"/>
      <c r="S247" s="55"/>
      <c r="T247" s="23"/>
      <c r="U247" s="23"/>
      <c r="V247" s="23"/>
      <c r="W247" s="23"/>
      <c r="X247" s="23"/>
      <c r="Y247" s="91"/>
      <c r="Z247" s="92"/>
      <c r="AA247" s="92"/>
      <c r="AB247" s="67" t="str">
        <f t="shared" si="62"/>
        <v/>
      </c>
      <c r="AC247" s="67" t="str">
        <f t="shared" si="63"/>
        <v/>
      </c>
      <c r="AD247" s="67" t="str">
        <f t="shared" si="64"/>
        <v/>
      </c>
      <c r="AE247" s="31"/>
      <c r="AF247" s="23">
        <f t="shared" si="56"/>
        <v>1</v>
      </c>
      <c r="AG247" s="23">
        <f t="shared" si="57"/>
        <v>0</v>
      </c>
      <c r="AH247" s="23">
        <f t="shared" si="58"/>
        <v>0</v>
      </c>
      <c r="AI247" s="23">
        <f t="shared" si="59"/>
        <v>0</v>
      </c>
      <c r="AJ247" s="23">
        <f t="shared" si="60"/>
        <v>0</v>
      </c>
    </row>
    <row r="248" spans="1:36" ht="25.5" customHeight="1" x14ac:dyDescent="0.2">
      <c r="A248" s="126" t="s">
        <v>0</v>
      </c>
      <c r="B248" s="60" t="s">
        <v>1620</v>
      </c>
      <c r="C248" s="41" t="s">
        <v>31</v>
      </c>
      <c r="D248" s="74" t="s">
        <v>1179</v>
      </c>
      <c r="E248" s="93" t="str">
        <f t="shared" si="65"/>
        <v>Niveau 2</v>
      </c>
      <c r="F248" s="27" t="s">
        <v>1136</v>
      </c>
      <c r="G248" s="41" t="s">
        <v>1145</v>
      </c>
      <c r="H248" s="116">
        <v>460</v>
      </c>
      <c r="I248" s="117">
        <v>5.8</v>
      </c>
      <c r="J248" s="94">
        <f t="shared" si="61"/>
        <v>2668</v>
      </c>
      <c r="K248" s="27">
        <v>0</v>
      </c>
      <c r="L248" s="27">
        <v>0</v>
      </c>
      <c r="M248" s="27">
        <v>0</v>
      </c>
      <c r="N248" s="27">
        <v>64</v>
      </c>
      <c r="O248" s="27">
        <v>0</v>
      </c>
      <c r="P248" s="77"/>
      <c r="Q248" s="27"/>
      <c r="R248" s="45"/>
      <c r="S248" s="55"/>
      <c r="T248" s="23"/>
      <c r="U248" s="23"/>
      <c r="V248" s="23"/>
      <c r="W248" s="23"/>
      <c r="X248" s="23"/>
      <c r="Y248" s="91"/>
      <c r="Z248" s="92"/>
      <c r="AA248" s="92"/>
      <c r="AB248" s="67" t="str">
        <f t="shared" si="62"/>
        <v/>
      </c>
      <c r="AC248" s="67" t="str">
        <f t="shared" si="63"/>
        <v/>
      </c>
      <c r="AD248" s="67" t="str">
        <f t="shared" si="64"/>
        <v/>
      </c>
      <c r="AE248" s="31"/>
      <c r="AF248" s="23">
        <f t="shared" si="56"/>
        <v>0</v>
      </c>
      <c r="AG248" s="23">
        <f t="shared" si="57"/>
        <v>1</v>
      </c>
      <c r="AH248" s="23">
        <f t="shared" si="58"/>
        <v>0</v>
      </c>
      <c r="AI248" s="23">
        <f t="shared" si="59"/>
        <v>0</v>
      </c>
      <c r="AJ248" s="23">
        <f t="shared" si="60"/>
        <v>0</v>
      </c>
    </row>
    <row r="249" spans="1:36" ht="25.5" customHeight="1" x14ac:dyDescent="0.2">
      <c r="A249" s="126" t="s">
        <v>5</v>
      </c>
      <c r="B249" s="60" t="s">
        <v>1621</v>
      </c>
      <c r="C249" s="41" t="s">
        <v>1116</v>
      </c>
      <c r="D249" s="74" t="s">
        <v>1339</v>
      </c>
      <c r="E249" s="93" t="str">
        <f t="shared" si="65"/>
        <v>Niveau 1</v>
      </c>
      <c r="F249" s="27" t="s">
        <v>1136</v>
      </c>
      <c r="G249" s="41" t="s">
        <v>1145</v>
      </c>
      <c r="H249" s="116">
        <v>225</v>
      </c>
      <c r="I249" s="117">
        <v>5.7</v>
      </c>
      <c r="J249" s="94">
        <f t="shared" si="61"/>
        <v>1282.5</v>
      </c>
      <c r="K249" s="27">
        <v>0</v>
      </c>
      <c r="L249" s="27">
        <v>0</v>
      </c>
      <c r="M249" s="27">
        <v>0</v>
      </c>
      <c r="N249" s="27">
        <v>0</v>
      </c>
      <c r="O249" s="27">
        <v>0</v>
      </c>
      <c r="P249" s="77"/>
      <c r="Q249" s="27"/>
      <c r="R249" s="45"/>
      <c r="S249" s="55"/>
      <c r="T249" s="23"/>
      <c r="U249" s="23"/>
      <c r="V249" s="23"/>
      <c r="W249" s="23"/>
      <c r="X249" s="23"/>
      <c r="Y249" s="91"/>
      <c r="Z249" s="92"/>
      <c r="AA249" s="92"/>
      <c r="AB249" s="67" t="str">
        <f t="shared" si="62"/>
        <v/>
      </c>
      <c r="AC249" s="67" t="str">
        <f t="shared" si="63"/>
        <v/>
      </c>
      <c r="AD249" s="67" t="str">
        <f t="shared" si="64"/>
        <v/>
      </c>
      <c r="AE249" s="31"/>
      <c r="AF249" s="23">
        <f t="shared" si="56"/>
        <v>1</v>
      </c>
      <c r="AG249" s="23">
        <f t="shared" si="57"/>
        <v>0</v>
      </c>
      <c r="AH249" s="23">
        <f t="shared" si="58"/>
        <v>0</v>
      </c>
      <c r="AI249" s="23">
        <f t="shared" si="59"/>
        <v>0</v>
      </c>
      <c r="AJ249" s="23">
        <f t="shared" si="60"/>
        <v>0</v>
      </c>
    </row>
    <row r="250" spans="1:36" ht="25.5" customHeight="1" x14ac:dyDescent="0.2">
      <c r="A250" s="126" t="s">
        <v>0</v>
      </c>
      <c r="B250" s="60" t="s">
        <v>1622</v>
      </c>
      <c r="C250" s="41" t="s">
        <v>1114</v>
      </c>
      <c r="D250" s="74" t="s">
        <v>1339</v>
      </c>
      <c r="E250" s="93" t="str">
        <f t="shared" si="65"/>
        <v>Niveau 1</v>
      </c>
      <c r="F250" s="27" t="s">
        <v>1136</v>
      </c>
      <c r="G250" s="41" t="s">
        <v>1145</v>
      </c>
      <c r="H250" s="116">
        <v>225</v>
      </c>
      <c r="I250" s="117">
        <v>4.5</v>
      </c>
      <c r="J250" s="94">
        <f t="shared" si="61"/>
        <v>1012.5</v>
      </c>
      <c r="K250" s="27">
        <v>0</v>
      </c>
      <c r="L250" s="27">
        <v>0</v>
      </c>
      <c r="M250" s="27">
        <v>0</v>
      </c>
      <c r="N250" s="27">
        <v>0</v>
      </c>
      <c r="O250" s="27">
        <v>0</v>
      </c>
      <c r="P250" s="77"/>
      <c r="Q250" s="27"/>
      <c r="R250" s="45"/>
      <c r="S250" s="55"/>
      <c r="T250" s="23"/>
      <c r="U250" s="23"/>
      <c r="V250" s="23"/>
      <c r="W250" s="23"/>
      <c r="X250" s="23"/>
      <c r="Y250" s="91"/>
      <c r="Z250" s="92"/>
      <c r="AA250" s="92"/>
      <c r="AB250" s="67" t="str">
        <f t="shared" si="62"/>
        <v/>
      </c>
      <c r="AC250" s="67" t="str">
        <f t="shared" si="63"/>
        <v/>
      </c>
      <c r="AD250" s="67" t="str">
        <f t="shared" si="64"/>
        <v/>
      </c>
      <c r="AE250" s="31"/>
      <c r="AF250" s="23">
        <f t="shared" si="56"/>
        <v>1</v>
      </c>
      <c r="AG250" s="23">
        <f t="shared" si="57"/>
        <v>0</v>
      </c>
      <c r="AH250" s="23">
        <f t="shared" si="58"/>
        <v>0</v>
      </c>
      <c r="AI250" s="23">
        <f t="shared" si="59"/>
        <v>0</v>
      </c>
      <c r="AJ250" s="23">
        <f t="shared" si="60"/>
        <v>0</v>
      </c>
    </row>
    <row r="251" spans="1:36" ht="25.5" customHeight="1" x14ac:dyDescent="0.2">
      <c r="A251" s="126" t="s">
        <v>0</v>
      </c>
      <c r="B251" s="128" t="s">
        <v>1776</v>
      </c>
      <c r="C251" s="41" t="s">
        <v>29</v>
      </c>
      <c r="D251" s="74" t="s">
        <v>1339</v>
      </c>
      <c r="E251" s="93" t="str">
        <f>IF(D251="Bon état","Niveau 1",IF(D251="Faïencée","Niveau 2",IF(D251="Fortement faïencée","Niveau 3",IF(D251="Orniérée","Niveau 4",IF(D251="Affaissée ou quasi détruite","Niveau 5","")))))</f>
        <v>Niveau 1</v>
      </c>
      <c r="F251" s="27" t="s">
        <v>1136</v>
      </c>
      <c r="G251" s="41" t="s">
        <v>1145</v>
      </c>
      <c r="H251" s="76"/>
      <c r="I251" s="109"/>
      <c r="J251" s="94">
        <f>I251*H251</f>
        <v>0</v>
      </c>
      <c r="K251" s="27">
        <v>0</v>
      </c>
      <c r="L251" s="27">
        <v>0</v>
      </c>
      <c r="M251" s="27">
        <v>0</v>
      </c>
      <c r="N251" s="27">
        <v>0</v>
      </c>
      <c r="O251" s="27">
        <v>0</v>
      </c>
      <c r="P251" s="77"/>
      <c r="Q251" s="27"/>
      <c r="R251" s="45"/>
      <c r="S251" s="55"/>
      <c r="T251" s="23"/>
      <c r="U251" s="23"/>
      <c r="V251" s="23"/>
      <c r="W251" s="23"/>
      <c r="X251" s="23"/>
      <c r="Y251" s="91"/>
      <c r="Z251" s="92"/>
      <c r="AA251" s="92"/>
      <c r="AB251" s="67" t="str">
        <f>IF(R251="Année N",Y251+Z251+AA251,"")</f>
        <v/>
      </c>
      <c r="AC251" s="67" t="str">
        <f>IF(R251="N+1",Y251+Z251+AA251,"")</f>
        <v/>
      </c>
      <c r="AD251" s="67" t="str">
        <f>IF(R251="&gt; N+1",Y251+Z251+AA251,"")</f>
        <v/>
      </c>
      <c r="AE251" s="31"/>
      <c r="AF251" s="23">
        <f>IF(E251="Niveau 1",1,0)</f>
        <v>1</v>
      </c>
      <c r="AG251" s="23">
        <f>IF(E251="Niveau 2",1,0)</f>
        <v>0</v>
      </c>
      <c r="AH251" s="23">
        <f>IF(E251="Niveau 3",1,0)</f>
        <v>0</v>
      </c>
      <c r="AI251" s="23">
        <f>IF(E251="Niveau 4",1,0)</f>
        <v>0</v>
      </c>
      <c r="AJ251" s="23">
        <f>IF(E251="Niveau 5",1,0)</f>
        <v>0</v>
      </c>
    </row>
    <row r="252" spans="1:36" ht="25.5" customHeight="1" x14ac:dyDescent="0.2">
      <c r="A252" s="126" t="s">
        <v>0</v>
      </c>
      <c r="B252" s="60" t="s">
        <v>1623</v>
      </c>
      <c r="C252" s="41" t="s">
        <v>29</v>
      </c>
      <c r="D252" s="74" t="s">
        <v>1339</v>
      </c>
      <c r="E252" s="93" t="str">
        <f t="shared" si="65"/>
        <v>Niveau 1</v>
      </c>
      <c r="F252" s="27" t="s">
        <v>1136</v>
      </c>
      <c r="G252" s="41" t="s">
        <v>1145</v>
      </c>
      <c r="H252" s="76">
        <v>350</v>
      </c>
      <c r="I252" s="109">
        <v>6</v>
      </c>
      <c r="J252" s="94">
        <f t="shared" si="61"/>
        <v>2100</v>
      </c>
      <c r="K252" s="27">
        <v>0</v>
      </c>
      <c r="L252" s="27">
        <v>0</v>
      </c>
      <c r="M252" s="27">
        <v>0</v>
      </c>
      <c r="N252" s="27">
        <v>0</v>
      </c>
      <c r="O252" s="27">
        <v>0</v>
      </c>
      <c r="P252" s="77"/>
      <c r="Q252" s="27"/>
      <c r="R252" s="45"/>
      <c r="S252" s="55"/>
      <c r="T252" s="23"/>
      <c r="U252" s="23"/>
      <c r="V252" s="23"/>
      <c r="W252" s="23"/>
      <c r="X252" s="23"/>
      <c r="Y252" s="91"/>
      <c r="Z252" s="92"/>
      <c r="AA252" s="92"/>
      <c r="AB252" s="67" t="str">
        <f t="shared" si="62"/>
        <v/>
      </c>
      <c r="AC252" s="67" t="str">
        <f t="shared" si="63"/>
        <v/>
      </c>
      <c r="AD252" s="67" t="str">
        <f t="shared" si="64"/>
        <v/>
      </c>
      <c r="AE252" s="31"/>
      <c r="AF252" s="23">
        <f t="shared" si="56"/>
        <v>1</v>
      </c>
      <c r="AG252" s="23">
        <f t="shared" si="57"/>
        <v>0</v>
      </c>
      <c r="AH252" s="23">
        <f t="shared" si="58"/>
        <v>0</v>
      </c>
      <c r="AI252" s="23">
        <f t="shared" si="59"/>
        <v>0</v>
      </c>
      <c r="AJ252" s="23">
        <f t="shared" si="60"/>
        <v>0</v>
      </c>
    </row>
    <row r="253" spans="1:36" ht="25.5" customHeight="1" x14ac:dyDescent="0.2">
      <c r="A253" s="126" t="s">
        <v>0</v>
      </c>
      <c r="B253" s="60" t="s">
        <v>1624</v>
      </c>
      <c r="C253" s="41" t="s">
        <v>31</v>
      </c>
      <c r="D253" s="74" t="s">
        <v>1339</v>
      </c>
      <c r="E253" s="93" t="str">
        <f t="shared" si="65"/>
        <v>Niveau 1</v>
      </c>
      <c r="F253" s="27" t="s">
        <v>1136</v>
      </c>
      <c r="G253" s="41" t="s">
        <v>1145</v>
      </c>
      <c r="H253" s="76">
        <v>215</v>
      </c>
      <c r="I253" s="109">
        <v>4.5999999999999996</v>
      </c>
      <c r="J253" s="94">
        <f t="shared" si="61"/>
        <v>988.99999999999989</v>
      </c>
      <c r="K253" s="27">
        <v>0</v>
      </c>
      <c r="L253" s="27">
        <v>0</v>
      </c>
      <c r="M253" s="27">
        <v>0</v>
      </c>
      <c r="N253" s="27">
        <v>0</v>
      </c>
      <c r="O253" s="27">
        <v>0</v>
      </c>
      <c r="P253" s="118">
        <v>2016</v>
      </c>
      <c r="Q253" s="27" t="s">
        <v>1117</v>
      </c>
      <c r="R253" s="45"/>
      <c r="S253" s="55"/>
      <c r="T253" s="23"/>
      <c r="U253" s="23"/>
      <c r="V253" s="23"/>
      <c r="W253" s="23"/>
      <c r="X253" s="23"/>
      <c r="Y253" s="91"/>
      <c r="Z253" s="92"/>
      <c r="AA253" s="92"/>
      <c r="AB253" s="67" t="str">
        <f t="shared" si="62"/>
        <v/>
      </c>
      <c r="AC253" s="67" t="str">
        <f t="shared" si="63"/>
        <v/>
      </c>
      <c r="AD253" s="67" t="str">
        <f t="shared" si="64"/>
        <v/>
      </c>
      <c r="AE253" s="31"/>
      <c r="AF253" s="23">
        <f t="shared" si="56"/>
        <v>1</v>
      </c>
      <c r="AG253" s="23">
        <f t="shared" si="57"/>
        <v>0</v>
      </c>
      <c r="AH253" s="23">
        <f t="shared" si="58"/>
        <v>0</v>
      </c>
      <c r="AI253" s="23">
        <f t="shared" si="59"/>
        <v>0</v>
      </c>
      <c r="AJ253" s="23">
        <f t="shared" si="60"/>
        <v>0</v>
      </c>
    </row>
    <row r="254" spans="1:36" ht="25.5" customHeight="1" x14ac:dyDescent="0.2">
      <c r="A254" s="177" t="s">
        <v>0</v>
      </c>
      <c r="B254" s="181" t="s">
        <v>1625</v>
      </c>
      <c r="C254" s="179" t="s">
        <v>25</v>
      </c>
      <c r="D254" s="74"/>
      <c r="E254" s="93" t="str">
        <f t="shared" si="65"/>
        <v/>
      </c>
      <c r="F254" s="27"/>
      <c r="G254" s="41"/>
      <c r="H254" s="76"/>
      <c r="I254" s="109"/>
      <c r="J254" s="94">
        <f t="shared" si="61"/>
        <v>0</v>
      </c>
      <c r="K254" s="27"/>
      <c r="L254" s="27"/>
      <c r="M254" s="27"/>
      <c r="N254" s="27"/>
      <c r="O254" s="27"/>
      <c r="P254" s="77"/>
      <c r="Q254" s="27"/>
      <c r="R254" s="45"/>
      <c r="S254" s="55"/>
      <c r="T254" s="23"/>
      <c r="U254" s="23"/>
      <c r="V254" s="23"/>
      <c r="W254" s="23"/>
      <c r="X254" s="23"/>
      <c r="Y254" s="91"/>
      <c r="Z254" s="92"/>
      <c r="AA254" s="92"/>
      <c r="AB254" s="67" t="str">
        <f t="shared" si="62"/>
        <v/>
      </c>
      <c r="AC254" s="67" t="str">
        <f t="shared" si="63"/>
        <v/>
      </c>
      <c r="AD254" s="67" t="str">
        <f t="shared" si="64"/>
        <v/>
      </c>
      <c r="AE254" s="31"/>
      <c r="AF254" s="23">
        <f t="shared" si="56"/>
        <v>0</v>
      </c>
      <c r="AG254" s="23">
        <f t="shared" si="57"/>
        <v>0</v>
      </c>
      <c r="AH254" s="23">
        <f t="shared" si="58"/>
        <v>0</v>
      </c>
      <c r="AI254" s="23">
        <f t="shared" si="59"/>
        <v>0</v>
      </c>
      <c r="AJ254" s="23">
        <f t="shared" si="60"/>
        <v>0</v>
      </c>
    </row>
    <row r="255" spans="1:36" ht="25.5" customHeight="1" x14ac:dyDescent="0.2">
      <c r="A255" s="126" t="s">
        <v>0</v>
      </c>
      <c r="B255" s="60" t="s">
        <v>1626</v>
      </c>
      <c r="C255" s="41" t="s">
        <v>33</v>
      </c>
      <c r="D255" s="74" t="s">
        <v>1339</v>
      </c>
      <c r="E255" s="93" t="str">
        <f t="shared" si="65"/>
        <v>Niveau 1</v>
      </c>
      <c r="F255" s="27" t="s">
        <v>1136</v>
      </c>
      <c r="G255" s="41" t="s">
        <v>1145</v>
      </c>
      <c r="H255" s="76">
        <v>55</v>
      </c>
      <c r="I255" s="109">
        <v>4.5999999999999996</v>
      </c>
      <c r="J255" s="94">
        <f t="shared" si="61"/>
        <v>252.99999999999997</v>
      </c>
      <c r="K255" s="27">
        <v>0</v>
      </c>
      <c r="L255" s="27">
        <v>0</v>
      </c>
      <c r="M255" s="27">
        <v>0</v>
      </c>
      <c r="N255" s="27">
        <v>0</v>
      </c>
      <c r="O255" s="27">
        <v>0</v>
      </c>
      <c r="P255" s="77"/>
      <c r="Q255" s="27"/>
      <c r="R255" s="45"/>
      <c r="S255" s="55"/>
      <c r="T255" s="23"/>
      <c r="U255" s="23"/>
      <c r="V255" s="23"/>
      <c r="W255" s="23"/>
      <c r="X255" s="23"/>
      <c r="Y255" s="91"/>
      <c r="Z255" s="92"/>
      <c r="AA255" s="92"/>
      <c r="AB255" s="67" t="str">
        <f t="shared" si="62"/>
        <v/>
      </c>
      <c r="AC255" s="67" t="str">
        <f t="shared" si="63"/>
        <v/>
      </c>
      <c r="AD255" s="67" t="str">
        <f t="shared" si="64"/>
        <v/>
      </c>
      <c r="AE255" s="31"/>
      <c r="AF255" s="23">
        <f t="shared" si="56"/>
        <v>1</v>
      </c>
      <c r="AG255" s="23">
        <f t="shared" si="57"/>
        <v>0</v>
      </c>
      <c r="AH255" s="23">
        <f t="shared" si="58"/>
        <v>0</v>
      </c>
      <c r="AI255" s="23">
        <f t="shared" si="59"/>
        <v>0</v>
      </c>
      <c r="AJ255" s="23">
        <f t="shared" si="60"/>
        <v>0</v>
      </c>
    </row>
    <row r="256" spans="1:36" ht="25.5" customHeight="1" x14ac:dyDescent="0.2">
      <c r="A256" s="126" t="s">
        <v>0</v>
      </c>
      <c r="B256" s="60" t="s">
        <v>1627</v>
      </c>
      <c r="C256" s="41" t="s">
        <v>1114</v>
      </c>
      <c r="D256" s="74" t="s">
        <v>1179</v>
      </c>
      <c r="E256" s="93" t="str">
        <f t="shared" si="65"/>
        <v>Niveau 2</v>
      </c>
      <c r="F256" s="27" t="s">
        <v>1136</v>
      </c>
      <c r="G256" s="41" t="s">
        <v>1145</v>
      </c>
      <c r="H256" s="76">
        <v>77</v>
      </c>
      <c r="I256" s="109">
        <v>5.2</v>
      </c>
      <c r="J256" s="94">
        <f t="shared" si="61"/>
        <v>400.40000000000003</v>
      </c>
      <c r="K256" s="27">
        <v>20</v>
      </c>
      <c r="L256" s="27">
        <v>0</v>
      </c>
      <c r="M256" s="27">
        <v>0</v>
      </c>
      <c r="N256" s="27">
        <v>80</v>
      </c>
      <c r="O256" s="27">
        <v>0</v>
      </c>
      <c r="P256" s="77"/>
      <c r="Q256" s="27"/>
      <c r="R256" s="45"/>
      <c r="S256" s="55"/>
      <c r="T256" s="23"/>
      <c r="U256" s="23"/>
      <c r="V256" s="23"/>
      <c r="W256" s="23"/>
      <c r="X256" s="23"/>
      <c r="Y256" s="91"/>
      <c r="Z256" s="92"/>
      <c r="AA256" s="92"/>
      <c r="AB256" s="67" t="str">
        <f t="shared" si="62"/>
        <v/>
      </c>
      <c r="AC256" s="67" t="str">
        <f t="shared" si="63"/>
        <v/>
      </c>
      <c r="AD256" s="67" t="str">
        <f t="shared" si="64"/>
        <v/>
      </c>
      <c r="AE256" s="31"/>
      <c r="AF256" s="23">
        <f t="shared" si="56"/>
        <v>0</v>
      </c>
      <c r="AG256" s="23">
        <f t="shared" si="57"/>
        <v>1</v>
      </c>
      <c r="AH256" s="23">
        <f t="shared" si="58"/>
        <v>0</v>
      </c>
      <c r="AI256" s="23">
        <f t="shared" si="59"/>
        <v>0</v>
      </c>
      <c r="AJ256" s="23">
        <f t="shared" si="60"/>
        <v>0</v>
      </c>
    </row>
    <row r="257" spans="1:36" ht="25.5" customHeight="1" x14ac:dyDescent="0.2">
      <c r="A257" s="126" t="s">
        <v>0</v>
      </c>
      <c r="B257" s="60" t="s">
        <v>1628</v>
      </c>
      <c r="C257" s="41" t="s">
        <v>28</v>
      </c>
      <c r="D257" s="74" t="s">
        <v>1339</v>
      </c>
      <c r="E257" s="93" t="str">
        <f t="shared" si="65"/>
        <v>Niveau 1</v>
      </c>
      <c r="F257" s="27" t="s">
        <v>1135</v>
      </c>
      <c r="G257" s="41" t="s">
        <v>1144</v>
      </c>
      <c r="H257" s="104">
        <v>147</v>
      </c>
      <c r="I257" s="109">
        <v>7.5</v>
      </c>
      <c r="J257" s="94">
        <f t="shared" si="61"/>
        <v>1102.5</v>
      </c>
      <c r="K257" s="27">
        <v>0</v>
      </c>
      <c r="L257" s="27">
        <v>0</v>
      </c>
      <c r="M257" s="27">
        <v>0</v>
      </c>
      <c r="N257" s="27">
        <v>0</v>
      </c>
      <c r="O257" s="27">
        <v>0</v>
      </c>
      <c r="P257" s="77"/>
      <c r="Q257" s="27"/>
      <c r="R257" s="45"/>
      <c r="S257" s="55"/>
      <c r="T257" s="23"/>
      <c r="U257" s="23"/>
      <c r="V257" s="23"/>
      <c r="W257" s="23"/>
      <c r="X257" s="23"/>
      <c r="Y257" s="91"/>
      <c r="Z257" s="92"/>
      <c r="AA257" s="92"/>
      <c r="AB257" s="67" t="str">
        <f t="shared" si="62"/>
        <v/>
      </c>
      <c r="AC257" s="67" t="str">
        <f t="shared" si="63"/>
        <v/>
      </c>
      <c r="AD257" s="67" t="str">
        <f t="shared" si="64"/>
        <v/>
      </c>
      <c r="AE257" s="31"/>
      <c r="AF257" s="23">
        <f t="shared" si="56"/>
        <v>1</v>
      </c>
      <c r="AG257" s="23">
        <f t="shared" si="57"/>
        <v>0</v>
      </c>
      <c r="AH257" s="23">
        <f t="shared" si="58"/>
        <v>0</v>
      </c>
      <c r="AI257" s="23">
        <f t="shared" si="59"/>
        <v>0</v>
      </c>
      <c r="AJ257" s="23">
        <f t="shared" si="60"/>
        <v>0</v>
      </c>
    </row>
    <row r="258" spans="1:36" ht="25.5" customHeight="1" x14ac:dyDescent="0.2">
      <c r="A258" s="126" t="s">
        <v>0</v>
      </c>
      <c r="B258" s="60" t="s">
        <v>270</v>
      </c>
      <c r="C258" s="41" t="s">
        <v>1116</v>
      </c>
      <c r="D258" s="74" t="s">
        <v>1339</v>
      </c>
      <c r="E258" s="93" t="str">
        <f>IF(D258="Bon état","Niveau 1",IF(D258="Faïencée","Niveau 2",IF(D258="Fortement faïencée","Niveau 3",IF(D258="Orniérée","Niveau 4",IF(D258="Affaissée ou quasi détruite","Niveau 5","")))))</f>
        <v>Niveau 1</v>
      </c>
      <c r="F258" s="27" t="s">
        <v>1136</v>
      </c>
      <c r="G258" s="41" t="s">
        <v>1145</v>
      </c>
      <c r="H258" s="76">
        <v>40</v>
      </c>
      <c r="I258" s="109">
        <v>2</v>
      </c>
      <c r="J258" s="94">
        <f>I258*H258</f>
        <v>80</v>
      </c>
      <c r="K258" s="27">
        <v>0</v>
      </c>
      <c r="L258" s="27">
        <v>0</v>
      </c>
      <c r="M258" s="27">
        <v>0</v>
      </c>
      <c r="N258" s="27">
        <v>0</v>
      </c>
      <c r="O258" s="27">
        <v>0</v>
      </c>
      <c r="P258" s="77"/>
      <c r="Q258" s="27"/>
      <c r="R258" s="45"/>
      <c r="S258" s="55"/>
      <c r="T258" s="23"/>
      <c r="U258" s="23"/>
      <c r="V258" s="23"/>
      <c r="W258" s="23"/>
      <c r="X258" s="23"/>
      <c r="Y258" s="91"/>
      <c r="Z258" s="92"/>
      <c r="AA258" s="92"/>
      <c r="AB258" s="67" t="str">
        <f>IF(R258="Année N",Y258+Z258+AA258,"")</f>
        <v/>
      </c>
      <c r="AC258" s="67" t="str">
        <f>IF(R258="N+1",Y258+Z258+AA258,"")</f>
        <v/>
      </c>
      <c r="AD258" s="67" t="str">
        <f>IF(R258="&gt; N+1",Y258+Z258+AA258,"")</f>
        <v/>
      </c>
      <c r="AE258" s="31"/>
      <c r="AF258" s="23">
        <f>IF(E258="Niveau 1",1,0)</f>
        <v>1</v>
      </c>
      <c r="AG258" s="23">
        <f>IF(E258="Niveau 2",1,0)</f>
        <v>0</v>
      </c>
      <c r="AH258" s="23">
        <f>IF(E258="Niveau 3",1,0)</f>
        <v>0</v>
      </c>
      <c r="AI258" s="23">
        <f>IF(E258="Niveau 4",1,0)</f>
        <v>0</v>
      </c>
      <c r="AJ258" s="23">
        <f>IF(E258="Niveau 5",1,0)</f>
        <v>0</v>
      </c>
    </row>
    <row r="259" spans="1:36" ht="25.5" customHeight="1" x14ac:dyDescent="0.2">
      <c r="A259" s="126" t="s">
        <v>0</v>
      </c>
      <c r="B259" s="60" t="s">
        <v>1629</v>
      </c>
      <c r="C259" s="41" t="s">
        <v>24</v>
      </c>
      <c r="D259" s="74" t="s">
        <v>1339</v>
      </c>
      <c r="E259" s="93" t="str">
        <f>IF(D259="Bon état","Niveau 1",IF(D259="Faïencée","Niveau 2",IF(D259="Fortement faïencée","Niveau 3",IF(D259="Orniérée","Niveau 4",IF(D259="Affaissée ou quasi détruite","Niveau 5","")))))</f>
        <v>Niveau 1</v>
      </c>
      <c r="F259" s="27" t="s">
        <v>1136</v>
      </c>
      <c r="G259" s="41" t="s">
        <v>1145</v>
      </c>
      <c r="H259" s="76">
        <v>45</v>
      </c>
      <c r="I259" s="109">
        <v>3.1</v>
      </c>
      <c r="J259" s="94">
        <f>I259*H259</f>
        <v>139.5</v>
      </c>
      <c r="K259" s="27">
        <v>20</v>
      </c>
      <c r="L259" s="27">
        <v>0</v>
      </c>
      <c r="M259" s="27">
        <v>0</v>
      </c>
      <c r="N259" s="27">
        <v>0</v>
      </c>
      <c r="O259" s="27">
        <v>0</v>
      </c>
      <c r="P259" s="77"/>
      <c r="Q259" s="27"/>
      <c r="R259" s="45"/>
      <c r="S259" s="55"/>
      <c r="T259" s="23"/>
      <c r="U259" s="23"/>
      <c r="V259" s="23"/>
      <c r="W259" s="23"/>
      <c r="X259" s="23"/>
      <c r="Y259" s="91"/>
      <c r="Z259" s="92"/>
      <c r="AA259" s="92"/>
      <c r="AB259" s="67" t="str">
        <f>IF(R259="Année N",Y259+Z259+AA259,"")</f>
        <v/>
      </c>
      <c r="AC259" s="67" t="str">
        <f>IF(R259="N+1",Y259+Z259+AA259,"")</f>
        <v/>
      </c>
      <c r="AD259" s="67" t="str">
        <f>IF(R259="&gt; N+1",Y259+Z259+AA259,"")</f>
        <v/>
      </c>
      <c r="AE259" s="31"/>
      <c r="AF259" s="23">
        <f>IF(E259="Niveau 1",1,0)</f>
        <v>1</v>
      </c>
      <c r="AG259" s="23">
        <f>IF(E259="Niveau 2",1,0)</f>
        <v>0</v>
      </c>
      <c r="AH259" s="23">
        <f>IF(E259="Niveau 3",1,0)</f>
        <v>0</v>
      </c>
      <c r="AI259" s="23">
        <f>IF(E259="Niveau 4",1,0)</f>
        <v>0</v>
      </c>
      <c r="AJ259" s="23">
        <f>IF(E259="Niveau 5",1,0)</f>
        <v>0</v>
      </c>
    </row>
    <row r="260" spans="1:36" ht="25.5" customHeight="1" x14ac:dyDescent="0.2">
      <c r="A260" s="126" t="s">
        <v>5</v>
      </c>
      <c r="B260" s="60" t="s">
        <v>267</v>
      </c>
      <c r="C260" s="41" t="s">
        <v>1116</v>
      </c>
      <c r="D260" s="74" t="s">
        <v>1339</v>
      </c>
      <c r="E260" s="93" t="str">
        <f>IF(D260="Bon état","Niveau 1",IF(D260="Faïencée","Niveau 2",IF(D260="Fortement faïencée","Niveau 3",IF(D260="Orniérée","Niveau 4",IF(D260="Affaissée ou quasi détruite","Niveau 5","")))))</f>
        <v>Niveau 1</v>
      </c>
      <c r="F260" s="27" t="s">
        <v>1136</v>
      </c>
      <c r="G260" s="41" t="s">
        <v>1145</v>
      </c>
      <c r="H260" s="76">
        <v>110</v>
      </c>
      <c r="I260" s="109">
        <v>2.5</v>
      </c>
      <c r="J260" s="94">
        <f>I260*H260</f>
        <v>275</v>
      </c>
      <c r="K260" s="27">
        <v>0</v>
      </c>
      <c r="L260" s="27">
        <v>0</v>
      </c>
      <c r="M260" s="27">
        <v>0</v>
      </c>
      <c r="N260" s="27">
        <v>0</v>
      </c>
      <c r="O260" s="27">
        <v>0</v>
      </c>
      <c r="P260" s="77"/>
      <c r="Q260" s="27"/>
      <c r="R260" s="45"/>
      <c r="S260" s="55"/>
      <c r="T260" s="23"/>
      <c r="U260" s="23"/>
      <c r="V260" s="23"/>
      <c r="W260" s="23"/>
      <c r="X260" s="23"/>
      <c r="Y260" s="91"/>
      <c r="Z260" s="92"/>
      <c r="AA260" s="92"/>
      <c r="AB260" s="67" t="str">
        <f>IF(R260="Année N",Y260+Z260+AA260,"")</f>
        <v/>
      </c>
      <c r="AC260" s="67" t="str">
        <f>IF(R260="N+1",Y260+Z260+AA260,"")</f>
        <v/>
      </c>
      <c r="AD260" s="67" t="str">
        <f>IF(R260="&gt; N+1",Y260+Z260+AA260,"")</f>
        <v/>
      </c>
      <c r="AE260" s="31"/>
      <c r="AF260" s="23">
        <f>IF(E260="Niveau 1",1,0)</f>
        <v>1</v>
      </c>
      <c r="AG260" s="23">
        <f>IF(E260="Niveau 2",1,0)</f>
        <v>0</v>
      </c>
      <c r="AH260" s="23">
        <f>IF(E260="Niveau 3",1,0)</f>
        <v>0</v>
      </c>
      <c r="AI260" s="23">
        <f>IF(E260="Niveau 4",1,0)</f>
        <v>0</v>
      </c>
      <c r="AJ260" s="23">
        <f>IF(E260="Niveau 5",1,0)</f>
        <v>0</v>
      </c>
    </row>
    <row r="261" spans="1:36" ht="25.5" customHeight="1" x14ac:dyDescent="0.2">
      <c r="A261" s="126" t="s">
        <v>0</v>
      </c>
      <c r="B261" s="60" t="s">
        <v>268</v>
      </c>
      <c r="C261" s="41" t="s">
        <v>34</v>
      </c>
      <c r="D261" s="74" t="s">
        <v>1339</v>
      </c>
      <c r="E261" s="93" t="str">
        <f>IF(D261="Bon état","Niveau 1",IF(D261="Faïencée","Niveau 2",IF(D261="Fortement faïencée","Niveau 3",IF(D261="Orniérée","Niveau 4",IF(D261="Affaissée ou quasi détruite","Niveau 5","")))))</f>
        <v>Niveau 1</v>
      </c>
      <c r="F261" s="27" t="s">
        <v>1136</v>
      </c>
      <c r="G261" s="41" t="s">
        <v>1145</v>
      </c>
      <c r="H261" s="76">
        <v>120</v>
      </c>
      <c r="I261" s="109">
        <v>8</v>
      </c>
      <c r="J261" s="94">
        <f>I261*H261</f>
        <v>960</v>
      </c>
      <c r="K261" s="27">
        <v>0</v>
      </c>
      <c r="L261" s="27">
        <v>0</v>
      </c>
      <c r="M261" s="27">
        <v>0</v>
      </c>
      <c r="N261" s="27">
        <v>0</v>
      </c>
      <c r="O261" s="27">
        <v>0</v>
      </c>
      <c r="P261" s="77"/>
      <c r="Q261" s="27"/>
      <c r="R261" s="45"/>
      <c r="S261" s="55"/>
      <c r="T261" s="23"/>
      <c r="U261" s="23"/>
      <c r="V261" s="23"/>
      <c r="W261" s="23"/>
      <c r="X261" s="23"/>
      <c r="Y261" s="91"/>
      <c r="Z261" s="92"/>
      <c r="AA261" s="92"/>
      <c r="AB261" s="67" t="str">
        <f>IF(R261="Année N",Y261+Z261+AA261,"")</f>
        <v/>
      </c>
      <c r="AC261" s="67" t="str">
        <f>IF(R261="N+1",Y261+Z261+AA261,"")</f>
        <v/>
      </c>
      <c r="AD261" s="67" t="str">
        <f>IF(R261="&gt; N+1",Y261+Z261+AA261,"")</f>
        <v/>
      </c>
      <c r="AE261" s="31"/>
      <c r="AF261" s="23">
        <f>IF(E261="Niveau 1",1,0)</f>
        <v>1</v>
      </c>
      <c r="AG261" s="23">
        <f>IF(E261="Niveau 2",1,0)</f>
        <v>0</v>
      </c>
      <c r="AH261" s="23">
        <f>IF(E261="Niveau 3",1,0)</f>
        <v>0</v>
      </c>
      <c r="AI261" s="23">
        <f>IF(E261="Niveau 4",1,0)</f>
        <v>0</v>
      </c>
      <c r="AJ261" s="23">
        <f>IF(E261="Niveau 5",1,0)</f>
        <v>0</v>
      </c>
    </row>
    <row r="262" spans="1:36" ht="25.5" customHeight="1" x14ac:dyDescent="0.2">
      <c r="A262" s="182" t="s">
        <v>7</v>
      </c>
      <c r="B262" s="183" t="s">
        <v>269</v>
      </c>
      <c r="C262" s="186" t="s">
        <v>1114</v>
      </c>
      <c r="D262" s="74" t="s">
        <v>1179</v>
      </c>
      <c r="E262" s="93" t="str">
        <f t="shared" si="65"/>
        <v>Niveau 2</v>
      </c>
      <c r="F262" s="27" t="s">
        <v>1136</v>
      </c>
      <c r="G262" s="41" t="s">
        <v>1145</v>
      </c>
      <c r="H262" s="76">
        <v>77</v>
      </c>
      <c r="I262" s="109">
        <v>5</v>
      </c>
      <c r="J262" s="94">
        <f t="shared" si="61"/>
        <v>385</v>
      </c>
      <c r="K262" s="27">
        <v>30</v>
      </c>
      <c r="L262" s="27">
        <v>0</v>
      </c>
      <c r="M262" s="27">
        <v>0</v>
      </c>
      <c r="N262" s="27">
        <v>77</v>
      </c>
      <c r="O262" s="27">
        <v>0</v>
      </c>
      <c r="P262" s="77"/>
      <c r="Q262" s="27"/>
      <c r="R262" s="45"/>
      <c r="S262" s="55"/>
      <c r="T262" s="23"/>
      <c r="U262" s="23"/>
      <c r="V262" s="23"/>
      <c r="W262" s="23"/>
      <c r="X262" s="23"/>
      <c r="Y262" s="91"/>
      <c r="Z262" s="92"/>
      <c r="AA262" s="92"/>
      <c r="AB262" s="67" t="str">
        <f t="shared" si="62"/>
        <v/>
      </c>
      <c r="AC262" s="67" t="str">
        <f t="shared" si="63"/>
        <v/>
      </c>
      <c r="AD262" s="67" t="str">
        <f t="shared" si="64"/>
        <v/>
      </c>
      <c r="AE262" s="31"/>
      <c r="AF262" s="23">
        <f t="shared" si="56"/>
        <v>0</v>
      </c>
      <c r="AG262" s="23">
        <f t="shared" si="57"/>
        <v>1</v>
      </c>
      <c r="AH262" s="23">
        <f t="shared" si="58"/>
        <v>0</v>
      </c>
      <c r="AI262" s="23">
        <f t="shared" si="59"/>
        <v>0</v>
      </c>
      <c r="AJ262" s="23">
        <f t="shared" si="60"/>
        <v>0</v>
      </c>
    </row>
    <row r="263" spans="1:36" ht="25.5" customHeight="1" x14ac:dyDescent="0.2">
      <c r="A263" s="126" t="s">
        <v>0</v>
      </c>
      <c r="B263" s="60" t="s">
        <v>1630</v>
      </c>
      <c r="C263" s="41" t="s">
        <v>31</v>
      </c>
      <c r="D263" s="74" t="s">
        <v>1339</v>
      </c>
      <c r="E263" s="93" t="str">
        <f t="shared" si="65"/>
        <v>Niveau 1</v>
      </c>
      <c r="F263" s="27" t="s">
        <v>1136</v>
      </c>
      <c r="G263" s="41" t="s">
        <v>1145</v>
      </c>
      <c r="H263" s="76">
        <v>60</v>
      </c>
      <c r="I263" s="109">
        <v>4.5999999999999996</v>
      </c>
      <c r="J263" s="94">
        <f t="shared" si="61"/>
        <v>276</v>
      </c>
      <c r="K263" s="27">
        <v>0</v>
      </c>
      <c r="L263" s="27">
        <v>0</v>
      </c>
      <c r="M263" s="27">
        <v>0</v>
      </c>
      <c r="N263" s="27">
        <v>0</v>
      </c>
      <c r="O263" s="27">
        <v>0</v>
      </c>
      <c r="P263" s="77"/>
      <c r="Q263" s="27"/>
      <c r="R263" s="45"/>
      <c r="S263" s="55"/>
      <c r="T263" s="23"/>
      <c r="U263" s="23"/>
      <c r="V263" s="23"/>
      <c r="W263" s="23"/>
      <c r="X263" s="23"/>
      <c r="Y263" s="91"/>
      <c r="Z263" s="92"/>
      <c r="AA263" s="92"/>
      <c r="AB263" s="67" t="str">
        <f t="shared" si="62"/>
        <v/>
      </c>
      <c r="AC263" s="67" t="str">
        <f t="shared" si="63"/>
        <v/>
      </c>
      <c r="AD263" s="67" t="str">
        <f t="shared" si="64"/>
        <v/>
      </c>
      <c r="AE263" s="31"/>
      <c r="AF263" s="23">
        <f t="shared" si="56"/>
        <v>1</v>
      </c>
      <c r="AG263" s="23">
        <f t="shared" si="57"/>
        <v>0</v>
      </c>
      <c r="AH263" s="23">
        <f t="shared" si="58"/>
        <v>0</v>
      </c>
      <c r="AI263" s="23">
        <f t="shared" si="59"/>
        <v>0</v>
      </c>
      <c r="AJ263" s="23">
        <f t="shared" si="60"/>
        <v>0</v>
      </c>
    </row>
    <row r="264" spans="1:36" ht="25.5" customHeight="1" x14ac:dyDescent="0.2">
      <c r="A264" s="126" t="s">
        <v>0</v>
      </c>
      <c r="B264" s="60" t="s">
        <v>273</v>
      </c>
      <c r="C264" s="41" t="s">
        <v>24</v>
      </c>
      <c r="D264" s="74" t="s">
        <v>1180</v>
      </c>
      <c r="E264" s="93" t="str">
        <f t="shared" si="65"/>
        <v>Niveau 3</v>
      </c>
      <c r="F264" s="27" t="s">
        <v>1135</v>
      </c>
      <c r="G264" s="41" t="s">
        <v>1144</v>
      </c>
      <c r="H264" s="76">
        <v>300</v>
      </c>
      <c r="I264" s="109">
        <v>6.7</v>
      </c>
      <c r="J264" s="94">
        <f t="shared" si="61"/>
        <v>2010</v>
      </c>
      <c r="K264" s="27">
        <v>200</v>
      </c>
      <c r="L264" s="27">
        <v>0</v>
      </c>
      <c r="M264" s="27">
        <v>0</v>
      </c>
      <c r="N264" s="27">
        <v>603</v>
      </c>
      <c r="O264" s="27">
        <v>0</v>
      </c>
      <c r="P264" s="77"/>
      <c r="Q264" s="27"/>
      <c r="R264" s="45"/>
      <c r="S264" s="55"/>
      <c r="T264" s="23"/>
      <c r="U264" s="23"/>
      <c r="V264" s="23"/>
      <c r="W264" s="23"/>
      <c r="X264" s="23"/>
      <c r="Y264" s="91"/>
      <c r="Z264" s="92"/>
      <c r="AA264" s="92"/>
      <c r="AB264" s="67" t="str">
        <f t="shared" si="62"/>
        <v/>
      </c>
      <c r="AC264" s="67" t="str">
        <f t="shared" si="63"/>
        <v/>
      </c>
      <c r="AD264" s="67" t="str">
        <f t="shared" si="64"/>
        <v/>
      </c>
      <c r="AE264" s="31"/>
      <c r="AF264" s="23">
        <f t="shared" si="56"/>
        <v>0</v>
      </c>
      <c r="AG264" s="23">
        <f t="shared" si="57"/>
        <v>0</v>
      </c>
      <c r="AH264" s="23">
        <f t="shared" si="58"/>
        <v>1</v>
      </c>
      <c r="AI264" s="23">
        <f t="shared" si="59"/>
        <v>0</v>
      </c>
      <c r="AJ264" s="23">
        <f t="shared" si="60"/>
        <v>0</v>
      </c>
    </row>
    <row r="265" spans="1:36" ht="25.5" customHeight="1" x14ac:dyDescent="0.2">
      <c r="A265" s="177" t="s">
        <v>0</v>
      </c>
      <c r="B265" s="181" t="s">
        <v>1606</v>
      </c>
      <c r="C265" s="179" t="s">
        <v>1116</v>
      </c>
      <c r="D265" s="74"/>
      <c r="E265" s="93" t="str">
        <f>IF(D265="Bon état","Niveau 1",IF(D265="Faïencée","Niveau 2",IF(D265="Fortement faïencée","Niveau 3",IF(D265="Orniérée","Niveau 4",IF(D265="Affaissée ou quasi détruite","Niveau 5","")))))</f>
        <v/>
      </c>
      <c r="F265" s="27"/>
      <c r="G265" s="41"/>
      <c r="H265" s="76"/>
      <c r="I265" s="109"/>
      <c r="J265" s="94">
        <f>I265*H265</f>
        <v>0</v>
      </c>
      <c r="K265" s="27"/>
      <c r="L265" s="27"/>
      <c r="M265" s="27"/>
      <c r="N265" s="27"/>
      <c r="O265" s="27"/>
      <c r="P265" s="77"/>
      <c r="Q265" s="27"/>
      <c r="R265" s="45"/>
      <c r="S265" s="55"/>
      <c r="T265" s="23"/>
      <c r="U265" s="23"/>
      <c r="V265" s="23"/>
      <c r="W265" s="23"/>
      <c r="X265" s="23"/>
      <c r="Y265" s="91"/>
      <c r="Z265" s="92"/>
      <c r="AA265" s="92"/>
      <c r="AB265" s="67" t="str">
        <f>IF(R265="Année N",Y265+Z265+AA265,"")</f>
        <v/>
      </c>
      <c r="AC265" s="67" t="str">
        <f>IF(R265="N+1",Y265+Z265+AA265,"")</f>
        <v/>
      </c>
      <c r="AD265" s="67" t="str">
        <f>IF(R265="&gt; N+1",Y265+Z265+AA265,"")</f>
        <v/>
      </c>
      <c r="AE265" s="31"/>
      <c r="AF265" s="23">
        <f>IF(E265="Niveau 1",1,0)</f>
        <v>0</v>
      </c>
      <c r="AG265" s="23">
        <f>IF(E265="Niveau 2",1,0)</f>
        <v>0</v>
      </c>
      <c r="AH265" s="23">
        <f>IF(E265="Niveau 3",1,0)</f>
        <v>0</v>
      </c>
      <c r="AI265" s="23">
        <f>IF(E265="Niveau 4",1,0)</f>
        <v>0</v>
      </c>
      <c r="AJ265" s="23">
        <f>IF(E265="Niveau 5",1,0)</f>
        <v>0</v>
      </c>
    </row>
    <row r="266" spans="1:36" ht="25.5" customHeight="1" x14ac:dyDescent="0.2">
      <c r="A266" s="177" t="s">
        <v>0</v>
      </c>
      <c r="B266" s="181" t="s">
        <v>1631</v>
      </c>
      <c r="C266" s="179" t="s">
        <v>1116</v>
      </c>
      <c r="D266" s="74"/>
      <c r="E266" s="93" t="str">
        <f t="shared" si="65"/>
        <v/>
      </c>
      <c r="F266" s="27"/>
      <c r="G266" s="41"/>
      <c r="H266" s="76"/>
      <c r="I266" s="109"/>
      <c r="J266" s="94">
        <f t="shared" si="61"/>
        <v>0</v>
      </c>
      <c r="K266" s="27"/>
      <c r="L266" s="27"/>
      <c r="M266" s="27"/>
      <c r="N266" s="27"/>
      <c r="O266" s="27"/>
      <c r="P266" s="77"/>
      <c r="Q266" s="27"/>
      <c r="R266" s="45"/>
      <c r="S266" s="55"/>
      <c r="T266" s="23"/>
      <c r="U266" s="23"/>
      <c r="V266" s="23"/>
      <c r="W266" s="23"/>
      <c r="X266" s="23"/>
      <c r="Y266" s="91"/>
      <c r="Z266" s="92"/>
      <c r="AA266" s="92"/>
      <c r="AB266" s="67" t="str">
        <f t="shared" si="62"/>
        <v/>
      </c>
      <c r="AC266" s="67" t="str">
        <f t="shared" si="63"/>
        <v/>
      </c>
      <c r="AD266" s="67" t="str">
        <f t="shared" si="64"/>
        <v/>
      </c>
      <c r="AE266" s="31"/>
      <c r="AF266" s="23">
        <f t="shared" si="56"/>
        <v>0</v>
      </c>
      <c r="AG266" s="23">
        <f t="shared" si="57"/>
        <v>0</v>
      </c>
      <c r="AH266" s="23">
        <f t="shared" si="58"/>
        <v>0</v>
      </c>
      <c r="AI266" s="23">
        <f t="shared" si="59"/>
        <v>0</v>
      </c>
      <c r="AJ266" s="23">
        <f t="shared" si="60"/>
        <v>0</v>
      </c>
    </row>
    <row r="267" spans="1:36" ht="25.5" customHeight="1" x14ac:dyDescent="0.2">
      <c r="A267" s="126" t="s">
        <v>0</v>
      </c>
      <c r="B267" s="60" t="s">
        <v>1632</v>
      </c>
      <c r="C267" s="41" t="s">
        <v>23</v>
      </c>
      <c r="D267" s="74" t="s">
        <v>1179</v>
      </c>
      <c r="E267" s="93" t="str">
        <f t="shared" si="65"/>
        <v>Niveau 2</v>
      </c>
      <c r="F267" s="27" t="s">
        <v>1135</v>
      </c>
      <c r="G267" s="41" t="s">
        <v>1145</v>
      </c>
      <c r="H267" s="76">
        <v>210</v>
      </c>
      <c r="I267" s="109">
        <v>7.5</v>
      </c>
      <c r="J267" s="94">
        <f t="shared" si="61"/>
        <v>1575</v>
      </c>
      <c r="K267" s="27">
        <v>0</v>
      </c>
      <c r="L267" s="27">
        <v>0</v>
      </c>
      <c r="M267" s="27">
        <v>0</v>
      </c>
      <c r="N267" s="27">
        <v>315</v>
      </c>
      <c r="O267" s="27">
        <v>0</v>
      </c>
      <c r="P267" s="77"/>
      <c r="Q267" s="27"/>
      <c r="R267" s="45"/>
      <c r="S267" s="55"/>
      <c r="T267" s="23"/>
      <c r="U267" s="23"/>
      <c r="V267" s="23"/>
      <c r="W267" s="23"/>
      <c r="X267" s="23"/>
      <c r="Y267" s="91"/>
      <c r="Z267" s="92"/>
      <c r="AA267" s="92"/>
      <c r="AB267" s="67" t="str">
        <f t="shared" si="62"/>
        <v/>
      </c>
      <c r="AC267" s="67" t="str">
        <f t="shared" si="63"/>
        <v/>
      </c>
      <c r="AD267" s="67" t="str">
        <f t="shared" si="64"/>
        <v/>
      </c>
      <c r="AE267" s="31"/>
      <c r="AF267" s="23">
        <f t="shared" si="56"/>
        <v>0</v>
      </c>
      <c r="AG267" s="23">
        <f t="shared" si="57"/>
        <v>1</v>
      </c>
      <c r="AH267" s="23">
        <f t="shared" si="58"/>
        <v>0</v>
      </c>
      <c r="AI267" s="23">
        <f t="shared" si="59"/>
        <v>0</v>
      </c>
      <c r="AJ267" s="23">
        <f t="shared" si="60"/>
        <v>0</v>
      </c>
    </row>
    <row r="268" spans="1:36" ht="25.5" customHeight="1" x14ac:dyDescent="0.2">
      <c r="A268" s="126" t="s">
        <v>0</v>
      </c>
      <c r="B268" s="60" t="s">
        <v>1633</v>
      </c>
      <c r="C268" s="41" t="s">
        <v>29</v>
      </c>
      <c r="D268" s="74" t="s">
        <v>1339</v>
      </c>
      <c r="E268" s="93" t="str">
        <f t="shared" si="65"/>
        <v>Niveau 1</v>
      </c>
      <c r="F268" s="27" t="s">
        <v>1135</v>
      </c>
      <c r="G268" s="41" t="s">
        <v>1145</v>
      </c>
      <c r="H268" s="76">
        <v>260</v>
      </c>
      <c r="I268" s="109">
        <v>7.4</v>
      </c>
      <c r="J268" s="94">
        <f t="shared" si="61"/>
        <v>1924</v>
      </c>
      <c r="K268" s="27">
        <v>0</v>
      </c>
      <c r="L268" s="27">
        <v>0</v>
      </c>
      <c r="M268" s="27">
        <v>0</v>
      </c>
      <c r="N268" s="27">
        <v>0</v>
      </c>
      <c r="O268" s="27">
        <v>0</v>
      </c>
      <c r="P268" s="118">
        <v>2014</v>
      </c>
      <c r="Q268" s="27" t="s">
        <v>1119</v>
      </c>
      <c r="R268" s="45"/>
      <c r="S268" s="55"/>
      <c r="T268" s="23"/>
      <c r="U268" s="23"/>
      <c r="V268" s="23"/>
      <c r="W268" s="23"/>
      <c r="X268" s="23"/>
      <c r="Y268" s="91"/>
      <c r="Z268" s="92"/>
      <c r="AA268" s="92"/>
      <c r="AB268" s="67" t="str">
        <f t="shared" si="62"/>
        <v/>
      </c>
      <c r="AC268" s="67" t="str">
        <f t="shared" si="63"/>
        <v/>
      </c>
      <c r="AD268" s="67" t="str">
        <f t="shared" si="64"/>
        <v/>
      </c>
      <c r="AE268" s="31"/>
      <c r="AF268" s="23">
        <f t="shared" si="56"/>
        <v>1</v>
      </c>
      <c r="AG268" s="23">
        <f t="shared" si="57"/>
        <v>0</v>
      </c>
      <c r="AH268" s="23">
        <f t="shared" si="58"/>
        <v>0</v>
      </c>
      <c r="AI268" s="23">
        <f t="shared" si="59"/>
        <v>0</v>
      </c>
      <c r="AJ268" s="23">
        <f t="shared" si="60"/>
        <v>0</v>
      </c>
    </row>
    <row r="269" spans="1:36" ht="25.5" customHeight="1" x14ac:dyDescent="0.2">
      <c r="A269" s="126" t="s">
        <v>0</v>
      </c>
      <c r="B269" s="60" t="s">
        <v>1634</v>
      </c>
      <c r="C269" s="41" t="s">
        <v>31</v>
      </c>
      <c r="D269" s="74" t="s">
        <v>1339</v>
      </c>
      <c r="E269" s="93" t="str">
        <f t="shared" si="65"/>
        <v>Niveau 1</v>
      </c>
      <c r="F269" s="27" t="s">
        <v>1136</v>
      </c>
      <c r="G269" s="41" t="s">
        <v>1145</v>
      </c>
      <c r="H269" s="76">
        <v>45</v>
      </c>
      <c r="I269" s="109">
        <v>3.5</v>
      </c>
      <c r="J269" s="94">
        <f t="shared" si="61"/>
        <v>157.5</v>
      </c>
      <c r="K269" s="27">
        <v>0</v>
      </c>
      <c r="L269" s="27">
        <v>0</v>
      </c>
      <c r="M269" s="27">
        <v>0</v>
      </c>
      <c r="N269" s="27">
        <v>0</v>
      </c>
      <c r="O269" s="27">
        <v>0</v>
      </c>
      <c r="P269" s="77"/>
      <c r="Q269" s="27"/>
      <c r="R269" s="45"/>
      <c r="S269" s="55"/>
      <c r="T269" s="23"/>
      <c r="U269" s="23"/>
      <c r="V269" s="23"/>
      <c r="W269" s="23"/>
      <c r="X269" s="23"/>
      <c r="Y269" s="91"/>
      <c r="Z269" s="92"/>
      <c r="AA269" s="92"/>
      <c r="AB269" s="67" t="str">
        <f t="shared" si="62"/>
        <v/>
      </c>
      <c r="AC269" s="67" t="str">
        <f t="shared" si="63"/>
        <v/>
      </c>
      <c r="AD269" s="67" t="str">
        <f t="shared" si="64"/>
        <v/>
      </c>
      <c r="AE269" s="31"/>
      <c r="AF269" s="23">
        <f t="shared" si="56"/>
        <v>1</v>
      </c>
      <c r="AG269" s="23">
        <f t="shared" si="57"/>
        <v>0</v>
      </c>
      <c r="AH269" s="23">
        <f t="shared" si="58"/>
        <v>0</v>
      </c>
      <c r="AI269" s="23">
        <f t="shared" si="59"/>
        <v>0</v>
      </c>
      <c r="AJ269" s="23">
        <f t="shared" si="60"/>
        <v>0</v>
      </c>
    </row>
    <row r="270" spans="1:36" ht="25.5" customHeight="1" x14ac:dyDescent="0.2">
      <c r="A270" s="126" t="s">
        <v>0</v>
      </c>
      <c r="B270" s="60" t="s">
        <v>1635</v>
      </c>
      <c r="C270" s="41" t="s">
        <v>31</v>
      </c>
      <c r="D270" s="74" t="s">
        <v>1179</v>
      </c>
      <c r="E270" s="93" t="str">
        <f t="shared" si="65"/>
        <v>Niveau 2</v>
      </c>
      <c r="F270" s="27" t="s">
        <v>1136</v>
      </c>
      <c r="G270" s="41" t="s">
        <v>1145</v>
      </c>
      <c r="H270" s="76">
        <v>280</v>
      </c>
      <c r="I270" s="109">
        <v>4.5999999999999996</v>
      </c>
      <c r="J270" s="94">
        <f t="shared" si="61"/>
        <v>1288</v>
      </c>
      <c r="K270" s="27">
        <v>0</v>
      </c>
      <c r="L270" s="27">
        <v>0</v>
      </c>
      <c r="M270" s="27">
        <v>0</v>
      </c>
      <c r="N270" s="27">
        <v>258</v>
      </c>
      <c r="O270" s="27">
        <v>0</v>
      </c>
      <c r="P270" s="77"/>
      <c r="Q270" s="27"/>
      <c r="R270" s="45"/>
      <c r="S270" s="55"/>
      <c r="T270" s="23"/>
      <c r="U270" s="23"/>
      <c r="V270" s="23"/>
      <c r="W270" s="23"/>
      <c r="X270" s="23"/>
      <c r="Y270" s="91"/>
      <c r="Z270" s="92"/>
      <c r="AA270" s="92"/>
      <c r="AB270" s="67" t="str">
        <f t="shared" si="62"/>
        <v/>
      </c>
      <c r="AC270" s="67" t="str">
        <f t="shared" si="63"/>
        <v/>
      </c>
      <c r="AD270" s="67" t="str">
        <f t="shared" si="64"/>
        <v/>
      </c>
      <c r="AE270" s="31"/>
      <c r="AF270" s="23">
        <f t="shared" si="56"/>
        <v>0</v>
      </c>
      <c r="AG270" s="23">
        <f t="shared" si="57"/>
        <v>1</v>
      </c>
      <c r="AH270" s="23">
        <f t="shared" si="58"/>
        <v>0</v>
      </c>
      <c r="AI270" s="23">
        <f t="shared" si="59"/>
        <v>0</v>
      </c>
      <c r="AJ270" s="23">
        <f t="shared" si="60"/>
        <v>0</v>
      </c>
    </row>
    <row r="271" spans="1:36" ht="25.5" customHeight="1" x14ac:dyDescent="0.2">
      <c r="A271" s="126" t="s">
        <v>0</v>
      </c>
      <c r="B271" s="60" t="s">
        <v>1637</v>
      </c>
      <c r="C271" s="41" t="s">
        <v>33</v>
      </c>
      <c r="D271" s="74" t="s">
        <v>1339</v>
      </c>
      <c r="E271" s="93" t="str">
        <f t="shared" si="65"/>
        <v>Niveau 1</v>
      </c>
      <c r="F271" s="27" t="s">
        <v>1136</v>
      </c>
      <c r="G271" s="41" t="s">
        <v>1145</v>
      </c>
      <c r="H271" s="76">
        <v>66</v>
      </c>
      <c r="I271" s="109">
        <v>4.5999999999999996</v>
      </c>
      <c r="J271" s="94">
        <f t="shared" si="61"/>
        <v>303.59999999999997</v>
      </c>
      <c r="K271" s="27">
        <v>0</v>
      </c>
      <c r="L271" s="27">
        <v>0</v>
      </c>
      <c r="M271" s="27">
        <v>0</v>
      </c>
      <c r="N271" s="27">
        <v>0</v>
      </c>
      <c r="O271" s="27">
        <v>0</v>
      </c>
      <c r="P271" s="77"/>
      <c r="Q271" s="27"/>
      <c r="R271" s="45"/>
      <c r="S271" s="55"/>
      <c r="T271" s="23"/>
      <c r="U271" s="23"/>
      <c r="V271" s="23"/>
      <c r="W271" s="23"/>
      <c r="X271" s="23"/>
      <c r="Y271" s="91"/>
      <c r="Z271" s="92"/>
      <c r="AA271" s="92"/>
      <c r="AB271" s="67" t="str">
        <f t="shared" si="62"/>
        <v/>
      </c>
      <c r="AC271" s="67" t="str">
        <f t="shared" si="63"/>
        <v/>
      </c>
      <c r="AD271" s="67" t="str">
        <f t="shared" si="64"/>
        <v/>
      </c>
      <c r="AE271" s="31"/>
      <c r="AF271" s="23">
        <f t="shared" ref="AF271:AF289" si="66">IF(E271="Niveau 1",1,0)</f>
        <v>1</v>
      </c>
      <c r="AG271" s="23">
        <f t="shared" ref="AG271:AG289" si="67">IF(E271="Niveau 2",1,0)</f>
        <v>0</v>
      </c>
      <c r="AH271" s="23">
        <f t="shared" ref="AH271:AH289" si="68">IF(E271="Niveau 3",1,0)</f>
        <v>0</v>
      </c>
      <c r="AI271" s="23">
        <f t="shared" ref="AI271:AI289" si="69">IF(E271="Niveau 4",1,0)</f>
        <v>0</v>
      </c>
      <c r="AJ271" s="23">
        <f t="shared" ref="AJ271:AJ289" si="70">IF(E271="Niveau 5",1,0)</f>
        <v>0</v>
      </c>
    </row>
    <row r="272" spans="1:36" ht="25.5" customHeight="1" x14ac:dyDescent="0.2">
      <c r="A272" s="126" t="s">
        <v>0</v>
      </c>
      <c r="B272" s="60" t="s">
        <v>1638</v>
      </c>
      <c r="C272" s="41" t="s">
        <v>1116</v>
      </c>
      <c r="D272" s="74" t="s">
        <v>1179</v>
      </c>
      <c r="E272" s="93" t="str">
        <f t="shared" si="65"/>
        <v>Niveau 2</v>
      </c>
      <c r="F272" s="27" t="s">
        <v>1136</v>
      </c>
      <c r="G272" s="41" t="s">
        <v>1144</v>
      </c>
      <c r="H272" s="76">
        <v>65</v>
      </c>
      <c r="I272" s="109">
        <v>4.8</v>
      </c>
      <c r="J272" s="94">
        <f t="shared" ref="J272:J289" si="71">I272*H272</f>
        <v>312</v>
      </c>
      <c r="K272" s="27">
        <v>0</v>
      </c>
      <c r="L272" s="27">
        <v>0</v>
      </c>
      <c r="M272" s="27">
        <v>50</v>
      </c>
      <c r="N272" s="27">
        <v>62</v>
      </c>
      <c r="O272" s="27">
        <v>0</v>
      </c>
      <c r="P272" s="77"/>
      <c r="Q272" s="27"/>
      <c r="R272" s="45"/>
      <c r="S272" s="55"/>
      <c r="T272" s="23"/>
      <c r="U272" s="23"/>
      <c r="V272" s="23"/>
      <c r="W272" s="23"/>
      <c r="X272" s="23"/>
      <c r="Y272" s="91"/>
      <c r="Z272" s="92"/>
      <c r="AA272" s="92"/>
      <c r="AB272" s="67" t="str">
        <f t="shared" si="62"/>
        <v/>
      </c>
      <c r="AC272" s="67" t="str">
        <f t="shared" si="63"/>
        <v/>
      </c>
      <c r="AD272" s="67" t="str">
        <f t="shared" si="64"/>
        <v/>
      </c>
      <c r="AE272" s="31"/>
      <c r="AF272" s="23">
        <f t="shared" si="66"/>
        <v>0</v>
      </c>
      <c r="AG272" s="23">
        <f t="shared" si="67"/>
        <v>1</v>
      </c>
      <c r="AH272" s="23">
        <f t="shared" si="68"/>
        <v>0</v>
      </c>
      <c r="AI272" s="23">
        <f t="shared" si="69"/>
        <v>0</v>
      </c>
      <c r="AJ272" s="23">
        <f t="shared" si="70"/>
        <v>0</v>
      </c>
    </row>
    <row r="273" spans="1:36" ht="25.5" customHeight="1" x14ac:dyDescent="0.2">
      <c r="A273" s="126" t="s">
        <v>0</v>
      </c>
      <c r="B273" s="60" t="s">
        <v>1639</v>
      </c>
      <c r="C273" s="41" t="s">
        <v>1116</v>
      </c>
      <c r="D273" s="74" t="s">
        <v>1179</v>
      </c>
      <c r="E273" s="93" t="str">
        <f t="shared" si="65"/>
        <v>Niveau 2</v>
      </c>
      <c r="F273" s="27" t="s">
        <v>1136</v>
      </c>
      <c r="G273" s="41" t="s">
        <v>1145</v>
      </c>
      <c r="H273" s="76">
        <v>540</v>
      </c>
      <c r="I273" s="109">
        <v>5.5</v>
      </c>
      <c r="J273" s="94">
        <f t="shared" si="71"/>
        <v>2970</v>
      </c>
      <c r="K273" s="27">
        <v>95</v>
      </c>
      <c r="L273" s="27">
        <v>0</v>
      </c>
      <c r="M273" s="27">
        <v>0</v>
      </c>
      <c r="N273" s="27">
        <v>594</v>
      </c>
      <c r="O273" s="27">
        <v>0</v>
      </c>
      <c r="P273" s="77"/>
      <c r="Q273" s="27"/>
      <c r="R273" s="45"/>
      <c r="S273" s="55"/>
      <c r="T273" s="23"/>
      <c r="U273" s="23"/>
      <c r="V273" s="23"/>
      <c r="W273" s="23"/>
      <c r="X273" s="23"/>
      <c r="Y273" s="91"/>
      <c r="Z273" s="92"/>
      <c r="AA273" s="92"/>
      <c r="AB273" s="67" t="str">
        <f t="shared" si="62"/>
        <v/>
      </c>
      <c r="AC273" s="67" t="str">
        <f t="shared" si="63"/>
        <v/>
      </c>
      <c r="AD273" s="67" t="str">
        <f t="shared" si="64"/>
        <v/>
      </c>
      <c r="AE273" s="31"/>
      <c r="AF273" s="23">
        <f t="shared" si="66"/>
        <v>0</v>
      </c>
      <c r="AG273" s="23">
        <f t="shared" si="67"/>
        <v>1</v>
      </c>
      <c r="AH273" s="23">
        <f t="shared" si="68"/>
        <v>0</v>
      </c>
      <c r="AI273" s="23">
        <f t="shared" si="69"/>
        <v>0</v>
      </c>
      <c r="AJ273" s="23">
        <f t="shared" si="70"/>
        <v>0</v>
      </c>
    </row>
    <row r="274" spans="1:36" ht="25.5" customHeight="1" x14ac:dyDescent="0.2">
      <c r="A274" s="126" t="s">
        <v>0</v>
      </c>
      <c r="B274" s="60" t="s">
        <v>1640</v>
      </c>
      <c r="C274" s="41" t="s">
        <v>29</v>
      </c>
      <c r="D274" s="74" t="s">
        <v>1339</v>
      </c>
      <c r="E274" s="93" t="str">
        <f t="shared" si="65"/>
        <v>Niveau 1</v>
      </c>
      <c r="F274" s="27" t="s">
        <v>1136</v>
      </c>
      <c r="G274" s="41" t="s">
        <v>1145</v>
      </c>
      <c r="H274" s="76">
        <v>70</v>
      </c>
      <c r="I274" s="109">
        <v>4.5999999999999996</v>
      </c>
      <c r="J274" s="94">
        <f t="shared" si="71"/>
        <v>322</v>
      </c>
      <c r="K274" s="27">
        <v>0</v>
      </c>
      <c r="L274" s="27">
        <v>0</v>
      </c>
      <c r="M274" s="27">
        <v>0</v>
      </c>
      <c r="N274" s="27">
        <v>0</v>
      </c>
      <c r="O274" s="27">
        <v>0</v>
      </c>
      <c r="P274" s="77"/>
      <c r="Q274" s="27"/>
      <c r="R274" s="45"/>
      <c r="S274" s="55"/>
      <c r="T274" s="23"/>
      <c r="U274" s="23"/>
      <c r="V274" s="23"/>
      <c r="W274" s="23"/>
      <c r="X274" s="23"/>
      <c r="Y274" s="91"/>
      <c r="Z274" s="92"/>
      <c r="AA274" s="92"/>
      <c r="AB274" s="67" t="str">
        <f t="shared" si="62"/>
        <v/>
      </c>
      <c r="AC274" s="67" t="str">
        <f t="shared" si="63"/>
        <v/>
      </c>
      <c r="AD274" s="67" t="str">
        <f t="shared" si="64"/>
        <v/>
      </c>
      <c r="AE274" s="31"/>
      <c r="AF274" s="23">
        <f t="shared" si="66"/>
        <v>1</v>
      </c>
      <c r="AG274" s="23">
        <f t="shared" si="67"/>
        <v>0</v>
      </c>
      <c r="AH274" s="23">
        <f t="shared" si="68"/>
        <v>0</v>
      </c>
      <c r="AI274" s="23">
        <f t="shared" si="69"/>
        <v>0</v>
      </c>
      <c r="AJ274" s="23">
        <f t="shared" si="70"/>
        <v>0</v>
      </c>
    </row>
    <row r="275" spans="1:36" ht="25.5" customHeight="1" x14ac:dyDescent="0.2">
      <c r="A275" s="126" t="s">
        <v>2</v>
      </c>
      <c r="B275" s="60" t="s">
        <v>1641</v>
      </c>
      <c r="C275" s="41" t="s">
        <v>30</v>
      </c>
      <c r="D275" s="74" t="s">
        <v>1339</v>
      </c>
      <c r="E275" s="93" t="str">
        <f t="shared" si="65"/>
        <v>Niveau 1</v>
      </c>
      <c r="F275" s="27" t="s">
        <v>1135</v>
      </c>
      <c r="G275" s="41" t="s">
        <v>1144</v>
      </c>
      <c r="H275" s="76">
        <v>860</v>
      </c>
      <c r="I275" s="109">
        <v>7.2</v>
      </c>
      <c r="J275" s="94">
        <f t="shared" si="71"/>
        <v>6192</v>
      </c>
      <c r="K275" s="27">
        <v>0</v>
      </c>
      <c r="L275" s="27">
        <v>0</v>
      </c>
      <c r="M275" s="27">
        <v>0</v>
      </c>
      <c r="N275" s="27">
        <v>0</v>
      </c>
      <c r="O275" s="27">
        <v>0</v>
      </c>
      <c r="P275" s="118">
        <v>2014</v>
      </c>
      <c r="Q275" s="27" t="s">
        <v>1119</v>
      </c>
      <c r="R275" s="45"/>
      <c r="S275" s="55"/>
      <c r="T275" s="23"/>
      <c r="U275" s="23"/>
      <c r="V275" s="23"/>
      <c r="W275" s="23"/>
      <c r="X275" s="23"/>
      <c r="Y275" s="91"/>
      <c r="Z275" s="92"/>
      <c r="AA275" s="92"/>
      <c r="AB275" s="67" t="str">
        <f t="shared" si="62"/>
        <v/>
      </c>
      <c r="AC275" s="67" t="str">
        <f t="shared" si="63"/>
        <v/>
      </c>
      <c r="AD275" s="67" t="str">
        <f t="shared" si="64"/>
        <v/>
      </c>
      <c r="AE275" s="31"/>
      <c r="AF275" s="23">
        <f t="shared" si="66"/>
        <v>1</v>
      </c>
      <c r="AG275" s="23">
        <f t="shared" si="67"/>
        <v>0</v>
      </c>
      <c r="AH275" s="23">
        <f t="shared" si="68"/>
        <v>0</v>
      </c>
      <c r="AI275" s="23">
        <f t="shared" si="69"/>
        <v>0</v>
      </c>
      <c r="AJ275" s="23">
        <f t="shared" si="70"/>
        <v>0</v>
      </c>
    </row>
    <row r="276" spans="1:36" ht="25.5" customHeight="1" x14ac:dyDescent="0.2">
      <c r="A276" s="126" t="s">
        <v>0</v>
      </c>
      <c r="B276" s="60" t="s">
        <v>284</v>
      </c>
      <c r="C276" s="41" t="s">
        <v>23</v>
      </c>
      <c r="D276" s="74" t="s">
        <v>1339</v>
      </c>
      <c r="E276" s="93" t="str">
        <f t="shared" si="65"/>
        <v>Niveau 1</v>
      </c>
      <c r="F276" s="27" t="s">
        <v>1136</v>
      </c>
      <c r="G276" s="41" t="s">
        <v>1145</v>
      </c>
      <c r="H276" s="76">
        <v>24</v>
      </c>
      <c r="I276" s="109">
        <v>1.5</v>
      </c>
      <c r="J276" s="94">
        <f t="shared" si="71"/>
        <v>36</v>
      </c>
      <c r="K276" s="27">
        <v>0</v>
      </c>
      <c r="L276" s="27">
        <v>0</v>
      </c>
      <c r="M276" s="27">
        <v>0</v>
      </c>
      <c r="N276" s="27">
        <v>0</v>
      </c>
      <c r="O276" s="27">
        <v>0</v>
      </c>
      <c r="P276" s="77"/>
      <c r="Q276" s="27"/>
      <c r="R276" s="45"/>
      <c r="S276" s="55"/>
      <c r="T276" s="23"/>
      <c r="U276" s="23"/>
      <c r="V276" s="23"/>
      <c r="W276" s="23"/>
      <c r="X276" s="23"/>
      <c r="Y276" s="91"/>
      <c r="Z276" s="92"/>
      <c r="AA276" s="92"/>
      <c r="AB276" s="67" t="str">
        <f t="shared" si="62"/>
        <v/>
      </c>
      <c r="AC276" s="67" t="str">
        <f t="shared" si="63"/>
        <v/>
      </c>
      <c r="AD276" s="67" t="str">
        <f t="shared" si="64"/>
        <v/>
      </c>
      <c r="AE276" s="31"/>
      <c r="AF276" s="23">
        <f t="shared" si="66"/>
        <v>1</v>
      </c>
      <c r="AG276" s="23">
        <f t="shared" si="67"/>
        <v>0</v>
      </c>
      <c r="AH276" s="23">
        <f t="shared" si="68"/>
        <v>0</v>
      </c>
      <c r="AI276" s="23">
        <f t="shared" si="69"/>
        <v>0</v>
      </c>
      <c r="AJ276" s="23">
        <f t="shared" si="70"/>
        <v>0</v>
      </c>
    </row>
    <row r="277" spans="1:36" ht="25.5" customHeight="1" x14ac:dyDescent="0.2">
      <c r="A277" s="126" t="s">
        <v>1</v>
      </c>
      <c r="B277" s="128" t="s">
        <v>1642</v>
      </c>
      <c r="C277" s="41" t="s">
        <v>29</v>
      </c>
      <c r="D277" s="74" t="s">
        <v>1180</v>
      </c>
      <c r="E277" s="93" t="str">
        <f t="shared" si="65"/>
        <v>Niveau 3</v>
      </c>
      <c r="F277" s="27" t="s">
        <v>1134</v>
      </c>
      <c r="G277" s="41" t="s">
        <v>1144</v>
      </c>
      <c r="H277" s="76">
        <v>1050</v>
      </c>
      <c r="I277" s="109">
        <v>6.6</v>
      </c>
      <c r="J277" s="94">
        <f t="shared" si="71"/>
        <v>6930</v>
      </c>
      <c r="K277" s="27">
        <v>500</v>
      </c>
      <c r="L277" s="27">
        <v>0</v>
      </c>
      <c r="M277" s="27">
        <v>0</v>
      </c>
      <c r="N277" s="27">
        <v>2079</v>
      </c>
      <c r="O277" s="27">
        <v>0</v>
      </c>
      <c r="P277" s="77"/>
      <c r="Q277" s="27"/>
      <c r="R277" s="45"/>
      <c r="S277" s="55"/>
      <c r="T277" s="23"/>
      <c r="U277" s="23"/>
      <c r="V277" s="23"/>
      <c r="W277" s="23"/>
      <c r="X277" s="23"/>
      <c r="Y277" s="91"/>
      <c r="Z277" s="92"/>
      <c r="AA277" s="92"/>
      <c r="AB277" s="67" t="str">
        <f t="shared" si="62"/>
        <v/>
      </c>
      <c r="AC277" s="67" t="str">
        <f t="shared" si="63"/>
        <v/>
      </c>
      <c r="AD277" s="67" t="str">
        <f t="shared" si="64"/>
        <v/>
      </c>
      <c r="AE277" s="31"/>
      <c r="AF277" s="23">
        <f t="shared" si="66"/>
        <v>0</v>
      </c>
      <c r="AG277" s="23">
        <f t="shared" si="67"/>
        <v>0</v>
      </c>
      <c r="AH277" s="23">
        <f t="shared" si="68"/>
        <v>1</v>
      </c>
      <c r="AI277" s="23">
        <f t="shared" si="69"/>
        <v>0</v>
      </c>
      <c r="AJ277" s="23">
        <f t="shared" si="70"/>
        <v>0</v>
      </c>
    </row>
    <row r="278" spans="1:36" ht="25.5" customHeight="1" x14ac:dyDescent="0.2">
      <c r="A278" s="126" t="s">
        <v>1</v>
      </c>
      <c r="B278" s="128" t="s">
        <v>1256</v>
      </c>
      <c r="C278" s="41" t="s">
        <v>29</v>
      </c>
      <c r="D278" s="74" t="s">
        <v>1179</v>
      </c>
      <c r="E278" s="93" t="str">
        <f t="shared" si="65"/>
        <v>Niveau 2</v>
      </c>
      <c r="F278" s="27" t="s">
        <v>1134</v>
      </c>
      <c r="G278" s="41" t="s">
        <v>1144</v>
      </c>
      <c r="H278" s="76">
        <v>315</v>
      </c>
      <c r="I278" s="109">
        <v>6</v>
      </c>
      <c r="J278" s="94">
        <f t="shared" si="71"/>
        <v>1890</v>
      </c>
      <c r="K278" s="27">
        <v>0</v>
      </c>
      <c r="L278" s="27">
        <v>0</v>
      </c>
      <c r="M278" s="27">
        <v>0</v>
      </c>
      <c r="N278" s="27">
        <v>378</v>
      </c>
      <c r="O278" s="27">
        <v>0</v>
      </c>
      <c r="P278" s="77"/>
      <c r="Q278" s="27"/>
      <c r="R278" s="45"/>
      <c r="S278" s="55"/>
      <c r="T278" s="23"/>
      <c r="U278" s="23"/>
      <c r="V278" s="23"/>
      <c r="W278" s="23"/>
      <c r="X278" s="23"/>
      <c r="Y278" s="91"/>
      <c r="Z278" s="92"/>
      <c r="AA278" s="92"/>
      <c r="AB278" s="67" t="str">
        <f t="shared" si="62"/>
        <v/>
      </c>
      <c r="AC278" s="67" t="str">
        <f t="shared" si="63"/>
        <v/>
      </c>
      <c r="AD278" s="67" t="str">
        <f t="shared" si="64"/>
        <v/>
      </c>
      <c r="AE278" s="31"/>
      <c r="AF278" s="23">
        <f t="shared" si="66"/>
        <v>0</v>
      </c>
      <c r="AG278" s="23">
        <f t="shared" si="67"/>
        <v>1</v>
      </c>
      <c r="AH278" s="23">
        <f t="shared" si="68"/>
        <v>0</v>
      </c>
      <c r="AI278" s="23">
        <f t="shared" si="69"/>
        <v>0</v>
      </c>
      <c r="AJ278" s="23">
        <f t="shared" si="70"/>
        <v>0</v>
      </c>
    </row>
    <row r="279" spans="1:36" ht="25.5" customHeight="1" x14ac:dyDescent="0.2">
      <c r="A279" s="126" t="s">
        <v>1</v>
      </c>
      <c r="B279" s="128" t="s">
        <v>1257</v>
      </c>
      <c r="C279" s="41" t="s">
        <v>29</v>
      </c>
      <c r="D279" s="74" t="s">
        <v>1181</v>
      </c>
      <c r="E279" s="93" t="str">
        <f t="shared" si="65"/>
        <v>Niveau 4</v>
      </c>
      <c r="F279" s="27" t="s">
        <v>1134</v>
      </c>
      <c r="G279" s="41" t="s">
        <v>1144</v>
      </c>
      <c r="H279" s="76">
        <v>700</v>
      </c>
      <c r="I279" s="109">
        <v>3</v>
      </c>
      <c r="J279" s="94">
        <f t="shared" si="71"/>
        <v>2100</v>
      </c>
      <c r="K279" s="27">
        <v>0</v>
      </c>
      <c r="L279" s="27">
        <v>0</v>
      </c>
      <c r="M279" s="27">
        <v>0</v>
      </c>
      <c r="N279" s="27">
        <v>945</v>
      </c>
      <c r="O279" s="27">
        <v>0</v>
      </c>
      <c r="P279" s="77"/>
      <c r="Q279" s="27"/>
      <c r="R279" s="45"/>
      <c r="S279" s="55"/>
      <c r="T279" s="23"/>
      <c r="U279" s="23"/>
      <c r="V279" s="23"/>
      <c r="W279" s="23"/>
      <c r="X279" s="23"/>
      <c r="Y279" s="91"/>
      <c r="Z279" s="92"/>
      <c r="AA279" s="92"/>
      <c r="AB279" s="67" t="str">
        <f t="shared" si="62"/>
        <v/>
      </c>
      <c r="AC279" s="67" t="str">
        <f t="shared" si="63"/>
        <v/>
      </c>
      <c r="AD279" s="67" t="str">
        <f t="shared" si="64"/>
        <v/>
      </c>
      <c r="AE279" s="31"/>
      <c r="AF279" s="23">
        <f t="shared" si="66"/>
        <v>0</v>
      </c>
      <c r="AG279" s="23">
        <f t="shared" si="67"/>
        <v>0</v>
      </c>
      <c r="AH279" s="23">
        <f t="shared" si="68"/>
        <v>0</v>
      </c>
      <c r="AI279" s="23">
        <f t="shared" si="69"/>
        <v>1</v>
      </c>
      <c r="AJ279" s="23">
        <f t="shared" si="70"/>
        <v>0</v>
      </c>
    </row>
    <row r="280" spans="1:36" ht="25.5" customHeight="1" x14ac:dyDescent="0.2">
      <c r="A280" s="126" t="s">
        <v>0</v>
      </c>
      <c r="B280" s="60" t="s">
        <v>1643</v>
      </c>
      <c r="C280" s="41" t="s">
        <v>34</v>
      </c>
      <c r="D280" s="74" t="s">
        <v>1339</v>
      </c>
      <c r="E280" s="93" t="str">
        <f t="shared" si="65"/>
        <v>Niveau 1</v>
      </c>
      <c r="F280" s="27" t="s">
        <v>1136</v>
      </c>
      <c r="G280" s="41" t="s">
        <v>1145</v>
      </c>
      <c r="H280" s="76">
        <v>120</v>
      </c>
      <c r="I280" s="109">
        <v>4.4000000000000004</v>
      </c>
      <c r="J280" s="94">
        <f t="shared" si="71"/>
        <v>528</v>
      </c>
      <c r="K280" s="27">
        <v>0</v>
      </c>
      <c r="L280" s="27">
        <v>0</v>
      </c>
      <c r="M280" s="27">
        <v>0</v>
      </c>
      <c r="N280" s="27">
        <v>0</v>
      </c>
      <c r="O280" s="27">
        <v>0</v>
      </c>
      <c r="P280" s="77"/>
      <c r="Q280" s="27"/>
      <c r="R280" s="45"/>
      <c r="S280" s="55"/>
      <c r="T280" s="23"/>
      <c r="U280" s="23"/>
      <c r="V280" s="23"/>
      <c r="W280" s="23"/>
      <c r="X280" s="23"/>
      <c r="Y280" s="91"/>
      <c r="Z280" s="92"/>
      <c r="AA280" s="92"/>
      <c r="AB280" s="67" t="str">
        <f t="shared" si="62"/>
        <v/>
      </c>
      <c r="AC280" s="67" t="str">
        <f t="shared" si="63"/>
        <v/>
      </c>
      <c r="AD280" s="67" t="str">
        <f t="shared" si="64"/>
        <v/>
      </c>
      <c r="AE280" s="31"/>
      <c r="AF280" s="23">
        <f t="shared" si="66"/>
        <v>1</v>
      </c>
      <c r="AG280" s="23">
        <f t="shared" si="67"/>
        <v>0</v>
      </c>
      <c r="AH280" s="23">
        <f t="shared" si="68"/>
        <v>0</v>
      </c>
      <c r="AI280" s="23">
        <f t="shared" si="69"/>
        <v>0</v>
      </c>
      <c r="AJ280" s="23">
        <f t="shared" si="70"/>
        <v>0</v>
      </c>
    </row>
    <row r="281" spans="1:36" ht="25.5" customHeight="1" x14ac:dyDescent="0.2">
      <c r="A281" s="126" t="s">
        <v>0</v>
      </c>
      <c r="B281" s="60" t="s">
        <v>1644</v>
      </c>
      <c r="C281" s="41" t="s">
        <v>1116</v>
      </c>
      <c r="D281" s="74" t="s">
        <v>1339</v>
      </c>
      <c r="E281" s="93" t="str">
        <f t="shared" si="65"/>
        <v>Niveau 1</v>
      </c>
      <c r="F281" s="27" t="s">
        <v>1136</v>
      </c>
      <c r="G281" s="41" t="s">
        <v>1145</v>
      </c>
      <c r="H281" s="76">
        <v>110</v>
      </c>
      <c r="I281" s="109">
        <v>3.5</v>
      </c>
      <c r="J281" s="94">
        <f t="shared" si="71"/>
        <v>385</v>
      </c>
      <c r="K281" s="27">
        <v>0</v>
      </c>
      <c r="L281" s="27">
        <v>0</v>
      </c>
      <c r="M281" s="27">
        <v>0</v>
      </c>
      <c r="N281" s="27">
        <v>0</v>
      </c>
      <c r="O281" s="27">
        <v>0</v>
      </c>
      <c r="P281" s="77"/>
      <c r="Q281" s="27"/>
      <c r="R281" s="45"/>
      <c r="S281" s="55"/>
      <c r="T281" s="23"/>
      <c r="U281" s="23"/>
      <c r="V281" s="23"/>
      <c r="W281" s="23"/>
      <c r="X281" s="23"/>
      <c r="Y281" s="91"/>
      <c r="Z281" s="92"/>
      <c r="AA281" s="92"/>
      <c r="AB281" s="67" t="str">
        <f t="shared" ref="AB281:AB289" si="72">IF(R281="Année N",Y281+Z281+AA281,"")</f>
        <v/>
      </c>
      <c r="AC281" s="67" t="str">
        <f t="shared" ref="AC281:AC289" si="73">IF(R281="N+1",Y281+Z281+AA281,"")</f>
        <v/>
      </c>
      <c r="AD281" s="67" t="str">
        <f t="shared" ref="AD281:AD289" si="74">IF(R281="&gt; N+1",Y281+Z281+AA281,"")</f>
        <v/>
      </c>
      <c r="AE281" s="31"/>
      <c r="AF281" s="23">
        <f t="shared" si="66"/>
        <v>1</v>
      </c>
      <c r="AG281" s="23">
        <f t="shared" si="67"/>
        <v>0</v>
      </c>
      <c r="AH281" s="23">
        <f t="shared" si="68"/>
        <v>0</v>
      </c>
      <c r="AI281" s="23">
        <f t="shared" si="69"/>
        <v>0</v>
      </c>
      <c r="AJ281" s="23">
        <f t="shared" si="70"/>
        <v>0</v>
      </c>
    </row>
    <row r="282" spans="1:36" ht="25.5" customHeight="1" x14ac:dyDescent="0.2">
      <c r="A282" s="126" t="s">
        <v>0</v>
      </c>
      <c r="B282" s="60" t="s">
        <v>1645</v>
      </c>
      <c r="C282" s="41" t="s">
        <v>1114</v>
      </c>
      <c r="D282" s="74" t="s">
        <v>1339</v>
      </c>
      <c r="E282" s="93" t="str">
        <f t="shared" si="65"/>
        <v>Niveau 1</v>
      </c>
      <c r="F282" s="27" t="s">
        <v>1136</v>
      </c>
      <c r="G282" s="41" t="s">
        <v>1145</v>
      </c>
      <c r="H282" s="76">
        <v>185</v>
      </c>
      <c r="I282" s="109">
        <v>5.6</v>
      </c>
      <c r="J282" s="94">
        <f t="shared" si="71"/>
        <v>1036</v>
      </c>
      <c r="K282" s="27">
        <v>0</v>
      </c>
      <c r="L282" s="27">
        <v>0</v>
      </c>
      <c r="M282" s="27">
        <v>0</v>
      </c>
      <c r="N282" s="27">
        <v>0</v>
      </c>
      <c r="O282" s="27">
        <v>0</v>
      </c>
      <c r="P282" s="77"/>
      <c r="Q282" s="27"/>
      <c r="R282" s="45"/>
      <c r="S282" s="55"/>
      <c r="T282" s="23"/>
      <c r="U282" s="23"/>
      <c r="V282" s="23"/>
      <c r="W282" s="23"/>
      <c r="X282" s="23"/>
      <c r="Y282" s="91"/>
      <c r="Z282" s="92"/>
      <c r="AA282" s="92"/>
      <c r="AB282" s="67" t="str">
        <f t="shared" si="72"/>
        <v/>
      </c>
      <c r="AC282" s="67" t="str">
        <f t="shared" si="73"/>
        <v/>
      </c>
      <c r="AD282" s="67" t="str">
        <f t="shared" si="74"/>
        <v/>
      </c>
      <c r="AE282" s="31"/>
      <c r="AF282" s="23">
        <f t="shared" si="66"/>
        <v>1</v>
      </c>
      <c r="AG282" s="23">
        <f t="shared" si="67"/>
        <v>0</v>
      </c>
      <c r="AH282" s="23">
        <f t="shared" si="68"/>
        <v>0</v>
      </c>
      <c r="AI282" s="23">
        <f t="shared" si="69"/>
        <v>0</v>
      </c>
      <c r="AJ282" s="23">
        <f t="shared" si="70"/>
        <v>0</v>
      </c>
    </row>
    <row r="283" spans="1:36" ht="25.5" customHeight="1" x14ac:dyDescent="0.2">
      <c r="A283" s="177" t="s">
        <v>1</v>
      </c>
      <c r="B283" s="181" t="s">
        <v>1646</v>
      </c>
      <c r="C283" s="179" t="s">
        <v>32</v>
      </c>
      <c r="D283" s="74"/>
      <c r="E283" s="93" t="str">
        <f t="shared" si="65"/>
        <v/>
      </c>
      <c r="F283" s="27"/>
      <c r="G283" s="41"/>
      <c r="H283" s="76"/>
      <c r="I283" s="109"/>
      <c r="J283" s="94">
        <f t="shared" si="71"/>
        <v>0</v>
      </c>
      <c r="K283" s="27"/>
      <c r="L283" s="27"/>
      <c r="M283" s="27"/>
      <c r="N283" s="27"/>
      <c r="O283" s="27"/>
      <c r="P283" s="77"/>
      <c r="Q283" s="27"/>
      <c r="R283" s="45"/>
      <c r="S283" s="55"/>
      <c r="T283" s="23"/>
      <c r="U283" s="23"/>
      <c r="V283" s="23"/>
      <c r="W283" s="23"/>
      <c r="X283" s="23"/>
      <c r="Y283" s="91"/>
      <c r="Z283" s="92"/>
      <c r="AA283" s="92"/>
      <c r="AB283" s="67" t="str">
        <f t="shared" si="72"/>
        <v/>
      </c>
      <c r="AC283" s="67" t="str">
        <f t="shared" si="73"/>
        <v/>
      </c>
      <c r="AD283" s="67" t="str">
        <f t="shared" si="74"/>
        <v/>
      </c>
      <c r="AE283" s="31"/>
      <c r="AF283" s="23">
        <f t="shared" si="66"/>
        <v>0</v>
      </c>
      <c r="AG283" s="23">
        <f t="shared" si="67"/>
        <v>0</v>
      </c>
      <c r="AH283" s="23">
        <f t="shared" si="68"/>
        <v>0</v>
      </c>
      <c r="AI283" s="23">
        <f t="shared" si="69"/>
        <v>0</v>
      </c>
      <c r="AJ283" s="23">
        <f t="shared" si="70"/>
        <v>0</v>
      </c>
    </row>
    <row r="284" spans="1:36" ht="25.5" customHeight="1" x14ac:dyDescent="0.2">
      <c r="A284" s="126" t="s">
        <v>0</v>
      </c>
      <c r="B284" s="60" t="s">
        <v>1647</v>
      </c>
      <c r="C284" s="41" t="s">
        <v>34</v>
      </c>
      <c r="D284" s="74" t="s">
        <v>1179</v>
      </c>
      <c r="E284" s="93" t="str">
        <f t="shared" si="65"/>
        <v>Niveau 2</v>
      </c>
      <c r="F284" s="27" t="s">
        <v>1136</v>
      </c>
      <c r="G284" s="41" t="s">
        <v>1145</v>
      </c>
      <c r="H284" s="76">
        <v>130</v>
      </c>
      <c r="I284" s="109">
        <v>4.5</v>
      </c>
      <c r="J284" s="94">
        <f t="shared" si="71"/>
        <v>585</v>
      </c>
      <c r="K284" s="27">
        <v>60</v>
      </c>
      <c r="L284" s="27">
        <v>0</v>
      </c>
      <c r="M284" s="27">
        <v>0</v>
      </c>
      <c r="N284" s="27">
        <v>117</v>
      </c>
      <c r="O284" s="27">
        <v>0</v>
      </c>
      <c r="P284" s="77"/>
      <c r="Q284" s="27"/>
      <c r="R284" s="45"/>
      <c r="S284" s="55"/>
      <c r="T284" s="23"/>
      <c r="U284" s="23"/>
      <c r="V284" s="23"/>
      <c r="W284" s="23"/>
      <c r="X284" s="23"/>
      <c r="Y284" s="91"/>
      <c r="Z284" s="92"/>
      <c r="AA284" s="92"/>
      <c r="AB284" s="67" t="str">
        <f t="shared" si="72"/>
        <v/>
      </c>
      <c r="AC284" s="67" t="str">
        <f t="shared" si="73"/>
        <v/>
      </c>
      <c r="AD284" s="67" t="str">
        <f t="shared" si="74"/>
        <v/>
      </c>
      <c r="AE284" s="31"/>
      <c r="AF284" s="23">
        <f t="shared" si="66"/>
        <v>0</v>
      </c>
      <c r="AG284" s="23">
        <f t="shared" si="67"/>
        <v>1</v>
      </c>
      <c r="AH284" s="23">
        <f t="shared" si="68"/>
        <v>0</v>
      </c>
      <c r="AI284" s="23">
        <f t="shared" si="69"/>
        <v>0</v>
      </c>
      <c r="AJ284" s="23">
        <f t="shared" si="70"/>
        <v>0</v>
      </c>
    </row>
    <row r="285" spans="1:36" ht="25.5" customHeight="1" x14ac:dyDescent="0.2">
      <c r="A285" s="126" t="s">
        <v>0</v>
      </c>
      <c r="B285" s="60" t="s">
        <v>1648</v>
      </c>
      <c r="C285" s="41" t="s">
        <v>23</v>
      </c>
      <c r="D285" s="74" t="s">
        <v>1339</v>
      </c>
      <c r="E285" s="93" t="str">
        <f t="shared" si="65"/>
        <v>Niveau 1</v>
      </c>
      <c r="F285" s="27" t="s">
        <v>1136</v>
      </c>
      <c r="G285" s="41" t="s">
        <v>1145</v>
      </c>
      <c r="H285" s="76">
        <v>122</v>
      </c>
      <c r="I285" s="109">
        <v>7</v>
      </c>
      <c r="J285" s="94">
        <f t="shared" si="71"/>
        <v>854</v>
      </c>
      <c r="K285" s="27">
        <v>0</v>
      </c>
      <c r="L285" s="27">
        <v>0</v>
      </c>
      <c r="M285" s="27">
        <v>0</v>
      </c>
      <c r="N285" s="27">
        <v>0</v>
      </c>
      <c r="O285" s="27">
        <v>0</v>
      </c>
      <c r="P285" s="77"/>
      <c r="Q285" s="27"/>
      <c r="R285" s="45"/>
      <c r="S285" s="55"/>
      <c r="T285" s="23"/>
      <c r="U285" s="23"/>
      <c r="V285" s="23"/>
      <c r="W285" s="23"/>
      <c r="X285" s="23"/>
      <c r="Y285" s="91"/>
      <c r="Z285" s="92"/>
      <c r="AA285" s="92"/>
      <c r="AB285" s="67" t="str">
        <f t="shared" si="72"/>
        <v/>
      </c>
      <c r="AC285" s="67" t="str">
        <f t="shared" si="73"/>
        <v/>
      </c>
      <c r="AD285" s="67" t="str">
        <f t="shared" si="74"/>
        <v/>
      </c>
      <c r="AE285" s="31"/>
      <c r="AF285" s="23">
        <f t="shared" si="66"/>
        <v>1</v>
      </c>
      <c r="AG285" s="23">
        <f t="shared" si="67"/>
        <v>0</v>
      </c>
      <c r="AH285" s="23">
        <f t="shared" si="68"/>
        <v>0</v>
      </c>
      <c r="AI285" s="23">
        <f t="shared" si="69"/>
        <v>0</v>
      </c>
      <c r="AJ285" s="23">
        <f t="shared" si="70"/>
        <v>0</v>
      </c>
    </row>
    <row r="286" spans="1:36" ht="25.5" customHeight="1" x14ac:dyDescent="0.2">
      <c r="A286" s="126" t="s">
        <v>0</v>
      </c>
      <c r="B286" s="60" t="s">
        <v>1649</v>
      </c>
      <c r="C286" s="41" t="s">
        <v>34</v>
      </c>
      <c r="D286" s="74" t="s">
        <v>1339</v>
      </c>
      <c r="E286" s="93" t="str">
        <f t="shared" si="65"/>
        <v>Niveau 1</v>
      </c>
      <c r="F286" s="27" t="s">
        <v>1136</v>
      </c>
      <c r="G286" s="41" t="s">
        <v>1145</v>
      </c>
      <c r="H286" s="76">
        <v>475</v>
      </c>
      <c r="I286" s="109">
        <v>4.5</v>
      </c>
      <c r="J286" s="94">
        <f t="shared" si="71"/>
        <v>2137.5</v>
      </c>
      <c r="K286" s="27">
        <v>0</v>
      </c>
      <c r="L286" s="27">
        <v>0</v>
      </c>
      <c r="M286" s="27">
        <v>0</v>
      </c>
      <c r="N286" s="27">
        <v>0</v>
      </c>
      <c r="O286" s="27">
        <v>0</v>
      </c>
      <c r="P286" s="77" t="s">
        <v>1672</v>
      </c>
      <c r="Q286" s="27" t="s">
        <v>1117</v>
      </c>
      <c r="R286" s="45"/>
      <c r="S286" s="55"/>
      <c r="T286" s="23"/>
      <c r="U286" s="23"/>
      <c r="V286" s="23"/>
      <c r="W286" s="23"/>
      <c r="X286" s="23"/>
      <c r="Y286" s="91"/>
      <c r="Z286" s="92"/>
      <c r="AA286" s="92"/>
      <c r="AB286" s="67" t="str">
        <f t="shared" si="72"/>
        <v/>
      </c>
      <c r="AC286" s="67" t="s">
        <v>1201</v>
      </c>
      <c r="AD286" s="67" t="str">
        <f t="shared" si="74"/>
        <v/>
      </c>
      <c r="AE286" s="31"/>
      <c r="AF286" s="23">
        <f t="shared" si="66"/>
        <v>1</v>
      </c>
      <c r="AG286" s="23">
        <f t="shared" si="67"/>
        <v>0</v>
      </c>
      <c r="AH286" s="23">
        <f t="shared" si="68"/>
        <v>0</v>
      </c>
      <c r="AI286" s="23">
        <f t="shared" si="69"/>
        <v>0</v>
      </c>
      <c r="AJ286" s="23">
        <f t="shared" si="70"/>
        <v>0</v>
      </c>
    </row>
    <row r="287" spans="1:36" ht="25.5" customHeight="1" x14ac:dyDescent="0.2">
      <c r="A287" s="177" t="s">
        <v>0</v>
      </c>
      <c r="B287" s="181" t="s">
        <v>1650</v>
      </c>
      <c r="C287" s="179" t="s">
        <v>25</v>
      </c>
      <c r="D287" s="74"/>
      <c r="E287" s="93" t="str">
        <f t="shared" si="65"/>
        <v/>
      </c>
      <c r="F287" s="27"/>
      <c r="G287" s="41"/>
      <c r="H287" s="76"/>
      <c r="I287" s="109"/>
      <c r="J287" s="94">
        <f t="shared" si="71"/>
        <v>0</v>
      </c>
      <c r="K287" s="27"/>
      <c r="L287" s="27"/>
      <c r="M287" s="27"/>
      <c r="N287" s="27"/>
      <c r="O287" s="27"/>
      <c r="P287" s="77"/>
      <c r="Q287" s="27"/>
      <c r="R287" s="45"/>
      <c r="S287" s="55"/>
      <c r="T287" s="23"/>
      <c r="U287" s="23"/>
      <c r="V287" s="23"/>
      <c r="W287" s="23"/>
      <c r="X287" s="23"/>
      <c r="Y287" s="91"/>
      <c r="Z287" s="92"/>
      <c r="AA287" s="92"/>
      <c r="AB287" s="67" t="str">
        <f t="shared" si="72"/>
        <v/>
      </c>
      <c r="AC287" s="67" t="str">
        <f t="shared" si="73"/>
        <v/>
      </c>
      <c r="AD287" s="67" t="str">
        <f t="shared" si="74"/>
        <v/>
      </c>
      <c r="AE287" s="31"/>
      <c r="AF287" s="23">
        <f t="shared" si="66"/>
        <v>0</v>
      </c>
      <c r="AG287" s="23">
        <f t="shared" si="67"/>
        <v>0</v>
      </c>
      <c r="AH287" s="23">
        <f t="shared" si="68"/>
        <v>0</v>
      </c>
      <c r="AI287" s="23">
        <f t="shared" si="69"/>
        <v>0</v>
      </c>
      <c r="AJ287" s="23">
        <f t="shared" si="70"/>
        <v>0</v>
      </c>
    </row>
    <row r="288" spans="1:36" ht="25.5" customHeight="1" x14ac:dyDescent="0.2">
      <c r="A288" s="126" t="s">
        <v>0</v>
      </c>
      <c r="B288" s="60" t="s">
        <v>1651</v>
      </c>
      <c r="C288" s="41" t="s">
        <v>31</v>
      </c>
      <c r="D288" s="74" t="s">
        <v>1339</v>
      </c>
      <c r="E288" s="93" t="str">
        <f t="shared" si="65"/>
        <v>Niveau 1</v>
      </c>
      <c r="F288" s="27" t="s">
        <v>1136</v>
      </c>
      <c r="G288" s="41" t="s">
        <v>1145</v>
      </c>
      <c r="H288" s="76">
        <v>50</v>
      </c>
      <c r="I288" s="109">
        <v>4.5999999999999996</v>
      </c>
      <c r="J288" s="94">
        <f t="shared" si="71"/>
        <v>229.99999999999997</v>
      </c>
      <c r="K288" s="27">
        <v>0</v>
      </c>
      <c r="L288" s="27">
        <v>0</v>
      </c>
      <c r="M288" s="27">
        <v>0</v>
      </c>
      <c r="N288" s="27">
        <v>0</v>
      </c>
      <c r="O288" s="27">
        <v>0</v>
      </c>
      <c r="P288" s="77"/>
      <c r="Q288" s="27"/>
      <c r="R288" s="45"/>
      <c r="S288" s="55"/>
      <c r="T288" s="23"/>
      <c r="U288" s="23"/>
      <c r="V288" s="23"/>
      <c r="W288" s="23"/>
      <c r="X288" s="23"/>
      <c r="Y288" s="91"/>
      <c r="Z288" s="92"/>
      <c r="AA288" s="92"/>
      <c r="AB288" s="67" t="str">
        <f t="shared" si="72"/>
        <v/>
      </c>
      <c r="AC288" s="67" t="str">
        <f t="shared" si="73"/>
        <v/>
      </c>
      <c r="AD288" s="67" t="str">
        <f t="shared" si="74"/>
        <v/>
      </c>
      <c r="AE288" s="31"/>
      <c r="AF288" s="23">
        <f t="shared" si="66"/>
        <v>1</v>
      </c>
      <c r="AG288" s="23">
        <f t="shared" si="67"/>
        <v>0</v>
      </c>
      <c r="AH288" s="23">
        <f t="shared" si="68"/>
        <v>0</v>
      </c>
      <c r="AI288" s="23">
        <f t="shared" si="69"/>
        <v>0</v>
      </c>
      <c r="AJ288" s="23">
        <f t="shared" si="70"/>
        <v>0</v>
      </c>
    </row>
    <row r="289" spans="1:36" ht="25.5" customHeight="1" x14ac:dyDescent="0.2">
      <c r="A289" s="126" t="s">
        <v>2</v>
      </c>
      <c r="B289" s="128" t="s">
        <v>1652</v>
      </c>
      <c r="C289" s="41" t="s">
        <v>1114</v>
      </c>
      <c r="D289" s="74" t="s">
        <v>1180</v>
      </c>
      <c r="E289" s="93" t="str">
        <f t="shared" si="65"/>
        <v>Niveau 3</v>
      </c>
      <c r="F289" s="27" t="s">
        <v>1134</v>
      </c>
      <c r="G289" s="41" t="s">
        <v>1144</v>
      </c>
      <c r="H289" s="76">
        <v>815</v>
      </c>
      <c r="I289" s="109">
        <v>13</v>
      </c>
      <c r="J289" s="94">
        <f t="shared" si="71"/>
        <v>10595</v>
      </c>
      <c r="K289" s="27">
        <v>250</v>
      </c>
      <c r="L289" s="27">
        <v>0</v>
      </c>
      <c r="M289" s="27">
        <v>0</v>
      </c>
      <c r="N289" s="27">
        <v>3179</v>
      </c>
      <c r="O289" s="27">
        <v>0</v>
      </c>
      <c r="P289" s="77"/>
      <c r="Q289" s="27"/>
      <c r="R289" s="45"/>
      <c r="S289" s="55"/>
      <c r="T289" s="23"/>
      <c r="U289" s="23"/>
      <c r="V289" s="23"/>
      <c r="W289" s="23"/>
      <c r="X289" s="23"/>
      <c r="Y289" s="91"/>
      <c r="Z289" s="92"/>
      <c r="AA289" s="92"/>
      <c r="AB289" s="67" t="str">
        <f t="shared" si="72"/>
        <v/>
      </c>
      <c r="AC289" s="67" t="str">
        <f t="shared" si="73"/>
        <v/>
      </c>
      <c r="AD289" s="67" t="str">
        <f t="shared" si="74"/>
        <v/>
      </c>
      <c r="AE289" s="31"/>
      <c r="AF289" s="23">
        <f t="shared" si="66"/>
        <v>0</v>
      </c>
      <c r="AG289" s="23">
        <f t="shared" si="67"/>
        <v>0</v>
      </c>
      <c r="AH289" s="23">
        <f t="shared" si="68"/>
        <v>1</v>
      </c>
      <c r="AI289" s="23">
        <f t="shared" si="69"/>
        <v>0</v>
      </c>
      <c r="AJ289" s="23">
        <f t="shared" si="70"/>
        <v>0</v>
      </c>
    </row>
    <row r="290" spans="1:36" ht="25.5" customHeight="1" x14ac:dyDescent="0.2">
      <c r="A290" s="126" t="s">
        <v>11</v>
      </c>
      <c r="B290" s="60" t="s">
        <v>296</v>
      </c>
      <c r="C290" s="41" t="s">
        <v>29</v>
      </c>
      <c r="D290" s="74" t="s">
        <v>1179</v>
      </c>
      <c r="E290" s="93" t="str">
        <f t="shared" si="65"/>
        <v>Niveau 2</v>
      </c>
      <c r="F290" s="27" t="s">
        <v>1136</v>
      </c>
      <c r="G290" s="41" t="s">
        <v>1145</v>
      </c>
      <c r="H290" s="76">
        <v>215</v>
      </c>
      <c r="I290" s="109">
        <v>4.4000000000000004</v>
      </c>
      <c r="J290" s="94">
        <f t="shared" ref="J290:J298" si="75">I290*H290</f>
        <v>946.00000000000011</v>
      </c>
      <c r="K290" s="27">
        <v>40</v>
      </c>
      <c r="L290" s="27">
        <v>0</v>
      </c>
      <c r="M290" s="27">
        <v>0</v>
      </c>
      <c r="N290" s="27">
        <v>189</v>
      </c>
      <c r="O290" s="27">
        <v>0</v>
      </c>
      <c r="P290" s="77"/>
      <c r="Q290" s="27"/>
      <c r="R290" s="45"/>
      <c r="S290" s="55"/>
      <c r="T290" s="23"/>
      <c r="U290" s="23"/>
      <c r="V290" s="23"/>
      <c r="W290" s="23"/>
      <c r="X290" s="23"/>
      <c r="Y290" s="91"/>
      <c r="Z290" s="92"/>
      <c r="AA290" s="92"/>
      <c r="AB290" s="67" t="str">
        <f t="shared" ref="AB290:AB298" si="76">IF(R290="Année N",Y290+Z290+AA290,"")</f>
        <v/>
      </c>
      <c r="AC290" s="67" t="str">
        <f t="shared" ref="AC290:AC298" si="77">IF(R290="N+1",Y290+Z290+AA290,"")</f>
        <v/>
      </c>
      <c r="AD290" s="67" t="str">
        <f t="shared" ref="AD290:AD298" si="78">IF(R290="&gt; N+1",Y290+Z290+AA290,"")</f>
        <v/>
      </c>
      <c r="AE290" s="31"/>
      <c r="AF290" s="23">
        <f t="shared" ref="AF290:AF298" si="79">IF(E290="Niveau 1",1,0)</f>
        <v>0</v>
      </c>
      <c r="AG290" s="23">
        <f t="shared" ref="AG290:AG298" si="80">IF(E290="Niveau 2",1,0)</f>
        <v>1</v>
      </c>
      <c r="AH290" s="23">
        <f t="shared" ref="AH290:AH298" si="81">IF(E290="Niveau 3",1,0)</f>
        <v>0</v>
      </c>
      <c r="AI290" s="23">
        <f t="shared" ref="AI290:AI298" si="82">IF(E290="Niveau 4",1,0)</f>
        <v>0</v>
      </c>
      <c r="AJ290" s="23">
        <f t="shared" ref="AJ290:AJ298" si="83">IF(E290="Niveau 5",1,0)</f>
        <v>0</v>
      </c>
    </row>
    <row r="291" spans="1:36" ht="25.5" customHeight="1" x14ac:dyDescent="0.2">
      <c r="A291" s="126" t="s">
        <v>11</v>
      </c>
      <c r="B291" s="128" t="s">
        <v>296</v>
      </c>
      <c r="C291" s="41" t="s">
        <v>1114</v>
      </c>
      <c r="D291" s="74" t="s">
        <v>1179</v>
      </c>
      <c r="E291" s="93" t="str">
        <f t="shared" si="65"/>
        <v>Niveau 2</v>
      </c>
      <c r="F291" s="27" t="s">
        <v>1136</v>
      </c>
      <c r="G291" s="41" t="s">
        <v>1145</v>
      </c>
      <c r="H291" s="76">
        <v>560</v>
      </c>
      <c r="I291" s="109">
        <v>4.5</v>
      </c>
      <c r="J291" s="94">
        <f t="shared" si="75"/>
        <v>2520</v>
      </c>
      <c r="K291" s="27">
        <v>0</v>
      </c>
      <c r="L291" s="27">
        <v>0</v>
      </c>
      <c r="M291" s="27">
        <v>0</v>
      </c>
      <c r="N291" s="27">
        <v>504</v>
      </c>
      <c r="O291" s="27">
        <v>0</v>
      </c>
      <c r="P291" s="77"/>
      <c r="Q291" s="27"/>
      <c r="R291" s="45"/>
      <c r="S291" s="55"/>
      <c r="T291" s="23"/>
      <c r="U291" s="23"/>
      <c r="V291" s="23"/>
      <c r="W291" s="23"/>
      <c r="X291" s="23"/>
      <c r="Y291" s="91"/>
      <c r="Z291" s="92"/>
      <c r="AA291" s="92"/>
      <c r="AB291" s="67" t="str">
        <f t="shared" si="76"/>
        <v/>
      </c>
      <c r="AC291" s="67" t="str">
        <f t="shared" si="77"/>
        <v/>
      </c>
      <c r="AD291" s="67" t="str">
        <f t="shared" si="78"/>
        <v/>
      </c>
      <c r="AE291" s="31"/>
      <c r="AF291" s="23">
        <f t="shared" si="79"/>
        <v>0</v>
      </c>
      <c r="AG291" s="23">
        <f t="shared" si="80"/>
        <v>1</v>
      </c>
      <c r="AH291" s="23">
        <f t="shared" si="81"/>
        <v>0</v>
      </c>
      <c r="AI291" s="23">
        <f t="shared" si="82"/>
        <v>0</v>
      </c>
      <c r="AJ291" s="23">
        <f t="shared" si="83"/>
        <v>0</v>
      </c>
    </row>
    <row r="292" spans="1:36" ht="25.5" customHeight="1" x14ac:dyDescent="0.2">
      <c r="A292" s="126" t="s">
        <v>0</v>
      </c>
      <c r="B292" s="60" t="s">
        <v>1653</v>
      </c>
      <c r="C292" s="41" t="s">
        <v>1116</v>
      </c>
      <c r="D292" s="74" t="s">
        <v>1179</v>
      </c>
      <c r="E292" s="93" t="str">
        <f t="shared" ref="E292:E298" si="84">IF(D292="Bon état","Niveau 1",IF(D292="Faïencée","Niveau 2",IF(D292="Fortement faïencée","Niveau 3",IF(D292="Orniérée","Niveau 4",IF(D292="Affaissée ou quasi détruite","Niveau 5","")))))</f>
        <v>Niveau 2</v>
      </c>
      <c r="F292" s="27" t="s">
        <v>1136</v>
      </c>
      <c r="G292" s="41" t="s">
        <v>1145</v>
      </c>
      <c r="H292" s="76">
        <v>110</v>
      </c>
      <c r="I292" s="109">
        <v>5.4</v>
      </c>
      <c r="J292" s="94">
        <f t="shared" si="75"/>
        <v>594</v>
      </c>
      <c r="K292" s="27">
        <v>15</v>
      </c>
      <c r="L292" s="27">
        <v>0</v>
      </c>
      <c r="M292" s="27">
        <v>0</v>
      </c>
      <c r="N292" s="27">
        <v>119</v>
      </c>
      <c r="O292" s="27">
        <v>0</v>
      </c>
      <c r="P292" s="77"/>
      <c r="Q292" s="27"/>
      <c r="R292" s="45"/>
      <c r="S292" s="55"/>
      <c r="T292" s="23"/>
      <c r="U292" s="23"/>
      <c r="V292" s="23"/>
      <c r="W292" s="23"/>
      <c r="X292" s="23"/>
      <c r="Y292" s="91"/>
      <c r="Z292" s="92"/>
      <c r="AA292" s="92"/>
      <c r="AB292" s="67" t="str">
        <f t="shared" si="76"/>
        <v/>
      </c>
      <c r="AC292" s="67" t="str">
        <f t="shared" si="77"/>
        <v/>
      </c>
      <c r="AD292" s="67" t="str">
        <f t="shared" si="78"/>
        <v/>
      </c>
      <c r="AE292" s="31"/>
      <c r="AF292" s="23">
        <f t="shared" si="79"/>
        <v>0</v>
      </c>
      <c r="AG292" s="23">
        <f t="shared" si="80"/>
        <v>1</v>
      </c>
      <c r="AH292" s="23">
        <f t="shared" si="81"/>
        <v>0</v>
      </c>
      <c r="AI292" s="23">
        <f t="shared" si="82"/>
        <v>0</v>
      </c>
      <c r="AJ292" s="23">
        <f t="shared" si="83"/>
        <v>0</v>
      </c>
    </row>
    <row r="293" spans="1:36" ht="25.5" customHeight="1" x14ac:dyDescent="0.2">
      <c r="A293" s="126" t="s">
        <v>0</v>
      </c>
      <c r="B293" s="60" t="s">
        <v>298</v>
      </c>
      <c r="C293" s="41" t="s">
        <v>1113</v>
      </c>
      <c r="D293" s="74" t="s">
        <v>1179</v>
      </c>
      <c r="E293" s="93" t="str">
        <f t="shared" si="84"/>
        <v>Niveau 2</v>
      </c>
      <c r="F293" s="27" t="s">
        <v>1136</v>
      </c>
      <c r="G293" s="41" t="s">
        <v>1145</v>
      </c>
      <c r="H293" s="76">
        <v>300</v>
      </c>
      <c r="I293" s="109">
        <v>5.4</v>
      </c>
      <c r="J293" s="94">
        <f t="shared" si="75"/>
        <v>1620</v>
      </c>
      <c r="K293" s="27">
        <v>0</v>
      </c>
      <c r="L293" s="27">
        <v>0</v>
      </c>
      <c r="M293" s="27">
        <v>0</v>
      </c>
      <c r="N293" s="27">
        <v>324</v>
      </c>
      <c r="O293" s="27">
        <v>0</v>
      </c>
      <c r="P293" s="77"/>
      <c r="Q293" s="27"/>
      <c r="R293" s="45"/>
      <c r="S293" s="55"/>
      <c r="T293" s="23"/>
      <c r="U293" s="23"/>
      <c r="V293" s="23"/>
      <c r="W293" s="23"/>
      <c r="X293" s="23"/>
      <c r="Y293" s="91"/>
      <c r="Z293" s="92"/>
      <c r="AA293" s="92"/>
      <c r="AB293" s="67" t="str">
        <f t="shared" si="76"/>
        <v/>
      </c>
      <c r="AC293" s="67" t="str">
        <f t="shared" si="77"/>
        <v/>
      </c>
      <c r="AD293" s="67" t="str">
        <f t="shared" si="78"/>
        <v/>
      </c>
      <c r="AE293" s="31"/>
      <c r="AF293" s="23">
        <f t="shared" si="79"/>
        <v>0</v>
      </c>
      <c r="AG293" s="23">
        <f t="shared" si="80"/>
        <v>1</v>
      </c>
      <c r="AH293" s="23">
        <f t="shared" si="81"/>
        <v>0</v>
      </c>
      <c r="AI293" s="23">
        <f t="shared" si="82"/>
        <v>0</v>
      </c>
      <c r="AJ293" s="23">
        <f t="shared" si="83"/>
        <v>0</v>
      </c>
    </row>
    <row r="294" spans="1:36" ht="25.5" customHeight="1" x14ac:dyDescent="0.2">
      <c r="A294" s="126" t="s">
        <v>0</v>
      </c>
      <c r="B294" s="60" t="s">
        <v>1654</v>
      </c>
      <c r="C294" s="41" t="s">
        <v>1116</v>
      </c>
      <c r="D294" s="74" t="s">
        <v>1339</v>
      </c>
      <c r="E294" s="93" t="str">
        <f t="shared" si="84"/>
        <v>Niveau 1</v>
      </c>
      <c r="F294" s="27" t="s">
        <v>1136</v>
      </c>
      <c r="G294" s="41" t="s">
        <v>1145</v>
      </c>
      <c r="H294" s="76">
        <v>75</v>
      </c>
      <c r="I294" s="109">
        <v>5.5</v>
      </c>
      <c r="J294" s="94">
        <f t="shared" si="75"/>
        <v>412.5</v>
      </c>
      <c r="K294" s="27">
        <v>0</v>
      </c>
      <c r="L294" s="27">
        <v>0</v>
      </c>
      <c r="M294" s="27"/>
      <c r="N294" s="27">
        <v>0</v>
      </c>
      <c r="O294" s="27">
        <v>0</v>
      </c>
      <c r="P294" s="77"/>
      <c r="Q294" s="27"/>
      <c r="R294" s="45"/>
      <c r="S294" s="55"/>
      <c r="T294" s="23"/>
      <c r="U294" s="23"/>
      <c r="V294" s="23"/>
      <c r="W294" s="23"/>
      <c r="X294" s="23"/>
      <c r="Y294" s="91"/>
      <c r="Z294" s="92"/>
      <c r="AA294" s="92"/>
      <c r="AB294" s="67" t="str">
        <f t="shared" si="76"/>
        <v/>
      </c>
      <c r="AC294" s="67" t="str">
        <f t="shared" si="77"/>
        <v/>
      </c>
      <c r="AD294" s="67" t="str">
        <f t="shared" si="78"/>
        <v/>
      </c>
      <c r="AE294" s="31"/>
      <c r="AF294" s="23">
        <f t="shared" si="79"/>
        <v>1</v>
      </c>
      <c r="AG294" s="23">
        <f t="shared" si="80"/>
        <v>0</v>
      </c>
      <c r="AH294" s="23">
        <f t="shared" si="81"/>
        <v>0</v>
      </c>
      <c r="AI294" s="23">
        <f t="shared" si="82"/>
        <v>0</v>
      </c>
      <c r="AJ294" s="23">
        <f t="shared" si="83"/>
        <v>0</v>
      </c>
    </row>
    <row r="295" spans="1:36" ht="25.5" customHeight="1" x14ac:dyDescent="0.2">
      <c r="A295" s="126" t="s">
        <v>1</v>
      </c>
      <c r="B295" s="60" t="s">
        <v>300</v>
      </c>
      <c r="C295" s="41" t="s">
        <v>26</v>
      </c>
      <c r="D295" s="74" t="s">
        <v>1339</v>
      </c>
      <c r="E295" s="93" t="str">
        <f t="shared" si="84"/>
        <v>Niveau 1</v>
      </c>
      <c r="F295" s="27" t="s">
        <v>1134</v>
      </c>
      <c r="G295" s="41" t="s">
        <v>1145</v>
      </c>
      <c r="H295" s="76">
        <v>820</v>
      </c>
      <c r="I295" s="109">
        <v>8.5</v>
      </c>
      <c r="J295" s="94">
        <f t="shared" si="75"/>
        <v>6970</v>
      </c>
      <c r="K295" s="27">
        <v>0</v>
      </c>
      <c r="L295" s="27">
        <v>0</v>
      </c>
      <c r="M295" s="27">
        <v>250</v>
      </c>
      <c r="N295" s="27">
        <v>0</v>
      </c>
      <c r="O295" s="27">
        <v>0</v>
      </c>
      <c r="P295" s="77"/>
      <c r="Q295" s="27"/>
      <c r="R295" s="45"/>
      <c r="S295" s="55"/>
      <c r="T295" s="23"/>
      <c r="U295" s="23"/>
      <c r="V295" s="23"/>
      <c r="W295" s="23"/>
      <c r="X295" s="23"/>
      <c r="Y295" s="91"/>
      <c r="Z295" s="92"/>
      <c r="AA295" s="92"/>
      <c r="AB295" s="67" t="str">
        <f t="shared" si="76"/>
        <v/>
      </c>
      <c r="AC295" s="67" t="str">
        <f t="shared" si="77"/>
        <v/>
      </c>
      <c r="AD295" s="67" t="str">
        <f t="shared" si="78"/>
        <v/>
      </c>
      <c r="AE295" s="31"/>
      <c r="AF295" s="23">
        <f t="shared" si="79"/>
        <v>1</v>
      </c>
      <c r="AG295" s="23">
        <f t="shared" si="80"/>
        <v>0</v>
      </c>
      <c r="AH295" s="23">
        <f t="shared" si="81"/>
        <v>0</v>
      </c>
      <c r="AI295" s="23">
        <f t="shared" si="82"/>
        <v>0</v>
      </c>
      <c r="AJ295" s="23">
        <f t="shared" si="83"/>
        <v>0</v>
      </c>
    </row>
    <row r="296" spans="1:36" ht="25.5" customHeight="1" x14ac:dyDescent="0.2">
      <c r="A296" s="126" t="s">
        <v>0</v>
      </c>
      <c r="B296" s="60" t="s">
        <v>1655</v>
      </c>
      <c r="C296" s="41" t="s">
        <v>24</v>
      </c>
      <c r="D296" s="74" t="s">
        <v>1180</v>
      </c>
      <c r="E296" s="93" t="str">
        <f t="shared" si="84"/>
        <v>Niveau 3</v>
      </c>
      <c r="F296" s="27" t="s">
        <v>1136</v>
      </c>
      <c r="G296" s="41" t="s">
        <v>1145</v>
      </c>
      <c r="H296" s="76">
        <v>220</v>
      </c>
      <c r="I296" s="109">
        <v>4.5999999999999996</v>
      </c>
      <c r="J296" s="94">
        <f t="shared" si="75"/>
        <v>1011.9999999999999</v>
      </c>
      <c r="K296" s="27">
        <v>0</v>
      </c>
      <c r="L296" s="27">
        <v>0</v>
      </c>
      <c r="M296" s="27">
        <v>0</v>
      </c>
      <c r="N296" s="27">
        <v>304</v>
      </c>
      <c r="O296" s="27">
        <v>0</v>
      </c>
      <c r="P296" s="77"/>
      <c r="Q296" s="27"/>
      <c r="R296" s="45"/>
      <c r="S296" s="55"/>
      <c r="T296" s="23"/>
      <c r="U296" s="23"/>
      <c r="V296" s="23"/>
      <c r="W296" s="23"/>
      <c r="X296" s="23"/>
      <c r="Y296" s="91"/>
      <c r="Z296" s="92"/>
      <c r="AA296" s="92"/>
      <c r="AB296" s="67" t="str">
        <f t="shared" si="76"/>
        <v/>
      </c>
      <c r="AC296" s="67" t="str">
        <f t="shared" si="77"/>
        <v/>
      </c>
      <c r="AD296" s="67" t="str">
        <f t="shared" si="78"/>
        <v/>
      </c>
      <c r="AE296" s="31"/>
      <c r="AF296" s="23">
        <f t="shared" si="79"/>
        <v>0</v>
      </c>
      <c r="AG296" s="23">
        <f t="shared" si="80"/>
        <v>0</v>
      </c>
      <c r="AH296" s="23">
        <f t="shared" si="81"/>
        <v>1</v>
      </c>
      <c r="AI296" s="23">
        <f t="shared" si="82"/>
        <v>0</v>
      </c>
      <c r="AJ296" s="23">
        <f t="shared" si="83"/>
        <v>0</v>
      </c>
    </row>
    <row r="297" spans="1:36" ht="25.5" customHeight="1" x14ac:dyDescent="0.2">
      <c r="A297" s="126" t="s">
        <v>0</v>
      </c>
      <c r="B297" s="128" t="s">
        <v>302</v>
      </c>
      <c r="C297" s="41" t="s">
        <v>34</v>
      </c>
      <c r="D297" s="74" t="s">
        <v>1339</v>
      </c>
      <c r="E297" s="93" t="str">
        <f t="shared" si="84"/>
        <v>Niveau 1</v>
      </c>
      <c r="F297" s="27" t="s">
        <v>1135</v>
      </c>
      <c r="G297" s="41" t="s">
        <v>1145</v>
      </c>
      <c r="H297" s="76">
        <v>165</v>
      </c>
      <c r="I297" s="109">
        <v>6</v>
      </c>
      <c r="J297" s="94">
        <f>I297*H297</f>
        <v>990</v>
      </c>
      <c r="K297" s="27">
        <v>0</v>
      </c>
      <c r="L297" s="27">
        <v>0</v>
      </c>
      <c r="M297" s="27">
        <v>100</v>
      </c>
      <c r="N297" s="27">
        <v>0</v>
      </c>
      <c r="O297" s="27">
        <v>0</v>
      </c>
      <c r="P297" s="77"/>
      <c r="Q297" s="27"/>
      <c r="R297" s="45"/>
      <c r="S297" s="55"/>
      <c r="T297" s="23"/>
      <c r="U297" s="23"/>
      <c r="V297" s="23"/>
      <c r="W297" s="23"/>
      <c r="X297" s="23"/>
      <c r="Y297" s="91"/>
      <c r="Z297" s="92"/>
      <c r="AA297" s="92"/>
      <c r="AB297" s="67" t="str">
        <f t="shared" si="76"/>
        <v/>
      </c>
      <c r="AC297" s="67" t="str">
        <f t="shared" si="77"/>
        <v/>
      </c>
      <c r="AD297" s="67" t="str">
        <f t="shared" si="78"/>
        <v/>
      </c>
      <c r="AE297" s="31"/>
      <c r="AF297" s="23">
        <f t="shared" si="79"/>
        <v>1</v>
      </c>
      <c r="AG297" s="23">
        <f t="shared" si="80"/>
        <v>0</v>
      </c>
      <c r="AH297" s="23">
        <f t="shared" si="81"/>
        <v>0</v>
      </c>
      <c r="AI297" s="23">
        <f t="shared" si="82"/>
        <v>0</v>
      </c>
      <c r="AJ297" s="23">
        <f t="shared" si="83"/>
        <v>0</v>
      </c>
    </row>
    <row r="298" spans="1:36" ht="25.5" customHeight="1" x14ac:dyDescent="0.2">
      <c r="A298" s="126" t="s">
        <v>0</v>
      </c>
      <c r="B298" s="60" t="s">
        <v>303</v>
      </c>
      <c r="C298" s="41" t="s">
        <v>1115</v>
      </c>
      <c r="D298" s="74" t="s">
        <v>1339</v>
      </c>
      <c r="E298" s="93" t="str">
        <f t="shared" si="84"/>
        <v>Niveau 1</v>
      </c>
      <c r="F298" s="27" t="s">
        <v>1135</v>
      </c>
      <c r="G298" s="41" t="s">
        <v>1144</v>
      </c>
      <c r="H298" s="76"/>
      <c r="I298" s="109"/>
      <c r="J298" s="94">
        <f t="shared" si="75"/>
        <v>0</v>
      </c>
      <c r="K298" s="27">
        <v>0</v>
      </c>
      <c r="L298" s="27">
        <v>0</v>
      </c>
      <c r="M298" s="27">
        <v>0</v>
      </c>
      <c r="N298" s="27">
        <v>0</v>
      </c>
      <c r="O298" s="27">
        <v>0</v>
      </c>
      <c r="P298" s="77"/>
      <c r="Q298" s="27"/>
      <c r="R298" s="45"/>
      <c r="S298" s="55"/>
      <c r="T298" s="23"/>
      <c r="U298" s="23"/>
      <c r="V298" s="23"/>
      <c r="W298" s="23"/>
      <c r="X298" s="23"/>
      <c r="Y298" s="91"/>
      <c r="Z298" s="92"/>
      <c r="AA298" s="92"/>
      <c r="AB298" s="67" t="str">
        <f t="shared" si="76"/>
        <v/>
      </c>
      <c r="AC298" s="67" t="str">
        <f t="shared" si="77"/>
        <v/>
      </c>
      <c r="AD298" s="67" t="str">
        <f t="shared" si="78"/>
        <v/>
      </c>
      <c r="AE298" s="31"/>
      <c r="AF298" s="23">
        <f t="shared" si="79"/>
        <v>1</v>
      </c>
      <c r="AG298" s="23">
        <f t="shared" si="80"/>
        <v>0</v>
      </c>
      <c r="AH298" s="23">
        <f t="shared" si="81"/>
        <v>0</v>
      </c>
      <c r="AI298" s="23">
        <f t="shared" si="82"/>
        <v>0</v>
      </c>
      <c r="AJ298" s="23">
        <f t="shared" si="83"/>
        <v>0</v>
      </c>
    </row>
    <row r="299" spans="1:36" s="263" customFormat="1" ht="25.5" customHeight="1" x14ac:dyDescent="0.2">
      <c r="A299" s="248" t="s">
        <v>0</v>
      </c>
      <c r="B299" s="249" t="s">
        <v>304</v>
      </c>
      <c r="C299" s="250" t="s">
        <v>26</v>
      </c>
      <c r="D299" s="251"/>
      <c r="E299" s="247"/>
      <c r="F299" s="252"/>
      <c r="G299" s="250"/>
      <c r="H299" s="253"/>
      <c r="I299" s="254"/>
      <c r="J299" s="255"/>
      <c r="K299" s="252"/>
      <c r="L299" s="252"/>
      <c r="M299" s="252"/>
      <c r="N299" s="252"/>
      <c r="O299" s="252"/>
      <c r="P299" s="264" t="s">
        <v>2120</v>
      </c>
      <c r="Q299" s="252"/>
      <c r="R299" s="256"/>
      <c r="S299" s="247"/>
      <c r="T299" s="261"/>
      <c r="U299" s="261"/>
      <c r="V299" s="261"/>
      <c r="W299" s="261"/>
      <c r="X299" s="261"/>
      <c r="Y299" s="257"/>
      <c r="Z299" s="258"/>
      <c r="AA299" s="258"/>
      <c r="AB299" s="259"/>
      <c r="AC299" s="259"/>
      <c r="AD299" s="259"/>
      <c r="AE299" s="262"/>
      <c r="AF299" s="261"/>
      <c r="AG299" s="261"/>
      <c r="AH299" s="261"/>
      <c r="AI299" s="261"/>
      <c r="AJ299" s="261"/>
    </row>
    <row r="300" spans="1:36" ht="25.5" customHeight="1" x14ac:dyDescent="0.2">
      <c r="A300" s="177" t="s">
        <v>0</v>
      </c>
      <c r="B300" s="181" t="s">
        <v>1656</v>
      </c>
      <c r="C300" s="179" t="s">
        <v>34</v>
      </c>
      <c r="D300" s="74"/>
      <c r="E300" s="93"/>
      <c r="F300" s="27"/>
      <c r="G300" s="41"/>
      <c r="H300" s="76"/>
      <c r="I300" s="109"/>
      <c r="J300" s="94"/>
      <c r="K300" s="27"/>
      <c r="L300" s="27"/>
      <c r="M300" s="27"/>
      <c r="N300" s="27"/>
      <c r="O300" s="27"/>
      <c r="P300" s="77"/>
      <c r="Q300" s="27"/>
      <c r="R300" s="45"/>
      <c r="S300" s="189"/>
      <c r="T300" s="23"/>
      <c r="U300" s="23"/>
      <c r="V300" s="23"/>
      <c r="W300" s="23"/>
      <c r="X300" s="23"/>
      <c r="Y300" s="91"/>
      <c r="Z300" s="92"/>
      <c r="AA300" s="92"/>
      <c r="AB300" s="188"/>
      <c r="AC300" s="188"/>
      <c r="AD300" s="188"/>
      <c r="AE300" s="31"/>
      <c r="AF300" s="23"/>
      <c r="AG300" s="23"/>
      <c r="AH300" s="23"/>
      <c r="AI300" s="23"/>
      <c r="AJ300" s="23"/>
    </row>
    <row r="301" spans="1:36" ht="25.5" customHeight="1" x14ac:dyDescent="0.2">
      <c r="A301" s="177" t="s">
        <v>6</v>
      </c>
      <c r="B301" s="181" t="s">
        <v>1657</v>
      </c>
      <c r="C301" s="179" t="s">
        <v>25</v>
      </c>
      <c r="D301" s="74"/>
      <c r="E301" s="93" t="str">
        <f t="shared" ref="E301:E307" si="85">IF(D301="Bon état","Niveau 1",IF(D301="Faïencée","Niveau 2",IF(D301="Fortement faïencée","Niveau 3",IF(D301="Orniérée","Niveau 4",IF(D301="Affaissée ou quasi détruite","Niveau 5","")))))</f>
        <v/>
      </c>
      <c r="F301" s="27"/>
      <c r="G301" s="41"/>
      <c r="H301" s="76"/>
      <c r="I301" s="109"/>
      <c r="J301" s="94">
        <f t="shared" ref="J301:J306" si="86">I301*H301</f>
        <v>0</v>
      </c>
      <c r="K301" s="27"/>
      <c r="L301" s="27"/>
      <c r="M301" s="27"/>
      <c r="N301" s="27"/>
      <c r="O301" s="27"/>
      <c r="P301" s="77"/>
      <c r="Q301" s="27"/>
      <c r="R301" s="45"/>
      <c r="S301" s="55"/>
      <c r="T301" s="23"/>
      <c r="U301" s="23"/>
      <c r="V301" s="23"/>
      <c r="W301" s="23"/>
      <c r="X301" s="23"/>
      <c r="Y301" s="91"/>
      <c r="Z301" s="92"/>
      <c r="AA301" s="92"/>
      <c r="AB301" s="67" t="str">
        <f t="shared" ref="AB301:AB306" si="87">IF(R301="Année N",Y301+Z301+AA301,"")</f>
        <v/>
      </c>
      <c r="AC301" s="67" t="str">
        <f t="shared" ref="AC301:AC306" si="88">IF(R301="N+1",Y301+Z301+AA301,"")</f>
        <v/>
      </c>
      <c r="AD301" s="67" t="str">
        <f t="shared" ref="AD301:AD306" si="89">IF(R301="&gt; N+1",Y301+Z301+AA301,"")</f>
        <v/>
      </c>
      <c r="AE301" s="31"/>
      <c r="AF301" s="23">
        <f t="shared" ref="AF301:AF306" si="90">IF(E301="Niveau 1",1,0)</f>
        <v>0</v>
      </c>
      <c r="AG301" s="23">
        <f t="shared" ref="AG301:AG306" si="91">IF(E301="Niveau 2",1,0)</f>
        <v>0</v>
      </c>
      <c r="AH301" s="23">
        <f t="shared" ref="AH301:AH306" si="92">IF(E301="Niveau 3",1,0)</f>
        <v>0</v>
      </c>
      <c r="AI301" s="23">
        <f t="shared" ref="AI301:AI306" si="93">IF(E301="Niveau 4",1,0)</f>
        <v>0</v>
      </c>
      <c r="AJ301" s="23">
        <f t="shared" ref="AJ301:AJ306" si="94">IF(E301="Niveau 5",1,0)</f>
        <v>0</v>
      </c>
    </row>
    <row r="302" spans="1:36" ht="25.5" customHeight="1" x14ac:dyDescent="0.2">
      <c r="A302" s="126" t="s">
        <v>0</v>
      </c>
      <c r="B302" s="60" t="s">
        <v>1658</v>
      </c>
      <c r="C302" s="41" t="s">
        <v>34</v>
      </c>
      <c r="D302" s="74" t="s">
        <v>1179</v>
      </c>
      <c r="E302" s="93" t="str">
        <f t="shared" si="85"/>
        <v>Niveau 2</v>
      </c>
      <c r="F302" s="27" t="s">
        <v>1135</v>
      </c>
      <c r="G302" s="41" t="s">
        <v>1145</v>
      </c>
      <c r="H302" s="76">
        <v>300</v>
      </c>
      <c r="I302" s="109">
        <v>5.6</v>
      </c>
      <c r="J302" s="94">
        <f t="shared" si="86"/>
        <v>1680</v>
      </c>
      <c r="K302" s="27">
        <v>40</v>
      </c>
      <c r="L302" s="27">
        <v>0</v>
      </c>
      <c r="M302" s="27">
        <v>0</v>
      </c>
      <c r="N302" s="27">
        <v>336</v>
      </c>
      <c r="O302" s="27">
        <v>0</v>
      </c>
      <c r="P302" s="77"/>
      <c r="Q302" s="27"/>
      <c r="R302" s="45"/>
      <c r="S302" s="55"/>
      <c r="T302" s="23"/>
      <c r="U302" s="23"/>
      <c r="V302" s="23"/>
      <c r="W302" s="23"/>
      <c r="X302" s="23"/>
      <c r="Y302" s="91"/>
      <c r="Z302" s="92"/>
      <c r="AA302" s="92"/>
      <c r="AB302" s="67" t="str">
        <f t="shared" si="87"/>
        <v/>
      </c>
      <c r="AC302" s="67" t="str">
        <f t="shared" si="88"/>
        <v/>
      </c>
      <c r="AD302" s="67" t="str">
        <f t="shared" si="89"/>
        <v/>
      </c>
      <c r="AE302" s="31"/>
      <c r="AF302" s="23">
        <f t="shared" si="90"/>
        <v>0</v>
      </c>
      <c r="AG302" s="23">
        <f t="shared" si="91"/>
        <v>1</v>
      </c>
      <c r="AH302" s="23">
        <f t="shared" si="92"/>
        <v>0</v>
      </c>
      <c r="AI302" s="23">
        <f t="shared" si="93"/>
        <v>0</v>
      </c>
      <c r="AJ302" s="23">
        <f t="shared" si="94"/>
        <v>0</v>
      </c>
    </row>
    <row r="303" spans="1:36" ht="25.5" customHeight="1" x14ac:dyDescent="0.2">
      <c r="A303" s="126" t="s">
        <v>0</v>
      </c>
      <c r="B303" s="60" t="s">
        <v>1659</v>
      </c>
      <c r="C303" s="41" t="s">
        <v>30</v>
      </c>
      <c r="D303" s="74" t="s">
        <v>1339</v>
      </c>
      <c r="E303" s="93" t="str">
        <f t="shared" si="85"/>
        <v>Niveau 1</v>
      </c>
      <c r="F303" s="27" t="s">
        <v>1136</v>
      </c>
      <c r="G303" s="41" t="s">
        <v>1145</v>
      </c>
      <c r="H303" s="76">
        <v>50</v>
      </c>
      <c r="I303" s="109">
        <v>4.5999999999999996</v>
      </c>
      <c r="J303" s="94">
        <f t="shared" si="86"/>
        <v>229.99999999999997</v>
      </c>
      <c r="K303" s="27"/>
      <c r="L303" s="27"/>
      <c r="M303" s="27"/>
      <c r="N303" s="27"/>
      <c r="O303" s="27"/>
      <c r="P303" s="77"/>
      <c r="Q303" s="27"/>
      <c r="R303" s="45"/>
      <c r="S303" s="55"/>
      <c r="T303" s="23"/>
      <c r="U303" s="23"/>
      <c r="V303" s="23"/>
      <c r="W303" s="23"/>
      <c r="X303" s="23"/>
      <c r="Y303" s="91"/>
      <c r="Z303" s="92"/>
      <c r="AA303" s="92"/>
      <c r="AB303" s="67" t="str">
        <f t="shared" si="87"/>
        <v/>
      </c>
      <c r="AC303" s="67" t="str">
        <f t="shared" si="88"/>
        <v/>
      </c>
      <c r="AD303" s="67" t="str">
        <f t="shared" si="89"/>
        <v/>
      </c>
      <c r="AE303" s="31"/>
      <c r="AF303" s="23">
        <f t="shared" si="90"/>
        <v>1</v>
      </c>
      <c r="AG303" s="23">
        <f t="shared" si="91"/>
        <v>0</v>
      </c>
      <c r="AH303" s="23">
        <f t="shared" si="92"/>
        <v>0</v>
      </c>
      <c r="AI303" s="23">
        <f t="shared" si="93"/>
        <v>0</v>
      </c>
      <c r="AJ303" s="23">
        <f t="shared" si="94"/>
        <v>0</v>
      </c>
    </row>
    <row r="304" spans="1:36" ht="25.5" customHeight="1" x14ac:dyDescent="0.2">
      <c r="A304" s="126" t="s">
        <v>0</v>
      </c>
      <c r="B304" s="60" t="s">
        <v>1660</v>
      </c>
      <c r="C304" s="41" t="s">
        <v>30</v>
      </c>
      <c r="D304" s="74" t="s">
        <v>1339</v>
      </c>
      <c r="E304" s="93" t="str">
        <f t="shared" si="85"/>
        <v>Niveau 1</v>
      </c>
      <c r="F304" s="27" t="s">
        <v>1136</v>
      </c>
      <c r="G304" s="41" t="s">
        <v>1145</v>
      </c>
      <c r="H304" s="76">
        <v>165</v>
      </c>
      <c r="I304" s="109">
        <v>4.5999999999999996</v>
      </c>
      <c r="J304" s="94">
        <f t="shared" si="86"/>
        <v>758.99999999999989</v>
      </c>
      <c r="K304" s="27">
        <v>15</v>
      </c>
      <c r="L304" s="27">
        <v>0</v>
      </c>
      <c r="M304" s="27">
        <v>0</v>
      </c>
      <c r="N304" s="27">
        <v>0</v>
      </c>
      <c r="O304" s="27">
        <v>0</v>
      </c>
      <c r="P304" s="77"/>
      <c r="Q304" s="27"/>
      <c r="R304" s="45"/>
      <c r="S304" s="55"/>
      <c r="T304" s="23"/>
      <c r="U304" s="23"/>
      <c r="V304" s="23"/>
      <c r="W304" s="23"/>
      <c r="X304" s="23"/>
      <c r="Y304" s="91"/>
      <c r="Z304" s="92"/>
      <c r="AA304" s="92"/>
      <c r="AB304" s="67" t="str">
        <f t="shared" si="87"/>
        <v/>
      </c>
      <c r="AC304" s="67" t="str">
        <f t="shared" si="88"/>
        <v/>
      </c>
      <c r="AD304" s="67" t="str">
        <f t="shared" si="89"/>
        <v/>
      </c>
      <c r="AE304" s="31"/>
      <c r="AF304" s="23">
        <f t="shared" si="90"/>
        <v>1</v>
      </c>
      <c r="AG304" s="23">
        <f t="shared" si="91"/>
        <v>0</v>
      </c>
      <c r="AH304" s="23">
        <f t="shared" si="92"/>
        <v>0</v>
      </c>
      <c r="AI304" s="23">
        <f t="shared" si="93"/>
        <v>0</v>
      </c>
      <c r="AJ304" s="23">
        <f t="shared" si="94"/>
        <v>0</v>
      </c>
    </row>
    <row r="305" spans="1:36" ht="25.5" customHeight="1" x14ac:dyDescent="0.2">
      <c r="A305" s="126" t="s">
        <v>0</v>
      </c>
      <c r="B305" s="128" t="s">
        <v>309</v>
      </c>
      <c r="C305" s="41" t="s">
        <v>1115</v>
      </c>
      <c r="D305" s="74" t="s">
        <v>1339</v>
      </c>
      <c r="E305" s="93" t="str">
        <f t="shared" si="85"/>
        <v>Niveau 1</v>
      </c>
      <c r="F305" s="27" t="s">
        <v>1136</v>
      </c>
      <c r="G305" s="41" t="s">
        <v>1145</v>
      </c>
      <c r="H305" s="76">
        <v>55</v>
      </c>
      <c r="I305" s="109">
        <v>4.8</v>
      </c>
      <c r="J305" s="94">
        <f t="shared" si="86"/>
        <v>264</v>
      </c>
      <c r="K305" s="27"/>
      <c r="L305" s="27"/>
      <c r="M305" s="27"/>
      <c r="N305" s="27"/>
      <c r="O305" s="27"/>
      <c r="P305" s="77"/>
      <c r="Q305" s="27"/>
      <c r="R305" s="45"/>
      <c r="S305" s="55"/>
      <c r="T305" s="23"/>
      <c r="U305" s="23"/>
      <c r="V305" s="23"/>
      <c r="W305" s="23"/>
      <c r="X305" s="23"/>
      <c r="Y305" s="91"/>
      <c r="Z305" s="92"/>
      <c r="AA305" s="92"/>
      <c r="AB305" s="67" t="str">
        <f t="shared" si="87"/>
        <v/>
      </c>
      <c r="AC305" s="67" t="str">
        <f t="shared" si="88"/>
        <v/>
      </c>
      <c r="AD305" s="67" t="str">
        <f t="shared" si="89"/>
        <v/>
      </c>
      <c r="AE305" s="31"/>
      <c r="AF305" s="23">
        <f t="shared" si="90"/>
        <v>1</v>
      </c>
      <c r="AG305" s="23">
        <f t="shared" si="91"/>
        <v>0</v>
      </c>
      <c r="AH305" s="23">
        <f t="shared" si="92"/>
        <v>0</v>
      </c>
      <c r="AI305" s="23">
        <f t="shared" si="93"/>
        <v>0</v>
      </c>
      <c r="AJ305" s="23">
        <f t="shared" si="94"/>
        <v>0</v>
      </c>
    </row>
    <row r="306" spans="1:36" ht="25.5" customHeight="1" x14ac:dyDescent="0.2">
      <c r="A306" s="177" t="s">
        <v>18</v>
      </c>
      <c r="B306" s="181" t="s">
        <v>1662</v>
      </c>
      <c r="C306" s="179" t="s">
        <v>26</v>
      </c>
      <c r="D306" s="74"/>
      <c r="E306" s="93" t="str">
        <f t="shared" si="85"/>
        <v/>
      </c>
      <c r="F306" s="27"/>
      <c r="G306" s="41"/>
      <c r="H306" s="76"/>
      <c r="I306" s="109"/>
      <c r="J306" s="94">
        <f t="shared" si="86"/>
        <v>0</v>
      </c>
      <c r="K306" s="27"/>
      <c r="L306" s="27"/>
      <c r="M306" s="27"/>
      <c r="N306" s="27"/>
      <c r="O306" s="27"/>
      <c r="P306" s="77"/>
      <c r="Q306" s="27"/>
      <c r="R306" s="45"/>
      <c r="S306" s="55"/>
      <c r="T306" s="23"/>
      <c r="U306" s="23"/>
      <c r="V306" s="23"/>
      <c r="W306" s="23"/>
      <c r="X306" s="23"/>
      <c r="Y306" s="91"/>
      <c r="Z306" s="92"/>
      <c r="AA306" s="92"/>
      <c r="AB306" s="67" t="str">
        <f t="shared" si="87"/>
        <v/>
      </c>
      <c r="AC306" s="67" t="str">
        <f t="shared" si="88"/>
        <v/>
      </c>
      <c r="AD306" s="67" t="str">
        <f t="shared" si="89"/>
        <v/>
      </c>
      <c r="AE306" s="31"/>
      <c r="AF306" s="23">
        <f t="shared" si="90"/>
        <v>0</v>
      </c>
      <c r="AG306" s="23">
        <f t="shared" si="91"/>
        <v>0</v>
      </c>
      <c r="AH306" s="23">
        <f t="shared" si="92"/>
        <v>0</v>
      </c>
      <c r="AI306" s="23">
        <f t="shared" si="93"/>
        <v>0</v>
      </c>
      <c r="AJ306" s="23">
        <f t="shared" si="94"/>
        <v>0</v>
      </c>
    </row>
    <row r="307" spans="1:36" ht="25.5" customHeight="1" x14ac:dyDescent="0.2">
      <c r="A307" s="126" t="s">
        <v>0</v>
      </c>
      <c r="B307" s="60" t="s">
        <v>1661</v>
      </c>
      <c r="C307" s="41" t="s">
        <v>1113</v>
      </c>
      <c r="D307" s="74" t="s">
        <v>1339</v>
      </c>
      <c r="E307" s="93" t="str">
        <f t="shared" si="85"/>
        <v>Niveau 1</v>
      </c>
      <c r="F307" s="27" t="s">
        <v>1136</v>
      </c>
      <c r="G307" s="41" t="s">
        <v>1145</v>
      </c>
      <c r="H307" s="76">
        <v>165</v>
      </c>
      <c r="I307" s="109">
        <v>4.5</v>
      </c>
      <c r="J307" s="94">
        <f>I307*H307</f>
        <v>742.5</v>
      </c>
      <c r="K307" s="27"/>
      <c r="L307" s="27"/>
      <c r="M307" s="27"/>
      <c r="N307" s="27"/>
      <c r="O307" s="27"/>
      <c r="P307" s="77"/>
      <c r="Q307" s="27"/>
      <c r="R307" s="45"/>
      <c r="S307" s="189"/>
      <c r="T307" s="23"/>
      <c r="U307" s="23"/>
      <c r="V307" s="23"/>
      <c r="W307" s="23"/>
      <c r="X307" s="23"/>
      <c r="Y307" s="91"/>
      <c r="Z307" s="92"/>
      <c r="AA307" s="92"/>
      <c r="AB307" s="188"/>
      <c r="AC307" s="188"/>
      <c r="AD307" s="188"/>
      <c r="AE307" s="31"/>
      <c r="AF307" s="23"/>
      <c r="AG307" s="23"/>
      <c r="AH307" s="23"/>
      <c r="AI307" s="23"/>
      <c r="AJ307" s="23"/>
    </row>
    <row r="308" spans="1:36" ht="25.5" customHeight="1" x14ac:dyDescent="0.2">
      <c r="A308" s="126" t="s">
        <v>0</v>
      </c>
      <c r="B308" s="60" t="s">
        <v>312</v>
      </c>
      <c r="C308" s="41" t="s">
        <v>1340</v>
      </c>
      <c r="D308" s="74" t="s">
        <v>1179</v>
      </c>
      <c r="E308" s="93" t="str">
        <f t="shared" ref="E308:E315" si="95">IF(D308="Bon état","Niveau 1",IF(D308="Faïencée","Niveau 2",IF(D308="Fortement faïencée","Niveau 3",IF(D308="Orniérée","Niveau 4",IF(D308="Affaissée ou quasi détruite","Niveau 5","")))))</f>
        <v>Niveau 2</v>
      </c>
      <c r="F308" s="27" t="s">
        <v>1135</v>
      </c>
      <c r="G308" s="41" t="s">
        <v>1145</v>
      </c>
      <c r="H308" s="76">
        <v>80</v>
      </c>
      <c r="I308" s="109">
        <v>6</v>
      </c>
      <c r="J308" s="94">
        <f t="shared" ref="J308:J315" si="96">I308*H308</f>
        <v>480</v>
      </c>
      <c r="K308" s="27"/>
      <c r="L308" s="27"/>
      <c r="M308" s="27"/>
      <c r="N308" s="27"/>
      <c r="O308" s="27"/>
      <c r="P308" s="77"/>
      <c r="Q308" s="27"/>
      <c r="R308" s="45"/>
      <c r="S308" s="55"/>
      <c r="T308" s="23"/>
      <c r="U308" s="23"/>
      <c r="V308" s="23"/>
      <c r="W308" s="23"/>
      <c r="X308" s="23"/>
      <c r="Y308" s="91"/>
      <c r="Z308" s="92"/>
      <c r="AA308" s="92"/>
      <c r="AB308" s="67" t="str">
        <f t="shared" ref="AB308:AB315" si="97">IF(R308="Année N",Y308+Z308+AA308,"")</f>
        <v/>
      </c>
      <c r="AC308" s="67" t="str">
        <f t="shared" ref="AC308:AC315" si="98">IF(R308="N+1",Y308+Z308+AA308,"")</f>
        <v/>
      </c>
      <c r="AD308" s="67" t="str">
        <f t="shared" ref="AD308:AD315" si="99">IF(R308="&gt; N+1",Y308+Z308+AA308,"")</f>
        <v/>
      </c>
      <c r="AE308" s="31"/>
      <c r="AF308" s="23">
        <f t="shared" ref="AF308:AF315" si="100">IF(E308="Niveau 1",1,0)</f>
        <v>0</v>
      </c>
      <c r="AG308" s="23">
        <f t="shared" ref="AG308:AG315" si="101">IF(E308="Niveau 2",1,0)</f>
        <v>1</v>
      </c>
      <c r="AH308" s="23">
        <f t="shared" ref="AH308:AH315" si="102">IF(E308="Niveau 3",1,0)</f>
        <v>0</v>
      </c>
      <c r="AI308" s="23">
        <f t="shared" ref="AI308:AI315" si="103">IF(E308="Niveau 4",1,0)</f>
        <v>0</v>
      </c>
      <c r="AJ308" s="23">
        <f t="shared" ref="AJ308:AJ315" si="104">IF(E308="Niveau 5",1,0)</f>
        <v>0</v>
      </c>
    </row>
    <row r="309" spans="1:36" ht="25.5" customHeight="1" x14ac:dyDescent="0.2">
      <c r="A309" s="177" t="s">
        <v>0</v>
      </c>
      <c r="B309" s="181" t="s">
        <v>1663</v>
      </c>
      <c r="C309" s="179" t="s">
        <v>1116</v>
      </c>
      <c r="D309" s="74"/>
      <c r="E309" s="93" t="str">
        <f t="shared" si="95"/>
        <v/>
      </c>
      <c r="F309" s="27"/>
      <c r="G309" s="41"/>
      <c r="H309" s="76"/>
      <c r="I309" s="109"/>
      <c r="J309" s="94">
        <f t="shared" si="96"/>
        <v>0</v>
      </c>
      <c r="K309" s="27"/>
      <c r="L309" s="27"/>
      <c r="M309" s="27"/>
      <c r="N309" s="27"/>
      <c r="O309" s="27"/>
      <c r="P309" s="77"/>
      <c r="Q309" s="27"/>
      <c r="R309" s="45"/>
      <c r="S309" s="55"/>
      <c r="T309" s="23"/>
      <c r="U309" s="23"/>
      <c r="V309" s="23"/>
      <c r="W309" s="23"/>
      <c r="X309" s="23"/>
      <c r="Y309" s="91"/>
      <c r="Z309" s="92"/>
      <c r="AA309" s="92"/>
      <c r="AB309" s="67" t="str">
        <f t="shared" si="97"/>
        <v/>
      </c>
      <c r="AC309" s="67" t="str">
        <f t="shared" si="98"/>
        <v/>
      </c>
      <c r="AD309" s="67" t="str">
        <f t="shared" si="99"/>
        <v/>
      </c>
      <c r="AE309" s="31"/>
      <c r="AF309" s="23">
        <f t="shared" si="100"/>
        <v>0</v>
      </c>
      <c r="AG309" s="23">
        <f t="shared" si="101"/>
        <v>0</v>
      </c>
      <c r="AH309" s="23">
        <f t="shared" si="102"/>
        <v>0</v>
      </c>
      <c r="AI309" s="23">
        <f t="shared" si="103"/>
        <v>0</v>
      </c>
      <c r="AJ309" s="23">
        <f t="shared" si="104"/>
        <v>0</v>
      </c>
    </row>
    <row r="310" spans="1:36" ht="25.5" customHeight="1" x14ac:dyDescent="0.2">
      <c r="A310" s="126" t="s">
        <v>0</v>
      </c>
      <c r="B310" s="60" t="s">
        <v>1664</v>
      </c>
      <c r="C310" s="41" t="s">
        <v>1340</v>
      </c>
      <c r="D310" s="74" t="s">
        <v>1339</v>
      </c>
      <c r="E310" s="93" t="str">
        <f t="shared" si="95"/>
        <v>Niveau 1</v>
      </c>
      <c r="F310" s="27" t="s">
        <v>1136</v>
      </c>
      <c r="G310" s="41" t="s">
        <v>1145</v>
      </c>
      <c r="H310" s="76">
        <v>120</v>
      </c>
      <c r="I310" s="109">
        <v>6</v>
      </c>
      <c r="J310" s="94">
        <f t="shared" si="96"/>
        <v>720</v>
      </c>
      <c r="K310" s="27">
        <v>0</v>
      </c>
      <c r="L310" s="27">
        <v>0</v>
      </c>
      <c r="M310" s="27">
        <v>0</v>
      </c>
      <c r="N310" s="27">
        <v>0</v>
      </c>
      <c r="O310" s="27">
        <v>0</v>
      </c>
      <c r="P310" s="77"/>
      <c r="Q310" s="27"/>
      <c r="R310" s="45"/>
      <c r="S310" s="55"/>
      <c r="T310" s="23"/>
      <c r="U310" s="23"/>
      <c r="V310" s="23"/>
      <c r="W310" s="23"/>
      <c r="X310" s="23"/>
      <c r="Y310" s="91"/>
      <c r="Z310" s="92"/>
      <c r="AA310" s="92"/>
      <c r="AB310" s="67" t="str">
        <f t="shared" si="97"/>
        <v/>
      </c>
      <c r="AC310" s="67" t="str">
        <f t="shared" si="98"/>
        <v/>
      </c>
      <c r="AD310" s="67" t="str">
        <f t="shared" si="99"/>
        <v/>
      </c>
      <c r="AE310" s="31"/>
      <c r="AF310" s="23">
        <f t="shared" si="100"/>
        <v>1</v>
      </c>
      <c r="AG310" s="23">
        <f t="shared" si="101"/>
        <v>0</v>
      </c>
      <c r="AH310" s="23">
        <f t="shared" si="102"/>
        <v>0</v>
      </c>
      <c r="AI310" s="23">
        <f t="shared" si="103"/>
        <v>0</v>
      </c>
      <c r="AJ310" s="23">
        <f t="shared" si="104"/>
        <v>0</v>
      </c>
    </row>
    <row r="311" spans="1:36" ht="25.5" customHeight="1" x14ac:dyDescent="0.2">
      <c r="A311" s="126" t="s">
        <v>0</v>
      </c>
      <c r="B311" s="60" t="s">
        <v>1665</v>
      </c>
      <c r="C311" s="41" t="s">
        <v>1340</v>
      </c>
      <c r="D311" s="74" t="s">
        <v>1179</v>
      </c>
      <c r="E311" s="93" t="str">
        <f t="shared" si="95"/>
        <v>Niveau 2</v>
      </c>
      <c r="F311" s="27" t="s">
        <v>1136</v>
      </c>
      <c r="G311" s="41" t="s">
        <v>1145</v>
      </c>
      <c r="H311" s="76">
        <v>85</v>
      </c>
      <c r="I311" s="109">
        <v>5.5</v>
      </c>
      <c r="J311" s="94">
        <f t="shared" si="96"/>
        <v>467.5</v>
      </c>
      <c r="K311" s="27">
        <v>0</v>
      </c>
      <c r="L311" s="27">
        <v>0</v>
      </c>
      <c r="M311" s="27">
        <v>0</v>
      </c>
      <c r="N311" s="27">
        <v>94</v>
      </c>
      <c r="O311" s="27">
        <v>0</v>
      </c>
      <c r="P311" s="77"/>
      <c r="Q311" s="27"/>
      <c r="R311" s="45"/>
      <c r="S311" s="55"/>
      <c r="T311" s="23"/>
      <c r="U311" s="23"/>
      <c r="V311" s="23"/>
      <c r="W311" s="23"/>
      <c r="X311" s="23"/>
      <c r="Y311" s="91"/>
      <c r="Z311" s="92"/>
      <c r="AA311" s="92"/>
      <c r="AB311" s="67" t="str">
        <f t="shared" si="97"/>
        <v/>
      </c>
      <c r="AC311" s="67" t="str">
        <f t="shared" si="98"/>
        <v/>
      </c>
      <c r="AD311" s="67" t="str">
        <f t="shared" si="99"/>
        <v/>
      </c>
      <c r="AE311" s="31"/>
      <c r="AF311" s="23">
        <f t="shared" si="100"/>
        <v>0</v>
      </c>
      <c r="AG311" s="23">
        <f t="shared" si="101"/>
        <v>1</v>
      </c>
      <c r="AH311" s="23">
        <f t="shared" si="102"/>
        <v>0</v>
      </c>
      <c r="AI311" s="23">
        <f t="shared" si="103"/>
        <v>0</v>
      </c>
      <c r="AJ311" s="23">
        <f t="shared" si="104"/>
        <v>0</v>
      </c>
    </row>
    <row r="312" spans="1:36" ht="25.5" customHeight="1" x14ac:dyDescent="0.2">
      <c r="A312" s="126" t="s">
        <v>0</v>
      </c>
      <c r="B312" s="128" t="s">
        <v>1467</v>
      </c>
      <c r="C312" s="41" t="s">
        <v>37</v>
      </c>
      <c r="D312" s="74" t="s">
        <v>1339</v>
      </c>
      <c r="E312" s="93" t="str">
        <f t="shared" si="95"/>
        <v>Niveau 1</v>
      </c>
      <c r="F312" s="27" t="s">
        <v>1136</v>
      </c>
      <c r="G312" s="41" t="s">
        <v>1145</v>
      </c>
      <c r="H312" s="76">
        <v>670</v>
      </c>
      <c r="I312" s="109">
        <v>5.6</v>
      </c>
      <c r="J312" s="94">
        <f t="shared" si="96"/>
        <v>3751.9999999999995</v>
      </c>
      <c r="K312" s="27">
        <v>0</v>
      </c>
      <c r="L312" s="27">
        <v>0</v>
      </c>
      <c r="M312" s="27">
        <v>0</v>
      </c>
      <c r="N312" s="27">
        <v>0</v>
      </c>
      <c r="O312" s="27">
        <v>0</v>
      </c>
      <c r="P312" s="77"/>
      <c r="Q312" s="27"/>
      <c r="R312" s="45"/>
      <c r="S312" s="55"/>
      <c r="T312" s="23"/>
      <c r="U312" s="23"/>
      <c r="V312" s="23"/>
      <c r="W312" s="23"/>
      <c r="X312" s="23"/>
      <c r="Y312" s="91"/>
      <c r="Z312" s="92"/>
      <c r="AA312" s="92"/>
      <c r="AB312" s="67" t="str">
        <f t="shared" si="97"/>
        <v/>
      </c>
      <c r="AC312" s="67" t="str">
        <f t="shared" si="98"/>
        <v/>
      </c>
      <c r="AD312" s="67" t="str">
        <f t="shared" si="99"/>
        <v/>
      </c>
      <c r="AE312" s="31"/>
      <c r="AF312" s="23">
        <f t="shared" si="100"/>
        <v>1</v>
      </c>
      <c r="AG312" s="23">
        <f t="shared" si="101"/>
        <v>0</v>
      </c>
      <c r="AH312" s="23">
        <f t="shared" si="102"/>
        <v>0</v>
      </c>
      <c r="AI312" s="23">
        <f t="shared" si="103"/>
        <v>0</v>
      </c>
      <c r="AJ312" s="23">
        <f t="shared" si="104"/>
        <v>0</v>
      </c>
    </row>
    <row r="313" spans="1:36" ht="25.5" customHeight="1" x14ac:dyDescent="0.2">
      <c r="A313" s="126" t="s">
        <v>0</v>
      </c>
      <c r="B313" s="60" t="s">
        <v>1666</v>
      </c>
      <c r="C313" s="41" t="s">
        <v>1340</v>
      </c>
      <c r="D313" s="74" t="s">
        <v>1339</v>
      </c>
      <c r="E313" s="93" t="str">
        <f t="shared" si="95"/>
        <v>Niveau 1</v>
      </c>
      <c r="F313" s="27" t="s">
        <v>1136</v>
      </c>
      <c r="G313" s="41" t="s">
        <v>1145</v>
      </c>
      <c r="H313" s="76">
        <v>120</v>
      </c>
      <c r="I313" s="109">
        <v>5.5</v>
      </c>
      <c r="J313" s="94">
        <f t="shared" si="96"/>
        <v>660</v>
      </c>
      <c r="K313" s="27">
        <v>0</v>
      </c>
      <c r="L313" s="27">
        <v>0</v>
      </c>
      <c r="M313" s="27">
        <v>0</v>
      </c>
      <c r="N313" s="27">
        <v>0</v>
      </c>
      <c r="O313" s="27">
        <v>0</v>
      </c>
      <c r="P313" s="77"/>
      <c r="Q313" s="27"/>
      <c r="R313" s="45"/>
      <c r="S313" s="55"/>
      <c r="T313" s="23"/>
      <c r="U313" s="23"/>
      <c r="V313" s="23"/>
      <c r="W313" s="23"/>
      <c r="X313" s="23"/>
      <c r="Y313" s="91"/>
      <c r="Z313" s="92"/>
      <c r="AA313" s="92"/>
      <c r="AB313" s="67" t="str">
        <f t="shared" si="97"/>
        <v/>
      </c>
      <c r="AC313" s="67" t="str">
        <f t="shared" si="98"/>
        <v/>
      </c>
      <c r="AD313" s="67" t="str">
        <f t="shared" si="99"/>
        <v/>
      </c>
      <c r="AE313" s="31"/>
      <c r="AF313" s="23">
        <f t="shared" si="100"/>
        <v>1</v>
      </c>
      <c r="AG313" s="23">
        <f t="shared" si="101"/>
        <v>0</v>
      </c>
      <c r="AH313" s="23">
        <f t="shared" si="102"/>
        <v>0</v>
      </c>
      <c r="AI313" s="23">
        <f t="shared" si="103"/>
        <v>0</v>
      </c>
      <c r="AJ313" s="23">
        <f t="shared" si="104"/>
        <v>0</v>
      </c>
    </row>
    <row r="314" spans="1:36" ht="25.5" customHeight="1" x14ac:dyDescent="0.2">
      <c r="A314" s="126" t="s">
        <v>1</v>
      </c>
      <c r="B314" s="60" t="s">
        <v>1667</v>
      </c>
      <c r="C314" s="41" t="s">
        <v>31</v>
      </c>
      <c r="D314" s="74" t="s">
        <v>1339</v>
      </c>
      <c r="E314" s="93" t="str">
        <f t="shared" si="95"/>
        <v>Niveau 1</v>
      </c>
      <c r="F314" s="27" t="s">
        <v>1136</v>
      </c>
      <c r="G314" s="41" t="s">
        <v>1145</v>
      </c>
      <c r="H314" s="76">
        <v>170</v>
      </c>
      <c r="I314" s="109">
        <v>4.5999999999999996</v>
      </c>
      <c r="J314" s="94">
        <f t="shared" si="96"/>
        <v>781.99999999999989</v>
      </c>
      <c r="K314" s="27">
        <v>0</v>
      </c>
      <c r="L314" s="27">
        <v>0</v>
      </c>
      <c r="M314" s="27">
        <v>0</v>
      </c>
      <c r="N314" s="27">
        <v>0</v>
      </c>
      <c r="O314" s="27">
        <v>0</v>
      </c>
      <c r="P314" s="77"/>
      <c r="Q314" s="27"/>
      <c r="R314" s="45"/>
      <c r="S314" s="55"/>
      <c r="T314" s="23"/>
      <c r="U314" s="23"/>
      <c r="V314" s="23"/>
      <c r="W314" s="23"/>
      <c r="X314" s="23"/>
      <c r="Y314" s="91"/>
      <c r="Z314" s="92"/>
      <c r="AA314" s="92"/>
      <c r="AB314" s="67" t="str">
        <f t="shared" si="97"/>
        <v/>
      </c>
      <c r="AC314" s="67" t="str">
        <f t="shared" si="98"/>
        <v/>
      </c>
      <c r="AD314" s="67" t="str">
        <f t="shared" si="99"/>
        <v/>
      </c>
      <c r="AE314" s="31"/>
      <c r="AF314" s="23">
        <f t="shared" si="100"/>
        <v>1</v>
      </c>
      <c r="AG314" s="23">
        <f t="shared" si="101"/>
        <v>0</v>
      </c>
      <c r="AH314" s="23">
        <f t="shared" si="102"/>
        <v>0</v>
      </c>
      <c r="AI314" s="23">
        <f t="shared" si="103"/>
        <v>0</v>
      </c>
      <c r="AJ314" s="23">
        <f t="shared" si="104"/>
        <v>0</v>
      </c>
    </row>
    <row r="315" spans="1:36" ht="25.5" customHeight="1" x14ac:dyDescent="0.2">
      <c r="A315" s="126" t="s">
        <v>5</v>
      </c>
      <c r="B315" s="60" t="s">
        <v>1668</v>
      </c>
      <c r="C315" s="41" t="s">
        <v>29</v>
      </c>
      <c r="D315" s="74" t="s">
        <v>1339</v>
      </c>
      <c r="E315" s="93" t="str">
        <f t="shared" si="95"/>
        <v>Niveau 1</v>
      </c>
      <c r="F315" s="27" t="s">
        <v>1136</v>
      </c>
      <c r="G315" s="41" t="s">
        <v>1145</v>
      </c>
      <c r="H315" s="76">
        <v>125</v>
      </c>
      <c r="I315" s="109">
        <v>4</v>
      </c>
      <c r="J315" s="94">
        <f t="shared" si="96"/>
        <v>500</v>
      </c>
      <c r="K315" s="27">
        <v>0</v>
      </c>
      <c r="L315" s="27">
        <v>0</v>
      </c>
      <c r="M315" s="27">
        <v>0</v>
      </c>
      <c r="N315" s="27">
        <v>0</v>
      </c>
      <c r="O315" s="27">
        <v>0</v>
      </c>
      <c r="P315" s="77"/>
      <c r="Q315" s="27"/>
      <c r="R315" s="45"/>
      <c r="S315" s="55"/>
      <c r="T315" s="23"/>
      <c r="U315" s="23"/>
      <c r="V315" s="23"/>
      <c r="W315" s="23"/>
      <c r="X315" s="23"/>
      <c r="Y315" s="91"/>
      <c r="Z315" s="92"/>
      <c r="AA315" s="92"/>
      <c r="AB315" s="67" t="str">
        <f t="shared" si="97"/>
        <v/>
      </c>
      <c r="AC315" s="67" t="str">
        <f t="shared" si="98"/>
        <v/>
      </c>
      <c r="AD315" s="67" t="str">
        <f t="shared" si="99"/>
        <v/>
      </c>
      <c r="AE315" s="31"/>
      <c r="AF315" s="23">
        <f t="shared" si="100"/>
        <v>1</v>
      </c>
      <c r="AG315" s="23">
        <f t="shared" si="101"/>
        <v>0</v>
      </c>
      <c r="AH315" s="23">
        <f t="shared" si="102"/>
        <v>0</v>
      </c>
      <c r="AI315" s="23">
        <f t="shared" si="103"/>
        <v>0</v>
      </c>
      <c r="AJ315" s="23">
        <f t="shared" si="104"/>
        <v>0</v>
      </c>
    </row>
    <row r="316" spans="1:36" ht="25.5" customHeight="1" x14ac:dyDescent="0.2">
      <c r="A316" s="177" t="s">
        <v>10</v>
      </c>
      <c r="B316" s="181" t="s">
        <v>1669</v>
      </c>
      <c r="C316" s="179" t="s">
        <v>30</v>
      </c>
      <c r="D316" s="74"/>
      <c r="E316" s="93"/>
      <c r="F316" s="27" t="s">
        <v>1126</v>
      </c>
      <c r="G316" s="41" t="s">
        <v>1145</v>
      </c>
      <c r="H316" s="76"/>
      <c r="I316" s="109"/>
      <c r="J316" s="94"/>
      <c r="K316" s="27"/>
      <c r="L316" s="27"/>
      <c r="M316" s="27"/>
      <c r="N316" s="27"/>
      <c r="O316" s="27"/>
      <c r="P316" s="77"/>
      <c r="Q316" s="27"/>
      <c r="R316" s="45"/>
      <c r="S316" s="189"/>
      <c r="T316" s="23"/>
      <c r="U316" s="23"/>
      <c r="V316" s="23"/>
      <c r="W316" s="23"/>
      <c r="X316" s="23"/>
      <c r="Y316" s="91"/>
      <c r="Z316" s="92"/>
      <c r="AA316" s="92"/>
      <c r="AB316" s="188"/>
      <c r="AC316" s="188"/>
      <c r="AD316" s="188"/>
      <c r="AE316" s="31"/>
      <c r="AF316" s="23"/>
      <c r="AG316" s="23"/>
      <c r="AH316" s="23"/>
      <c r="AI316" s="23"/>
      <c r="AJ316" s="23"/>
    </row>
    <row r="317" spans="1:36" ht="25.5" customHeight="1" x14ac:dyDescent="0.2">
      <c r="A317" s="177" t="s">
        <v>0</v>
      </c>
      <c r="B317" s="181" t="s">
        <v>1670</v>
      </c>
      <c r="C317" s="179" t="s">
        <v>25</v>
      </c>
      <c r="D317" s="74"/>
      <c r="E317" s="93" t="str">
        <f>IF(D317="Bon état","Niveau 1",IF(D317="Faïencée","Niveau 2",IF(D317="Fortement faïencée","Niveau 3",IF(D317="Orniérée","Niveau 4",IF(D317="Affaissée ou quasi détruite","Niveau 5","")))))</f>
        <v/>
      </c>
      <c r="F317" s="27"/>
      <c r="G317" s="41"/>
      <c r="H317" s="76"/>
      <c r="I317" s="109"/>
      <c r="J317" s="94">
        <f t="shared" ref="J317:J343" si="105">I317*H317</f>
        <v>0</v>
      </c>
      <c r="K317" s="27"/>
      <c r="L317" s="27"/>
      <c r="M317" s="27"/>
      <c r="N317" s="27"/>
      <c r="O317" s="27"/>
      <c r="P317" s="77"/>
      <c r="Q317" s="27"/>
      <c r="R317" s="45"/>
      <c r="S317" s="55"/>
      <c r="T317" s="23"/>
      <c r="U317" s="23"/>
      <c r="V317" s="23"/>
      <c r="W317" s="23"/>
      <c r="X317" s="23"/>
      <c r="Y317" s="91"/>
      <c r="Z317" s="92"/>
      <c r="AA317" s="92"/>
      <c r="AB317" s="67" t="str">
        <f t="shared" ref="AB317:AB343" si="106">IF(R317="Année N",Y317+Z317+AA317,"")</f>
        <v/>
      </c>
      <c r="AC317" s="67" t="str">
        <f t="shared" ref="AC317:AC343" si="107">IF(R317="N+1",Y317+Z317+AA317,"")</f>
        <v/>
      </c>
      <c r="AD317" s="67" t="str">
        <f t="shared" ref="AD317:AD343" si="108">IF(R317="&gt; N+1",Y317+Z317+AA317,"")</f>
        <v/>
      </c>
      <c r="AE317" s="31"/>
      <c r="AF317" s="23">
        <f t="shared" ref="AF317:AF343" si="109">IF(E317="Niveau 1",1,0)</f>
        <v>0</v>
      </c>
      <c r="AG317" s="23">
        <f t="shared" ref="AG317:AG343" si="110">IF(E317="Niveau 2",1,0)</f>
        <v>0</v>
      </c>
      <c r="AH317" s="23">
        <f t="shared" ref="AH317:AH343" si="111">IF(E317="Niveau 3",1,0)</f>
        <v>0</v>
      </c>
      <c r="AI317" s="23">
        <f t="shared" ref="AI317:AI343" si="112">IF(E317="Niveau 4",1,0)</f>
        <v>0</v>
      </c>
      <c r="AJ317" s="23">
        <f t="shared" ref="AJ317:AJ343" si="113">IF(E317="Niveau 5",1,0)</f>
        <v>0</v>
      </c>
    </row>
    <row r="318" spans="1:36" ht="25.5" customHeight="1" x14ac:dyDescent="0.2">
      <c r="A318" s="177" t="s">
        <v>0</v>
      </c>
      <c r="B318" s="181" t="s">
        <v>1671</v>
      </c>
      <c r="C318" s="179" t="s">
        <v>24</v>
      </c>
      <c r="D318" s="74"/>
      <c r="E318" s="93" t="str">
        <f>IF(D318="Bon état","Niveau 1",IF(D318="Faïencée","Niveau 2",IF(D318="Fortement faïencée","Niveau 3",IF(D318="Orniérée","Niveau 4",IF(D318="Affaissée ou quasi détruite","Niveau 5","")))))</f>
        <v/>
      </c>
      <c r="F318" s="27"/>
      <c r="G318" s="41"/>
      <c r="H318" s="76"/>
      <c r="I318" s="109"/>
      <c r="J318" s="94">
        <f t="shared" si="105"/>
        <v>0</v>
      </c>
      <c r="K318" s="27"/>
      <c r="L318" s="27"/>
      <c r="M318" s="27"/>
      <c r="N318" s="27"/>
      <c r="O318" s="27"/>
      <c r="P318" s="77"/>
      <c r="Q318" s="27"/>
      <c r="R318" s="45"/>
      <c r="S318" s="55"/>
      <c r="T318" s="23"/>
      <c r="U318" s="23"/>
      <c r="V318" s="23"/>
      <c r="W318" s="23"/>
      <c r="X318" s="23"/>
      <c r="Y318" s="91"/>
      <c r="Z318" s="92"/>
      <c r="AA318" s="92"/>
      <c r="AB318" s="67" t="str">
        <f t="shared" si="106"/>
        <v/>
      </c>
      <c r="AC318" s="67" t="str">
        <f t="shared" si="107"/>
        <v/>
      </c>
      <c r="AD318" s="67" t="str">
        <f t="shared" si="108"/>
        <v/>
      </c>
      <c r="AE318" s="31"/>
      <c r="AF318" s="23">
        <f t="shared" si="109"/>
        <v>0</v>
      </c>
      <c r="AG318" s="23">
        <f t="shared" si="110"/>
        <v>0</v>
      </c>
      <c r="AH318" s="23">
        <f t="shared" si="111"/>
        <v>0</v>
      </c>
      <c r="AI318" s="23">
        <f t="shared" si="112"/>
        <v>0</v>
      </c>
      <c r="AJ318" s="23">
        <f t="shared" si="113"/>
        <v>0</v>
      </c>
    </row>
    <row r="319" spans="1:36" ht="25.5" customHeight="1" x14ac:dyDescent="0.2">
      <c r="A319" s="126" t="s">
        <v>0</v>
      </c>
      <c r="B319" s="60" t="s">
        <v>1797</v>
      </c>
      <c r="C319" s="41" t="s">
        <v>29</v>
      </c>
      <c r="D319" s="74" t="s">
        <v>1179</v>
      </c>
      <c r="E319" s="93" t="str">
        <f>IF(D319="Bon état","Niveau 1",IF(D319="Faïencée","Niveau 2",IF(D319="Fortement faïencée","Niveau 3",IF(D319="Orniérée","Niveau 4",IF(D319="Affaissée ou quasi détruite","Niveau 5","")))))</f>
        <v>Niveau 2</v>
      </c>
      <c r="F319" s="27" t="s">
        <v>1136</v>
      </c>
      <c r="G319" s="41" t="s">
        <v>1145</v>
      </c>
      <c r="H319" s="76"/>
      <c r="I319" s="109"/>
      <c r="J319" s="94">
        <f t="shared" si="105"/>
        <v>0</v>
      </c>
      <c r="K319" s="27"/>
      <c r="L319" s="27"/>
      <c r="M319" s="27"/>
      <c r="N319" s="27"/>
      <c r="O319" s="27"/>
      <c r="P319" s="77"/>
      <c r="Q319" s="27"/>
      <c r="R319" s="45"/>
      <c r="S319" s="55"/>
      <c r="T319" s="23"/>
      <c r="U319" s="23"/>
      <c r="V319" s="23"/>
      <c r="W319" s="23"/>
      <c r="X319" s="23"/>
      <c r="Y319" s="91"/>
      <c r="Z319" s="92"/>
      <c r="AA319" s="92"/>
      <c r="AB319" s="67" t="str">
        <f t="shared" si="106"/>
        <v/>
      </c>
      <c r="AC319" s="67" t="str">
        <f t="shared" si="107"/>
        <v/>
      </c>
      <c r="AD319" s="67" t="str">
        <f t="shared" si="108"/>
        <v/>
      </c>
      <c r="AE319" s="31"/>
      <c r="AF319" s="23">
        <f t="shared" si="109"/>
        <v>0</v>
      </c>
      <c r="AG319" s="23">
        <f t="shared" si="110"/>
        <v>1</v>
      </c>
      <c r="AH319" s="23">
        <f t="shared" si="111"/>
        <v>0</v>
      </c>
      <c r="AI319" s="23">
        <f t="shared" si="112"/>
        <v>0</v>
      </c>
      <c r="AJ319" s="23">
        <f t="shared" si="113"/>
        <v>0</v>
      </c>
    </row>
    <row r="320" spans="1:36" ht="25.5" customHeight="1" x14ac:dyDescent="0.2">
      <c r="A320" s="177" t="s">
        <v>0</v>
      </c>
      <c r="B320" s="181" t="s">
        <v>1798</v>
      </c>
      <c r="C320" s="179" t="s">
        <v>31</v>
      </c>
      <c r="D320" s="74"/>
      <c r="E320" s="93" t="str">
        <f>IF(D320="Bon état","Niveau 1",IF(D320="Faïencée","Niveau 2",IF(D320="Fortement faïencée","Niveau 3",IF(D320="Orniérée","Niveau 4",IF(D320="Affaissée ou quasi détruite","Niveau 5","")))))</f>
        <v/>
      </c>
      <c r="F320" s="27"/>
      <c r="G320" s="41"/>
      <c r="H320" s="76"/>
      <c r="I320" s="109"/>
      <c r="J320" s="94">
        <f t="shared" si="105"/>
        <v>0</v>
      </c>
      <c r="K320" s="27"/>
      <c r="L320" s="27"/>
      <c r="M320" s="27"/>
      <c r="N320" s="27"/>
      <c r="O320" s="27"/>
      <c r="P320" s="77"/>
      <c r="Q320" s="27"/>
      <c r="R320" s="45"/>
      <c r="S320" s="55"/>
      <c r="T320" s="23"/>
      <c r="U320" s="23"/>
      <c r="V320" s="23"/>
      <c r="W320" s="23"/>
      <c r="X320" s="23"/>
      <c r="Y320" s="91"/>
      <c r="Z320" s="92"/>
      <c r="AA320" s="92"/>
      <c r="AB320" s="67" t="str">
        <f t="shared" si="106"/>
        <v/>
      </c>
      <c r="AC320" s="67" t="str">
        <f t="shared" si="107"/>
        <v/>
      </c>
      <c r="AD320" s="67" t="str">
        <f t="shared" si="108"/>
        <v/>
      </c>
      <c r="AE320" s="31"/>
      <c r="AF320" s="23">
        <f t="shared" si="109"/>
        <v>0</v>
      </c>
      <c r="AG320" s="23">
        <f t="shared" si="110"/>
        <v>0</v>
      </c>
      <c r="AH320" s="23">
        <f t="shared" si="111"/>
        <v>0</v>
      </c>
      <c r="AI320" s="23">
        <f t="shared" si="112"/>
        <v>0</v>
      </c>
      <c r="AJ320" s="23">
        <f t="shared" si="113"/>
        <v>0</v>
      </c>
    </row>
    <row r="321" spans="1:36" ht="25.5" customHeight="1" x14ac:dyDescent="0.2">
      <c r="A321" s="126" t="s">
        <v>1</v>
      </c>
      <c r="B321" s="60" t="s">
        <v>1796</v>
      </c>
      <c r="C321" s="41" t="s">
        <v>1113</v>
      </c>
      <c r="D321" s="74" t="s">
        <v>1179</v>
      </c>
      <c r="E321" s="93" t="str">
        <f t="shared" ref="E321:E358" si="114">IF(D321="Bon état","Niveau 1",IF(D321="Faïencée","Niveau 2",IF(D321="Fortement faïencée","Niveau 3",IF(D321="Orniérée","Niveau 4",IF(D321="Affaissée ou quasi détruite","Niveau 5","")))))</f>
        <v>Niveau 2</v>
      </c>
      <c r="F321" s="27" t="s">
        <v>1136</v>
      </c>
      <c r="G321" s="41" t="s">
        <v>1145</v>
      </c>
      <c r="H321" s="76">
        <v>520</v>
      </c>
      <c r="I321" s="109">
        <v>5.5</v>
      </c>
      <c r="J321" s="94">
        <f t="shared" si="105"/>
        <v>2860</v>
      </c>
      <c r="K321" s="27">
        <v>0</v>
      </c>
      <c r="L321" s="27">
        <v>0</v>
      </c>
      <c r="M321" s="27">
        <v>0</v>
      </c>
      <c r="N321" s="27">
        <v>572</v>
      </c>
      <c r="O321" s="27">
        <v>0</v>
      </c>
      <c r="P321" s="118"/>
      <c r="Q321" s="27"/>
      <c r="R321" s="45"/>
      <c r="S321" s="55"/>
      <c r="T321" s="23"/>
      <c r="U321" s="23"/>
      <c r="V321" s="23"/>
      <c r="W321" s="23"/>
      <c r="X321" s="23"/>
      <c r="Y321" s="91"/>
      <c r="Z321" s="92"/>
      <c r="AA321" s="92"/>
      <c r="AB321" s="67" t="str">
        <f t="shared" si="106"/>
        <v/>
      </c>
      <c r="AC321" s="67" t="str">
        <f t="shared" si="107"/>
        <v/>
      </c>
      <c r="AD321" s="67" t="str">
        <f t="shared" si="108"/>
        <v/>
      </c>
      <c r="AE321" s="31"/>
      <c r="AF321" s="23">
        <f t="shared" si="109"/>
        <v>0</v>
      </c>
      <c r="AG321" s="23">
        <f t="shared" si="110"/>
        <v>1</v>
      </c>
      <c r="AH321" s="23">
        <f t="shared" si="111"/>
        <v>0</v>
      </c>
      <c r="AI321" s="23">
        <f t="shared" si="112"/>
        <v>0</v>
      </c>
      <c r="AJ321" s="23">
        <f t="shared" si="113"/>
        <v>0</v>
      </c>
    </row>
    <row r="322" spans="1:36" ht="25.5" customHeight="1" x14ac:dyDescent="0.2">
      <c r="A322" s="177" t="s">
        <v>0</v>
      </c>
      <c r="B322" s="181" t="s">
        <v>1795</v>
      </c>
      <c r="C322" s="179" t="s">
        <v>1116</v>
      </c>
      <c r="D322" s="74"/>
      <c r="E322" s="93" t="str">
        <f t="shared" ref="E322:E343" si="115">IF(D322="Bon état","Niveau 1",IF(D322="Faïencée","Niveau 2",IF(D322="Fortement faïencée","Niveau 3",IF(D322="Orniérée","Niveau 4",IF(D322="Affaissée ou quasi détruite","Niveau 5","")))))</f>
        <v/>
      </c>
      <c r="F322" s="27"/>
      <c r="G322" s="41"/>
      <c r="H322" s="76"/>
      <c r="I322" s="109"/>
      <c r="J322" s="94">
        <f t="shared" si="105"/>
        <v>0</v>
      </c>
      <c r="K322" s="27"/>
      <c r="L322" s="27"/>
      <c r="M322" s="27"/>
      <c r="N322" s="27"/>
      <c r="O322" s="27"/>
      <c r="P322" s="118"/>
      <c r="Q322" s="27"/>
      <c r="R322" s="45"/>
      <c r="S322" s="55"/>
      <c r="T322" s="23"/>
      <c r="U322" s="23"/>
      <c r="V322" s="23"/>
      <c r="W322" s="23"/>
      <c r="X322" s="23"/>
      <c r="Y322" s="91"/>
      <c r="Z322" s="92"/>
      <c r="AA322" s="92"/>
      <c r="AB322" s="67" t="str">
        <f t="shared" si="106"/>
        <v/>
      </c>
      <c r="AC322" s="67" t="str">
        <f t="shared" si="107"/>
        <v/>
      </c>
      <c r="AD322" s="67" t="str">
        <f t="shared" si="108"/>
        <v/>
      </c>
      <c r="AE322" s="31"/>
      <c r="AF322" s="23">
        <f t="shared" si="109"/>
        <v>0</v>
      </c>
      <c r="AG322" s="23">
        <f t="shared" si="110"/>
        <v>0</v>
      </c>
      <c r="AH322" s="23">
        <f t="shared" si="111"/>
        <v>0</v>
      </c>
      <c r="AI322" s="23">
        <f t="shared" si="112"/>
        <v>0</v>
      </c>
      <c r="AJ322" s="23">
        <f t="shared" si="113"/>
        <v>0</v>
      </c>
    </row>
    <row r="323" spans="1:36" ht="25.5" customHeight="1" x14ac:dyDescent="0.2">
      <c r="A323" s="177" t="s">
        <v>0</v>
      </c>
      <c r="B323" s="181" t="s">
        <v>1794</v>
      </c>
      <c r="C323" s="179" t="s">
        <v>31</v>
      </c>
      <c r="D323" s="74"/>
      <c r="E323" s="93" t="str">
        <f t="shared" si="115"/>
        <v/>
      </c>
      <c r="F323" s="27"/>
      <c r="G323" s="41"/>
      <c r="H323" s="76"/>
      <c r="I323" s="109"/>
      <c r="J323" s="94">
        <f t="shared" si="105"/>
        <v>0</v>
      </c>
      <c r="K323" s="27"/>
      <c r="L323" s="27"/>
      <c r="M323" s="27"/>
      <c r="N323" s="27"/>
      <c r="O323" s="27"/>
      <c r="P323" s="118"/>
      <c r="Q323" s="27"/>
      <c r="R323" s="45"/>
      <c r="S323" s="55"/>
      <c r="T323" s="23"/>
      <c r="U323" s="23"/>
      <c r="V323" s="23"/>
      <c r="W323" s="23"/>
      <c r="X323" s="23"/>
      <c r="Y323" s="91"/>
      <c r="Z323" s="92"/>
      <c r="AA323" s="92"/>
      <c r="AB323" s="67" t="str">
        <f t="shared" si="106"/>
        <v/>
      </c>
      <c r="AC323" s="67" t="str">
        <f t="shared" si="107"/>
        <v/>
      </c>
      <c r="AD323" s="67" t="str">
        <f t="shared" si="108"/>
        <v/>
      </c>
      <c r="AE323" s="31"/>
      <c r="AF323" s="23">
        <f t="shared" si="109"/>
        <v>0</v>
      </c>
      <c r="AG323" s="23">
        <f t="shared" si="110"/>
        <v>0</v>
      </c>
      <c r="AH323" s="23">
        <f t="shared" si="111"/>
        <v>0</v>
      </c>
      <c r="AI323" s="23">
        <f t="shared" si="112"/>
        <v>0</v>
      </c>
      <c r="AJ323" s="23">
        <f t="shared" si="113"/>
        <v>0</v>
      </c>
    </row>
    <row r="324" spans="1:36" ht="25.5" customHeight="1" x14ac:dyDescent="0.2">
      <c r="A324" s="126" t="s">
        <v>1</v>
      </c>
      <c r="B324" s="60" t="s">
        <v>1793</v>
      </c>
      <c r="C324" s="41" t="s">
        <v>33</v>
      </c>
      <c r="D324" s="74" t="s">
        <v>1179</v>
      </c>
      <c r="E324" s="93" t="str">
        <f t="shared" si="115"/>
        <v>Niveau 2</v>
      </c>
      <c r="F324" s="27" t="s">
        <v>1135</v>
      </c>
      <c r="G324" s="41" t="s">
        <v>1145</v>
      </c>
      <c r="H324" s="76">
        <v>985</v>
      </c>
      <c r="I324" s="109">
        <v>6</v>
      </c>
      <c r="J324" s="94">
        <f t="shared" si="105"/>
        <v>5910</v>
      </c>
      <c r="K324" s="27">
        <v>20</v>
      </c>
      <c r="L324" s="27">
        <v>0</v>
      </c>
      <c r="M324" s="27">
        <v>0</v>
      </c>
      <c r="N324" s="27">
        <v>1182</v>
      </c>
      <c r="O324" s="27">
        <v>0</v>
      </c>
      <c r="P324" s="118"/>
      <c r="Q324" s="27"/>
      <c r="R324" s="45"/>
      <c r="S324" s="55"/>
      <c r="T324" s="23"/>
      <c r="U324" s="23"/>
      <c r="V324" s="23"/>
      <c r="W324" s="23"/>
      <c r="X324" s="23"/>
      <c r="Y324" s="91"/>
      <c r="Z324" s="92"/>
      <c r="AA324" s="92"/>
      <c r="AB324" s="67" t="str">
        <f t="shared" si="106"/>
        <v/>
      </c>
      <c r="AC324" s="67" t="str">
        <f t="shared" si="107"/>
        <v/>
      </c>
      <c r="AD324" s="67" t="str">
        <f t="shared" si="108"/>
        <v/>
      </c>
      <c r="AE324" s="31"/>
      <c r="AF324" s="23">
        <f t="shared" si="109"/>
        <v>0</v>
      </c>
      <c r="AG324" s="23">
        <f t="shared" si="110"/>
        <v>1</v>
      </c>
      <c r="AH324" s="23">
        <f t="shared" si="111"/>
        <v>0</v>
      </c>
      <c r="AI324" s="23">
        <f t="shared" si="112"/>
        <v>0</v>
      </c>
      <c r="AJ324" s="23">
        <f t="shared" si="113"/>
        <v>0</v>
      </c>
    </row>
    <row r="325" spans="1:36" ht="25.5" customHeight="1" x14ac:dyDescent="0.2">
      <c r="A325" s="126" t="s">
        <v>0</v>
      </c>
      <c r="B325" s="60" t="s">
        <v>1792</v>
      </c>
      <c r="C325" s="41" t="s">
        <v>37</v>
      </c>
      <c r="D325" s="74" t="s">
        <v>1339</v>
      </c>
      <c r="E325" s="93" t="str">
        <f t="shared" si="115"/>
        <v>Niveau 1</v>
      </c>
      <c r="F325" s="27" t="s">
        <v>1135</v>
      </c>
      <c r="G325" s="41" t="s">
        <v>1145</v>
      </c>
      <c r="H325" s="116">
        <v>460</v>
      </c>
      <c r="I325" s="117">
        <v>5.8</v>
      </c>
      <c r="J325" s="94">
        <f t="shared" si="105"/>
        <v>2668</v>
      </c>
      <c r="K325" s="27">
        <v>0</v>
      </c>
      <c r="L325" s="27">
        <v>0</v>
      </c>
      <c r="M325" s="27">
        <v>0</v>
      </c>
      <c r="N325" s="27">
        <v>0</v>
      </c>
      <c r="O325" s="27">
        <v>0</v>
      </c>
      <c r="P325" s="118"/>
      <c r="Q325" s="27"/>
      <c r="R325" s="45"/>
      <c r="S325" s="55"/>
      <c r="T325" s="23"/>
      <c r="U325" s="23"/>
      <c r="V325" s="23"/>
      <c r="W325" s="23"/>
      <c r="X325" s="23"/>
      <c r="Y325" s="91"/>
      <c r="Z325" s="92"/>
      <c r="AA325" s="92"/>
      <c r="AB325" s="67" t="str">
        <f t="shared" si="106"/>
        <v/>
      </c>
      <c r="AC325" s="67" t="str">
        <f t="shared" si="107"/>
        <v/>
      </c>
      <c r="AD325" s="67" t="str">
        <f t="shared" si="108"/>
        <v/>
      </c>
      <c r="AE325" s="31"/>
      <c r="AF325" s="23">
        <f t="shared" si="109"/>
        <v>1</v>
      </c>
      <c r="AG325" s="23">
        <f t="shared" si="110"/>
        <v>0</v>
      </c>
      <c r="AH325" s="23">
        <f t="shared" si="111"/>
        <v>0</v>
      </c>
      <c r="AI325" s="23">
        <f t="shared" si="112"/>
        <v>0</v>
      </c>
      <c r="AJ325" s="23">
        <f t="shared" si="113"/>
        <v>0</v>
      </c>
    </row>
    <row r="326" spans="1:36" ht="25.5" customHeight="1" x14ac:dyDescent="0.2">
      <c r="A326" s="126" t="s">
        <v>0</v>
      </c>
      <c r="B326" s="60" t="s">
        <v>1791</v>
      </c>
      <c r="C326" s="41" t="s">
        <v>31</v>
      </c>
      <c r="D326" s="74" t="s">
        <v>1339</v>
      </c>
      <c r="E326" s="93" t="str">
        <f t="shared" si="115"/>
        <v>Niveau 1</v>
      </c>
      <c r="F326" s="27" t="s">
        <v>1136</v>
      </c>
      <c r="G326" s="41" t="s">
        <v>1145</v>
      </c>
      <c r="H326" s="76">
        <v>130</v>
      </c>
      <c r="I326" s="109">
        <v>4.5</v>
      </c>
      <c r="J326" s="94">
        <f t="shared" si="105"/>
        <v>585</v>
      </c>
      <c r="K326" s="27">
        <v>0</v>
      </c>
      <c r="L326" s="27">
        <v>0</v>
      </c>
      <c r="M326" s="27">
        <v>0</v>
      </c>
      <c r="N326" s="27">
        <v>0</v>
      </c>
      <c r="O326" s="27">
        <v>0</v>
      </c>
      <c r="P326" s="118">
        <v>2016</v>
      </c>
      <c r="Q326" s="27" t="s">
        <v>1117</v>
      </c>
      <c r="R326" s="45"/>
      <c r="S326" s="55"/>
      <c r="T326" s="23"/>
      <c r="U326" s="23"/>
      <c r="V326" s="23"/>
      <c r="W326" s="23"/>
      <c r="X326" s="23"/>
      <c r="Y326" s="91"/>
      <c r="Z326" s="92"/>
      <c r="AA326" s="92"/>
      <c r="AB326" s="67" t="str">
        <f t="shared" si="106"/>
        <v/>
      </c>
      <c r="AC326" s="67" t="str">
        <f t="shared" si="107"/>
        <v/>
      </c>
      <c r="AD326" s="67" t="str">
        <f t="shared" si="108"/>
        <v/>
      </c>
      <c r="AE326" s="31"/>
      <c r="AF326" s="23">
        <f t="shared" si="109"/>
        <v>1</v>
      </c>
      <c r="AG326" s="23">
        <f t="shared" si="110"/>
        <v>0</v>
      </c>
      <c r="AH326" s="23">
        <f t="shared" si="111"/>
        <v>0</v>
      </c>
      <c r="AI326" s="23">
        <f t="shared" si="112"/>
        <v>0</v>
      </c>
      <c r="AJ326" s="23">
        <f t="shared" si="113"/>
        <v>0</v>
      </c>
    </row>
    <row r="327" spans="1:36" ht="25.5" customHeight="1" x14ac:dyDescent="0.2">
      <c r="A327" s="126" t="s">
        <v>0</v>
      </c>
      <c r="B327" s="60" t="s">
        <v>1789</v>
      </c>
      <c r="C327" s="41" t="s">
        <v>36</v>
      </c>
      <c r="D327" s="74" t="s">
        <v>1339</v>
      </c>
      <c r="E327" s="93" t="str">
        <f t="shared" si="115"/>
        <v>Niveau 1</v>
      </c>
      <c r="F327" s="27" t="s">
        <v>1136</v>
      </c>
      <c r="G327" s="41" t="s">
        <v>1145</v>
      </c>
      <c r="H327" s="76">
        <v>780</v>
      </c>
      <c r="I327" s="109">
        <v>5.3</v>
      </c>
      <c r="J327" s="94">
        <f t="shared" si="105"/>
        <v>4134</v>
      </c>
      <c r="K327" s="27">
        <v>0</v>
      </c>
      <c r="L327" s="27">
        <v>0</v>
      </c>
      <c r="M327" s="27">
        <v>0</v>
      </c>
      <c r="N327" s="27">
        <v>0</v>
      </c>
      <c r="O327" s="27">
        <v>0</v>
      </c>
      <c r="P327" s="118">
        <v>2015</v>
      </c>
      <c r="Q327" s="27" t="s">
        <v>1170</v>
      </c>
      <c r="R327" s="45"/>
      <c r="S327" s="55"/>
      <c r="T327" s="23"/>
      <c r="U327" s="23"/>
      <c r="V327" s="23"/>
      <c r="W327" s="23"/>
      <c r="X327" s="23"/>
      <c r="Y327" s="91"/>
      <c r="Z327" s="92"/>
      <c r="AA327" s="92"/>
      <c r="AB327" s="67" t="str">
        <f t="shared" si="106"/>
        <v/>
      </c>
      <c r="AC327" s="67" t="str">
        <f t="shared" si="107"/>
        <v/>
      </c>
      <c r="AD327" s="67" t="str">
        <f t="shared" si="108"/>
        <v/>
      </c>
      <c r="AE327" s="31"/>
      <c r="AF327" s="23">
        <f t="shared" si="109"/>
        <v>1</v>
      </c>
      <c r="AG327" s="23">
        <f t="shared" si="110"/>
        <v>0</v>
      </c>
      <c r="AH327" s="23">
        <f t="shared" si="111"/>
        <v>0</v>
      </c>
      <c r="AI327" s="23">
        <f t="shared" si="112"/>
        <v>0</v>
      </c>
      <c r="AJ327" s="23">
        <f t="shared" si="113"/>
        <v>0</v>
      </c>
    </row>
    <row r="328" spans="1:36" ht="25.5" customHeight="1" x14ac:dyDescent="0.2">
      <c r="A328" s="126" t="s">
        <v>7</v>
      </c>
      <c r="B328" s="128" t="s">
        <v>1789</v>
      </c>
      <c r="C328" s="41" t="s">
        <v>36</v>
      </c>
      <c r="D328" s="74" t="s">
        <v>1179</v>
      </c>
      <c r="E328" s="93" t="str">
        <f t="shared" si="115"/>
        <v>Niveau 2</v>
      </c>
      <c r="F328" s="27" t="s">
        <v>1136</v>
      </c>
      <c r="G328" s="41" t="s">
        <v>1145</v>
      </c>
      <c r="H328" s="76">
        <v>208</v>
      </c>
      <c r="I328" s="109">
        <v>5.7</v>
      </c>
      <c r="J328" s="94">
        <f t="shared" si="105"/>
        <v>1185.6000000000001</v>
      </c>
      <c r="K328" s="27">
        <v>35</v>
      </c>
      <c r="L328" s="27">
        <v>0</v>
      </c>
      <c r="M328" s="27">
        <v>150</v>
      </c>
      <c r="N328" s="27">
        <v>237</v>
      </c>
      <c r="O328" s="27">
        <v>0</v>
      </c>
      <c r="P328" s="118">
        <v>2017</v>
      </c>
      <c r="Q328" s="27" t="s">
        <v>1122</v>
      </c>
      <c r="R328" s="45"/>
      <c r="S328" s="55"/>
      <c r="T328" s="23"/>
      <c r="U328" s="23"/>
      <c r="V328" s="23"/>
      <c r="W328" s="23"/>
      <c r="X328" s="23"/>
      <c r="Y328" s="91"/>
      <c r="Z328" s="92"/>
      <c r="AA328" s="92"/>
      <c r="AB328" s="67" t="str">
        <f t="shared" si="106"/>
        <v/>
      </c>
      <c r="AC328" s="67" t="str">
        <f t="shared" si="107"/>
        <v/>
      </c>
      <c r="AD328" s="67" t="str">
        <f t="shared" si="108"/>
        <v/>
      </c>
      <c r="AE328" s="31"/>
      <c r="AF328" s="23">
        <f t="shared" si="109"/>
        <v>0</v>
      </c>
      <c r="AG328" s="23">
        <f t="shared" si="110"/>
        <v>1</v>
      </c>
      <c r="AH328" s="23">
        <f t="shared" si="111"/>
        <v>0</v>
      </c>
      <c r="AI328" s="23">
        <f t="shared" si="112"/>
        <v>0</v>
      </c>
      <c r="AJ328" s="23">
        <f t="shared" si="113"/>
        <v>0</v>
      </c>
    </row>
    <row r="329" spans="1:36" ht="25.5" customHeight="1" x14ac:dyDescent="0.2">
      <c r="A329" s="177" t="s">
        <v>4</v>
      </c>
      <c r="B329" s="181" t="s">
        <v>331</v>
      </c>
      <c r="C329" s="180" t="s">
        <v>1115</v>
      </c>
      <c r="D329" s="74"/>
      <c r="E329" s="93" t="str">
        <f t="shared" si="115"/>
        <v/>
      </c>
      <c r="F329" s="27"/>
      <c r="G329" s="41" t="s">
        <v>1145</v>
      </c>
      <c r="H329" s="76"/>
      <c r="I329" s="109"/>
      <c r="J329" s="94">
        <f t="shared" si="105"/>
        <v>0</v>
      </c>
      <c r="K329" s="27"/>
      <c r="L329" s="27"/>
      <c r="M329" s="27"/>
      <c r="N329" s="27"/>
      <c r="O329" s="27"/>
      <c r="P329" s="118"/>
      <c r="Q329" s="27"/>
      <c r="R329" s="45"/>
      <c r="S329" s="55"/>
      <c r="T329" s="23"/>
      <c r="U329" s="23"/>
      <c r="V329" s="23"/>
      <c r="W329" s="23"/>
      <c r="X329" s="23"/>
      <c r="Y329" s="91"/>
      <c r="Z329" s="92"/>
      <c r="AA329" s="92"/>
      <c r="AB329" s="67" t="str">
        <f t="shared" si="106"/>
        <v/>
      </c>
      <c r="AC329" s="67" t="str">
        <f t="shared" si="107"/>
        <v/>
      </c>
      <c r="AD329" s="67" t="str">
        <f t="shared" si="108"/>
        <v/>
      </c>
      <c r="AE329" s="31"/>
      <c r="AF329" s="23">
        <f t="shared" si="109"/>
        <v>0</v>
      </c>
      <c r="AG329" s="23">
        <f t="shared" si="110"/>
        <v>0</v>
      </c>
      <c r="AH329" s="23">
        <f t="shared" si="111"/>
        <v>0</v>
      </c>
      <c r="AI329" s="23">
        <f t="shared" si="112"/>
        <v>0</v>
      </c>
      <c r="AJ329" s="23">
        <f t="shared" si="113"/>
        <v>0</v>
      </c>
    </row>
    <row r="330" spans="1:36" ht="25.5" customHeight="1" x14ac:dyDescent="0.2">
      <c r="A330" s="126" t="s">
        <v>0</v>
      </c>
      <c r="B330" s="60" t="s">
        <v>332</v>
      </c>
      <c r="C330" s="41" t="s">
        <v>31</v>
      </c>
      <c r="D330" s="74" t="s">
        <v>1339</v>
      </c>
      <c r="E330" s="93" t="str">
        <f t="shared" si="115"/>
        <v>Niveau 1</v>
      </c>
      <c r="F330" s="27" t="s">
        <v>1136</v>
      </c>
      <c r="G330" s="41" t="s">
        <v>1145</v>
      </c>
      <c r="H330" s="76">
        <v>60</v>
      </c>
      <c r="I330" s="109">
        <v>3.5</v>
      </c>
      <c r="J330" s="94">
        <f t="shared" si="105"/>
        <v>210</v>
      </c>
      <c r="K330" s="27">
        <v>0</v>
      </c>
      <c r="L330" s="27">
        <v>0</v>
      </c>
      <c r="M330" s="27">
        <v>0</v>
      </c>
      <c r="N330" s="27">
        <v>0</v>
      </c>
      <c r="O330" s="27">
        <v>0</v>
      </c>
      <c r="P330" s="118"/>
      <c r="Q330" s="27"/>
      <c r="R330" s="45"/>
      <c r="S330" s="55"/>
      <c r="T330" s="23"/>
      <c r="U330" s="23"/>
      <c r="V330" s="23"/>
      <c r="W330" s="23"/>
      <c r="X330" s="23"/>
      <c r="Y330" s="91"/>
      <c r="Z330" s="92"/>
      <c r="AA330" s="92"/>
      <c r="AB330" s="67" t="str">
        <f t="shared" si="106"/>
        <v/>
      </c>
      <c r="AC330" s="67" t="str">
        <f t="shared" si="107"/>
        <v/>
      </c>
      <c r="AD330" s="67" t="str">
        <f t="shared" si="108"/>
        <v/>
      </c>
      <c r="AE330" s="31"/>
      <c r="AF330" s="23">
        <f t="shared" si="109"/>
        <v>1</v>
      </c>
      <c r="AG330" s="23">
        <f t="shared" si="110"/>
        <v>0</v>
      </c>
      <c r="AH330" s="23">
        <f t="shared" si="111"/>
        <v>0</v>
      </c>
      <c r="AI330" s="23">
        <f t="shared" si="112"/>
        <v>0</v>
      </c>
      <c r="AJ330" s="23">
        <f t="shared" si="113"/>
        <v>0</v>
      </c>
    </row>
    <row r="331" spans="1:36" ht="25.5" customHeight="1" x14ac:dyDescent="0.2">
      <c r="A331" s="126" t="s">
        <v>0</v>
      </c>
      <c r="B331" s="60" t="s">
        <v>1790</v>
      </c>
      <c r="C331" s="41" t="s">
        <v>1114</v>
      </c>
      <c r="D331" s="74" t="s">
        <v>1339</v>
      </c>
      <c r="E331" s="93" t="str">
        <f t="shared" si="115"/>
        <v>Niveau 1</v>
      </c>
      <c r="F331" s="27" t="s">
        <v>1135</v>
      </c>
      <c r="G331" s="41" t="s">
        <v>1144</v>
      </c>
      <c r="H331" s="76">
        <v>161</v>
      </c>
      <c r="I331" s="109">
        <v>5.6</v>
      </c>
      <c r="J331" s="94">
        <f t="shared" si="105"/>
        <v>901.59999999999991</v>
      </c>
      <c r="K331" s="27">
        <v>0</v>
      </c>
      <c r="L331" s="27">
        <v>0</v>
      </c>
      <c r="M331" s="27">
        <v>0</v>
      </c>
      <c r="N331" s="27">
        <v>0</v>
      </c>
      <c r="O331" s="27">
        <v>0</v>
      </c>
      <c r="P331" s="118"/>
      <c r="Q331" s="27"/>
      <c r="R331" s="45"/>
      <c r="S331" s="55"/>
      <c r="T331" s="23"/>
      <c r="U331" s="23"/>
      <c r="V331" s="23"/>
      <c r="W331" s="23"/>
      <c r="X331" s="23"/>
      <c r="Y331" s="91"/>
      <c r="Z331" s="92"/>
      <c r="AA331" s="92"/>
      <c r="AB331" s="67" t="str">
        <f t="shared" si="106"/>
        <v/>
      </c>
      <c r="AC331" s="67" t="str">
        <f t="shared" si="107"/>
        <v/>
      </c>
      <c r="AD331" s="67" t="str">
        <f t="shared" si="108"/>
        <v/>
      </c>
      <c r="AE331" s="31"/>
      <c r="AF331" s="23">
        <f t="shared" si="109"/>
        <v>1</v>
      </c>
      <c r="AG331" s="23">
        <f t="shared" si="110"/>
        <v>0</v>
      </c>
      <c r="AH331" s="23">
        <f t="shared" si="111"/>
        <v>0</v>
      </c>
      <c r="AI331" s="23">
        <f t="shared" si="112"/>
        <v>0</v>
      </c>
      <c r="AJ331" s="23">
        <f t="shared" si="113"/>
        <v>0</v>
      </c>
    </row>
    <row r="332" spans="1:36" ht="25.5" customHeight="1" x14ac:dyDescent="0.2">
      <c r="A332" s="126" t="s">
        <v>0</v>
      </c>
      <c r="B332" s="60" t="s">
        <v>1788</v>
      </c>
      <c r="C332" s="41" t="s">
        <v>31</v>
      </c>
      <c r="D332" s="74" t="s">
        <v>1179</v>
      </c>
      <c r="E332" s="93" t="str">
        <f t="shared" si="115"/>
        <v>Niveau 2</v>
      </c>
      <c r="F332" s="27" t="s">
        <v>1136</v>
      </c>
      <c r="G332" s="41" t="s">
        <v>1145</v>
      </c>
      <c r="H332" s="76">
        <v>295</v>
      </c>
      <c r="I332" s="109">
        <v>4.5999999999999996</v>
      </c>
      <c r="J332" s="94">
        <f t="shared" si="105"/>
        <v>1357</v>
      </c>
      <c r="K332" s="27">
        <v>0</v>
      </c>
      <c r="L332" s="27">
        <v>0</v>
      </c>
      <c r="M332" s="27">
        <v>0</v>
      </c>
      <c r="N332" s="27">
        <v>271</v>
      </c>
      <c r="O332" s="27">
        <v>0</v>
      </c>
      <c r="P332" s="77"/>
      <c r="Q332" s="27"/>
      <c r="R332" s="45"/>
      <c r="S332" s="55"/>
      <c r="T332" s="23"/>
      <c r="U332" s="23"/>
      <c r="V332" s="23"/>
      <c r="W332" s="23"/>
      <c r="X332" s="23"/>
      <c r="Y332" s="91"/>
      <c r="Z332" s="92"/>
      <c r="AA332" s="92"/>
      <c r="AB332" s="67" t="str">
        <f t="shared" si="106"/>
        <v/>
      </c>
      <c r="AC332" s="67" t="str">
        <f t="shared" si="107"/>
        <v/>
      </c>
      <c r="AD332" s="67" t="str">
        <f t="shared" si="108"/>
        <v/>
      </c>
      <c r="AE332" s="31"/>
      <c r="AF332" s="23">
        <f t="shared" si="109"/>
        <v>0</v>
      </c>
      <c r="AG332" s="23">
        <f t="shared" si="110"/>
        <v>1</v>
      </c>
      <c r="AH332" s="23">
        <f t="shared" si="111"/>
        <v>0</v>
      </c>
      <c r="AI332" s="23">
        <f t="shared" si="112"/>
        <v>0</v>
      </c>
      <c r="AJ332" s="23">
        <f t="shared" si="113"/>
        <v>0</v>
      </c>
    </row>
    <row r="333" spans="1:36" ht="25.5" customHeight="1" x14ac:dyDescent="0.2">
      <c r="A333" s="126" t="s">
        <v>0</v>
      </c>
      <c r="B333" s="60" t="s">
        <v>335</v>
      </c>
      <c r="C333" s="41" t="s">
        <v>1340</v>
      </c>
      <c r="D333" s="74" t="s">
        <v>1179</v>
      </c>
      <c r="E333" s="93" t="str">
        <f t="shared" si="115"/>
        <v>Niveau 2</v>
      </c>
      <c r="F333" s="27" t="s">
        <v>1136</v>
      </c>
      <c r="G333" s="41" t="s">
        <v>1145</v>
      </c>
      <c r="H333" s="76">
        <v>195</v>
      </c>
      <c r="I333" s="109">
        <v>6</v>
      </c>
      <c r="J333" s="94">
        <f t="shared" si="105"/>
        <v>1170</v>
      </c>
      <c r="K333" s="27">
        <v>0</v>
      </c>
      <c r="L333" s="27">
        <v>0</v>
      </c>
      <c r="M333" s="27">
        <v>0</v>
      </c>
      <c r="N333" s="27">
        <v>234</v>
      </c>
      <c r="O333" s="27">
        <v>0</v>
      </c>
      <c r="P333" s="77"/>
      <c r="Q333" s="27"/>
      <c r="R333" s="45"/>
      <c r="S333" s="55"/>
      <c r="T333" s="23"/>
      <c r="U333" s="23"/>
      <c r="V333" s="23"/>
      <c r="W333" s="23"/>
      <c r="X333" s="23"/>
      <c r="Y333" s="91"/>
      <c r="Z333" s="92"/>
      <c r="AA333" s="92"/>
      <c r="AB333" s="67" t="str">
        <f t="shared" si="106"/>
        <v/>
      </c>
      <c r="AC333" s="67" t="str">
        <f t="shared" si="107"/>
        <v/>
      </c>
      <c r="AD333" s="67" t="str">
        <f t="shared" si="108"/>
        <v/>
      </c>
      <c r="AE333" s="31"/>
      <c r="AF333" s="23">
        <f t="shared" si="109"/>
        <v>0</v>
      </c>
      <c r="AG333" s="23">
        <f t="shared" si="110"/>
        <v>1</v>
      </c>
      <c r="AH333" s="23">
        <f t="shared" si="111"/>
        <v>0</v>
      </c>
      <c r="AI333" s="23">
        <f t="shared" si="112"/>
        <v>0</v>
      </c>
      <c r="AJ333" s="23">
        <f t="shared" si="113"/>
        <v>0</v>
      </c>
    </row>
    <row r="334" spans="1:36" ht="25.5" customHeight="1" x14ac:dyDescent="0.2">
      <c r="A334" s="126" t="s">
        <v>4</v>
      </c>
      <c r="B334" s="60" t="s">
        <v>1758</v>
      </c>
      <c r="C334" s="41" t="s">
        <v>27</v>
      </c>
      <c r="D334" s="74"/>
      <c r="E334" s="93" t="str">
        <f t="shared" si="115"/>
        <v/>
      </c>
      <c r="F334" s="27"/>
      <c r="G334" s="41"/>
      <c r="H334" s="76"/>
      <c r="I334" s="109"/>
      <c r="J334" s="94">
        <f t="shared" si="105"/>
        <v>0</v>
      </c>
      <c r="K334" s="27"/>
      <c r="L334" s="27"/>
      <c r="M334" s="27"/>
      <c r="N334" s="27"/>
      <c r="O334" s="27"/>
      <c r="P334" s="77"/>
      <c r="Q334" s="27"/>
      <c r="R334" s="45"/>
      <c r="S334" s="55"/>
      <c r="T334" s="23"/>
      <c r="U334" s="23"/>
      <c r="V334" s="23"/>
      <c r="W334" s="23"/>
      <c r="X334" s="23"/>
      <c r="Y334" s="91"/>
      <c r="Z334" s="92"/>
      <c r="AA334" s="92"/>
      <c r="AB334" s="67" t="str">
        <f t="shared" si="106"/>
        <v/>
      </c>
      <c r="AC334" s="67" t="str">
        <f t="shared" si="107"/>
        <v/>
      </c>
      <c r="AD334" s="67" t="str">
        <f t="shared" si="108"/>
        <v/>
      </c>
      <c r="AE334" s="31"/>
      <c r="AF334" s="23">
        <f t="shared" si="109"/>
        <v>0</v>
      </c>
      <c r="AG334" s="23">
        <f t="shared" si="110"/>
        <v>0</v>
      </c>
      <c r="AH334" s="23">
        <f t="shared" si="111"/>
        <v>0</v>
      </c>
      <c r="AI334" s="23">
        <f t="shared" si="112"/>
        <v>0</v>
      </c>
      <c r="AJ334" s="23">
        <f t="shared" si="113"/>
        <v>0</v>
      </c>
    </row>
    <row r="335" spans="1:36" ht="25.5" customHeight="1" x14ac:dyDescent="0.2">
      <c r="A335" s="126" t="s">
        <v>1</v>
      </c>
      <c r="B335" s="60" t="s">
        <v>1787</v>
      </c>
      <c r="C335" s="41" t="s">
        <v>31</v>
      </c>
      <c r="D335" s="74" t="s">
        <v>1179</v>
      </c>
      <c r="E335" s="93" t="str">
        <f t="shared" si="115"/>
        <v>Niveau 2</v>
      </c>
      <c r="F335" s="27" t="s">
        <v>1134</v>
      </c>
      <c r="G335" s="41" t="s">
        <v>1144</v>
      </c>
      <c r="H335" s="76">
        <v>600</v>
      </c>
      <c r="I335" s="109">
        <v>6.2</v>
      </c>
      <c r="J335" s="94">
        <f t="shared" si="105"/>
        <v>3720</v>
      </c>
      <c r="K335" s="27">
        <v>50</v>
      </c>
      <c r="L335" s="27">
        <v>0</v>
      </c>
      <c r="M335" s="27">
        <v>0</v>
      </c>
      <c r="N335" s="27">
        <v>744</v>
      </c>
      <c r="O335" s="27">
        <v>0</v>
      </c>
      <c r="P335" s="77"/>
      <c r="Q335" s="27"/>
      <c r="R335" s="45"/>
      <c r="S335" s="55"/>
      <c r="T335" s="23"/>
      <c r="U335" s="23"/>
      <c r="V335" s="23"/>
      <c r="W335" s="23"/>
      <c r="X335" s="23"/>
      <c r="Y335" s="91"/>
      <c r="Z335" s="92"/>
      <c r="AA335" s="92"/>
      <c r="AB335" s="67" t="str">
        <f t="shared" si="106"/>
        <v/>
      </c>
      <c r="AC335" s="67" t="str">
        <f t="shared" si="107"/>
        <v/>
      </c>
      <c r="AD335" s="67" t="str">
        <f t="shared" si="108"/>
        <v/>
      </c>
      <c r="AE335" s="31"/>
      <c r="AF335" s="23">
        <f t="shared" si="109"/>
        <v>0</v>
      </c>
      <c r="AG335" s="23">
        <f t="shared" si="110"/>
        <v>1</v>
      </c>
      <c r="AH335" s="23">
        <f t="shared" si="111"/>
        <v>0</v>
      </c>
      <c r="AI335" s="23">
        <f t="shared" si="112"/>
        <v>0</v>
      </c>
      <c r="AJ335" s="23">
        <f t="shared" si="113"/>
        <v>0</v>
      </c>
    </row>
    <row r="336" spans="1:36" ht="25.5" customHeight="1" x14ac:dyDescent="0.2">
      <c r="A336" s="126" t="s">
        <v>0</v>
      </c>
      <c r="B336" s="60" t="s">
        <v>1785</v>
      </c>
      <c r="C336" s="41" t="s">
        <v>1116</v>
      </c>
      <c r="D336" s="74" t="s">
        <v>1179</v>
      </c>
      <c r="E336" s="93" t="str">
        <f t="shared" si="115"/>
        <v>Niveau 2</v>
      </c>
      <c r="F336" s="27" t="s">
        <v>1136</v>
      </c>
      <c r="G336" s="41" t="s">
        <v>1145</v>
      </c>
      <c r="H336" s="76">
        <v>60</v>
      </c>
      <c r="I336" s="109">
        <v>4.5</v>
      </c>
      <c r="J336" s="94">
        <f t="shared" si="105"/>
        <v>270</v>
      </c>
      <c r="K336" s="27">
        <v>0</v>
      </c>
      <c r="L336" s="27">
        <v>0</v>
      </c>
      <c r="M336" s="27">
        <v>0</v>
      </c>
      <c r="N336" s="27">
        <v>54</v>
      </c>
      <c r="O336" s="27">
        <v>0</v>
      </c>
      <c r="P336" s="77"/>
      <c r="Q336" s="27"/>
      <c r="R336" s="45"/>
      <c r="S336" s="55"/>
      <c r="T336" s="23"/>
      <c r="U336" s="23"/>
      <c r="V336" s="23"/>
      <c r="W336" s="23"/>
      <c r="X336" s="23"/>
      <c r="Y336" s="91"/>
      <c r="Z336" s="92"/>
      <c r="AA336" s="92"/>
      <c r="AB336" s="67" t="str">
        <f t="shared" si="106"/>
        <v/>
      </c>
      <c r="AC336" s="67" t="str">
        <f t="shared" si="107"/>
        <v/>
      </c>
      <c r="AD336" s="67" t="str">
        <f t="shared" si="108"/>
        <v/>
      </c>
      <c r="AE336" s="31"/>
      <c r="AF336" s="23">
        <f t="shared" si="109"/>
        <v>0</v>
      </c>
      <c r="AG336" s="23">
        <f t="shared" si="110"/>
        <v>1</v>
      </c>
      <c r="AH336" s="23">
        <f t="shared" si="111"/>
        <v>0</v>
      </c>
      <c r="AI336" s="23">
        <f t="shared" si="112"/>
        <v>0</v>
      </c>
      <c r="AJ336" s="23">
        <f t="shared" si="113"/>
        <v>0</v>
      </c>
    </row>
    <row r="337" spans="1:36" ht="25.5" customHeight="1" x14ac:dyDescent="0.2">
      <c r="A337" s="126" t="s">
        <v>1</v>
      </c>
      <c r="B337" s="60" t="s">
        <v>1786</v>
      </c>
      <c r="C337" s="41" t="s">
        <v>36</v>
      </c>
      <c r="D337" s="74" t="s">
        <v>1179</v>
      </c>
      <c r="E337" s="93" t="str">
        <f t="shared" si="115"/>
        <v>Niveau 2</v>
      </c>
      <c r="F337" s="27" t="s">
        <v>1135</v>
      </c>
      <c r="G337" s="41"/>
      <c r="H337" s="76">
        <v>1845</v>
      </c>
      <c r="I337" s="109">
        <v>11</v>
      </c>
      <c r="J337" s="94">
        <f t="shared" si="105"/>
        <v>20295</v>
      </c>
      <c r="K337" s="27">
        <v>0</v>
      </c>
      <c r="L337" s="27">
        <v>0</v>
      </c>
      <c r="M337" s="27">
        <v>600</v>
      </c>
      <c r="N337" s="27">
        <v>4059</v>
      </c>
      <c r="O337" s="27">
        <v>0</v>
      </c>
      <c r="P337" s="77"/>
      <c r="Q337" s="27"/>
      <c r="R337" s="45"/>
      <c r="S337" s="55"/>
      <c r="T337" s="23"/>
      <c r="U337" s="23"/>
      <c r="V337" s="23"/>
      <c r="W337" s="23"/>
      <c r="X337" s="23"/>
      <c r="Y337" s="91"/>
      <c r="Z337" s="92"/>
      <c r="AA337" s="92"/>
      <c r="AB337" s="67" t="str">
        <f t="shared" si="106"/>
        <v/>
      </c>
      <c r="AC337" s="67" t="str">
        <f t="shared" si="107"/>
        <v/>
      </c>
      <c r="AD337" s="67" t="str">
        <f t="shared" si="108"/>
        <v/>
      </c>
      <c r="AE337" s="31"/>
      <c r="AF337" s="23">
        <f t="shared" si="109"/>
        <v>0</v>
      </c>
      <c r="AG337" s="23">
        <f t="shared" si="110"/>
        <v>1</v>
      </c>
      <c r="AH337" s="23">
        <f t="shared" si="111"/>
        <v>0</v>
      </c>
      <c r="AI337" s="23">
        <f t="shared" si="112"/>
        <v>0</v>
      </c>
      <c r="AJ337" s="23">
        <f t="shared" si="113"/>
        <v>0</v>
      </c>
    </row>
    <row r="338" spans="1:36" ht="25.5" customHeight="1" x14ac:dyDescent="0.2">
      <c r="A338" s="126" t="s">
        <v>0</v>
      </c>
      <c r="B338" s="60" t="s">
        <v>1780</v>
      </c>
      <c r="C338" s="41" t="s">
        <v>1116</v>
      </c>
      <c r="D338" s="74" t="s">
        <v>1180</v>
      </c>
      <c r="E338" s="93" t="str">
        <f t="shared" si="115"/>
        <v>Niveau 3</v>
      </c>
      <c r="F338" s="27" t="s">
        <v>1136</v>
      </c>
      <c r="G338" s="41" t="s">
        <v>1145</v>
      </c>
      <c r="H338" s="76">
        <v>250</v>
      </c>
      <c r="I338" s="109">
        <v>5</v>
      </c>
      <c r="J338" s="94">
        <f t="shared" si="105"/>
        <v>1250</v>
      </c>
      <c r="K338" s="27">
        <v>1250</v>
      </c>
      <c r="L338" s="27">
        <v>0</v>
      </c>
      <c r="M338" s="27">
        <v>0</v>
      </c>
      <c r="N338" s="27">
        <v>375</v>
      </c>
      <c r="O338" s="27">
        <v>0</v>
      </c>
      <c r="P338" s="77"/>
      <c r="Q338" s="27"/>
      <c r="R338" s="45"/>
      <c r="S338" s="55"/>
      <c r="T338" s="23"/>
      <c r="U338" s="23"/>
      <c r="V338" s="23"/>
      <c r="W338" s="23"/>
      <c r="X338" s="23"/>
      <c r="Y338" s="91"/>
      <c r="Z338" s="92"/>
      <c r="AA338" s="92"/>
      <c r="AB338" s="67" t="str">
        <f t="shared" si="106"/>
        <v/>
      </c>
      <c r="AC338" s="67" t="str">
        <f t="shared" si="107"/>
        <v/>
      </c>
      <c r="AD338" s="67" t="str">
        <f t="shared" si="108"/>
        <v/>
      </c>
      <c r="AE338" s="31"/>
      <c r="AF338" s="23">
        <f t="shared" si="109"/>
        <v>0</v>
      </c>
      <c r="AG338" s="23">
        <f t="shared" si="110"/>
        <v>0</v>
      </c>
      <c r="AH338" s="23">
        <f t="shared" si="111"/>
        <v>1</v>
      </c>
      <c r="AI338" s="23">
        <f t="shared" si="112"/>
        <v>0</v>
      </c>
      <c r="AJ338" s="23">
        <f t="shared" si="113"/>
        <v>0</v>
      </c>
    </row>
    <row r="339" spans="1:36" ht="25.5" customHeight="1" x14ac:dyDescent="0.2">
      <c r="A339" s="126" t="s">
        <v>0</v>
      </c>
      <c r="B339" s="60" t="s">
        <v>1784</v>
      </c>
      <c r="C339" s="41" t="s">
        <v>1114</v>
      </c>
      <c r="D339" s="74" t="s">
        <v>1339</v>
      </c>
      <c r="E339" s="93" t="str">
        <f t="shared" si="115"/>
        <v>Niveau 1</v>
      </c>
      <c r="F339" s="27" t="s">
        <v>1136</v>
      </c>
      <c r="G339" s="41" t="s">
        <v>1145</v>
      </c>
      <c r="H339" s="76">
        <v>125</v>
      </c>
      <c r="I339" s="109">
        <v>3.3</v>
      </c>
      <c r="J339" s="94">
        <f t="shared" si="105"/>
        <v>412.5</v>
      </c>
      <c r="K339" s="27">
        <v>0</v>
      </c>
      <c r="L339" s="27">
        <v>0</v>
      </c>
      <c r="M339" s="27">
        <v>0</v>
      </c>
      <c r="N339" s="27">
        <v>97</v>
      </c>
      <c r="O339" s="27">
        <v>0</v>
      </c>
      <c r="P339" s="118"/>
      <c r="Q339" s="27"/>
      <c r="R339" s="45"/>
      <c r="S339" s="55"/>
      <c r="T339" s="23"/>
      <c r="U339" s="23"/>
      <c r="V339" s="23"/>
      <c r="W339" s="23"/>
      <c r="X339" s="23"/>
      <c r="Y339" s="91"/>
      <c r="Z339" s="92"/>
      <c r="AA339" s="92"/>
      <c r="AB339" s="67" t="str">
        <f t="shared" si="106"/>
        <v/>
      </c>
      <c r="AC339" s="67" t="str">
        <f t="shared" si="107"/>
        <v/>
      </c>
      <c r="AD339" s="67" t="str">
        <f t="shared" si="108"/>
        <v/>
      </c>
      <c r="AE339" s="31"/>
      <c r="AF339" s="23">
        <f t="shared" si="109"/>
        <v>1</v>
      </c>
      <c r="AG339" s="23">
        <f t="shared" si="110"/>
        <v>0</v>
      </c>
      <c r="AH339" s="23">
        <f t="shared" si="111"/>
        <v>0</v>
      </c>
      <c r="AI339" s="23">
        <f t="shared" si="112"/>
        <v>0</v>
      </c>
      <c r="AJ339" s="23">
        <f t="shared" si="113"/>
        <v>0</v>
      </c>
    </row>
    <row r="340" spans="1:36" ht="25.5" customHeight="1" x14ac:dyDescent="0.2">
      <c r="A340" s="126" t="s">
        <v>5</v>
      </c>
      <c r="B340" s="60" t="s">
        <v>1781</v>
      </c>
      <c r="C340" s="41" t="s">
        <v>29</v>
      </c>
      <c r="D340" s="74" t="s">
        <v>1179</v>
      </c>
      <c r="E340" s="93" t="str">
        <f t="shared" si="115"/>
        <v>Niveau 2</v>
      </c>
      <c r="F340" s="27" t="s">
        <v>1136</v>
      </c>
      <c r="G340" s="41" t="s">
        <v>1145</v>
      </c>
      <c r="H340" s="76">
        <v>110</v>
      </c>
      <c r="I340" s="109">
        <v>4.4000000000000004</v>
      </c>
      <c r="J340" s="94">
        <f t="shared" si="105"/>
        <v>484.00000000000006</v>
      </c>
      <c r="K340" s="27"/>
      <c r="L340" s="27"/>
      <c r="M340" s="27"/>
      <c r="N340" s="27"/>
      <c r="O340" s="27"/>
      <c r="P340" s="118"/>
      <c r="Q340" s="27"/>
      <c r="R340" s="45"/>
      <c r="S340" s="55"/>
      <c r="T340" s="23"/>
      <c r="U340" s="23"/>
      <c r="V340" s="23"/>
      <c r="W340" s="23"/>
      <c r="X340" s="23"/>
      <c r="Y340" s="91"/>
      <c r="Z340" s="92"/>
      <c r="AA340" s="92"/>
      <c r="AB340" s="67" t="str">
        <f t="shared" si="106"/>
        <v/>
      </c>
      <c r="AC340" s="67" t="str">
        <f t="shared" si="107"/>
        <v/>
      </c>
      <c r="AD340" s="67" t="str">
        <f t="shared" si="108"/>
        <v/>
      </c>
      <c r="AE340" s="31"/>
      <c r="AF340" s="23">
        <f t="shared" si="109"/>
        <v>0</v>
      </c>
      <c r="AG340" s="23">
        <f t="shared" si="110"/>
        <v>1</v>
      </c>
      <c r="AH340" s="23">
        <f t="shared" si="111"/>
        <v>0</v>
      </c>
      <c r="AI340" s="23">
        <f t="shared" si="112"/>
        <v>0</v>
      </c>
      <c r="AJ340" s="23">
        <f t="shared" si="113"/>
        <v>0</v>
      </c>
    </row>
    <row r="341" spans="1:36" ht="25.5" customHeight="1" x14ac:dyDescent="0.2">
      <c r="A341" s="126" t="s">
        <v>0</v>
      </c>
      <c r="B341" s="60" t="s">
        <v>1782</v>
      </c>
      <c r="C341" s="41" t="s">
        <v>34</v>
      </c>
      <c r="D341" s="74" t="s">
        <v>1339</v>
      </c>
      <c r="E341" s="93" t="str">
        <f t="shared" si="115"/>
        <v>Niveau 1</v>
      </c>
      <c r="F341" s="27" t="s">
        <v>1136</v>
      </c>
      <c r="G341" s="41" t="s">
        <v>1145</v>
      </c>
      <c r="H341" s="76">
        <v>120</v>
      </c>
      <c r="I341" s="109">
        <v>6</v>
      </c>
      <c r="J341" s="94">
        <f t="shared" si="105"/>
        <v>720</v>
      </c>
      <c r="K341" s="27">
        <v>5</v>
      </c>
      <c r="L341" s="27">
        <v>0</v>
      </c>
      <c r="M341" s="27">
        <v>0</v>
      </c>
      <c r="N341" s="27">
        <v>0</v>
      </c>
      <c r="O341" s="27">
        <v>0</v>
      </c>
      <c r="P341" s="118"/>
      <c r="Q341" s="27"/>
      <c r="R341" s="45"/>
      <c r="S341" s="55"/>
      <c r="T341" s="23"/>
      <c r="U341" s="23"/>
      <c r="V341" s="23"/>
      <c r="W341" s="23"/>
      <c r="X341" s="23"/>
      <c r="Y341" s="91"/>
      <c r="Z341" s="92"/>
      <c r="AA341" s="92"/>
      <c r="AB341" s="67" t="str">
        <f t="shared" si="106"/>
        <v/>
      </c>
      <c r="AC341" s="67" t="str">
        <f t="shared" si="107"/>
        <v/>
      </c>
      <c r="AD341" s="67" t="str">
        <f t="shared" si="108"/>
        <v/>
      </c>
      <c r="AE341" s="31"/>
      <c r="AF341" s="23">
        <f t="shared" si="109"/>
        <v>1</v>
      </c>
      <c r="AG341" s="23">
        <f t="shared" si="110"/>
        <v>0</v>
      </c>
      <c r="AH341" s="23">
        <f t="shared" si="111"/>
        <v>0</v>
      </c>
      <c r="AI341" s="23">
        <f t="shared" si="112"/>
        <v>0</v>
      </c>
      <c r="AJ341" s="23">
        <f t="shared" si="113"/>
        <v>0</v>
      </c>
    </row>
    <row r="342" spans="1:36" ht="25.5" customHeight="1" x14ac:dyDescent="0.2">
      <c r="A342" s="126" t="s">
        <v>0</v>
      </c>
      <c r="B342" s="60" t="s">
        <v>1783</v>
      </c>
      <c r="C342" s="41" t="s">
        <v>1116</v>
      </c>
      <c r="D342" s="74" t="s">
        <v>1339</v>
      </c>
      <c r="E342" s="93" t="str">
        <f t="shared" si="115"/>
        <v>Niveau 1</v>
      </c>
      <c r="F342" s="27" t="s">
        <v>1136</v>
      </c>
      <c r="G342" s="41" t="s">
        <v>1145</v>
      </c>
      <c r="H342" s="76">
        <v>100</v>
      </c>
      <c r="I342" s="109">
        <v>3.8</v>
      </c>
      <c r="J342" s="94">
        <f t="shared" si="105"/>
        <v>380</v>
      </c>
      <c r="K342" s="27">
        <v>0</v>
      </c>
      <c r="L342" s="27">
        <v>0</v>
      </c>
      <c r="M342" s="27">
        <v>0</v>
      </c>
      <c r="N342" s="27">
        <v>0</v>
      </c>
      <c r="O342" s="27">
        <v>0</v>
      </c>
      <c r="P342" s="118"/>
      <c r="Q342" s="27"/>
      <c r="R342" s="45"/>
      <c r="S342" s="55"/>
      <c r="T342" s="23"/>
      <c r="U342" s="23"/>
      <c r="V342" s="23"/>
      <c r="W342" s="23"/>
      <c r="X342" s="23"/>
      <c r="Y342" s="91"/>
      <c r="Z342" s="92"/>
      <c r="AA342" s="92"/>
      <c r="AB342" s="67" t="str">
        <f t="shared" si="106"/>
        <v/>
      </c>
      <c r="AC342" s="67" t="str">
        <f t="shared" si="107"/>
        <v/>
      </c>
      <c r="AD342" s="67" t="str">
        <f t="shared" si="108"/>
        <v/>
      </c>
      <c r="AE342" s="31"/>
      <c r="AF342" s="23">
        <f t="shared" si="109"/>
        <v>1</v>
      </c>
      <c r="AG342" s="23">
        <f t="shared" si="110"/>
        <v>0</v>
      </c>
      <c r="AH342" s="23">
        <f t="shared" si="111"/>
        <v>0</v>
      </c>
      <c r="AI342" s="23">
        <f t="shared" si="112"/>
        <v>0</v>
      </c>
      <c r="AJ342" s="23">
        <f t="shared" si="113"/>
        <v>0</v>
      </c>
    </row>
    <row r="343" spans="1:36" ht="25.5" customHeight="1" x14ac:dyDescent="0.2">
      <c r="A343" s="126" t="s">
        <v>0</v>
      </c>
      <c r="B343" s="60" t="s">
        <v>1779</v>
      </c>
      <c r="C343" s="41" t="s">
        <v>1114</v>
      </c>
      <c r="D343" s="74" t="s">
        <v>1179</v>
      </c>
      <c r="E343" s="93" t="str">
        <f t="shared" si="115"/>
        <v>Niveau 2</v>
      </c>
      <c r="F343" s="27" t="s">
        <v>1136</v>
      </c>
      <c r="G343" s="41" t="s">
        <v>1145</v>
      </c>
      <c r="H343" s="76">
        <v>247</v>
      </c>
      <c r="I343" s="109">
        <v>6.6</v>
      </c>
      <c r="J343" s="94">
        <f t="shared" si="105"/>
        <v>1630.1999999999998</v>
      </c>
      <c r="K343" s="27">
        <v>0</v>
      </c>
      <c r="L343" s="27">
        <v>0</v>
      </c>
      <c r="M343" s="27">
        <v>0</v>
      </c>
      <c r="N343" s="27">
        <v>0</v>
      </c>
      <c r="O343" s="27">
        <v>0</v>
      </c>
      <c r="P343" s="118">
        <v>2015</v>
      </c>
      <c r="Q343" s="27" t="s">
        <v>1122</v>
      </c>
      <c r="R343" s="45"/>
      <c r="S343" s="55"/>
      <c r="T343" s="23"/>
      <c r="U343" s="23"/>
      <c r="V343" s="23"/>
      <c r="W343" s="23"/>
      <c r="X343" s="23"/>
      <c r="Y343" s="91"/>
      <c r="Z343" s="92"/>
      <c r="AA343" s="92"/>
      <c r="AB343" s="67" t="str">
        <f t="shared" si="106"/>
        <v/>
      </c>
      <c r="AC343" s="67" t="str">
        <f t="shared" si="107"/>
        <v/>
      </c>
      <c r="AD343" s="67" t="str">
        <f t="shared" si="108"/>
        <v/>
      </c>
      <c r="AE343" s="31"/>
      <c r="AF343" s="23">
        <f t="shared" si="109"/>
        <v>0</v>
      </c>
      <c r="AG343" s="23">
        <f t="shared" si="110"/>
        <v>1</v>
      </c>
      <c r="AH343" s="23">
        <f t="shared" si="111"/>
        <v>0</v>
      </c>
      <c r="AI343" s="23">
        <f t="shared" si="112"/>
        <v>0</v>
      </c>
      <c r="AJ343" s="23">
        <f t="shared" si="113"/>
        <v>0</v>
      </c>
    </row>
    <row r="344" spans="1:36" ht="25.5" customHeight="1" x14ac:dyDescent="0.2">
      <c r="A344" s="126" t="s">
        <v>7</v>
      </c>
      <c r="B344" s="60" t="s">
        <v>1778</v>
      </c>
      <c r="C344" s="41" t="s">
        <v>29</v>
      </c>
      <c r="D344" s="74" t="s">
        <v>1179</v>
      </c>
      <c r="E344" s="93" t="str">
        <f t="shared" si="114"/>
        <v>Niveau 2</v>
      </c>
      <c r="F344" s="27" t="s">
        <v>1136</v>
      </c>
      <c r="G344" s="41" t="s">
        <v>1145</v>
      </c>
      <c r="H344" s="76">
        <v>135</v>
      </c>
      <c r="I344" s="109">
        <v>6.5</v>
      </c>
      <c r="J344" s="94">
        <f t="shared" ref="J344:J400" si="116">I344*H344</f>
        <v>877.5</v>
      </c>
      <c r="K344" s="27">
        <v>0</v>
      </c>
      <c r="L344" s="27">
        <v>0</v>
      </c>
      <c r="M344" s="27">
        <v>0</v>
      </c>
      <c r="N344" s="27">
        <v>176</v>
      </c>
      <c r="O344" s="27">
        <v>0</v>
      </c>
      <c r="P344" s="118"/>
      <c r="Q344" s="27"/>
      <c r="R344" s="45"/>
      <c r="S344" s="55"/>
      <c r="T344" s="23"/>
      <c r="U344" s="23"/>
      <c r="V344" s="23"/>
      <c r="W344" s="23"/>
      <c r="X344" s="23"/>
      <c r="Y344" s="91"/>
      <c r="Z344" s="92"/>
      <c r="AA344" s="92"/>
      <c r="AB344" s="67" t="str">
        <f t="shared" ref="AB344:AB408" si="117">IF(R344="Année N",Y344+Z344+AA344,"")</f>
        <v/>
      </c>
      <c r="AC344" s="67" t="str">
        <f t="shared" ref="AC344:AC408" si="118">IF(R344="N+1",Y344+Z344+AA344,"")</f>
        <v/>
      </c>
      <c r="AD344" s="67" t="str">
        <f t="shared" ref="AD344:AD408" si="119">IF(R344="&gt; N+1",Y344+Z344+AA344,"")</f>
        <v/>
      </c>
      <c r="AE344" s="31"/>
      <c r="AF344" s="23">
        <f t="shared" ref="AF344:AF392" si="120">IF(E344="Niveau 1",1,0)</f>
        <v>0</v>
      </c>
      <c r="AG344" s="23">
        <f t="shared" ref="AG344:AG392" si="121">IF(E344="Niveau 2",1,0)</f>
        <v>1</v>
      </c>
      <c r="AH344" s="23">
        <f t="shared" ref="AH344:AH392" si="122">IF(E344="Niveau 3",1,0)</f>
        <v>0</v>
      </c>
      <c r="AI344" s="23">
        <f t="shared" ref="AI344:AI392" si="123">IF(E344="Niveau 4",1,0)</f>
        <v>0</v>
      </c>
      <c r="AJ344" s="23">
        <f t="shared" ref="AJ344:AJ392" si="124">IF(E344="Niveau 5",1,0)</f>
        <v>0</v>
      </c>
    </row>
    <row r="345" spans="1:36" ht="25.5" customHeight="1" x14ac:dyDescent="0.2">
      <c r="A345" s="126" t="s">
        <v>0</v>
      </c>
      <c r="B345" s="60" t="s">
        <v>1842</v>
      </c>
      <c r="C345" s="41" t="s">
        <v>29</v>
      </c>
      <c r="D345" s="74" t="s">
        <v>1339</v>
      </c>
      <c r="E345" s="93" t="str">
        <f>IF(D345="Bon état","Niveau 1",IF(D345="Faïencée","Niveau 2",IF(D345="Fortement faïencée","Niveau 3",IF(D345="Orniérée","Niveau 4",IF(D345="Affaissée ou quasi détruite","Niveau 5","")))))</f>
        <v>Niveau 1</v>
      </c>
      <c r="F345" s="27" t="s">
        <v>1136</v>
      </c>
      <c r="G345" s="41" t="s">
        <v>1145</v>
      </c>
      <c r="H345" s="76">
        <v>78</v>
      </c>
      <c r="I345" s="109">
        <v>4.5999999999999996</v>
      </c>
      <c r="J345" s="94">
        <f>I345*H345</f>
        <v>358.79999999999995</v>
      </c>
      <c r="K345" s="27">
        <v>0</v>
      </c>
      <c r="L345" s="27">
        <v>0</v>
      </c>
      <c r="M345" s="27">
        <v>0</v>
      </c>
      <c r="N345" s="27">
        <v>0</v>
      </c>
      <c r="O345" s="27">
        <v>0</v>
      </c>
      <c r="P345" s="118"/>
      <c r="Q345" s="27"/>
      <c r="R345" s="45"/>
      <c r="S345" s="55"/>
      <c r="T345" s="23"/>
      <c r="U345" s="23"/>
      <c r="V345" s="23"/>
      <c r="W345" s="23"/>
      <c r="X345" s="23"/>
      <c r="Y345" s="91"/>
      <c r="Z345" s="92"/>
      <c r="AA345" s="92"/>
      <c r="AB345" s="67" t="str">
        <f>IF(R345="Année N",Y345+Z345+AA345,"")</f>
        <v/>
      </c>
      <c r="AC345" s="67" t="str">
        <f>IF(R345="N+1",Y345+Z345+AA345,"")</f>
        <v/>
      </c>
      <c r="AD345" s="67" t="str">
        <f>IF(R345="&gt; N+1",Y345+Z345+AA345,"")</f>
        <v/>
      </c>
      <c r="AE345" s="31"/>
      <c r="AF345" s="23">
        <f>IF(E345="Niveau 1",1,0)</f>
        <v>1</v>
      </c>
      <c r="AG345" s="23">
        <f>IF(E345="Niveau 2",1,0)</f>
        <v>0</v>
      </c>
      <c r="AH345" s="23">
        <f>IF(E345="Niveau 3",1,0)</f>
        <v>0</v>
      </c>
      <c r="AI345" s="23">
        <f>IF(E345="Niveau 4",1,0)</f>
        <v>0</v>
      </c>
      <c r="AJ345" s="23">
        <f>IF(E345="Niveau 5",1,0)</f>
        <v>0</v>
      </c>
    </row>
    <row r="346" spans="1:36" ht="25.5" customHeight="1" x14ac:dyDescent="0.2">
      <c r="A346" s="177" t="s">
        <v>0</v>
      </c>
      <c r="B346" s="181" t="s">
        <v>1843</v>
      </c>
      <c r="C346" s="179" t="s">
        <v>1116</v>
      </c>
      <c r="D346" s="74"/>
      <c r="E346" s="93" t="str">
        <f t="shared" si="114"/>
        <v/>
      </c>
      <c r="F346" s="27"/>
      <c r="G346" s="41"/>
      <c r="H346" s="76"/>
      <c r="I346" s="109"/>
      <c r="J346" s="94">
        <f t="shared" si="116"/>
        <v>0</v>
      </c>
      <c r="K346" s="27"/>
      <c r="L346" s="27"/>
      <c r="M346" s="27"/>
      <c r="N346" s="27"/>
      <c r="O346" s="27"/>
      <c r="P346" s="118"/>
      <c r="Q346" s="27"/>
      <c r="R346" s="45"/>
      <c r="S346" s="55"/>
      <c r="T346" s="23"/>
      <c r="U346" s="23"/>
      <c r="V346" s="23"/>
      <c r="W346" s="23"/>
      <c r="X346" s="23"/>
      <c r="Y346" s="91"/>
      <c r="Z346" s="92"/>
      <c r="AA346" s="92"/>
      <c r="AB346" s="67" t="str">
        <f t="shared" si="117"/>
        <v/>
      </c>
      <c r="AC346" s="67" t="str">
        <f t="shared" si="118"/>
        <v/>
      </c>
      <c r="AD346" s="67" t="str">
        <f t="shared" si="119"/>
        <v/>
      </c>
      <c r="AE346" s="31"/>
      <c r="AF346" s="23">
        <f t="shared" si="120"/>
        <v>0</v>
      </c>
      <c r="AG346" s="23">
        <f t="shared" si="121"/>
        <v>0</v>
      </c>
      <c r="AH346" s="23">
        <f t="shared" si="122"/>
        <v>0</v>
      </c>
      <c r="AI346" s="23">
        <f t="shared" si="123"/>
        <v>0</v>
      </c>
      <c r="AJ346" s="23">
        <f t="shared" si="124"/>
        <v>0</v>
      </c>
    </row>
    <row r="347" spans="1:36" ht="25.5" customHeight="1" x14ac:dyDescent="0.2">
      <c r="A347" s="177" t="s">
        <v>0</v>
      </c>
      <c r="B347" s="181" t="s">
        <v>1844</v>
      </c>
      <c r="C347" s="179" t="s">
        <v>32</v>
      </c>
      <c r="D347" s="74"/>
      <c r="E347" s="93" t="str">
        <f t="shared" si="114"/>
        <v/>
      </c>
      <c r="F347" s="27"/>
      <c r="G347" s="41"/>
      <c r="H347" s="76"/>
      <c r="I347" s="109"/>
      <c r="J347" s="94">
        <f t="shared" si="116"/>
        <v>0</v>
      </c>
      <c r="K347" s="27"/>
      <c r="L347" s="27"/>
      <c r="M347" s="27"/>
      <c r="N347" s="27"/>
      <c r="O347" s="27"/>
      <c r="P347" s="118"/>
      <c r="Q347" s="27"/>
      <c r="R347" s="45"/>
      <c r="S347" s="55"/>
      <c r="T347" s="23"/>
      <c r="U347" s="23"/>
      <c r="V347" s="23"/>
      <c r="W347" s="23"/>
      <c r="X347" s="23"/>
      <c r="Y347" s="91"/>
      <c r="Z347" s="92"/>
      <c r="AA347" s="92"/>
      <c r="AB347" s="67" t="str">
        <f t="shared" si="117"/>
        <v/>
      </c>
      <c r="AC347" s="67" t="str">
        <f t="shared" si="118"/>
        <v/>
      </c>
      <c r="AD347" s="67" t="str">
        <f t="shared" si="119"/>
        <v/>
      </c>
      <c r="AE347" s="31"/>
      <c r="AF347" s="23">
        <f t="shared" si="120"/>
        <v>0</v>
      </c>
      <c r="AG347" s="23">
        <f t="shared" si="121"/>
        <v>0</v>
      </c>
      <c r="AH347" s="23">
        <f t="shared" si="122"/>
        <v>0</v>
      </c>
      <c r="AI347" s="23">
        <f t="shared" si="123"/>
        <v>0</v>
      </c>
      <c r="AJ347" s="23">
        <f t="shared" si="124"/>
        <v>0</v>
      </c>
    </row>
    <row r="348" spans="1:36" ht="25.5" customHeight="1" x14ac:dyDescent="0.2">
      <c r="A348" s="126" t="s">
        <v>0</v>
      </c>
      <c r="B348" s="60" t="s">
        <v>1845</v>
      </c>
      <c r="C348" s="41" t="s">
        <v>1340</v>
      </c>
      <c r="D348" s="74" t="s">
        <v>1179</v>
      </c>
      <c r="E348" s="93" t="str">
        <f t="shared" si="114"/>
        <v>Niveau 2</v>
      </c>
      <c r="F348" s="27" t="s">
        <v>1136</v>
      </c>
      <c r="G348" s="41" t="s">
        <v>1145</v>
      </c>
      <c r="H348" s="76">
        <v>185</v>
      </c>
      <c r="I348" s="109">
        <v>5.6</v>
      </c>
      <c r="J348" s="94">
        <f t="shared" si="116"/>
        <v>1036</v>
      </c>
      <c r="K348" s="27">
        <v>0</v>
      </c>
      <c r="L348" s="27">
        <v>0</v>
      </c>
      <c r="M348" s="27">
        <v>100</v>
      </c>
      <c r="N348" s="27">
        <v>207</v>
      </c>
      <c r="O348" s="27">
        <v>0</v>
      </c>
      <c r="P348" s="77"/>
      <c r="Q348" s="27"/>
      <c r="R348" s="45"/>
      <c r="S348" s="55"/>
      <c r="T348" s="23"/>
      <c r="U348" s="23"/>
      <c r="V348" s="23"/>
      <c r="W348" s="23"/>
      <c r="X348" s="23"/>
      <c r="Y348" s="91"/>
      <c r="Z348" s="92"/>
      <c r="AA348" s="92"/>
      <c r="AB348" s="67" t="str">
        <f t="shared" si="117"/>
        <v/>
      </c>
      <c r="AC348" s="67" t="str">
        <f t="shared" si="118"/>
        <v/>
      </c>
      <c r="AD348" s="67" t="str">
        <f t="shared" si="119"/>
        <v/>
      </c>
      <c r="AE348" s="31"/>
      <c r="AF348" s="23">
        <f t="shared" si="120"/>
        <v>0</v>
      </c>
      <c r="AG348" s="23">
        <f t="shared" si="121"/>
        <v>1</v>
      </c>
      <c r="AH348" s="23">
        <f t="shared" si="122"/>
        <v>0</v>
      </c>
      <c r="AI348" s="23">
        <f t="shared" si="123"/>
        <v>0</v>
      </c>
      <c r="AJ348" s="23">
        <f t="shared" si="124"/>
        <v>0</v>
      </c>
    </row>
    <row r="349" spans="1:36" ht="25.5" customHeight="1" x14ac:dyDescent="0.2">
      <c r="A349" s="212" t="s">
        <v>0</v>
      </c>
      <c r="B349" s="209" t="s">
        <v>1846</v>
      </c>
      <c r="C349" s="214" t="s">
        <v>23</v>
      </c>
      <c r="D349" s="74" t="s">
        <v>1179</v>
      </c>
      <c r="E349" s="93" t="str">
        <f t="shared" si="114"/>
        <v>Niveau 2</v>
      </c>
      <c r="F349" s="27" t="s">
        <v>1135</v>
      </c>
      <c r="G349" s="41" t="s">
        <v>1145</v>
      </c>
      <c r="H349" s="76">
        <v>203</v>
      </c>
      <c r="I349" s="109">
        <v>7.5</v>
      </c>
      <c r="J349" s="94">
        <f t="shared" si="116"/>
        <v>1522.5</v>
      </c>
      <c r="K349" s="27">
        <v>0</v>
      </c>
      <c r="L349" s="27">
        <v>0</v>
      </c>
      <c r="M349" s="27">
        <v>150</v>
      </c>
      <c r="N349" s="27">
        <v>305</v>
      </c>
      <c r="O349" s="27">
        <v>0</v>
      </c>
      <c r="P349" s="77"/>
      <c r="Q349" s="27"/>
      <c r="R349" s="45"/>
      <c r="S349" s="208"/>
      <c r="T349" s="23"/>
      <c r="U349" s="23"/>
      <c r="V349" s="23"/>
      <c r="W349" s="23"/>
      <c r="X349" s="23"/>
      <c r="Y349" s="91"/>
      <c r="Z349" s="92"/>
      <c r="AA349" s="92"/>
      <c r="AB349" s="207"/>
      <c r="AC349" s="207"/>
      <c r="AD349" s="207"/>
      <c r="AE349" s="31"/>
      <c r="AF349" s="23">
        <f t="shared" si="120"/>
        <v>0</v>
      </c>
      <c r="AG349" s="23">
        <f t="shared" si="121"/>
        <v>1</v>
      </c>
      <c r="AH349" s="23">
        <f t="shared" si="122"/>
        <v>0</v>
      </c>
      <c r="AI349" s="23">
        <f t="shared" si="123"/>
        <v>0</v>
      </c>
      <c r="AJ349" s="23">
        <f t="shared" si="124"/>
        <v>0</v>
      </c>
    </row>
    <row r="350" spans="1:36" ht="25.5" customHeight="1" x14ac:dyDescent="0.2">
      <c r="A350" s="177" t="s">
        <v>6</v>
      </c>
      <c r="B350" s="181" t="s">
        <v>1846</v>
      </c>
      <c r="C350" s="179" t="s">
        <v>23</v>
      </c>
      <c r="D350" s="74"/>
      <c r="E350" s="93" t="str">
        <f t="shared" si="114"/>
        <v/>
      </c>
      <c r="F350" s="27"/>
      <c r="G350" s="41" t="s">
        <v>1145</v>
      </c>
      <c r="H350" s="76"/>
      <c r="I350" s="109"/>
      <c r="J350" s="94">
        <f t="shared" si="116"/>
        <v>0</v>
      </c>
      <c r="K350" s="27"/>
      <c r="L350" s="27"/>
      <c r="M350" s="27"/>
      <c r="N350" s="27"/>
      <c r="O350" s="27"/>
      <c r="P350" s="77"/>
      <c r="Q350" s="27"/>
      <c r="R350" s="45"/>
      <c r="S350" s="55"/>
      <c r="T350" s="23"/>
      <c r="U350" s="23"/>
      <c r="V350" s="23"/>
      <c r="W350" s="23"/>
      <c r="X350" s="23"/>
      <c r="Y350" s="91"/>
      <c r="Z350" s="92"/>
      <c r="AA350" s="92"/>
      <c r="AB350" s="67" t="str">
        <f t="shared" si="117"/>
        <v/>
      </c>
      <c r="AC350" s="67" t="str">
        <f t="shared" si="118"/>
        <v/>
      </c>
      <c r="AD350" s="67" t="str">
        <f t="shared" si="119"/>
        <v/>
      </c>
      <c r="AE350" s="31"/>
      <c r="AF350" s="23">
        <f t="shared" si="120"/>
        <v>0</v>
      </c>
      <c r="AG350" s="23">
        <f t="shared" si="121"/>
        <v>0</v>
      </c>
      <c r="AH350" s="23">
        <f t="shared" si="122"/>
        <v>0</v>
      </c>
      <c r="AI350" s="23">
        <f t="shared" si="123"/>
        <v>0</v>
      </c>
      <c r="AJ350" s="23">
        <f t="shared" si="124"/>
        <v>0</v>
      </c>
    </row>
    <row r="351" spans="1:36" ht="25.5" customHeight="1" x14ac:dyDescent="0.2">
      <c r="A351" s="126" t="s">
        <v>0</v>
      </c>
      <c r="B351" s="60" t="s">
        <v>1847</v>
      </c>
      <c r="C351" s="41" t="s">
        <v>26</v>
      </c>
      <c r="D351" s="74" t="s">
        <v>1179</v>
      </c>
      <c r="E351" s="93" t="str">
        <f>IF(D351="Bon état","Niveau 1",IF(D351="Faïencée","Niveau 2",IF(D351="Fortement faïencée","Niveau 3",IF(D351="Orniérée","Niveau 4",IF(D351="Affaissée ou quasi détruite","Niveau 5","")))))</f>
        <v>Niveau 2</v>
      </c>
      <c r="F351" s="27" t="s">
        <v>1135</v>
      </c>
      <c r="G351" s="41" t="s">
        <v>1145</v>
      </c>
      <c r="H351" s="76">
        <v>95</v>
      </c>
      <c r="I351" s="109">
        <v>5.4</v>
      </c>
      <c r="J351" s="94">
        <f>I351*H351</f>
        <v>513</v>
      </c>
      <c r="K351" s="27">
        <v>30</v>
      </c>
      <c r="L351" s="27">
        <v>0</v>
      </c>
      <c r="M351" s="27">
        <v>0</v>
      </c>
      <c r="N351" s="27">
        <v>103</v>
      </c>
      <c r="O351" s="27">
        <v>0</v>
      </c>
      <c r="P351" s="77"/>
      <c r="Q351" s="27"/>
      <c r="R351" s="45"/>
      <c r="S351" s="55"/>
      <c r="T351" s="23"/>
      <c r="U351" s="23"/>
      <c r="V351" s="23"/>
      <c r="W351" s="23"/>
      <c r="X351" s="23"/>
      <c r="Y351" s="91"/>
      <c r="Z351" s="92"/>
      <c r="AA351" s="92"/>
      <c r="AB351" s="67" t="str">
        <f>IF(R351="Année N",Y351+Z351+AA351,"")</f>
        <v/>
      </c>
      <c r="AC351" s="67" t="str">
        <f>IF(R351="N+1",Y351+Z351+AA351,"")</f>
        <v/>
      </c>
      <c r="AD351" s="67" t="str">
        <f>IF(R351="&gt; N+1",Y351+Z351+AA351,"")</f>
        <v/>
      </c>
      <c r="AE351" s="31"/>
      <c r="AF351" s="23">
        <f>IF(E351="Niveau 1",1,0)</f>
        <v>0</v>
      </c>
      <c r="AG351" s="23">
        <f>IF(E351="Niveau 2",1,0)</f>
        <v>1</v>
      </c>
      <c r="AH351" s="23">
        <f>IF(E351="Niveau 3",1,0)</f>
        <v>0</v>
      </c>
      <c r="AI351" s="23">
        <f>IF(E351="Niveau 4",1,0)</f>
        <v>0</v>
      </c>
      <c r="AJ351" s="23">
        <f>IF(E351="Niveau 5",1,0)</f>
        <v>0</v>
      </c>
    </row>
    <row r="352" spans="1:36" ht="25.5" customHeight="1" x14ac:dyDescent="0.2">
      <c r="A352" s="126" t="s">
        <v>1</v>
      </c>
      <c r="B352" s="60" t="s">
        <v>353</v>
      </c>
      <c r="C352" s="41" t="s">
        <v>1340</v>
      </c>
      <c r="D352" s="74" t="s">
        <v>1179</v>
      </c>
      <c r="E352" s="93" t="str">
        <f t="shared" si="114"/>
        <v>Niveau 2</v>
      </c>
      <c r="F352" s="27" t="s">
        <v>1135</v>
      </c>
      <c r="G352" s="41" t="s">
        <v>1145</v>
      </c>
      <c r="H352" s="76">
        <v>470</v>
      </c>
      <c r="I352" s="109">
        <v>5.5</v>
      </c>
      <c r="J352" s="94">
        <f t="shared" si="116"/>
        <v>2585</v>
      </c>
      <c r="K352" s="27">
        <v>0</v>
      </c>
      <c r="L352" s="27">
        <v>0</v>
      </c>
      <c r="M352" s="27">
        <v>0</v>
      </c>
      <c r="N352" s="27">
        <v>570</v>
      </c>
      <c r="O352" s="27">
        <v>0</v>
      </c>
      <c r="P352" s="77"/>
      <c r="Q352" s="27"/>
      <c r="R352" s="45"/>
      <c r="S352" s="55"/>
      <c r="T352" s="23"/>
      <c r="U352" s="23"/>
      <c r="V352" s="23"/>
      <c r="W352" s="23"/>
      <c r="X352" s="23"/>
      <c r="Y352" s="91"/>
      <c r="Z352" s="92"/>
      <c r="AA352" s="92"/>
      <c r="AB352" s="67" t="str">
        <f t="shared" si="117"/>
        <v/>
      </c>
      <c r="AC352" s="67" t="str">
        <f t="shared" si="118"/>
        <v/>
      </c>
      <c r="AD352" s="67" t="str">
        <f t="shared" si="119"/>
        <v/>
      </c>
      <c r="AE352" s="31"/>
      <c r="AF352" s="23">
        <f t="shared" si="120"/>
        <v>0</v>
      </c>
      <c r="AG352" s="23">
        <f t="shared" si="121"/>
        <v>1</v>
      </c>
      <c r="AH352" s="23">
        <f t="shared" si="122"/>
        <v>0</v>
      </c>
      <c r="AI352" s="23">
        <f t="shared" si="123"/>
        <v>0</v>
      </c>
      <c r="AJ352" s="23">
        <f t="shared" si="124"/>
        <v>0</v>
      </c>
    </row>
    <row r="353" spans="1:36" ht="25.5" customHeight="1" x14ac:dyDescent="0.2">
      <c r="A353" s="126" t="s">
        <v>0</v>
      </c>
      <c r="B353" s="60" t="s">
        <v>1848</v>
      </c>
      <c r="C353" s="41" t="s">
        <v>31</v>
      </c>
      <c r="D353" s="74" t="s">
        <v>1339</v>
      </c>
      <c r="E353" s="93" t="str">
        <f t="shared" si="114"/>
        <v>Niveau 1</v>
      </c>
      <c r="F353" s="27" t="s">
        <v>1136</v>
      </c>
      <c r="G353" s="41" t="s">
        <v>1145</v>
      </c>
      <c r="H353" s="76">
        <v>40</v>
      </c>
      <c r="I353" s="109">
        <v>10</v>
      </c>
      <c r="J353" s="94">
        <f t="shared" si="116"/>
        <v>400</v>
      </c>
      <c r="K353" s="27">
        <v>0</v>
      </c>
      <c r="L353" s="27">
        <v>0</v>
      </c>
      <c r="M353" s="27">
        <v>0</v>
      </c>
      <c r="N353" s="27">
        <v>0</v>
      </c>
      <c r="O353" s="27">
        <v>0</v>
      </c>
      <c r="P353" s="77"/>
      <c r="Q353" s="27"/>
      <c r="R353" s="45"/>
      <c r="S353" s="55"/>
      <c r="T353" s="23"/>
      <c r="U353" s="23"/>
      <c r="V353" s="23"/>
      <c r="W353" s="23"/>
      <c r="X353" s="23"/>
      <c r="Y353" s="91"/>
      <c r="Z353" s="92"/>
      <c r="AA353" s="92"/>
      <c r="AB353" s="67" t="str">
        <f t="shared" si="117"/>
        <v/>
      </c>
      <c r="AC353" s="67" t="str">
        <f t="shared" si="118"/>
        <v/>
      </c>
      <c r="AD353" s="67" t="str">
        <f t="shared" si="119"/>
        <v/>
      </c>
      <c r="AE353" s="31"/>
      <c r="AF353" s="23">
        <f t="shared" si="120"/>
        <v>1</v>
      </c>
      <c r="AG353" s="23">
        <f t="shared" si="121"/>
        <v>0</v>
      </c>
      <c r="AH353" s="23">
        <f t="shared" si="122"/>
        <v>0</v>
      </c>
      <c r="AI353" s="23">
        <f t="shared" si="123"/>
        <v>0</v>
      </c>
      <c r="AJ353" s="23">
        <f t="shared" si="124"/>
        <v>0</v>
      </c>
    </row>
    <row r="354" spans="1:36" ht="25.5" customHeight="1" x14ac:dyDescent="0.2">
      <c r="A354" s="126" t="s">
        <v>0</v>
      </c>
      <c r="B354" s="60" t="s">
        <v>355</v>
      </c>
      <c r="C354" s="41" t="s">
        <v>30</v>
      </c>
      <c r="D354" s="74" t="s">
        <v>1339</v>
      </c>
      <c r="E354" s="93" t="str">
        <f t="shared" si="114"/>
        <v>Niveau 1</v>
      </c>
      <c r="F354" s="27" t="s">
        <v>1136</v>
      </c>
      <c r="G354" s="41" t="s">
        <v>1145</v>
      </c>
      <c r="H354" s="76">
        <v>45</v>
      </c>
      <c r="I354" s="109">
        <v>4.2</v>
      </c>
      <c r="J354" s="94">
        <f t="shared" si="116"/>
        <v>189</v>
      </c>
      <c r="K354" s="27">
        <v>0</v>
      </c>
      <c r="L354" s="27">
        <v>0</v>
      </c>
      <c r="M354" s="27">
        <v>0</v>
      </c>
      <c r="N354" s="27">
        <v>0</v>
      </c>
      <c r="O354" s="27">
        <v>0</v>
      </c>
      <c r="P354" s="77"/>
      <c r="Q354" s="27"/>
      <c r="R354" s="45"/>
      <c r="S354" s="55"/>
      <c r="T354" s="23"/>
      <c r="U354" s="23"/>
      <c r="V354" s="23"/>
      <c r="W354" s="23"/>
      <c r="X354" s="23"/>
      <c r="Y354" s="91"/>
      <c r="Z354" s="92"/>
      <c r="AA354" s="92"/>
      <c r="AB354" s="67" t="str">
        <f t="shared" si="117"/>
        <v/>
      </c>
      <c r="AC354" s="67" t="str">
        <f t="shared" si="118"/>
        <v/>
      </c>
      <c r="AD354" s="67" t="str">
        <f t="shared" si="119"/>
        <v/>
      </c>
      <c r="AE354" s="31"/>
      <c r="AF354" s="23">
        <f t="shared" si="120"/>
        <v>1</v>
      </c>
      <c r="AG354" s="23">
        <f t="shared" si="121"/>
        <v>0</v>
      </c>
      <c r="AH354" s="23">
        <f t="shared" si="122"/>
        <v>0</v>
      </c>
      <c r="AI354" s="23">
        <f t="shared" si="123"/>
        <v>0</v>
      </c>
      <c r="AJ354" s="23">
        <f t="shared" si="124"/>
        <v>0</v>
      </c>
    </row>
    <row r="355" spans="1:36" ht="25.5" customHeight="1" x14ac:dyDescent="0.2">
      <c r="A355" s="126" t="s">
        <v>0</v>
      </c>
      <c r="B355" s="60" t="s">
        <v>1849</v>
      </c>
      <c r="C355" s="41" t="s">
        <v>30</v>
      </c>
      <c r="D355" s="74" t="s">
        <v>1179</v>
      </c>
      <c r="E355" s="93" t="str">
        <f t="shared" si="114"/>
        <v>Niveau 2</v>
      </c>
      <c r="F355" s="27" t="s">
        <v>1136</v>
      </c>
      <c r="G355" s="41" t="s">
        <v>1145</v>
      </c>
      <c r="H355" s="76">
        <v>95</v>
      </c>
      <c r="I355" s="109">
        <v>4.4000000000000004</v>
      </c>
      <c r="J355" s="94">
        <f t="shared" si="116"/>
        <v>418.00000000000006</v>
      </c>
      <c r="K355" s="27"/>
      <c r="L355" s="27"/>
      <c r="M355" s="27"/>
      <c r="N355" s="27"/>
      <c r="O355" s="27"/>
      <c r="P355" s="118"/>
      <c r="Q355" s="27"/>
      <c r="R355" s="45"/>
      <c r="S355" s="55"/>
      <c r="T355" s="23"/>
      <c r="U355" s="23"/>
      <c r="V355" s="23"/>
      <c r="W355" s="23"/>
      <c r="X355" s="23"/>
      <c r="Y355" s="91"/>
      <c r="Z355" s="92"/>
      <c r="AA355" s="92"/>
      <c r="AB355" s="67" t="str">
        <f t="shared" si="117"/>
        <v/>
      </c>
      <c r="AC355" s="67" t="str">
        <f t="shared" si="118"/>
        <v/>
      </c>
      <c r="AD355" s="67" t="str">
        <f t="shared" si="119"/>
        <v/>
      </c>
      <c r="AE355" s="31"/>
      <c r="AF355" s="23">
        <f t="shared" si="120"/>
        <v>0</v>
      </c>
      <c r="AG355" s="23">
        <f t="shared" si="121"/>
        <v>1</v>
      </c>
      <c r="AH355" s="23">
        <f t="shared" si="122"/>
        <v>0</v>
      </c>
      <c r="AI355" s="23">
        <f t="shared" si="123"/>
        <v>0</v>
      </c>
      <c r="AJ355" s="23">
        <f t="shared" si="124"/>
        <v>0</v>
      </c>
    </row>
    <row r="356" spans="1:36" ht="25.5" customHeight="1" x14ac:dyDescent="0.2">
      <c r="A356" s="126" t="s">
        <v>0</v>
      </c>
      <c r="B356" s="60" t="s">
        <v>1850</v>
      </c>
      <c r="C356" s="41" t="s">
        <v>33</v>
      </c>
      <c r="D356" s="74"/>
      <c r="E356" s="93" t="str">
        <f t="shared" si="114"/>
        <v/>
      </c>
      <c r="F356" s="27"/>
      <c r="G356" s="41"/>
      <c r="H356" s="76"/>
      <c r="I356" s="109"/>
      <c r="J356" s="94">
        <f t="shared" si="116"/>
        <v>0</v>
      </c>
      <c r="K356" s="27"/>
      <c r="L356" s="27"/>
      <c r="M356" s="27"/>
      <c r="N356" s="27"/>
      <c r="O356" s="27"/>
      <c r="P356" s="118"/>
      <c r="Q356" s="27"/>
      <c r="R356" s="45"/>
      <c r="S356" s="55"/>
      <c r="T356" s="23"/>
      <c r="U356" s="23"/>
      <c r="V356" s="23"/>
      <c r="W356" s="23"/>
      <c r="X356" s="23"/>
      <c r="Y356" s="91"/>
      <c r="Z356" s="92"/>
      <c r="AA356" s="92"/>
      <c r="AB356" s="67" t="str">
        <f t="shared" si="117"/>
        <v/>
      </c>
      <c r="AC356" s="67" t="str">
        <f t="shared" si="118"/>
        <v/>
      </c>
      <c r="AD356" s="67" t="str">
        <f t="shared" si="119"/>
        <v/>
      </c>
      <c r="AE356" s="31"/>
      <c r="AF356" s="23">
        <f t="shared" si="120"/>
        <v>0</v>
      </c>
      <c r="AG356" s="23">
        <f t="shared" si="121"/>
        <v>0</v>
      </c>
      <c r="AH356" s="23">
        <f t="shared" si="122"/>
        <v>0</v>
      </c>
      <c r="AI356" s="23">
        <f t="shared" si="123"/>
        <v>0</v>
      </c>
      <c r="AJ356" s="23">
        <f t="shared" si="124"/>
        <v>0</v>
      </c>
    </row>
    <row r="357" spans="1:36" ht="25.5" customHeight="1" x14ac:dyDescent="0.2">
      <c r="A357" s="126" t="s">
        <v>0</v>
      </c>
      <c r="B357" s="60" t="s">
        <v>1851</v>
      </c>
      <c r="C357" s="41" t="s">
        <v>33</v>
      </c>
      <c r="D357" s="74" t="s">
        <v>1339</v>
      </c>
      <c r="E357" s="93" t="str">
        <f t="shared" si="114"/>
        <v>Niveau 1</v>
      </c>
      <c r="F357" s="27" t="s">
        <v>1136</v>
      </c>
      <c r="G357" s="41" t="s">
        <v>1145</v>
      </c>
      <c r="H357" s="76"/>
      <c r="I357" s="109"/>
      <c r="J357" s="94">
        <f t="shared" si="116"/>
        <v>0</v>
      </c>
      <c r="K357" s="27">
        <v>0</v>
      </c>
      <c r="L357" s="27">
        <v>0</v>
      </c>
      <c r="M357" s="27">
        <v>0</v>
      </c>
      <c r="N357" s="27">
        <v>0</v>
      </c>
      <c r="O357" s="27">
        <v>0</v>
      </c>
      <c r="P357" s="118"/>
      <c r="Q357" s="27"/>
      <c r="R357" s="45"/>
      <c r="S357" s="55"/>
      <c r="T357" s="23"/>
      <c r="U357" s="23"/>
      <c r="V357" s="23"/>
      <c r="W357" s="23"/>
      <c r="X357" s="23"/>
      <c r="Y357" s="91"/>
      <c r="Z357" s="92"/>
      <c r="AA357" s="92"/>
      <c r="AB357" s="67" t="str">
        <f t="shared" si="117"/>
        <v/>
      </c>
      <c r="AC357" s="67" t="str">
        <f t="shared" si="118"/>
        <v/>
      </c>
      <c r="AD357" s="67" t="str">
        <f t="shared" si="119"/>
        <v/>
      </c>
      <c r="AE357" s="31"/>
      <c r="AF357" s="23">
        <f t="shared" si="120"/>
        <v>1</v>
      </c>
      <c r="AG357" s="23">
        <f t="shared" si="121"/>
        <v>0</v>
      </c>
      <c r="AH357" s="23">
        <f t="shared" si="122"/>
        <v>0</v>
      </c>
      <c r="AI357" s="23">
        <f t="shared" si="123"/>
        <v>0</v>
      </c>
      <c r="AJ357" s="23">
        <f t="shared" si="124"/>
        <v>0</v>
      </c>
    </row>
    <row r="358" spans="1:36" ht="25.5" customHeight="1" x14ac:dyDescent="0.2">
      <c r="A358" s="126" t="s">
        <v>0</v>
      </c>
      <c r="B358" s="60" t="s">
        <v>359</v>
      </c>
      <c r="C358" s="41" t="s">
        <v>29</v>
      </c>
      <c r="D358" s="74" t="s">
        <v>1179</v>
      </c>
      <c r="E358" s="93" t="str">
        <f t="shared" si="114"/>
        <v>Niveau 2</v>
      </c>
      <c r="F358" s="27" t="s">
        <v>1136</v>
      </c>
      <c r="G358" s="41" t="s">
        <v>1145</v>
      </c>
      <c r="H358" s="76"/>
      <c r="I358" s="109"/>
      <c r="J358" s="94">
        <f t="shared" si="116"/>
        <v>0</v>
      </c>
      <c r="K358" s="27"/>
      <c r="L358" s="27"/>
      <c r="M358" s="27"/>
      <c r="N358" s="27"/>
      <c r="O358" s="27"/>
      <c r="P358" s="118"/>
      <c r="Q358" s="27"/>
      <c r="R358" s="45"/>
      <c r="S358" s="55"/>
      <c r="T358" s="23"/>
      <c r="U358" s="23"/>
      <c r="V358" s="23"/>
      <c r="W358" s="23"/>
      <c r="X358" s="23"/>
      <c r="Y358" s="91"/>
      <c r="Z358" s="92"/>
      <c r="AA358" s="92"/>
      <c r="AB358" s="67" t="str">
        <f t="shared" si="117"/>
        <v/>
      </c>
      <c r="AC358" s="67" t="str">
        <f t="shared" si="118"/>
        <v/>
      </c>
      <c r="AD358" s="67" t="str">
        <f t="shared" si="119"/>
        <v/>
      </c>
      <c r="AE358" s="31"/>
      <c r="AF358" s="23">
        <f t="shared" si="120"/>
        <v>0</v>
      </c>
      <c r="AG358" s="23">
        <f t="shared" si="121"/>
        <v>1</v>
      </c>
      <c r="AH358" s="23">
        <f t="shared" si="122"/>
        <v>0</v>
      </c>
      <c r="AI358" s="23">
        <f t="shared" si="123"/>
        <v>0</v>
      </c>
      <c r="AJ358" s="23">
        <f t="shared" si="124"/>
        <v>0</v>
      </c>
    </row>
    <row r="359" spans="1:36" ht="25.5" customHeight="1" x14ac:dyDescent="0.2">
      <c r="A359" s="126" t="s">
        <v>0</v>
      </c>
      <c r="B359" s="60" t="s">
        <v>1852</v>
      </c>
      <c r="C359" s="41" t="s">
        <v>1116</v>
      </c>
      <c r="D359" s="74" t="s">
        <v>1339</v>
      </c>
      <c r="E359" s="93" t="str">
        <f t="shared" ref="E359:E408" si="125">IF(D359="Bon état","Niveau 1",IF(D359="Faïencée","Niveau 2",IF(D359="Fortement faïencée","Niveau 3",IF(D359="Orniérée","Niveau 4",IF(D359="Affaissée ou quasi détruite","Niveau 5","")))))</f>
        <v>Niveau 1</v>
      </c>
      <c r="F359" s="27" t="s">
        <v>1136</v>
      </c>
      <c r="G359" s="41" t="s">
        <v>1145</v>
      </c>
      <c r="H359" s="76">
        <v>220</v>
      </c>
      <c r="I359" s="109">
        <v>4.4000000000000004</v>
      </c>
      <c r="J359" s="94">
        <f t="shared" si="116"/>
        <v>968.00000000000011</v>
      </c>
      <c r="K359" s="27">
        <v>0</v>
      </c>
      <c r="L359" s="27">
        <v>0</v>
      </c>
      <c r="M359" s="27">
        <v>0</v>
      </c>
      <c r="N359" s="27">
        <v>0</v>
      </c>
      <c r="O359" s="27">
        <v>0</v>
      </c>
      <c r="P359" s="118"/>
      <c r="Q359" s="27"/>
      <c r="R359" s="45"/>
      <c r="S359" s="55"/>
      <c r="T359" s="23"/>
      <c r="U359" s="23"/>
      <c r="V359" s="23"/>
      <c r="W359" s="23"/>
      <c r="X359" s="23"/>
      <c r="Y359" s="91"/>
      <c r="Z359" s="92"/>
      <c r="AA359" s="92"/>
      <c r="AB359" s="67" t="str">
        <f t="shared" si="117"/>
        <v/>
      </c>
      <c r="AC359" s="67" t="str">
        <f t="shared" si="118"/>
        <v/>
      </c>
      <c r="AD359" s="67" t="str">
        <f t="shared" si="119"/>
        <v/>
      </c>
      <c r="AE359" s="31"/>
      <c r="AF359" s="23">
        <f t="shared" si="120"/>
        <v>1</v>
      </c>
      <c r="AG359" s="23">
        <f t="shared" si="121"/>
        <v>0</v>
      </c>
      <c r="AH359" s="23">
        <f t="shared" si="122"/>
        <v>0</v>
      </c>
      <c r="AI359" s="23">
        <f t="shared" si="123"/>
        <v>0</v>
      </c>
      <c r="AJ359" s="23">
        <f t="shared" si="124"/>
        <v>0</v>
      </c>
    </row>
    <row r="360" spans="1:36" ht="25.5" customHeight="1" x14ac:dyDescent="0.2">
      <c r="A360" s="126" t="s">
        <v>0</v>
      </c>
      <c r="B360" s="60" t="s">
        <v>1853</v>
      </c>
      <c r="C360" s="41" t="s">
        <v>1113</v>
      </c>
      <c r="D360" s="74" t="s">
        <v>1339</v>
      </c>
      <c r="E360" s="93" t="str">
        <f>IF(D360="Bon état","Niveau 1",IF(D360="Faïencée","Niveau 2",IF(D360="Fortement faïencée","Niveau 3",IF(D360="Orniérée","Niveau 4",IF(D360="Affaissée ou quasi détruite","Niveau 5","")))))</f>
        <v>Niveau 1</v>
      </c>
      <c r="F360" s="27" t="s">
        <v>1136</v>
      </c>
      <c r="G360" s="41" t="s">
        <v>1145</v>
      </c>
      <c r="H360" s="76">
        <v>190</v>
      </c>
      <c r="I360" s="109">
        <v>4.8</v>
      </c>
      <c r="J360" s="94">
        <f>I360*H360</f>
        <v>912</v>
      </c>
      <c r="K360" s="27">
        <v>0</v>
      </c>
      <c r="L360" s="27">
        <v>0</v>
      </c>
      <c r="M360" s="27">
        <v>0</v>
      </c>
      <c r="N360" s="27">
        <v>0</v>
      </c>
      <c r="O360" s="27">
        <v>0</v>
      </c>
      <c r="P360" s="118"/>
      <c r="Q360" s="27"/>
      <c r="R360" s="45"/>
      <c r="S360" s="55"/>
      <c r="T360" s="23"/>
      <c r="U360" s="23"/>
      <c r="V360" s="23"/>
      <c r="W360" s="23"/>
      <c r="X360" s="23"/>
      <c r="Y360" s="91"/>
      <c r="Z360" s="92"/>
      <c r="AA360" s="92"/>
      <c r="AB360" s="67" t="str">
        <f>IF(R360="Année N",Y360+Z360+AA360,"")</f>
        <v/>
      </c>
      <c r="AC360" s="67" t="str">
        <f>IF(R360="N+1",Y360+Z360+AA360,"")</f>
        <v/>
      </c>
      <c r="AD360" s="67" t="str">
        <f>IF(R360="&gt; N+1",Y360+Z360+AA360,"")</f>
        <v/>
      </c>
      <c r="AE360" s="31"/>
      <c r="AF360" s="23">
        <f>IF(E360="Niveau 1",1,0)</f>
        <v>1</v>
      </c>
      <c r="AG360" s="23">
        <f>IF(E360="Niveau 2",1,0)</f>
        <v>0</v>
      </c>
      <c r="AH360" s="23">
        <f>IF(E360="Niveau 3",1,0)</f>
        <v>0</v>
      </c>
      <c r="AI360" s="23">
        <f>IF(E360="Niveau 4",1,0)</f>
        <v>0</v>
      </c>
      <c r="AJ360" s="23">
        <f>IF(E360="Niveau 5",1,0)</f>
        <v>0</v>
      </c>
    </row>
    <row r="361" spans="1:36" ht="25.5" customHeight="1" x14ac:dyDescent="0.2">
      <c r="A361" s="126" t="s">
        <v>0</v>
      </c>
      <c r="B361" s="60" t="s">
        <v>1854</v>
      </c>
      <c r="C361" s="41" t="s">
        <v>1116</v>
      </c>
      <c r="D361" s="74" t="s">
        <v>1339</v>
      </c>
      <c r="E361" s="93" t="str">
        <f>IF(D361="Bon état","Niveau 1",IF(D361="Faïencée","Niveau 2",IF(D361="Fortement faïencée","Niveau 3",IF(D361="Orniérée","Niveau 4",IF(D361="Affaissée ou quasi détruite","Niveau 5","")))))</f>
        <v>Niveau 1</v>
      </c>
      <c r="F361" s="27" t="s">
        <v>1134</v>
      </c>
      <c r="G361" s="41" t="s">
        <v>1144</v>
      </c>
      <c r="H361" s="76">
        <v>445</v>
      </c>
      <c r="I361" s="109">
        <v>6.1</v>
      </c>
      <c r="J361" s="94">
        <f>I361*H361</f>
        <v>2714.5</v>
      </c>
      <c r="K361" s="27">
        <v>0</v>
      </c>
      <c r="L361" s="27">
        <v>0</v>
      </c>
      <c r="M361" s="27">
        <v>0</v>
      </c>
      <c r="N361" s="27">
        <v>0</v>
      </c>
      <c r="O361" s="27">
        <v>0</v>
      </c>
      <c r="P361" s="118">
        <v>2015</v>
      </c>
      <c r="Q361" s="27" t="s">
        <v>1117</v>
      </c>
      <c r="R361" s="45"/>
      <c r="S361" s="55"/>
      <c r="T361" s="23"/>
      <c r="U361" s="23"/>
      <c r="V361" s="23"/>
      <c r="W361" s="23"/>
      <c r="X361" s="23"/>
      <c r="Y361" s="91"/>
      <c r="Z361" s="92"/>
      <c r="AA361" s="92"/>
      <c r="AB361" s="67" t="str">
        <f>IF(R361="Année N",Y361+Z361+AA361,"")</f>
        <v/>
      </c>
      <c r="AC361" s="67" t="str">
        <f>IF(R361="N+1",Y361+Z361+AA361,"")</f>
        <v/>
      </c>
      <c r="AD361" s="67" t="str">
        <f>IF(R361="&gt; N+1",Y361+Z361+AA361,"")</f>
        <v/>
      </c>
      <c r="AE361" s="31"/>
      <c r="AF361" s="23">
        <f>IF(E361="Niveau 1",1,0)</f>
        <v>1</v>
      </c>
      <c r="AG361" s="23">
        <f>IF(E361="Niveau 2",1,0)</f>
        <v>0</v>
      </c>
      <c r="AH361" s="23">
        <f>IF(E361="Niveau 3",1,0)</f>
        <v>0</v>
      </c>
      <c r="AI361" s="23">
        <f>IF(E361="Niveau 4",1,0)</f>
        <v>0</v>
      </c>
      <c r="AJ361" s="23">
        <f>IF(E361="Niveau 5",1,0)</f>
        <v>0</v>
      </c>
    </row>
    <row r="362" spans="1:36" ht="25.5" customHeight="1" x14ac:dyDescent="0.2">
      <c r="A362" s="126" t="s">
        <v>0</v>
      </c>
      <c r="B362" s="60" t="s">
        <v>1855</v>
      </c>
      <c r="C362" s="41" t="s">
        <v>1340</v>
      </c>
      <c r="D362" s="74" t="s">
        <v>1179</v>
      </c>
      <c r="E362" s="93" t="str">
        <f>IF(D362="Bon état","Niveau 1",IF(D362="Faïencée","Niveau 2",IF(D362="Fortement faïencée","Niveau 3",IF(D362="Orniérée","Niveau 4",IF(D362="Affaissée ou quasi détruite","Niveau 5","")))))</f>
        <v>Niveau 2</v>
      </c>
      <c r="F362" s="27" t="s">
        <v>1136</v>
      </c>
      <c r="G362" s="41" t="s">
        <v>1145</v>
      </c>
      <c r="H362" s="76">
        <v>60</v>
      </c>
      <c r="I362" s="109">
        <v>8</v>
      </c>
      <c r="J362" s="94">
        <f>I362*H362</f>
        <v>480</v>
      </c>
      <c r="K362" s="27">
        <v>0</v>
      </c>
      <c r="L362" s="27">
        <v>0</v>
      </c>
      <c r="M362" s="27">
        <v>0</v>
      </c>
      <c r="N362" s="27">
        <v>96</v>
      </c>
      <c r="O362" s="27">
        <v>0</v>
      </c>
      <c r="P362" s="118"/>
      <c r="Q362" s="27"/>
      <c r="R362" s="45"/>
      <c r="S362" s="55"/>
      <c r="T362" s="23"/>
      <c r="U362" s="23"/>
      <c r="V362" s="23"/>
      <c r="W362" s="23"/>
      <c r="X362" s="23"/>
      <c r="Y362" s="91"/>
      <c r="Z362" s="92"/>
      <c r="AA362" s="92"/>
      <c r="AB362" s="67" t="str">
        <f>IF(R362="Année N",Y362+Z362+AA362,"")</f>
        <v/>
      </c>
      <c r="AC362" s="67" t="str">
        <f>IF(R362="N+1",Y362+Z362+AA362,"")</f>
        <v/>
      </c>
      <c r="AD362" s="67" t="str">
        <f>IF(R362="&gt; N+1",Y362+Z362+AA362,"")</f>
        <v/>
      </c>
      <c r="AE362" s="31"/>
      <c r="AF362" s="23">
        <f>IF(E362="Niveau 1",1,0)</f>
        <v>0</v>
      </c>
      <c r="AG362" s="23">
        <f>IF(E362="Niveau 2",1,0)</f>
        <v>1</v>
      </c>
      <c r="AH362" s="23">
        <f>IF(E362="Niveau 3",1,0)</f>
        <v>0</v>
      </c>
      <c r="AI362" s="23">
        <f>IF(E362="Niveau 4",1,0)</f>
        <v>0</v>
      </c>
      <c r="AJ362" s="23">
        <f>IF(E362="Niveau 5",1,0)</f>
        <v>0</v>
      </c>
    </row>
    <row r="363" spans="1:36" ht="25.5" customHeight="1" x14ac:dyDescent="0.2">
      <c r="A363" s="126" t="s">
        <v>0</v>
      </c>
      <c r="B363" s="60" t="s">
        <v>365</v>
      </c>
      <c r="C363" s="41" t="s">
        <v>1114</v>
      </c>
      <c r="D363" s="74" t="s">
        <v>1179</v>
      </c>
      <c r="E363" s="93" t="str">
        <f>IF(D363="Bon état","Niveau 1",IF(D363="Faïencée","Niveau 2",IF(D363="Fortement faïencée","Niveau 3",IF(D363="Orniérée","Niveau 4",IF(D363="Affaissée ou quasi détruite","Niveau 5","")))))</f>
        <v>Niveau 2</v>
      </c>
      <c r="F363" s="27" t="s">
        <v>1136</v>
      </c>
      <c r="G363" s="41" t="s">
        <v>1145</v>
      </c>
      <c r="H363" s="76">
        <v>470</v>
      </c>
      <c r="I363" s="109">
        <v>4.5999999999999996</v>
      </c>
      <c r="J363" s="94">
        <f>I363*H363</f>
        <v>2162</v>
      </c>
      <c r="K363" s="27">
        <v>10</v>
      </c>
      <c r="L363" s="27">
        <v>0</v>
      </c>
      <c r="M363" s="27">
        <v>0</v>
      </c>
      <c r="N363" s="27">
        <v>432</v>
      </c>
      <c r="O363" s="27">
        <v>0</v>
      </c>
      <c r="P363" s="118"/>
      <c r="Q363" s="27"/>
      <c r="R363" s="45"/>
      <c r="S363" s="55"/>
      <c r="T363" s="23"/>
      <c r="U363" s="23"/>
      <c r="V363" s="23"/>
      <c r="W363" s="23"/>
      <c r="X363" s="23"/>
      <c r="Y363" s="91"/>
      <c r="Z363" s="92"/>
      <c r="AA363" s="92"/>
      <c r="AB363" s="67" t="str">
        <f>IF(R363="Année N",Y363+Z363+AA363,"")</f>
        <v/>
      </c>
      <c r="AC363" s="67" t="str">
        <f>IF(R363="N+1",Y363+Z363+AA363,"")</f>
        <v/>
      </c>
      <c r="AD363" s="67" t="str">
        <f>IF(R363="&gt; N+1",Y363+Z363+AA363,"")</f>
        <v/>
      </c>
      <c r="AE363" s="31"/>
      <c r="AF363" s="23">
        <f>IF(E363="Niveau 1",1,0)</f>
        <v>0</v>
      </c>
      <c r="AG363" s="23">
        <f>IF(E363="Niveau 2",1,0)</f>
        <v>1</v>
      </c>
      <c r="AH363" s="23">
        <f>IF(E363="Niveau 3",1,0)</f>
        <v>0</v>
      </c>
      <c r="AI363" s="23">
        <f>IF(E363="Niveau 4",1,0)</f>
        <v>0</v>
      </c>
      <c r="AJ363" s="23">
        <f>IF(E363="Niveau 5",1,0)</f>
        <v>0</v>
      </c>
    </row>
    <row r="364" spans="1:36" ht="25.5" customHeight="1" x14ac:dyDescent="0.2">
      <c r="A364" s="126" t="s">
        <v>0</v>
      </c>
      <c r="B364" s="60" t="s">
        <v>1856</v>
      </c>
      <c r="C364" s="41" t="s">
        <v>26</v>
      </c>
      <c r="D364" s="74" t="s">
        <v>1179</v>
      </c>
      <c r="E364" s="93" t="str">
        <f>IF(D364="Bon état","Niveau 1",IF(D364="Faïencée","Niveau 2",IF(D364="Fortement faïencée","Niveau 3",IF(D364="Orniérée","Niveau 4",IF(D364="Affaissée ou quasi détruite","Niveau 5","")))))</f>
        <v>Niveau 2</v>
      </c>
      <c r="F364" s="27" t="s">
        <v>1135</v>
      </c>
      <c r="G364" s="41" t="s">
        <v>1145</v>
      </c>
      <c r="H364" s="76">
        <v>320</v>
      </c>
      <c r="I364" s="109">
        <v>5.4</v>
      </c>
      <c r="J364" s="94">
        <f>I364*H364</f>
        <v>1728</v>
      </c>
      <c r="K364" s="27">
        <v>25</v>
      </c>
      <c r="L364" s="27">
        <v>0</v>
      </c>
      <c r="M364" s="27">
        <v>250</v>
      </c>
      <c r="N364" s="27">
        <v>346</v>
      </c>
      <c r="O364" s="27">
        <v>0</v>
      </c>
      <c r="P364" s="118"/>
      <c r="Q364" s="27"/>
      <c r="R364" s="45"/>
      <c r="S364" s="55"/>
      <c r="T364" s="23"/>
      <c r="U364" s="23"/>
      <c r="V364" s="23"/>
      <c r="W364" s="23"/>
      <c r="X364" s="23"/>
      <c r="Y364" s="91"/>
      <c r="Z364" s="92"/>
      <c r="AA364" s="92"/>
      <c r="AB364" s="67" t="str">
        <f>IF(R364="Année N",Y364+Z364+AA364,"")</f>
        <v/>
      </c>
      <c r="AC364" s="67" t="str">
        <f>IF(R364="N+1",Y364+Z364+AA364,"")</f>
        <v/>
      </c>
      <c r="AD364" s="67" t="str">
        <f>IF(R364="&gt; N+1",Y364+Z364+AA364,"")</f>
        <v/>
      </c>
      <c r="AE364" s="31"/>
      <c r="AF364" s="23">
        <f>IF(E364="Niveau 1",1,0)</f>
        <v>0</v>
      </c>
      <c r="AG364" s="23">
        <f>IF(E364="Niveau 2",1,0)</f>
        <v>1</v>
      </c>
      <c r="AH364" s="23">
        <f>IF(E364="Niveau 3",1,0)</f>
        <v>0</v>
      </c>
      <c r="AI364" s="23">
        <f>IF(E364="Niveau 4",1,0)</f>
        <v>0</v>
      </c>
      <c r="AJ364" s="23">
        <f>IF(E364="Niveau 5",1,0)</f>
        <v>0</v>
      </c>
    </row>
    <row r="365" spans="1:36" ht="25.5" customHeight="1" x14ac:dyDescent="0.2">
      <c r="A365" s="126" t="s">
        <v>0</v>
      </c>
      <c r="B365" s="60" t="s">
        <v>367</v>
      </c>
      <c r="C365" s="41" t="s">
        <v>24</v>
      </c>
      <c r="D365" s="74" t="s">
        <v>1179</v>
      </c>
      <c r="E365" s="93" t="str">
        <f t="shared" si="125"/>
        <v>Niveau 2</v>
      </c>
      <c r="F365" s="27" t="s">
        <v>1136</v>
      </c>
      <c r="G365" s="41" t="s">
        <v>1145</v>
      </c>
      <c r="H365" s="76">
        <v>235</v>
      </c>
      <c r="I365" s="109">
        <v>4.5999999999999996</v>
      </c>
      <c r="J365" s="94">
        <f t="shared" si="116"/>
        <v>1081</v>
      </c>
      <c r="K365" s="27">
        <v>0</v>
      </c>
      <c r="L365" s="27">
        <v>0</v>
      </c>
      <c r="M365" s="27">
        <v>0</v>
      </c>
      <c r="N365" s="27">
        <v>216</v>
      </c>
      <c r="O365" s="27">
        <v>0</v>
      </c>
      <c r="P365" s="118"/>
      <c r="Q365" s="27"/>
      <c r="R365" s="45"/>
      <c r="S365" s="55"/>
      <c r="T365" s="23"/>
      <c r="U365" s="23"/>
      <c r="V365" s="23"/>
      <c r="W365" s="23"/>
      <c r="X365" s="23"/>
      <c r="Y365" s="91"/>
      <c r="Z365" s="92"/>
      <c r="AA365" s="92"/>
      <c r="AB365" s="67" t="str">
        <f t="shared" si="117"/>
        <v/>
      </c>
      <c r="AC365" s="67" t="str">
        <f t="shared" si="118"/>
        <v/>
      </c>
      <c r="AD365" s="67" t="str">
        <f t="shared" si="119"/>
        <v/>
      </c>
      <c r="AE365" s="31"/>
      <c r="AF365" s="23">
        <f t="shared" si="120"/>
        <v>0</v>
      </c>
      <c r="AG365" s="23">
        <f t="shared" si="121"/>
        <v>1</v>
      </c>
      <c r="AH365" s="23">
        <f t="shared" si="122"/>
        <v>0</v>
      </c>
      <c r="AI365" s="23">
        <f t="shared" si="123"/>
        <v>0</v>
      </c>
      <c r="AJ365" s="23">
        <f t="shared" si="124"/>
        <v>0</v>
      </c>
    </row>
    <row r="366" spans="1:36" ht="25.5" customHeight="1" x14ac:dyDescent="0.2">
      <c r="A366" s="126" t="s">
        <v>0</v>
      </c>
      <c r="B366" s="60" t="s">
        <v>1857</v>
      </c>
      <c r="C366" s="41" t="s">
        <v>1340</v>
      </c>
      <c r="D366" s="74" t="s">
        <v>1339</v>
      </c>
      <c r="E366" s="93" t="str">
        <f t="shared" si="125"/>
        <v>Niveau 1</v>
      </c>
      <c r="F366" s="27" t="s">
        <v>1136</v>
      </c>
      <c r="G366" s="41" t="s">
        <v>1145</v>
      </c>
      <c r="H366" s="76">
        <v>230</v>
      </c>
      <c r="I366" s="109">
        <v>6</v>
      </c>
      <c r="J366" s="94">
        <f t="shared" si="116"/>
        <v>1380</v>
      </c>
      <c r="K366" s="27">
        <v>0</v>
      </c>
      <c r="L366" s="27">
        <v>0</v>
      </c>
      <c r="M366" s="27">
        <v>0</v>
      </c>
      <c r="N366" s="27">
        <v>0</v>
      </c>
      <c r="O366" s="27">
        <v>0</v>
      </c>
      <c r="P366" s="118"/>
      <c r="Q366" s="27"/>
      <c r="R366" s="45"/>
      <c r="S366" s="55"/>
      <c r="T366" s="23"/>
      <c r="U366" s="23"/>
      <c r="V366" s="23"/>
      <c r="W366" s="23"/>
      <c r="X366" s="23"/>
      <c r="Y366" s="91"/>
      <c r="Z366" s="92"/>
      <c r="AA366" s="92"/>
      <c r="AB366" s="67" t="str">
        <f t="shared" si="117"/>
        <v/>
      </c>
      <c r="AC366" s="67" t="str">
        <f t="shared" si="118"/>
        <v/>
      </c>
      <c r="AD366" s="67" t="str">
        <f t="shared" si="119"/>
        <v/>
      </c>
      <c r="AE366" s="31"/>
      <c r="AF366" s="23">
        <f t="shared" si="120"/>
        <v>1</v>
      </c>
      <c r="AG366" s="23">
        <f t="shared" si="121"/>
        <v>0</v>
      </c>
      <c r="AH366" s="23">
        <f t="shared" si="122"/>
        <v>0</v>
      </c>
      <c r="AI366" s="23">
        <f t="shared" si="123"/>
        <v>0</v>
      </c>
      <c r="AJ366" s="23">
        <f t="shared" si="124"/>
        <v>0</v>
      </c>
    </row>
    <row r="367" spans="1:36" ht="25.5" customHeight="1" x14ac:dyDescent="0.2">
      <c r="A367" s="126" t="s">
        <v>0</v>
      </c>
      <c r="B367" s="60" t="s">
        <v>1858</v>
      </c>
      <c r="C367" s="41" t="s">
        <v>38</v>
      </c>
      <c r="D367" s="74" t="s">
        <v>1339</v>
      </c>
      <c r="E367" s="93" t="str">
        <f t="shared" si="125"/>
        <v>Niveau 1</v>
      </c>
      <c r="F367" s="27" t="s">
        <v>1136</v>
      </c>
      <c r="G367" s="41" t="s">
        <v>1145</v>
      </c>
      <c r="H367" s="76">
        <v>185</v>
      </c>
      <c r="I367" s="109">
        <v>4.4000000000000004</v>
      </c>
      <c r="J367" s="94">
        <f t="shared" si="116"/>
        <v>814.00000000000011</v>
      </c>
      <c r="K367" s="27">
        <v>0</v>
      </c>
      <c r="L367" s="27">
        <v>0</v>
      </c>
      <c r="M367" s="27">
        <v>0</v>
      </c>
      <c r="N367" s="27">
        <v>0</v>
      </c>
      <c r="O367" s="27">
        <v>0</v>
      </c>
      <c r="P367" s="118">
        <v>2015</v>
      </c>
      <c r="Q367" s="27" t="s">
        <v>1170</v>
      </c>
      <c r="R367" s="45"/>
      <c r="S367" s="55"/>
      <c r="T367" s="23"/>
      <c r="U367" s="23"/>
      <c r="V367" s="23"/>
      <c r="W367" s="23"/>
      <c r="X367" s="23"/>
      <c r="Y367" s="91"/>
      <c r="Z367" s="92"/>
      <c r="AA367" s="92"/>
      <c r="AB367" s="67" t="str">
        <f t="shared" si="117"/>
        <v/>
      </c>
      <c r="AC367" s="67" t="str">
        <f t="shared" si="118"/>
        <v/>
      </c>
      <c r="AD367" s="67" t="str">
        <f t="shared" si="119"/>
        <v/>
      </c>
      <c r="AE367" s="31"/>
      <c r="AF367" s="23">
        <f t="shared" si="120"/>
        <v>1</v>
      </c>
      <c r="AG367" s="23">
        <f t="shared" si="121"/>
        <v>0</v>
      </c>
      <c r="AH367" s="23">
        <f t="shared" si="122"/>
        <v>0</v>
      </c>
      <c r="AI367" s="23">
        <f t="shared" si="123"/>
        <v>0</v>
      </c>
      <c r="AJ367" s="23">
        <f t="shared" si="124"/>
        <v>0</v>
      </c>
    </row>
    <row r="368" spans="1:36" ht="25.5" customHeight="1" x14ac:dyDescent="0.2">
      <c r="A368" s="126" t="s">
        <v>0</v>
      </c>
      <c r="B368" s="60" t="s">
        <v>370</v>
      </c>
      <c r="C368" s="41" t="s">
        <v>29</v>
      </c>
      <c r="D368" s="74" t="s">
        <v>1339</v>
      </c>
      <c r="E368" s="93" t="str">
        <f t="shared" si="125"/>
        <v>Niveau 1</v>
      </c>
      <c r="F368" s="27" t="s">
        <v>1136</v>
      </c>
      <c r="G368" s="41" t="s">
        <v>1145</v>
      </c>
      <c r="H368" s="76">
        <v>190</v>
      </c>
      <c r="I368" s="109">
        <v>4.5999999999999996</v>
      </c>
      <c r="J368" s="94">
        <f t="shared" si="116"/>
        <v>873.99999999999989</v>
      </c>
      <c r="K368" s="27">
        <v>30</v>
      </c>
      <c r="L368" s="27">
        <v>0</v>
      </c>
      <c r="M368" s="27">
        <v>0</v>
      </c>
      <c r="N368" s="27">
        <v>0</v>
      </c>
      <c r="O368" s="27">
        <v>0</v>
      </c>
      <c r="P368" s="118"/>
      <c r="Q368" s="27"/>
      <c r="R368" s="45"/>
      <c r="S368" s="55"/>
      <c r="T368" s="23"/>
      <c r="U368" s="23"/>
      <c r="V368" s="23"/>
      <c r="W368" s="23"/>
      <c r="X368" s="23"/>
      <c r="Y368" s="91"/>
      <c r="Z368" s="92"/>
      <c r="AA368" s="92"/>
      <c r="AB368" s="67" t="str">
        <f t="shared" si="117"/>
        <v/>
      </c>
      <c r="AC368" s="67" t="str">
        <f t="shared" si="118"/>
        <v/>
      </c>
      <c r="AD368" s="67" t="str">
        <f t="shared" si="119"/>
        <v/>
      </c>
      <c r="AE368" s="31"/>
      <c r="AF368" s="23">
        <f t="shared" si="120"/>
        <v>1</v>
      </c>
      <c r="AG368" s="23">
        <f t="shared" si="121"/>
        <v>0</v>
      </c>
      <c r="AH368" s="23">
        <f t="shared" si="122"/>
        <v>0</v>
      </c>
      <c r="AI368" s="23">
        <f t="shared" si="123"/>
        <v>0</v>
      </c>
      <c r="AJ368" s="23">
        <f t="shared" si="124"/>
        <v>0</v>
      </c>
    </row>
    <row r="369" spans="1:36" ht="25.5" customHeight="1" x14ac:dyDescent="0.2">
      <c r="A369" s="212" t="s">
        <v>1</v>
      </c>
      <c r="B369" s="209" t="s">
        <v>1860</v>
      </c>
      <c r="C369" s="215" t="s">
        <v>26</v>
      </c>
      <c r="D369" s="74" t="s">
        <v>1179</v>
      </c>
      <c r="E369" s="93" t="str">
        <f t="shared" si="125"/>
        <v>Niveau 2</v>
      </c>
      <c r="F369" s="27" t="s">
        <v>1135</v>
      </c>
      <c r="G369" s="41" t="s">
        <v>1145</v>
      </c>
      <c r="H369" s="76">
        <v>620</v>
      </c>
      <c r="I369" s="109">
        <v>5.2</v>
      </c>
      <c r="J369" s="94">
        <f t="shared" si="116"/>
        <v>3224</v>
      </c>
      <c r="K369" s="27">
        <v>120</v>
      </c>
      <c r="L369" s="27">
        <v>0</v>
      </c>
      <c r="M369" s="27">
        <v>0</v>
      </c>
      <c r="N369" s="27">
        <v>645</v>
      </c>
      <c r="O369" s="27">
        <v>0</v>
      </c>
      <c r="P369" s="118"/>
      <c r="Q369" s="27"/>
      <c r="R369" s="45"/>
      <c r="S369" s="208"/>
      <c r="T369" s="23"/>
      <c r="U369" s="23"/>
      <c r="V369" s="23"/>
      <c r="W369" s="23"/>
      <c r="X369" s="23"/>
      <c r="Y369" s="91"/>
      <c r="Z369" s="92"/>
      <c r="AA369" s="92"/>
      <c r="AB369" s="207"/>
      <c r="AC369" s="207"/>
      <c r="AD369" s="207"/>
      <c r="AE369" s="31"/>
      <c r="AF369" s="23">
        <f t="shared" si="120"/>
        <v>0</v>
      </c>
      <c r="AG369" s="23">
        <f t="shared" si="121"/>
        <v>1</v>
      </c>
      <c r="AH369" s="23">
        <f t="shared" si="122"/>
        <v>0</v>
      </c>
      <c r="AI369" s="23">
        <f t="shared" si="123"/>
        <v>0</v>
      </c>
      <c r="AJ369" s="23">
        <f t="shared" si="124"/>
        <v>0</v>
      </c>
    </row>
    <row r="370" spans="1:36" ht="25.5" customHeight="1" x14ac:dyDescent="0.2">
      <c r="A370" s="126" t="s">
        <v>2</v>
      </c>
      <c r="B370" s="60" t="s">
        <v>1859</v>
      </c>
      <c r="C370" s="41" t="s">
        <v>1116</v>
      </c>
      <c r="D370" s="74" t="s">
        <v>1179</v>
      </c>
      <c r="E370" s="93" t="str">
        <f t="shared" si="125"/>
        <v>Niveau 2</v>
      </c>
      <c r="F370" s="27" t="s">
        <v>1135</v>
      </c>
      <c r="G370" s="41" t="s">
        <v>1144</v>
      </c>
      <c r="H370" s="76">
        <v>1050</v>
      </c>
      <c r="I370" s="109">
        <v>9.5</v>
      </c>
      <c r="J370" s="94">
        <f t="shared" si="116"/>
        <v>9975</v>
      </c>
      <c r="K370" s="27">
        <v>20</v>
      </c>
      <c r="L370" s="27">
        <v>0</v>
      </c>
      <c r="M370" s="27">
        <v>0</v>
      </c>
      <c r="N370" s="27">
        <v>1995</v>
      </c>
      <c r="O370" s="27">
        <v>0</v>
      </c>
      <c r="P370" s="118"/>
      <c r="Q370" s="27"/>
      <c r="R370" s="45"/>
      <c r="S370" s="55"/>
      <c r="T370" s="23"/>
      <c r="U370" s="23"/>
      <c r="V370" s="23"/>
      <c r="W370" s="23"/>
      <c r="X370" s="23"/>
      <c r="Y370" s="91"/>
      <c r="Z370" s="92"/>
      <c r="AA370" s="92"/>
      <c r="AB370" s="67" t="str">
        <f t="shared" si="117"/>
        <v/>
      </c>
      <c r="AC370" s="67" t="str">
        <f t="shared" si="118"/>
        <v/>
      </c>
      <c r="AD370" s="67" t="str">
        <f t="shared" si="119"/>
        <v/>
      </c>
      <c r="AE370" s="31"/>
      <c r="AF370" s="23">
        <f t="shared" si="120"/>
        <v>0</v>
      </c>
      <c r="AG370" s="23">
        <f t="shared" si="121"/>
        <v>1</v>
      </c>
      <c r="AH370" s="23">
        <f t="shared" si="122"/>
        <v>0</v>
      </c>
      <c r="AI370" s="23">
        <f t="shared" si="123"/>
        <v>0</v>
      </c>
      <c r="AJ370" s="23">
        <f t="shared" si="124"/>
        <v>0</v>
      </c>
    </row>
    <row r="371" spans="1:36" ht="25.5" customHeight="1" x14ac:dyDescent="0.2">
      <c r="A371" s="212" t="s">
        <v>0</v>
      </c>
      <c r="B371" s="209" t="s">
        <v>1861</v>
      </c>
      <c r="C371" s="215" t="s">
        <v>26</v>
      </c>
      <c r="D371" s="74" t="s">
        <v>1339</v>
      </c>
      <c r="E371" s="93" t="str">
        <f t="shared" si="125"/>
        <v>Niveau 1</v>
      </c>
      <c r="F371" s="27" t="s">
        <v>1135</v>
      </c>
      <c r="G371" s="41" t="s">
        <v>1144</v>
      </c>
      <c r="H371" s="76">
        <v>550</v>
      </c>
      <c r="I371" s="109">
        <v>5.4</v>
      </c>
      <c r="J371" s="94">
        <f t="shared" si="116"/>
        <v>2970</v>
      </c>
      <c r="K371" s="27">
        <v>0</v>
      </c>
      <c r="L371" s="27">
        <v>0</v>
      </c>
      <c r="M371" s="27">
        <v>0</v>
      </c>
      <c r="N371" s="27">
        <v>0</v>
      </c>
      <c r="O371" s="27">
        <v>0</v>
      </c>
      <c r="P371" s="118">
        <v>2014</v>
      </c>
      <c r="Q371" s="27" t="s">
        <v>1119</v>
      </c>
      <c r="R371" s="45"/>
      <c r="S371" s="208"/>
      <c r="T371" s="23"/>
      <c r="U371" s="23"/>
      <c r="V371" s="23"/>
      <c r="W371" s="23"/>
      <c r="X371" s="23"/>
      <c r="Y371" s="91"/>
      <c r="Z371" s="92"/>
      <c r="AA371" s="92"/>
      <c r="AB371" s="207"/>
      <c r="AC371" s="207"/>
      <c r="AD371" s="207"/>
      <c r="AE371" s="31"/>
      <c r="AF371" s="23">
        <f t="shared" si="120"/>
        <v>1</v>
      </c>
      <c r="AG371" s="23">
        <f t="shared" si="121"/>
        <v>0</v>
      </c>
      <c r="AH371" s="23">
        <f t="shared" si="122"/>
        <v>0</v>
      </c>
      <c r="AI371" s="23">
        <f t="shared" si="123"/>
        <v>0</v>
      </c>
      <c r="AJ371" s="23">
        <f t="shared" si="124"/>
        <v>0</v>
      </c>
    </row>
    <row r="372" spans="1:36" ht="25.5" customHeight="1" x14ac:dyDescent="0.2">
      <c r="A372" s="126" t="s">
        <v>0</v>
      </c>
      <c r="B372" s="60" t="s">
        <v>1862</v>
      </c>
      <c r="C372" s="41" t="s">
        <v>1113</v>
      </c>
      <c r="D372" s="74" t="s">
        <v>1339</v>
      </c>
      <c r="E372" s="93" t="str">
        <f>IF(D372="Bon état","Niveau 1",IF(D372="Faïencée","Niveau 2",IF(D372="Fortement faïencée","Niveau 3",IF(D372="Orniérée","Niveau 4",IF(D372="Affaissée ou quasi détruite","Niveau 5","")))))</f>
        <v>Niveau 1</v>
      </c>
      <c r="F372" s="27" t="s">
        <v>1136</v>
      </c>
      <c r="G372" s="41" t="s">
        <v>1145</v>
      </c>
      <c r="H372" s="76">
        <v>170</v>
      </c>
      <c r="I372" s="109">
        <v>4.5</v>
      </c>
      <c r="J372" s="94">
        <f>I372*H372</f>
        <v>765</v>
      </c>
      <c r="K372" s="27">
        <v>0</v>
      </c>
      <c r="L372" s="27">
        <v>0</v>
      </c>
      <c r="M372" s="27">
        <v>0</v>
      </c>
      <c r="N372" s="27">
        <v>0</v>
      </c>
      <c r="O372" s="27">
        <v>0</v>
      </c>
      <c r="P372" s="118"/>
      <c r="Q372" s="27"/>
      <c r="R372" s="45"/>
      <c r="S372" s="55"/>
      <c r="T372" s="23"/>
      <c r="U372" s="23"/>
      <c r="V372" s="23"/>
      <c r="W372" s="23"/>
      <c r="X372" s="23"/>
      <c r="Y372" s="91"/>
      <c r="Z372" s="92"/>
      <c r="AA372" s="92"/>
      <c r="AB372" s="67" t="str">
        <f>IF(R372="Année N",Y372+Z372+AA372,"")</f>
        <v/>
      </c>
      <c r="AC372" s="67" t="str">
        <f>IF(R372="N+1",Y372+Z372+AA372,"")</f>
        <v/>
      </c>
      <c r="AD372" s="67" t="str">
        <f>IF(R372="&gt; N+1",Y372+Z372+AA372,"")</f>
        <v/>
      </c>
      <c r="AE372" s="31"/>
      <c r="AF372" s="23">
        <f>IF(E372="Niveau 1",1,0)</f>
        <v>1</v>
      </c>
      <c r="AG372" s="23">
        <f>IF(E372="Niveau 2",1,0)</f>
        <v>0</v>
      </c>
      <c r="AH372" s="23">
        <f>IF(E372="Niveau 3",1,0)</f>
        <v>0</v>
      </c>
      <c r="AI372" s="23">
        <f>IF(E372="Niveau 4",1,0)</f>
        <v>0</v>
      </c>
      <c r="AJ372" s="23">
        <f>IF(E372="Niveau 5",1,0)</f>
        <v>0</v>
      </c>
    </row>
    <row r="373" spans="1:36" ht="25.5" customHeight="1" x14ac:dyDescent="0.2">
      <c r="A373" s="126" t="s">
        <v>0</v>
      </c>
      <c r="B373" s="60" t="s">
        <v>375</v>
      </c>
      <c r="C373" s="41" t="s">
        <v>30</v>
      </c>
      <c r="D373" s="74"/>
      <c r="E373" s="93" t="str">
        <f t="shared" si="125"/>
        <v/>
      </c>
      <c r="F373" s="27"/>
      <c r="G373" s="41"/>
      <c r="H373" s="76"/>
      <c r="I373" s="109"/>
      <c r="J373" s="94">
        <f t="shared" si="116"/>
        <v>0</v>
      </c>
      <c r="K373" s="27"/>
      <c r="L373" s="27"/>
      <c r="M373" s="27"/>
      <c r="N373" s="27"/>
      <c r="O373" s="27"/>
      <c r="P373" s="118"/>
      <c r="Q373" s="27"/>
      <c r="R373" s="45"/>
      <c r="S373" s="55"/>
      <c r="T373" s="23"/>
      <c r="U373" s="23"/>
      <c r="V373" s="23"/>
      <c r="W373" s="23"/>
      <c r="X373" s="23"/>
      <c r="Y373" s="91"/>
      <c r="Z373" s="92"/>
      <c r="AA373" s="92"/>
      <c r="AB373" s="67" t="str">
        <f t="shared" si="117"/>
        <v/>
      </c>
      <c r="AC373" s="67" t="str">
        <f t="shared" si="118"/>
        <v/>
      </c>
      <c r="AD373" s="67" t="str">
        <f t="shared" si="119"/>
        <v/>
      </c>
      <c r="AE373" s="31"/>
      <c r="AF373" s="23">
        <f t="shared" si="120"/>
        <v>0</v>
      </c>
      <c r="AG373" s="23">
        <f t="shared" si="121"/>
        <v>0</v>
      </c>
      <c r="AH373" s="23">
        <f t="shared" si="122"/>
        <v>0</v>
      </c>
      <c r="AI373" s="23">
        <f t="shared" si="123"/>
        <v>0</v>
      </c>
      <c r="AJ373" s="23">
        <f t="shared" si="124"/>
        <v>0</v>
      </c>
    </row>
    <row r="374" spans="1:36" ht="25.5" customHeight="1" x14ac:dyDescent="0.2">
      <c r="A374" s="126" t="s">
        <v>0</v>
      </c>
      <c r="B374" s="128" t="s">
        <v>1863</v>
      </c>
      <c r="C374" s="41" t="s">
        <v>37</v>
      </c>
      <c r="D374" s="74" t="s">
        <v>1339</v>
      </c>
      <c r="E374" s="93" t="str">
        <f t="shared" si="125"/>
        <v>Niveau 1</v>
      </c>
      <c r="F374" s="27" t="s">
        <v>1135</v>
      </c>
      <c r="G374" s="41" t="s">
        <v>1145</v>
      </c>
      <c r="H374" s="116">
        <v>225</v>
      </c>
      <c r="I374" s="117">
        <v>5.7</v>
      </c>
      <c r="J374" s="94">
        <f t="shared" si="116"/>
        <v>1282.5</v>
      </c>
      <c r="K374" s="27">
        <v>65</v>
      </c>
      <c r="L374" s="27">
        <v>0</v>
      </c>
      <c r="M374" s="27">
        <v>0</v>
      </c>
      <c r="N374" s="27">
        <v>257</v>
      </c>
      <c r="O374" s="27">
        <v>0</v>
      </c>
      <c r="P374" s="118">
        <v>2017</v>
      </c>
      <c r="Q374" s="27" t="s">
        <v>1117</v>
      </c>
      <c r="R374" s="45"/>
      <c r="S374" s="55"/>
      <c r="T374" s="23"/>
      <c r="U374" s="23"/>
      <c r="V374" s="23"/>
      <c r="W374" s="23"/>
      <c r="X374" s="23"/>
      <c r="Y374" s="91"/>
      <c r="Z374" s="92"/>
      <c r="AA374" s="92"/>
      <c r="AB374" s="67" t="str">
        <f t="shared" si="117"/>
        <v/>
      </c>
      <c r="AC374" s="67" t="str">
        <f t="shared" si="118"/>
        <v/>
      </c>
      <c r="AD374" s="67" t="str">
        <f t="shared" si="119"/>
        <v/>
      </c>
      <c r="AE374" s="31"/>
      <c r="AF374" s="23">
        <f t="shared" si="120"/>
        <v>1</v>
      </c>
      <c r="AG374" s="23">
        <f t="shared" si="121"/>
        <v>0</v>
      </c>
      <c r="AH374" s="23">
        <f t="shared" si="122"/>
        <v>0</v>
      </c>
      <c r="AI374" s="23">
        <f t="shared" si="123"/>
        <v>0</v>
      </c>
      <c r="AJ374" s="23">
        <f t="shared" si="124"/>
        <v>0</v>
      </c>
    </row>
    <row r="375" spans="1:36" ht="25.5" customHeight="1" x14ac:dyDescent="0.2">
      <c r="A375" s="126" t="s">
        <v>1</v>
      </c>
      <c r="B375" s="60" t="s">
        <v>1904</v>
      </c>
      <c r="C375" s="41" t="s">
        <v>1116</v>
      </c>
      <c r="D375" s="74" t="s">
        <v>1179</v>
      </c>
      <c r="E375" s="93" t="str">
        <f t="shared" si="125"/>
        <v>Niveau 2</v>
      </c>
      <c r="F375" s="27" t="s">
        <v>1135</v>
      </c>
      <c r="G375" s="41"/>
      <c r="H375" s="76"/>
      <c r="I375" s="109"/>
      <c r="J375" s="94">
        <f t="shared" si="116"/>
        <v>0</v>
      </c>
      <c r="K375" s="27">
        <v>110</v>
      </c>
      <c r="L375" s="27"/>
      <c r="M375" s="27"/>
      <c r="N375" s="27"/>
      <c r="O375" s="27"/>
      <c r="P375" s="118">
        <v>2017</v>
      </c>
      <c r="Q375" s="27" t="s">
        <v>1117</v>
      </c>
      <c r="R375" s="45"/>
      <c r="S375" s="55"/>
      <c r="T375" s="23"/>
      <c r="U375" s="23"/>
      <c r="V375" s="23"/>
      <c r="W375" s="23"/>
      <c r="X375" s="23"/>
      <c r="Y375" s="91"/>
      <c r="Z375" s="92"/>
      <c r="AA375" s="92"/>
      <c r="AB375" s="67"/>
      <c r="AC375" s="67" t="s">
        <v>1201</v>
      </c>
      <c r="AD375" s="67" t="str">
        <f t="shared" si="119"/>
        <v/>
      </c>
      <c r="AE375" s="31"/>
      <c r="AF375" s="23">
        <f t="shared" si="120"/>
        <v>0</v>
      </c>
      <c r="AG375" s="23">
        <f t="shared" si="121"/>
        <v>1</v>
      </c>
      <c r="AH375" s="23">
        <f t="shared" si="122"/>
        <v>0</v>
      </c>
      <c r="AI375" s="23">
        <f t="shared" si="123"/>
        <v>0</v>
      </c>
      <c r="AJ375" s="23">
        <f t="shared" si="124"/>
        <v>0</v>
      </c>
    </row>
    <row r="376" spans="1:36" ht="25.5" customHeight="1" x14ac:dyDescent="0.2">
      <c r="A376" s="126" t="s">
        <v>0</v>
      </c>
      <c r="B376" s="60" t="s">
        <v>1864</v>
      </c>
      <c r="C376" s="41" t="s">
        <v>1116</v>
      </c>
      <c r="D376" s="74" t="s">
        <v>1339</v>
      </c>
      <c r="E376" s="93" t="str">
        <f t="shared" si="125"/>
        <v>Niveau 1</v>
      </c>
      <c r="F376" s="27" t="s">
        <v>1136</v>
      </c>
      <c r="G376" s="41" t="s">
        <v>1144</v>
      </c>
      <c r="H376" s="76">
        <v>300</v>
      </c>
      <c r="I376" s="109">
        <v>6</v>
      </c>
      <c r="J376" s="94">
        <f t="shared" si="116"/>
        <v>1800</v>
      </c>
      <c r="K376" s="27">
        <v>0</v>
      </c>
      <c r="L376" s="27">
        <v>0</v>
      </c>
      <c r="M376" s="27">
        <v>0</v>
      </c>
      <c r="N376" s="27">
        <v>0</v>
      </c>
      <c r="O376" s="27">
        <v>0</v>
      </c>
      <c r="P376" s="118"/>
      <c r="Q376" s="27"/>
      <c r="R376" s="45"/>
      <c r="S376" s="55"/>
      <c r="T376" s="23"/>
      <c r="U376" s="23"/>
      <c r="V376" s="23"/>
      <c r="W376" s="23"/>
      <c r="X376" s="23"/>
      <c r="Y376" s="91"/>
      <c r="Z376" s="92"/>
      <c r="AA376" s="92"/>
      <c r="AB376" s="67" t="str">
        <f t="shared" si="117"/>
        <v/>
      </c>
      <c r="AC376" s="67" t="str">
        <f t="shared" si="118"/>
        <v/>
      </c>
      <c r="AD376" s="67" t="str">
        <f t="shared" si="119"/>
        <v/>
      </c>
      <c r="AE376" s="31"/>
      <c r="AF376" s="23">
        <f t="shared" si="120"/>
        <v>1</v>
      </c>
      <c r="AG376" s="23">
        <f t="shared" si="121"/>
        <v>0</v>
      </c>
      <c r="AH376" s="23">
        <f t="shared" si="122"/>
        <v>0</v>
      </c>
      <c r="AI376" s="23">
        <f t="shared" si="123"/>
        <v>0</v>
      </c>
      <c r="AJ376" s="23">
        <f t="shared" si="124"/>
        <v>0</v>
      </c>
    </row>
    <row r="377" spans="1:36" ht="25.5" customHeight="1" x14ac:dyDescent="0.2">
      <c r="A377" s="126" t="s">
        <v>0</v>
      </c>
      <c r="B377" s="60" t="s">
        <v>379</v>
      </c>
      <c r="C377" s="41" t="s">
        <v>28</v>
      </c>
      <c r="D377" s="74" t="s">
        <v>1339</v>
      </c>
      <c r="E377" s="93" t="str">
        <f t="shared" si="125"/>
        <v>Niveau 1</v>
      </c>
      <c r="F377" s="27" t="s">
        <v>1136</v>
      </c>
      <c r="G377" s="41" t="s">
        <v>1145</v>
      </c>
      <c r="H377" s="104">
        <v>81</v>
      </c>
      <c r="I377" s="109">
        <v>6</v>
      </c>
      <c r="J377" s="94">
        <f t="shared" si="116"/>
        <v>486</v>
      </c>
      <c r="K377" s="27">
        <v>0</v>
      </c>
      <c r="L377" s="27">
        <v>0</v>
      </c>
      <c r="M377" s="27">
        <v>0</v>
      </c>
      <c r="N377" s="27">
        <v>0</v>
      </c>
      <c r="O377" s="27">
        <v>0</v>
      </c>
      <c r="P377" s="118"/>
      <c r="Q377" s="27"/>
      <c r="R377" s="45"/>
      <c r="S377" s="55"/>
      <c r="T377" s="23"/>
      <c r="U377" s="23"/>
      <c r="V377" s="23"/>
      <c r="W377" s="23"/>
      <c r="X377" s="23"/>
      <c r="Y377" s="91"/>
      <c r="Z377" s="92"/>
      <c r="AA377" s="92"/>
      <c r="AB377" s="67" t="str">
        <f t="shared" si="117"/>
        <v/>
      </c>
      <c r="AC377" s="67" t="str">
        <f t="shared" si="118"/>
        <v/>
      </c>
      <c r="AD377" s="67" t="str">
        <f t="shared" si="119"/>
        <v/>
      </c>
      <c r="AE377" s="31"/>
      <c r="AF377" s="23">
        <f t="shared" si="120"/>
        <v>1</v>
      </c>
      <c r="AG377" s="23">
        <f t="shared" si="121"/>
        <v>0</v>
      </c>
      <c r="AH377" s="23">
        <f t="shared" si="122"/>
        <v>0</v>
      </c>
      <c r="AI377" s="23">
        <f t="shared" si="123"/>
        <v>0</v>
      </c>
      <c r="AJ377" s="23">
        <f t="shared" si="124"/>
        <v>0</v>
      </c>
    </row>
    <row r="378" spans="1:36" ht="25.5" customHeight="1" x14ac:dyDescent="0.2">
      <c r="A378" s="126" t="s">
        <v>0</v>
      </c>
      <c r="B378" s="60" t="s">
        <v>1865</v>
      </c>
      <c r="C378" s="41" t="s">
        <v>31</v>
      </c>
      <c r="D378" s="74" t="s">
        <v>1339</v>
      </c>
      <c r="E378" s="93" t="str">
        <f t="shared" si="125"/>
        <v>Niveau 1</v>
      </c>
      <c r="F378" s="27" t="s">
        <v>1136</v>
      </c>
      <c r="G378" s="41" t="s">
        <v>1145</v>
      </c>
      <c r="H378" s="76">
        <v>60</v>
      </c>
      <c r="I378" s="109">
        <v>4.5999999999999996</v>
      </c>
      <c r="J378" s="94">
        <f t="shared" si="116"/>
        <v>276</v>
      </c>
      <c r="K378" s="27">
        <v>0</v>
      </c>
      <c r="L378" s="27">
        <v>0</v>
      </c>
      <c r="M378" s="27">
        <v>0</v>
      </c>
      <c r="N378" s="27">
        <v>0</v>
      </c>
      <c r="O378" s="27">
        <v>0</v>
      </c>
      <c r="P378" s="118"/>
      <c r="Q378" s="27"/>
      <c r="R378" s="45"/>
      <c r="S378" s="55"/>
      <c r="T378" s="23"/>
      <c r="U378" s="23"/>
      <c r="V378" s="23"/>
      <c r="W378" s="23"/>
      <c r="X378" s="23"/>
      <c r="Y378" s="91"/>
      <c r="Z378" s="92"/>
      <c r="AA378" s="92"/>
      <c r="AB378" s="67" t="str">
        <f t="shared" si="117"/>
        <v/>
      </c>
      <c r="AC378" s="67" t="str">
        <f t="shared" si="118"/>
        <v/>
      </c>
      <c r="AD378" s="67" t="str">
        <f t="shared" si="119"/>
        <v/>
      </c>
      <c r="AE378" s="31"/>
      <c r="AF378" s="23">
        <f t="shared" si="120"/>
        <v>1</v>
      </c>
      <c r="AG378" s="23">
        <f t="shared" si="121"/>
        <v>0</v>
      </c>
      <c r="AH378" s="23">
        <f t="shared" si="122"/>
        <v>0</v>
      </c>
      <c r="AI378" s="23">
        <f t="shared" si="123"/>
        <v>0</v>
      </c>
      <c r="AJ378" s="23">
        <f t="shared" si="124"/>
        <v>0</v>
      </c>
    </row>
    <row r="379" spans="1:36" ht="25.5" customHeight="1" x14ac:dyDescent="0.2">
      <c r="A379" s="126" t="s">
        <v>0</v>
      </c>
      <c r="B379" s="60" t="s">
        <v>380</v>
      </c>
      <c r="C379" s="41" t="s">
        <v>37</v>
      </c>
      <c r="D379" s="74" t="s">
        <v>1180</v>
      </c>
      <c r="E379" s="93" t="str">
        <f t="shared" ref="E379:E386" si="126">IF(D379="Bon état","Niveau 1",IF(D379="Faïencée","Niveau 2",IF(D379="Fortement faïencée","Niveau 3",IF(D379="Orniérée","Niveau 4",IF(D379="Affaissée ou quasi détruite","Niveau 5","")))))</f>
        <v>Niveau 3</v>
      </c>
      <c r="F379" s="27" t="s">
        <v>1135</v>
      </c>
      <c r="G379" s="41" t="s">
        <v>1145</v>
      </c>
      <c r="H379" s="116">
        <v>225</v>
      </c>
      <c r="I379" s="117">
        <v>4.5</v>
      </c>
      <c r="J379" s="94">
        <f t="shared" ref="J379:J386" si="127">I379*H379</f>
        <v>1012.5</v>
      </c>
      <c r="K379" s="27">
        <v>110</v>
      </c>
      <c r="L379" s="27">
        <v>0</v>
      </c>
      <c r="M379" s="27">
        <v>0</v>
      </c>
      <c r="N379" s="27">
        <v>304</v>
      </c>
      <c r="O379" s="27">
        <v>0</v>
      </c>
      <c r="P379" s="118"/>
      <c r="Q379" s="27"/>
      <c r="R379" s="45"/>
      <c r="S379" s="55"/>
      <c r="T379" s="23"/>
      <c r="U379" s="23"/>
      <c r="V379" s="23"/>
      <c r="W379" s="23"/>
      <c r="X379" s="23"/>
      <c r="Y379" s="91"/>
      <c r="Z379" s="92"/>
      <c r="AA379" s="92"/>
      <c r="AB379" s="67" t="str">
        <f>IF(R379="Année N",Y379+Z379+AA379,"")</f>
        <v/>
      </c>
      <c r="AC379" s="67" t="str">
        <f>IF(R379="N+1",Y379+Z379+AA379,"")</f>
        <v/>
      </c>
      <c r="AD379" s="67" t="str">
        <f>IF(R379="&gt; N+1",Y379+Z379+AA379,"")</f>
        <v/>
      </c>
      <c r="AE379" s="31"/>
      <c r="AF379" s="23">
        <f t="shared" ref="AF379:AF386" si="128">IF(E379="Niveau 1",1,0)</f>
        <v>0</v>
      </c>
      <c r="AG379" s="23">
        <f t="shared" ref="AG379:AG386" si="129">IF(E379="Niveau 2",1,0)</f>
        <v>0</v>
      </c>
      <c r="AH379" s="23">
        <f t="shared" ref="AH379:AH386" si="130">IF(E379="Niveau 3",1,0)</f>
        <v>1</v>
      </c>
      <c r="AI379" s="23">
        <f t="shared" ref="AI379:AI386" si="131">IF(E379="Niveau 4",1,0)</f>
        <v>0</v>
      </c>
      <c r="AJ379" s="23">
        <f t="shared" ref="AJ379:AJ386" si="132">IF(E379="Niveau 5",1,0)</f>
        <v>0</v>
      </c>
    </row>
    <row r="380" spans="1:36" ht="25.5" customHeight="1" x14ac:dyDescent="0.2">
      <c r="A380" s="126" t="s">
        <v>0</v>
      </c>
      <c r="B380" s="128" t="s">
        <v>1905</v>
      </c>
      <c r="C380" s="41" t="s">
        <v>1114</v>
      </c>
      <c r="D380" s="74" t="s">
        <v>1180</v>
      </c>
      <c r="E380" s="93" t="str">
        <f t="shared" si="126"/>
        <v>Niveau 3</v>
      </c>
      <c r="F380" s="27" t="s">
        <v>1136</v>
      </c>
      <c r="G380" s="41" t="s">
        <v>1145</v>
      </c>
      <c r="H380" s="76">
        <v>325</v>
      </c>
      <c r="I380" s="109">
        <v>3.5</v>
      </c>
      <c r="J380" s="94">
        <f t="shared" si="127"/>
        <v>1137.5</v>
      </c>
      <c r="K380" s="27">
        <v>1138</v>
      </c>
      <c r="L380" s="27">
        <v>0</v>
      </c>
      <c r="M380" s="27">
        <v>0</v>
      </c>
      <c r="N380" s="27">
        <v>341</v>
      </c>
      <c r="O380" s="27">
        <v>0</v>
      </c>
      <c r="P380" s="118"/>
      <c r="Q380" s="27"/>
      <c r="R380" s="45"/>
      <c r="S380" s="55"/>
      <c r="T380" s="23"/>
      <c r="U380" s="23"/>
      <c r="V380" s="23"/>
      <c r="W380" s="23"/>
      <c r="X380" s="23"/>
      <c r="Y380" s="91"/>
      <c r="Z380" s="92"/>
      <c r="AA380" s="92"/>
      <c r="AB380" s="67" t="str">
        <f>IF(R380="Année N",Y380+Z380+AA380,"")</f>
        <v/>
      </c>
      <c r="AC380" s="67" t="str">
        <f>IF(R380="N+1",Y380+Z380+AA380,"")</f>
        <v/>
      </c>
      <c r="AD380" s="67" t="str">
        <f>IF(R380="&gt; N+1",Y380+Z380+AA380,"")</f>
        <v/>
      </c>
      <c r="AE380" s="31"/>
      <c r="AF380" s="23">
        <f t="shared" si="128"/>
        <v>0</v>
      </c>
      <c r="AG380" s="23">
        <f t="shared" si="129"/>
        <v>0</v>
      </c>
      <c r="AH380" s="23">
        <f t="shared" si="130"/>
        <v>1</v>
      </c>
      <c r="AI380" s="23">
        <f t="shared" si="131"/>
        <v>0</v>
      </c>
      <c r="AJ380" s="23">
        <f t="shared" si="132"/>
        <v>0</v>
      </c>
    </row>
    <row r="381" spans="1:36" ht="25.5" customHeight="1" x14ac:dyDescent="0.2">
      <c r="A381" s="126" t="s">
        <v>0</v>
      </c>
      <c r="B381" s="128" t="s">
        <v>1905</v>
      </c>
      <c r="C381" s="41" t="s">
        <v>1114</v>
      </c>
      <c r="D381" s="74" t="s">
        <v>1179</v>
      </c>
      <c r="E381" s="93" t="str">
        <f t="shared" si="126"/>
        <v>Niveau 2</v>
      </c>
      <c r="F381" s="27" t="s">
        <v>1135</v>
      </c>
      <c r="G381" s="41" t="s">
        <v>1145</v>
      </c>
      <c r="H381" s="76">
        <v>655</v>
      </c>
      <c r="I381" s="109">
        <v>4.5</v>
      </c>
      <c r="J381" s="94">
        <f t="shared" si="127"/>
        <v>2947.5</v>
      </c>
      <c r="K381" s="27">
        <v>35</v>
      </c>
      <c r="L381" s="27">
        <v>0</v>
      </c>
      <c r="M381" s="27">
        <v>0</v>
      </c>
      <c r="N381" s="27">
        <v>590</v>
      </c>
      <c r="O381" s="27">
        <v>0</v>
      </c>
      <c r="P381" s="118"/>
      <c r="Q381" s="27"/>
      <c r="R381" s="45"/>
      <c r="S381" s="208"/>
      <c r="T381" s="23"/>
      <c r="U381" s="23"/>
      <c r="V381" s="23"/>
      <c r="W381" s="23"/>
      <c r="X381" s="23"/>
      <c r="Y381" s="91"/>
      <c r="Z381" s="92"/>
      <c r="AA381" s="92"/>
      <c r="AB381" s="207"/>
      <c r="AC381" s="207"/>
      <c r="AD381" s="207"/>
      <c r="AE381" s="31"/>
      <c r="AF381" s="23">
        <f t="shared" si="128"/>
        <v>0</v>
      </c>
      <c r="AG381" s="23">
        <f t="shared" si="129"/>
        <v>1</v>
      </c>
      <c r="AH381" s="23">
        <f t="shared" si="130"/>
        <v>0</v>
      </c>
      <c r="AI381" s="23">
        <f t="shared" si="131"/>
        <v>0</v>
      </c>
      <c r="AJ381" s="23">
        <f t="shared" si="132"/>
        <v>0</v>
      </c>
    </row>
    <row r="382" spans="1:36" ht="25.5" customHeight="1" x14ac:dyDescent="0.2">
      <c r="A382" s="126" t="s">
        <v>0</v>
      </c>
      <c r="B382" s="60" t="s">
        <v>1866</v>
      </c>
      <c r="C382" s="41" t="s">
        <v>1114</v>
      </c>
      <c r="D382" s="74" t="s">
        <v>1339</v>
      </c>
      <c r="E382" s="93" t="str">
        <f t="shared" si="126"/>
        <v>Niveau 1</v>
      </c>
      <c r="F382" s="27" t="s">
        <v>1135</v>
      </c>
      <c r="G382" s="41" t="s">
        <v>1144</v>
      </c>
      <c r="H382" s="76">
        <v>177</v>
      </c>
      <c r="I382" s="109">
        <v>5.6</v>
      </c>
      <c r="J382" s="94">
        <f t="shared" si="127"/>
        <v>991.19999999999993</v>
      </c>
      <c r="K382" s="27">
        <v>0</v>
      </c>
      <c r="L382" s="27">
        <v>0</v>
      </c>
      <c r="M382" s="27">
        <v>0</v>
      </c>
      <c r="N382" s="27">
        <v>0</v>
      </c>
      <c r="O382" s="27">
        <v>0</v>
      </c>
      <c r="P382" s="118">
        <v>2014</v>
      </c>
      <c r="Q382" s="27" t="s">
        <v>1119</v>
      </c>
      <c r="R382" s="45"/>
      <c r="S382" s="55"/>
      <c r="T382" s="23"/>
      <c r="U382" s="23"/>
      <c r="V382" s="23"/>
      <c r="W382" s="23"/>
      <c r="X382" s="23"/>
      <c r="Y382" s="91"/>
      <c r="Z382" s="92"/>
      <c r="AA382" s="92"/>
      <c r="AB382" s="67" t="str">
        <f>IF(R382="Année N",Y382+Z382+AA382,"")</f>
        <v/>
      </c>
      <c r="AC382" s="67" t="str">
        <f>IF(R382="N+1",Y382+Z382+AA382,"")</f>
        <v/>
      </c>
      <c r="AD382" s="67" t="str">
        <f>IF(R382="&gt; N+1",Y382+Z382+AA382,"")</f>
        <v/>
      </c>
      <c r="AE382" s="31"/>
      <c r="AF382" s="23">
        <f t="shared" si="128"/>
        <v>1</v>
      </c>
      <c r="AG382" s="23">
        <f t="shared" si="129"/>
        <v>0</v>
      </c>
      <c r="AH382" s="23">
        <f t="shared" si="130"/>
        <v>0</v>
      </c>
      <c r="AI382" s="23">
        <f t="shared" si="131"/>
        <v>0</v>
      </c>
      <c r="AJ382" s="23">
        <f t="shared" si="132"/>
        <v>0</v>
      </c>
    </row>
    <row r="383" spans="1:36" ht="25.5" customHeight="1" x14ac:dyDescent="0.2">
      <c r="A383" s="126" t="s">
        <v>0</v>
      </c>
      <c r="B383" s="60" t="s">
        <v>1867</v>
      </c>
      <c r="C383" s="41" t="s">
        <v>1116</v>
      </c>
      <c r="D383" s="74" t="s">
        <v>1179</v>
      </c>
      <c r="E383" s="93" t="str">
        <f t="shared" si="126"/>
        <v>Niveau 2</v>
      </c>
      <c r="F383" s="27" t="s">
        <v>1136</v>
      </c>
      <c r="G383" s="41" t="s">
        <v>1145</v>
      </c>
      <c r="H383" s="76">
        <v>260</v>
      </c>
      <c r="I383" s="109">
        <v>6.1</v>
      </c>
      <c r="J383" s="94">
        <f t="shared" si="127"/>
        <v>1586</v>
      </c>
      <c r="K383" s="27">
        <v>40</v>
      </c>
      <c r="L383" s="27">
        <v>0</v>
      </c>
      <c r="M383" s="27">
        <v>0</v>
      </c>
      <c r="N383" s="27">
        <v>317</v>
      </c>
      <c r="O383" s="27">
        <v>0</v>
      </c>
      <c r="P383" s="77"/>
      <c r="Q383" s="27"/>
      <c r="R383" s="45"/>
      <c r="S383" s="55"/>
      <c r="T383" s="23"/>
      <c r="U383" s="23"/>
      <c r="V383" s="23"/>
      <c r="W383" s="23"/>
      <c r="X383" s="23"/>
      <c r="Y383" s="91"/>
      <c r="Z383" s="92"/>
      <c r="AA383" s="92"/>
      <c r="AB383" s="67" t="str">
        <f>IF(R383="Année N",Y383+Z383+AA383,"")</f>
        <v/>
      </c>
      <c r="AC383" s="67" t="str">
        <f>IF(R383="N+1",Y383+Z383+AA383,"")</f>
        <v/>
      </c>
      <c r="AD383" s="67" t="str">
        <f>IF(R383="&gt; N+1",Y383+Z383+AA383,"")</f>
        <v/>
      </c>
      <c r="AE383" s="31"/>
      <c r="AF383" s="23">
        <f t="shared" si="128"/>
        <v>0</v>
      </c>
      <c r="AG383" s="23">
        <f t="shared" si="129"/>
        <v>1</v>
      </c>
      <c r="AH383" s="23">
        <f t="shared" si="130"/>
        <v>0</v>
      </c>
      <c r="AI383" s="23">
        <f t="shared" si="131"/>
        <v>0</v>
      </c>
      <c r="AJ383" s="23">
        <f t="shared" si="132"/>
        <v>0</v>
      </c>
    </row>
    <row r="384" spans="1:36" ht="25.5" customHeight="1" x14ac:dyDescent="0.2">
      <c r="A384" s="126" t="s">
        <v>0</v>
      </c>
      <c r="B384" s="60" t="s">
        <v>1868</v>
      </c>
      <c r="C384" s="41" t="s">
        <v>36</v>
      </c>
      <c r="D384" s="74" t="s">
        <v>1179</v>
      </c>
      <c r="E384" s="93" t="str">
        <f t="shared" si="126"/>
        <v>Niveau 2</v>
      </c>
      <c r="F384" s="27" t="s">
        <v>1136</v>
      </c>
      <c r="G384" s="41" t="s">
        <v>1145</v>
      </c>
      <c r="H384" s="76">
        <v>700</v>
      </c>
      <c r="I384" s="109">
        <v>5.6</v>
      </c>
      <c r="J384" s="94">
        <f t="shared" si="127"/>
        <v>3919.9999999999995</v>
      </c>
      <c r="K384" s="27">
        <v>45</v>
      </c>
      <c r="L384" s="27">
        <v>0</v>
      </c>
      <c r="M384" s="27">
        <v>0</v>
      </c>
      <c r="N384" s="27">
        <v>784</v>
      </c>
      <c r="O384" s="27">
        <v>0</v>
      </c>
      <c r="P384" s="77"/>
      <c r="Q384" s="27"/>
      <c r="R384" s="45"/>
      <c r="S384" s="55"/>
      <c r="T384" s="23"/>
      <c r="U384" s="23"/>
      <c r="V384" s="23"/>
      <c r="W384" s="23"/>
      <c r="X384" s="23"/>
      <c r="Y384" s="91"/>
      <c r="Z384" s="92"/>
      <c r="AA384" s="92"/>
      <c r="AB384" s="67" t="str">
        <f>IF(R384="Année N",Y384+Z384+AA384,"")</f>
        <v/>
      </c>
      <c r="AC384" s="67" t="str">
        <f>IF(R384="N+1",Y384+Z384+AA384,"")</f>
        <v/>
      </c>
      <c r="AD384" s="67" t="str">
        <f>IF(R384="&gt; N+1",Y384+Z384+AA384,"")</f>
        <v/>
      </c>
      <c r="AE384" s="31"/>
      <c r="AF384" s="23">
        <f t="shared" si="128"/>
        <v>0</v>
      </c>
      <c r="AG384" s="23">
        <f t="shared" si="129"/>
        <v>1</v>
      </c>
      <c r="AH384" s="23">
        <f t="shared" si="130"/>
        <v>0</v>
      </c>
      <c r="AI384" s="23">
        <f t="shared" si="131"/>
        <v>0</v>
      </c>
      <c r="AJ384" s="23">
        <f t="shared" si="132"/>
        <v>0</v>
      </c>
    </row>
    <row r="385" spans="1:36" ht="25.5" customHeight="1" x14ac:dyDescent="0.2">
      <c r="A385" s="126" t="s">
        <v>0</v>
      </c>
      <c r="B385" s="60" t="s">
        <v>1869</v>
      </c>
      <c r="C385" s="41" t="s">
        <v>1340</v>
      </c>
      <c r="D385" s="74" t="s">
        <v>1179</v>
      </c>
      <c r="E385" s="93" t="str">
        <f t="shared" si="126"/>
        <v>Niveau 2</v>
      </c>
      <c r="F385" s="27" t="s">
        <v>1136</v>
      </c>
      <c r="G385" s="41" t="s">
        <v>1145</v>
      </c>
      <c r="H385" s="76">
        <v>300</v>
      </c>
      <c r="I385" s="109">
        <v>5.5</v>
      </c>
      <c r="J385" s="94">
        <f t="shared" si="127"/>
        <v>1650</v>
      </c>
      <c r="K385" s="27">
        <v>0</v>
      </c>
      <c r="L385" s="27">
        <v>0</v>
      </c>
      <c r="M385" s="27">
        <v>0</v>
      </c>
      <c r="N385" s="27">
        <v>330</v>
      </c>
      <c r="O385" s="27">
        <v>0</v>
      </c>
      <c r="P385" s="77"/>
      <c r="Q385" s="27"/>
      <c r="R385" s="45"/>
      <c r="S385" s="55"/>
      <c r="T385" s="23"/>
      <c r="U385" s="23"/>
      <c r="V385" s="23"/>
      <c r="W385" s="23"/>
      <c r="X385" s="23"/>
      <c r="Y385" s="91"/>
      <c r="Z385" s="92"/>
      <c r="AA385" s="92"/>
      <c r="AB385" s="67" t="str">
        <f>IF(R385="Année N",Y385+Z385+AA385,"")</f>
        <v/>
      </c>
      <c r="AC385" s="67" t="str">
        <f>IF(R385="N+1",Y385+Z385+AA385,"")</f>
        <v/>
      </c>
      <c r="AD385" s="67" t="str">
        <f>IF(R385="&gt; N+1",Y385+Z385+AA385,"")</f>
        <v/>
      </c>
      <c r="AE385" s="31"/>
      <c r="AF385" s="23">
        <f t="shared" si="128"/>
        <v>0</v>
      </c>
      <c r="AG385" s="23">
        <f t="shared" si="129"/>
        <v>1</v>
      </c>
      <c r="AH385" s="23">
        <f t="shared" si="130"/>
        <v>0</v>
      </c>
      <c r="AI385" s="23">
        <f t="shared" si="131"/>
        <v>0</v>
      </c>
      <c r="AJ385" s="23">
        <f t="shared" si="132"/>
        <v>0</v>
      </c>
    </row>
    <row r="386" spans="1:36" ht="25.5" customHeight="1" x14ac:dyDescent="0.2">
      <c r="A386" s="228" t="s">
        <v>0</v>
      </c>
      <c r="B386" s="229" t="s">
        <v>1870</v>
      </c>
      <c r="C386" s="235" t="s">
        <v>31</v>
      </c>
      <c r="D386" s="74"/>
      <c r="E386" s="93" t="str">
        <f t="shared" si="126"/>
        <v/>
      </c>
      <c r="F386" s="27"/>
      <c r="G386" s="41"/>
      <c r="H386" s="76"/>
      <c r="I386" s="109"/>
      <c r="J386" s="94">
        <f t="shared" si="127"/>
        <v>0</v>
      </c>
      <c r="K386" s="27"/>
      <c r="L386" s="27"/>
      <c r="M386" s="27"/>
      <c r="N386" s="27"/>
      <c r="O386" s="27"/>
      <c r="P386" s="77"/>
      <c r="Q386" s="27"/>
      <c r="R386" s="45"/>
      <c r="S386" s="55"/>
      <c r="T386" s="23"/>
      <c r="U386" s="23"/>
      <c r="V386" s="23"/>
      <c r="W386" s="23"/>
      <c r="X386" s="23"/>
      <c r="Y386" s="91"/>
      <c r="Z386" s="92"/>
      <c r="AA386" s="92"/>
      <c r="AB386" s="67" t="str">
        <f>IF(R386="Année N",Y386+Z386+AA386,"")</f>
        <v/>
      </c>
      <c r="AC386" s="67" t="str">
        <f>IF(R386="N+1",Y386+Z386+AA386,"")</f>
        <v/>
      </c>
      <c r="AD386" s="67" t="str">
        <f>IF(R386="&gt; N+1",Y386+Z386+AA386,"")</f>
        <v/>
      </c>
      <c r="AE386" s="31"/>
      <c r="AF386" s="23">
        <f t="shared" si="128"/>
        <v>0</v>
      </c>
      <c r="AG386" s="23">
        <f t="shared" si="129"/>
        <v>0</v>
      </c>
      <c r="AH386" s="23">
        <f t="shared" si="130"/>
        <v>0</v>
      </c>
      <c r="AI386" s="23">
        <f t="shared" si="131"/>
        <v>0</v>
      </c>
      <c r="AJ386" s="23">
        <f t="shared" si="132"/>
        <v>0</v>
      </c>
    </row>
    <row r="387" spans="1:36" ht="25.5" customHeight="1" x14ac:dyDescent="0.2">
      <c r="A387" s="126" t="s">
        <v>0</v>
      </c>
      <c r="B387" s="60" t="s">
        <v>1871</v>
      </c>
      <c r="C387" s="41" t="s">
        <v>1114</v>
      </c>
      <c r="D387" s="74" t="s">
        <v>1339</v>
      </c>
      <c r="E387" s="93" t="str">
        <f t="shared" si="125"/>
        <v>Niveau 1</v>
      </c>
      <c r="F387" s="27" t="s">
        <v>1136</v>
      </c>
      <c r="G387" s="41" t="s">
        <v>1145</v>
      </c>
      <c r="H387" s="76">
        <v>105</v>
      </c>
      <c r="I387" s="109">
        <v>4.5</v>
      </c>
      <c r="J387" s="94">
        <f t="shared" si="116"/>
        <v>472.5</v>
      </c>
      <c r="K387" s="27">
        <v>0</v>
      </c>
      <c r="L387" s="27">
        <v>0</v>
      </c>
      <c r="M387" s="27">
        <v>0</v>
      </c>
      <c r="N387" s="27">
        <v>0</v>
      </c>
      <c r="O387" s="27">
        <v>0</v>
      </c>
      <c r="P387" s="77"/>
      <c r="Q387" s="27"/>
      <c r="R387" s="45"/>
      <c r="S387" s="55"/>
      <c r="T387" s="23"/>
      <c r="U387" s="23"/>
      <c r="V387" s="23"/>
      <c r="W387" s="23"/>
      <c r="X387" s="23"/>
      <c r="Y387" s="91"/>
      <c r="Z387" s="92"/>
      <c r="AA387" s="92"/>
      <c r="AB387" s="67" t="str">
        <f t="shared" si="117"/>
        <v/>
      </c>
      <c r="AC387" s="67" t="str">
        <f t="shared" si="118"/>
        <v/>
      </c>
      <c r="AD387" s="67" t="str">
        <f t="shared" si="119"/>
        <v/>
      </c>
      <c r="AE387" s="31"/>
      <c r="AF387" s="23">
        <f t="shared" si="120"/>
        <v>1</v>
      </c>
      <c r="AG387" s="23">
        <f t="shared" si="121"/>
        <v>0</v>
      </c>
      <c r="AH387" s="23">
        <f t="shared" si="122"/>
        <v>0</v>
      </c>
      <c r="AI387" s="23">
        <f t="shared" si="123"/>
        <v>0</v>
      </c>
      <c r="AJ387" s="23">
        <f t="shared" si="124"/>
        <v>0</v>
      </c>
    </row>
    <row r="388" spans="1:36" ht="25.5" customHeight="1" x14ac:dyDescent="0.2">
      <c r="A388" s="126" t="s">
        <v>0</v>
      </c>
      <c r="B388" s="60" t="s">
        <v>1872</v>
      </c>
      <c r="C388" s="41" t="s">
        <v>23</v>
      </c>
      <c r="D388" s="74" t="s">
        <v>1180</v>
      </c>
      <c r="E388" s="93" t="str">
        <f>IF(D388="Bon état","Niveau 1",IF(D388="Faïencée","Niveau 2",IF(D388="Fortement faïencée","Niveau 3",IF(D388="Orniérée","Niveau 4",IF(D388="Affaissée ou quasi détruite","Niveau 5","")))))</f>
        <v>Niveau 3</v>
      </c>
      <c r="F388" s="27" t="s">
        <v>1136</v>
      </c>
      <c r="G388" s="41" t="s">
        <v>1145</v>
      </c>
      <c r="H388" s="76">
        <v>100</v>
      </c>
      <c r="I388" s="109">
        <v>5</v>
      </c>
      <c r="J388" s="94">
        <f>I388*H388</f>
        <v>500</v>
      </c>
      <c r="K388" s="27">
        <v>500</v>
      </c>
      <c r="L388" s="27">
        <v>0</v>
      </c>
      <c r="M388" s="27">
        <v>0</v>
      </c>
      <c r="N388" s="27">
        <v>150</v>
      </c>
      <c r="O388" s="27">
        <v>0</v>
      </c>
      <c r="P388" s="77"/>
      <c r="Q388" s="27"/>
      <c r="R388" s="45"/>
      <c r="S388" s="55"/>
      <c r="T388" s="23"/>
      <c r="U388" s="23"/>
      <c r="V388" s="23"/>
      <c r="W388" s="23"/>
      <c r="X388" s="23"/>
      <c r="Y388" s="91"/>
      <c r="Z388" s="92"/>
      <c r="AA388" s="92"/>
      <c r="AB388" s="67" t="str">
        <f>IF(R388="Année N",Y388+Z388+AA388,"")</f>
        <v/>
      </c>
      <c r="AC388" s="67" t="str">
        <f>IF(R388="N+1",Y388+Z388+AA388,"")</f>
        <v/>
      </c>
      <c r="AD388" s="67" t="str">
        <f>IF(R388="&gt; N+1",Y388+Z388+AA388,"")</f>
        <v/>
      </c>
      <c r="AE388" s="31"/>
      <c r="AF388" s="23">
        <f>IF(E388="Niveau 1",1,0)</f>
        <v>0</v>
      </c>
      <c r="AG388" s="23">
        <f>IF(E388="Niveau 2",1,0)</f>
        <v>0</v>
      </c>
      <c r="AH388" s="23">
        <f>IF(E388="Niveau 3",1,0)</f>
        <v>1</v>
      </c>
      <c r="AI388" s="23">
        <f>IF(E388="Niveau 4",1,0)</f>
        <v>0</v>
      </c>
      <c r="AJ388" s="23">
        <f>IF(E388="Niveau 5",1,0)</f>
        <v>0</v>
      </c>
    </row>
    <row r="389" spans="1:36" ht="25.5" customHeight="1" x14ac:dyDescent="0.2">
      <c r="A389" s="126" t="s">
        <v>0</v>
      </c>
      <c r="B389" s="60" t="s">
        <v>390</v>
      </c>
      <c r="C389" s="41" t="s">
        <v>37</v>
      </c>
      <c r="D389" s="74" t="s">
        <v>1339</v>
      </c>
      <c r="E389" s="93" t="str">
        <f t="shared" si="125"/>
        <v>Niveau 1</v>
      </c>
      <c r="F389" s="27" t="s">
        <v>1136</v>
      </c>
      <c r="G389" s="41" t="s">
        <v>1145</v>
      </c>
      <c r="H389" s="76">
        <v>130</v>
      </c>
      <c r="I389" s="109">
        <v>4.2</v>
      </c>
      <c r="J389" s="94">
        <f t="shared" si="116"/>
        <v>546</v>
      </c>
      <c r="K389" s="27">
        <v>0</v>
      </c>
      <c r="L389" s="27">
        <v>0</v>
      </c>
      <c r="M389" s="27">
        <v>0</v>
      </c>
      <c r="N389" s="27">
        <v>0</v>
      </c>
      <c r="O389" s="27">
        <v>0</v>
      </c>
      <c r="P389" s="118">
        <v>2012</v>
      </c>
      <c r="Q389" s="27"/>
      <c r="R389" s="45"/>
      <c r="S389" s="55"/>
      <c r="T389" s="23"/>
      <c r="U389" s="23"/>
      <c r="V389" s="23"/>
      <c r="W389" s="23"/>
      <c r="X389" s="23"/>
      <c r="Y389" s="91"/>
      <c r="Z389" s="92"/>
      <c r="AA389" s="92"/>
      <c r="AB389" s="67" t="str">
        <f t="shared" si="117"/>
        <v/>
      </c>
      <c r="AC389" s="67" t="str">
        <f t="shared" si="118"/>
        <v/>
      </c>
      <c r="AD389" s="67" t="str">
        <f t="shared" si="119"/>
        <v/>
      </c>
      <c r="AE389" s="31"/>
      <c r="AF389" s="23">
        <f t="shared" si="120"/>
        <v>1</v>
      </c>
      <c r="AG389" s="23">
        <f t="shared" si="121"/>
        <v>0</v>
      </c>
      <c r="AH389" s="23">
        <f t="shared" si="122"/>
        <v>0</v>
      </c>
      <c r="AI389" s="23">
        <f t="shared" si="123"/>
        <v>0</v>
      </c>
      <c r="AJ389" s="23">
        <f t="shared" si="124"/>
        <v>0</v>
      </c>
    </row>
    <row r="390" spans="1:36" ht="25.5" customHeight="1" x14ac:dyDescent="0.2">
      <c r="A390" s="126" t="s">
        <v>0</v>
      </c>
      <c r="B390" s="60" t="s">
        <v>1873</v>
      </c>
      <c r="C390" s="41" t="s">
        <v>30</v>
      </c>
      <c r="D390" s="74" t="s">
        <v>1179</v>
      </c>
      <c r="E390" s="93" t="str">
        <f t="shared" si="125"/>
        <v>Niveau 2</v>
      </c>
      <c r="F390" s="27" t="s">
        <v>1136</v>
      </c>
      <c r="G390" s="41" t="s">
        <v>1145</v>
      </c>
      <c r="H390" s="76">
        <v>170</v>
      </c>
      <c r="I390" s="109">
        <v>4.5999999999999996</v>
      </c>
      <c r="J390" s="94">
        <f t="shared" si="116"/>
        <v>781.99999999999989</v>
      </c>
      <c r="K390" s="27">
        <v>0</v>
      </c>
      <c r="L390" s="27">
        <v>0</v>
      </c>
      <c r="M390" s="27">
        <v>0</v>
      </c>
      <c r="N390" s="27">
        <v>156</v>
      </c>
      <c r="O390" s="27">
        <v>0</v>
      </c>
      <c r="P390" s="77"/>
      <c r="Q390" s="27"/>
      <c r="R390" s="45"/>
      <c r="S390" s="55"/>
      <c r="T390" s="23"/>
      <c r="U390" s="23"/>
      <c r="V390" s="23"/>
      <c r="W390" s="23"/>
      <c r="X390" s="23"/>
      <c r="Y390" s="91"/>
      <c r="Z390" s="92"/>
      <c r="AA390" s="92"/>
      <c r="AB390" s="67" t="str">
        <f t="shared" si="117"/>
        <v/>
      </c>
      <c r="AC390" s="67" t="str">
        <f t="shared" si="118"/>
        <v/>
      </c>
      <c r="AD390" s="67" t="str">
        <f t="shared" si="119"/>
        <v/>
      </c>
      <c r="AE390" s="31"/>
      <c r="AF390" s="23">
        <f t="shared" si="120"/>
        <v>0</v>
      </c>
      <c r="AG390" s="23">
        <f t="shared" si="121"/>
        <v>1</v>
      </c>
      <c r="AH390" s="23">
        <f t="shared" si="122"/>
        <v>0</v>
      </c>
      <c r="AI390" s="23">
        <f t="shared" si="123"/>
        <v>0</v>
      </c>
      <c r="AJ390" s="23">
        <f t="shared" si="124"/>
        <v>0</v>
      </c>
    </row>
    <row r="391" spans="1:36" ht="25.5" customHeight="1" x14ac:dyDescent="0.2">
      <c r="A391" s="126" t="s">
        <v>0</v>
      </c>
      <c r="B391" s="60" t="s">
        <v>394</v>
      </c>
      <c r="C391" s="41" t="s">
        <v>1114</v>
      </c>
      <c r="D391" s="74" t="s">
        <v>1339</v>
      </c>
      <c r="E391" s="93" t="str">
        <f>IF(D391="Bon état","Niveau 1",IF(D391="Faïencée","Niveau 2",IF(D391="Fortement faïencée","Niveau 3",IF(D391="Orniérée","Niveau 4",IF(D391="Affaissée ou quasi détruite","Niveau 5","")))))</f>
        <v>Niveau 1</v>
      </c>
      <c r="F391" s="27" t="s">
        <v>1135</v>
      </c>
      <c r="G391" s="41" t="s">
        <v>1145</v>
      </c>
      <c r="H391" s="76"/>
      <c r="I391" s="109"/>
      <c r="J391" s="94">
        <f>I391*H391</f>
        <v>0</v>
      </c>
      <c r="K391" s="27">
        <v>0</v>
      </c>
      <c r="L391" s="27">
        <v>0</v>
      </c>
      <c r="M391" s="27">
        <v>0</v>
      </c>
      <c r="N391" s="27">
        <v>0</v>
      </c>
      <c r="O391" s="27">
        <v>0</v>
      </c>
      <c r="P391" s="118">
        <v>2014</v>
      </c>
      <c r="Q391" s="27" t="s">
        <v>1119</v>
      </c>
      <c r="R391" s="45"/>
      <c r="S391" s="55"/>
      <c r="T391" s="23"/>
      <c r="U391" s="23"/>
      <c r="V391" s="23"/>
      <c r="W391" s="23"/>
      <c r="X391" s="23"/>
      <c r="Y391" s="91"/>
      <c r="Z391" s="92"/>
      <c r="AA391" s="92"/>
      <c r="AB391" s="67" t="str">
        <f>IF(R391="Année N",Y391+Z391+AA391,"")</f>
        <v/>
      </c>
      <c r="AC391" s="67" t="str">
        <f>IF(R391="N+1",Y391+Z391+AA391,"")</f>
        <v/>
      </c>
      <c r="AD391" s="67" t="str">
        <f>IF(R391="&gt; N+1",Y391+Z391+AA391,"")</f>
        <v/>
      </c>
      <c r="AE391" s="31"/>
      <c r="AF391" s="23">
        <f>IF(E391="Niveau 1",1,0)</f>
        <v>1</v>
      </c>
      <c r="AG391" s="23">
        <f>IF(E391="Niveau 2",1,0)</f>
        <v>0</v>
      </c>
      <c r="AH391" s="23">
        <f>IF(E391="Niveau 3",1,0)</f>
        <v>0</v>
      </c>
      <c r="AI391" s="23">
        <f>IF(E391="Niveau 4",1,0)</f>
        <v>0</v>
      </c>
      <c r="AJ391" s="23">
        <f>IF(E391="Niveau 5",1,0)</f>
        <v>0</v>
      </c>
    </row>
    <row r="392" spans="1:36" ht="25.5" customHeight="1" x14ac:dyDescent="0.2">
      <c r="A392" s="177" t="s">
        <v>13</v>
      </c>
      <c r="B392" s="181" t="s">
        <v>1874</v>
      </c>
      <c r="C392" s="179" t="s">
        <v>30</v>
      </c>
      <c r="D392" s="74"/>
      <c r="E392" s="93" t="str">
        <f t="shared" si="125"/>
        <v/>
      </c>
      <c r="F392" s="27"/>
      <c r="G392" s="41"/>
      <c r="H392" s="76"/>
      <c r="I392" s="109"/>
      <c r="J392" s="94">
        <f t="shared" si="116"/>
        <v>0</v>
      </c>
      <c r="K392" s="27"/>
      <c r="L392" s="27"/>
      <c r="M392" s="27"/>
      <c r="N392" s="27"/>
      <c r="O392" s="27"/>
      <c r="P392" s="77"/>
      <c r="Q392" s="27"/>
      <c r="R392" s="45"/>
      <c r="S392" s="55"/>
      <c r="T392" s="23"/>
      <c r="U392" s="23"/>
      <c r="V392" s="23"/>
      <c r="W392" s="23"/>
      <c r="X392" s="23"/>
      <c r="Y392" s="91"/>
      <c r="Z392" s="92"/>
      <c r="AA392" s="92"/>
      <c r="AB392" s="67" t="str">
        <f t="shared" si="117"/>
        <v/>
      </c>
      <c r="AC392" s="67" t="str">
        <f t="shared" si="118"/>
        <v/>
      </c>
      <c r="AD392" s="67" t="str">
        <f t="shared" si="119"/>
        <v/>
      </c>
      <c r="AE392" s="31"/>
      <c r="AF392" s="23">
        <f t="shared" si="120"/>
        <v>0</v>
      </c>
      <c r="AG392" s="23">
        <f t="shared" si="121"/>
        <v>0</v>
      </c>
      <c r="AH392" s="23">
        <f t="shared" si="122"/>
        <v>0</v>
      </c>
      <c r="AI392" s="23">
        <f t="shared" si="123"/>
        <v>0</v>
      </c>
      <c r="AJ392" s="23">
        <f t="shared" si="124"/>
        <v>0</v>
      </c>
    </row>
    <row r="393" spans="1:36" ht="25.5" customHeight="1" x14ac:dyDescent="0.2">
      <c r="A393" s="126" t="s">
        <v>0</v>
      </c>
      <c r="B393" s="60" t="s">
        <v>1875</v>
      </c>
      <c r="C393" s="41" t="s">
        <v>1114</v>
      </c>
      <c r="D393" s="74" t="s">
        <v>1339</v>
      </c>
      <c r="E393" s="93" t="str">
        <f>IF(D393="Bon état","Niveau 1",IF(D393="Faïencée","Niveau 2",IF(D393="Fortement faïencée","Niveau 3",IF(D393="Orniérée","Niveau 4",IF(D393="Affaissée ou quasi détruite","Niveau 5","")))))</f>
        <v>Niveau 1</v>
      </c>
      <c r="F393" s="27" t="s">
        <v>1136</v>
      </c>
      <c r="G393" s="41" t="s">
        <v>1145</v>
      </c>
      <c r="H393" s="76">
        <v>460</v>
      </c>
      <c r="I393" s="109">
        <v>5</v>
      </c>
      <c r="J393" s="94">
        <f>I393*H393</f>
        <v>2300</v>
      </c>
      <c r="K393" s="27">
        <v>0</v>
      </c>
      <c r="L393" s="27">
        <v>0</v>
      </c>
      <c r="M393" s="27">
        <v>0</v>
      </c>
      <c r="N393" s="27">
        <v>0</v>
      </c>
      <c r="O393" s="27">
        <v>0</v>
      </c>
      <c r="P393" s="77"/>
      <c r="Q393" s="27"/>
      <c r="R393" s="45"/>
      <c r="S393" s="55"/>
      <c r="T393" s="23"/>
      <c r="U393" s="23"/>
      <c r="V393" s="23"/>
      <c r="W393" s="23"/>
      <c r="X393" s="23"/>
      <c r="Y393" s="91"/>
      <c r="Z393" s="92"/>
      <c r="AA393" s="92"/>
      <c r="AB393" s="67" t="str">
        <f>IF(R393="Année N",Y393+Z393+AA393,"")</f>
        <v/>
      </c>
      <c r="AC393" s="67" t="str">
        <f>IF(R393="N+1",Y393+Z393+AA393,"")</f>
        <v/>
      </c>
      <c r="AD393" s="67" t="str">
        <f>IF(R393="&gt; N+1",Y393+Z393+AA393,"")</f>
        <v/>
      </c>
      <c r="AE393" s="31"/>
      <c r="AF393" s="23">
        <f>IF(E393="Niveau 1",1,0)</f>
        <v>1</v>
      </c>
      <c r="AG393" s="23">
        <f>IF(E393="Niveau 2",1,0)</f>
        <v>0</v>
      </c>
      <c r="AH393" s="23">
        <f>IF(E393="Niveau 3",1,0)</f>
        <v>0</v>
      </c>
      <c r="AI393" s="23">
        <f>IF(E393="Niveau 4",1,0)</f>
        <v>0</v>
      </c>
      <c r="AJ393" s="23">
        <f>IF(E393="Niveau 5",1,0)</f>
        <v>0</v>
      </c>
    </row>
    <row r="394" spans="1:36" ht="25.5" customHeight="1" x14ac:dyDescent="0.2">
      <c r="A394" s="126" t="s">
        <v>0</v>
      </c>
      <c r="B394" s="60" t="s">
        <v>1876</v>
      </c>
      <c r="C394" s="41" t="s">
        <v>29</v>
      </c>
      <c r="D394" s="74" t="s">
        <v>1180</v>
      </c>
      <c r="E394" s="93" t="str">
        <f>IF(D394="Bon état","Niveau 1",IF(D394="Faïencée","Niveau 2",IF(D394="Fortement faïencée","Niveau 3",IF(D394="Orniérée","Niveau 4",IF(D394="Affaissée ou quasi détruite","Niveau 5","")))))</f>
        <v>Niveau 3</v>
      </c>
      <c r="F394" s="27" t="s">
        <v>1134</v>
      </c>
      <c r="G394" s="41" t="s">
        <v>1144</v>
      </c>
      <c r="H394" s="76">
        <v>170</v>
      </c>
      <c r="I394" s="109">
        <v>11.7</v>
      </c>
      <c r="J394" s="94">
        <f>I394*H394</f>
        <v>1988.9999999999998</v>
      </c>
      <c r="K394" s="27">
        <v>0</v>
      </c>
      <c r="L394" s="27">
        <v>0</v>
      </c>
      <c r="M394" s="27">
        <v>0</v>
      </c>
      <c r="N394" s="27">
        <v>597</v>
      </c>
      <c r="O394" s="27">
        <v>0</v>
      </c>
      <c r="P394" s="77"/>
      <c r="Q394" s="27"/>
      <c r="R394" s="45"/>
      <c r="S394" s="55"/>
      <c r="T394" s="23"/>
      <c r="U394" s="23"/>
      <c r="V394" s="23"/>
      <c r="W394" s="23"/>
      <c r="X394" s="23"/>
      <c r="Y394" s="91"/>
      <c r="Z394" s="92"/>
      <c r="AA394" s="92"/>
      <c r="AB394" s="67" t="str">
        <f>IF(R394="Année N",Y394+Z394+AA394,"")</f>
        <v/>
      </c>
      <c r="AC394" s="67" t="str">
        <f>IF(R394="N+1",Y394+Z394+AA394,"")</f>
        <v/>
      </c>
      <c r="AD394" s="67" t="str">
        <f>IF(R394="&gt; N+1",Y394+Z394+AA394,"")</f>
        <v/>
      </c>
      <c r="AE394" s="31"/>
      <c r="AF394" s="23">
        <f>IF(E394="Niveau 1",1,0)</f>
        <v>0</v>
      </c>
      <c r="AG394" s="23">
        <f>IF(E394="Niveau 2",1,0)</f>
        <v>0</v>
      </c>
      <c r="AH394" s="23">
        <f>IF(E394="Niveau 3",1,0)</f>
        <v>1</v>
      </c>
      <c r="AI394" s="23">
        <f>IF(E394="Niveau 4",1,0)</f>
        <v>0</v>
      </c>
      <c r="AJ394" s="23">
        <f>IF(E394="Niveau 5",1,0)</f>
        <v>0</v>
      </c>
    </row>
    <row r="395" spans="1:36" ht="25.5" customHeight="1" x14ac:dyDescent="0.2">
      <c r="A395" s="126" t="s">
        <v>0</v>
      </c>
      <c r="B395" s="60" t="s">
        <v>1877</v>
      </c>
      <c r="C395" s="41" t="s">
        <v>1116</v>
      </c>
      <c r="D395" s="74" t="s">
        <v>1179</v>
      </c>
      <c r="E395" s="93" t="str">
        <f>IF(D395="Bon état","Niveau 1",IF(D395="Faïencée","Niveau 2",IF(D395="Fortement faïencée","Niveau 3",IF(D395="Orniérée","Niveau 4",IF(D395="Affaissée ou quasi détruite","Niveau 5","")))))</f>
        <v>Niveau 2</v>
      </c>
      <c r="F395" s="27" t="s">
        <v>1135</v>
      </c>
      <c r="G395" s="41" t="s">
        <v>1145</v>
      </c>
      <c r="H395" s="76">
        <v>310</v>
      </c>
      <c r="I395" s="109">
        <v>7.4</v>
      </c>
      <c r="J395" s="94">
        <f>I395*H395</f>
        <v>2294</v>
      </c>
      <c r="K395" s="27">
        <v>50</v>
      </c>
      <c r="L395" s="27">
        <v>0</v>
      </c>
      <c r="M395" s="27">
        <v>0</v>
      </c>
      <c r="N395" s="27">
        <v>459</v>
      </c>
      <c r="O395" s="27">
        <v>0</v>
      </c>
      <c r="P395" s="77"/>
      <c r="Q395" s="27"/>
      <c r="R395" s="45"/>
      <c r="S395" s="55"/>
      <c r="T395" s="23"/>
      <c r="U395" s="23"/>
      <c r="V395" s="23"/>
      <c r="W395" s="23"/>
      <c r="X395" s="23"/>
      <c r="Y395" s="91"/>
      <c r="Z395" s="92"/>
      <c r="AA395" s="92"/>
      <c r="AB395" s="67" t="str">
        <f>IF(R395="Année N",Y395+Z395+AA395,"")</f>
        <v/>
      </c>
      <c r="AC395" s="67" t="str">
        <f>IF(R395="N+1",Y395+Z395+AA395,"")</f>
        <v/>
      </c>
      <c r="AD395" s="67" t="str">
        <f>IF(R395="&gt; N+1",Y395+Z395+AA395,"")</f>
        <v/>
      </c>
      <c r="AE395" s="31"/>
      <c r="AF395" s="23">
        <f>IF(E395="Niveau 1",1,0)</f>
        <v>0</v>
      </c>
      <c r="AG395" s="23">
        <f>IF(E395="Niveau 2",1,0)</f>
        <v>1</v>
      </c>
      <c r="AH395" s="23">
        <f>IF(E395="Niveau 3",1,0)</f>
        <v>0</v>
      </c>
      <c r="AI395" s="23">
        <f>IF(E395="Niveau 4",1,0)</f>
        <v>0</v>
      </c>
      <c r="AJ395" s="23">
        <f>IF(E395="Niveau 5",1,0)</f>
        <v>0</v>
      </c>
    </row>
    <row r="396" spans="1:36" ht="25.5" customHeight="1" x14ac:dyDescent="0.2">
      <c r="A396" s="177" t="s">
        <v>0</v>
      </c>
      <c r="B396" s="181" t="s">
        <v>1878</v>
      </c>
      <c r="C396" s="180" t="s">
        <v>26</v>
      </c>
      <c r="D396" s="74"/>
      <c r="E396" s="93"/>
      <c r="F396" s="27"/>
      <c r="G396" s="41"/>
      <c r="H396" s="76"/>
      <c r="I396" s="109"/>
      <c r="J396" s="94"/>
      <c r="K396" s="27"/>
      <c r="L396" s="27"/>
      <c r="M396" s="27"/>
      <c r="N396" s="27"/>
      <c r="O396" s="27"/>
      <c r="P396" s="77"/>
      <c r="Q396" s="27"/>
      <c r="R396" s="45"/>
      <c r="S396" s="208"/>
      <c r="T396" s="23"/>
      <c r="U396" s="23"/>
      <c r="V396" s="23"/>
      <c r="W396" s="23"/>
      <c r="X396" s="23"/>
      <c r="Y396" s="91"/>
      <c r="Z396" s="92"/>
      <c r="AA396" s="92"/>
      <c r="AB396" s="207"/>
      <c r="AC396" s="207"/>
      <c r="AD396" s="207"/>
      <c r="AE396" s="31"/>
      <c r="AF396" s="23"/>
      <c r="AG396" s="23"/>
      <c r="AH396" s="23"/>
      <c r="AI396" s="23"/>
      <c r="AJ396" s="23"/>
    </row>
    <row r="397" spans="1:36" ht="25.5" customHeight="1" x14ac:dyDescent="0.2">
      <c r="A397" s="126" t="s">
        <v>0</v>
      </c>
      <c r="B397" s="60" t="s">
        <v>399</v>
      </c>
      <c r="C397" s="41" t="s">
        <v>1116</v>
      </c>
      <c r="D397" s="74" t="s">
        <v>1179</v>
      </c>
      <c r="E397" s="93" t="str">
        <f>IF(D397="Bon état","Niveau 1",IF(D397="Faïencée","Niveau 2",IF(D397="Fortement faïencée","Niveau 3",IF(D397="Orniérée","Niveau 4",IF(D397="Affaissée ou quasi détruite","Niveau 5","")))))</f>
        <v>Niveau 2</v>
      </c>
      <c r="F397" s="27" t="s">
        <v>1136</v>
      </c>
      <c r="G397" s="41" t="s">
        <v>1145</v>
      </c>
      <c r="H397" s="76">
        <v>150</v>
      </c>
      <c r="I397" s="109">
        <v>4.5</v>
      </c>
      <c r="J397" s="94">
        <f>I397*H397</f>
        <v>675</v>
      </c>
      <c r="K397" s="27">
        <v>10</v>
      </c>
      <c r="L397" s="27">
        <v>0</v>
      </c>
      <c r="M397" s="27">
        <v>0</v>
      </c>
      <c r="N397" s="27">
        <v>135</v>
      </c>
      <c r="O397" s="27">
        <v>0</v>
      </c>
      <c r="P397" s="77"/>
      <c r="Q397" s="27"/>
      <c r="R397" s="45"/>
      <c r="S397" s="55"/>
      <c r="T397" s="23"/>
      <c r="U397" s="23"/>
      <c r="V397" s="23"/>
      <c r="W397" s="23"/>
      <c r="X397" s="23"/>
      <c r="Y397" s="91"/>
      <c r="Z397" s="92"/>
      <c r="AA397" s="92"/>
      <c r="AB397" s="67" t="str">
        <f>IF(R397="Année N",Y397+Z397+AA397,"")</f>
        <v/>
      </c>
      <c r="AC397" s="67" t="str">
        <f>IF(R397="N+1",Y397+Z397+AA397,"")</f>
        <v/>
      </c>
      <c r="AD397" s="67" t="str">
        <f>IF(R397="&gt; N+1",Y397+Z397+AA397,"")</f>
        <v/>
      </c>
      <c r="AE397" s="31"/>
      <c r="AF397" s="23">
        <f>IF(E397="Niveau 1",1,0)</f>
        <v>0</v>
      </c>
      <c r="AG397" s="23">
        <f>IF(E397="Niveau 2",1,0)</f>
        <v>1</v>
      </c>
      <c r="AH397" s="23">
        <f>IF(E397="Niveau 3",1,0)</f>
        <v>0</v>
      </c>
      <c r="AI397" s="23">
        <f>IF(E397="Niveau 4",1,0)</f>
        <v>0</v>
      </c>
      <c r="AJ397" s="23">
        <f>IF(E397="Niveau 5",1,0)</f>
        <v>0</v>
      </c>
    </row>
    <row r="398" spans="1:36" s="263" customFormat="1" ht="25.5" customHeight="1" x14ac:dyDescent="0.2">
      <c r="A398" s="248" t="s">
        <v>0</v>
      </c>
      <c r="B398" s="249" t="s">
        <v>1879</v>
      </c>
      <c r="C398" s="250" t="s">
        <v>1116</v>
      </c>
      <c r="D398" s="251"/>
      <c r="E398" s="247" t="str">
        <f>IF(D398="Bon état","Niveau 1",IF(D398="Faïencée","Niveau 2",IF(D398="Fortement faïencée","Niveau 3",IF(D398="Orniérée","Niveau 4",IF(D398="Affaissée ou quasi détruite","Niveau 5","")))))</f>
        <v/>
      </c>
      <c r="F398" s="252" t="s">
        <v>1136</v>
      </c>
      <c r="G398" s="250"/>
      <c r="H398" s="253"/>
      <c r="I398" s="254"/>
      <c r="J398" s="255">
        <f>I398*H398</f>
        <v>0</v>
      </c>
      <c r="K398" s="252"/>
      <c r="L398" s="252"/>
      <c r="M398" s="252"/>
      <c r="N398" s="252"/>
      <c r="O398" s="252"/>
      <c r="P398" s="264" t="s">
        <v>2120</v>
      </c>
      <c r="Q398" s="252"/>
      <c r="R398" s="256"/>
      <c r="S398" s="247"/>
      <c r="T398" s="261"/>
      <c r="U398" s="261"/>
      <c r="V398" s="261"/>
      <c r="W398" s="261"/>
      <c r="X398" s="261"/>
      <c r="Y398" s="257"/>
      <c r="Z398" s="258"/>
      <c r="AA398" s="258"/>
      <c r="AB398" s="259" t="str">
        <f>IF(R398="Année N",Y398+Z398+AA398,"")</f>
        <v/>
      </c>
      <c r="AC398" s="259" t="str">
        <f>IF(R398="N+1",Y398+Z398+AA398,"")</f>
        <v/>
      </c>
      <c r="AD398" s="259" t="str">
        <f>IF(R398="&gt; N+1",Y398+Z398+AA398,"")</f>
        <v/>
      </c>
      <c r="AE398" s="262"/>
      <c r="AF398" s="261">
        <f>IF(E398="Niveau 1",1,0)</f>
        <v>0</v>
      </c>
      <c r="AG398" s="261">
        <f>IF(E398="Niveau 2",1,0)</f>
        <v>0</v>
      </c>
      <c r="AH398" s="261">
        <f>IF(E398="Niveau 3",1,0)</f>
        <v>0</v>
      </c>
      <c r="AI398" s="261">
        <f>IF(E398="Niveau 4",1,0)</f>
        <v>0</v>
      </c>
      <c r="AJ398" s="261">
        <f>IF(E398="Niveau 5",1,0)</f>
        <v>0</v>
      </c>
    </row>
    <row r="399" spans="1:36" ht="25.5" customHeight="1" x14ac:dyDescent="0.2">
      <c r="A399" s="126" t="s">
        <v>0</v>
      </c>
      <c r="B399" s="209" t="s">
        <v>1880</v>
      </c>
      <c r="C399" s="41" t="s">
        <v>31</v>
      </c>
      <c r="D399" s="74" t="s">
        <v>1180</v>
      </c>
      <c r="E399" s="93" t="str">
        <f>IF(D399="Bon état","Niveau 1",IF(D399="Faïencée","Niveau 2",IF(D399="Fortement faïencée","Niveau 3",IF(D399="Orniérée","Niveau 4",IF(D399="Affaissée ou quasi détruite","Niveau 5","")))))</f>
        <v>Niveau 3</v>
      </c>
      <c r="F399" s="27" t="s">
        <v>1136</v>
      </c>
      <c r="G399" s="41" t="s">
        <v>1145</v>
      </c>
      <c r="H399" s="76">
        <v>140</v>
      </c>
      <c r="I399" s="109">
        <v>5.0999999999999996</v>
      </c>
      <c r="J399" s="94">
        <f>I399*H399</f>
        <v>714</v>
      </c>
      <c r="K399" s="27">
        <v>0</v>
      </c>
      <c r="L399" s="27">
        <v>0</v>
      </c>
      <c r="M399" s="27">
        <v>0</v>
      </c>
      <c r="N399" s="27">
        <v>214</v>
      </c>
      <c r="O399" s="27">
        <v>0</v>
      </c>
      <c r="P399" s="77"/>
      <c r="Q399" s="27"/>
      <c r="R399" s="45"/>
      <c r="S399" s="55"/>
      <c r="T399" s="23"/>
      <c r="U399" s="23"/>
      <c r="V399" s="23"/>
      <c r="W399" s="23"/>
      <c r="X399" s="23"/>
      <c r="Y399" s="91"/>
      <c r="Z399" s="92"/>
      <c r="AA399" s="92"/>
      <c r="AB399" s="67" t="str">
        <f>IF(R399="Année N",Y399+Z399+AA399,"")</f>
        <v/>
      </c>
      <c r="AC399" s="67" t="str">
        <f>IF(R399="N+1",Y399+Z399+AA399,"")</f>
        <v/>
      </c>
      <c r="AD399" s="67" t="str">
        <f>IF(R399="&gt; N+1",Y399+Z399+AA399,"")</f>
        <v/>
      </c>
      <c r="AE399" s="31"/>
      <c r="AF399" s="23">
        <f>IF(E399="Niveau 1",1,0)</f>
        <v>0</v>
      </c>
      <c r="AG399" s="23">
        <f>IF(E399="Niveau 2",1,0)</f>
        <v>0</v>
      </c>
      <c r="AH399" s="23">
        <f>IF(E399="Niveau 3",1,0)</f>
        <v>1</v>
      </c>
      <c r="AI399" s="23">
        <f>IF(E399="Niveau 4",1,0)</f>
        <v>0</v>
      </c>
      <c r="AJ399" s="23">
        <f>IF(E399="Niveau 5",1,0)</f>
        <v>0</v>
      </c>
    </row>
    <row r="400" spans="1:36" ht="25.5" customHeight="1" x14ac:dyDescent="0.2">
      <c r="A400" s="126" t="s">
        <v>1</v>
      </c>
      <c r="B400" s="60" t="s">
        <v>1881</v>
      </c>
      <c r="C400" s="41" t="s">
        <v>1114</v>
      </c>
      <c r="D400" s="74" t="s">
        <v>1179</v>
      </c>
      <c r="E400" s="93" t="str">
        <f t="shared" si="125"/>
        <v>Niveau 2</v>
      </c>
      <c r="F400" s="27" t="s">
        <v>1136</v>
      </c>
      <c r="G400" s="41" t="s">
        <v>1145</v>
      </c>
      <c r="H400" s="76">
        <v>400</v>
      </c>
      <c r="I400" s="109">
        <v>6</v>
      </c>
      <c r="J400" s="94">
        <f t="shared" si="116"/>
        <v>2400</v>
      </c>
      <c r="K400" s="27">
        <v>30</v>
      </c>
      <c r="L400" s="27">
        <v>0</v>
      </c>
      <c r="M400" s="27">
        <v>60</v>
      </c>
      <c r="N400" s="27">
        <v>480</v>
      </c>
      <c r="O400" s="27">
        <v>0</v>
      </c>
      <c r="P400" s="77"/>
      <c r="Q400" s="27"/>
      <c r="R400" s="45"/>
      <c r="S400" s="55"/>
      <c r="T400" s="23"/>
      <c r="U400" s="23"/>
      <c r="V400" s="23"/>
      <c r="W400" s="23"/>
      <c r="X400" s="23"/>
      <c r="Y400" s="91"/>
      <c r="Z400" s="92"/>
      <c r="AA400" s="92"/>
      <c r="AB400" s="67" t="str">
        <f t="shared" si="117"/>
        <v/>
      </c>
      <c r="AC400" s="67" t="str">
        <f t="shared" si="118"/>
        <v/>
      </c>
      <c r="AD400" s="67" t="str">
        <f t="shared" si="119"/>
        <v/>
      </c>
      <c r="AE400" s="31"/>
      <c r="AF400" s="23">
        <f t="shared" ref="AF400:AF459" si="133">IF(E400="Niveau 1",1,0)</f>
        <v>0</v>
      </c>
      <c r="AG400" s="23">
        <f t="shared" ref="AG400:AG459" si="134">IF(E400="Niveau 2",1,0)</f>
        <v>1</v>
      </c>
      <c r="AH400" s="23">
        <f t="shared" ref="AH400:AH459" si="135">IF(E400="Niveau 3",1,0)</f>
        <v>0</v>
      </c>
      <c r="AI400" s="23">
        <f t="shared" ref="AI400:AI459" si="136">IF(E400="Niveau 4",1,0)</f>
        <v>0</v>
      </c>
      <c r="AJ400" s="23">
        <f t="shared" ref="AJ400:AJ459" si="137">IF(E400="Niveau 5",1,0)</f>
        <v>0</v>
      </c>
    </row>
    <row r="401" spans="1:36" ht="25.5" customHeight="1" x14ac:dyDescent="0.2">
      <c r="A401" s="177" t="s">
        <v>10</v>
      </c>
      <c r="B401" s="181" t="s">
        <v>1882</v>
      </c>
      <c r="C401" s="180" t="s">
        <v>26</v>
      </c>
      <c r="D401" s="74"/>
      <c r="E401" s="93"/>
      <c r="F401" s="27" t="s">
        <v>1126</v>
      </c>
      <c r="G401" s="41" t="s">
        <v>1145</v>
      </c>
      <c r="H401" s="76"/>
      <c r="I401" s="109"/>
      <c r="J401" s="94"/>
      <c r="K401" s="27"/>
      <c r="L401" s="27"/>
      <c r="M401" s="27"/>
      <c r="N401" s="27"/>
      <c r="O401" s="27"/>
      <c r="P401" s="77"/>
      <c r="Q401" s="27"/>
      <c r="R401" s="45"/>
      <c r="S401" s="208"/>
      <c r="T401" s="23"/>
      <c r="U401" s="23"/>
      <c r="V401" s="23"/>
      <c r="W401" s="23"/>
      <c r="X401" s="23"/>
      <c r="Y401" s="91"/>
      <c r="Z401" s="92"/>
      <c r="AA401" s="92"/>
      <c r="AB401" s="207"/>
      <c r="AC401" s="207"/>
      <c r="AD401" s="207"/>
      <c r="AE401" s="31"/>
      <c r="AF401" s="23"/>
      <c r="AG401" s="23"/>
      <c r="AH401" s="23"/>
      <c r="AI401" s="23"/>
      <c r="AJ401" s="23"/>
    </row>
    <row r="402" spans="1:36" ht="25.5" customHeight="1" x14ac:dyDescent="0.2">
      <c r="A402" s="177" t="s">
        <v>10</v>
      </c>
      <c r="B402" s="181" t="s">
        <v>1883</v>
      </c>
      <c r="C402" s="180" t="s">
        <v>36</v>
      </c>
      <c r="D402" s="74"/>
      <c r="E402" s="93"/>
      <c r="F402" s="27" t="s">
        <v>1126</v>
      </c>
      <c r="G402" s="41" t="s">
        <v>1145</v>
      </c>
      <c r="H402" s="76"/>
      <c r="I402" s="109"/>
      <c r="J402" s="94"/>
      <c r="K402" s="27"/>
      <c r="L402" s="27"/>
      <c r="M402" s="27"/>
      <c r="N402" s="27"/>
      <c r="O402" s="27"/>
      <c r="P402" s="77"/>
      <c r="Q402" s="27"/>
      <c r="R402" s="45"/>
      <c r="S402" s="208"/>
      <c r="T402" s="23"/>
      <c r="U402" s="23"/>
      <c r="V402" s="23"/>
      <c r="W402" s="23"/>
      <c r="X402" s="23"/>
      <c r="Y402" s="91"/>
      <c r="Z402" s="92"/>
      <c r="AA402" s="92"/>
      <c r="AB402" s="207"/>
      <c r="AC402" s="207"/>
      <c r="AD402" s="207"/>
      <c r="AE402" s="31"/>
      <c r="AF402" s="23"/>
      <c r="AG402" s="23"/>
      <c r="AH402" s="23"/>
      <c r="AI402" s="23"/>
      <c r="AJ402" s="23"/>
    </row>
    <row r="403" spans="1:36" ht="25.5" customHeight="1" x14ac:dyDescent="0.2">
      <c r="A403" s="126" t="s">
        <v>0</v>
      </c>
      <c r="B403" s="60" t="s">
        <v>1884</v>
      </c>
      <c r="C403" s="41" t="s">
        <v>26</v>
      </c>
      <c r="D403" s="74" t="s">
        <v>1339</v>
      </c>
      <c r="E403" s="93" t="str">
        <f>IF(D403="Bon état","Niveau 1",IF(D403="Faïencée","Niveau 2",IF(D403="Fortement faïencée","Niveau 3",IF(D403="Orniérée","Niveau 4",IF(D403="Affaissée ou quasi détruite","Niveau 5","")))))</f>
        <v>Niveau 1</v>
      </c>
      <c r="F403" s="27" t="s">
        <v>1136</v>
      </c>
      <c r="G403" s="41" t="s">
        <v>1145</v>
      </c>
      <c r="H403" s="76">
        <v>100</v>
      </c>
      <c r="I403" s="109">
        <v>4.5</v>
      </c>
      <c r="J403" s="94">
        <f>I403*H403</f>
        <v>450</v>
      </c>
      <c r="K403" s="27">
        <v>0</v>
      </c>
      <c r="L403" s="27">
        <v>0</v>
      </c>
      <c r="M403" s="27">
        <v>0</v>
      </c>
      <c r="N403" s="27">
        <v>0</v>
      </c>
      <c r="O403" s="27">
        <v>0</v>
      </c>
      <c r="P403" s="77"/>
      <c r="Q403" s="27"/>
      <c r="R403" s="45"/>
      <c r="S403" s="55"/>
      <c r="T403" s="23"/>
      <c r="U403" s="23"/>
      <c r="V403" s="23"/>
      <c r="W403" s="23"/>
      <c r="X403" s="23"/>
      <c r="Y403" s="91"/>
      <c r="Z403" s="92"/>
      <c r="AA403" s="92"/>
      <c r="AB403" s="67" t="str">
        <f>IF(R403="Année N",Y403+Z403+AA403,"")</f>
        <v/>
      </c>
      <c r="AC403" s="67" t="str">
        <f>IF(R403="N+1",Y403+Z403+AA403,"")</f>
        <v/>
      </c>
      <c r="AD403" s="67" t="str">
        <f>IF(R403="&gt; N+1",Y403+Z403+AA403,"")</f>
        <v/>
      </c>
      <c r="AE403" s="31"/>
      <c r="AF403" s="23">
        <f>IF(E403="Niveau 1",1,0)</f>
        <v>1</v>
      </c>
      <c r="AG403" s="23">
        <f>IF(E403="Niveau 2",1,0)</f>
        <v>0</v>
      </c>
      <c r="AH403" s="23">
        <f>IF(E403="Niveau 3",1,0)</f>
        <v>0</v>
      </c>
      <c r="AI403" s="23">
        <f>IF(E403="Niveau 4",1,0)</f>
        <v>0</v>
      </c>
      <c r="AJ403" s="23">
        <f>IF(E403="Niveau 5",1,0)</f>
        <v>0</v>
      </c>
    </row>
    <row r="404" spans="1:36" ht="25.5" customHeight="1" x14ac:dyDescent="0.2">
      <c r="A404" s="126" t="s">
        <v>0</v>
      </c>
      <c r="B404" s="60" t="s">
        <v>1885</v>
      </c>
      <c r="C404" s="41" t="s">
        <v>33</v>
      </c>
      <c r="D404" s="74" t="s">
        <v>1339</v>
      </c>
      <c r="E404" s="93" t="str">
        <f>IF(D404="Bon état","Niveau 1",IF(D404="Faïencée","Niveau 2",IF(D404="Fortement faïencée","Niveau 3",IF(D404="Orniérée","Niveau 4",IF(D404="Affaissée ou quasi détruite","Niveau 5","")))))</f>
        <v>Niveau 1</v>
      </c>
      <c r="F404" s="27" t="s">
        <v>1136</v>
      </c>
      <c r="G404" s="41" t="s">
        <v>1145</v>
      </c>
      <c r="H404" s="76">
        <v>45</v>
      </c>
      <c r="I404" s="109">
        <v>4.5999999999999996</v>
      </c>
      <c r="J404" s="94">
        <f>I404*H404</f>
        <v>206.99999999999997</v>
      </c>
      <c r="K404" s="27">
        <v>0</v>
      </c>
      <c r="L404" s="27">
        <v>0</v>
      </c>
      <c r="M404" s="27">
        <v>0</v>
      </c>
      <c r="N404" s="27">
        <v>0</v>
      </c>
      <c r="O404" s="27">
        <v>0</v>
      </c>
      <c r="P404" s="77"/>
      <c r="Q404" s="27"/>
      <c r="R404" s="45"/>
      <c r="S404" s="55"/>
      <c r="T404" s="23"/>
      <c r="U404" s="23"/>
      <c r="V404" s="23"/>
      <c r="W404" s="23"/>
      <c r="X404" s="23"/>
      <c r="Y404" s="91"/>
      <c r="Z404" s="92"/>
      <c r="AA404" s="92"/>
      <c r="AB404" s="67" t="str">
        <f>IF(R404="Année N",Y404+Z404+AA404,"")</f>
        <v/>
      </c>
      <c r="AC404" s="67" t="str">
        <f>IF(R404="N+1",Y404+Z404+AA404,"")</f>
        <v/>
      </c>
      <c r="AD404" s="67" t="str">
        <f>IF(R404="&gt; N+1",Y404+Z404+AA404,"")</f>
        <v/>
      </c>
      <c r="AE404" s="31"/>
      <c r="AF404" s="23">
        <f>IF(E404="Niveau 1",1,0)</f>
        <v>1</v>
      </c>
      <c r="AG404" s="23">
        <f>IF(E404="Niveau 2",1,0)</f>
        <v>0</v>
      </c>
      <c r="AH404" s="23">
        <f>IF(E404="Niveau 3",1,0)</f>
        <v>0</v>
      </c>
      <c r="AI404" s="23">
        <f>IF(E404="Niveau 4",1,0)</f>
        <v>0</v>
      </c>
      <c r="AJ404" s="23">
        <f>IF(E404="Niveau 5",1,0)</f>
        <v>0</v>
      </c>
    </row>
    <row r="405" spans="1:36" ht="25.5" customHeight="1" x14ac:dyDescent="0.2">
      <c r="A405" s="126" t="s">
        <v>1</v>
      </c>
      <c r="B405" s="60" t="s">
        <v>1886</v>
      </c>
      <c r="C405" s="41" t="s">
        <v>31</v>
      </c>
      <c r="D405" s="74" t="s">
        <v>1339</v>
      </c>
      <c r="E405" s="93" t="str">
        <f>IF(D405="Bon état","Niveau 1",IF(D405="Faïencée","Niveau 2",IF(D405="Fortement faïencée","Niveau 3",IF(D405="Orniérée","Niveau 4",IF(D405="Affaissée ou quasi détruite","Niveau 5","")))))</f>
        <v>Niveau 1</v>
      </c>
      <c r="F405" s="27" t="s">
        <v>1135</v>
      </c>
      <c r="G405" s="41" t="s">
        <v>1144</v>
      </c>
      <c r="H405" s="76">
        <v>155</v>
      </c>
      <c r="I405" s="109">
        <v>5.8</v>
      </c>
      <c r="J405" s="94">
        <f>I405*H405</f>
        <v>899</v>
      </c>
      <c r="K405" s="27">
        <v>0</v>
      </c>
      <c r="L405" s="27">
        <v>0</v>
      </c>
      <c r="M405" s="27">
        <v>0</v>
      </c>
      <c r="N405" s="27">
        <v>0</v>
      </c>
      <c r="O405" s="27">
        <v>0</v>
      </c>
      <c r="P405" s="77"/>
      <c r="Q405" s="27"/>
      <c r="R405" s="45"/>
      <c r="S405" s="55"/>
      <c r="T405" s="23"/>
      <c r="U405" s="23"/>
      <c r="V405" s="23"/>
      <c r="W405" s="23"/>
      <c r="X405" s="23"/>
      <c r="Y405" s="91"/>
      <c r="Z405" s="92"/>
      <c r="AA405" s="92"/>
      <c r="AB405" s="67" t="str">
        <f>IF(R405="Année N",Y405+Z405+AA405,"")</f>
        <v/>
      </c>
      <c r="AC405" s="67" t="str">
        <f>IF(R405="N+1",Y405+Z405+AA405,"")</f>
        <v/>
      </c>
      <c r="AD405" s="67" t="str">
        <f>IF(R405="&gt; N+1",Y405+Z405+AA405,"")</f>
        <v/>
      </c>
      <c r="AE405" s="31"/>
      <c r="AF405" s="23">
        <f>IF(E405="Niveau 1",1,0)</f>
        <v>1</v>
      </c>
      <c r="AG405" s="23">
        <f>IF(E405="Niveau 2",1,0)</f>
        <v>0</v>
      </c>
      <c r="AH405" s="23">
        <f>IF(E405="Niveau 3",1,0)</f>
        <v>0</v>
      </c>
      <c r="AI405" s="23">
        <f>IF(E405="Niveau 4",1,0)</f>
        <v>0</v>
      </c>
      <c r="AJ405" s="23">
        <f>IF(E405="Niveau 5",1,0)</f>
        <v>0</v>
      </c>
    </row>
    <row r="406" spans="1:36" ht="25.5" customHeight="1" x14ac:dyDescent="0.2">
      <c r="A406" s="126" t="s">
        <v>7</v>
      </c>
      <c r="B406" s="60" t="s">
        <v>1887</v>
      </c>
      <c r="C406" s="41" t="s">
        <v>37</v>
      </c>
      <c r="D406" s="74" t="s">
        <v>1339</v>
      </c>
      <c r="E406" s="93" t="str">
        <f>IF(D406="Bon état","Niveau 1",IF(D406="Faïencée","Niveau 2",IF(D406="Fortement faïencée","Niveau 3",IF(D406="Orniérée","Niveau 4",IF(D406="Affaissée ou quasi détruite","Niveau 5","")))))</f>
        <v>Niveau 1</v>
      </c>
      <c r="F406" s="27" t="s">
        <v>1136</v>
      </c>
      <c r="G406" s="41" t="s">
        <v>1145</v>
      </c>
      <c r="H406" s="76">
        <v>110</v>
      </c>
      <c r="I406" s="109">
        <v>5.0999999999999996</v>
      </c>
      <c r="J406" s="94">
        <f>I406*H406</f>
        <v>561</v>
      </c>
      <c r="K406" s="27">
        <v>0</v>
      </c>
      <c r="L406" s="27">
        <v>0</v>
      </c>
      <c r="M406" s="27">
        <v>0</v>
      </c>
      <c r="N406" s="27">
        <v>0</v>
      </c>
      <c r="O406" s="27">
        <v>0</v>
      </c>
      <c r="P406" s="77"/>
      <c r="Q406" s="27"/>
      <c r="R406" s="45"/>
      <c r="S406" s="55"/>
      <c r="T406" s="23"/>
      <c r="U406" s="23"/>
      <c r="V406" s="23"/>
      <c r="W406" s="23"/>
      <c r="X406" s="23"/>
      <c r="Y406" s="91"/>
      <c r="Z406" s="92"/>
      <c r="AA406" s="92"/>
      <c r="AB406" s="67" t="str">
        <f>IF(R406="Année N",Y406+Z406+AA406,"")</f>
        <v/>
      </c>
      <c r="AC406" s="67" t="str">
        <f>IF(R406="N+1",Y406+Z406+AA406,"")</f>
        <v/>
      </c>
      <c r="AD406" s="67" t="str">
        <f>IF(R406="&gt; N+1",Y406+Z406+AA406,"")</f>
        <v/>
      </c>
      <c r="AE406" s="31"/>
      <c r="AF406" s="23">
        <f>IF(E406="Niveau 1",1,0)</f>
        <v>1</v>
      </c>
      <c r="AG406" s="23">
        <f>IF(E406="Niveau 2",1,0)</f>
        <v>0</v>
      </c>
      <c r="AH406" s="23">
        <f>IF(E406="Niveau 3",1,0)</f>
        <v>0</v>
      </c>
      <c r="AI406" s="23">
        <f>IF(E406="Niveau 4",1,0)</f>
        <v>0</v>
      </c>
      <c r="AJ406" s="23">
        <f>IF(E406="Niveau 5",1,0)</f>
        <v>0</v>
      </c>
    </row>
    <row r="407" spans="1:36" ht="25.5" customHeight="1" x14ac:dyDescent="0.2">
      <c r="A407" s="212" t="s">
        <v>0</v>
      </c>
      <c r="B407" s="209" t="s">
        <v>1888</v>
      </c>
      <c r="C407" s="214" t="s">
        <v>1115</v>
      </c>
      <c r="D407" s="74" t="s">
        <v>1339</v>
      </c>
      <c r="E407" s="93" t="str">
        <f>IF(D407="Bon état","Niveau 1",IF(D407="Faïencée","Niveau 2",IF(D407="Fortement faïencée","Niveau 3",IF(D407="Orniérée","Niveau 4",IF(D407="Affaissée ou quasi détruite","Niveau 5","")))))</f>
        <v>Niveau 1</v>
      </c>
      <c r="F407" s="27" t="s">
        <v>1136</v>
      </c>
      <c r="G407" s="41" t="s">
        <v>1145</v>
      </c>
      <c r="H407" s="76">
        <v>280</v>
      </c>
      <c r="I407" s="109">
        <v>5.7</v>
      </c>
      <c r="J407" s="94">
        <f>I407*H407</f>
        <v>1596</v>
      </c>
      <c r="K407" s="27">
        <v>0</v>
      </c>
      <c r="L407" s="27">
        <v>0</v>
      </c>
      <c r="M407" s="27">
        <v>0</v>
      </c>
      <c r="N407" s="27">
        <v>0</v>
      </c>
      <c r="O407" s="27">
        <v>0</v>
      </c>
      <c r="P407" s="77"/>
      <c r="Q407" s="27"/>
      <c r="R407" s="45"/>
      <c r="S407" s="208"/>
      <c r="T407" s="23"/>
      <c r="U407" s="23"/>
      <c r="V407" s="23"/>
      <c r="W407" s="23"/>
      <c r="X407" s="23"/>
      <c r="Y407" s="91"/>
      <c r="Z407" s="92"/>
      <c r="AA407" s="92"/>
      <c r="AB407" s="207"/>
      <c r="AC407" s="207"/>
      <c r="AD407" s="207"/>
      <c r="AE407" s="31"/>
      <c r="AF407" s="23">
        <f>IF(E407="Niveau 1",1,0)</f>
        <v>1</v>
      </c>
      <c r="AG407" s="23">
        <f>IF(E407="Niveau 2",1,0)</f>
        <v>0</v>
      </c>
      <c r="AH407" s="23">
        <f>IF(E407="Niveau 3",1,0)</f>
        <v>0</v>
      </c>
      <c r="AI407" s="23">
        <f>IF(E407="Niveau 4",1,0)</f>
        <v>0</v>
      </c>
      <c r="AJ407" s="23">
        <f>IF(E407="Niveau 5",1,0)</f>
        <v>0</v>
      </c>
    </row>
    <row r="408" spans="1:36" ht="25.5" customHeight="1" x14ac:dyDescent="0.2">
      <c r="A408" s="126" t="s">
        <v>0</v>
      </c>
      <c r="B408" s="60" t="s">
        <v>1889</v>
      </c>
      <c r="C408" s="41" t="s">
        <v>1114</v>
      </c>
      <c r="D408" s="74" t="s">
        <v>1179</v>
      </c>
      <c r="E408" s="93" t="str">
        <f t="shared" si="125"/>
        <v>Niveau 2</v>
      </c>
      <c r="F408" s="27" t="s">
        <v>1136</v>
      </c>
      <c r="G408" s="41" t="s">
        <v>1145</v>
      </c>
      <c r="H408" s="76">
        <v>215</v>
      </c>
      <c r="I408" s="109">
        <v>4.5999999999999996</v>
      </c>
      <c r="J408" s="94">
        <f t="shared" ref="J408:J460" si="138">I408*H408</f>
        <v>988.99999999999989</v>
      </c>
      <c r="K408" s="27">
        <v>50</v>
      </c>
      <c r="L408" s="27">
        <v>0</v>
      </c>
      <c r="M408" s="27">
        <v>0</v>
      </c>
      <c r="N408" s="27">
        <v>198</v>
      </c>
      <c r="O408" s="27">
        <v>0</v>
      </c>
      <c r="P408" s="118">
        <v>2014</v>
      </c>
      <c r="Q408" s="27" t="s">
        <v>1119</v>
      </c>
      <c r="R408" s="45"/>
      <c r="S408" s="55"/>
      <c r="T408" s="23"/>
      <c r="U408" s="23"/>
      <c r="V408" s="23"/>
      <c r="W408" s="23"/>
      <c r="X408" s="23"/>
      <c r="Y408" s="91"/>
      <c r="Z408" s="92"/>
      <c r="AA408" s="92"/>
      <c r="AB408" s="67" t="str">
        <f t="shared" si="117"/>
        <v/>
      </c>
      <c r="AC408" s="67" t="str">
        <f t="shared" si="118"/>
        <v/>
      </c>
      <c r="AD408" s="67" t="str">
        <f t="shared" si="119"/>
        <v/>
      </c>
      <c r="AE408" s="31"/>
      <c r="AF408" s="23">
        <f t="shared" si="133"/>
        <v>0</v>
      </c>
      <c r="AG408" s="23">
        <f t="shared" si="134"/>
        <v>1</v>
      </c>
      <c r="AH408" s="23">
        <f t="shared" si="135"/>
        <v>0</v>
      </c>
      <c r="AI408" s="23">
        <f t="shared" si="136"/>
        <v>0</v>
      </c>
      <c r="AJ408" s="23">
        <f t="shared" si="137"/>
        <v>0</v>
      </c>
    </row>
    <row r="409" spans="1:36" s="263" customFormat="1" ht="25.5" customHeight="1" x14ac:dyDescent="0.2">
      <c r="A409" s="248" t="s">
        <v>4</v>
      </c>
      <c r="B409" s="249" t="s">
        <v>2122</v>
      </c>
      <c r="C409" s="250" t="s">
        <v>1116</v>
      </c>
      <c r="D409" s="251"/>
      <c r="E409" s="247"/>
      <c r="F409" s="252" t="s">
        <v>1126</v>
      </c>
      <c r="G409" s="250" t="s">
        <v>1145</v>
      </c>
      <c r="H409" s="253"/>
      <c r="I409" s="254"/>
      <c r="J409" s="255"/>
      <c r="K409" s="252"/>
      <c r="L409" s="252"/>
      <c r="M409" s="252"/>
      <c r="N409" s="252"/>
      <c r="O409" s="252"/>
      <c r="P409" s="246" t="s">
        <v>2120</v>
      </c>
      <c r="Q409" s="252"/>
      <c r="R409" s="256"/>
      <c r="S409" s="247"/>
      <c r="T409" s="261"/>
      <c r="U409" s="261"/>
      <c r="V409" s="261"/>
      <c r="W409" s="261"/>
      <c r="X409" s="261"/>
      <c r="Y409" s="257"/>
      <c r="Z409" s="258"/>
      <c r="AA409" s="258"/>
      <c r="AB409" s="259"/>
      <c r="AC409" s="259"/>
      <c r="AD409" s="259"/>
      <c r="AE409" s="262"/>
      <c r="AF409" s="261"/>
      <c r="AG409" s="261"/>
      <c r="AH409" s="261"/>
      <c r="AI409" s="261"/>
      <c r="AJ409" s="261"/>
    </row>
    <row r="410" spans="1:36" s="263" customFormat="1" ht="25.5" customHeight="1" x14ac:dyDescent="0.2">
      <c r="A410" s="248" t="s">
        <v>7</v>
      </c>
      <c r="B410" s="249" t="s">
        <v>1890</v>
      </c>
      <c r="C410" s="250" t="s">
        <v>35</v>
      </c>
      <c r="D410" s="251"/>
      <c r="E410" s="247"/>
      <c r="F410" s="252" t="s">
        <v>1136</v>
      </c>
      <c r="G410" s="250" t="s">
        <v>1145</v>
      </c>
      <c r="H410" s="253"/>
      <c r="I410" s="254"/>
      <c r="J410" s="255"/>
      <c r="K410" s="252"/>
      <c r="L410" s="252"/>
      <c r="M410" s="252"/>
      <c r="N410" s="252"/>
      <c r="O410" s="252"/>
      <c r="P410" s="246" t="s">
        <v>2120</v>
      </c>
      <c r="Q410" s="252"/>
      <c r="R410" s="256"/>
      <c r="S410" s="247"/>
      <c r="T410" s="261"/>
      <c r="U410" s="261"/>
      <c r="V410" s="261"/>
      <c r="W410" s="261"/>
      <c r="X410" s="261"/>
      <c r="Y410" s="257"/>
      <c r="Z410" s="258"/>
      <c r="AA410" s="258"/>
      <c r="AB410" s="259"/>
      <c r="AC410" s="259"/>
      <c r="AD410" s="259"/>
      <c r="AE410" s="262"/>
      <c r="AF410" s="261"/>
      <c r="AG410" s="261"/>
      <c r="AH410" s="261"/>
      <c r="AI410" s="261"/>
      <c r="AJ410" s="261"/>
    </row>
    <row r="411" spans="1:36" ht="25.5" customHeight="1" x14ac:dyDescent="0.2">
      <c r="A411" s="126" t="s">
        <v>0</v>
      </c>
      <c r="B411" s="60" t="s">
        <v>1891</v>
      </c>
      <c r="C411" s="41" t="s">
        <v>36</v>
      </c>
      <c r="D411" s="74" t="s">
        <v>1339</v>
      </c>
      <c r="E411" s="93" t="str">
        <f t="shared" ref="E411:E426" si="139">IF(D411="Bon état","Niveau 1",IF(D411="Faïencée","Niveau 2",IF(D411="Fortement faïencée","Niveau 3",IF(D411="Orniérée","Niveau 4",IF(D411="Affaissée ou quasi détruite","Niveau 5","")))))</f>
        <v>Niveau 1</v>
      </c>
      <c r="F411" s="27" t="s">
        <v>1135</v>
      </c>
      <c r="G411" s="41" t="s">
        <v>1145</v>
      </c>
      <c r="H411" s="76">
        <v>416</v>
      </c>
      <c r="I411" s="109">
        <v>7.4</v>
      </c>
      <c r="J411" s="94">
        <f t="shared" ref="J411:J426" si="140">I411*H411</f>
        <v>3078.4</v>
      </c>
      <c r="K411" s="27">
        <v>0</v>
      </c>
      <c r="L411" s="27">
        <v>0</v>
      </c>
      <c r="M411" s="27">
        <v>0</v>
      </c>
      <c r="N411" s="27">
        <v>0</v>
      </c>
      <c r="O411" s="27">
        <v>0</v>
      </c>
      <c r="P411" s="118">
        <v>2014</v>
      </c>
      <c r="Q411" s="27" t="s">
        <v>1170</v>
      </c>
      <c r="R411" s="45"/>
      <c r="S411" s="55"/>
      <c r="T411" s="23"/>
      <c r="U411" s="23"/>
      <c r="V411" s="23"/>
      <c r="W411" s="23"/>
      <c r="X411" s="23"/>
      <c r="Y411" s="91"/>
      <c r="Z411" s="92"/>
      <c r="AA411" s="92"/>
      <c r="AB411" s="67" t="str">
        <f t="shared" ref="AB411:AB426" si="141">IF(R411="Année N",Y411+Z411+AA411,"")</f>
        <v/>
      </c>
      <c r="AC411" s="67" t="str">
        <f t="shared" ref="AC411:AC426" si="142">IF(R411="N+1",Y411+Z411+AA411,"")</f>
        <v/>
      </c>
      <c r="AD411" s="67" t="str">
        <f t="shared" ref="AD411:AD426" si="143">IF(R411="&gt; N+1",Y411+Z411+AA411,"")</f>
        <v/>
      </c>
      <c r="AE411" s="31"/>
      <c r="AF411" s="23">
        <f t="shared" ref="AF411:AF426" si="144">IF(E411="Niveau 1",1,0)</f>
        <v>1</v>
      </c>
      <c r="AG411" s="23">
        <f t="shared" ref="AG411:AG426" si="145">IF(E411="Niveau 2",1,0)</f>
        <v>0</v>
      </c>
      <c r="AH411" s="23">
        <f t="shared" ref="AH411:AH426" si="146">IF(E411="Niveau 3",1,0)</f>
        <v>0</v>
      </c>
      <c r="AI411" s="23">
        <f t="shared" ref="AI411:AI426" si="147">IF(E411="Niveau 4",1,0)</f>
        <v>0</v>
      </c>
      <c r="AJ411" s="23">
        <f t="shared" ref="AJ411:AJ426" si="148">IF(E411="Niveau 5",1,0)</f>
        <v>0</v>
      </c>
    </row>
    <row r="412" spans="1:36" ht="25.5" customHeight="1" x14ac:dyDescent="0.2">
      <c r="A412" s="126" t="s">
        <v>0</v>
      </c>
      <c r="B412" s="60" t="s">
        <v>1892</v>
      </c>
      <c r="C412" s="41" t="s">
        <v>31</v>
      </c>
      <c r="D412" s="74" t="s">
        <v>1339</v>
      </c>
      <c r="E412" s="93" t="str">
        <f t="shared" si="139"/>
        <v>Niveau 1</v>
      </c>
      <c r="F412" s="27" t="s">
        <v>1136</v>
      </c>
      <c r="G412" s="41" t="s">
        <v>1145</v>
      </c>
      <c r="H412" s="76">
        <v>45</v>
      </c>
      <c r="I412" s="109">
        <v>4.5</v>
      </c>
      <c r="J412" s="94">
        <f t="shared" si="140"/>
        <v>202.5</v>
      </c>
      <c r="K412" s="27">
        <v>0</v>
      </c>
      <c r="L412" s="27">
        <v>0</v>
      </c>
      <c r="M412" s="27">
        <v>0</v>
      </c>
      <c r="N412" s="27">
        <v>0</v>
      </c>
      <c r="O412" s="27">
        <v>0</v>
      </c>
      <c r="P412" s="118"/>
      <c r="Q412" s="27"/>
      <c r="R412" s="45"/>
      <c r="S412" s="55"/>
      <c r="T412" s="23"/>
      <c r="U412" s="23"/>
      <c r="V412" s="23"/>
      <c r="W412" s="23"/>
      <c r="X412" s="23"/>
      <c r="Y412" s="91"/>
      <c r="Z412" s="92"/>
      <c r="AA412" s="92"/>
      <c r="AB412" s="67" t="str">
        <f t="shared" si="141"/>
        <v/>
      </c>
      <c r="AC412" s="67" t="str">
        <f t="shared" si="142"/>
        <v/>
      </c>
      <c r="AD412" s="67" t="str">
        <f t="shared" si="143"/>
        <v/>
      </c>
      <c r="AE412" s="31"/>
      <c r="AF412" s="23">
        <f t="shared" si="144"/>
        <v>1</v>
      </c>
      <c r="AG412" s="23">
        <f t="shared" si="145"/>
        <v>0</v>
      </c>
      <c r="AH412" s="23">
        <f t="shared" si="146"/>
        <v>0</v>
      </c>
      <c r="AI412" s="23">
        <f t="shared" si="147"/>
        <v>0</v>
      </c>
      <c r="AJ412" s="23">
        <f t="shared" si="148"/>
        <v>0</v>
      </c>
    </row>
    <row r="413" spans="1:36" ht="25.5" customHeight="1" x14ac:dyDescent="0.2">
      <c r="A413" s="126" t="s">
        <v>0</v>
      </c>
      <c r="B413" s="60" t="s">
        <v>1898</v>
      </c>
      <c r="C413" s="41" t="s">
        <v>30</v>
      </c>
      <c r="D413" s="74" t="s">
        <v>1179</v>
      </c>
      <c r="E413" s="93" t="str">
        <f t="shared" si="139"/>
        <v>Niveau 2</v>
      </c>
      <c r="F413" s="27" t="s">
        <v>1135</v>
      </c>
      <c r="G413" s="41" t="s">
        <v>1145</v>
      </c>
      <c r="H413" s="76">
        <v>390</v>
      </c>
      <c r="I413" s="109">
        <v>5.3</v>
      </c>
      <c r="J413" s="94">
        <f t="shared" si="140"/>
        <v>2067</v>
      </c>
      <c r="K413" s="27">
        <v>95</v>
      </c>
      <c r="L413" s="27">
        <v>0</v>
      </c>
      <c r="M413" s="27">
        <v>0</v>
      </c>
      <c r="N413" s="27">
        <v>413</v>
      </c>
      <c r="O413" s="27">
        <v>0</v>
      </c>
      <c r="P413" s="118">
        <v>2017</v>
      </c>
      <c r="Q413" s="27" t="s">
        <v>1122</v>
      </c>
      <c r="R413" s="45"/>
      <c r="S413" s="55"/>
      <c r="T413" s="23"/>
      <c r="U413" s="23"/>
      <c r="V413" s="23"/>
      <c r="W413" s="23"/>
      <c r="X413" s="23"/>
      <c r="Y413" s="91"/>
      <c r="Z413" s="92"/>
      <c r="AA413" s="92"/>
      <c r="AB413" s="67" t="str">
        <f t="shared" si="141"/>
        <v/>
      </c>
      <c r="AC413" s="67" t="str">
        <f t="shared" si="142"/>
        <v/>
      </c>
      <c r="AD413" s="67" t="str">
        <f t="shared" si="143"/>
        <v/>
      </c>
      <c r="AE413" s="31"/>
      <c r="AF413" s="23">
        <f t="shared" si="144"/>
        <v>0</v>
      </c>
      <c r="AG413" s="23">
        <f t="shared" si="145"/>
        <v>1</v>
      </c>
      <c r="AH413" s="23">
        <f t="shared" si="146"/>
        <v>0</v>
      </c>
      <c r="AI413" s="23">
        <f t="shared" si="147"/>
        <v>0</v>
      </c>
      <c r="AJ413" s="23">
        <f t="shared" si="148"/>
        <v>0</v>
      </c>
    </row>
    <row r="414" spans="1:36" ht="25.5" customHeight="1" x14ac:dyDescent="0.2">
      <c r="A414" s="126" t="s">
        <v>0</v>
      </c>
      <c r="B414" s="60" t="s">
        <v>412</v>
      </c>
      <c r="C414" s="41" t="s">
        <v>37</v>
      </c>
      <c r="D414" s="74" t="s">
        <v>1339</v>
      </c>
      <c r="E414" s="93" t="str">
        <f t="shared" si="139"/>
        <v>Niveau 1</v>
      </c>
      <c r="F414" s="27" t="s">
        <v>1136</v>
      </c>
      <c r="G414" s="41" t="s">
        <v>1145</v>
      </c>
      <c r="H414" s="76">
        <v>280</v>
      </c>
      <c r="I414" s="109">
        <v>5.2</v>
      </c>
      <c r="J414" s="94">
        <f t="shared" si="140"/>
        <v>1456</v>
      </c>
      <c r="K414" s="27">
        <v>0</v>
      </c>
      <c r="L414" s="27">
        <v>0</v>
      </c>
      <c r="M414" s="27">
        <v>0</v>
      </c>
      <c r="N414" s="27">
        <v>0</v>
      </c>
      <c r="O414" s="27">
        <v>0</v>
      </c>
      <c r="P414" s="118">
        <v>2015</v>
      </c>
      <c r="Q414" s="27"/>
      <c r="R414" s="45"/>
      <c r="S414" s="55"/>
      <c r="T414" s="23"/>
      <c r="U414" s="23"/>
      <c r="V414" s="23"/>
      <c r="W414" s="23"/>
      <c r="X414" s="23"/>
      <c r="Y414" s="91"/>
      <c r="Z414" s="92"/>
      <c r="AA414" s="92"/>
      <c r="AB414" s="67" t="str">
        <f t="shared" si="141"/>
        <v/>
      </c>
      <c r="AC414" s="67" t="str">
        <f t="shared" si="142"/>
        <v/>
      </c>
      <c r="AD414" s="67" t="str">
        <f t="shared" si="143"/>
        <v/>
      </c>
      <c r="AE414" s="31"/>
      <c r="AF414" s="23">
        <f t="shared" si="144"/>
        <v>1</v>
      </c>
      <c r="AG414" s="23">
        <f t="shared" si="145"/>
        <v>0</v>
      </c>
      <c r="AH414" s="23">
        <f t="shared" si="146"/>
        <v>0</v>
      </c>
      <c r="AI414" s="23">
        <f t="shared" si="147"/>
        <v>0</v>
      </c>
      <c r="AJ414" s="23">
        <f t="shared" si="148"/>
        <v>0</v>
      </c>
    </row>
    <row r="415" spans="1:36" ht="25.5" customHeight="1" x14ac:dyDescent="0.2">
      <c r="A415" s="126" t="s">
        <v>0</v>
      </c>
      <c r="B415" s="60" t="s">
        <v>413</v>
      </c>
      <c r="C415" s="41" t="s">
        <v>1113</v>
      </c>
      <c r="D415" s="74" t="s">
        <v>1179</v>
      </c>
      <c r="E415" s="93" t="str">
        <f t="shared" si="139"/>
        <v>Niveau 2</v>
      </c>
      <c r="F415" s="27" t="s">
        <v>1136</v>
      </c>
      <c r="G415" s="41" t="s">
        <v>1145</v>
      </c>
      <c r="H415" s="76">
        <v>160</v>
      </c>
      <c r="I415" s="109">
        <v>5.4</v>
      </c>
      <c r="J415" s="94">
        <f t="shared" si="140"/>
        <v>864</v>
      </c>
      <c r="K415" s="27">
        <v>0</v>
      </c>
      <c r="L415" s="27">
        <v>0</v>
      </c>
      <c r="M415" s="27">
        <v>0</v>
      </c>
      <c r="N415" s="27">
        <v>173</v>
      </c>
      <c r="O415" s="27">
        <v>0</v>
      </c>
      <c r="P415" s="118"/>
      <c r="Q415" s="27"/>
      <c r="R415" s="45"/>
      <c r="S415" s="55"/>
      <c r="T415" s="23"/>
      <c r="U415" s="23"/>
      <c r="V415" s="23"/>
      <c r="W415" s="23"/>
      <c r="X415" s="23"/>
      <c r="Y415" s="91"/>
      <c r="Z415" s="92"/>
      <c r="AA415" s="92"/>
      <c r="AB415" s="67" t="str">
        <f t="shared" si="141"/>
        <v/>
      </c>
      <c r="AC415" s="67" t="str">
        <f t="shared" si="142"/>
        <v/>
      </c>
      <c r="AD415" s="67" t="str">
        <f t="shared" si="143"/>
        <v/>
      </c>
      <c r="AE415" s="31"/>
      <c r="AF415" s="23">
        <f t="shared" si="144"/>
        <v>0</v>
      </c>
      <c r="AG415" s="23">
        <f t="shared" si="145"/>
        <v>1</v>
      </c>
      <c r="AH415" s="23">
        <f t="shared" si="146"/>
        <v>0</v>
      </c>
      <c r="AI415" s="23">
        <f t="shared" si="147"/>
        <v>0</v>
      </c>
      <c r="AJ415" s="23">
        <f t="shared" si="148"/>
        <v>0</v>
      </c>
    </row>
    <row r="416" spans="1:36" s="263" customFormat="1" ht="25.5" customHeight="1" x14ac:dyDescent="0.2">
      <c r="A416" s="248" t="s">
        <v>13</v>
      </c>
      <c r="B416" s="249" t="s">
        <v>1897</v>
      </c>
      <c r="C416" s="250" t="s">
        <v>1116</v>
      </c>
      <c r="D416" s="251"/>
      <c r="E416" s="247" t="str">
        <f t="shared" si="139"/>
        <v/>
      </c>
      <c r="F416" s="252"/>
      <c r="G416" s="250"/>
      <c r="H416" s="253"/>
      <c r="I416" s="254"/>
      <c r="J416" s="255">
        <f t="shared" si="140"/>
        <v>0</v>
      </c>
      <c r="K416" s="252"/>
      <c r="L416" s="252"/>
      <c r="M416" s="252"/>
      <c r="N416" s="252"/>
      <c r="O416" s="252"/>
      <c r="P416" s="246" t="s">
        <v>2120</v>
      </c>
      <c r="Q416" s="252"/>
      <c r="R416" s="256"/>
      <c r="S416" s="247"/>
      <c r="T416" s="261"/>
      <c r="U416" s="261"/>
      <c r="V416" s="261"/>
      <c r="W416" s="261"/>
      <c r="X416" s="261"/>
      <c r="Y416" s="257"/>
      <c r="Z416" s="258"/>
      <c r="AA416" s="258"/>
      <c r="AB416" s="259" t="str">
        <f t="shared" si="141"/>
        <v/>
      </c>
      <c r="AC416" s="259" t="str">
        <f t="shared" si="142"/>
        <v/>
      </c>
      <c r="AD416" s="259" t="str">
        <f t="shared" si="143"/>
        <v/>
      </c>
      <c r="AE416" s="262"/>
      <c r="AF416" s="261">
        <f t="shared" si="144"/>
        <v>0</v>
      </c>
      <c r="AG416" s="261">
        <f t="shared" si="145"/>
        <v>0</v>
      </c>
      <c r="AH416" s="261">
        <f t="shared" si="146"/>
        <v>0</v>
      </c>
      <c r="AI416" s="261">
        <f t="shared" si="147"/>
        <v>0</v>
      </c>
      <c r="AJ416" s="261">
        <f t="shared" si="148"/>
        <v>0</v>
      </c>
    </row>
    <row r="417" spans="1:36" ht="25.5" customHeight="1" x14ac:dyDescent="0.2">
      <c r="A417" s="177" t="s">
        <v>0</v>
      </c>
      <c r="B417" s="181" t="s">
        <v>415</v>
      </c>
      <c r="C417" s="179" t="s">
        <v>25</v>
      </c>
      <c r="D417" s="74"/>
      <c r="E417" s="93" t="str">
        <f t="shared" si="139"/>
        <v/>
      </c>
      <c r="F417" s="27"/>
      <c r="G417" s="41"/>
      <c r="H417" s="76"/>
      <c r="I417" s="109"/>
      <c r="J417" s="94">
        <f t="shared" si="140"/>
        <v>0</v>
      </c>
      <c r="K417" s="27"/>
      <c r="L417" s="27"/>
      <c r="M417" s="27"/>
      <c r="N417" s="27"/>
      <c r="O417" s="27"/>
      <c r="P417" s="118"/>
      <c r="Q417" s="27"/>
      <c r="R417" s="45"/>
      <c r="S417" s="55"/>
      <c r="T417" s="23"/>
      <c r="U417" s="23"/>
      <c r="V417" s="23"/>
      <c r="W417" s="23"/>
      <c r="X417" s="23"/>
      <c r="Y417" s="91"/>
      <c r="Z417" s="92"/>
      <c r="AA417" s="92"/>
      <c r="AB417" s="67" t="str">
        <f t="shared" si="141"/>
        <v/>
      </c>
      <c r="AC417" s="67" t="str">
        <f t="shared" si="142"/>
        <v/>
      </c>
      <c r="AD417" s="67" t="str">
        <f t="shared" si="143"/>
        <v/>
      </c>
      <c r="AE417" s="31"/>
      <c r="AF417" s="23">
        <f t="shared" si="144"/>
        <v>0</v>
      </c>
      <c r="AG417" s="23">
        <f t="shared" si="145"/>
        <v>0</v>
      </c>
      <c r="AH417" s="23">
        <f t="shared" si="146"/>
        <v>0</v>
      </c>
      <c r="AI417" s="23">
        <f t="shared" si="147"/>
        <v>0</v>
      </c>
      <c r="AJ417" s="23">
        <f t="shared" si="148"/>
        <v>0</v>
      </c>
    </row>
    <row r="418" spans="1:36" ht="25.5" customHeight="1" x14ac:dyDescent="0.2">
      <c r="A418" s="126" t="s">
        <v>3</v>
      </c>
      <c r="B418" s="60" t="s">
        <v>416</v>
      </c>
      <c r="C418" s="41" t="s">
        <v>25</v>
      </c>
      <c r="D418" s="74" t="s">
        <v>1339</v>
      </c>
      <c r="E418" s="93" t="str">
        <f t="shared" si="139"/>
        <v>Niveau 1</v>
      </c>
      <c r="F418" s="27" t="s">
        <v>1135</v>
      </c>
      <c r="G418" s="41" t="s">
        <v>1144</v>
      </c>
      <c r="H418" s="76">
        <v>225</v>
      </c>
      <c r="I418" s="109">
        <v>6</v>
      </c>
      <c r="J418" s="94">
        <f t="shared" si="140"/>
        <v>1350</v>
      </c>
      <c r="K418" s="27">
        <v>0</v>
      </c>
      <c r="L418" s="27">
        <v>0</v>
      </c>
      <c r="M418" s="27">
        <v>0</v>
      </c>
      <c r="N418" s="27">
        <v>0</v>
      </c>
      <c r="O418" s="27">
        <v>0</v>
      </c>
      <c r="P418" s="118"/>
      <c r="Q418" s="27"/>
      <c r="R418" s="45"/>
      <c r="S418" s="55"/>
      <c r="T418" s="23"/>
      <c r="U418" s="23"/>
      <c r="V418" s="23"/>
      <c r="W418" s="23"/>
      <c r="X418" s="23"/>
      <c r="Y418" s="91"/>
      <c r="Z418" s="92"/>
      <c r="AA418" s="92"/>
      <c r="AB418" s="67" t="str">
        <f t="shared" si="141"/>
        <v/>
      </c>
      <c r="AC418" s="67" t="str">
        <f t="shared" si="142"/>
        <v/>
      </c>
      <c r="AD418" s="67" t="str">
        <f t="shared" si="143"/>
        <v/>
      </c>
      <c r="AE418" s="31"/>
      <c r="AF418" s="23">
        <f t="shared" si="144"/>
        <v>1</v>
      </c>
      <c r="AG418" s="23">
        <f t="shared" si="145"/>
        <v>0</v>
      </c>
      <c r="AH418" s="23">
        <f t="shared" si="146"/>
        <v>0</v>
      </c>
      <c r="AI418" s="23">
        <f t="shared" si="147"/>
        <v>0</v>
      </c>
      <c r="AJ418" s="23">
        <f t="shared" si="148"/>
        <v>0</v>
      </c>
    </row>
    <row r="419" spans="1:36" ht="25.5" customHeight="1" x14ac:dyDescent="0.2">
      <c r="A419" s="126" t="s">
        <v>0</v>
      </c>
      <c r="B419" s="226" t="s">
        <v>2118</v>
      </c>
      <c r="C419" s="41" t="s">
        <v>1116</v>
      </c>
      <c r="D419" s="74" t="s">
        <v>1179</v>
      </c>
      <c r="E419" s="93" t="str">
        <f t="shared" si="139"/>
        <v>Niveau 2</v>
      </c>
      <c r="F419" s="27" t="s">
        <v>1136</v>
      </c>
      <c r="G419" s="41" t="s">
        <v>1145</v>
      </c>
      <c r="H419" s="76">
        <v>350</v>
      </c>
      <c r="I419" s="109">
        <v>5.5</v>
      </c>
      <c r="J419" s="94">
        <f t="shared" si="140"/>
        <v>1925</v>
      </c>
      <c r="K419" s="27">
        <v>50</v>
      </c>
      <c r="L419" s="27">
        <v>0</v>
      </c>
      <c r="M419" s="27">
        <v>0</v>
      </c>
      <c r="N419" s="27">
        <v>385</v>
      </c>
      <c r="O419" s="27">
        <v>0</v>
      </c>
      <c r="P419" s="118"/>
      <c r="Q419" s="27"/>
      <c r="R419" s="45"/>
      <c r="S419" s="55"/>
      <c r="T419" s="23"/>
      <c r="U419" s="23"/>
      <c r="V419" s="23"/>
      <c r="W419" s="23"/>
      <c r="X419" s="23"/>
      <c r="Y419" s="91"/>
      <c r="Z419" s="92"/>
      <c r="AA419" s="92"/>
      <c r="AB419" s="67" t="str">
        <f t="shared" si="141"/>
        <v/>
      </c>
      <c r="AC419" s="67" t="str">
        <f t="shared" si="142"/>
        <v/>
      </c>
      <c r="AD419" s="67" t="str">
        <f t="shared" si="143"/>
        <v/>
      </c>
      <c r="AE419" s="31"/>
      <c r="AF419" s="23">
        <f t="shared" si="144"/>
        <v>0</v>
      </c>
      <c r="AG419" s="23">
        <f t="shared" si="145"/>
        <v>1</v>
      </c>
      <c r="AH419" s="23">
        <f t="shared" si="146"/>
        <v>0</v>
      </c>
      <c r="AI419" s="23">
        <f t="shared" si="147"/>
        <v>0</v>
      </c>
      <c r="AJ419" s="23">
        <f t="shared" si="148"/>
        <v>0</v>
      </c>
    </row>
    <row r="420" spans="1:36" ht="25.5" customHeight="1" x14ac:dyDescent="0.2">
      <c r="A420" s="228" t="s">
        <v>7</v>
      </c>
      <c r="B420" s="229" t="s">
        <v>2118</v>
      </c>
      <c r="C420" s="179" t="s">
        <v>1116</v>
      </c>
      <c r="D420" s="74"/>
      <c r="E420" s="93"/>
      <c r="F420" s="27"/>
      <c r="G420" s="41"/>
      <c r="H420" s="76"/>
      <c r="I420" s="109"/>
      <c r="J420" s="94"/>
      <c r="K420" s="27"/>
      <c r="L420" s="27"/>
      <c r="M420" s="27"/>
      <c r="N420" s="27"/>
      <c r="O420" s="27"/>
      <c r="P420" s="118"/>
      <c r="Q420" s="27"/>
      <c r="R420" s="45"/>
      <c r="S420" s="220"/>
      <c r="T420" s="23"/>
      <c r="U420" s="23"/>
      <c r="V420" s="23"/>
      <c r="W420" s="23"/>
      <c r="X420" s="23"/>
      <c r="Y420" s="91"/>
      <c r="Z420" s="92"/>
      <c r="AA420" s="92"/>
      <c r="AB420" s="219"/>
      <c r="AC420" s="219"/>
      <c r="AD420" s="219"/>
      <c r="AE420" s="31"/>
      <c r="AF420" s="23"/>
      <c r="AG420" s="23"/>
      <c r="AH420" s="23"/>
      <c r="AI420" s="23"/>
      <c r="AJ420" s="23"/>
    </row>
    <row r="421" spans="1:36" s="263" customFormat="1" ht="25.5" customHeight="1" x14ac:dyDescent="0.2">
      <c r="A421" s="248" t="s">
        <v>0</v>
      </c>
      <c r="B421" s="249" t="s">
        <v>417</v>
      </c>
      <c r="C421" s="250" t="s">
        <v>1116</v>
      </c>
      <c r="D421" s="251"/>
      <c r="E421" s="247" t="str">
        <f t="shared" si="139"/>
        <v/>
      </c>
      <c r="F421" s="252"/>
      <c r="G421" s="250"/>
      <c r="H421" s="253"/>
      <c r="I421" s="254"/>
      <c r="J421" s="255">
        <f t="shared" si="140"/>
        <v>0</v>
      </c>
      <c r="K421" s="252"/>
      <c r="L421" s="252"/>
      <c r="M421" s="252"/>
      <c r="N421" s="252"/>
      <c r="O421" s="252"/>
      <c r="P421" s="246" t="s">
        <v>2120</v>
      </c>
      <c r="Q421" s="252"/>
      <c r="R421" s="256"/>
      <c r="S421" s="247"/>
      <c r="T421" s="261"/>
      <c r="U421" s="261"/>
      <c r="V421" s="261"/>
      <c r="W421" s="261"/>
      <c r="X421" s="261"/>
      <c r="Y421" s="257"/>
      <c r="Z421" s="258"/>
      <c r="AA421" s="258"/>
      <c r="AB421" s="259" t="str">
        <f t="shared" si="141"/>
        <v/>
      </c>
      <c r="AC421" s="259" t="str">
        <f t="shared" si="142"/>
        <v/>
      </c>
      <c r="AD421" s="259" t="str">
        <f t="shared" si="143"/>
        <v/>
      </c>
      <c r="AE421" s="262"/>
      <c r="AF421" s="261">
        <f t="shared" si="144"/>
        <v>0</v>
      </c>
      <c r="AG421" s="261">
        <f t="shared" si="145"/>
        <v>0</v>
      </c>
      <c r="AH421" s="261">
        <f t="shared" si="146"/>
        <v>0</v>
      </c>
      <c r="AI421" s="261">
        <f t="shared" si="147"/>
        <v>0</v>
      </c>
      <c r="AJ421" s="261">
        <f t="shared" si="148"/>
        <v>0</v>
      </c>
    </row>
    <row r="422" spans="1:36" ht="25.5" customHeight="1" x14ac:dyDescent="0.2">
      <c r="A422" s="126" t="s">
        <v>0</v>
      </c>
      <c r="B422" s="60" t="s">
        <v>418</v>
      </c>
      <c r="C422" s="41" t="s">
        <v>1113</v>
      </c>
      <c r="D422" s="74" t="s">
        <v>1180</v>
      </c>
      <c r="E422" s="93" t="str">
        <f t="shared" si="139"/>
        <v>Niveau 3</v>
      </c>
      <c r="F422" s="27" t="s">
        <v>1135</v>
      </c>
      <c r="G422" s="41" t="s">
        <v>1145</v>
      </c>
      <c r="H422" s="76">
        <v>466</v>
      </c>
      <c r="I422" s="109">
        <v>5.3</v>
      </c>
      <c r="J422" s="94">
        <f t="shared" si="140"/>
        <v>2469.7999999999997</v>
      </c>
      <c r="K422" s="27">
        <v>170</v>
      </c>
      <c r="L422" s="27">
        <v>0</v>
      </c>
      <c r="M422" s="27">
        <v>0</v>
      </c>
      <c r="N422" s="27">
        <v>741</v>
      </c>
      <c r="O422" s="27"/>
      <c r="P422" s="118"/>
      <c r="Q422" s="27"/>
      <c r="R422" s="45"/>
      <c r="S422" s="55"/>
      <c r="T422" s="23"/>
      <c r="U422" s="23"/>
      <c r="V422" s="23"/>
      <c r="W422" s="23"/>
      <c r="X422" s="23"/>
      <c r="Y422" s="91"/>
      <c r="Z422" s="92"/>
      <c r="AA422" s="92"/>
      <c r="AB422" s="67" t="str">
        <f t="shared" si="141"/>
        <v/>
      </c>
      <c r="AC422" s="67" t="str">
        <f t="shared" si="142"/>
        <v/>
      </c>
      <c r="AD422" s="67" t="str">
        <f t="shared" si="143"/>
        <v/>
      </c>
      <c r="AE422" s="31"/>
      <c r="AF422" s="23">
        <f t="shared" si="144"/>
        <v>0</v>
      </c>
      <c r="AG422" s="23">
        <f t="shared" si="145"/>
        <v>0</v>
      </c>
      <c r="AH422" s="23">
        <f t="shared" si="146"/>
        <v>1</v>
      </c>
      <c r="AI422" s="23">
        <f t="shared" si="147"/>
        <v>0</v>
      </c>
      <c r="AJ422" s="23">
        <f t="shared" si="148"/>
        <v>0</v>
      </c>
    </row>
    <row r="423" spans="1:36" ht="25.5" customHeight="1" x14ac:dyDescent="0.2">
      <c r="A423" s="126" t="s">
        <v>0</v>
      </c>
      <c r="B423" s="60" t="s">
        <v>1896</v>
      </c>
      <c r="C423" s="41" t="s">
        <v>1116</v>
      </c>
      <c r="D423" s="74" t="s">
        <v>1339</v>
      </c>
      <c r="E423" s="93" t="str">
        <f t="shared" si="139"/>
        <v>Niveau 1</v>
      </c>
      <c r="F423" s="27" t="s">
        <v>1136</v>
      </c>
      <c r="G423" s="41" t="s">
        <v>1145</v>
      </c>
      <c r="H423" s="76">
        <v>120</v>
      </c>
      <c r="I423" s="109">
        <v>5.4</v>
      </c>
      <c r="J423" s="94">
        <f t="shared" si="140"/>
        <v>648</v>
      </c>
      <c r="K423" s="27">
        <v>0</v>
      </c>
      <c r="L423" s="27">
        <v>0</v>
      </c>
      <c r="M423" s="27">
        <v>0</v>
      </c>
      <c r="N423" s="27">
        <v>0</v>
      </c>
      <c r="O423" s="27"/>
      <c r="P423" s="118"/>
      <c r="Q423" s="27"/>
      <c r="R423" s="45"/>
      <c r="S423" s="55"/>
      <c r="T423" s="23"/>
      <c r="U423" s="23"/>
      <c r="V423" s="23"/>
      <c r="W423" s="23"/>
      <c r="X423" s="23"/>
      <c r="Y423" s="91"/>
      <c r="Z423" s="92"/>
      <c r="AA423" s="92"/>
      <c r="AB423" s="67" t="str">
        <f t="shared" si="141"/>
        <v/>
      </c>
      <c r="AC423" s="67" t="str">
        <f t="shared" si="142"/>
        <v/>
      </c>
      <c r="AD423" s="67" t="str">
        <f t="shared" si="143"/>
        <v/>
      </c>
      <c r="AE423" s="31"/>
      <c r="AF423" s="23">
        <f t="shared" si="144"/>
        <v>1</v>
      </c>
      <c r="AG423" s="23">
        <f t="shared" si="145"/>
        <v>0</v>
      </c>
      <c r="AH423" s="23">
        <f t="shared" si="146"/>
        <v>0</v>
      </c>
      <c r="AI423" s="23">
        <f t="shared" si="147"/>
        <v>0</v>
      </c>
      <c r="AJ423" s="23">
        <f t="shared" si="148"/>
        <v>0</v>
      </c>
    </row>
    <row r="424" spans="1:36" ht="25.5" customHeight="1" x14ac:dyDescent="0.2">
      <c r="A424" s="126" t="s">
        <v>0</v>
      </c>
      <c r="B424" s="60" t="s">
        <v>1895</v>
      </c>
      <c r="C424" s="41" t="s">
        <v>1116</v>
      </c>
      <c r="D424" s="74" t="s">
        <v>1339</v>
      </c>
      <c r="E424" s="93" t="str">
        <f t="shared" si="139"/>
        <v>Niveau 1</v>
      </c>
      <c r="F424" s="27" t="s">
        <v>1136</v>
      </c>
      <c r="G424" s="41" t="s">
        <v>1145</v>
      </c>
      <c r="H424" s="76">
        <v>100</v>
      </c>
      <c r="I424" s="109">
        <v>2.5</v>
      </c>
      <c r="J424" s="94">
        <f t="shared" si="140"/>
        <v>250</v>
      </c>
      <c r="K424" s="27">
        <v>0</v>
      </c>
      <c r="L424" s="27">
        <v>0</v>
      </c>
      <c r="M424" s="27">
        <v>0</v>
      </c>
      <c r="N424" s="27">
        <v>0</v>
      </c>
      <c r="O424" s="27"/>
      <c r="P424" s="118"/>
      <c r="Q424" s="27"/>
      <c r="R424" s="45"/>
      <c r="S424" s="55"/>
      <c r="T424" s="23"/>
      <c r="U424" s="23"/>
      <c r="V424" s="23"/>
      <c r="W424" s="23"/>
      <c r="X424" s="23"/>
      <c r="Y424" s="91"/>
      <c r="Z424" s="92"/>
      <c r="AA424" s="92"/>
      <c r="AB424" s="67" t="str">
        <f t="shared" si="141"/>
        <v/>
      </c>
      <c r="AC424" s="67" t="str">
        <f t="shared" si="142"/>
        <v/>
      </c>
      <c r="AD424" s="67" t="str">
        <f t="shared" si="143"/>
        <v/>
      </c>
      <c r="AE424" s="31"/>
      <c r="AF424" s="23">
        <f t="shared" si="144"/>
        <v>1</v>
      </c>
      <c r="AG424" s="23">
        <f t="shared" si="145"/>
        <v>0</v>
      </c>
      <c r="AH424" s="23">
        <f t="shared" si="146"/>
        <v>0</v>
      </c>
      <c r="AI424" s="23">
        <f t="shared" si="147"/>
        <v>0</v>
      </c>
      <c r="AJ424" s="23">
        <f t="shared" si="148"/>
        <v>0</v>
      </c>
    </row>
    <row r="425" spans="1:36" ht="25.5" customHeight="1" x14ac:dyDescent="0.2">
      <c r="A425" s="126" t="s">
        <v>0</v>
      </c>
      <c r="B425" s="60" t="s">
        <v>1894</v>
      </c>
      <c r="C425" s="41" t="s">
        <v>1116</v>
      </c>
      <c r="D425" s="74" t="s">
        <v>1179</v>
      </c>
      <c r="E425" s="93" t="str">
        <f t="shared" si="139"/>
        <v>Niveau 2</v>
      </c>
      <c r="F425" s="27" t="s">
        <v>1136</v>
      </c>
      <c r="G425" s="41" t="s">
        <v>1145</v>
      </c>
      <c r="H425" s="76">
        <v>290</v>
      </c>
      <c r="I425" s="109">
        <v>5.4</v>
      </c>
      <c r="J425" s="94">
        <f t="shared" si="140"/>
        <v>1566</v>
      </c>
      <c r="K425" s="27">
        <v>0</v>
      </c>
      <c r="L425" s="27">
        <v>0</v>
      </c>
      <c r="M425" s="27">
        <v>0</v>
      </c>
      <c r="N425" s="27">
        <v>313</v>
      </c>
      <c r="O425" s="27"/>
      <c r="P425" s="118"/>
      <c r="Q425" s="27"/>
      <c r="R425" s="45"/>
      <c r="S425" s="55"/>
      <c r="T425" s="23"/>
      <c r="U425" s="23"/>
      <c r="V425" s="23"/>
      <c r="W425" s="23"/>
      <c r="X425" s="23"/>
      <c r="Y425" s="91"/>
      <c r="Z425" s="92"/>
      <c r="AA425" s="92"/>
      <c r="AB425" s="67" t="str">
        <f t="shared" si="141"/>
        <v/>
      </c>
      <c r="AC425" s="67" t="str">
        <f t="shared" si="142"/>
        <v/>
      </c>
      <c r="AD425" s="67" t="str">
        <f t="shared" si="143"/>
        <v/>
      </c>
      <c r="AE425" s="31"/>
      <c r="AF425" s="23">
        <f t="shared" si="144"/>
        <v>0</v>
      </c>
      <c r="AG425" s="23">
        <f t="shared" si="145"/>
        <v>1</v>
      </c>
      <c r="AH425" s="23">
        <f t="shared" si="146"/>
        <v>0</v>
      </c>
      <c r="AI425" s="23">
        <f t="shared" si="147"/>
        <v>0</v>
      </c>
      <c r="AJ425" s="23">
        <f t="shared" si="148"/>
        <v>0</v>
      </c>
    </row>
    <row r="426" spans="1:36" ht="25.5" customHeight="1" x14ac:dyDescent="0.2">
      <c r="A426" s="177" t="s">
        <v>3</v>
      </c>
      <c r="B426" s="181" t="s">
        <v>1893</v>
      </c>
      <c r="C426" s="179" t="s">
        <v>25</v>
      </c>
      <c r="D426" s="74"/>
      <c r="E426" s="93" t="str">
        <f t="shared" si="139"/>
        <v/>
      </c>
      <c r="F426" s="27"/>
      <c r="G426" s="41"/>
      <c r="H426" s="76"/>
      <c r="I426" s="109"/>
      <c r="J426" s="94">
        <f t="shared" si="140"/>
        <v>0</v>
      </c>
      <c r="K426" s="27"/>
      <c r="L426" s="27"/>
      <c r="M426" s="27"/>
      <c r="N426" s="27"/>
      <c r="O426" s="27"/>
      <c r="P426" s="118"/>
      <c r="Q426" s="27"/>
      <c r="R426" s="45"/>
      <c r="S426" s="55"/>
      <c r="T426" s="23"/>
      <c r="U426" s="23"/>
      <c r="V426" s="23"/>
      <c r="W426" s="23"/>
      <c r="X426" s="23"/>
      <c r="Y426" s="91"/>
      <c r="Z426" s="92"/>
      <c r="AA426" s="92"/>
      <c r="AB426" s="67" t="str">
        <f t="shared" si="141"/>
        <v/>
      </c>
      <c r="AC426" s="67" t="str">
        <f t="shared" si="142"/>
        <v/>
      </c>
      <c r="AD426" s="67" t="str">
        <f t="shared" si="143"/>
        <v/>
      </c>
      <c r="AE426" s="31"/>
      <c r="AF426" s="23">
        <f t="shared" si="144"/>
        <v>0</v>
      </c>
      <c r="AG426" s="23">
        <f t="shared" si="145"/>
        <v>0</v>
      </c>
      <c r="AH426" s="23">
        <f t="shared" si="146"/>
        <v>0</v>
      </c>
      <c r="AI426" s="23">
        <f t="shared" si="147"/>
        <v>0</v>
      </c>
      <c r="AJ426" s="23">
        <f t="shared" si="148"/>
        <v>0</v>
      </c>
    </row>
    <row r="427" spans="1:36" s="263" customFormat="1" ht="25.5" customHeight="1" x14ac:dyDescent="0.2">
      <c r="A427" s="248" t="s">
        <v>0</v>
      </c>
      <c r="B427" s="265" t="s">
        <v>1903</v>
      </c>
      <c r="C427" s="250" t="s">
        <v>30</v>
      </c>
      <c r="D427" s="251"/>
      <c r="E427" s="247"/>
      <c r="F427" s="252"/>
      <c r="G427" s="250" t="s">
        <v>1145</v>
      </c>
      <c r="H427" s="253"/>
      <c r="I427" s="254"/>
      <c r="J427" s="255"/>
      <c r="K427" s="252"/>
      <c r="L427" s="252"/>
      <c r="M427" s="252"/>
      <c r="N427" s="252"/>
      <c r="O427" s="252"/>
      <c r="P427" s="246" t="s">
        <v>2120</v>
      </c>
      <c r="Q427" s="252"/>
      <c r="R427" s="256"/>
      <c r="S427" s="247"/>
      <c r="T427" s="261"/>
      <c r="U427" s="261"/>
      <c r="V427" s="261"/>
      <c r="W427" s="261"/>
      <c r="X427" s="261"/>
      <c r="Y427" s="257"/>
      <c r="Z427" s="258"/>
      <c r="AA427" s="258"/>
      <c r="AB427" s="259"/>
      <c r="AC427" s="259"/>
      <c r="AD427" s="259"/>
      <c r="AE427" s="262"/>
      <c r="AF427" s="261"/>
      <c r="AG427" s="261"/>
      <c r="AH427" s="261"/>
      <c r="AI427" s="261"/>
      <c r="AJ427" s="261"/>
    </row>
    <row r="428" spans="1:36" ht="25.5" customHeight="1" x14ac:dyDescent="0.2">
      <c r="A428" s="126" t="s">
        <v>0</v>
      </c>
      <c r="B428" s="127" t="s">
        <v>1285</v>
      </c>
      <c r="C428" s="41" t="s">
        <v>1340</v>
      </c>
      <c r="D428" s="74" t="s">
        <v>1339</v>
      </c>
      <c r="E428" s="93" t="str">
        <f t="shared" ref="E428:E478" si="149">IF(D428="Bon état","Niveau 1",IF(D428="Faïencée","Niveau 2",IF(D428="Fortement faïencée","Niveau 3",IF(D428="Orniérée","Niveau 4",IF(D428="Affaissée ou quasi détruite","Niveau 5","")))))</f>
        <v>Niveau 1</v>
      </c>
      <c r="F428" s="27" t="s">
        <v>1136</v>
      </c>
      <c r="G428" s="41" t="s">
        <v>1145</v>
      </c>
      <c r="H428" s="76">
        <v>235</v>
      </c>
      <c r="I428" s="109">
        <v>4.5</v>
      </c>
      <c r="J428" s="94">
        <f>I428*H428</f>
        <v>1057.5</v>
      </c>
      <c r="K428" s="27"/>
      <c r="L428" s="27"/>
      <c r="M428" s="27"/>
      <c r="N428" s="27"/>
      <c r="O428" s="27"/>
      <c r="P428" s="118"/>
      <c r="Q428" s="27"/>
      <c r="R428" s="45"/>
      <c r="S428" s="55"/>
      <c r="T428" s="23"/>
      <c r="U428" s="23"/>
      <c r="V428" s="23"/>
      <c r="W428" s="23"/>
      <c r="X428" s="23"/>
      <c r="Y428" s="91"/>
      <c r="Z428" s="92"/>
      <c r="AA428" s="92"/>
      <c r="AB428" s="67" t="str">
        <f>IF(R428="Année N",Y428+Z428+AA428,"")</f>
        <v/>
      </c>
      <c r="AC428" s="67" t="str">
        <f>IF(R428="N+1",Y428+Z428+AA428,"")</f>
        <v/>
      </c>
      <c r="AD428" s="67" t="str">
        <f>IF(R428="&gt; N+1",Y428+Z428+AA428,"")</f>
        <v/>
      </c>
      <c r="AE428" s="31"/>
      <c r="AF428" s="23">
        <f>IF(E428="Niveau 1",1,0)</f>
        <v>1</v>
      </c>
      <c r="AG428" s="23">
        <f>IF(E428="Niveau 2",1,0)</f>
        <v>0</v>
      </c>
      <c r="AH428" s="23">
        <f>IF(E428="Niveau 3",1,0)</f>
        <v>0</v>
      </c>
      <c r="AI428" s="23">
        <f>IF(E428="Niveau 4",1,0)</f>
        <v>0</v>
      </c>
      <c r="AJ428" s="23">
        <f>IF(E428="Niveau 5",1,0)</f>
        <v>0</v>
      </c>
    </row>
    <row r="429" spans="1:36" ht="25.5" customHeight="1" x14ac:dyDescent="0.2">
      <c r="A429" s="177" t="s">
        <v>0</v>
      </c>
      <c r="B429" s="181" t="s">
        <v>1759</v>
      </c>
      <c r="C429" s="179" t="s">
        <v>25</v>
      </c>
      <c r="D429" s="74"/>
      <c r="E429" s="93" t="str">
        <f t="shared" si="149"/>
        <v/>
      </c>
      <c r="F429" s="27" t="s">
        <v>1136</v>
      </c>
      <c r="G429" s="41" t="s">
        <v>1145</v>
      </c>
      <c r="H429" s="76"/>
      <c r="I429" s="109"/>
      <c r="J429" s="94">
        <f t="shared" si="138"/>
        <v>0</v>
      </c>
      <c r="K429" s="27"/>
      <c r="L429" s="27"/>
      <c r="M429" s="27"/>
      <c r="N429" s="27"/>
      <c r="O429" s="27"/>
      <c r="P429" s="118"/>
      <c r="Q429" s="27"/>
      <c r="R429" s="45"/>
      <c r="S429" s="55"/>
      <c r="T429" s="23"/>
      <c r="U429" s="23"/>
      <c r="V429" s="23"/>
      <c r="W429" s="23"/>
      <c r="X429" s="23"/>
      <c r="Y429" s="91"/>
      <c r="Z429" s="92"/>
      <c r="AA429" s="92"/>
      <c r="AB429" s="67" t="str">
        <f t="shared" ref="AB429:AB467" si="150">IF(R429="Année N",Y429+Z429+AA429,"")</f>
        <v/>
      </c>
      <c r="AC429" s="67" t="str">
        <f t="shared" ref="AC429:AC467" si="151">IF(R429="N+1",Y429+Z429+AA429,"")</f>
        <v/>
      </c>
      <c r="AD429" s="67" t="str">
        <f t="shared" ref="AD429:AD467" si="152">IF(R429="&gt; N+1",Y429+Z429+AA429,"")</f>
        <v/>
      </c>
      <c r="AE429" s="31"/>
      <c r="AF429" s="23">
        <f t="shared" si="133"/>
        <v>0</v>
      </c>
      <c r="AG429" s="23">
        <f t="shared" si="134"/>
        <v>0</v>
      </c>
      <c r="AH429" s="23">
        <f t="shared" si="135"/>
        <v>0</v>
      </c>
      <c r="AI429" s="23">
        <f t="shared" si="136"/>
        <v>0</v>
      </c>
      <c r="AJ429" s="23">
        <f t="shared" si="137"/>
        <v>0</v>
      </c>
    </row>
    <row r="430" spans="1:36" ht="25.5" customHeight="1" x14ac:dyDescent="0.2">
      <c r="A430" s="177" t="s">
        <v>0</v>
      </c>
      <c r="B430" s="181" t="s">
        <v>424</v>
      </c>
      <c r="C430" s="179" t="s">
        <v>25</v>
      </c>
      <c r="D430" s="74"/>
      <c r="E430" s="93" t="str">
        <f t="shared" si="149"/>
        <v/>
      </c>
      <c r="F430" s="27" t="s">
        <v>1136</v>
      </c>
      <c r="G430" s="41" t="s">
        <v>1145</v>
      </c>
      <c r="H430" s="76"/>
      <c r="I430" s="109"/>
      <c r="J430" s="94">
        <f t="shared" si="138"/>
        <v>0</v>
      </c>
      <c r="K430" s="27"/>
      <c r="L430" s="27"/>
      <c r="M430" s="27"/>
      <c r="N430" s="27"/>
      <c r="O430" s="27"/>
      <c r="P430" s="118"/>
      <c r="Q430" s="27"/>
      <c r="R430" s="45"/>
      <c r="S430" s="55"/>
      <c r="T430" s="23"/>
      <c r="U430" s="23"/>
      <c r="V430" s="23"/>
      <c r="W430" s="23"/>
      <c r="X430" s="23"/>
      <c r="Y430" s="91"/>
      <c r="Z430" s="92"/>
      <c r="AA430" s="92"/>
      <c r="AB430" s="67" t="str">
        <f t="shared" si="150"/>
        <v/>
      </c>
      <c r="AC430" s="67" t="str">
        <f t="shared" si="151"/>
        <v/>
      </c>
      <c r="AD430" s="67" t="str">
        <f t="shared" si="152"/>
        <v/>
      </c>
      <c r="AE430" s="31"/>
      <c r="AF430" s="23">
        <f t="shared" si="133"/>
        <v>0</v>
      </c>
      <c r="AG430" s="23">
        <f t="shared" si="134"/>
        <v>0</v>
      </c>
      <c r="AH430" s="23">
        <f t="shared" si="135"/>
        <v>0</v>
      </c>
      <c r="AI430" s="23">
        <f t="shared" si="136"/>
        <v>0</v>
      </c>
      <c r="AJ430" s="23">
        <f t="shared" si="137"/>
        <v>0</v>
      </c>
    </row>
    <row r="431" spans="1:36" ht="25.5" customHeight="1" x14ac:dyDescent="0.2">
      <c r="A431" s="177" t="s">
        <v>0</v>
      </c>
      <c r="B431" s="181" t="s">
        <v>1760</v>
      </c>
      <c r="C431" s="179" t="s">
        <v>24</v>
      </c>
      <c r="D431" s="74"/>
      <c r="E431" s="93" t="str">
        <f t="shared" si="149"/>
        <v/>
      </c>
      <c r="F431" s="27" t="s">
        <v>1136</v>
      </c>
      <c r="G431" s="41" t="s">
        <v>1145</v>
      </c>
      <c r="H431" s="76"/>
      <c r="I431" s="109"/>
      <c r="J431" s="94">
        <f t="shared" si="138"/>
        <v>0</v>
      </c>
      <c r="K431" s="27"/>
      <c r="L431" s="27"/>
      <c r="M431" s="27"/>
      <c r="N431" s="27"/>
      <c r="O431" s="27"/>
      <c r="P431" s="118"/>
      <c r="Q431" s="27"/>
      <c r="R431" s="45"/>
      <c r="S431" s="55"/>
      <c r="T431" s="23"/>
      <c r="U431" s="23"/>
      <c r="V431" s="23"/>
      <c r="W431" s="23"/>
      <c r="X431" s="23"/>
      <c r="Y431" s="91"/>
      <c r="Z431" s="92"/>
      <c r="AA431" s="92"/>
      <c r="AB431" s="67" t="str">
        <f t="shared" si="150"/>
        <v/>
      </c>
      <c r="AC431" s="67" t="str">
        <f t="shared" si="151"/>
        <v/>
      </c>
      <c r="AD431" s="67" t="str">
        <f t="shared" si="152"/>
        <v/>
      </c>
      <c r="AE431" s="31"/>
      <c r="AF431" s="23">
        <f t="shared" si="133"/>
        <v>0</v>
      </c>
      <c r="AG431" s="23">
        <f t="shared" si="134"/>
        <v>0</v>
      </c>
      <c r="AH431" s="23">
        <f t="shared" si="135"/>
        <v>0</v>
      </c>
      <c r="AI431" s="23">
        <f t="shared" si="136"/>
        <v>0</v>
      </c>
      <c r="AJ431" s="23">
        <f t="shared" si="137"/>
        <v>0</v>
      </c>
    </row>
    <row r="432" spans="1:36" ht="25.5" customHeight="1" x14ac:dyDescent="0.2">
      <c r="A432" s="126" t="s">
        <v>0</v>
      </c>
      <c r="B432" s="60" t="s">
        <v>1763</v>
      </c>
      <c r="C432" s="41" t="s">
        <v>1114</v>
      </c>
      <c r="D432" s="74" t="s">
        <v>1179</v>
      </c>
      <c r="E432" s="93" t="str">
        <f t="shared" ref="E432:E438" si="153">IF(D432="Bon état","Niveau 1",IF(D432="Faïencée","Niveau 2",IF(D432="Fortement faïencée","Niveau 3",IF(D432="Orniérée","Niveau 4",IF(D432="Affaissée ou quasi détruite","Niveau 5","")))))</f>
        <v>Niveau 2</v>
      </c>
      <c r="F432" s="27" t="s">
        <v>1135</v>
      </c>
      <c r="G432" s="41" t="s">
        <v>1144</v>
      </c>
      <c r="H432" s="76"/>
      <c r="I432" s="109"/>
      <c r="J432" s="94">
        <f t="shared" ref="J432:J437" si="154">I432*H432</f>
        <v>0</v>
      </c>
      <c r="K432" s="27"/>
      <c r="L432" s="27"/>
      <c r="M432" s="27"/>
      <c r="N432" s="27"/>
      <c r="O432" s="27"/>
      <c r="P432" s="118"/>
      <c r="Q432" s="27"/>
      <c r="R432" s="45"/>
      <c r="S432" s="55"/>
      <c r="T432" s="23"/>
      <c r="U432" s="23"/>
      <c r="V432" s="23"/>
      <c r="W432" s="23"/>
      <c r="X432" s="23"/>
      <c r="Y432" s="91"/>
      <c r="Z432" s="92"/>
      <c r="AA432" s="92"/>
      <c r="AB432" s="67" t="str">
        <f t="shared" ref="AB432:AB437" si="155">IF(R432="Année N",Y432+Z432+AA432,"")</f>
        <v/>
      </c>
      <c r="AC432" s="67" t="str">
        <f t="shared" ref="AC432:AC437" si="156">IF(R432="N+1",Y432+Z432+AA432,"")</f>
        <v/>
      </c>
      <c r="AD432" s="67" t="str">
        <f t="shared" ref="AD432:AD437" si="157">IF(R432="&gt; N+1",Y432+Z432+AA432,"")</f>
        <v/>
      </c>
      <c r="AE432" s="31"/>
      <c r="AF432" s="23">
        <f t="shared" ref="AF432:AF438" si="158">IF(E432="Niveau 1",1,0)</f>
        <v>0</v>
      </c>
      <c r="AG432" s="23">
        <f t="shared" ref="AG432:AG438" si="159">IF(E432="Niveau 2",1,0)</f>
        <v>1</v>
      </c>
      <c r="AH432" s="23">
        <f t="shared" ref="AH432:AH438" si="160">IF(E432="Niveau 3",1,0)</f>
        <v>0</v>
      </c>
      <c r="AI432" s="23">
        <f t="shared" ref="AI432:AI438" si="161">IF(E432="Niveau 4",1,0)</f>
        <v>0</v>
      </c>
      <c r="AJ432" s="23">
        <f t="shared" ref="AJ432:AJ438" si="162">IF(E432="Niveau 5",1,0)</f>
        <v>0</v>
      </c>
    </row>
    <row r="433" spans="1:36" ht="25.5" customHeight="1" x14ac:dyDescent="0.2">
      <c r="A433" s="126" t="s">
        <v>0</v>
      </c>
      <c r="B433" s="128" t="s">
        <v>1761</v>
      </c>
      <c r="C433" s="41" t="s">
        <v>36</v>
      </c>
      <c r="D433" s="74" t="s">
        <v>1339</v>
      </c>
      <c r="E433" s="93" t="str">
        <f t="shared" si="153"/>
        <v>Niveau 1</v>
      </c>
      <c r="F433" s="27" t="s">
        <v>1136</v>
      </c>
      <c r="G433" s="41" t="s">
        <v>1145</v>
      </c>
      <c r="H433" s="76">
        <v>96</v>
      </c>
      <c r="I433" s="109">
        <v>5.4</v>
      </c>
      <c r="J433" s="94">
        <f t="shared" si="154"/>
        <v>518.40000000000009</v>
      </c>
      <c r="K433" s="27"/>
      <c r="L433" s="27"/>
      <c r="M433" s="27"/>
      <c r="N433" s="27"/>
      <c r="O433" s="27"/>
      <c r="P433" s="118"/>
      <c r="Q433" s="27"/>
      <c r="R433" s="45"/>
      <c r="S433" s="55"/>
      <c r="T433" s="23"/>
      <c r="U433" s="23"/>
      <c r="V433" s="23"/>
      <c r="W433" s="23"/>
      <c r="X433" s="23"/>
      <c r="Y433" s="91"/>
      <c r="Z433" s="92"/>
      <c r="AA433" s="92"/>
      <c r="AB433" s="67" t="str">
        <f t="shared" si="155"/>
        <v/>
      </c>
      <c r="AC433" s="67" t="str">
        <f t="shared" si="156"/>
        <v/>
      </c>
      <c r="AD433" s="67" t="str">
        <f t="shared" si="157"/>
        <v/>
      </c>
      <c r="AE433" s="31"/>
      <c r="AF433" s="23">
        <f t="shared" si="158"/>
        <v>1</v>
      </c>
      <c r="AG433" s="23">
        <f t="shared" si="159"/>
        <v>0</v>
      </c>
      <c r="AH433" s="23">
        <f t="shared" si="160"/>
        <v>0</v>
      </c>
      <c r="AI433" s="23">
        <f t="shared" si="161"/>
        <v>0</v>
      </c>
      <c r="AJ433" s="23">
        <f t="shared" si="162"/>
        <v>0</v>
      </c>
    </row>
    <row r="434" spans="1:36" ht="25.5" customHeight="1" x14ac:dyDescent="0.2">
      <c r="A434" s="126" t="s">
        <v>0</v>
      </c>
      <c r="B434" s="60" t="s">
        <v>1762</v>
      </c>
      <c r="C434" s="41" t="s">
        <v>29</v>
      </c>
      <c r="D434" s="74" t="s">
        <v>1179</v>
      </c>
      <c r="E434" s="93" t="str">
        <f t="shared" si="153"/>
        <v>Niveau 2</v>
      </c>
      <c r="F434" s="27" t="s">
        <v>1135</v>
      </c>
      <c r="G434" s="41" t="s">
        <v>1145</v>
      </c>
      <c r="H434" s="76"/>
      <c r="I434" s="109"/>
      <c r="J434" s="94">
        <f t="shared" si="154"/>
        <v>0</v>
      </c>
      <c r="K434" s="27"/>
      <c r="L434" s="27"/>
      <c r="M434" s="27"/>
      <c r="N434" s="27"/>
      <c r="O434" s="27"/>
      <c r="P434" s="118"/>
      <c r="Q434" s="27"/>
      <c r="R434" s="45"/>
      <c r="S434" s="55"/>
      <c r="T434" s="23"/>
      <c r="U434" s="23"/>
      <c r="V434" s="23"/>
      <c r="W434" s="23"/>
      <c r="X434" s="23"/>
      <c r="Y434" s="91"/>
      <c r="Z434" s="92"/>
      <c r="AA434" s="92"/>
      <c r="AB434" s="67" t="str">
        <f t="shared" si="155"/>
        <v/>
      </c>
      <c r="AC434" s="67" t="str">
        <f t="shared" si="156"/>
        <v/>
      </c>
      <c r="AD434" s="67" t="str">
        <f t="shared" si="157"/>
        <v/>
      </c>
      <c r="AE434" s="31"/>
      <c r="AF434" s="23">
        <f t="shared" si="158"/>
        <v>0</v>
      </c>
      <c r="AG434" s="23">
        <f t="shared" si="159"/>
        <v>1</v>
      </c>
      <c r="AH434" s="23">
        <f t="shared" si="160"/>
        <v>0</v>
      </c>
      <c r="AI434" s="23">
        <f t="shared" si="161"/>
        <v>0</v>
      </c>
      <c r="AJ434" s="23">
        <f t="shared" si="162"/>
        <v>0</v>
      </c>
    </row>
    <row r="435" spans="1:36" ht="25.5" customHeight="1" x14ac:dyDescent="0.2">
      <c r="A435" s="126" t="s">
        <v>0</v>
      </c>
      <c r="B435" s="60" t="s">
        <v>1766</v>
      </c>
      <c r="C435" s="41" t="s">
        <v>1116</v>
      </c>
      <c r="D435" s="74" t="s">
        <v>1179</v>
      </c>
      <c r="E435" s="93" t="str">
        <f t="shared" si="153"/>
        <v>Niveau 2</v>
      </c>
      <c r="F435" s="27" t="s">
        <v>1136</v>
      </c>
      <c r="G435" s="41" t="s">
        <v>1145</v>
      </c>
      <c r="H435" s="76"/>
      <c r="I435" s="109"/>
      <c r="J435" s="94">
        <f t="shared" si="154"/>
        <v>0</v>
      </c>
      <c r="K435" s="27"/>
      <c r="L435" s="27"/>
      <c r="M435" s="27"/>
      <c r="N435" s="27"/>
      <c r="O435" s="27"/>
      <c r="P435" s="118"/>
      <c r="Q435" s="27"/>
      <c r="R435" s="45"/>
      <c r="S435" s="55"/>
      <c r="T435" s="23"/>
      <c r="U435" s="23"/>
      <c r="V435" s="23"/>
      <c r="W435" s="23"/>
      <c r="X435" s="23"/>
      <c r="Y435" s="91"/>
      <c r="Z435" s="92"/>
      <c r="AA435" s="92"/>
      <c r="AB435" s="67" t="str">
        <f t="shared" si="155"/>
        <v/>
      </c>
      <c r="AC435" s="67" t="str">
        <f t="shared" si="156"/>
        <v/>
      </c>
      <c r="AD435" s="67" t="str">
        <f t="shared" si="157"/>
        <v/>
      </c>
      <c r="AE435" s="31"/>
      <c r="AF435" s="23">
        <f t="shared" si="158"/>
        <v>0</v>
      </c>
      <c r="AG435" s="23">
        <f t="shared" si="159"/>
        <v>1</v>
      </c>
      <c r="AH435" s="23">
        <f t="shared" si="160"/>
        <v>0</v>
      </c>
      <c r="AI435" s="23">
        <f t="shared" si="161"/>
        <v>0</v>
      </c>
      <c r="AJ435" s="23">
        <f t="shared" si="162"/>
        <v>0</v>
      </c>
    </row>
    <row r="436" spans="1:36" ht="25.5" customHeight="1" x14ac:dyDescent="0.2">
      <c r="A436" s="126" t="s">
        <v>1</v>
      </c>
      <c r="B436" s="60" t="s">
        <v>1767</v>
      </c>
      <c r="C436" s="41" t="s">
        <v>36</v>
      </c>
      <c r="D436" s="74" t="s">
        <v>1180</v>
      </c>
      <c r="E436" s="93" t="str">
        <f t="shared" si="153"/>
        <v>Niveau 3</v>
      </c>
      <c r="F436" s="27" t="s">
        <v>1136</v>
      </c>
      <c r="G436" s="41" t="s">
        <v>1145</v>
      </c>
      <c r="H436" s="76">
        <v>410</v>
      </c>
      <c r="I436" s="109">
        <v>6.3</v>
      </c>
      <c r="J436" s="94">
        <f t="shared" si="154"/>
        <v>2583</v>
      </c>
      <c r="K436" s="27">
        <v>140</v>
      </c>
      <c r="L436" s="27"/>
      <c r="M436" s="27"/>
      <c r="N436" s="27">
        <v>775</v>
      </c>
      <c r="O436" s="27"/>
      <c r="P436" s="118" t="s">
        <v>1222</v>
      </c>
      <c r="Q436" s="27"/>
      <c r="R436" s="45"/>
      <c r="S436" s="55"/>
      <c r="T436" s="23"/>
      <c r="U436" s="23"/>
      <c r="V436" s="23"/>
      <c r="W436" s="23"/>
      <c r="X436" s="23"/>
      <c r="Y436" s="91"/>
      <c r="Z436" s="92"/>
      <c r="AA436" s="92"/>
      <c r="AB436" s="67" t="str">
        <f t="shared" si="155"/>
        <v/>
      </c>
      <c r="AC436" s="67" t="str">
        <f t="shared" si="156"/>
        <v/>
      </c>
      <c r="AD436" s="67" t="str">
        <f t="shared" si="157"/>
        <v/>
      </c>
      <c r="AE436" s="31"/>
      <c r="AF436" s="23">
        <f t="shared" si="158"/>
        <v>0</v>
      </c>
      <c r="AG436" s="23">
        <f t="shared" si="159"/>
        <v>0</v>
      </c>
      <c r="AH436" s="23">
        <f t="shared" si="160"/>
        <v>1</v>
      </c>
      <c r="AI436" s="23">
        <f t="shared" si="161"/>
        <v>0</v>
      </c>
      <c r="AJ436" s="23">
        <f t="shared" si="162"/>
        <v>0</v>
      </c>
    </row>
    <row r="437" spans="1:36" ht="25.5" customHeight="1" x14ac:dyDescent="0.2">
      <c r="A437" s="126" t="s">
        <v>0</v>
      </c>
      <c r="B437" s="60" t="s">
        <v>1765</v>
      </c>
      <c r="C437" s="41" t="s">
        <v>1114</v>
      </c>
      <c r="D437" s="74" t="s">
        <v>1179</v>
      </c>
      <c r="E437" s="93" t="str">
        <f t="shared" si="153"/>
        <v>Niveau 2</v>
      </c>
      <c r="F437" s="27" t="s">
        <v>1136</v>
      </c>
      <c r="G437" s="41" t="s">
        <v>1145</v>
      </c>
      <c r="H437" s="76"/>
      <c r="I437" s="109"/>
      <c r="J437" s="94">
        <f t="shared" si="154"/>
        <v>0</v>
      </c>
      <c r="K437" s="27"/>
      <c r="L437" s="27"/>
      <c r="M437" s="27"/>
      <c r="N437" s="27"/>
      <c r="O437" s="27"/>
      <c r="P437" s="118"/>
      <c r="Q437" s="27"/>
      <c r="R437" s="45"/>
      <c r="S437" s="55"/>
      <c r="T437" s="23"/>
      <c r="U437" s="23"/>
      <c r="V437" s="23"/>
      <c r="W437" s="23"/>
      <c r="X437" s="23"/>
      <c r="Y437" s="91"/>
      <c r="Z437" s="92"/>
      <c r="AA437" s="92"/>
      <c r="AB437" s="67" t="str">
        <f t="shared" si="155"/>
        <v/>
      </c>
      <c r="AC437" s="67" t="str">
        <f t="shared" si="156"/>
        <v/>
      </c>
      <c r="AD437" s="67" t="str">
        <f t="shared" si="157"/>
        <v/>
      </c>
      <c r="AE437" s="31"/>
      <c r="AF437" s="23">
        <f t="shared" si="158"/>
        <v>0</v>
      </c>
      <c r="AG437" s="23">
        <f t="shared" si="159"/>
        <v>1</v>
      </c>
      <c r="AH437" s="23">
        <f t="shared" si="160"/>
        <v>0</v>
      </c>
      <c r="AI437" s="23">
        <f t="shared" si="161"/>
        <v>0</v>
      </c>
      <c r="AJ437" s="23">
        <f t="shared" si="162"/>
        <v>0</v>
      </c>
    </row>
    <row r="438" spans="1:36" ht="25.5" customHeight="1" x14ac:dyDescent="0.2">
      <c r="A438" s="126" t="s">
        <v>0</v>
      </c>
      <c r="B438" s="60" t="s">
        <v>1764</v>
      </c>
      <c r="C438" s="41" t="s">
        <v>26</v>
      </c>
      <c r="D438" s="74" t="s">
        <v>1339</v>
      </c>
      <c r="E438" s="93" t="str">
        <f t="shared" si="153"/>
        <v>Niveau 1</v>
      </c>
      <c r="F438" s="27" t="s">
        <v>1136</v>
      </c>
      <c r="G438" s="41" t="s">
        <v>1145</v>
      </c>
      <c r="H438" s="76"/>
      <c r="I438" s="109"/>
      <c r="J438" s="94"/>
      <c r="K438" s="27"/>
      <c r="L438" s="27"/>
      <c r="M438" s="27"/>
      <c r="N438" s="27"/>
      <c r="O438" s="27"/>
      <c r="P438" s="118"/>
      <c r="Q438" s="27"/>
      <c r="R438" s="45"/>
      <c r="S438" s="208"/>
      <c r="T438" s="23"/>
      <c r="U438" s="23"/>
      <c r="V438" s="23"/>
      <c r="W438" s="23"/>
      <c r="X438" s="23"/>
      <c r="Y438" s="91"/>
      <c r="Z438" s="92"/>
      <c r="AA438" s="92"/>
      <c r="AB438" s="207"/>
      <c r="AC438" s="207"/>
      <c r="AD438" s="207"/>
      <c r="AE438" s="31"/>
      <c r="AF438" s="23">
        <f t="shared" si="158"/>
        <v>1</v>
      </c>
      <c r="AG438" s="23">
        <f t="shared" si="159"/>
        <v>0</v>
      </c>
      <c r="AH438" s="23">
        <f t="shared" si="160"/>
        <v>0</v>
      </c>
      <c r="AI438" s="23">
        <f t="shared" si="161"/>
        <v>0</v>
      </c>
      <c r="AJ438" s="23">
        <f t="shared" si="162"/>
        <v>0</v>
      </c>
    </row>
    <row r="439" spans="1:36" s="263" customFormat="1" ht="25.5" customHeight="1" x14ac:dyDescent="0.2">
      <c r="A439" s="248" t="s">
        <v>3</v>
      </c>
      <c r="B439" s="249" t="s">
        <v>1768</v>
      </c>
      <c r="C439" s="250" t="s">
        <v>1116</v>
      </c>
      <c r="D439" s="251"/>
      <c r="E439" s="247" t="str">
        <f>IF(D439="Bon état","Niveau 1",IF(D439="Faïencée","Niveau 2",IF(D439="Fortement faïencée","Niveau 3",IF(D439="Orniérée","Niveau 4",IF(D439="Affaissée ou quasi détruite","Niveau 5","")))))</f>
        <v/>
      </c>
      <c r="F439" s="252"/>
      <c r="G439" s="250"/>
      <c r="H439" s="253"/>
      <c r="I439" s="254"/>
      <c r="J439" s="255">
        <f>I439*H439</f>
        <v>0</v>
      </c>
      <c r="K439" s="252"/>
      <c r="L439" s="252"/>
      <c r="M439" s="252"/>
      <c r="N439" s="252"/>
      <c r="O439" s="252"/>
      <c r="P439" s="246" t="s">
        <v>2120</v>
      </c>
      <c r="Q439" s="252"/>
      <c r="R439" s="256"/>
      <c r="S439" s="247"/>
      <c r="T439" s="261"/>
      <c r="U439" s="261"/>
      <c r="V439" s="261"/>
      <c r="W439" s="261"/>
      <c r="X439" s="261"/>
      <c r="Y439" s="257"/>
      <c r="Z439" s="258"/>
      <c r="AA439" s="258"/>
      <c r="AB439" s="259" t="str">
        <f>IF(R439="Année N",Y439+Z439+AA439,"")</f>
        <v/>
      </c>
      <c r="AC439" s="259" t="str">
        <f>IF(R439="N+1",Y439+Z439+AA439,"")</f>
        <v/>
      </c>
      <c r="AD439" s="259" t="str">
        <f>IF(R439="&gt; N+1",Y439+Z439+AA439,"")</f>
        <v/>
      </c>
      <c r="AE439" s="262"/>
      <c r="AF439" s="261">
        <f>IF(E439="Niveau 1",1,0)</f>
        <v>0</v>
      </c>
      <c r="AG439" s="261">
        <f>IF(E439="Niveau 2",1,0)</f>
        <v>0</v>
      </c>
      <c r="AH439" s="261">
        <f>IF(E439="Niveau 3",1,0)</f>
        <v>0</v>
      </c>
      <c r="AI439" s="261">
        <f>IF(E439="Niveau 4",1,0)</f>
        <v>0</v>
      </c>
      <c r="AJ439" s="261">
        <f>IF(E439="Niveau 5",1,0)</f>
        <v>0</v>
      </c>
    </row>
    <row r="440" spans="1:36" ht="25.5" customHeight="1" x14ac:dyDescent="0.2">
      <c r="A440" s="126" t="s">
        <v>5</v>
      </c>
      <c r="B440" s="60" t="s">
        <v>1769</v>
      </c>
      <c r="C440" s="41" t="s">
        <v>30</v>
      </c>
      <c r="D440" s="74" t="s">
        <v>1339</v>
      </c>
      <c r="E440" s="93" t="str">
        <f>IF(D440="Bon état","Niveau 1",IF(D440="Faïencée","Niveau 2",IF(D440="Fortement faïencée","Niveau 3",IF(D440="Orniérée","Niveau 4",IF(D440="Affaissée ou quasi détruite","Niveau 5","")))))</f>
        <v>Niveau 1</v>
      </c>
      <c r="F440" s="27" t="s">
        <v>1136</v>
      </c>
      <c r="G440" s="41" t="s">
        <v>1145</v>
      </c>
      <c r="H440" s="76"/>
      <c r="I440" s="109"/>
      <c r="J440" s="94">
        <f>I440*H440</f>
        <v>0</v>
      </c>
      <c r="K440" s="27"/>
      <c r="L440" s="27"/>
      <c r="M440" s="27"/>
      <c r="N440" s="27"/>
      <c r="O440" s="27"/>
      <c r="P440" s="118"/>
      <c r="Q440" s="27"/>
      <c r="R440" s="45"/>
      <c r="S440" s="55"/>
      <c r="T440" s="23"/>
      <c r="U440" s="23"/>
      <c r="V440" s="23"/>
      <c r="W440" s="23"/>
      <c r="X440" s="23"/>
      <c r="Y440" s="91"/>
      <c r="Z440" s="92"/>
      <c r="AA440" s="92"/>
      <c r="AB440" s="67" t="str">
        <f>IF(R440="Année N",Y440+Z440+AA440,"")</f>
        <v/>
      </c>
      <c r="AC440" s="67" t="str">
        <f>IF(R440="N+1",Y440+Z440+AA440,"")</f>
        <v/>
      </c>
      <c r="AD440" s="67" t="str">
        <f>IF(R440="&gt; N+1",Y440+Z440+AA440,"")</f>
        <v/>
      </c>
      <c r="AE440" s="31"/>
      <c r="AF440" s="23">
        <f>IF(E440="Niveau 1",1,0)</f>
        <v>1</v>
      </c>
      <c r="AG440" s="23">
        <f>IF(E440="Niveau 2",1,0)</f>
        <v>0</v>
      </c>
      <c r="AH440" s="23">
        <f>IF(E440="Niveau 3",1,0)</f>
        <v>0</v>
      </c>
      <c r="AI440" s="23">
        <f>IF(E440="Niveau 4",1,0)</f>
        <v>0</v>
      </c>
      <c r="AJ440" s="23">
        <f>IF(E440="Niveau 5",1,0)</f>
        <v>0</v>
      </c>
    </row>
    <row r="441" spans="1:36" ht="25.5" customHeight="1" x14ac:dyDescent="0.2">
      <c r="A441" s="126" t="s">
        <v>7</v>
      </c>
      <c r="B441" s="60" t="s">
        <v>1770</v>
      </c>
      <c r="C441" s="41" t="s">
        <v>27</v>
      </c>
      <c r="D441" s="74" t="s">
        <v>1179</v>
      </c>
      <c r="E441" s="93" t="str">
        <f t="shared" si="149"/>
        <v>Niveau 2</v>
      </c>
      <c r="F441" s="27" t="s">
        <v>1136</v>
      </c>
      <c r="G441" s="41" t="s">
        <v>1145</v>
      </c>
      <c r="H441" s="76"/>
      <c r="I441" s="109"/>
      <c r="J441" s="94">
        <f>I441*H441</f>
        <v>0</v>
      </c>
      <c r="K441" s="27"/>
      <c r="L441" s="27"/>
      <c r="M441" s="27"/>
      <c r="N441" s="27"/>
      <c r="O441" s="27"/>
      <c r="P441" s="118"/>
      <c r="Q441" s="27"/>
      <c r="R441" s="45"/>
      <c r="S441" s="55"/>
      <c r="T441" s="23"/>
      <c r="U441" s="23"/>
      <c r="V441" s="23"/>
      <c r="W441" s="23"/>
      <c r="X441" s="23"/>
      <c r="Y441" s="91"/>
      <c r="Z441" s="92"/>
      <c r="AA441" s="92"/>
      <c r="AB441" s="67" t="str">
        <f>IF(R441="Année N",Y441+Z441+AA441,"")</f>
        <v/>
      </c>
      <c r="AC441" s="67" t="str">
        <f>IF(R441="N+1",Y441+Z441+AA441,"")</f>
        <v/>
      </c>
      <c r="AD441" s="67" t="str">
        <f>IF(R441="&gt; N+1",Y441+Z441+AA441,"")</f>
        <v/>
      </c>
      <c r="AE441" s="31"/>
      <c r="AF441" s="23">
        <f>IF(E441="Niveau 1",1,0)</f>
        <v>0</v>
      </c>
      <c r="AG441" s="23">
        <f>IF(E441="Niveau 2",1,0)</f>
        <v>1</v>
      </c>
      <c r="AH441" s="23">
        <f>IF(E441="Niveau 3",1,0)</f>
        <v>0</v>
      </c>
      <c r="AI441" s="23">
        <f>IF(E441="Niveau 4",1,0)</f>
        <v>0</v>
      </c>
      <c r="AJ441" s="23">
        <f>IF(E441="Niveau 5",1,0)</f>
        <v>0</v>
      </c>
    </row>
    <row r="442" spans="1:36" ht="25.5" customHeight="1" x14ac:dyDescent="0.2">
      <c r="A442" s="126" t="s">
        <v>0</v>
      </c>
      <c r="B442" s="60" t="s">
        <v>1770</v>
      </c>
      <c r="C442" s="41" t="s">
        <v>27</v>
      </c>
      <c r="D442" s="74" t="s">
        <v>1179</v>
      </c>
      <c r="E442" s="93" t="str">
        <f t="shared" si="149"/>
        <v>Niveau 2</v>
      </c>
      <c r="F442" s="27" t="s">
        <v>1136</v>
      </c>
      <c r="G442" s="41" t="s">
        <v>1145</v>
      </c>
      <c r="H442" s="76"/>
      <c r="I442" s="109"/>
      <c r="J442" s="94">
        <f t="shared" si="138"/>
        <v>0</v>
      </c>
      <c r="K442" s="27"/>
      <c r="L442" s="27"/>
      <c r="M442" s="27"/>
      <c r="N442" s="27"/>
      <c r="O442" s="27"/>
      <c r="P442" s="118"/>
      <c r="Q442" s="27"/>
      <c r="R442" s="45"/>
      <c r="S442" s="55"/>
      <c r="T442" s="23"/>
      <c r="U442" s="23"/>
      <c r="V442" s="23"/>
      <c r="W442" s="23"/>
      <c r="X442" s="23"/>
      <c r="Y442" s="91"/>
      <c r="Z442" s="92"/>
      <c r="AA442" s="92"/>
      <c r="AB442" s="67" t="str">
        <f t="shared" si="150"/>
        <v/>
      </c>
      <c r="AC442" s="67" t="str">
        <f t="shared" si="151"/>
        <v/>
      </c>
      <c r="AD442" s="67" t="str">
        <f t="shared" si="152"/>
        <v/>
      </c>
      <c r="AE442" s="31"/>
      <c r="AF442" s="23">
        <f t="shared" si="133"/>
        <v>0</v>
      </c>
      <c r="AG442" s="23">
        <f t="shared" si="134"/>
        <v>1</v>
      </c>
      <c r="AH442" s="23">
        <f t="shared" si="135"/>
        <v>0</v>
      </c>
      <c r="AI442" s="23">
        <f t="shared" si="136"/>
        <v>0</v>
      </c>
      <c r="AJ442" s="23">
        <f t="shared" si="137"/>
        <v>0</v>
      </c>
    </row>
    <row r="443" spans="1:36" ht="25.5" customHeight="1" x14ac:dyDescent="0.2">
      <c r="A443" s="126" t="s">
        <v>0</v>
      </c>
      <c r="B443" s="60" t="s">
        <v>1771</v>
      </c>
      <c r="C443" s="41" t="s">
        <v>23</v>
      </c>
      <c r="D443" s="74" t="s">
        <v>1339</v>
      </c>
      <c r="E443" s="93" t="str">
        <f t="shared" si="149"/>
        <v>Niveau 1</v>
      </c>
      <c r="F443" s="27" t="s">
        <v>1136</v>
      </c>
      <c r="G443" s="41" t="s">
        <v>1145</v>
      </c>
      <c r="H443" s="76"/>
      <c r="I443" s="109"/>
      <c r="J443" s="94">
        <f t="shared" si="138"/>
        <v>0</v>
      </c>
      <c r="K443" s="27"/>
      <c r="L443" s="27"/>
      <c r="M443" s="27"/>
      <c r="N443" s="27"/>
      <c r="O443" s="27"/>
      <c r="P443" s="118"/>
      <c r="Q443" s="27"/>
      <c r="R443" s="45"/>
      <c r="S443" s="55"/>
      <c r="T443" s="23"/>
      <c r="U443" s="23"/>
      <c r="V443" s="23"/>
      <c r="W443" s="23"/>
      <c r="X443" s="23"/>
      <c r="Y443" s="91"/>
      <c r="Z443" s="92"/>
      <c r="AA443" s="92"/>
      <c r="AB443" s="67" t="str">
        <f t="shared" si="150"/>
        <v/>
      </c>
      <c r="AC443" s="67" t="str">
        <f t="shared" si="151"/>
        <v/>
      </c>
      <c r="AD443" s="67" t="str">
        <f t="shared" si="152"/>
        <v/>
      </c>
      <c r="AE443" s="31"/>
      <c r="AF443" s="23">
        <f t="shared" si="133"/>
        <v>1</v>
      </c>
      <c r="AG443" s="23">
        <f t="shared" si="134"/>
        <v>0</v>
      </c>
      <c r="AH443" s="23">
        <f t="shared" si="135"/>
        <v>0</v>
      </c>
      <c r="AI443" s="23">
        <f t="shared" si="136"/>
        <v>0</v>
      </c>
      <c r="AJ443" s="23">
        <f t="shared" si="137"/>
        <v>0</v>
      </c>
    </row>
    <row r="444" spans="1:36" ht="25.5" customHeight="1" x14ac:dyDescent="0.2">
      <c r="A444" s="126" t="s">
        <v>0</v>
      </c>
      <c r="B444" s="60" t="s">
        <v>437</v>
      </c>
      <c r="C444" s="41" t="s">
        <v>1116</v>
      </c>
      <c r="D444" s="74" t="s">
        <v>1339</v>
      </c>
      <c r="E444" s="93" t="str">
        <f t="shared" si="149"/>
        <v>Niveau 1</v>
      </c>
      <c r="F444" s="27" t="s">
        <v>1136</v>
      </c>
      <c r="G444" s="41" t="s">
        <v>1145</v>
      </c>
      <c r="H444" s="76"/>
      <c r="I444" s="109"/>
      <c r="J444" s="94">
        <f t="shared" si="138"/>
        <v>0</v>
      </c>
      <c r="K444" s="27"/>
      <c r="L444" s="27"/>
      <c r="M444" s="27"/>
      <c r="N444" s="27"/>
      <c r="O444" s="27"/>
      <c r="P444" s="118"/>
      <c r="Q444" s="27"/>
      <c r="R444" s="45"/>
      <c r="S444" s="55"/>
      <c r="T444" s="23"/>
      <c r="U444" s="23"/>
      <c r="V444" s="23"/>
      <c r="W444" s="23"/>
      <c r="X444" s="23"/>
      <c r="Y444" s="91"/>
      <c r="Z444" s="92"/>
      <c r="AA444" s="92"/>
      <c r="AB444" s="67" t="str">
        <f t="shared" si="150"/>
        <v/>
      </c>
      <c r="AC444" s="67" t="str">
        <f t="shared" si="151"/>
        <v/>
      </c>
      <c r="AD444" s="67" t="str">
        <f t="shared" si="152"/>
        <v/>
      </c>
      <c r="AE444" s="31"/>
      <c r="AF444" s="23">
        <f t="shared" si="133"/>
        <v>1</v>
      </c>
      <c r="AG444" s="23">
        <f t="shared" si="134"/>
        <v>0</v>
      </c>
      <c r="AH444" s="23">
        <f t="shared" si="135"/>
        <v>0</v>
      </c>
      <c r="AI444" s="23">
        <f t="shared" si="136"/>
        <v>0</v>
      </c>
      <c r="AJ444" s="23">
        <f t="shared" si="137"/>
        <v>0</v>
      </c>
    </row>
    <row r="445" spans="1:36" ht="25.5" customHeight="1" x14ac:dyDescent="0.2">
      <c r="A445" s="126" t="s">
        <v>0</v>
      </c>
      <c r="B445" s="60" t="s">
        <v>1772</v>
      </c>
      <c r="C445" s="41" t="s">
        <v>1340</v>
      </c>
      <c r="D445" s="74" t="s">
        <v>1339</v>
      </c>
      <c r="E445" s="93" t="str">
        <f>IF(D445="Bon état","Niveau 1",IF(D445="Faïencée","Niveau 2",IF(D445="Fortement faïencée","Niveau 3",IF(D445="Orniérée","Niveau 4",IF(D445="Affaissée ou quasi détruite","Niveau 5","")))))</f>
        <v>Niveau 1</v>
      </c>
      <c r="F445" s="27" t="s">
        <v>1135</v>
      </c>
      <c r="G445" s="41" t="s">
        <v>1145</v>
      </c>
      <c r="H445" s="76"/>
      <c r="I445" s="109"/>
      <c r="J445" s="94">
        <f>I445*H445</f>
        <v>0</v>
      </c>
      <c r="K445" s="27"/>
      <c r="L445" s="27"/>
      <c r="M445" s="27"/>
      <c r="N445" s="27"/>
      <c r="O445" s="27"/>
      <c r="P445" s="118"/>
      <c r="Q445" s="27"/>
      <c r="R445" s="45"/>
      <c r="S445" s="55"/>
      <c r="T445" s="23"/>
      <c r="U445" s="23"/>
      <c r="V445" s="23"/>
      <c r="W445" s="23"/>
      <c r="X445" s="23"/>
      <c r="Y445" s="91"/>
      <c r="Z445" s="92"/>
      <c r="AA445" s="92"/>
      <c r="AB445" s="67" t="str">
        <f>IF(R445="Année N",Y445+Z445+AA445,"")</f>
        <v/>
      </c>
      <c r="AC445" s="67" t="str">
        <f>IF(R445="N+1",Y445+Z445+AA445,"")</f>
        <v/>
      </c>
      <c r="AD445" s="67" t="str">
        <f>IF(R445="&gt; N+1",Y445+Z445+AA445,"")</f>
        <v/>
      </c>
      <c r="AE445" s="31"/>
      <c r="AF445" s="23">
        <f>IF(E445="Niveau 1",1,0)</f>
        <v>1</v>
      </c>
      <c r="AG445" s="23">
        <f>IF(E445="Niveau 2",1,0)</f>
        <v>0</v>
      </c>
      <c r="AH445" s="23">
        <f>IF(E445="Niveau 3",1,0)</f>
        <v>0</v>
      </c>
      <c r="AI445" s="23">
        <f>IF(E445="Niveau 4",1,0)</f>
        <v>0</v>
      </c>
      <c r="AJ445" s="23">
        <f>IF(E445="Niveau 5",1,0)</f>
        <v>0</v>
      </c>
    </row>
    <row r="446" spans="1:36" ht="25.5" customHeight="1" x14ac:dyDescent="0.2">
      <c r="A446" s="177" t="s">
        <v>4</v>
      </c>
      <c r="B446" s="181" t="s">
        <v>1773</v>
      </c>
      <c r="C446" s="179" t="s">
        <v>31</v>
      </c>
      <c r="D446" s="74" t="s">
        <v>1339</v>
      </c>
      <c r="E446" s="93" t="str">
        <f>IF(D446="Bon état","Niveau 1",IF(D446="Faïencée","Niveau 2",IF(D446="Fortement faïencée","Niveau 3",IF(D446="Orniérée","Niveau 4",IF(D446="Affaissée ou quasi détruite","Niveau 5","")))))</f>
        <v>Niveau 1</v>
      </c>
      <c r="F446" s="27" t="s">
        <v>1126</v>
      </c>
      <c r="G446" s="41" t="s">
        <v>1145</v>
      </c>
      <c r="H446" s="76"/>
      <c r="I446" s="109"/>
      <c r="J446" s="94">
        <f>I446*H446</f>
        <v>0</v>
      </c>
      <c r="K446" s="27"/>
      <c r="L446" s="27"/>
      <c r="M446" s="27"/>
      <c r="N446" s="27"/>
      <c r="O446" s="27"/>
      <c r="P446" s="118"/>
      <c r="Q446" s="27"/>
      <c r="R446" s="45"/>
      <c r="S446" s="55"/>
      <c r="T446" s="23"/>
      <c r="U446" s="23"/>
      <c r="V446" s="23"/>
      <c r="W446" s="23"/>
      <c r="X446" s="23"/>
      <c r="Y446" s="91"/>
      <c r="Z446" s="92"/>
      <c r="AA446" s="92"/>
      <c r="AB446" s="67" t="str">
        <f>IF(R446="Année N",Y446+Z446+AA446,"")</f>
        <v/>
      </c>
      <c r="AC446" s="67" t="str">
        <f>IF(R446="N+1",Y446+Z446+AA446,"")</f>
        <v/>
      </c>
      <c r="AD446" s="67" t="str">
        <f>IF(R446="&gt; N+1",Y446+Z446+AA446,"")</f>
        <v/>
      </c>
      <c r="AE446" s="31"/>
      <c r="AF446" s="23">
        <f>IF(E446="Niveau 1",1,0)</f>
        <v>1</v>
      </c>
      <c r="AG446" s="23">
        <f>IF(E446="Niveau 2",1,0)</f>
        <v>0</v>
      </c>
      <c r="AH446" s="23">
        <f>IF(E446="Niveau 3",1,0)</f>
        <v>0</v>
      </c>
      <c r="AI446" s="23">
        <f>IF(E446="Niveau 4",1,0)</f>
        <v>0</v>
      </c>
      <c r="AJ446" s="23">
        <f>IF(E446="Niveau 5",1,0)</f>
        <v>0</v>
      </c>
    </row>
    <row r="447" spans="1:36" ht="25.5" customHeight="1" x14ac:dyDescent="0.2">
      <c r="A447" s="126" t="s">
        <v>9</v>
      </c>
      <c r="B447" s="128" t="s">
        <v>1773</v>
      </c>
      <c r="C447" s="41" t="s">
        <v>36</v>
      </c>
      <c r="D447" s="74" t="s">
        <v>1181</v>
      </c>
      <c r="E447" s="93" t="str">
        <f>IF(D447="Bon état","Niveau 1",IF(D447="Faïencée","Niveau 2",IF(D447="Fortement faïencée","Niveau 3",IF(D447="Orniérée","Niveau 4",IF(D447="Affaissée ou quasi détruite","Niveau 5","")))))</f>
        <v>Niveau 4</v>
      </c>
      <c r="F447" s="27" t="s">
        <v>1134</v>
      </c>
      <c r="G447" s="41" t="s">
        <v>1144</v>
      </c>
      <c r="H447" s="76">
        <v>260</v>
      </c>
      <c r="I447" s="109">
        <v>12</v>
      </c>
      <c r="J447" s="94">
        <f>I447*H447</f>
        <v>3120</v>
      </c>
      <c r="K447" s="27">
        <v>3120</v>
      </c>
      <c r="L447" s="27"/>
      <c r="M447" s="27"/>
      <c r="N447" s="27">
        <v>1404</v>
      </c>
      <c r="O447" s="27"/>
      <c r="P447" s="118">
        <v>2014</v>
      </c>
      <c r="Q447" s="27" t="s">
        <v>1122</v>
      </c>
      <c r="R447" s="45"/>
      <c r="S447" s="55"/>
      <c r="T447" s="23"/>
      <c r="U447" s="23"/>
      <c r="V447" s="23"/>
      <c r="W447" s="23"/>
      <c r="X447" s="23"/>
      <c r="Y447" s="91"/>
      <c r="Z447" s="92"/>
      <c r="AA447" s="92"/>
      <c r="AB447" s="67" t="str">
        <f>IF(R447="Année N",Y447+Z447+AA447,"")</f>
        <v/>
      </c>
      <c r="AC447" s="67" t="str">
        <f>IF(R447="N+1",Y447+Z447+AA447,"")</f>
        <v/>
      </c>
      <c r="AD447" s="67" t="str">
        <f>IF(R447="&gt; N+1",Y447+Z447+AA447,"")</f>
        <v/>
      </c>
      <c r="AE447" s="31"/>
      <c r="AF447" s="23">
        <f>IF(E447="Niveau 1",1,0)</f>
        <v>0</v>
      </c>
      <c r="AG447" s="23">
        <f>IF(E447="Niveau 2",1,0)</f>
        <v>0</v>
      </c>
      <c r="AH447" s="23">
        <f>IF(E447="Niveau 3",1,0)</f>
        <v>0</v>
      </c>
      <c r="AI447" s="23">
        <f>IF(E447="Niveau 4",1,0)</f>
        <v>1</v>
      </c>
      <c r="AJ447" s="23">
        <f>IF(E447="Niveau 5",1,0)</f>
        <v>0</v>
      </c>
    </row>
    <row r="448" spans="1:36" ht="25.5" customHeight="1" x14ac:dyDescent="0.2">
      <c r="A448" s="177" t="s">
        <v>0</v>
      </c>
      <c r="B448" s="181" t="s">
        <v>1774</v>
      </c>
      <c r="C448" s="179" t="s">
        <v>25</v>
      </c>
      <c r="D448" s="74"/>
      <c r="E448" s="93" t="str">
        <f>IF(D448="Bon état","Niveau 1",IF(D448="Faïencée","Niveau 2",IF(D448="Fortement faïencée","Niveau 3",IF(D448="Orniérée","Niveau 4",IF(D448="Affaissée ou quasi détruite","Niveau 5","")))))</f>
        <v/>
      </c>
      <c r="F448" s="27"/>
      <c r="G448" s="41"/>
      <c r="H448" s="76"/>
      <c r="I448" s="109"/>
      <c r="J448" s="94">
        <f>I448*H448</f>
        <v>0</v>
      </c>
      <c r="K448" s="27"/>
      <c r="L448" s="27"/>
      <c r="M448" s="27"/>
      <c r="N448" s="27"/>
      <c r="O448" s="27"/>
      <c r="P448" s="118"/>
      <c r="Q448" s="27"/>
      <c r="R448" s="45"/>
      <c r="S448" s="55"/>
      <c r="T448" s="23"/>
      <c r="U448" s="23"/>
      <c r="V448" s="23"/>
      <c r="W448" s="23"/>
      <c r="X448" s="23"/>
      <c r="Y448" s="91"/>
      <c r="Z448" s="92"/>
      <c r="AA448" s="92"/>
      <c r="AB448" s="67" t="str">
        <f>IF(R448="Année N",Y448+Z448+AA448,"")</f>
        <v/>
      </c>
      <c r="AC448" s="67" t="str">
        <f>IF(R448="N+1",Y448+Z448+AA448,"")</f>
        <v/>
      </c>
      <c r="AD448" s="67" t="str">
        <f>IF(R448="&gt; N+1",Y448+Z448+AA448,"")</f>
        <v/>
      </c>
      <c r="AE448" s="31"/>
      <c r="AF448" s="23">
        <f>IF(E448="Niveau 1",1,0)</f>
        <v>0</v>
      </c>
      <c r="AG448" s="23">
        <f>IF(E448="Niveau 2",1,0)</f>
        <v>0</v>
      </c>
      <c r="AH448" s="23">
        <f>IF(E448="Niveau 3",1,0)</f>
        <v>0</v>
      </c>
      <c r="AI448" s="23">
        <f>IF(E448="Niveau 4",1,0)</f>
        <v>0</v>
      </c>
      <c r="AJ448" s="23">
        <f>IF(E448="Niveau 5",1,0)</f>
        <v>0</v>
      </c>
    </row>
    <row r="449" spans="1:36" ht="25.5" customHeight="1" x14ac:dyDescent="0.2">
      <c r="A449" s="126" t="s">
        <v>0</v>
      </c>
      <c r="B449" s="60" t="s">
        <v>441</v>
      </c>
      <c r="C449" s="41" t="s">
        <v>1340</v>
      </c>
      <c r="D449" s="74" t="s">
        <v>1339</v>
      </c>
      <c r="E449" s="93" t="str">
        <f t="shared" si="149"/>
        <v>Niveau 1</v>
      </c>
      <c r="F449" s="27" t="s">
        <v>1136</v>
      </c>
      <c r="G449" s="41" t="s">
        <v>1145</v>
      </c>
      <c r="H449" s="76"/>
      <c r="I449" s="109"/>
      <c r="J449" s="94">
        <f t="shared" si="138"/>
        <v>0</v>
      </c>
      <c r="K449" s="27"/>
      <c r="L449" s="27"/>
      <c r="M449" s="27"/>
      <c r="N449" s="27"/>
      <c r="O449" s="27"/>
      <c r="P449" s="118"/>
      <c r="Q449" s="27"/>
      <c r="R449" s="45"/>
      <c r="S449" s="55"/>
      <c r="T449" s="23"/>
      <c r="U449" s="23"/>
      <c r="V449" s="23"/>
      <c r="W449" s="23"/>
      <c r="X449" s="23"/>
      <c r="Y449" s="91"/>
      <c r="Z449" s="92"/>
      <c r="AA449" s="92"/>
      <c r="AB449" s="67" t="str">
        <f t="shared" si="150"/>
        <v/>
      </c>
      <c r="AC449" s="67" t="str">
        <f t="shared" si="151"/>
        <v/>
      </c>
      <c r="AD449" s="67" t="str">
        <f t="shared" si="152"/>
        <v/>
      </c>
      <c r="AE449" s="31"/>
      <c r="AF449" s="23">
        <f t="shared" si="133"/>
        <v>1</v>
      </c>
      <c r="AG449" s="23">
        <f t="shared" si="134"/>
        <v>0</v>
      </c>
      <c r="AH449" s="23">
        <f t="shared" si="135"/>
        <v>0</v>
      </c>
      <c r="AI449" s="23">
        <f t="shared" si="136"/>
        <v>0</v>
      </c>
      <c r="AJ449" s="23">
        <f t="shared" si="137"/>
        <v>0</v>
      </c>
    </row>
    <row r="450" spans="1:36" ht="25.5" customHeight="1" x14ac:dyDescent="0.2">
      <c r="A450" s="126" t="s">
        <v>0</v>
      </c>
      <c r="B450" s="60" t="s">
        <v>1839</v>
      </c>
      <c r="C450" s="41" t="s">
        <v>1115</v>
      </c>
      <c r="D450" s="74" t="s">
        <v>1339</v>
      </c>
      <c r="E450" s="93" t="str">
        <f t="shared" si="149"/>
        <v>Niveau 1</v>
      </c>
      <c r="F450" s="27" t="s">
        <v>1136</v>
      </c>
      <c r="G450" s="41" t="s">
        <v>1145</v>
      </c>
      <c r="H450" s="76"/>
      <c r="I450" s="109"/>
      <c r="J450" s="94">
        <f t="shared" si="138"/>
        <v>0</v>
      </c>
      <c r="K450" s="27"/>
      <c r="L450" s="27"/>
      <c r="M450" s="27"/>
      <c r="N450" s="27"/>
      <c r="O450" s="27"/>
      <c r="P450" s="118"/>
      <c r="Q450" s="27"/>
      <c r="R450" s="45"/>
      <c r="S450" s="55"/>
      <c r="T450" s="23"/>
      <c r="U450" s="23"/>
      <c r="V450" s="23"/>
      <c r="W450" s="23"/>
      <c r="X450" s="23"/>
      <c r="Y450" s="91"/>
      <c r="Z450" s="92"/>
      <c r="AA450" s="92"/>
      <c r="AB450" s="67" t="str">
        <f t="shared" si="150"/>
        <v/>
      </c>
      <c r="AC450" s="67" t="str">
        <f t="shared" si="151"/>
        <v/>
      </c>
      <c r="AD450" s="67" t="str">
        <f t="shared" si="152"/>
        <v/>
      </c>
      <c r="AE450" s="31"/>
      <c r="AF450" s="23">
        <f t="shared" si="133"/>
        <v>1</v>
      </c>
      <c r="AG450" s="23">
        <f t="shared" si="134"/>
        <v>0</v>
      </c>
      <c r="AH450" s="23">
        <f t="shared" si="135"/>
        <v>0</v>
      </c>
      <c r="AI450" s="23">
        <f t="shared" si="136"/>
        <v>0</v>
      </c>
      <c r="AJ450" s="23">
        <f t="shared" si="137"/>
        <v>0</v>
      </c>
    </row>
    <row r="451" spans="1:36" ht="25.5" customHeight="1" x14ac:dyDescent="0.2">
      <c r="A451" s="126" t="s">
        <v>0</v>
      </c>
      <c r="B451" s="60" t="s">
        <v>1838</v>
      </c>
      <c r="C451" s="41" t="s">
        <v>23</v>
      </c>
      <c r="D451" s="74" t="s">
        <v>1339</v>
      </c>
      <c r="E451" s="93" t="str">
        <f t="shared" si="149"/>
        <v>Niveau 1</v>
      </c>
      <c r="F451" s="27" t="s">
        <v>1135</v>
      </c>
      <c r="G451" s="41" t="s">
        <v>1145</v>
      </c>
      <c r="H451" s="76"/>
      <c r="I451" s="109"/>
      <c r="J451" s="94">
        <f t="shared" si="138"/>
        <v>0</v>
      </c>
      <c r="K451" s="27"/>
      <c r="L451" s="27"/>
      <c r="M451" s="27"/>
      <c r="N451" s="27"/>
      <c r="O451" s="27"/>
      <c r="P451" s="118"/>
      <c r="Q451" s="27"/>
      <c r="R451" s="45"/>
      <c r="S451" s="55"/>
      <c r="T451" s="23"/>
      <c r="U451" s="23"/>
      <c r="V451" s="23"/>
      <c r="W451" s="23"/>
      <c r="X451" s="23"/>
      <c r="Y451" s="91"/>
      <c r="Z451" s="92"/>
      <c r="AA451" s="92"/>
      <c r="AB451" s="67" t="str">
        <f t="shared" si="150"/>
        <v/>
      </c>
      <c r="AC451" s="67" t="str">
        <f t="shared" si="151"/>
        <v/>
      </c>
      <c r="AD451" s="67" t="str">
        <f t="shared" si="152"/>
        <v/>
      </c>
      <c r="AE451" s="31"/>
      <c r="AF451" s="23">
        <f t="shared" si="133"/>
        <v>1</v>
      </c>
      <c r="AG451" s="23">
        <f t="shared" si="134"/>
        <v>0</v>
      </c>
      <c r="AH451" s="23">
        <f t="shared" si="135"/>
        <v>0</v>
      </c>
      <c r="AI451" s="23">
        <f t="shared" si="136"/>
        <v>0</v>
      </c>
      <c r="AJ451" s="23">
        <f t="shared" si="137"/>
        <v>0</v>
      </c>
    </row>
    <row r="452" spans="1:36" ht="25.5" customHeight="1" x14ac:dyDescent="0.2">
      <c r="A452" s="126" t="s">
        <v>0</v>
      </c>
      <c r="B452" s="60" t="s">
        <v>1837</v>
      </c>
      <c r="C452" s="41" t="s">
        <v>27</v>
      </c>
      <c r="D452" s="74" t="s">
        <v>1179</v>
      </c>
      <c r="E452" s="93" t="str">
        <f t="shared" si="149"/>
        <v>Niveau 2</v>
      </c>
      <c r="F452" s="27" t="s">
        <v>1136</v>
      </c>
      <c r="G452" s="41" t="s">
        <v>1145</v>
      </c>
      <c r="H452" s="76"/>
      <c r="I452" s="109"/>
      <c r="J452" s="94">
        <f>I452*H452</f>
        <v>0</v>
      </c>
      <c r="K452" s="27"/>
      <c r="L452" s="27"/>
      <c r="M452" s="27"/>
      <c r="N452" s="27"/>
      <c r="O452" s="27"/>
      <c r="P452" s="118"/>
      <c r="Q452" s="27"/>
      <c r="R452" s="45"/>
      <c r="S452" s="55"/>
      <c r="T452" s="23"/>
      <c r="U452" s="23"/>
      <c r="V452" s="23"/>
      <c r="W452" s="23"/>
      <c r="X452" s="23"/>
      <c r="Y452" s="91"/>
      <c r="Z452" s="92"/>
      <c r="AA452" s="92"/>
      <c r="AB452" s="67" t="str">
        <f>IF(R452="Année N",Y452+Z452+AA452,"")</f>
        <v/>
      </c>
      <c r="AC452" s="67" t="str">
        <f>IF(R452="N+1",Y452+Z452+AA452,"")</f>
        <v/>
      </c>
      <c r="AD452" s="67" t="str">
        <f>IF(R452="&gt; N+1",Y452+Z452+AA452,"")</f>
        <v/>
      </c>
      <c r="AE452" s="31"/>
      <c r="AF452" s="23">
        <f>IF(E452="Niveau 1",1,0)</f>
        <v>0</v>
      </c>
      <c r="AG452" s="23">
        <f>IF(E452="Niveau 2",1,0)</f>
        <v>1</v>
      </c>
      <c r="AH452" s="23">
        <f>IF(E452="Niveau 3",1,0)</f>
        <v>0</v>
      </c>
      <c r="AI452" s="23">
        <f>IF(E452="Niveau 4",1,0)</f>
        <v>0</v>
      </c>
      <c r="AJ452" s="23">
        <f>IF(E452="Niveau 5",1,0)</f>
        <v>0</v>
      </c>
    </row>
    <row r="453" spans="1:36" ht="25.5" customHeight="1" x14ac:dyDescent="0.2">
      <c r="A453" s="126" t="s">
        <v>0</v>
      </c>
      <c r="B453" s="60" t="s">
        <v>1836</v>
      </c>
      <c r="C453" s="41" t="s">
        <v>1116</v>
      </c>
      <c r="D453" s="74" t="s">
        <v>1339</v>
      </c>
      <c r="E453" s="93" t="str">
        <f t="shared" si="149"/>
        <v>Niveau 1</v>
      </c>
      <c r="F453" s="27" t="s">
        <v>1136</v>
      </c>
      <c r="G453" s="41" t="s">
        <v>1145</v>
      </c>
      <c r="H453" s="76"/>
      <c r="I453" s="109"/>
      <c r="J453" s="94">
        <f t="shared" si="138"/>
        <v>0</v>
      </c>
      <c r="K453" s="27"/>
      <c r="L453" s="27"/>
      <c r="M453" s="27"/>
      <c r="N453" s="27"/>
      <c r="O453" s="27"/>
      <c r="P453" s="118"/>
      <c r="Q453" s="27"/>
      <c r="R453" s="45"/>
      <c r="S453" s="55"/>
      <c r="T453" s="23"/>
      <c r="U453" s="23"/>
      <c r="V453" s="23"/>
      <c r="W453" s="23"/>
      <c r="X453" s="23"/>
      <c r="Y453" s="91"/>
      <c r="Z453" s="92"/>
      <c r="AA453" s="92"/>
      <c r="AB453" s="67" t="str">
        <f t="shared" si="150"/>
        <v/>
      </c>
      <c r="AC453" s="67" t="str">
        <f t="shared" si="151"/>
        <v/>
      </c>
      <c r="AD453" s="67" t="str">
        <f t="shared" si="152"/>
        <v/>
      </c>
      <c r="AE453" s="31"/>
      <c r="AF453" s="23">
        <f t="shared" si="133"/>
        <v>1</v>
      </c>
      <c r="AG453" s="23">
        <f t="shared" si="134"/>
        <v>0</v>
      </c>
      <c r="AH453" s="23">
        <f t="shared" si="135"/>
        <v>0</v>
      </c>
      <c r="AI453" s="23">
        <f t="shared" si="136"/>
        <v>0</v>
      </c>
      <c r="AJ453" s="23">
        <f t="shared" si="137"/>
        <v>0</v>
      </c>
    </row>
    <row r="454" spans="1:36" ht="25.5" customHeight="1" x14ac:dyDescent="0.2">
      <c r="A454" s="126" t="s">
        <v>0</v>
      </c>
      <c r="B454" s="60" t="s">
        <v>1835</v>
      </c>
      <c r="C454" s="41" t="s">
        <v>28</v>
      </c>
      <c r="D454" s="74" t="s">
        <v>1339</v>
      </c>
      <c r="E454" s="93" t="str">
        <f t="shared" si="149"/>
        <v>Niveau 1</v>
      </c>
      <c r="F454" s="27" t="s">
        <v>1136</v>
      </c>
      <c r="G454" s="41" t="s">
        <v>1145</v>
      </c>
      <c r="H454" s="104"/>
      <c r="I454" s="109"/>
      <c r="J454" s="94">
        <f t="shared" si="138"/>
        <v>0</v>
      </c>
      <c r="K454" s="27"/>
      <c r="L454" s="27"/>
      <c r="M454" s="27"/>
      <c r="N454" s="27"/>
      <c r="O454" s="27"/>
      <c r="P454" s="118"/>
      <c r="Q454" s="27"/>
      <c r="R454" s="45"/>
      <c r="S454" s="55"/>
      <c r="T454" s="23"/>
      <c r="U454" s="23"/>
      <c r="V454" s="23"/>
      <c r="W454" s="23"/>
      <c r="X454" s="23"/>
      <c r="Y454" s="91"/>
      <c r="Z454" s="92"/>
      <c r="AA454" s="92"/>
      <c r="AB454" s="67" t="str">
        <f t="shared" si="150"/>
        <v/>
      </c>
      <c r="AC454" s="67" t="str">
        <f t="shared" si="151"/>
        <v/>
      </c>
      <c r="AD454" s="67" t="str">
        <f t="shared" si="152"/>
        <v/>
      </c>
      <c r="AE454" s="31"/>
      <c r="AF454" s="23">
        <f t="shared" si="133"/>
        <v>1</v>
      </c>
      <c r="AG454" s="23">
        <f t="shared" si="134"/>
        <v>0</v>
      </c>
      <c r="AH454" s="23">
        <f t="shared" si="135"/>
        <v>0</v>
      </c>
      <c r="AI454" s="23">
        <f t="shared" si="136"/>
        <v>0</v>
      </c>
      <c r="AJ454" s="23">
        <f t="shared" si="137"/>
        <v>0</v>
      </c>
    </row>
    <row r="455" spans="1:36" ht="25.5" customHeight="1" x14ac:dyDescent="0.2">
      <c r="A455" s="177" t="s">
        <v>0</v>
      </c>
      <c r="B455" s="181" t="s">
        <v>1834</v>
      </c>
      <c r="C455" s="179" t="s">
        <v>31</v>
      </c>
      <c r="D455" s="74"/>
      <c r="E455" s="93"/>
      <c r="F455" s="27" t="s">
        <v>1136</v>
      </c>
      <c r="G455" s="41" t="s">
        <v>1145</v>
      </c>
      <c r="H455" s="104"/>
      <c r="I455" s="109"/>
      <c r="J455" s="94"/>
      <c r="K455" s="27"/>
      <c r="L455" s="27"/>
      <c r="M455" s="27"/>
      <c r="N455" s="27"/>
      <c r="O455" s="27"/>
      <c r="P455" s="118"/>
      <c r="Q455" s="27"/>
      <c r="R455" s="45"/>
      <c r="S455" s="208"/>
      <c r="T455" s="23"/>
      <c r="U455" s="23"/>
      <c r="V455" s="23"/>
      <c r="W455" s="23"/>
      <c r="X455" s="23"/>
      <c r="Y455" s="91"/>
      <c r="Z455" s="92"/>
      <c r="AA455" s="92"/>
      <c r="AB455" s="207"/>
      <c r="AC455" s="207"/>
      <c r="AD455" s="207"/>
      <c r="AE455" s="31"/>
      <c r="AF455" s="23"/>
      <c r="AG455" s="23"/>
      <c r="AH455" s="23"/>
      <c r="AI455" s="23"/>
      <c r="AJ455" s="23"/>
    </row>
    <row r="456" spans="1:36" ht="25.5" customHeight="1" x14ac:dyDescent="0.2">
      <c r="A456" s="126" t="s">
        <v>5</v>
      </c>
      <c r="B456" s="60" t="s">
        <v>1832</v>
      </c>
      <c r="C456" s="41" t="s">
        <v>1116</v>
      </c>
      <c r="D456" s="74" t="s">
        <v>1339</v>
      </c>
      <c r="E456" s="93" t="str">
        <f t="shared" si="149"/>
        <v>Niveau 1</v>
      </c>
      <c r="F456" s="27" t="s">
        <v>1136</v>
      </c>
      <c r="G456" s="41" t="s">
        <v>1145</v>
      </c>
      <c r="H456" s="76"/>
      <c r="I456" s="109"/>
      <c r="J456" s="94">
        <f t="shared" si="138"/>
        <v>0</v>
      </c>
      <c r="K456" s="27"/>
      <c r="L456" s="27"/>
      <c r="M456" s="27"/>
      <c r="N456" s="27"/>
      <c r="O456" s="27"/>
      <c r="P456" s="118"/>
      <c r="Q456" s="27"/>
      <c r="R456" s="45"/>
      <c r="S456" s="55"/>
      <c r="T456" s="23"/>
      <c r="U456" s="23"/>
      <c r="V456" s="23"/>
      <c r="W456" s="23"/>
      <c r="X456" s="23"/>
      <c r="Y456" s="91"/>
      <c r="Z456" s="92"/>
      <c r="AA456" s="92"/>
      <c r="AB456" s="67" t="str">
        <f t="shared" si="150"/>
        <v/>
      </c>
      <c r="AC456" s="67" t="str">
        <f t="shared" si="151"/>
        <v/>
      </c>
      <c r="AD456" s="67" t="str">
        <f t="shared" si="152"/>
        <v/>
      </c>
      <c r="AE456" s="31"/>
      <c r="AF456" s="23">
        <f t="shared" si="133"/>
        <v>1</v>
      </c>
      <c r="AG456" s="23">
        <f t="shared" si="134"/>
        <v>0</v>
      </c>
      <c r="AH456" s="23">
        <f t="shared" si="135"/>
        <v>0</v>
      </c>
      <c r="AI456" s="23">
        <f t="shared" si="136"/>
        <v>0</v>
      </c>
      <c r="AJ456" s="23">
        <f t="shared" si="137"/>
        <v>0</v>
      </c>
    </row>
    <row r="457" spans="1:36" ht="25.5" customHeight="1" x14ac:dyDescent="0.2">
      <c r="A457" s="177" t="s">
        <v>0</v>
      </c>
      <c r="B457" s="181" t="s">
        <v>1833</v>
      </c>
      <c r="C457" s="179" t="s">
        <v>35</v>
      </c>
      <c r="D457" s="74"/>
      <c r="E457" s="93"/>
      <c r="F457" s="27" t="s">
        <v>1136</v>
      </c>
      <c r="G457" s="41" t="s">
        <v>1145</v>
      </c>
      <c r="H457" s="76"/>
      <c r="I457" s="109"/>
      <c r="J457" s="94"/>
      <c r="K457" s="27"/>
      <c r="L457" s="27"/>
      <c r="M457" s="27"/>
      <c r="N457" s="27"/>
      <c r="O457" s="27"/>
      <c r="P457" s="118"/>
      <c r="Q457" s="27"/>
      <c r="R457" s="45"/>
      <c r="S457" s="208"/>
      <c r="T457" s="23"/>
      <c r="U457" s="23"/>
      <c r="V457" s="23"/>
      <c r="W457" s="23"/>
      <c r="X457" s="23"/>
      <c r="Y457" s="91"/>
      <c r="Z457" s="92"/>
      <c r="AA457" s="92"/>
      <c r="AB457" s="207"/>
      <c r="AC457" s="207"/>
      <c r="AD457" s="207"/>
      <c r="AE457" s="31"/>
      <c r="AF457" s="23"/>
      <c r="AG457" s="23"/>
      <c r="AH457" s="23"/>
      <c r="AI457" s="23"/>
      <c r="AJ457" s="23"/>
    </row>
    <row r="458" spans="1:36" ht="25.5" customHeight="1" x14ac:dyDescent="0.2">
      <c r="A458" s="126" t="s">
        <v>0</v>
      </c>
      <c r="B458" s="60" t="s">
        <v>1831</v>
      </c>
      <c r="C458" s="41" t="s">
        <v>36</v>
      </c>
      <c r="D458" s="74" t="s">
        <v>1339</v>
      </c>
      <c r="E458" s="93" t="str">
        <f t="shared" si="149"/>
        <v>Niveau 1</v>
      </c>
      <c r="F458" s="27" t="s">
        <v>1136</v>
      </c>
      <c r="G458" s="41" t="s">
        <v>1145</v>
      </c>
      <c r="H458" s="76">
        <v>290</v>
      </c>
      <c r="I458" s="109">
        <v>6.5</v>
      </c>
      <c r="J458" s="94">
        <f t="shared" si="138"/>
        <v>1885</v>
      </c>
      <c r="K458" s="27"/>
      <c r="L458" s="27"/>
      <c r="M458" s="27"/>
      <c r="N458" s="27"/>
      <c r="O458" s="27"/>
      <c r="P458" s="118"/>
      <c r="Q458" s="27"/>
      <c r="R458" s="45"/>
      <c r="S458" s="55"/>
      <c r="T458" s="23"/>
      <c r="U458" s="23"/>
      <c r="V458" s="23"/>
      <c r="W458" s="23"/>
      <c r="X458" s="23"/>
      <c r="Y458" s="91"/>
      <c r="Z458" s="92"/>
      <c r="AA458" s="92"/>
      <c r="AB458" s="67" t="str">
        <f t="shared" si="150"/>
        <v/>
      </c>
      <c r="AC458" s="67" t="str">
        <f t="shared" si="151"/>
        <v/>
      </c>
      <c r="AD458" s="67" t="str">
        <f t="shared" si="152"/>
        <v/>
      </c>
      <c r="AE458" s="31"/>
      <c r="AF458" s="23">
        <f t="shared" si="133"/>
        <v>1</v>
      </c>
      <c r="AG458" s="23">
        <f t="shared" si="134"/>
        <v>0</v>
      </c>
      <c r="AH458" s="23">
        <f t="shared" si="135"/>
        <v>0</v>
      </c>
      <c r="AI458" s="23">
        <f t="shared" si="136"/>
        <v>0</v>
      </c>
      <c r="AJ458" s="23">
        <f t="shared" si="137"/>
        <v>0</v>
      </c>
    </row>
    <row r="459" spans="1:36" ht="25.5" customHeight="1" x14ac:dyDescent="0.2">
      <c r="A459" s="126" t="s">
        <v>0</v>
      </c>
      <c r="B459" s="60" t="s">
        <v>1830</v>
      </c>
      <c r="C459" s="41" t="s">
        <v>33</v>
      </c>
      <c r="D459" s="74" t="s">
        <v>1339</v>
      </c>
      <c r="E459" s="93" t="str">
        <f t="shared" si="149"/>
        <v>Niveau 1</v>
      </c>
      <c r="F459" s="27" t="s">
        <v>1136</v>
      </c>
      <c r="G459" s="41" t="s">
        <v>1145</v>
      </c>
      <c r="H459" s="76"/>
      <c r="I459" s="109"/>
      <c r="J459" s="94">
        <f t="shared" si="138"/>
        <v>0</v>
      </c>
      <c r="K459" s="27"/>
      <c r="L459" s="27"/>
      <c r="M459" s="27"/>
      <c r="N459" s="27"/>
      <c r="O459" s="27"/>
      <c r="P459" s="118"/>
      <c r="Q459" s="27"/>
      <c r="R459" s="45"/>
      <c r="S459" s="55"/>
      <c r="T459" s="23"/>
      <c r="U459" s="23"/>
      <c r="V459" s="23"/>
      <c r="W459" s="23"/>
      <c r="X459" s="23"/>
      <c r="Y459" s="91"/>
      <c r="Z459" s="92"/>
      <c r="AA459" s="92"/>
      <c r="AB459" s="67" t="str">
        <f t="shared" si="150"/>
        <v/>
      </c>
      <c r="AC459" s="67" t="str">
        <f t="shared" si="151"/>
        <v/>
      </c>
      <c r="AD459" s="67" t="str">
        <f t="shared" si="152"/>
        <v/>
      </c>
      <c r="AE459" s="31"/>
      <c r="AF459" s="23">
        <f t="shared" si="133"/>
        <v>1</v>
      </c>
      <c r="AG459" s="23">
        <f t="shared" si="134"/>
        <v>0</v>
      </c>
      <c r="AH459" s="23">
        <f t="shared" si="135"/>
        <v>0</v>
      </c>
      <c r="AI459" s="23">
        <f t="shared" si="136"/>
        <v>0</v>
      </c>
      <c r="AJ459" s="23">
        <f t="shared" si="137"/>
        <v>0</v>
      </c>
    </row>
    <row r="460" spans="1:36" ht="25.5" customHeight="1" x14ac:dyDescent="0.2">
      <c r="A460" s="126" t="s">
        <v>0</v>
      </c>
      <c r="B460" s="60" t="s">
        <v>450</v>
      </c>
      <c r="C460" s="41" t="s">
        <v>34</v>
      </c>
      <c r="D460" s="74" t="s">
        <v>1339</v>
      </c>
      <c r="E460" s="93" t="str">
        <f t="shared" si="149"/>
        <v>Niveau 1</v>
      </c>
      <c r="F460" s="27" t="s">
        <v>1136</v>
      </c>
      <c r="G460" s="41" t="s">
        <v>1145</v>
      </c>
      <c r="H460" s="76"/>
      <c r="I460" s="109"/>
      <c r="J460" s="94">
        <f t="shared" si="138"/>
        <v>0</v>
      </c>
      <c r="K460" s="27"/>
      <c r="L460" s="27"/>
      <c r="M460" s="27"/>
      <c r="N460" s="27"/>
      <c r="O460" s="27"/>
      <c r="P460" s="118"/>
      <c r="Q460" s="27"/>
      <c r="R460" s="45"/>
      <c r="S460" s="55"/>
      <c r="T460" s="23"/>
      <c r="U460" s="23"/>
      <c r="V460" s="23"/>
      <c r="W460" s="23"/>
      <c r="X460" s="23"/>
      <c r="Y460" s="91"/>
      <c r="Z460" s="92"/>
      <c r="AA460" s="92"/>
      <c r="AB460" s="67" t="str">
        <f t="shared" si="150"/>
        <v/>
      </c>
      <c r="AC460" s="67" t="str">
        <f t="shared" si="151"/>
        <v/>
      </c>
      <c r="AD460" s="67" t="str">
        <f t="shared" si="152"/>
        <v/>
      </c>
      <c r="AE460" s="31"/>
      <c r="AF460" s="23">
        <f t="shared" ref="AF460:AF538" si="163">IF(E460="Niveau 1",1,0)</f>
        <v>1</v>
      </c>
      <c r="AG460" s="23">
        <f t="shared" ref="AG460:AG538" si="164">IF(E460="Niveau 2",1,0)</f>
        <v>0</v>
      </c>
      <c r="AH460" s="23">
        <f t="shared" ref="AH460:AH538" si="165">IF(E460="Niveau 3",1,0)</f>
        <v>0</v>
      </c>
      <c r="AI460" s="23">
        <f t="shared" ref="AI460:AI538" si="166">IF(E460="Niveau 4",1,0)</f>
        <v>0</v>
      </c>
      <c r="AJ460" s="23">
        <f t="shared" ref="AJ460:AJ538" si="167">IF(E460="Niveau 5",1,0)</f>
        <v>0</v>
      </c>
    </row>
    <row r="461" spans="1:36" ht="25.5" customHeight="1" x14ac:dyDescent="0.2">
      <c r="A461" s="126" t="s">
        <v>0</v>
      </c>
      <c r="B461" s="60" t="s">
        <v>1829</v>
      </c>
      <c r="C461" s="41" t="s">
        <v>36</v>
      </c>
      <c r="D461" s="74" t="s">
        <v>1339</v>
      </c>
      <c r="E461" s="93" t="str">
        <f>IF(D461="Bon état","Niveau 1",IF(D461="Faïencée","Niveau 2",IF(D461="Fortement faïencée","Niveau 3",IF(D461="Orniérée","Niveau 4",IF(D461="Affaissée ou quasi détruite","Niveau 5","")))))</f>
        <v>Niveau 1</v>
      </c>
      <c r="F461" s="27" t="s">
        <v>1136</v>
      </c>
      <c r="G461" s="41" t="s">
        <v>1145</v>
      </c>
      <c r="H461" s="76">
        <v>90</v>
      </c>
      <c r="I461" s="109">
        <v>5.5</v>
      </c>
      <c r="J461" s="94">
        <f>I461*H461</f>
        <v>495</v>
      </c>
      <c r="K461" s="27"/>
      <c r="L461" s="27"/>
      <c r="M461" s="27"/>
      <c r="N461" s="27"/>
      <c r="O461" s="27"/>
      <c r="P461" s="118"/>
      <c r="Q461" s="27"/>
      <c r="R461" s="45"/>
      <c r="S461" s="55"/>
      <c r="T461" s="23"/>
      <c r="U461" s="23"/>
      <c r="V461" s="23"/>
      <c r="W461" s="23"/>
      <c r="X461" s="23"/>
      <c r="Y461" s="91"/>
      <c r="Z461" s="92"/>
      <c r="AA461" s="92"/>
      <c r="AB461" s="67" t="str">
        <f>IF(R461="Année N",Y461+Z461+AA461,"")</f>
        <v/>
      </c>
      <c r="AC461" s="67" t="str">
        <f>IF(R461="N+1",Y461+Z461+AA461,"")</f>
        <v/>
      </c>
      <c r="AD461" s="67" t="str">
        <f>IF(R461="&gt; N+1",Y461+Z461+AA461,"")</f>
        <v/>
      </c>
      <c r="AE461" s="31"/>
      <c r="AF461" s="23">
        <f>IF(E461="Niveau 1",1,0)</f>
        <v>1</v>
      </c>
      <c r="AG461" s="23">
        <f>IF(E461="Niveau 2",1,0)</f>
        <v>0</v>
      </c>
      <c r="AH461" s="23">
        <f>IF(E461="Niveau 3",1,0)</f>
        <v>0</v>
      </c>
      <c r="AI461" s="23">
        <f>IF(E461="Niveau 4",1,0)</f>
        <v>0</v>
      </c>
      <c r="AJ461" s="23">
        <f>IF(E461="Niveau 5",1,0)</f>
        <v>0</v>
      </c>
    </row>
    <row r="462" spans="1:36" ht="25.5" customHeight="1" x14ac:dyDescent="0.2">
      <c r="A462" s="126" t="s">
        <v>0</v>
      </c>
      <c r="B462" s="60" t="s">
        <v>452</v>
      </c>
      <c r="C462" s="41" t="s">
        <v>1340</v>
      </c>
      <c r="D462" s="74" t="s">
        <v>1339</v>
      </c>
      <c r="E462" s="93" t="str">
        <f t="shared" si="149"/>
        <v>Niveau 1</v>
      </c>
      <c r="F462" s="27" t="s">
        <v>1136</v>
      </c>
      <c r="G462" s="41" t="s">
        <v>1145</v>
      </c>
      <c r="H462" s="76"/>
      <c r="I462" s="109"/>
      <c r="J462" s="94">
        <f t="shared" ref="J462:J538" si="168">I462*H462</f>
        <v>0</v>
      </c>
      <c r="K462" s="27"/>
      <c r="L462" s="27"/>
      <c r="M462" s="27"/>
      <c r="N462" s="27"/>
      <c r="O462" s="27"/>
      <c r="P462" s="118"/>
      <c r="Q462" s="27"/>
      <c r="R462" s="45"/>
      <c r="S462" s="55"/>
      <c r="T462" s="23"/>
      <c r="U462" s="23"/>
      <c r="V462" s="23"/>
      <c r="W462" s="23"/>
      <c r="X462" s="23"/>
      <c r="Y462" s="91"/>
      <c r="Z462" s="92"/>
      <c r="AA462" s="92"/>
      <c r="AB462" s="67" t="str">
        <f t="shared" si="150"/>
        <v/>
      </c>
      <c r="AC462" s="67" t="str">
        <f t="shared" si="151"/>
        <v/>
      </c>
      <c r="AD462" s="67" t="str">
        <f t="shared" si="152"/>
        <v/>
      </c>
      <c r="AE462" s="31"/>
      <c r="AF462" s="23">
        <f t="shared" si="163"/>
        <v>1</v>
      </c>
      <c r="AG462" s="23">
        <f t="shared" si="164"/>
        <v>0</v>
      </c>
      <c r="AH462" s="23">
        <f t="shared" si="165"/>
        <v>0</v>
      </c>
      <c r="AI462" s="23">
        <f t="shared" si="166"/>
        <v>0</v>
      </c>
      <c r="AJ462" s="23">
        <f t="shared" si="167"/>
        <v>0</v>
      </c>
    </row>
    <row r="463" spans="1:36" ht="25.5" customHeight="1" x14ac:dyDescent="0.2">
      <c r="A463" s="126" t="s">
        <v>0</v>
      </c>
      <c r="B463" s="60" t="s">
        <v>1828</v>
      </c>
      <c r="C463" s="41" t="s">
        <v>1116</v>
      </c>
      <c r="D463" s="74" t="s">
        <v>1179</v>
      </c>
      <c r="E463" s="93" t="str">
        <f t="shared" si="149"/>
        <v>Niveau 2</v>
      </c>
      <c r="F463" s="27" t="s">
        <v>1136</v>
      </c>
      <c r="G463" s="41" t="s">
        <v>1145</v>
      </c>
      <c r="H463" s="76"/>
      <c r="I463" s="109"/>
      <c r="J463" s="94">
        <f t="shared" si="168"/>
        <v>0</v>
      </c>
      <c r="K463" s="27"/>
      <c r="L463" s="27"/>
      <c r="M463" s="27"/>
      <c r="N463" s="27"/>
      <c r="O463" s="27"/>
      <c r="P463" s="118"/>
      <c r="Q463" s="27"/>
      <c r="R463" s="45"/>
      <c r="S463" s="55"/>
      <c r="T463" s="23"/>
      <c r="U463" s="23"/>
      <c r="V463" s="23"/>
      <c r="W463" s="23"/>
      <c r="X463" s="23"/>
      <c r="Y463" s="91"/>
      <c r="Z463" s="92"/>
      <c r="AA463" s="92"/>
      <c r="AB463" s="67" t="str">
        <f t="shared" si="150"/>
        <v/>
      </c>
      <c r="AC463" s="67" t="str">
        <f t="shared" si="151"/>
        <v/>
      </c>
      <c r="AD463" s="67" t="str">
        <f t="shared" si="152"/>
        <v/>
      </c>
      <c r="AE463" s="31"/>
      <c r="AF463" s="23">
        <f t="shared" si="163"/>
        <v>0</v>
      </c>
      <c r="AG463" s="23">
        <f t="shared" si="164"/>
        <v>1</v>
      </c>
      <c r="AH463" s="23">
        <f t="shared" si="165"/>
        <v>0</v>
      </c>
      <c r="AI463" s="23">
        <f t="shared" si="166"/>
        <v>0</v>
      </c>
      <c r="AJ463" s="23">
        <f t="shared" si="167"/>
        <v>0</v>
      </c>
    </row>
    <row r="464" spans="1:36" ht="25.5" customHeight="1" x14ac:dyDescent="0.2">
      <c r="A464" s="126" t="s">
        <v>0</v>
      </c>
      <c r="B464" s="60" t="s">
        <v>1827</v>
      </c>
      <c r="C464" s="41" t="s">
        <v>26</v>
      </c>
      <c r="D464" s="74" t="s">
        <v>1339</v>
      </c>
      <c r="E464" s="93" t="str">
        <f>IF(D464="Bon état","Niveau 1",IF(D464="Faïencée","Niveau 2",IF(D464="Fortement faïencée","Niveau 3",IF(D464="Orniérée","Niveau 4",IF(D464="Affaissée ou quasi détruite","Niveau 5","")))))</f>
        <v>Niveau 1</v>
      </c>
      <c r="F464" s="27" t="s">
        <v>1136</v>
      </c>
      <c r="G464" s="41" t="s">
        <v>1145</v>
      </c>
      <c r="H464" s="76"/>
      <c r="I464" s="109"/>
      <c r="J464" s="94">
        <f>I464*H464</f>
        <v>0</v>
      </c>
      <c r="K464" s="27"/>
      <c r="L464" s="27"/>
      <c r="M464" s="27"/>
      <c r="N464" s="27"/>
      <c r="O464" s="27"/>
      <c r="P464" s="118"/>
      <c r="Q464" s="27"/>
      <c r="R464" s="45"/>
      <c r="S464" s="55"/>
      <c r="T464" s="23"/>
      <c r="U464" s="23"/>
      <c r="V464" s="23"/>
      <c r="W464" s="23"/>
      <c r="X464" s="23"/>
      <c r="Y464" s="91"/>
      <c r="Z464" s="92"/>
      <c r="AA464" s="92"/>
      <c r="AB464" s="67" t="str">
        <f>IF(R464="Année N",Y464+Z464+AA464,"")</f>
        <v/>
      </c>
      <c r="AC464" s="67" t="str">
        <f>IF(R464="N+1",Y464+Z464+AA464,"")</f>
        <v/>
      </c>
      <c r="AD464" s="67" t="str">
        <f>IF(R464="&gt; N+1",Y464+Z464+AA464,"")</f>
        <v/>
      </c>
      <c r="AE464" s="31"/>
      <c r="AF464" s="23">
        <f>IF(E464="Niveau 1",1,0)</f>
        <v>1</v>
      </c>
      <c r="AG464" s="23">
        <f>IF(E464="Niveau 2",1,0)</f>
        <v>0</v>
      </c>
      <c r="AH464" s="23">
        <f>IF(E464="Niveau 3",1,0)</f>
        <v>0</v>
      </c>
      <c r="AI464" s="23">
        <f>IF(E464="Niveau 4",1,0)</f>
        <v>0</v>
      </c>
      <c r="AJ464" s="23">
        <f>IF(E464="Niveau 5",1,0)</f>
        <v>0</v>
      </c>
    </row>
    <row r="465" spans="1:36" ht="25.5" customHeight="1" x14ac:dyDescent="0.2">
      <c r="A465" s="177" t="s">
        <v>0</v>
      </c>
      <c r="B465" s="181" t="s">
        <v>1826</v>
      </c>
      <c r="C465" s="179" t="s">
        <v>25</v>
      </c>
      <c r="D465" s="74"/>
      <c r="E465" s="93" t="str">
        <f t="shared" si="149"/>
        <v/>
      </c>
      <c r="F465" s="27" t="s">
        <v>1135</v>
      </c>
      <c r="G465" s="41"/>
      <c r="H465" s="76"/>
      <c r="I465" s="109"/>
      <c r="J465" s="94">
        <f t="shared" si="168"/>
        <v>0</v>
      </c>
      <c r="K465" s="27"/>
      <c r="L465" s="27"/>
      <c r="M465" s="27"/>
      <c r="N465" s="27"/>
      <c r="O465" s="27"/>
      <c r="P465" s="118"/>
      <c r="Q465" s="27"/>
      <c r="R465" s="45"/>
      <c r="S465" s="55"/>
      <c r="T465" s="23"/>
      <c r="U465" s="23"/>
      <c r="V465" s="23"/>
      <c r="W465" s="23"/>
      <c r="X465" s="23"/>
      <c r="Y465" s="91"/>
      <c r="Z465" s="92"/>
      <c r="AA465" s="92"/>
      <c r="AB465" s="67" t="str">
        <f t="shared" si="150"/>
        <v/>
      </c>
      <c r="AC465" s="67" t="str">
        <f t="shared" si="151"/>
        <v/>
      </c>
      <c r="AD465" s="67" t="str">
        <f t="shared" si="152"/>
        <v/>
      </c>
      <c r="AE465" s="31"/>
      <c r="AF465" s="23">
        <f t="shared" si="163"/>
        <v>0</v>
      </c>
      <c r="AG465" s="23">
        <f t="shared" si="164"/>
        <v>0</v>
      </c>
      <c r="AH465" s="23">
        <f t="shared" si="165"/>
        <v>0</v>
      </c>
      <c r="AI465" s="23">
        <f t="shared" si="166"/>
        <v>0</v>
      </c>
      <c r="AJ465" s="23">
        <f t="shared" si="167"/>
        <v>0</v>
      </c>
    </row>
    <row r="466" spans="1:36" ht="25.5" customHeight="1" x14ac:dyDescent="0.2">
      <c r="A466" s="126" t="s">
        <v>1</v>
      </c>
      <c r="B466" s="60" t="s">
        <v>1825</v>
      </c>
      <c r="C466" s="41" t="s">
        <v>27</v>
      </c>
      <c r="D466" s="74" t="s">
        <v>1179</v>
      </c>
      <c r="E466" s="93" t="str">
        <f>IF(D466="Bon état","Niveau 1",IF(D466="Faïencée","Niveau 2",IF(D466="Fortement faïencée","Niveau 3",IF(D466="Orniérée","Niveau 4",IF(D466="Affaissée ou quasi détruite","Niveau 5","")))))</f>
        <v>Niveau 2</v>
      </c>
      <c r="F466" s="27" t="s">
        <v>1134</v>
      </c>
      <c r="G466" s="41" t="s">
        <v>1144</v>
      </c>
      <c r="H466" s="76"/>
      <c r="I466" s="109"/>
      <c r="J466" s="94">
        <f>I466*H466</f>
        <v>0</v>
      </c>
      <c r="K466" s="27"/>
      <c r="L466" s="27"/>
      <c r="M466" s="27"/>
      <c r="N466" s="27"/>
      <c r="O466" s="27"/>
      <c r="P466" s="118"/>
      <c r="Q466" s="27"/>
      <c r="R466" s="45"/>
      <c r="S466" s="55"/>
      <c r="T466" s="23"/>
      <c r="U466" s="23"/>
      <c r="V466" s="23"/>
      <c r="W466" s="23"/>
      <c r="X466" s="23"/>
      <c r="Y466" s="91"/>
      <c r="Z466" s="92"/>
      <c r="AA466" s="92"/>
      <c r="AB466" s="67" t="str">
        <f>IF(R466="Année N",Y466+Z466+AA466,"")</f>
        <v/>
      </c>
      <c r="AC466" s="67" t="str">
        <f>IF(R466="N+1",Y466+Z466+AA466,"")</f>
        <v/>
      </c>
      <c r="AD466" s="67" t="str">
        <f>IF(R466="&gt; N+1",Y466+Z466+AA466,"")</f>
        <v/>
      </c>
      <c r="AE466" s="31"/>
      <c r="AF466" s="23">
        <f>IF(E466="Niveau 1",1,0)</f>
        <v>0</v>
      </c>
      <c r="AG466" s="23">
        <f>IF(E466="Niveau 2",1,0)</f>
        <v>1</v>
      </c>
      <c r="AH466" s="23">
        <f>IF(E466="Niveau 3",1,0)</f>
        <v>0</v>
      </c>
      <c r="AI466" s="23">
        <f>IF(E466="Niveau 4",1,0)</f>
        <v>0</v>
      </c>
      <c r="AJ466" s="23">
        <f>IF(E466="Niveau 5",1,0)</f>
        <v>0</v>
      </c>
    </row>
    <row r="467" spans="1:36" ht="25.5" customHeight="1" x14ac:dyDescent="0.2">
      <c r="A467" s="126" t="s">
        <v>0</v>
      </c>
      <c r="B467" s="60" t="s">
        <v>1824</v>
      </c>
      <c r="C467" s="41" t="s">
        <v>29</v>
      </c>
      <c r="D467" s="74" t="s">
        <v>1179</v>
      </c>
      <c r="E467" s="93" t="str">
        <f t="shared" si="149"/>
        <v>Niveau 2</v>
      </c>
      <c r="F467" s="27" t="s">
        <v>1136</v>
      </c>
      <c r="G467" s="41" t="s">
        <v>1145</v>
      </c>
      <c r="H467" s="76"/>
      <c r="I467" s="109"/>
      <c r="J467" s="94">
        <f t="shared" si="168"/>
        <v>0</v>
      </c>
      <c r="K467" s="27"/>
      <c r="L467" s="27"/>
      <c r="M467" s="27"/>
      <c r="N467" s="27"/>
      <c r="O467" s="27"/>
      <c r="P467" s="118"/>
      <c r="Q467" s="27"/>
      <c r="R467" s="45"/>
      <c r="S467" s="55"/>
      <c r="T467" s="23"/>
      <c r="U467" s="23"/>
      <c r="V467" s="23"/>
      <c r="W467" s="23"/>
      <c r="X467" s="23"/>
      <c r="Y467" s="91"/>
      <c r="Z467" s="92"/>
      <c r="AA467" s="92"/>
      <c r="AB467" s="67" t="str">
        <f t="shared" si="150"/>
        <v/>
      </c>
      <c r="AC467" s="67" t="str">
        <f t="shared" si="151"/>
        <v/>
      </c>
      <c r="AD467" s="67" t="str">
        <f t="shared" si="152"/>
        <v/>
      </c>
      <c r="AE467" s="31"/>
      <c r="AF467" s="23">
        <f t="shared" si="163"/>
        <v>0</v>
      </c>
      <c r="AG467" s="23">
        <f t="shared" si="164"/>
        <v>1</v>
      </c>
      <c r="AH467" s="23">
        <f t="shared" si="165"/>
        <v>0</v>
      </c>
      <c r="AI467" s="23">
        <f t="shared" si="166"/>
        <v>0</v>
      </c>
      <c r="AJ467" s="23">
        <f t="shared" si="167"/>
        <v>0</v>
      </c>
    </row>
    <row r="468" spans="1:36" ht="25.5" customHeight="1" x14ac:dyDescent="0.2">
      <c r="A468" s="126" t="s">
        <v>0</v>
      </c>
      <c r="B468" s="60" t="s">
        <v>458</v>
      </c>
      <c r="C468" s="41" t="s">
        <v>1116</v>
      </c>
      <c r="D468" s="74" t="s">
        <v>1179</v>
      </c>
      <c r="E468" s="93" t="str">
        <f t="shared" si="149"/>
        <v>Niveau 2</v>
      </c>
      <c r="F468" s="27" t="s">
        <v>1136</v>
      </c>
      <c r="G468" s="41" t="s">
        <v>1145</v>
      </c>
      <c r="H468" s="76"/>
      <c r="I468" s="109"/>
      <c r="J468" s="94">
        <f t="shared" si="168"/>
        <v>0</v>
      </c>
      <c r="K468" s="27"/>
      <c r="L468" s="27"/>
      <c r="M468" s="27"/>
      <c r="N468" s="27"/>
      <c r="O468" s="27"/>
      <c r="P468" s="118"/>
      <c r="Q468" s="27"/>
      <c r="R468" s="45"/>
      <c r="S468" s="55"/>
      <c r="T468" s="23"/>
      <c r="U468" s="23"/>
      <c r="V468" s="23"/>
      <c r="W468" s="23"/>
      <c r="X468" s="23"/>
      <c r="Y468" s="91"/>
      <c r="Z468" s="92"/>
      <c r="AA468" s="92"/>
      <c r="AB468" s="67" t="str">
        <f t="shared" ref="AB468:AB538" si="169">IF(R468="Année N",Y468+Z468+AA468,"")</f>
        <v/>
      </c>
      <c r="AC468" s="67" t="str">
        <f t="shared" ref="AC468:AC538" si="170">IF(R468="N+1",Y468+Z468+AA468,"")</f>
        <v/>
      </c>
      <c r="AD468" s="67" t="str">
        <f t="shared" ref="AD468:AD538" si="171">IF(R468="&gt; N+1",Y468+Z468+AA468,"")</f>
        <v/>
      </c>
      <c r="AE468" s="31"/>
      <c r="AF468" s="23">
        <f t="shared" si="163"/>
        <v>0</v>
      </c>
      <c r="AG468" s="23">
        <f t="shared" si="164"/>
        <v>1</v>
      </c>
      <c r="AH468" s="23">
        <f t="shared" si="165"/>
        <v>0</v>
      </c>
      <c r="AI468" s="23">
        <f t="shared" si="166"/>
        <v>0</v>
      </c>
      <c r="AJ468" s="23">
        <f t="shared" si="167"/>
        <v>0</v>
      </c>
    </row>
    <row r="469" spans="1:36" ht="25.5" customHeight="1" x14ac:dyDescent="0.2">
      <c r="A469" s="126" t="s">
        <v>0</v>
      </c>
      <c r="B469" s="60" t="s">
        <v>1823</v>
      </c>
      <c r="C469" s="41" t="s">
        <v>29</v>
      </c>
      <c r="D469" s="74" t="s">
        <v>1339</v>
      </c>
      <c r="E469" s="93" t="str">
        <f t="shared" si="149"/>
        <v>Niveau 1</v>
      </c>
      <c r="F469" s="27" t="s">
        <v>1136</v>
      </c>
      <c r="G469" s="41" t="s">
        <v>1145</v>
      </c>
      <c r="H469" s="76"/>
      <c r="I469" s="109"/>
      <c r="J469" s="94">
        <f t="shared" si="168"/>
        <v>0</v>
      </c>
      <c r="K469" s="27"/>
      <c r="L469" s="27"/>
      <c r="M469" s="27"/>
      <c r="N469" s="27"/>
      <c r="O469" s="27"/>
      <c r="P469" s="118"/>
      <c r="Q469" s="27"/>
      <c r="R469" s="45"/>
      <c r="S469" s="55"/>
      <c r="T469" s="23"/>
      <c r="U469" s="23"/>
      <c r="V469" s="23"/>
      <c r="W469" s="23"/>
      <c r="X469" s="23"/>
      <c r="Y469" s="91"/>
      <c r="Z469" s="92"/>
      <c r="AA469" s="92"/>
      <c r="AB469" s="67" t="str">
        <f t="shared" si="169"/>
        <v/>
      </c>
      <c r="AC469" s="67" t="str">
        <f t="shared" si="170"/>
        <v/>
      </c>
      <c r="AD469" s="67" t="str">
        <f t="shared" si="171"/>
        <v/>
      </c>
      <c r="AE469" s="31"/>
      <c r="AF469" s="23">
        <f t="shared" si="163"/>
        <v>1</v>
      </c>
      <c r="AG469" s="23">
        <f t="shared" si="164"/>
        <v>0</v>
      </c>
      <c r="AH469" s="23">
        <f t="shared" si="165"/>
        <v>0</v>
      </c>
      <c r="AI469" s="23">
        <f t="shared" si="166"/>
        <v>0</v>
      </c>
      <c r="AJ469" s="23">
        <f t="shared" si="167"/>
        <v>0</v>
      </c>
    </row>
    <row r="470" spans="1:36" ht="25.5" customHeight="1" x14ac:dyDescent="0.2">
      <c r="A470" s="126" t="s">
        <v>0</v>
      </c>
      <c r="B470" s="60" t="s">
        <v>1822</v>
      </c>
      <c r="C470" s="41" t="s">
        <v>1116</v>
      </c>
      <c r="D470" s="74" t="s">
        <v>1339</v>
      </c>
      <c r="E470" s="93" t="str">
        <f t="shared" si="149"/>
        <v>Niveau 1</v>
      </c>
      <c r="F470" s="27" t="s">
        <v>1136</v>
      </c>
      <c r="G470" s="41" t="s">
        <v>1144</v>
      </c>
      <c r="H470" s="76"/>
      <c r="I470" s="109"/>
      <c r="J470" s="94">
        <f t="shared" si="168"/>
        <v>0</v>
      </c>
      <c r="K470" s="27"/>
      <c r="L470" s="27"/>
      <c r="M470" s="27"/>
      <c r="N470" s="27"/>
      <c r="O470" s="27"/>
      <c r="P470" s="118"/>
      <c r="Q470" s="27"/>
      <c r="R470" s="45"/>
      <c r="S470" s="55"/>
      <c r="T470" s="23"/>
      <c r="U470" s="23"/>
      <c r="V470" s="23"/>
      <c r="W470" s="23"/>
      <c r="X470" s="23"/>
      <c r="Y470" s="91"/>
      <c r="Z470" s="92"/>
      <c r="AA470" s="92"/>
      <c r="AB470" s="67" t="str">
        <f t="shared" si="169"/>
        <v/>
      </c>
      <c r="AC470" s="67" t="str">
        <f t="shared" si="170"/>
        <v/>
      </c>
      <c r="AD470" s="67" t="str">
        <f t="shared" si="171"/>
        <v/>
      </c>
      <c r="AE470" s="31"/>
      <c r="AF470" s="23">
        <f t="shared" si="163"/>
        <v>1</v>
      </c>
      <c r="AG470" s="23">
        <f t="shared" si="164"/>
        <v>0</v>
      </c>
      <c r="AH470" s="23">
        <f t="shared" si="165"/>
        <v>0</v>
      </c>
      <c r="AI470" s="23">
        <f t="shared" si="166"/>
        <v>0</v>
      </c>
      <c r="AJ470" s="23">
        <f t="shared" si="167"/>
        <v>0</v>
      </c>
    </row>
    <row r="471" spans="1:36" ht="25.5" customHeight="1" x14ac:dyDescent="0.2">
      <c r="A471" s="126" t="s">
        <v>0</v>
      </c>
      <c r="B471" s="60" t="s">
        <v>1821</v>
      </c>
      <c r="C471" s="41" t="s">
        <v>29</v>
      </c>
      <c r="D471" s="74" t="s">
        <v>1339</v>
      </c>
      <c r="E471" s="93" t="str">
        <f t="shared" si="149"/>
        <v>Niveau 1</v>
      </c>
      <c r="F471" s="27" t="s">
        <v>1136</v>
      </c>
      <c r="G471" s="41" t="s">
        <v>1145</v>
      </c>
      <c r="H471" s="76"/>
      <c r="I471" s="109"/>
      <c r="J471" s="94">
        <f t="shared" si="168"/>
        <v>0</v>
      </c>
      <c r="K471" s="27"/>
      <c r="L471" s="27"/>
      <c r="M471" s="27"/>
      <c r="N471" s="27"/>
      <c r="O471" s="27"/>
      <c r="P471" s="118"/>
      <c r="Q471" s="27"/>
      <c r="R471" s="45"/>
      <c r="S471" s="55"/>
      <c r="T471" s="23"/>
      <c r="U471" s="23"/>
      <c r="V471" s="23"/>
      <c r="W471" s="23"/>
      <c r="X471" s="23"/>
      <c r="Y471" s="91"/>
      <c r="Z471" s="92"/>
      <c r="AA471" s="92"/>
      <c r="AB471" s="67" t="str">
        <f t="shared" si="169"/>
        <v/>
      </c>
      <c r="AC471" s="67" t="str">
        <f t="shared" si="170"/>
        <v/>
      </c>
      <c r="AD471" s="67" t="str">
        <f t="shared" si="171"/>
        <v/>
      </c>
      <c r="AE471" s="31"/>
      <c r="AF471" s="23">
        <f t="shared" si="163"/>
        <v>1</v>
      </c>
      <c r="AG471" s="23">
        <f t="shared" si="164"/>
        <v>0</v>
      </c>
      <c r="AH471" s="23">
        <f t="shared" si="165"/>
        <v>0</v>
      </c>
      <c r="AI471" s="23">
        <f t="shared" si="166"/>
        <v>0</v>
      </c>
      <c r="AJ471" s="23">
        <f t="shared" si="167"/>
        <v>0</v>
      </c>
    </row>
    <row r="472" spans="1:36" ht="25.5" customHeight="1" x14ac:dyDescent="0.2">
      <c r="A472" s="126" t="s">
        <v>0</v>
      </c>
      <c r="B472" s="60" t="s">
        <v>1820</v>
      </c>
      <c r="C472" s="41" t="s">
        <v>27</v>
      </c>
      <c r="D472" s="74" t="s">
        <v>1179</v>
      </c>
      <c r="E472" s="93" t="str">
        <f>IF(D472="Bon état","Niveau 1",IF(D472="Faïencée","Niveau 2",IF(D472="Fortement faïencée","Niveau 3",IF(D472="Orniérée","Niveau 4",IF(D472="Affaissée ou quasi détruite","Niveau 5","")))))</f>
        <v>Niveau 2</v>
      </c>
      <c r="F472" s="27" t="s">
        <v>1136</v>
      </c>
      <c r="G472" s="41" t="s">
        <v>1145</v>
      </c>
      <c r="H472" s="76"/>
      <c r="I472" s="109"/>
      <c r="J472" s="94">
        <f>I472*H472</f>
        <v>0</v>
      </c>
      <c r="K472" s="27"/>
      <c r="L472" s="27"/>
      <c r="M472" s="27"/>
      <c r="N472" s="27"/>
      <c r="O472" s="27"/>
      <c r="P472" s="118"/>
      <c r="Q472" s="27"/>
      <c r="R472" s="45"/>
      <c r="S472" s="55"/>
      <c r="T472" s="23"/>
      <c r="U472" s="23"/>
      <c r="V472" s="23"/>
      <c r="W472" s="23"/>
      <c r="X472" s="23"/>
      <c r="Y472" s="91"/>
      <c r="Z472" s="92"/>
      <c r="AA472" s="92"/>
      <c r="AB472" s="67" t="str">
        <f>IF(R472="Année N",Y472+Z472+AA472,"")</f>
        <v/>
      </c>
      <c r="AC472" s="67" t="str">
        <f>IF(R472="N+1",Y472+Z472+AA472,"")</f>
        <v/>
      </c>
      <c r="AD472" s="67" t="str">
        <f>IF(R472="&gt; N+1",Y472+Z472+AA472,"")</f>
        <v/>
      </c>
      <c r="AE472" s="31"/>
      <c r="AF472" s="23">
        <f>IF(E472="Niveau 1",1,0)</f>
        <v>0</v>
      </c>
      <c r="AG472" s="23">
        <f>IF(E472="Niveau 2",1,0)</f>
        <v>1</v>
      </c>
      <c r="AH472" s="23">
        <f>IF(E472="Niveau 3",1,0)</f>
        <v>0</v>
      </c>
      <c r="AI472" s="23">
        <f>IF(E472="Niveau 4",1,0)</f>
        <v>0</v>
      </c>
      <c r="AJ472" s="23">
        <f>IF(E472="Niveau 5",1,0)</f>
        <v>0</v>
      </c>
    </row>
    <row r="473" spans="1:36" ht="25.5" customHeight="1" x14ac:dyDescent="0.2">
      <c r="A473" s="126" t="s">
        <v>0</v>
      </c>
      <c r="B473" s="60" t="s">
        <v>1819</v>
      </c>
      <c r="C473" s="41" t="s">
        <v>31</v>
      </c>
      <c r="D473" s="74" t="s">
        <v>1339</v>
      </c>
      <c r="E473" s="93" t="str">
        <f t="shared" si="149"/>
        <v>Niveau 1</v>
      </c>
      <c r="F473" s="27" t="s">
        <v>1136</v>
      </c>
      <c r="G473" s="41" t="s">
        <v>1145</v>
      </c>
      <c r="H473" s="76"/>
      <c r="I473" s="109"/>
      <c r="J473" s="94">
        <f t="shared" si="168"/>
        <v>0</v>
      </c>
      <c r="K473" s="27"/>
      <c r="L473" s="27"/>
      <c r="M473" s="27"/>
      <c r="N473" s="27"/>
      <c r="O473" s="27"/>
      <c r="P473" s="118"/>
      <c r="Q473" s="27"/>
      <c r="R473" s="45"/>
      <c r="S473" s="55"/>
      <c r="T473" s="23"/>
      <c r="U473" s="23"/>
      <c r="V473" s="23"/>
      <c r="W473" s="23"/>
      <c r="X473" s="23"/>
      <c r="Y473" s="91"/>
      <c r="Z473" s="92"/>
      <c r="AA473" s="92"/>
      <c r="AB473" s="67" t="str">
        <f t="shared" si="169"/>
        <v/>
      </c>
      <c r="AC473" s="67" t="str">
        <f t="shared" si="170"/>
        <v/>
      </c>
      <c r="AD473" s="67" t="str">
        <f t="shared" si="171"/>
        <v/>
      </c>
      <c r="AE473" s="31"/>
      <c r="AF473" s="23">
        <f t="shared" si="163"/>
        <v>1</v>
      </c>
      <c r="AG473" s="23">
        <f t="shared" si="164"/>
        <v>0</v>
      </c>
      <c r="AH473" s="23">
        <f t="shared" si="165"/>
        <v>0</v>
      </c>
      <c r="AI473" s="23">
        <f t="shared" si="166"/>
        <v>0</v>
      </c>
      <c r="AJ473" s="23">
        <f t="shared" si="167"/>
        <v>0</v>
      </c>
    </row>
    <row r="474" spans="1:36" ht="25.5" customHeight="1" x14ac:dyDescent="0.2">
      <c r="A474" s="126" t="s">
        <v>0</v>
      </c>
      <c r="B474" s="60" t="s">
        <v>464</v>
      </c>
      <c r="C474" s="41" t="s">
        <v>36</v>
      </c>
      <c r="D474" s="74" t="s">
        <v>1179</v>
      </c>
      <c r="E474" s="93" t="str">
        <f t="shared" si="149"/>
        <v>Niveau 2</v>
      </c>
      <c r="F474" s="27" t="s">
        <v>1136</v>
      </c>
      <c r="G474" s="41" t="s">
        <v>1145</v>
      </c>
      <c r="H474" s="76">
        <v>315</v>
      </c>
      <c r="I474" s="109">
        <v>6.5</v>
      </c>
      <c r="J474" s="94">
        <f t="shared" si="168"/>
        <v>2047.5</v>
      </c>
      <c r="K474" s="27">
        <v>90</v>
      </c>
      <c r="L474" s="27"/>
      <c r="M474" s="27"/>
      <c r="N474" s="27">
        <v>410</v>
      </c>
      <c r="O474" s="27"/>
      <c r="P474" s="118"/>
      <c r="Q474" s="27"/>
      <c r="R474" s="45"/>
      <c r="S474" s="55"/>
      <c r="T474" s="23"/>
      <c r="U474" s="23"/>
      <c r="V474" s="23"/>
      <c r="W474" s="23"/>
      <c r="X474" s="23"/>
      <c r="Y474" s="91"/>
      <c r="Z474" s="92"/>
      <c r="AA474" s="92"/>
      <c r="AB474" s="67" t="str">
        <f t="shared" si="169"/>
        <v/>
      </c>
      <c r="AC474" s="67" t="str">
        <f t="shared" si="170"/>
        <v/>
      </c>
      <c r="AD474" s="67" t="str">
        <f t="shared" si="171"/>
        <v/>
      </c>
      <c r="AE474" s="31"/>
      <c r="AF474" s="23">
        <f t="shared" si="163"/>
        <v>0</v>
      </c>
      <c r="AG474" s="23">
        <f t="shared" si="164"/>
        <v>1</v>
      </c>
      <c r="AH474" s="23">
        <f t="shared" si="165"/>
        <v>0</v>
      </c>
      <c r="AI474" s="23">
        <f t="shared" si="166"/>
        <v>0</v>
      </c>
      <c r="AJ474" s="23">
        <f t="shared" si="167"/>
        <v>0</v>
      </c>
    </row>
    <row r="475" spans="1:36" ht="25.5" customHeight="1" x14ac:dyDescent="0.2">
      <c r="A475" s="177" t="s">
        <v>0</v>
      </c>
      <c r="B475" s="181" t="s">
        <v>465</v>
      </c>
      <c r="C475" s="179" t="s">
        <v>24</v>
      </c>
      <c r="D475" s="74"/>
      <c r="E475" s="93" t="str">
        <f t="shared" si="149"/>
        <v/>
      </c>
      <c r="F475" s="27" t="s">
        <v>1136</v>
      </c>
      <c r="G475" s="41" t="s">
        <v>1145</v>
      </c>
      <c r="H475" s="76"/>
      <c r="I475" s="109"/>
      <c r="J475" s="94">
        <f t="shared" si="168"/>
        <v>0</v>
      </c>
      <c r="K475" s="27"/>
      <c r="L475" s="27"/>
      <c r="M475" s="27"/>
      <c r="N475" s="27"/>
      <c r="O475" s="27"/>
      <c r="P475" s="118"/>
      <c r="Q475" s="27"/>
      <c r="R475" s="45"/>
      <c r="S475" s="55"/>
      <c r="T475" s="23"/>
      <c r="U475" s="23"/>
      <c r="V475" s="23"/>
      <c r="W475" s="23"/>
      <c r="X475" s="23"/>
      <c r="Y475" s="91"/>
      <c r="Z475" s="92"/>
      <c r="AA475" s="92"/>
      <c r="AB475" s="67" t="str">
        <f t="shared" si="169"/>
        <v/>
      </c>
      <c r="AC475" s="67" t="str">
        <f t="shared" si="170"/>
        <v/>
      </c>
      <c r="AD475" s="67" t="str">
        <f t="shared" si="171"/>
        <v/>
      </c>
      <c r="AE475" s="31"/>
      <c r="AF475" s="23">
        <f t="shared" si="163"/>
        <v>0</v>
      </c>
      <c r="AG475" s="23">
        <f t="shared" si="164"/>
        <v>0</v>
      </c>
      <c r="AH475" s="23">
        <f t="shared" si="165"/>
        <v>0</v>
      </c>
      <c r="AI475" s="23">
        <f t="shared" si="166"/>
        <v>0</v>
      </c>
      <c r="AJ475" s="23">
        <f t="shared" si="167"/>
        <v>0</v>
      </c>
    </row>
    <row r="476" spans="1:36" ht="25.5" customHeight="1" x14ac:dyDescent="0.2">
      <c r="A476" s="126" t="s">
        <v>0</v>
      </c>
      <c r="B476" s="60" t="s">
        <v>1818</v>
      </c>
      <c r="C476" s="41" t="s">
        <v>29</v>
      </c>
      <c r="D476" s="74" t="s">
        <v>1179</v>
      </c>
      <c r="E476" s="93" t="str">
        <f t="shared" si="149"/>
        <v>Niveau 2</v>
      </c>
      <c r="F476" s="27" t="s">
        <v>1136</v>
      </c>
      <c r="G476" s="41" t="s">
        <v>1145</v>
      </c>
      <c r="H476" s="76"/>
      <c r="I476" s="109"/>
      <c r="J476" s="94">
        <f t="shared" si="168"/>
        <v>0</v>
      </c>
      <c r="K476" s="27"/>
      <c r="L476" s="27"/>
      <c r="M476" s="27"/>
      <c r="N476" s="27"/>
      <c r="O476" s="27"/>
      <c r="P476" s="118"/>
      <c r="Q476" s="27"/>
      <c r="R476" s="45"/>
      <c r="S476" s="55"/>
      <c r="T476" s="23"/>
      <c r="U476" s="23"/>
      <c r="V476" s="23"/>
      <c r="W476" s="23"/>
      <c r="X476" s="23"/>
      <c r="Y476" s="91"/>
      <c r="Z476" s="92"/>
      <c r="AA476" s="92"/>
      <c r="AB476" s="67" t="str">
        <f t="shared" si="169"/>
        <v/>
      </c>
      <c r="AC476" s="67" t="str">
        <f t="shared" si="170"/>
        <v/>
      </c>
      <c r="AD476" s="67" t="str">
        <f t="shared" si="171"/>
        <v/>
      </c>
      <c r="AE476" s="31"/>
      <c r="AF476" s="23">
        <f t="shared" si="163"/>
        <v>0</v>
      </c>
      <c r="AG476" s="23">
        <f t="shared" si="164"/>
        <v>1</v>
      </c>
      <c r="AH476" s="23">
        <f t="shared" si="165"/>
        <v>0</v>
      </c>
      <c r="AI476" s="23">
        <f t="shared" si="166"/>
        <v>0</v>
      </c>
      <c r="AJ476" s="23">
        <f t="shared" si="167"/>
        <v>0</v>
      </c>
    </row>
    <row r="477" spans="1:36" ht="25.5" customHeight="1" x14ac:dyDescent="0.2">
      <c r="A477" s="126" t="s">
        <v>0</v>
      </c>
      <c r="B477" s="60" t="s">
        <v>467</v>
      </c>
      <c r="C477" s="41" t="s">
        <v>31</v>
      </c>
      <c r="D477" s="74" t="s">
        <v>1339</v>
      </c>
      <c r="E477" s="93" t="str">
        <f t="shared" si="149"/>
        <v>Niveau 1</v>
      </c>
      <c r="F477" s="27" t="s">
        <v>1136</v>
      </c>
      <c r="G477" s="41" t="s">
        <v>1145</v>
      </c>
      <c r="H477" s="76"/>
      <c r="I477" s="109"/>
      <c r="J477" s="94">
        <f t="shared" si="168"/>
        <v>0</v>
      </c>
      <c r="K477" s="27"/>
      <c r="L477" s="27"/>
      <c r="M477" s="27"/>
      <c r="N477" s="27"/>
      <c r="O477" s="27"/>
      <c r="P477" s="118"/>
      <c r="Q477" s="27"/>
      <c r="R477" s="45"/>
      <c r="S477" s="55"/>
      <c r="T477" s="23"/>
      <c r="U477" s="23"/>
      <c r="V477" s="23"/>
      <c r="W477" s="23"/>
      <c r="X477" s="23"/>
      <c r="Y477" s="91"/>
      <c r="Z477" s="92"/>
      <c r="AA477" s="92"/>
      <c r="AB477" s="67" t="str">
        <f t="shared" si="169"/>
        <v/>
      </c>
      <c r="AC477" s="67" t="str">
        <f t="shared" si="170"/>
        <v/>
      </c>
      <c r="AD477" s="67" t="str">
        <f t="shared" si="171"/>
        <v/>
      </c>
      <c r="AE477" s="31"/>
      <c r="AF477" s="23">
        <f t="shared" si="163"/>
        <v>1</v>
      </c>
      <c r="AG477" s="23">
        <f t="shared" si="164"/>
        <v>0</v>
      </c>
      <c r="AH477" s="23">
        <f t="shared" si="165"/>
        <v>0</v>
      </c>
      <c r="AI477" s="23">
        <f t="shared" si="166"/>
        <v>0</v>
      </c>
      <c r="AJ477" s="23">
        <f t="shared" si="167"/>
        <v>0</v>
      </c>
    </row>
    <row r="478" spans="1:36" ht="25.5" customHeight="1" x14ac:dyDescent="0.2">
      <c r="A478" s="126" t="s">
        <v>0</v>
      </c>
      <c r="B478" s="60" t="s">
        <v>1817</v>
      </c>
      <c r="C478" s="41" t="s">
        <v>1340</v>
      </c>
      <c r="D478" s="74" t="s">
        <v>1179</v>
      </c>
      <c r="E478" s="93" t="str">
        <f t="shared" si="149"/>
        <v>Niveau 2</v>
      </c>
      <c r="F478" s="27" t="s">
        <v>1135</v>
      </c>
      <c r="G478" s="41" t="s">
        <v>1145</v>
      </c>
      <c r="H478" s="76"/>
      <c r="I478" s="109"/>
      <c r="J478" s="94">
        <f t="shared" si="168"/>
        <v>0</v>
      </c>
      <c r="K478" s="27"/>
      <c r="L478" s="27"/>
      <c r="M478" s="27"/>
      <c r="N478" s="27"/>
      <c r="O478" s="27"/>
      <c r="P478" s="118"/>
      <c r="Q478" s="27"/>
      <c r="R478" s="45"/>
      <c r="S478" s="55"/>
      <c r="T478" s="23"/>
      <c r="U478" s="23"/>
      <c r="V478" s="23"/>
      <c r="W478" s="23"/>
      <c r="X478" s="23"/>
      <c r="Y478" s="91"/>
      <c r="Z478" s="92"/>
      <c r="AA478" s="92"/>
      <c r="AB478" s="67" t="str">
        <f t="shared" si="169"/>
        <v/>
      </c>
      <c r="AC478" s="67" t="str">
        <f t="shared" si="170"/>
        <v/>
      </c>
      <c r="AD478" s="67" t="str">
        <f t="shared" si="171"/>
        <v/>
      </c>
      <c r="AE478" s="31"/>
      <c r="AF478" s="23">
        <f t="shared" si="163"/>
        <v>0</v>
      </c>
      <c r="AG478" s="23">
        <f t="shared" si="164"/>
        <v>1</v>
      </c>
      <c r="AH478" s="23">
        <f t="shared" si="165"/>
        <v>0</v>
      </c>
      <c r="AI478" s="23">
        <f t="shared" si="166"/>
        <v>0</v>
      </c>
      <c r="AJ478" s="23">
        <f t="shared" si="167"/>
        <v>0</v>
      </c>
    </row>
    <row r="479" spans="1:36" ht="25.5" customHeight="1" x14ac:dyDescent="0.2">
      <c r="A479" s="126" t="s">
        <v>10</v>
      </c>
      <c r="B479" s="60" t="s">
        <v>1816</v>
      </c>
      <c r="C479" s="41" t="s">
        <v>36</v>
      </c>
      <c r="D479" s="74" t="s">
        <v>1339</v>
      </c>
      <c r="E479" s="93" t="str">
        <f t="shared" ref="E479:E486" si="172">IF(D479="Bon état","Niveau 1",IF(D479="Faïencée","Niveau 2",IF(D479="Fortement faïencée","Niveau 3",IF(D479="Orniérée","Niveau 4",IF(D479="Affaissée ou quasi détruite","Niveau 5","")))))</f>
        <v>Niveau 1</v>
      </c>
      <c r="F479" s="27" t="s">
        <v>1126</v>
      </c>
      <c r="G479" s="41" t="s">
        <v>1145</v>
      </c>
      <c r="H479" s="76">
        <v>250</v>
      </c>
      <c r="I479" s="109">
        <v>3</v>
      </c>
      <c r="J479" s="94">
        <f t="shared" ref="J479:J486" si="173">I479*H479</f>
        <v>750</v>
      </c>
      <c r="K479" s="27"/>
      <c r="L479" s="27"/>
      <c r="M479" s="27"/>
      <c r="N479" s="27"/>
      <c r="O479" s="27"/>
      <c r="P479" s="118"/>
      <c r="Q479" s="27"/>
      <c r="R479" s="45"/>
      <c r="S479" s="55"/>
      <c r="T479" s="23"/>
      <c r="U479" s="23"/>
      <c r="V479" s="23"/>
      <c r="W479" s="23"/>
      <c r="X479" s="23"/>
      <c r="Y479" s="91"/>
      <c r="Z479" s="92"/>
      <c r="AA479" s="92"/>
      <c r="AB479" s="67" t="str">
        <f t="shared" ref="AB479:AB486" si="174">IF(R479="Année N",Y479+Z479+AA479,"")</f>
        <v/>
      </c>
      <c r="AC479" s="67" t="str">
        <f t="shared" ref="AC479:AC486" si="175">IF(R479="N+1",Y479+Z479+AA479,"")</f>
        <v/>
      </c>
      <c r="AD479" s="67" t="str">
        <f t="shared" ref="AD479:AD486" si="176">IF(R479="&gt; N+1",Y479+Z479+AA479,"")</f>
        <v/>
      </c>
      <c r="AE479" s="31"/>
      <c r="AF479" s="23">
        <f t="shared" ref="AF479:AF486" si="177">IF(E479="Niveau 1",1,0)</f>
        <v>1</v>
      </c>
      <c r="AG479" s="23">
        <f t="shared" ref="AG479:AG486" si="178">IF(E479="Niveau 2",1,0)</f>
        <v>0</v>
      </c>
      <c r="AH479" s="23">
        <f t="shared" ref="AH479:AH486" si="179">IF(E479="Niveau 3",1,0)</f>
        <v>0</v>
      </c>
      <c r="AI479" s="23">
        <f t="shared" ref="AI479:AI486" si="180">IF(E479="Niveau 4",1,0)</f>
        <v>0</v>
      </c>
      <c r="AJ479" s="23">
        <f t="shared" ref="AJ479:AJ486" si="181">IF(E479="Niveau 5",1,0)</f>
        <v>0</v>
      </c>
    </row>
    <row r="480" spans="1:36" ht="25.5" customHeight="1" x14ac:dyDescent="0.2">
      <c r="A480" s="126" t="s">
        <v>4</v>
      </c>
      <c r="B480" s="60" t="s">
        <v>1815</v>
      </c>
      <c r="C480" s="41" t="s">
        <v>23</v>
      </c>
      <c r="D480" s="74" t="s">
        <v>1339</v>
      </c>
      <c r="E480" s="93" t="str">
        <f t="shared" si="172"/>
        <v>Niveau 1</v>
      </c>
      <c r="F480" s="27" t="s">
        <v>1135</v>
      </c>
      <c r="G480" s="41" t="s">
        <v>1145</v>
      </c>
      <c r="H480" s="76"/>
      <c r="I480" s="109"/>
      <c r="J480" s="94">
        <f t="shared" si="173"/>
        <v>0</v>
      </c>
      <c r="K480" s="27"/>
      <c r="L480" s="27"/>
      <c r="M480" s="27"/>
      <c r="N480" s="27"/>
      <c r="O480" s="27"/>
      <c r="P480" s="118"/>
      <c r="Q480" s="27"/>
      <c r="R480" s="45"/>
      <c r="S480" s="55"/>
      <c r="T480" s="23"/>
      <c r="U480" s="23"/>
      <c r="V480" s="23"/>
      <c r="W480" s="23"/>
      <c r="X480" s="23"/>
      <c r="Y480" s="91"/>
      <c r="Z480" s="92"/>
      <c r="AA480" s="92"/>
      <c r="AB480" s="67" t="str">
        <f t="shared" si="174"/>
        <v/>
      </c>
      <c r="AC480" s="67" t="str">
        <f t="shared" si="175"/>
        <v/>
      </c>
      <c r="AD480" s="67" t="str">
        <f t="shared" si="176"/>
        <v/>
      </c>
      <c r="AE480" s="31"/>
      <c r="AF480" s="23">
        <f t="shared" si="177"/>
        <v>1</v>
      </c>
      <c r="AG480" s="23">
        <f t="shared" si="178"/>
        <v>0</v>
      </c>
      <c r="AH480" s="23">
        <f t="shared" si="179"/>
        <v>0</v>
      </c>
      <c r="AI480" s="23">
        <f t="shared" si="180"/>
        <v>0</v>
      </c>
      <c r="AJ480" s="23">
        <f t="shared" si="181"/>
        <v>0</v>
      </c>
    </row>
    <row r="481" spans="1:36" ht="25.5" customHeight="1" x14ac:dyDescent="0.2">
      <c r="A481" s="177" t="s">
        <v>0</v>
      </c>
      <c r="B481" s="181" t="s">
        <v>1814</v>
      </c>
      <c r="C481" s="179" t="s">
        <v>23</v>
      </c>
      <c r="D481" s="74"/>
      <c r="E481" s="93" t="str">
        <f t="shared" si="172"/>
        <v/>
      </c>
      <c r="F481" s="27"/>
      <c r="G481" s="41" t="s">
        <v>1145</v>
      </c>
      <c r="H481" s="76"/>
      <c r="I481" s="109"/>
      <c r="J481" s="94">
        <f t="shared" si="173"/>
        <v>0</v>
      </c>
      <c r="K481" s="27"/>
      <c r="L481" s="27"/>
      <c r="M481" s="27"/>
      <c r="N481" s="27"/>
      <c r="O481" s="27"/>
      <c r="P481" s="118"/>
      <c r="Q481" s="27"/>
      <c r="R481" s="45"/>
      <c r="S481" s="55"/>
      <c r="T481" s="23"/>
      <c r="U481" s="23"/>
      <c r="V481" s="23"/>
      <c r="W481" s="23"/>
      <c r="X481" s="23"/>
      <c r="Y481" s="91"/>
      <c r="Z481" s="92"/>
      <c r="AA481" s="92"/>
      <c r="AB481" s="67" t="str">
        <f t="shared" si="174"/>
        <v/>
      </c>
      <c r="AC481" s="67" t="str">
        <f t="shared" si="175"/>
        <v/>
      </c>
      <c r="AD481" s="67" t="str">
        <f t="shared" si="176"/>
        <v/>
      </c>
      <c r="AE481" s="31"/>
      <c r="AF481" s="23">
        <f t="shared" si="177"/>
        <v>0</v>
      </c>
      <c r="AG481" s="23">
        <f t="shared" si="178"/>
        <v>0</v>
      </c>
      <c r="AH481" s="23">
        <f t="shared" si="179"/>
        <v>0</v>
      </c>
      <c r="AI481" s="23">
        <f t="shared" si="180"/>
        <v>0</v>
      </c>
      <c r="AJ481" s="23">
        <f t="shared" si="181"/>
        <v>0</v>
      </c>
    </row>
    <row r="482" spans="1:36" ht="25.5" customHeight="1" x14ac:dyDescent="0.2">
      <c r="A482" s="126" t="s">
        <v>0</v>
      </c>
      <c r="B482" s="60" t="s">
        <v>1813</v>
      </c>
      <c r="C482" s="41" t="s">
        <v>31</v>
      </c>
      <c r="D482" s="74" t="s">
        <v>1339</v>
      </c>
      <c r="E482" s="93" t="str">
        <f t="shared" si="172"/>
        <v>Niveau 1</v>
      </c>
      <c r="F482" s="27" t="s">
        <v>1136</v>
      </c>
      <c r="G482" s="41" t="s">
        <v>1145</v>
      </c>
      <c r="H482" s="76"/>
      <c r="I482" s="109"/>
      <c r="J482" s="94">
        <f t="shared" si="173"/>
        <v>0</v>
      </c>
      <c r="K482" s="27"/>
      <c r="L482" s="27"/>
      <c r="M482" s="27"/>
      <c r="N482" s="27"/>
      <c r="O482" s="27"/>
      <c r="P482" s="118"/>
      <c r="Q482" s="27"/>
      <c r="R482" s="45"/>
      <c r="S482" s="55"/>
      <c r="T482" s="23"/>
      <c r="U482" s="23"/>
      <c r="V482" s="23"/>
      <c r="W482" s="23"/>
      <c r="X482" s="23"/>
      <c r="Y482" s="91"/>
      <c r="Z482" s="92"/>
      <c r="AA482" s="92"/>
      <c r="AB482" s="67" t="str">
        <f t="shared" si="174"/>
        <v/>
      </c>
      <c r="AC482" s="67" t="str">
        <f t="shared" si="175"/>
        <v/>
      </c>
      <c r="AD482" s="67" t="str">
        <f t="shared" si="176"/>
        <v/>
      </c>
      <c r="AE482" s="31"/>
      <c r="AF482" s="23">
        <f t="shared" si="177"/>
        <v>1</v>
      </c>
      <c r="AG482" s="23">
        <f t="shared" si="178"/>
        <v>0</v>
      </c>
      <c r="AH482" s="23">
        <f t="shared" si="179"/>
        <v>0</v>
      </c>
      <c r="AI482" s="23">
        <f t="shared" si="180"/>
        <v>0</v>
      </c>
      <c r="AJ482" s="23">
        <f t="shared" si="181"/>
        <v>0</v>
      </c>
    </row>
    <row r="483" spans="1:36" ht="25.5" customHeight="1" x14ac:dyDescent="0.2">
      <c r="A483" s="126" t="s">
        <v>0</v>
      </c>
      <c r="B483" s="60" t="s">
        <v>473</v>
      </c>
      <c r="C483" s="41" t="s">
        <v>1116</v>
      </c>
      <c r="D483" s="74" t="s">
        <v>1179</v>
      </c>
      <c r="E483" s="93" t="str">
        <f t="shared" si="172"/>
        <v>Niveau 2</v>
      </c>
      <c r="F483" s="27" t="s">
        <v>1136</v>
      </c>
      <c r="G483" s="41" t="s">
        <v>1145</v>
      </c>
      <c r="H483" s="76"/>
      <c r="I483" s="109"/>
      <c r="J483" s="94">
        <f t="shared" si="173"/>
        <v>0</v>
      </c>
      <c r="K483" s="27"/>
      <c r="L483" s="27"/>
      <c r="M483" s="27"/>
      <c r="N483" s="27"/>
      <c r="O483" s="27"/>
      <c r="P483" s="118"/>
      <c r="Q483" s="27"/>
      <c r="R483" s="45"/>
      <c r="S483" s="55"/>
      <c r="T483" s="23"/>
      <c r="U483" s="23"/>
      <c r="V483" s="23"/>
      <c r="W483" s="23"/>
      <c r="X483" s="23"/>
      <c r="Y483" s="91"/>
      <c r="Z483" s="92"/>
      <c r="AA483" s="92"/>
      <c r="AB483" s="67" t="str">
        <f t="shared" si="174"/>
        <v/>
      </c>
      <c r="AC483" s="67" t="str">
        <f t="shared" si="175"/>
        <v/>
      </c>
      <c r="AD483" s="67" t="str">
        <f t="shared" si="176"/>
        <v/>
      </c>
      <c r="AE483" s="31"/>
      <c r="AF483" s="23">
        <f t="shared" si="177"/>
        <v>0</v>
      </c>
      <c r="AG483" s="23">
        <f t="shared" si="178"/>
        <v>1</v>
      </c>
      <c r="AH483" s="23">
        <f t="shared" si="179"/>
        <v>0</v>
      </c>
      <c r="AI483" s="23">
        <f t="shared" si="180"/>
        <v>0</v>
      </c>
      <c r="AJ483" s="23">
        <f t="shared" si="181"/>
        <v>0</v>
      </c>
    </row>
    <row r="484" spans="1:36" ht="25.5" customHeight="1" x14ac:dyDescent="0.2">
      <c r="A484" s="126" t="s">
        <v>6</v>
      </c>
      <c r="B484" s="60" t="s">
        <v>474</v>
      </c>
      <c r="C484" s="41" t="s">
        <v>31</v>
      </c>
      <c r="D484" s="74" t="s">
        <v>1339</v>
      </c>
      <c r="E484" s="93" t="str">
        <f t="shared" si="172"/>
        <v>Niveau 1</v>
      </c>
      <c r="F484" s="27" t="s">
        <v>1136</v>
      </c>
      <c r="G484" s="41" t="s">
        <v>1145</v>
      </c>
      <c r="H484" s="76"/>
      <c r="I484" s="109"/>
      <c r="J484" s="94">
        <f t="shared" si="173"/>
        <v>0</v>
      </c>
      <c r="K484" s="27"/>
      <c r="L484" s="27"/>
      <c r="M484" s="27"/>
      <c r="N484" s="27"/>
      <c r="O484" s="27"/>
      <c r="P484" s="118"/>
      <c r="Q484" s="27"/>
      <c r="R484" s="45"/>
      <c r="S484" s="55"/>
      <c r="T484" s="23"/>
      <c r="U484" s="23"/>
      <c r="V484" s="23"/>
      <c r="W484" s="23"/>
      <c r="X484" s="23"/>
      <c r="Y484" s="91"/>
      <c r="Z484" s="92"/>
      <c r="AA484" s="92"/>
      <c r="AB484" s="67" t="str">
        <f t="shared" si="174"/>
        <v/>
      </c>
      <c r="AC484" s="67" t="str">
        <f t="shared" si="175"/>
        <v/>
      </c>
      <c r="AD484" s="67" t="str">
        <f t="shared" si="176"/>
        <v/>
      </c>
      <c r="AE484" s="31"/>
      <c r="AF484" s="23">
        <f t="shared" si="177"/>
        <v>1</v>
      </c>
      <c r="AG484" s="23">
        <f t="shared" si="178"/>
        <v>0</v>
      </c>
      <c r="AH484" s="23">
        <f t="shared" si="179"/>
        <v>0</v>
      </c>
      <c r="AI484" s="23">
        <f t="shared" si="180"/>
        <v>0</v>
      </c>
      <c r="AJ484" s="23">
        <f t="shared" si="181"/>
        <v>0</v>
      </c>
    </row>
    <row r="485" spans="1:36" ht="25.5" customHeight="1" x14ac:dyDescent="0.2">
      <c r="A485" s="126" t="s">
        <v>0</v>
      </c>
      <c r="B485" s="60" t="s">
        <v>1812</v>
      </c>
      <c r="C485" s="41" t="s">
        <v>1116</v>
      </c>
      <c r="D485" s="74" t="s">
        <v>1179</v>
      </c>
      <c r="E485" s="93" t="str">
        <f t="shared" si="172"/>
        <v>Niveau 2</v>
      </c>
      <c r="F485" s="27" t="s">
        <v>1136</v>
      </c>
      <c r="G485" s="41" t="s">
        <v>1145</v>
      </c>
      <c r="H485" s="76"/>
      <c r="I485" s="109"/>
      <c r="J485" s="94">
        <f t="shared" si="173"/>
        <v>0</v>
      </c>
      <c r="K485" s="27"/>
      <c r="L485" s="27"/>
      <c r="M485" s="27"/>
      <c r="N485" s="27"/>
      <c r="O485" s="27"/>
      <c r="P485" s="118"/>
      <c r="Q485" s="27"/>
      <c r="R485" s="45"/>
      <c r="S485" s="55"/>
      <c r="T485" s="23"/>
      <c r="U485" s="23"/>
      <c r="V485" s="23"/>
      <c r="W485" s="23"/>
      <c r="X485" s="23"/>
      <c r="Y485" s="91"/>
      <c r="Z485" s="92"/>
      <c r="AA485" s="92"/>
      <c r="AB485" s="67" t="str">
        <f t="shared" si="174"/>
        <v/>
      </c>
      <c r="AC485" s="67" t="str">
        <f t="shared" si="175"/>
        <v/>
      </c>
      <c r="AD485" s="67" t="str">
        <f t="shared" si="176"/>
        <v/>
      </c>
      <c r="AE485" s="31"/>
      <c r="AF485" s="23">
        <f t="shared" si="177"/>
        <v>0</v>
      </c>
      <c r="AG485" s="23">
        <f t="shared" si="178"/>
        <v>1</v>
      </c>
      <c r="AH485" s="23">
        <f t="shared" si="179"/>
        <v>0</v>
      </c>
      <c r="AI485" s="23">
        <f t="shared" si="180"/>
        <v>0</v>
      </c>
      <c r="AJ485" s="23">
        <f t="shared" si="181"/>
        <v>0</v>
      </c>
    </row>
    <row r="486" spans="1:36" ht="25.5" customHeight="1" x14ac:dyDescent="0.2">
      <c r="A486" s="126" t="s">
        <v>0</v>
      </c>
      <c r="B486" s="60" t="s">
        <v>1811</v>
      </c>
      <c r="C486" s="41" t="s">
        <v>24</v>
      </c>
      <c r="D486" s="74" t="s">
        <v>1339</v>
      </c>
      <c r="E486" s="93" t="str">
        <f t="shared" si="172"/>
        <v>Niveau 1</v>
      </c>
      <c r="F486" s="27" t="s">
        <v>1136</v>
      </c>
      <c r="G486" s="41" t="s">
        <v>1145</v>
      </c>
      <c r="H486" s="76"/>
      <c r="I486" s="109"/>
      <c r="J486" s="94">
        <f t="shared" si="173"/>
        <v>0</v>
      </c>
      <c r="K486" s="27"/>
      <c r="L486" s="27"/>
      <c r="M486" s="27"/>
      <c r="N486" s="27"/>
      <c r="O486" s="27"/>
      <c r="P486" s="118"/>
      <c r="Q486" s="27"/>
      <c r="R486" s="45"/>
      <c r="S486" s="55"/>
      <c r="T486" s="23"/>
      <c r="U486" s="23"/>
      <c r="V486" s="23"/>
      <c r="W486" s="23"/>
      <c r="X486" s="23"/>
      <c r="Y486" s="91"/>
      <c r="Z486" s="92"/>
      <c r="AA486" s="92"/>
      <c r="AB486" s="67" t="str">
        <f t="shared" si="174"/>
        <v/>
      </c>
      <c r="AC486" s="67" t="str">
        <f t="shared" si="175"/>
        <v/>
      </c>
      <c r="AD486" s="67" t="str">
        <f t="shared" si="176"/>
        <v/>
      </c>
      <c r="AE486" s="31"/>
      <c r="AF486" s="23">
        <f t="shared" si="177"/>
        <v>1</v>
      </c>
      <c r="AG486" s="23">
        <f t="shared" si="178"/>
        <v>0</v>
      </c>
      <c r="AH486" s="23">
        <f t="shared" si="179"/>
        <v>0</v>
      </c>
      <c r="AI486" s="23">
        <f t="shared" si="180"/>
        <v>0</v>
      </c>
      <c r="AJ486" s="23">
        <f t="shared" si="181"/>
        <v>0</v>
      </c>
    </row>
    <row r="487" spans="1:36" ht="25.5" customHeight="1" x14ac:dyDescent="0.2">
      <c r="A487" s="126" t="s">
        <v>1</v>
      </c>
      <c r="B487" s="60" t="s">
        <v>1810</v>
      </c>
      <c r="C487" s="41" t="s">
        <v>26</v>
      </c>
      <c r="D487" s="74" t="s">
        <v>1180</v>
      </c>
      <c r="E487" s="93" t="str">
        <f t="shared" ref="E487:E538" si="182">IF(D487="Bon état","Niveau 1",IF(D487="Faïencée","Niveau 2",IF(D487="Fortement faïencée","Niveau 3",IF(D487="Orniérée","Niveau 4",IF(D487="Affaissée ou quasi détruite","Niveau 5","")))))</f>
        <v>Niveau 3</v>
      </c>
      <c r="F487" s="27" t="s">
        <v>1136</v>
      </c>
      <c r="G487" s="41" t="s">
        <v>1145</v>
      </c>
      <c r="H487" s="76"/>
      <c r="I487" s="109"/>
      <c r="J487" s="94">
        <f t="shared" ref="J487:J501" si="183">I487*H487</f>
        <v>0</v>
      </c>
      <c r="K487" s="27"/>
      <c r="L487" s="27"/>
      <c r="M487" s="27"/>
      <c r="N487" s="27"/>
      <c r="O487" s="27"/>
      <c r="P487" s="118"/>
      <c r="Q487" s="27"/>
      <c r="R487" s="45"/>
      <c r="S487" s="55"/>
      <c r="T487" s="23"/>
      <c r="U487" s="23"/>
      <c r="V487" s="23"/>
      <c r="W487" s="23"/>
      <c r="X487" s="23"/>
      <c r="Y487" s="91"/>
      <c r="Z487" s="92"/>
      <c r="AA487" s="92"/>
      <c r="AB487" s="67" t="str">
        <f t="shared" ref="AB487:AB501" si="184">IF(R487="Année N",Y487+Z487+AA487,"")</f>
        <v/>
      </c>
      <c r="AC487" s="67" t="str">
        <f t="shared" ref="AC487:AC501" si="185">IF(R487="N+1",Y487+Z487+AA487,"")</f>
        <v/>
      </c>
      <c r="AD487" s="67" t="str">
        <f t="shared" ref="AD487:AD501" si="186">IF(R487="&gt; N+1",Y487+Z487+AA487,"")</f>
        <v/>
      </c>
      <c r="AE487" s="31"/>
      <c r="AF487" s="23">
        <f t="shared" ref="AF487:AF501" si="187">IF(E487="Niveau 1",1,0)</f>
        <v>0</v>
      </c>
      <c r="AG487" s="23">
        <f t="shared" ref="AG487:AG501" si="188">IF(E487="Niveau 2",1,0)</f>
        <v>0</v>
      </c>
      <c r="AH487" s="23">
        <f t="shared" ref="AH487:AH501" si="189">IF(E487="Niveau 3",1,0)</f>
        <v>1</v>
      </c>
      <c r="AI487" s="23">
        <f t="shared" ref="AI487:AI501" si="190">IF(E487="Niveau 4",1,0)</f>
        <v>0</v>
      </c>
      <c r="AJ487" s="23">
        <f t="shared" ref="AJ487:AJ501" si="191">IF(E487="Niveau 5",1,0)</f>
        <v>0</v>
      </c>
    </row>
    <row r="488" spans="1:36" ht="25.5" customHeight="1" x14ac:dyDescent="0.2">
      <c r="A488" s="177" t="s">
        <v>10</v>
      </c>
      <c r="B488" s="181" t="s">
        <v>1809</v>
      </c>
      <c r="C488" s="179" t="s">
        <v>36</v>
      </c>
      <c r="D488" s="74"/>
      <c r="E488" s="93"/>
      <c r="F488" s="27" t="s">
        <v>1126</v>
      </c>
      <c r="G488" s="41" t="s">
        <v>1145</v>
      </c>
      <c r="H488" s="76"/>
      <c r="I488" s="109"/>
      <c r="J488" s="94"/>
      <c r="K488" s="27"/>
      <c r="L488" s="27"/>
      <c r="M488" s="27"/>
      <c r="N488" s="27"/>
      <c r="O488" s="27"/>
      <c r="P488" s="266"/>
      <c r="Q488" s="27"/>
      <c r="R488" s="45"/>
      <c r="S488" s="208"/>
      <c r="T488" s="23"/>
      <c r="U488" s="23"/>
      <c r="V488" s="23"/>
      <c r="W488" s="23"/>
      <c r="X488" s="23"/>
      <c r="Y488" s="91"/>
      <c r="Z488" s="92"/>
      <c r="AA488" s="92"/>
      <c r="AB488" s="207"/>
      <c r="AC488" s="207"/>
      <c r="AD488" s="207"/>
      <c r="AE488" s="31"/>
      <c r="AF488" s="23"/>
      <c r="AG488" s="23"/>
      <c r="AH488" s="23"/>
      <c r="AI488" s="23"/>
      <c r="AJ488" s="23"/>
    </row>
    <row r="489" spans="1:36" ht="25.5" customHeight="1" x14ac:dyDescent="0.2">
      <c r="A489" s="177" t="s">
        <v>4</v>
      </c>
      <c r="B489" s="181" t="s">
        <v>1807</v>
      </c>
      <c r="C489" s="179" t="s">
        <v>1115</v>
      </c>
      <c r="D489" s="74"/>
      <c r="E489" s="93" t="str">
        <f t="shared" ref="E489:E499" si="192">IF(D489="Bon état","Niveau 1",IF(D489="Faïencée","Niveau 2",IF(D489="Fortement faïencée","Niveau 3",IF(D489="Orniérée","Niveau 4",IF(D489="Affaissée ou quasi détruite","Niveau 5","")))))</f>
        <v/>
      </c>
      <c r="F489" s="27" t="s">
        <v>1126</v>
      </c>
      <c r="G489" s="41" t="s">
        <v>1145</v>
      </c>
      <c r="H489" s="76"/>
      <c r="I489" s="109"/>
      <c r="J489" s="94">
        <f t="shared" ref="J489:J499" si="193">I489*H489</f>
        <v>0</v>
      </c>
      <c r="K489" s="27"/>
      <c r="L489" s="27"/>
      <c r="M489" s="27"/>
      <c r="N489" s="27"/>
      <c r="O489" s="27"/>
      <c r="P489" s="266"/>
      <c r="Q489" s="27"/>
      <c r="R489" s="45"/>
      <c r="S489" s="55"/>
      <c r="T489" s="23"/>
      <c r="U489" s="23"/>
      <c r="V489" s="23"/>
      <c r="W489" s="23"/>
      <c r="X489" s="23"/>
      <c r="Y489" s="91"/>
      <c r="Z489" s="92"/>
      <c r="AA489" s="92"/>
      <c r="AB489" s="67" t="str">
        <f t="shared" ref="AB489:AB499" si="194">IF(R489="Année N",Y489+Z489+AA489,"")</f>
        <v/>
      </c>
      <c r="AC489" s="67" t="str">
        <f t="shared" ref="AC489:AC499" si="195">IF(R489="N+1",Y489+Z489+AA489,"")</f>
        <v/>
      </c>
      <c r="AD489" s="67" t="str">
        <f t="shared" ref="AD489:AD499" si="196">IF(R489="&gt; N+1",Y489+Z489+AA489,"")</f>
        <v/>
      </c>
      <c r="AE489" s="31"/>
      <c r="AF489" s="23">
        <f t="shared" ref="AF489:AF499" si="197">IF(E489="Niveau 1",1,0)</f>
        <v>0</v>
      </c>
      <c r="AG489" s="23">
        <f t="shared" ref="AG489:AG499" si="198">IF(E489="Niveau 2",1,0)</f>
        <v>0</v>
      </c>
      <c r="AH489" s="23">
        <f t="shared" ref="AH489:AH499" si="199">IF(E489="Niveau 3",1,0)</f>
        <v>0</v>
      </c>
      <c r="AI489" s="23">
        <f t="shared" ref="AI489:AI499" si="200">IF(E489="Niveau 4",1,0)</f>
        <v>0</v>
      </c>
      <c r="AJ489" s="23">
        <f t="shared" ref="AJ489:AJ499" si="201">IF(E489="Niveau 5",1,0)</f>
        <v>0</v>
      </c>
    </row>
    <row r="490" spans="1:36" ht="25.5" customHeight="1" x14ac:dyDescent="0.2">
      <c r="A490" s="126" t="s">
        <v>0</v>
      </c>
      <c r="B490" s="60" t="s">
        <v>1808</v>
      </c>
      <c r="C490" s="41" t="s">
        <v>1340</v>
      </c>
      <c r="D490" s="74" t="s">
        <v>1180</v>
      </c>
      <c r="E490" s="93" t="str">
        <f t="shared" si="192"/>
        <v>Niveau 3</v>
      </c>
      <c r="F490" s="27" t="s">
        <v>1136</v>
      </c>
      <c r="G490" s="41" t="s">
        <v>1145</v>
      </c>
      <c r="H490" s="76"/>
      <c r="I490" s="109"/>
      <c r="J490" s="94">
        <f t="shared" si="193"/>
        <v>0</v>
      </c>
      <c r="K490" s="27"/>
      <c r="L490" s="27"/>
      <c r="M490" s="27"/>
      <c r="N490" s="27"/>
      <c r="O490" s="27"/>
      <c r="P490" s="266"/>
      <c r="Q490" s="27"/>
      <c r="R490" s="45"/>
      <c r="S490" s="55"/>
      <c r="T490" s="23"/>
      <c r="U490" s="23"/>
      <c r="V490" s="23"/>
      <c r="W490" s="23"/>
      <c r="X490" s="23"/>
      <c r="Y490" s="91"/>
      <c r="Z490" s="92"/>
      <c r="AA490" s="92"/>
      <c r="AB490" s="67" t="str">
        <f t="shared" si="194"/>
        <v/>
      </c>
      <c r="AC490" s="67" t="str">
        <f t="shared" si="195"/>
        <v/>
      </c>
      <c r="AD490" s="67" t="str">
        <f t="shared" si="196"/>
        <v/>
      </c>
      <c r="AE490" s="31"/>
      <c r="AF490" s="23">
        <f t="shared" si="197"/>
        <v>0</v>
      </c>
      <c r="AG490" s="23">
        <f t="shared" si="198"/>
        <v>0</v>
      </c>
      <c r="AH490" s="23">
        <f t="shared" si="199"/>
        <v>1</v>
      </c>
      <c r="AI490" s="23">
        <f t="shared" si="200"/>
        <v>0</v>
      </c>
      <c r="AJ490" s="23">
        <f t="shared" si="201"/>
        <v>0</v>
      </c>
    </row>
    <row r="491" spans="1:36" ht="25.5" customHeight="1" x14ac:dyDescent="0.2">
      <c r="A491" s="126" t="s">
        <v>0</v>
      </c>
      <c r="B491" s="60" t="s">
        <v>1806</v>
      </c>
      <c r="C491" s="41" t="s">
        <v>37</v>
      </c>
      <c r="D491" s="74" t="s">
        <v>1339</v>
      </c>
      <c r="E491" s="93" t="str">
        <f t="shared" si="192"/>
        <v>Niveau 1</v>
      </c>
      <c r="F491" s="27" t="s">
        <v>1136</v>
      </c>
      <c r="G491" s="41" t="s">
        <v>1145</v>
      </c>
      <c r="H491" s="76">
        <v>130</v>
      </c>
      <c r="I491" s="109">
        <v>4</v>
      </c>
      <c r="J491" s="94">
        <f t="shared" si="193"/>
        <v>520</v>
      </c>
      <c r="K491" s="27"/>
      <c r="L491" s="27"/>
      <c r="M491" s="27"/>
      <c r="N491" s="27"/>
      <c r="O491" s="27"/>
      <c r="P491" s="266"/>
      <c r="Q491" s="27"/>
      <c r="R491" s="45"/>
      <c r="S491" s="55"/>
      <c r="T491" s="23"/>
      <c r="U491" s="23"/>
      <c r="V491" s="23"/>
      <c r="W491" s="23"/>
      <c r="X491" s="23"/>
      <c r="Y491" s="91"/>
      <c r="Z491" s="92"/>
      <c r="AA491" s="92"/>
      <c r="AB491" s="67" t="str">
        <f t="shared" si="194"/>
        <v/>
      </c>
      <c r="AC491" s="67" t="str">
        <f t="shared" si="195"/>
        <v/>
      </c>
      <c r="AD491" s="67" t="str">
        <f t="shared" si="196"/>
        <v/>
      </c>
      <c r="AE491" s="31"/>
      <c r="AF491" s="23">
        <f t="shared" si="197"/>
        <v>1</v>
      </c>
      <c r="AG491" s="23">
        <f t="shared" si="198"/>
        <v>0</v>
      </c>
      <c r="AH491" s="23">
        <f t="shared" si="199"/>
        <v>0</v>
      </c>
      <c r="AI491" s="23">
        <f t="shared" si="200"/>
        <v>0</v>
      </c>
      <c r="AJ491" s="23">
        <f t="shared" si="201"/>
        <v>0</v>
      </c>
    </row>
    <row r="492" spans="1:36" ht="25.5" customHeight="1" x14ac:dyDescent="0.2">
      <c r="A492" s="126" t="s">
        <v>0</v>
      </c>
      <c r="B492" s="60" t="s">
        <v>1805</v>
      </c>
      <c r="C492" s="41" t="s">
        <v>31</v>
      </c>
      <c r="D492" s="74" t="s">
        <v>1179</v>
      </c>
      <c r="E492" s="93" t="str">
        <f t="shared" si="192"/>
        <v>Niveau 2</v>
      </c>
      <c r="F492" s="27" t="s">
        <v>1136</v>
      </c>
      <c r="G492" s="41" t="s">
        <v>1145</v>
      </c>
      <c r="H492" s="76"/>
      <c r="I492" s="109"/>
      <c r="J492" s="94">
        <f t="shared" si="193"/>
        <v>0</v>
      </c>
      <c r="K492" s="27"/>
      <c r="L492" s="27"/>
      <c r="M492" s="27"/>
      <c r="N492" s="27"/>
      <c r="O492" s="27"/>
      <c r="P492" s="266"/>
      <c r="Q492" s="27"/>
      <c r="R492" s="45"/>
      <c r="S492" s="55"/>
      <c r="T492" s="23"/>
      <c r="U492" s="23"/>
      <c r="V492" s="23"/>
      <c r="W492" s="23"/>
      <c r="X492" s="23"/>
      <c r="Y492" s="91"/>
      <c r="Z492" s="92"/>
      <c r="AA492" s="92"/>
      <c r="AB492" s="67" t="str">
        <f t="shared" si="194"/>
        <v/>
      </c>
      <c r="AC492" s="67" t="str">
        <f t="shared" si="195"/>
        <v/>
      </c>
      <c r="AD492" s="67" t="str">
        <f t="shared" si="196"/>
        <v/>
      </c>
      <c r="AE492" s="31"/>
      <c r="AF492" s="23">
        <f t="shared" si="197"/>
        <v>0</v>
      </c>
      <c r="AG492" s="23">
        <f t="shared" si="198"/>
        <v>1</v>
      </c>
      <c r="AH492" s="23">
        <f t="shared" si="199"/>
        <v>0</v>
      </c>
      <c r="AI492" s="23">
        <f t="shared" si="200"/>
        <v>0</v>
      </c>
      <c r="AJ492" s="23">
        <f t="shared" si="201"/>
        <v>0</v>
      </c>
    </row>
    <row r="493" spans="1:36" ht="25.5" customHeight="1" x14ac:dyDescent="0.2">
      <c r="A493" s="126" t="s">
        <v>0</v>
      </c>
      <c r="B493" s="128" t="s">
        <v>1475</v>
      </c>
      <c r="C493" s="41" t="s">
        <v>26</v>
      </c>
      <c r="D493" s="74" t="s">
        <v>1179</v>
      </c>
      <c r="E493" s="93" t="str">
        <f t="shared" si="192"/>
        <v>Niveau 2</v>
      </c>
      <c r="F493" s="27" t="s">
        <v>1136</v>
      </c>
      <c r="G493" s="41" t="s">
        <v>1145</v>
      </c>
      <c r="H493" s="76"/>
      <c r="I493" s="109"/>
      <c r="J493" s="94">
        <f t="shared" si="193"/>
        <v>0</v>
      </c>
      <c r="K493" s="27"/>
      <c r="L493" s="27"/>
      <c r="M493" s="27"/>
      <c r="N493" s="27"/>
      <c r="O493" s="27"/>
      <c r="P493" s="266"/>
      <c r="Q493" s="27"/>
      <c r="R493" s="45"/>
      <c r="S493" s="55"/>
      <c r="T493" s="23"/>
      <c r="U493" s="23"/>
      <c r="V493" s="23"/>
      <c r="W493" s="23"/>
      <c r="X493" s="23"/>
      <c r="Y493" s="91"/>
      <c r="Z493" s="92"/>
      <c r="AA493" s="92"/>
      <c r="AB493" s="67" t="str">
        <f t="shared" si="194"/>
        <v/>
      </c>
      <c r="AC493" s="67" t="str">
        <f t="shared" si="195"/>
        <v/>
      </c>
      <c r="AD493" s="67" t="str">
        <f t="shared" si="196"/>
        <v/>
      </c>
      <c r="AE493" s="31"/>
      <c r="AF493" s="23">
        <f t="shared" si="197"/>
        <v>0</v>
      </c>
      <c r="AG493" s="23">
        <f t="shared" si="198"/>
        <v>1</v>
      </c>
      <c r="AH493" s="23">
        <f t="shared" si="199"/>
        <v>0</v>
      </c>
      <c r="AI493" s="23">
        <f t="shared" si="200"/>
        <v>0</v>
      </c>
      <c r="AJ493" s="23">
        <f t="shared" si="201"/>
        <v>0</v>
      </c>
    </row>
    <row r="494" spans="1:36" ht="25.5" customHeight="1" x14ac:dyDescent="0.2">
      <c r="A494" s="126" t="s">
        <v>0</v>
      </c>
      <c r="B494" s="60" t="s">
        <v>1804</v>
      </c>
      <c r="C494" s="41" t="s">
        <v>30</v>
      </c>
      <c r="D494" s="74" t="s">
        <v>1339</v>
      </c>
      <c r="E494" s="93" t="str">
        <f t="shared" si="192"/>
        <v>Niveau 1</v>
      </c>
      <c r="F494" s="27" t="s">
        <v>1136</v>
      </c>
      <c r="G494" s="41" t="s">
        <v>1145</v>
      </c>
      <c r="H494" s="76"/>
      <c r="I494" s="109"/>
      <c r="J494" s="94">
        <f t="shared" si="193"/>
        <v>0</v>
      </c>
      <c r="K494" s="27"/>
      <c r="L494" s="27"/>
      <c r="M494" s="27"/>
      <c r="N494" s="27"/>
      <c r="O494" s="27"/>
      <c r="P494" s="266"/>
      <c r="Q494" s="27"/>
      <c r="R494" s="45"/>
      <c r="S494" s="55"/>
      <c r="T494" s="23"/>
      <c r="U494" s="23"/>
      <c r="V494" s="23"/>
      <c r="W494" s="23"/>
      <c r="X494" s="23"/>
      <c r="Y494" s="91"/>
      <c r="Z494" s="92"/>
      <c r="AA494" s="92"/>
      <c r="AB494" s="67" t="str">
        <f t="shared" si="194"/>
        <v/>
      </c>
      <c r="AC494" s="67" t="str">
        <f t="shared" si="195"/>
        <v/>
      </c>
      <c r="AD494" s="67" t="str">
        <f t="shared" si="196"/>
        <v/>
      </c>
      <c r="AE494" s="31"/>
      <c r="AF494" s="23">
        <f t="shared" si="197"/>
        <v>1</v>
      </c>
      <c r="AG494" s="23">
        <f t="shared" si="198"/>
        <v>0</v>
      </c>
      <c r="AH494" s="23">
        <f t="shared" si="199"/>
        <v>0</v>
      </c>
      <c r="AI494" s="23">
        <f t="shared" si="200"/>
        <v>0</v>
      </c>
      <c r="AJ494" s="23">
        <f t="shared" si="201"/>
        <v>0</v>
      </c>
    </row>
    <row r="495" spans="1:36" ht="25.5" customHeight="1" x14ac:dyDescent="0.2">
      <c r="A495" s="126" t="s">
        <v>0</v>
      </c>
      <c r="B495" s="60" t="s">
        <v>1803</v>
      </c>
      <c r="C495" s="41" t="s">
        <v>1114</v>
      </c>
      <c r="D495" s="74" t="s">
        <v>1339</v>
      </c>
      <c r="E495" s="93" t="str">
        <f t="shared" si="192"/>
        <v>Niveau 1</v>
      </c>
      <c r="F495" s="27" t="s">
        <v>1136</v>
      </c>
      <c r="G495" s="41" t="s">
        <v>1145</v>
      </c>
      <c r="H495" s="76"/>
      <c r="I495" s="109"/>
      <c r="J495" s="94">
        <f t="shared" si="193"/>
        <v>0</v>
      </c>
      <c r="K495" s="27"/>
      <c r="L495" s="27"/>
      <c r="M495" s="27"/>
      <c r="N495" s="27"/>
      <c r="O495" s="27"/>
      <c r="P495" s="266"/>
      <c r="Q495" s="27"/>
      <c r="R495" s="45"/>
      <c r="S495" s="55"/>
      <c r="T495" s="23"/>
      <c r="U495" s="23"/>
      <c r="V495" s="23"/>
      <c r="W495" s="23"/>
      <c r="X495" s="23"/>
      <c r="Y495" s="91"/>
      <c r="Z495" s="92"/>
      <c r="AA495" s="92"/>
      <c r="AB495" s="67" t="str">
        <f t="shared" si="194"/>
        <v/>
      </c>
      <c r="AC495" s="67" t="str">
        <f t="shared" si="195"/>
        <v/>
      </c>
      <c r="AD495" s="67" t="str">
        <f t="shared" si="196"/>
        <v/>
      </c>
      <c r="AE495" s="31"/>
      <c r="AF495" s="23">
        <f t="shared" si="197"/>
        <v>1</v>
      </c>
      <c r="AG495" s="23">
        <f t="shared" si="198"/>
        <v>0</v>
      </c>
      <c r="AH495" s="23">
        <f t="shared" si="199"/>
        <v>0</v>
      </c>
      <c r="AI495" s="23">
        <f t="shared" si="200"/>
        <v>0</v>
      </c>
      <c r="AJ495" s="23">
        <f t="shared" si="201"/>
        <v>0</v>
      </c>
    </row>
    <row r="496" spans="1:36" ht="25.5" customHeight="1" x14ac:dyDescent="0.2">
      <c r="A496" s="126" t="s">
        <v>0</v>
      </c>
      <c r="B496" s="60" t="s">
        <v>1802</v>
      </c>
      <c r="C496" s="41" t="s">
        <v>37</v>
      </c>
      <c r="D496" s="74" t="s">
        <v>1339</v>
      </c>
      <c r="E496" s="93" t="str">
        <f t="shared" si="192"/>
        <v>Niveau 1</v>
      </c>
      <c r="F496" s="27" t="s">
        <v>1136</v>
      </c>
      <c r="G496" s="41" t="s">
        <v>1145</v>
      </c>
      <c r="H496" s="76">
        <v>435</v>
      </c>
      <c r="I496" s="109">
        <v>7.5</v>
      </c>
      <c r="J496" s="94">
        <f t="shared" si="193"/>
        <v>3262.5</v>
      </c>
      <c r="K496" s="27"/>
      <c r="L496" s="27"/>
      <c r="M496" s="27"/>
      <c r="N496" s="27"/>
      <c r="O496" s="27"/>
      <c r="P496" s="266"/>
      <c r="Q496" s="27"/>
      <c r="R496" s="45"/>
      <c r="S496" s="55"/>
      <c r="T496" s="23"/>
      <c r="U496" s="23"/>
      <c r="V496" s="23"/>
      <c r="W496" s="23"/>
      <c r="X496" s="23"/>
      <c r="Y496" s="91"/>
      <c r="Z496" s="92"/>
      <c r="AA496" s="92"/>
      <c r="AB496" s="67" t="str">
        <f t="shared" si="194"/>
        <v/>
      </c>
      <c r="AC496" s="67" t="str">
        <f t="shared" si="195"/>
        <v/>
      </c>
      <c r="AD496" s="67" t="str">
        <f t="shared" si="196"/>
        <v/>
      </c>
      <c r="AE496" s="31"/>
      <c r="AF496" s="23">
        <f t="shared" si="197"/>
        <v>1</v>
      </c>
      <c r="AG496" s="23">
        <f t="shared" si="198"/>
        <v>0</v>
      </c>
      <c r="AH496" s="23">
        <f t="shared" si="199"/>
        <v>0</v>
      </c>
      <c r="AI496" s="23">
        <f t="shared" si="200"/>
        <v>0</v>
      </c>
      <c r="AJ496" s="23">
        <f t="shared" si="201"/>
        <v>0</v>
      </c>
    </row>
    <row r="497" spans="1:36" ht="25.5" customHeight="1" x14ac:dyDescent="0.2">
      <c r="A497" s="126" t="s">
        <v>7</v>
      </c>
      <c r="B497" s="128" t="s">
        <v>1802</v>
      </c>
      <c r="C497" s="41" t="s">
        <v>37</v>
      </c>
      <c r="D497" s="74" t="s">
        <v>1339</v>
      </c>
      <c r="E497" s="93" t="str">
        <f t="shared" si="192"/>
        <v>Niveau 1</v>
      </c>
      <c r="F497" s="27" t="s">
        <v>1136</v>
      </c>
      <c r="G497" s="41" t="s">
        <v>1145</v>
      </c>
      <c r="H497" s="76">
        <v>90</v>
      </c>
      <c r="I497" s="109">
        <v>8</v>
      </c>
      <c r="J497" s="94">
        <f t="shared" si="193"/>
        <v>720</v>
      </c>
      <c r="K497" s="27"/>
      <c r="L497" s="27"/>
      <c r="M497" s="27"/>
      <c r="N497" s="27"/>
      <c r="O497" s="27"/>
      <c r="P497" s="118">
        <v>2015</v>
      </c>
      <c r="Q497" s="27" t="s">
        <v>1169</v>
      </c>
      <c r="R497" s="45"/>
      <c r="S497" s="55"/>
      <c r="T497" s="23"/>
      <c r="U497" s="23"/>
      <c r="V497" s="23"/>
      <c r="W497" s="23"/>
      <c r="X497" s="23"/>
      <c r="Y497" s="91"/>
      <c r="Z497" s="92"/>
      <c r="AA497" s="92"/>
      <c r="AB497" s="67" t="str">
        <f t="shared" si="194"/>
        <v/>
      </c>
      <c r="AC497" s="67" t="str">
        <f t="shared" si="195"/>
        <v/>
      </c>
      <c r="AD497" s="67" t="str">
        <f t="shared" si="196"/>
        <v/>
      </c>
      <c r="AE497" s="31"/>
      <c r="AF497" s="23">
        <f t="shared" si="197"/>
        <v>1</v>
      </c>
      <c r="AG497" s="23">
        <f t="shared" si="198"/>
        <v>0</v>
      </c>
      <c r="AH497" s="23">
        <f t="shared" si="199"/>
        <v>0</v>
      </c>
      <c r="AI497" s="23">
        <f t="shared" si="200"/>
        <v>0</v>
      </c>
      <c r="AJ497" s="23">
        <f t="shared" si="201"/>
        <v>0</v>
      </c>
    </row>
    <row r="498" spans="1:36" ht="25.5" customHeight="1" x14ac:dyDescent="0.2">
      <c r="A498" s="126" t="s">
        <v>0</v>
      </c>
      <c r="B498" s="209" t="s">
        <v>1801</v>
      </c>
      <c r="C498" s="41" t="s">
        <v>1114</v>
      </c>
      <c r="D498" s="74" t="s">
        <v>1179</v>
      </c>
      <c r="E498" s="93" t="str">
        <f t="shared" si="192"/>
        <v>Niveau 2</v>
      </c>
      <c r="F498" s="27" t="s">
        <v>1136</v>
      </c>
      <c r="G498" s="41" t="s">
        <v>1145</v>
      </c>
      <c r="H498" s="76"/>
      <c r="I498" s="109"/>
      <c r="J498" s="94">
        <f t="shared" si="193"/>
        <v>0</v>
      </c>
      <c r="K498" s="27"/>
      <c r="L498" s="27"/>
      <c r="M498" s="27"/>
      <c r="N498" s="27"/>
      <c r="O498" s="27"/>
      <c r="P498" s="266"/>
      <c r="Q498" s="27"/>
      <c r="R498" s="45"/>
      <c r="S498" s="55"/>
      <c r="T498" s="23"/>
      <c r="U498" s="23"/>
      <c r="V498" s="23"/>
      <c r="W498" s="23"/>
      <c r="X498" s="23"/>
      <c r="Y498" s="91"/>
      <c r="Z498" s="92"/>
      <c r="AA498" s="92"/>
      <c r="AB498" s="67" t="str">
        <f t="shared" si="194"/>
        <v/>
      </c>
      <c r="AC498" s="67" t="str">
        <f t="shared" si="195"/>
        <v/>
      </c>
      <c r="AD498" s="67" t="str">
        <f t="shared" si="196"/>
        <v/>
      </c>
      <c r="AE498" s="31"/>
      <c r="AF498" s="23">
        <f t="shared" si="197"/>
        <v>0</v>
      </c>
      <c r="AG498" s="23">
        <f t="shared" si="198"/>
        <v>1</v>
      </c>
      <c r="AH498" s="23">
        <f t="shared" si="199"/>
        <v>0</v>
      </c>
      <c r="AI498" s="23">
        <f t="shared" si="200"/>
        <v>0</v>
      </c>
      <c r="AJ498" s="23">
        <f t="shared" si="201"/>
        <v>0</v>
      </c>
    </row>
    <row r="499" spans="1:36" ht="25.5" customHeight="1" x14ac:dyDescent="0.2">
      <c r="A499" s="177" t="s">
        <v>7</v>
      </c>
      <c r="B499" s="185" t="s">
        <v>1254</v>
      </c>
      <c r="C499" s="179" t="s">
        <v>1114</v>
      </c>
      <c r="D499" s="74" t="s">
        <v>1339</v>
      </c>
      <c r="E499" s="93" t="str">
        <f t="shared" si="192"/>
        <v>Niveau 1</v>
      </c>
      <c r="F499" s="27" t="s">
        <v>1136</v>
      </c>
      <c r="G499" s="41" t="s">
        <v>1145</v>
      </c>
      <c r="H499" s="76"/>
      <c r="I499" s="109"/>
      <c r="J499" s="94">
        <f t="shared" si="193"/>
        <v>0</v>
      </c>
      <c r="K499" s="27"/>
      <c r="L499" s="27"/>
      <c r="M499" s="27"/>
      <c r="N499" s="27"/>
      <c r="O499" s="27"/>
      <c r="P499" s="266"/>
      <c r="Q499" s="27"/>
      <c r="R499" s="45"/>
      <c r="S499" s="55"/>
      <c r="T499" s="23"/>
      <c r="U499" s="23"/>
      <c r="V499" s="23"/>
      <c r="W499" s="23"/>
      <c r="X499" s="23"/>
      <c r="Y499" s="91"/>
      <c r="Z499" s="92"/>
      <c r="AA499" s="92"/>
      <c r="AB499" s="67" t="str">
        <f t="shared" si="194"/>
        <v/>
      </c>
      <c r="AC499" s="67" t="str">
        <f t="shared" si="195"/>
        <v/>
      </c>
      <c r="AD499" s="67" t="str">
        <f t="shared" si="196"/>
        <v/>
      </c>
      <c r="AE499" s="31"/>
      <c r="AF499" s="23">
        <f t="shared" si="197"/>
        <v>1</v>
      </c>
      <c r="AG499" s="23">
        <f t="shared" si="198"/>
        <v>0</v>
      </c>
      <c r="AH499" s="23">
        <f t="shared" si="199"/>
        <v>0</v>
      </c>
      <c r="AI499" s="23">
        <f t="shared" si="200"/>
        <v>0</v>
      </c>
      <c r="AJ499" s="23">
        <f t="shared" si="201"/>
        <v>0</v>
      </c>
    </row>
    <row r="500" spans="1:36" ht="25.5" customHeight="1" x14ac:dyDescent="0.2">
      <c r="A500" s="126" t="s">
        <v>0</v>
      </c>
      <c r="B500" s="60" t="s">
        <v>1799</v>
      </c>
      <c r="C500" s="41" t="s">
        <v>23</v>
      </c>
      <c r="D500" s="74" t="s">
        <v>1339</v>
      </c>
      <c r="E500" s="93" t="str">
        <f t="shared" si="182"/>
        <v>Niveau 1</v>
      </c>
      <c r="F500" s="27" t="s">
        <v>1136</v>
      </c>
      <c r="G500" s="41" t="s">
        <v>1145</v>
      </c>
      <c r="H500" s="76"/>
      <c r="I500" s="109"/>
      <c r="J500" s="94">
        <f t="shared" si="183"/>
        <v>0</v>
      </c>
      <c r="K500" s="27"/>
      <c r="L500" s="27"/>
      <c r="M500" s="27"/>
      <c r="N500" s="27"/>
      <c r="O500" s="27"/>
      <c r="P500" s="266"/>
      <c r="Q500" s="27"/>
      <c r="R500" s="45"/>
      <c r="S500" s="55"/>
      <c r="T500" s="23"/>
      <c r="U500" s="23"/>
      <c r="V500" s="23"/>
      <c r="W500" s="23"/>
      <c r="X500" s="23"/>
      <c r="Y500" s="91"/>
      <c r="Z500" s="92"/>
      <c r="AA500" s="92"/>
      <c r="AB500" s="67" t="str">
        <f t="shared" si="184"/>
        <v/>
      </c>
      <c r="AC500" s="67" t="str">
        <f t="shared" si="185"/>
        <v/>
      </c>
      <c r="AD500" s="67" t="str">
        <f t="shared" si="186"/>
        <v/>
      </c>
      <c r="AE500" s="31"/>
      <c r="AF500" s="23">
        <f t="shared" si="187"/>
        <v>1</v>
      </c>
      <c r="AG500" s="23">
        <f t="shared" si="188"/>
        <v>0</v>
      </c>
      <c r="AH500" s="23">
        <f t="shared" si="189"/>
        <v>0</v>
      </c>
      <c r="AI500" s="23">
        <f t="shared" si="190"/>
        <v>0</v>
      </c>
      <c r="AJ500" s="23">
        <f t="shared" si="191"/>
        <v>0</v>
      </c>
    </row>
    <row r="501" spans="1:36" ht="25.5" customHeight="1" x14ac:dyDescent="0.2">
      <c r="A501" s="126" t="s">
        <v>4</v>
      </c>
      <c r="B501" s="128" t="s">
        <v>1799</v>
      </c>
      <c r="C501" s="41" t="s">
        <v>32</v>
      </c>
      <c r="D501" s="74"/>
      <c r="E501" s="93" t="str">
        <f t="shared" si="182"/>
        <v/>
      </c>
      <c r="F501" s="27"/>
      <c r="G501" s="41"/>
      <c r="H501" s="76"/>
      <c r="I501" s="109"/>
      <c r="J501" s="94">
        <f t="shared" si="183"/>
        <v>0</v>
      </c>
      <c r="K501" s="27"/>
      <c r="L501" s="27"/>
      <c r="M501" s="27"/>
      <c r="N501" s="27"/>
      <c r="O501" s="27"/>
      <c r="P501" s="266"/>
      <c r="Q501" s="27"/>
      <c r="R501" s="45"/>
      <c r="S501" s="55"/>
      <c r="T501" s="23"/>
      <c r="U501" s="23"/>
      <c r="V501" s="23"/>
      <c r="W501" s="23"/>
      <c r="X501" s="23"/>
      <c r="Y501" s="91"/>
      <c r="Z501" s="92"/>
      <c r="AA501" s="92"/>
      <c r="AB501" s="67" t="str">
        <f t="shared" si="184"/>
        <v/>
      </c>
      <c r="AC501" s="67" t="str">
        <f t="shared" si="185"/>
        <v/>
      </c>
      <c r="AD501" s="67" t="str">
        <f t="shared" si="186"/>
        <v/>
      </c>
      <c r="AE501" s="31"/>
      <c r="AF501" s="23">
        <f t="shared" si="187"/>
        <v>0</v>
      </c>
      <c r="AG501" s="23">
        <f t="shared" si="188"/>
        <v>0</v>
      </c>
      <c r="AH501" s="23">
        <f t="shared" si="189"/>
        <v>0</v>
      </c>
      <c r="AI501" s="23">
        <f t="shared" si="190"/>
        <v>0</v>
      </c>
      <c r="AJ501" s="23">
        <f t="shared" si="191"/>
        <v>0</v>
      </c>
    </row>
    <row r="502" spans="1:36" ht="25.5" customHeight="1" x14ac:dyDescent="0.2">
      <c r="A502" s="177" t="s">
        <v>0</v>
      </c>
      <c r="B502" s="185" t="s">
        <v>1800</v>
      </c>
      <c r="C502" s="179" t="s">
        <v>23</v>
      </c>
      <c r="D502" s="74"/>
      <c r="E502" s="93"/>
      <c r="F502" s="27"/>
      <c r="G502" s="41" t="s">
        <v>1145</v>
      </c>
      <c r="H502" s="76"/>
      <c r="I502" s="109"/>
      <c r="J502" s="94"/>
      <c r="K502" s="27"/>
      <c r="L502" s="27"/>
      <c r="M502" s="27"/>
      <c r="N502" s="27"/>
      <c r="O502" s="27"/>
      <c r="P502" s="266"/>
      <c r="Q502" s="27"/>
      <c r="R502" s="45"/>
      <c r="S502" s="208"/>
      <c r="T502" s="23"/>
      <c r="U502" s="23"/>
      <c r="V502" s="23"/>
      <c r="W502" s="23"/>
      <c r="X502" s="23"/>
      <c r="Y502" s="91"/>
      <c r="Z502" s="92"/>
      <c r="AA502" s="92"/>
      <c r="AB502" s="207"/>
      <c r="AC502" s="207"/>
      <c r="AD502" s="207"/>
      <c r="AE502" s="31"/>
      <c r="AF502" s="23"/>
      <c r="AG502" s="23"/>
      <c r="AH502" s="23"/>
      <c r="AI502" s="23"/>
      <c r="AJ502" s="23"/>
    </row>
    <row r="503" spans="1:36" ht="25.5" customHeight="1" x14ac:dyDescent="0.2">
      <c r="A503" s="126" t="s">
        <v>0</v>
      </c>
      <c r="B503" s="60" t="s">
        <v>1711</v>
      </c>
      <c r="C503" s="41" t="s">
        <v>36</v>
      </c>
      <c r="D503" s="74" t="s">
        <v>1339</v>
      </c>
      <c r="E503" s="93" t="str">
        <f t="shared" ref="E503:E517" si="202">IF(D503="Bon état","Niveau 1",IF(D503="Faïencée","Niveau 2",IF(D503="Fortement faïencée","Niveau 3",IF(D503="Orniérée","Niveau 4",IF(D503="Affaissée ou quasi détruite","Niveau 5","")))))</f>
        <v>Niveau 1</v>
      </c>
      <c r="F503" s="27" t="s">
        <v>1136</v>
      </c>
      <c r="G503" s="41" t="s">
        <v>1145</v>
      </c>
      <c r="H503" s="76">
        <v>246</v>
      </c>
      <c r="I503" s="109">
        <v>5.5</v>
      </c>
      <c r="J503" s="94">
        <f t="shared" ref="J503:J517" si="203">I503*H503</f>
        <v>1353</v>
      </c>
      <c r="K503" s="27"/>
      <c r="L503" s="27"/>
      <c r="M503" s="27"/>
      <c r="N503" s="27"/>
      <c r="O503" s="27"/>
      <c r="P503" s="266"/>
      <c r="Q503" s="27"/>
      <c r="R503" s="45"/>
      <c r="S503" s="55"/>
      <c r="T503" s="23"/>
      <c r="U503" s="23"/>
      <c r="V503" s="23"/>
      <c r="W503" s="23"/>
      <c r="X503" s="23"/>
      <c r="Y503" s="91"/>
      <c r="Z503" s="92"/>
      <c r="AA503" s="92"/>
      <c r="AB503" s="67" t="str">
        <f t="shared" ref="AB503:AB517" si="204">IF(R503="Année N",Y503+Z503+AA503,"")</f>
        <v/>
      </c>
      <c r="AC503" s="67" t="str">
        <f t="shared" ref="AC503:AC517" si="205">IF(R503="N+1",Y503+Z503+AA503,"")</f>
        <v/>
      </c>
      <c r="AD503" s="67" t="str">
        <f t="shared" ref="AD503:AD517" si="206">IF(R503="&gt; N+1",Y503+Z503+AA503,"")</f>
        <v/>
      </c>
      <c r="AE503" s="31"/>
      <c r="AF503" s="23">
        <f t="shared" ref="AF503:AF517" si="207">IF(E503="Niveau 1",1,0)</f>
        <v>1</v>
      </c>
      <c r="AG503" s="23">
        <f t="shared" ref="AG503:AG517" si="208">IF(E503="Niveau 2",1,0)</f>
        <v>0</v>
      </c>
      <c r="AH503" s="23">
        <f t="shared" ref="AH503:AH517" si="209">IF(E503="Niveau 3",1,0)</f>
        <v>0</v>
      </c>
      <c r="AI503" s="23">
        <f t="shared" ref="AI503:AI517" si="210">IF(E503="Niveau 4",1,0)</f>
        <v>0</v>
      </c>
      <c r="AJ503" s="23">
        <f t="shared" ref="AJ503:AJ517" si="211">IF(E503="Niveau 5",1,0)</f>
        <v>0</v>
      </c>
    </row>
    <row r="504" spans="1:36" ht="25.5" customHeight="1" x14ac:dyDescent="0.2">
      <c r="A504" s="126" t="s">
        <v>0</v>
      </c>
      <c r="B504" s="60" t="s">
        <v>1712</v>
      </c>
      <c r="C504" s="41" t="s">
        <v>33</v>
      </c>
      <c r="D504" s="74" t="s">
        <v>1339</v>
      </c>
      <c r="E504" s="93" t="str">
        <f t="shared" si="202"/>
        <v>Niveau 1</v>
      </c>
      <c r="F504" s="27" t="s">
        <v>1136</v>
      </c>
      <c r="G504" s="41" t="s">
        <v>1145</v>
      </c>
      <c r="H504" s="76"/>
      <c r="I504" s="109"/>
      <c r="J504" s="94">
        <f t="shared" si="203"/>
        <v>0</v>
      </c>
      <c r="K504" s="27"/>
      <c r="L504" s="27"/>
      <c r="M504" s="27"/>
      <c r="N504" s="27"/>
      <c r="O504" s="27"/>
      <c r="P504" s="266"/>
      <c r="Q504" s="27"/>
      <c r="R504" s="45"/>
      <c r="S504" s="55"/>
      <c r="T504" s="23"/>
      <c r="U504" s="23"/>
      <c r="V504" s="23"/>
      <c r="W504" s="23"/>
      <c r="X504" s="23"/>
      <c r="Y504" s="91"/>
      <c r="Z504" s="92"/>
      <c r="AA504" s="92"/>
      <c r="AB504" s="67" t="str">
        <f t="shared" si="204"/>
        <v/>
      </c>
      <c r="AC504" s="67" t="str">
        <f t="shared" si="205"/>
        <v/>
      </c>
      <c r="AD504" s="67" t="str">
        <f t="shared" si="206"/>
        <v/>
      </c>
      <c r="AE504" s="31"/>
      <c r="AF504" s="23">
        <f t="shared" si="207"/>
        <v>1</v>
      </c>
      <c r="AG504" s="23">
        <f t="shared" si="208"/>
        <v>0</v>
      </c>
      <c r="AH504" s="23">
        <f t="shared" si="209"/>
        <v>0</v>
      </c>
      <c r="AI504" s="23">
        <f t="shared" si="210"/>
        <v>0</v>
      </c>
      <c r="AJ504" s="23">
        <f t="shared" si="211"/>
        <v>0</v>
      </c>
    </row>
    <row r="505" spans="1:36" ht="25.5" customHeight="1" x14ac:dyDescent="0.2">
      <c r="A505" s="126" t="s">
        <v>3</v>
      </c>
      <c r="B505" s="60" t="s">
        <v>1713</v>
      </c>
      <c r="C505" s="41" t="s">
        <v>1115</v>
      </c>
      <c r="D505" s="74" t="s">
        <v>1179</v>
      </c>
      <c r="E505" s="93" t="str">
        <f t="shared" si="202"/>
        <v>Niveau 2</v>
      </c>
      <c r="F505" s="27" t="s">
        <v>1136</v>
      </c>
      <c r="G505" s="41" t="s">
        <v>1145</v>
      </c>
      <c r="H505" s="76"/>
      <c r="I505" s="109"/>
      <c r="J505" s="94">
        <f t="shared" si="203"/>
        <v>0</v>
      </c>
      <c r="K505" s="27"/>
      <c r="L505" s="27"/>
      <c r="M505" s="27"/>
      <c r="N505" s="27"/>
      <c r="O505" s="27"/>
      <c r="P505" s="266"/>
      <c r="Q505" s="27"/>
      <c r="R505" s="45"/>
      <c r="S505" s="55"/>
      <c r="T505" s="23"/>
      <c r="U505" s="23"/>
      <c r="V505" s="23"/>
      <c r="W505" s="23"/>
      <c r="X505" s="23"/>
      <c r="Y505" s="91"/>
      <c r="Z505" s="92"/>
      <c r="AA505" s="92"/>
      <c r="AB505" s="67" t="str">
        <f t="shared" si="204"/>
        <v/>
      </c>
      <c r="AC505" s="67" t="str">
        <f t="shared" si="205"/>
        <v/>
      </c>
      <c r="AD505" s="67" t="str">
        <f t="shared" si="206"/>
        <v/>
      </c>
      <c r="AE505" s="31"/>
      <c r="AF505" s="23">
        <f t="shared" si="207"/>
        <v>0</v>
      </c>
      <c r="AG505" s="23">
        <f t="shared" si="208"/>
        <v>1</v>
      </c>
      <c r="AH505" s="23">
        <f t="shared" si="209"/>
        <v>0</v>
      </c>
      <c r="AI505" s="23">
        <f t="shared" si="210"/>
        <v>0</v>
      </c>
      <c r="AJ505" s="23">
        <f t="shared" si="211"/>
        <v>0</v>
      </c>
    </row>
    <row r="506" spans="1:36" s="263" customFormat="1" ht="25.5" customHeight="1" x14ac:dyDescent="0.2">
      <c r="A506" s="248" t="s">
        <v>0</v>
      </c>
      <c r="B506" s="249" t="s">
        <v>1714</v>
      </c>
      <c r="C506" s="250" t="s">
        <v>1116</v>
      </c>
      <c r="D506" s="251"/>
      <c r="E506" s="247" t="str">
        <f t="shared" si="202"/>
        <v/>
      </c>
      <c r="F506" s="252"/>
      <c r="G506" s="250"/>
      <c r="H506" s="253"/>
      <c r="I506" s="254"/>
      <c r="J506" s="255">
        <f t="shared" si="203"/>
        <v>0</v>
      </c>
      <c r="K506" s="252"/>
      <c r="L506" s="252"/>
      <c r="M506" s="252"/>
      <c r="N506" s="252"/>
      <c r="O506" s="252"/>
      <c r="P506" s="267" t="s">
        <v>2120</v>
      </c>
      <c r="Q506" s="252"/>
      <c r="R506" s="256"/>
      <c r="S506" s="247"/>
      <c r="T506" s="261"/>
      <c r="U506" s="261"/>
      <c r="V506" s="261"/>
      <c r="W506" s="261"/>
      <c r="X506" s="261"/>
      <c r="Y506" s="257"/>
      <c r="Z506" s="258"/>
      <c r="AA506" s="258"/>
      <c r="AB506" s="259" t="str">
        <f t="shared" si="204"/>
        <v/>
      </c>
      <c r="AC506" s="259" t="str">
        <f t="shared" si="205"/>
        <v/>
      </c>
      <c r="AD506" s="259" t="str">
        <f t="shared" si="206"/>
        <v/>
      </c>
      <c r="AE506" s="262"/>
      <c r="AF506" s="261">
        <f t="shared" si="207"/>
        <v>0</v>
      </c>
      <c r="AG506" s="261">
        <f t="shared" si="208"/>
        <v>0</v>
      </c>
      <c r="AH506" s="261">
        <f t="shared" si="209"/>
        <v>0</v>
      </c>
      <c r="AI506" s="261">
        <f t="shared" si="210"/>
        <v>0</v>
      </c>
      <c r="AJ506" s="261">
        <f t="shared" si="211"/>
        <v>0</v>
      </c>
    </row>
    <row r="507" spans="1:36" s="263" customFormat="1" ht="25.5" customHeight="1" x14ac:dyDescent="0.2">
      <c r="A507" s="248" t="s">
        <v>0</v>
      </c>
      <c r="B507" s="249" t="s">
        <v>1715</v>
      </c>
      <c r="C507" s="250" t="s">
        <v>1116</v>
      </c>
      <c r="D507" s="251"/>
      <c r="E507" s="247" t="str">
        <f t="shared" si="202"/>
        <v/>
      </c>
      <c r="F507" s="252"/>
      <c r="G507" s="250"/>
      <c r="H507" s="253"/>
      <c r="I507" s="254"/>
      <c r="J507" s="255">
        <f t="shared" si="203"/>
        <v>0</v>
      </c>
      <c r="K507" s="252"/>
      <c r="L507" s="252"/>
      <c r="M507" s="252"/>
      <c r="N507" s="252"/>
      <c r="O507" s="252"/>
      <c r="P507" s="267" t="s">
        <v>2120</v>
      </c>
      <c r="Q507" s="252"/>
      <c r="R507" s="256"/>
      <c r="S507" s="247"/>
      <c r="T507" s="261"/>
      <c r="U507" s="261"/>
      <c r="V507" s="261"/>
      <c r="W507" s="261"/>
      <c r="X507" s="261"/>
      <c r="Y507" s="257"/>
      <c r="Z507" s="258"/>
      <c r="AA507" s="258"/>
      <c r="AB507" s="259" t="str">
        <f t="shared" si="204"/>
        <v/>
      </c>
      <c r="AC507" s="259" t="str">
        <f t="shared" si="205"/>
        <v/>
      </c>
      <c r="AD507" s="259" t="str">
        <f t="shared" si="206"/>
        <v/>
      </c>
      <c r="AE507" s="262"/>
      <c r="AF507" s="261">
        <f t="shared" si="207"/>
        <v>0</v>
      </c>
      <c r="AG507" s="261">
        <f t="shared" si="208"/>
        <v>0</v>
      </c>
      <c r="AH507" s="261">
        <f t="shared" si="209"/>
        <v>0</v>
      </c>
      <c r="AI507" s="261">
        <f t="shared" si="210"/>
        <v>0</v>
      </c>
      <c r="AJ507" s="261">
        <f t="shared" si="211"/>
        <v>0</v>
      </c>
    </row>
    <row r="508" spans="1:36" ht="25.5" customHeight="1" x14ac:dyDescent="0.2">
      <c r="A508" s="177" t="s">
        <v>0</v>
      </c>
      <c r="B508" s="181" t="s">
        <v>1716</v>
      </c>
      <c r="C508" s="179" t="s">
        <v>25</v>
      </c>
      <c r="D508" s="74"/>
      <c r="E508" s="93" t="str">
        <f t="shared" si="202"/>
        <v/>
      </c>
      <c r="F508" s="27" t="s">
        <v>1136</v>
      </c>
      <c r="G508" s="41" t="s">
        <v>1145</v>
      </c>
      <c r="H508" s="76"/>
      <c r="I508" s="109"/>
      <c r="J508" s="94">
        <f t="shared" si="203"/>
        <v>0</v>
      </c>
      <c r="K508" s="27"/>
      <c r="L508" s="27"/>
      <c r="M508" s="27"/>
      <c r="N508" s="27"/>
      <c r="O508" s="27"/>
      <c r="P508" s="266"/>
      <c r="Q508" s="27"/>
      <c r="R508" s="45"/>
      <c r="S508" s="55"/>
      <c r="T508" s="23"/>
      <c r="U508" s="23"/>
      <c r="V508" s="23"/>
      <c r="W508" s="23"/>
      <c r="X508" s="23"/>
      <c r="Y508" s="91"/>
      <c r="Z508" s="92"/>
      <c r="AA508" s="92"/>
      <c r="AB508" s="67" t="str">
        <f t="shared" si="204"/>
        <v/>
      </c>
      <c r="AC508" s="67" t="str">
        <f t="shared" si="205"/>
        <v/>
      </c>
      <c r="AD508" s="67" t="str">
        <f t="shared" si="206"/>
        <v/>
      </c>
      <c r="AE508" s="31"/>
      <c r="AF508" s="23">
        <f t="shared" si="207"/>
        <v>0</v>
      </c>
      <c r="AG508" s="23">
        <f t="shared" si="208"/>
        <v>0</v>
      </c>
      <c r="AH508" s="23">
        <f t="shared" si="209"/>
        <v>0</v>
      </c>
      <c r="AI508" s="23">
        <f t="shared" si="210"/>
        <v>0</v>
      </c>
      <c r="AJ508" s="23">
        <f t="shared" si="211"/>
        <v>0</v>
      </c>
    </row>
    <row r="509" spans="1:36" ht="25.5" customHeight="1" x14ac:dyDescent="0.2">
      <c r="A509" s="177" t="s">
        <v>0</v>
      </c>
      <c r="B509" s="181" t="s">
        <v>496</v>
      </c>
      <c r="C509" s="179" t="s">
        <v>25</v>
      </c>
      <c r="D509" s="74"/>
      <c r="E509" s="93" t="str">
        <f t="shared" si="202"/>
        <v/>
      </c>
      <c r="F509" s="27" t="s">
        <v>1136</v>
      </c>
      <c r="G509" s="41"/>
      <c r="H509" s="76"/>
      <c r="I509" s="109"/>
      <c r="J509" s="94">
        <f t="shared" si="203"/>
        <v>0</v>
      </c>
      <c r="K509" s="27"/>
      <c r="L509" s="27"/>
      <c r="M509" s="27"/>
      <c r="N509" s="27"/>
      <c r="O509" s="27"/>
      <c r="P509" s="266"/>
      <c r="Q509" s="27"/>
      <c r="R509" s="45"/>
      <c r="S509" s="55"/>
      <c r="T509" s="23"/>
      <c r="U509" s="23"/>
      <c r="V509" s="23"/>
      <c r="W509" s="23"/>
      <c r="X509" s="23"/>
      <c r="Y509" s="91"/>
      <c r="Z509" s="92"/>
      <c r="AA509" s="92"/>
      <c r="AB509" s="67" t="str">
        <f t="shared" si="204"/>
        <v/>
      </c>
      <c r="AC509" s="67" t="str">
        <f t="shared" si="205"/>
        <v/>
      </c>
      <c r="AD509" s="67" t="str">
        <f t="shared" si="206"/>
        <v/>
      </c>
      <c r="AE509" s="31"/>
      <c r="AF509" s="23">
        <f t="shared" si="207"/>
        <v>0</v>
      </c>
      <c r="AG509" s="23">
        <f t="shared" si="208"/>
        <v>0</v>
      </c>
      <c r="AH509" s="23">
        <f t="shared" si="209"/>
        <v>0</v>
      </c>
      <c r="AI509" s="23">
        <f t="shared" si="210"/>
        <v>0</v>
      </c>
      <c r="AJ509" s="23">
        <f t="shared" si="211"/>
        <v>0</v>
      </c>
    </row>
    <row r="510" spans="1:36" ht="25.5" customHeight="1" x14ac:dyDescent="0.2">
      <c r="A510" s="177" t="s">
        <v>0</v>
      </c>
      <c r="B510" s="181" t="s">
        <v>1717</v>
      </c>
      <c r="C510" s="179" t="s">
        <v>1116</v>
      </c>
      <c r="D510" s="74"/>
      <c r="E510" s="93" t="str">
        <f t="shared" si="202"/>
        <v/>
      </c>
      <c r="F510" s="27"/>
      <c r="G510" s="41"/>
      <c r="H510" s="76"/>
      <c r="I510" s="109"/>
      <c r="J510" s="94">
        <f t="shared" si="203"/>
        <v>0</v>
      </c>
      <c r="K510" s="27"/>
      <c r="L510" s="27"/>
      <c r="M510" s="27"/>
      <c r="N510" s="27"/>
      <c r="O510" s="27"/>
      <c r="P510" s="266"/>
      <c r="Q510" s="27"/>
      <c r="R510" s="45"/>
      <c r="S510" s="55"/>
      <c r="T510" s="23"/>
      <c r="U510" s="23"/>
      <c r="V510" s="23"/>
      <c r="W510" s="23"/>
      <c r="X510" s="23"/>
      <c r="Y510" s="91"/>
      <c r="Z510" s="92"/>
      <c r="AA510" s="92"/>
      <c r="AB510" s="67" t="str">
        <f t="shared" si="204"/>
        <v/>
      </c>
      <c r="AC510" s="67" t="str">
        <f t="shared" si="205"/>
        <v/>
      </c>
      <c r="AD510" s="67" t="str">
        <f t="shared" si="206"/>
        <v/>
      </c>
      <c r="AE510" s="31"/>
      <c r="AF510" s="23">
        <f t="shared" si="207"/>
        <v>0</v>
      </c>
      <c r="AG510" s="23">
        <f t="shared" si="208"/>
        <v>0</v>
      </c>
      <c r="AH510" s="23">
        <f t="shared" si="209"/>
        <v>0</v>
      </c>
      <c r="AI510" s="23">
        <f t="shared" si="210"/>
        <v>0</v>
      </c>
      <c r="AJ510" s="23">
        <f t="shared" si="211"/>
        <v>0</v>
      </c>
    </row>
    <row r="511" spans="1:36" ht="25.5" customHeight="1" x14ac:dyDescent="0.2">
      <c r="A511" s="126" t="s">
        <v>0</v>
      </c>
      <c r="B511" s="60" t="s">
        <v>498</v>
      </c>
      <c r="C511" s="41" t="s">
        <v>38</v>
      </c>
      <c r="D511" s="74" t="s">
        <v>1339</v>
      </c>
      <c r="E511" s="93" t="str">
        <f t="shared" si="202"/>
        <v>Niveau 1</v>
      </c>
      <c r="F511" s="27" t="s">
        <v>1136</v>
      </c>
      <c r="G511" s="41" t="s">
        <v>1145</v>
      </c>
      <c r="H511" s="76">
        <v>100</v>
      </c>
      <c r="I511" s="109">
        <v>4.3</v>
      </c>
      <c r="J511" s="94">
        <f t="shared" si="203"/>
        <v>430</v>
      </c>
      <c r="K511" s="27"/>
      <c r="L511" s="27"/>
      <c r="M511" s="27"/>
      <c r="N511" s="27"/>
      <c r="O511" s="27"/>
      <c r="P511" s="118">
        <v>2015</v>
      </c>
      <c r="Q511" s="27" t="s">
        <v>1170</v>
      </c>
      <c r="R511" s="45"/>
      <c r="S511" s="55"/>
      <c r="T511" s="23"/>
      <c r="U511" s="23"/>
      <c r="V511" s="23"/>
      <c r="W511" s="23"/>
      <c r="X511" s="23"/>
      <c r="Y511" s="91"/>
      <c r="Z511" s="92"/>
      <c r="AA511" s="92"/>
      <c r="AB511" s="67" t="str">
        <f t="shared" si="204"/>
        <v/>
      </c>
      <c r="AC511" s="67" t="str">
        <f t="shared" si="205"/>
        <v/>
      </c>
      <c r="AD511" s="67" t="str">
        <f t="shared" si="206"/>
        <v/>
      </c>
      <c r="AE511" s="31"/>
      <c r="AF511" s="23">
        <f t="shared" si="207"/>
        <v>1</v>
      </c>
      <c r="AG511" s="23">
        <f t="shared" si="208"/>
        <v>0</v>
      </c>
      <c r="AH511" s="23">
        <f t="shared" si="209"/>
        <v>0</v>
      </c>
      <c r="AI511" s="23">
        <f t="shared" si="210"/>
        <v>0</v>
      </c>
      <c r="AJ511" s="23">
        <f t="shared" si="211"/>
        <v>0</v>
      </c>
    </row>
    <row r="512" spans="1:36" ht="25.5" customHeight="1" x14ac:dyDescent="0.2">
      <c r="A512" s="126" t="s">
        <v>0</v>
      </c>
      <c r="B512" s="60" t="s">
        <v>1718</v>
      </c>
      <c r="C512" s="41" t="s">
        <v>38</v>
      </c>
      <c r="D512" s="74" t="s">
        <v>1180</v>
      </c>
      <c r="E512" s="93" t="str">
        <f t="shared" si="202"/>
        <v>Niveau 3</v>
      </c>
      <c r="F512" s="27" t="s">
        <v>1135</v>
      </c>
      <c r="G512" s="41" t="s">
        <v>1144</v>
      </c>
      <c r="H512" s="76">
        <v>520</v>
      </c>
      <c r="I512" s="109">
        <v>5.6</v>
      </c>
      <c r="J512" s="94">
        <f t="shared" si="203"/>
        <v>2912</v>
      </c>
      <c r="K512" s="27">
        <v>2912</v>
      </c>
      <c r="L512" s="27"/>
      <c r="M512" s="27"/>
      <c r="N512" s="27">
        <v>874</v>
      </c>
      <c r="O512" s="27"/>
      <c r="P512" s="266"/>
      <c r="Q512" s="27"/>
      <c r="R512" s="45"/>
      <c r="S512" s="55"/>
      <c r="T512" s="23"/>
      <c r="U512" s="23"/>
      <c r="V512" s="23"/>
      <c r="W512" s="23"/>
      <c r="X512" s="23"/>
      <c r="Y512" s="91"/>
      <c r="Z512" s="92"/>
      <c r="AA512" s="92"/>
      <c r="AB512" s="67" t="str">
        <f t="shared" si="204"/>
        <v/>
      </c>
      <c r="AC512" s="67" t="str">
        <f t="shared" si="205"/>
        <v/>
      </c>
      <c r="AD512" s="67" t="str">
        <f t="shared" si="206"/>
        <v/>
      </c>
      <c r="AE512" s="31"/>
      <c r="AF512" s="23">
        <f t="shared" si="207"/>
        <v>0</v>
      </c>
      <c r="AG512" s="23">
        <f t="shared" si="208"/>
        <v>0</v>
      </c>
      <c r="AH512" s="23">
        <f t="shared" si="209"/>
        <v>1</v>
      </c>
      <c r="AI512" s="23">
        <f t="shared" si="210"/>
        <v>0</v>
      </c>
      <c r="AJ512" s="23">
        <f t="shared" si="211"/>
        <v>0</v>
      </c>
    </row>
    <row r="513" spans="1:36" ht="25.5" customHeight="1" x14ac:dyDescent="0.2">
      <c r="A513" s="126" t="s">
        <v>0</v>
      </c>
      <c r="B513" s="60" t="s">
        <v>499</v>
      </c>
      <c r="C513" s="41" t="s">
        <v>37</v>
      </c>
      <c r="D513" s="74" t="s">
        <v>1179</v>
      </c>
      <c r="E513" s="93" t="str">
        <f t="shared" si="202"/>
        <v>Niveau 2</v>
      </c>
      <c r="F513" s="27" t="s">
        <v>1135</v>
      </c>
      <c r="G513" s="41" t="s">
        <v>1145</v>
      </c>
      <c r="H513" s="76">
        <v>110</v>
      </c>
      <c r="I513" s="109">
        <v>5.6</v>
      </c>
      <c r="J513" s="94">
        <f t="shared" si="203"/>
        <v>616</v>
      </c>
      <c r="K513" s="27">
        <v>300</v>
      </c>
      <c r="L513" s="27"/>
      <c r="M513" s="27"/>
      <c r="N513" s="27">
        <v>123</v>
      </c>
      <c r="O513" s="27"/>
      <c r="P513" s="266"/>
      <c r="Q513" s="27"/>
      <c r="R513" s="45"/>
      <c r="S513" s="55"/>
      <c r="T513" s="23"/>
      <c r="U513" s="23"/>
      <c r="V513" s="23"/>
      <c r="W513" s="23"/>
      <c r="X513" s="23"/>
      <c r="Y513" s="91"/>
      <c r="Z513" s="92"/>
      <c r="AA513" s="92"/>
      <c r="AB513" s="67" t="str">
        <f t="shared" si="204"/>
        <v/>
      </c>
      <c r="AC513" s="67" t="str">
        <f t="shared" si="205"/>
        <v/>
      </c>
      <c r="AD513" s="67" t="str">
        <f t="shared" si="206"/>
        <v/>
      </c>
      <c r="AE513" s="31"/>
      <c r="AF513" s="23">
        <f t="shared" si="207"/>
        <v>0</v>
      </c>
      <c r="AG513" s="23">
        <f t="shared" si="208"/>
        <v>1</v>
      </c>
      <c r="AH513" s="23">
        <f t="shared" si="209"/>
        <v>0</v>
      </c>
      <c r="AI513" s="23">
        <f t="shared" si="210"/>
        <v>0</v>
      </c>
      <c r="AJ513" s="23">
        <f t="shared" si="211"/>
        <v>0</v>
      </c>
    </row>
    <row r="514" spans="1:36" ht="25.5" customHeight="1" x14ac:dyDescent="0.2">
      <c r="A514" s="177" t="s">
        <v>0</v>
      </c>
      <c r="B514" s="181" t="s">
        <v>500</v>
      </c>
      <c r="C514" s="179" t="s">
        <v>24</v>
      </c>
      <c r="D514" s="74"/>
      <c r="E514" s="93" t="str">
        <f t="shared" si="202"/>
        <v/>
      </c>
      <c r="F514" s="27"/>
      <c r="G514" s="41"/>
      <c r="H514" s="76"/>
      <c r="I514" s="109"/>
      <c r="J514" s="94">
        <f t="shared" si="203"/>
        <v>0</v>
      </c>
      <c r="K514" s="27"/>
      <c r="L514" s="27"/>
      <c r="M514" s="27"/>
      <c r="N514" s="27"/>
      <c r="O514" s="27"/>
      <c r="P514" s="266"/>
      <c r="Q514" s="27"/>
      <c r="R514" s="45"/>
      <c r="S514" s="55"/>
      <c r="T514" s="23"/>
      <c r="U514" s="23"/>
      <c r="V514" s="23"/>
      <c r="W514" s="23"/>
      <c r="X514" s="23"/>
      <c r="Y514" s="91"/>
      <c r="Z514" s="92"/>
      <c r="AA514" s="92"/>
      <c r="AB514" s="67" t="str">
        <f t="shared" si="204"/>
        <v/>
      </c>
      <c r="AC514" s="67" t="str">
        <f t="shared" si="205"/>
        <v/>
      </c>
      <c r="AD514" s="67" t="str">
        <f t="shared" si="206"/>
        <v/>
      </c>
      <c r="AE514" s="31"/>
      <c r="AF514" s="23">
        <f t="shared" si="207"/>
        <v>0</v>
      </c>
      <c r="AG514" s="23">
        <f t="shared" si="208"/>
        <v>0</v>
      </c>
      <c r="AH514" s="23">
        <f t="shared" si="209"/>
        <v>0</v>
      </c>
      <c r="AI514" s="23">
        <f t="shared" si="210"/>
        <v>0</v>
      </c>
      <c r="AJ514" s="23">
        <f t="shared" si="211"/>
        <v>0</v>
      </c>
    </row>
    <row r="515" spans="1:36" ht="25.5" customHeight="1" x14ac:dyDescent="0.2">
      <c r="A515" s="126" t="s">
        <v>0</v>
      </c>
      <c r="B515" s="60" t="s">
        <v>1722</v>
      </c>
      <c r="C515" s="41" t="s">
        <v>1113</v>
      </c>
      <c r="D515" s="74" t="s">
        <v>1179</v>
      </c>
      <c r="E515" s="93" t="str">
        <f t="shared" si="202"/>
        <v>Niveau 2</v>
      </c>
      <c r="F515" s="27" t="s">
        <v>1136</v>
      </c>
      <c r="G515" s="41" t="s">
        <v>1145</v>
      </c>
      <c r="H515" s="76"/>
      <c r="I515" s="109"/>
      <c r="J515" s="94">
        <f t="shared" si="203"/>
        <v>0</v>
      </c>
      <c r="K515" s="27"/>
      <c r="L515" s="27"/>
      <c r="M515" s="27"/>
      <c r="N515" s="27"/>
      <c r="O515" s="27"/>
      <c r="P515" s="266"/>
      <c r="Q515" s="27"/>
      <c r="R515" s="45"/>
      <c r="S515" s="55"/>
      <c r="T515" s="23"/>
      <c r="U515" s="23"/>
      <c r="V515" s="23"/>
      <c r="W515" s="23"/>
      <c r="X515" s="23"/>
      <c r="Y515" s="91"/>
      <c r="Z515" s="92"/>
      <c r="AA515" s="92"/>
      <c r="AB515" s="67" t="str">
        <f t="shared" si="204"/>
        <v/>
      </c>
      <c r="AC515" s="67" t="str">
        <f t="shared" si="205"/>
        <v/>
      </c>
      <c r="AD515" s="67" t="str">
        <f t="shared" si="206"/>
        <v/>
      </c>
      <c r="AE515" s="31"/>
      <c r="AF515" s="23">
        <f t="shared" si="207"/>
        <v>0</v>
      </c>
      <c r="AG515" s="23">
        <f t="shared" si="208"/>
        <v>1</v>
      </c>
      <c r="AH515" s="23">
        <f t="shared" si="209"/>
        <v>0</v>
      </c>
      <c r="AI515" s="23">
        <f t="shared" si="210"/>
        <v>0</v>
      </c>
      <c r="AJ515" s="23">
        <f t="shared" si="211"/>
        <v>0</v>
      </c>
    </row>
    <row r="516" spans="1:36" ht="25.5" customHeight="1" x14ac:dyDescent="0.2">
      <c r="A516" s="126" t="s">
        <v>0</v>
      </c>
      <c r="B516" s="60" t="s">
        <v>1719</v>
      </c>
      <c r="C516" s="41" t="s">
        <v>29</v>
      </c>
      <c r="D516" s="74" t="s">
        <v>1339</v>
      </c>
      <c r="E516" s="93" t="str">
        <f t="shared" si="202"/>
        <v>Niveau 1</v>
      </c>
      <c r="F516" s="27" t="s">
        <v>1136</v>
      </c>
      <c r="G516" s="41" t="s">
        <v>1145</v>
      </c>
      <c r="H516" s="76"/>
      <c r="I516" s="109"/>
      <c r="J516" s="94">
        <f t="shared" si="203"/>
        <v>0</v>
      </c>
      <c r="K516" s="27"/>
      <c r="L516" s="27"/>
      <c r="M516" s="27"/>
      <c r="N516" s="27"/>
      <c r="O516" s="27"/>
      <c r="P516" s="266"/>
      <c r="Q516" s="27"/>
      <c r="R516" s="45"/>
      <c r="S516" s="55"/>
      <c r="T516" s="23"/>
      <c r="U516" s="23"/>
      <c r="V516" s="23"/>
      <c r="W516" s="23"/>
      <c r="X516" s="23"/>
      <c r="Y516" s="91"/>
      <c r="Z516" s="92"/>
      <c r="AA516" s="92"/>
      <c r="AB516" s="67" t="str">
        <f t="shared" si="204"/>
        <v/>
      </c>
      <c r="AC516" s="67" t="str">
        <f t="shared" si="205"/>
        <v/>
      </c>
      <c r="AD516" s="67" t="str">
        <f t="shared" si="206"/>
        <v/>
      </c>
      <c r="AE516" s="31"/>
      <c r="AF516" s="23">
        <f t="shared" si="207"/>
        <v>1</v>
      </c>
      <c r="AG516" s="23">
        <f t="shared" si="208"/>
        <v>0</v>
      </c>
      <c r="AH516" s="23">
        <f t="shared" si="209"/>
        <v>0</v>
      </c>
      <c r="AI516" s="23">
        <f t="shared" si="210"/>
        <v>0</v>
      </c>
      <c r="AJ516" s="23">
        <f t="shared" si="211"/>
        <v>0</v>
      </c>
    </row>
    <row r="517" spans="1:36" ht="25.5" customHeight="1" x14ac:dyDescent="0.2">
      <c r="A517" s="126" t="s">
        <v>0</v>
      </c>
      <c r="B517" s="60" t="s">
        <v>1720</v>
      </c>
      <c r="C517" s="41" t="s">
        <v>33</v>
      </c>
      <c r="D517" s="74" t="s">
        <v>1339</v>
      </c>
      <c r="E517" s="93" t="str">
        <f t="shared" si="202"/>
        <v>Niveau 1</v>
      </c>
      <c r="F517" s="27" t="s">
        <v>1136</v>
      </c>
      <c r="G517" s="41" t="s">
        <v>1145</v>
      </c>
      <c r="H517" s="76"/>
      <c r="I517" s="109"/>
      <c r="J517" s="94">
        <f t="shared" si="203"/>
        <v>0</v>
      </c>
      <c r="K517" s="27"/>
      <c r="L517" s="27"/>
      <c r="M517" s="27"/>
      <c r="N517" s="27"/>
      <c r="O517" s="27"/>
      <c r="P517" s="266"/>
      <c r="Q517" s="27"/>
      <c r="R517" s="45"/>
      <c r="S517" s="55"/>
      <c r="T517" s="23"/>
      <c r="U517" s="23"/>
      <c r="V517" s="23"/>
      <c r="W517" s="23"/>
      <c r="X517" s="23"/>
      <c r="Y517" s="91"/>
      <c r="Z517" s="92"/>
      <c r="AA517" s="92"/>
      <c r="AB517" s="67" t="str">
        <f t="shared" si="204"/>
        <v/>
      </c>
      <c r="AC517" s="67" t="str">
        <f t="shared" si="205"/>
        <v/>
      </c>
      <c r="AD517" s="67" t="str">
        <f t="shared" si="206"/>
        <v/>
      </c>
      <c r="AE517" s="31"/>
      <c r="AF517" s="23">
        <f t="shared" si="207"/>
        <v>1</v>
      </c>
      <c r="AG517" s="23">
        <f t="shared" si="208"/>
        <v>0</v>
      </c>
      <c r="AH517" s="23">
        <f t="shared" si="209"/>
        <v>0</v>
      </c>
      <c r="AI517" s="23">
        <f t="shared" si="210"/>
        <v>0</v>
      </c>
      <c r="AJ517" s="23">
        <f t="shared" si="211"/>
        <v>0</v>
      </c>
    </row>
    <row r="518" spans="1:36" ht="25.5" customHeight="1" x14ac:dyDescent="0.2">
      <c r="A518" s="126" t="s">
        <v>0</v>
      </c>
      <c r="B518" s="60" t="s">
        <v>1721</v>
      </c>
      <c r="C518" s="41" t="s">
        <v>1114</v>
      </c>
      <c r="D518" s="74" t="s">
        <v>1339</v>
      </c>
      <c r="E518" s="93" t="str">
        <f t="shared" si="182"/>
        <v>Niveau 1</v>
      </c>
      <c r="F518" s="27" t="s">
        <v>1135</v>
      </c>
      <c r="G518" s="41" t="s">
        <v>1144</v>
      </c>
      <c r="H518" s="76"/>
      <c r="I518" s="109"/>
      <c r="J518" s="94">
        <f t="shared" si="168"/>
        <v>0</v>
      </c>
      <c r="K518" s="27"/>
      <c r="L518" s="27"/>
      <c r="M518" s="27"/>
      <c r="N518" s="27"/>
      <c r="O518" s="27"/>
      <c r="P518" s="266"/>
      <c r="Q518" s="27"/>
      <c r="R518" s="45"/>
      <c r="S518" s="55"/>
      <c r="T518" s="23"/>
      <c r="U518" s="23"/>
      <c r="V518" s="23"/>
      <c r="W518" s="23"/>
      <c r="X518" s="23"/>
      <c r="Y518" s="91"/>
      <c r="Z518" s="92"/>
      <c r="AA518" s="92"/>
      <c r="AB518" s="67" t="str">
        <f t="shared" si="169"/>
        <v/>
      </c>
      <c r="AC518" s="67" t="str">
        <f t="shared" si="170"/>
        <v/>
      </c>
      <c r="AD518" s="67" t="str">
        <f t="shared" si="171"/>
        <v/>
      </c>
      <c r="AE518" s="31"/>
      <c r="AF518" s="23">
        <f t="shared" si="163"/>
        <v>1</v>
      </c>
      <c r="AG518" s="23">
        <f t="shared" si="164"/>
        <v>0</v>
      </c>
      <c r="AH518" s="23">
        <f t="shared" si="165"/>
        <v>0</v>
      </c>
      <c r="AI518" s="23">
        <f t="shared" si="166"/>
        <v>0</v>
      </c>
      <c r="AJ518" s="23">
        <f t="shared" si="167"/>
        <v>0</v>
      </c>
    </row>
    <row r="519" spans="1:36" ht="25.5" customHeight="1" x14ac:dyDescent="0.2">
      <c r="A519" s="126" t="s">
        <v>0</v>
      </c>
      <c r="B519" s="60" t="s">
        <v>1723</v>
      </c>
      <c r="C519" s="41" t="s">
        <v>26</v>
      </c>
      <c r="D519" s="74" t="s">
        <v>1179</v>
      </c>
      <c r="E519" s="93" t="str">
        <f>IF(D519="Bon état","Niveau 1",IF(D519="Faïencée","Niveau 2",IF(D519="Fortement faïencée","Niveau 3",IF(D519="Orniérée","Niveau 4",IF(D519="Affaissée ou quasi détruite","Niveau 5","")))))</f>
        <v>Niveau 2</v>
      </c>
      <c r="F519" s="27" t="s">
        <v>1136</v>
      </c>
      <c r="G519" s="41" t="s">
        <v>1145</v>
      </c>
      <c r="H519" s="76"/>
      <c r="I519" s="109"/>
      <c r="J519" s="94">
        <f>I519*H519</f>
        <v>0</v>
      </c>
      <c r="K519" s="27"/>
      <c r="L519" s="27"/>
      <c r="M519" s="27"/>
      <c r="N519" s="27"/>
      <c r="O519" s="27"/>
      <c r="P519" s="266"/>
      <c r="Q519" s="27"/>
      <c r="R519" s="45"/>
      <c r="S519" s="55"/>
      <c r="T519" s="23"/>
      <c r="U519" s="23"/>
      <c r="V519" s="23"/>
      <c r="W519" s="23"/>
      <c r="X519" s="23"/>
      <c r="Y519" s="91"/>
      <c r="Z519" s="92"/>
      <c r="AA519" s="92"/>
      <c r="AB519" s="67" t="str">
        <f>IF(R519="Année N",Y519+Z519+AA519,"")</f>
        <v/>
      </c>
      <c r="AC519" s="67" t="str">
        <f>IF(R519="N+1",Y519+Z519+AA519,"")</f>
        <v/>
      </c>
      <c r="AD519" s="67" t="str">
        <f>IF(R519="&gt; N+1",Y519+Z519+AA519,"")</f>
        <v/>
      </c>
      <c r="AE519" s="31"/>
      <c r="AF519" s="23">
        <f>IF(E519="Niveau 1",1,0)</f>
        <v>0</v>
      </c>
      <c r="AG519" s="23">
        <f>IF(E519="Niveau 2",1,0)</f>
        <v>1</v>
      </c>
      <c r="AH519" s="23">
        <f>IF(E519="Niveau 3",1,0)</f>
        <v>0</v>
      </c>
      <c r="AI519" s="23">
        <f>IF(E519="Niveau 4",1,0)</f>
        <v>0</v>
      </c>
      <c r="AJ519" s="23">
        <f>IF(E519="Niveau 5",1,0)</f>
        <v>0</v>
      </c>
    </row>
    <row r="520" spans="1:36" ht="25.5" customHeight="1" x14ac:dyDescent="0.2">
      <c r="A520" s="126" t="s">
        <v>0</v>
      </c>
      <c r="B520" s="60" t="s">
        <v>1724</v>
      </c>
      <c r="C520" s="41" t="s">
        <v>28</v>
      </c>
      <c r="D520" s="74" t="s">
        <v>1339</v>
      </c>
      <c r="E520" s="93" t="str">
        <f>IF(D520="Bon état","Niveau 1",IF(D520="Faïencée","Niveau 2",IF(D520="Fortement faïencée","Niveau 3",IF(D520="Orniérée","Niveau 4",IF(D520="Affaissée ou quasi détruite","Niveau 5","")))))</f>
        <v>Niveau 1</v>
      </c>
      <c r="F520" s="27" t="s">
        <v>1136</v>
      </c>
      <c r="G520" s="41" t="s">
        <v>1145</v>
      </c>
      <c r="H520" s="104"/>
      <c r="I520" s="109"/>
      <c r="J520" s="94">
        <f>I520*H520</f>
        <v>0</v>
      </c>
      <c r="K520" s="27"/>
      <c r="L520" s="27"/>
      <c r="M520" s="27"/>
      <c r="N520" s="27"/>
      <c r="O520" s="27"/>
      <c r="P520" s="266"/>
      <c r="Q520" s="27"/>
      <c r="R520" s="45"/>
      <c r="S520" s="55"/>
      <c r="T520" s="23"/>
      <c r="U520" s="23"/>
      <c r="V520" s="23"/>
      <c r="W520" s="23"/>
      <c r="X520" s="23"/>
      <c r="Y520" s="91"/>
      <c r="Z520" s="92"/>
      <c r="AA520" s="92"/>
      <c r="AB520" s="67" t="str">
        <f>IF(R520="Année N",Y520+Z520+AA520,"")</f>
        <v/>
      </c>
      <c r="AC520" s="67" t="str">
        <f>IF(R520="N+1",Y520+Z520+AA520,"")</f>
        <v/>
      </c>
      <c r="AD520" s="67" t="str">
        <f>IF(R520="&gt; N+1",Y520+Z520+AA520,"")</f>
        <v/>
      </c>
      <c r="AE520" s="31"/>
      <c r="AF520" s="23">
        <f>IF(E520="Niveau 1",1,0)</f>
        <v>1</v>
      </c>
      <c r="AG520" s="23">
        <f>IF(E520="Niveau 2",1,0)</f>
        <v>0</v>
      </c>
      <c r="AH520" s="23">
        <f>IF(E520="Niveau 3",1,0)</f>
        <v>0</v>
      </c>
      <c r="AI520" s="23">
        <f>IF(E520="Niveau 4",1,0)</f>
        <v>0</v>
      </c>
      <c r="AJ520" s="23">
        <f>IF(E520="Niveau 5",1,0)</f>
        <v>0</v>
      </c>
    </row>
    <row r="521" spans="1:36" ht="25.5" customHeight="1" x14ac:dyDescent="0.2">
      <c r="A521" s="126" t="s">
        <v>5</v>
      </c>
      <c r="B521" s="60" t="s">
        <v>1725</v>
      </c>
      <c r="C521" s="41" t="s">
        <v>30</v>
      </c>
      <c r="D521" s="74" t="s">
        <v>1339</v>
      </c>
      <c r="E521" s="93" t="str">
        <f>IF(D521="Bon état","Niveau 1",IF(D521="Faïencée","Niveau 2",IF(D521="Fortement faïencée","Niveau 3",IF(D521="Orniérée","Niveau 4",IF(D521="Affaissée ou quasi détruite","Niveau 5","")))))</f>
        <v>Niveau 1</v>
      </c>
      <c r="F521" s="27" t="s">
        <v>1136</v>
      </c>
      <c r="G521" s="41" t="s">
        <v>1145</v>
      </c>
      <c r="H521" s="76"/>
      <c r="I521" s="109"/>
      <c r="J521" s="94">
        <f>I521*H521</f>
        <v>0</v>
      </c>
      <c r="K521" s="27"/>
      <c r="L521" s="27"/>
      <c r="M521" s="27"/>
      <c r="N521" s="27"/>
      <c r="O521" s="27"/>
      <c r="P521" s="266"/>
      <c r="Q521" s="27"/>
      <c r="R521" s="45"/>
      <c r="S521" s="55"/>
      <c r="T521" s="23"/>
      <c r="U521" s="23"/>
      <c r="V521" s="23"/>
      <c r="W521" s="23"/>
      <c r="X521" s="23"/>
      <c r="Y521" s="91"/>
      <c r="Z521" s="92"/>
      <c r="AA521" s="92"/>
      <c r="AB521" s="67" t="str">
        <f>IF(R521="Année N",Y521+Z521+AA521,"")</f>
        <v/>
      </c>
      <c r="AC521" s="67" t="str">
        <f>IF(R521="N+1",Y521+Z521+AA521,"")</f>
        <v/>
      </c>
      <c r="AD521" s="67" t="str">
        <f>IF(R521="&gt; N+1",Y521+Z521+AA521,"")</f>
        <v/>
      </c>
      <c r="AE521" s="31"/>
      <c r="AF521" s="23">
        <f>IF(E521="Niveau 1",1,0)</f>
        <v>1</v>
      </c>
      <c r="AG521" s="23">
        <f>IF(E521="Niveau 2",1,0)</f>
        <v>0</v>
      </c>
      <c r="AH521" s="23">
        <f>IF(E521="Niveau 3",1,0)</f>
        <v>0</v>
      </c>
      <c r="AI521" s="23">
        <f>IF(E521="Niveau 4",1,0)</f>
        <v>0</v>
      </c>
      <c r="AJ521" s="23">
        <f>IF(E521="Niveau 5",1,0)</f>
        <v>0</v>
      </c>
    </row>
    <row r="522" spans="1:36" ht="25.5" customHeight="1" x14ac:dyDescent="0.2">
      <c r="A522" s="126" t="s">
        <v>0</v>
      </c>
      <c r="B522" s="60" t="s">
        <v>1726</v>
      </c>
      <c r="C522" s="41" t="s">
        <v>31</v>
      </c>
      <c r="D522" s="74" t="s">
        <v>1339</v>
      </c>
      <c r="E522" s="93" t="str">
        <f>IF(D522="Bon état","Niveau 1",IF(D522="Faïencée","Niveau 2",IF(D522="Fortement faïencée","Niveau 3",IF(D522="Orniérée","Niveau 4",IF(D522="Affaissée ou quasi détruite","Niveau 5","")))))</f>
        <v>Niveau 1</v>
      </c>
      <c r="F522" s="27" t="s">
        <v>1136</v>
      </c>
      <c r="G522" s="41" t="s">
        <v>1145</v>
      </c>
      <c r="H522" s="76"/>
      <c r="I522" s="109"/>
      <c r="J522" s="94">
        <f>I522*H522</f>
        <v>0</v>
      </c>
      <c r="K522" s="27"/>
      <c r="L522" s="27"/>
      <c r="M522" s="27"/>
      <c r="N522" s="27"/>
      <c r="O522" s="27"/>
      <c r="P522" s="266"/>
      <c r="Q522" s="27"/>
      <c r="R522" s="45"/>
      <c r="S522" s="55"/>
      <c r="T522" s="23"/>
      <c r="U522" s="23"/>
      <c r="V522" s="23"/>
      <c r="W522" s="23"/>
      <c r="X522" s="23"/>
      <c r="Y522" s="91"/>
      <c r="Z522" s="92"/>
      <c r="AA522" s="92"/>
      <c r="AB522" s="67" t="str">
        <f>IF(R522="Année N",Y522+Z522+AA522,"")</f>
        <v/>
      </c>
      <c r="AC522" s="67" t="str">
        <f>IF(R522="N+1",Y522+Z522+AA522,"")</f>
        <v/>
      </c>
      <c r="AD522" s="67" t="str">
        <f>IF(R522="&gt; N+1",Y522+Z522+AA522,"")</f>
        <v/>
      </c>
      <c r="AE522" s="31"/>
      <c r="AF522" s="23">
        <f>IF(E522="Niveau 1",1,0)</f>
        <v>1</v>
      </c>
      <c r="AG522" s="23">
        <f>IF(E522="Niveau 2",1,0)</f>
        <v>0</v>
      </c>
      <c r="AH522" s="23">
        <f>IF(E522="Niveau 3",1,0)</f>
        <v>0</v>
      </c>
      <c r="AI522" s="23">
        <f>IF(E522="Niveau 4",1,0)</f>
        <v>0</v>
      </c>
      <c r="AJ522" s="23">
        <f>IF(E522="Niveau 5",1,0)</f>
        <v>0</v>
      </c>
    </row>
    <row r="523" spans="1:36" ht="25.5" customHeight="1" x14ac:dyDescent="0.2">
      <c r="A523" s="177" t="s">
        <v>1</v>
      </c>
      <c r="B523" s="181" t="s">
        <v>1727</v>
      </c>
      <c r="C523" s="180" t="s">
        <v>1115</v>
      </c>
      <c r="D523" s="74"/>
      <c r="E523" s="93"/>
      <c r="F523" s="27" t="s">
        <v>1134</v>
      </c>
      <c r="G523" s="41" t="s">
        <v>1144</v>
      </c>
      <c r="H523" s="76"/>
      <c r="I523" s="109"/>
      <c r="J523" s="94"/>
      <c r="K523" s="27"/>
      <c r="L523" s="27"/>
      <c r="M523" s="27"/>
      <c r="N523" s="27"/>
      <c r="O523" s="27"/>
      <c r="P523" s="266"/>
      <c r="Q523" s="27"/>
      <c r="R523" s="45"/>
      <c r="S523" s="208"/>
      <c r="T523" s="23"/>
      <c r="U523" s="23"/>
      <c r="V523" s="23"/>
      <c r="W523" s="23"/>
      <c r="X523" s="23"/>
      <c r="Y523" s="91"/>
      <c r="Z523" s="92"/>
      <c r="AA523" s="92"/>
      <c r="AB523" s="207"/>
      <c r="AC523" s="207"/>
      <c r="AD523" s="207"/>
      <c r="AE523" s="31"/>
      <c r="AF523" s="23"/>
      <c r="AG523" s="23"/>
      <c r="AH523" s="23"/>
      <c r="AI523" s="23"/>
      <c r="AJ523" s="23"/>
    </row>
    <row r="524" spans="1:36" ht="25.5" customHeight="1" x14ac:dyDescent="0.2">
      <c r="A524" s="177" t="s">
        <v>0</v>
      </c>
      <c r="B524" s="181" t="s">
        <v>1728</v>
      </c>
      <c r="C524" s="180" t="s">
        <v>23</v>
      </c>
      <c r="D524" s="74"/>
      <c r="E524" s="93" t="str">
        <f>IF(D524="Bon état","Niveau 1",IF(D524="Faïencée","Niveau 2",IF(D524="Fortement faïencée","Niveau 3",IF(D524="Orniérée","Niveau 4",IF(D524="Affaissée ou quasi détruite","Niveau 5","")))))</f>
        <v/>
      </c>
      <c r="F524" s="27"/>
      <c r="G524" s="41" t="s">
        <v>1145</v>
      </c>
      <c r="H524" s="76"/>
      <c r="I524" s="109"/>
      <c r="J524" s="94">
        <f>I524*H524</f>
        <v>0</v>
      </c>
      <c r="K524" s="27"/>
      <c r="L524" s="27"/>
      <c r="M524" s="27"/>
      <c r="N524" s="27"/>
      <c r="O524" s="27"/>
      <c r="P524" s="266"/>
      <c r="Q524" s="27"/>
      <c r="R524" s="45"/>
      <c r="S524" s="55"/>
      <c r="T524" s="23"/>
      <c r="U524" s="23"/>
      <c r="V524" s="23"/>
      <c r="W524" s="23"/>
      <c r="X524" s="23"/>
      <c r="Y524" s="91"/>
      <c r="Z524" s="92"/>
      <c r="AA524" s="92"/>
      <c r="AB524" s="67" t="str">
        <f>IF(R524="Année N",Y524+Z524+AA524,"")</f>
        <v/>
      </c>
      <c r="AC524" s="67" t="str">
        <f>IF(R524="N+1",Y524+Z524+AA524,"")</f>
        <v/>
      </c>
      <c r="AD524" s="67" t="str">
        <f>IF(R524="&gt; N+1",Y524+Z524+AA524,"")</f>
        <v/>
      </c>
      <c r="AE524" s="31"/>
      <c r="AF524" s="23">
        <f>IF(E524="Niveau 1",1,0)</f>
        <v>0</v>
      </c>
      <c r="AG524" s="23">
        <f>IF(E524="Niveau 2",1,0)</f>
        <v>0</v>
      </c>
      <c r="AH524" s="23">
        <f>IF(E524="Niveau 3",1,0)</f>
        <v>0</v>
      </c>
      <c r="AI524" s="23">
        <f>IF(E524="Niveau 4",1,0)</f>
        <v>0</v>
      </c>
      <c r="AJ524" s="23">
        <f>IF(E524="Niveau 5",1,0)</f>
        <v>0</v>
      </c>
    </row>
    <row r="525" spans="1:36" s="263" customFormat="1" ht="25.5" customHeight="1" x14ac:dyDescent="0.2">
      <c r="A525" s="248" t="s">
        <v>0</v>
      </c>
      <c r="B525" s="249" t="s">
        <v>1729</v>
      </c>
      <c r="C525" s="250" t="s">
        <v>1116</v>
      </c>
      <c r="D525" s="251"/>
      <c r="E525" s="247"/>
      <c r="F525" s="252"/>
      <c r="G525" s="250"/>
      <c r="H525" s="253"/>
      <c r="I525" s="254"/>
      <c r="J525" s="255"/>
      <c r="K525" s="252"/>
      <c r="L525" s="252"/>
      <c r="M525" s="252"/>
      <c r="N525" s="252"/>
      <c r="O525" s="252"/>
      <c r="P525" s="267" t="s">
        <v>2123</v>
      </c>
      <c r="Q525" s="252"/>
      <c r="R525" s="256"/>
      <c r="S525" s="247"/>
      <c r="T525" s="261"/>
      <c r="U525" s="261"/>
      <c r="V525" s="261"/>
      <c r="W525" s="261"/>
      <c r="X525" s="261"/>
      <c r="Y525" s="257"/>
      <c r="Z525" s="258"/>
      <c r="AA525" s="258"/>
      <c r="AB525" s="259"/>
      <c r="AC525" s="259"/>
      <c r="AD525" s="259"/>
      <c r="AE525" s="262"/>
      <c r="AF525" s="261"/>
      <c r="AG525" s="261"/>
      <c r="AH525" s="261"/>
      <c r="AI525" s="261"/>
      <c r="AJ525" s="261"/>
    </row>
    <row r="526" spans="1:36" ht="25.5" customHeight="1" x14ac:dyDescent="0.2">
      <c r="A526" s="126" t="s">
        <v>0</v>
      </c>
      <c r="B526" s="60" t="s">
        <v>510</v>
      </c>
      <c r="C526" s="41" t="s">
        <v>31</v>
      </c>
      <c r="D526" s="74" t="s">
        <v>1339</v>
      </c>
      <c r="E526" s="93" t="str">
        <f t="shared" ref="E526:E532" si="212">IF(D526="Bon état","Niveau 1",IF(D526="Faïencée","Niveau 2",IF(D526="Fortement faïencée","Niveau 3",IF(D526="Orniérée","Niveau 4",IF(D526="Affaissée ou quasi détruite","Niveau 5","")))))</f>
        <v>Niveau 1</v>
      </c>
      <c r="F526" s="27" t="s">
        <v>1136</v>
      </c>
      <c r="G526" s="41" t="s">
        <v>1145</v>
      </c>
      <c r="H526" s="76"/>
      <c r="I526" s="109"/>
      <c r="J526" s="94">
        <f t="shared" ref="J526:J532" si="213">I526*H526</f>
        <v>0</v>
      </c>
      <c r="K526" s="27"/>
      <c r="L526" s="27"/>
      <c r="M526" s="27"/>
      <c r="N526" s="27"/>
      <c r="O526" s="27"/>
      <c r="P526" s="266"/>
      <c r="Q526" s="27"/>
      <c r="R526" s="45"/>
      <c r="S526" s="55"/>
      <c r="T526" s="23"/>
      <c r="U526" s="23"/>
      <c r="V526" s="23"/>
      <c r="W526" s="23"/>
      <c r="X526" s="23"/>
      <c r="Y526" s="91"/>
      <c r="Z526" s="92"/>
      <c r="AA526" s="92"/>
      <c r="AB526" s="67" t="str">
        <f t="shared" ref="AB526:AB532" si="214">IF(R526="Année N",Y526+Z526+AA526,"")</f>
        <v/>
      </c>
      <c r="AC526" s="67" t="str">
        <f t="shared" ref="AC526:AC532" si="215">IF(R526="N+1",Y526+Z526+AA526,"")</f>
        <v/>
      </c>
      <c r="AD526" s="67" t="str">
        <f t="shared" ref="AD526:AD532" si="216">IF(R526="&gt; N+1",Y526+Z526+AA526,"")</f>
        <v/>
      </c>
      <c r="AE526" s="31"/>
      <c r="AF526" s="23">
        <f t="shared" ref="AF526:AF532" si="217">IF(E526="Niveau 1",1,0)</f>
        <v>1</v>
      </c>
      <c r="AG526" s="23">
        <f t="shared" ref="AG526:AG532" si="218">IF(E526="Niveau 2",1,0)</f>
        <v>0</v>
      </c>
      <c r="AH526" s="23">
        <f t="shared" ref="AH526:AH532" si="219">IF(E526="Niveau 3",1,0)</f>
        <v>0</v>
      </c>
      <c r="AI526" s="23">
        <f t="shared" ref="AI526:AI532" si="220">IF(E526="Niveau 4",1,0)</f>
        <v>0</v>
      </c>
      <c r="AJ526" s="23">
        <f t="shared" ref="AJ526:AJ532" si="221">IF(E526="Niveau 5",1,0)</f>
        <v>0</v>
      </c>
    </row>
    <row r="527" spans="1:36" ht="25.5" customHeight="1" x14ac:dyDescent="0.2">
      <c r="A527" s="126" t="s">
        <v>0</v>
      </c>
      <c r="B527" s="60" t="s">
        <v>1730</v>
      </c>
      <c r="C527" s="41" t="s">
        <v>1116</v>
      </c>
      <c r="D527" s="74" t="s">
        <v>1179</v>
      </c>
      <c r="E527" s="93" t="str">
        <f t="shared" si="212"/>
        <v>Niveau 2</v>
      </c>
      <c r="F527" s="27" t="s">
        <v>1135</v>
      </c>
      <c r="G527" s="41" t="s">
        <v>1145</v>
      </c>
      <c r="H527" s="76"/>
      <c r="I527" s="109"/>
      <c r="J527" s="94">
        <f t="shared" si="213"/>
        <v>0</v>
      </c>
      <c r="K527" s="27"/>
      <c r="L527" s="27"/>
      <c r="M527" s="27"/>
      <c r="N527" s="27"/>
      <c r="O527" s="27"/>
      <c r="P527" s="266"/>
      <c r="Q527" s="27"/>
      <c r="R527" s="45"/>
      <c r="S527" s="55"/>
      <c r="T527" s="23"/>
      <c r="U527" s="23"/>
      <c r="V527" s="23"/>
      <c r="W527" s="23"/>
      <c r="X527" s="23"/>
      <c r="Y527" s="91"/>
      <c r="Z527" s="92"/>
      <c r="AA527" s="92"/>
      <c r="AB527" s="67" t="str">
        <f t="shared" si="214"/>
        <v/>
      </c>
      <c r="AC527" s="67" t="str">
        <f t="shared" si="215"/>
        <v/>
      </c>
      <c r="AD527" s="67" t="str">
        <f t="shared" si="216"/>
        <v/>
      </c>
      <c r="AE527" s="31"/>
      <c r="AF527" s="23">
        <f t="shared" si="217"/>
        <v>0</v>
      </c>
      <c r="AG527" s="23">
        <f t="shared" si="218"/>
        <v>1</v>
      </c>
      <c r="AH527" s="23">
        <f t="shared" si="219"/>
        <v>0</v>
      </c>
      <c r="AI527" s="23">
        <f t="shared" si="220"/>
        <v>0</v>
      </c>
      <c r="AJ527" s="23">
        <f t="shared" si="221"/>
        <v>0</v>
      </c>
    </row>
    <row r="528" spans="1:36" ht="25.5" customHeight="1" x14ac:dyDescent="0.2">
      <c r="A528" s="126" t="s">
        <v>5</v>
      </c>
      <c r="B528" s="60" t="s">
        <v>1731</v>
      </c>
      <c r="C528" s="41" t="s">
        <v>29</v>
      </c>
      <c r="D528" s="74" t="s">
        <v>1339</v>
      </c>
      <c r="E528" s="93" t="str">
        <f t="shared" si="212"/>
        <v>Niveau 1</v>
      </c>
      <c r="F528" s="27" t="s">
        <v>1136</v>
      </c>
      <c r="G528" s="41" t="s">
        <v>1145</v>
      </c>
      <c r="H528" s="76"/>
      <c r="I528" s="109"/>
      <c r="J528" s="94">
        <f t="shared" si="213"/>
        <v>0</v>
      </c>
      <c r="K528" s="27"/>
      <c r="L528" s="27"/>
      <c r="M528" s="27"/>
      <c r="N528" s="27"/>
      <c r="O528" s="27"/>
      <c r="P528" s="266"/>
      <c r="Q528" s="27"/>
      <c r="R528" s="45"/>
      <c r="S528" s="55"/>
      <c r="T528" s="23"/>
      <c r="U528" s="23"/>
      <c r="V528" s="23"/>
      <c r="W528" s="23"/>
      <c r="X528" s="23"/>
      <c r="Y528" s="91"/>
      <c r="Z528" s="92"/>
      <c r="AA528" s="92"/>
      <c r="AB528" s="67" t="str">
        <f t="shared" si="214"/>
        <v/>
      </c>
      <c r="AC528" s="67" t="str">
        <f t="shared" si="215"/>
        <v/>
      </c>
      <c r="AD528" s="67" t="str">
        <f t="shared" si="216"/>
        <v/>
      </c>
      <c r="AE528" s="31"/>
      <c r="AF528" s="23">
        <f t="shared" si="217"/>
        <v>1</v>
      </c>
      <c r="AG528" s="23">
        <f t="shared" si="218"/>
        <v>0</v>
      </c>
      <c r="AH528" s="23">
        <f t="shared" si="219"/>
        <v>0</v>
      </c>
      <c r="AI528" s="23">
        <f t="shared" si="220"/>
        <v>0</v>
      </c>
      <c r="AJ528" s="23">
        <f t="shared" si="221"/>
        <v>0</v>
      </c>
    </row>
    <row r="529" spans="1:36" ht="25.5" customHeight="1" x14ac:dyDescent="0.2">
      <c r="A529" s="126" t="s">
        <v>7</v>
      </c>
      <c r="B529" s="60" t="s">
        <v>1732</v>
      </c>
      <c r="C529" s="41" t="s">
        <v>26</v>
      </c>
      <c r="D529" s="74" t="s">
        <v>1339</v>
      </c>
      <c r="E529" s="93" t="str">
        <f t="shared" si="212"/>
        <v>Niveau 1</v>
      </c>
      <c r="F529" s="27" t="s">
        <v>1136</v>
      </c>
      <c r="G529" s="41" t="s">
        <v>1145</v>
      </c>
      <c r="H529" s="76"/>
      <c r="I529" s="109"/>
      <c r="J529" s="94">
        <f t="shared" si="213"/>
        <v>0</v>
      </c>
      <c r="K529" s="27"/>
      <c r="L529" s="27"/>
      <c r="M529" s="27"/>
      <c r="N529" s="27"/>
      <c r="O529" s="27"/>
      <c r="P529" s="266"/>
      <c r="Q529" s="27"/>
      <c r="R529" s="45"/>
      <c r="S529" s="55"/>
      <c r="T529" s="23"/>
      <c r="U529" s="23"/>
      <c r="V529" s="23"/>
      <c r="W529" s="23"/>
      <c r="X529" s="23"/>
      <c r="Y529" s="91"/>
      <c r="Z529" s="92"/>
      <c r="AA529" s="92"/>
      <c r="AB529" s="67" t="str">
        <f t="shared" si="214"/>
        <v/>
      </c>
      <c r="AC529" s="67" t="str">
        <f t="shared" si="215"/>
        <v/>
      </c>
      <c r="AD529" s="67" t="str">
        <f t="shared" si="216"/>
        <v/>
      </c>
      <c r="AE529" s="31"/>
      <c r="AF529" s="23">
        <f t="shared" si="217"/>
        <v>1</v>
      </c>
      <c r="AG529" s="23">
        <f t="shared" si="218"/>
        <v>0</v>
      </c>
      <c r="AH529" s="23">
        <f t="shared" si="219"/>
        <v>0</v>
      </c>
      <c r="AI529" s="23">
        <f t="shared" si="220"/>
        <v>0</v>
      </c>
      <c r="AJ529" s="23">
        <f t="shared" si="221"/>
        <v>0</v>
      </c>
    </row>
    <row r="530" spans="1:36" ht="25.5" customHeight="1" x14ac:dyDescent="0.2">
      <c r="A530" s="177" t="s">
        <v>0</v>
      </c>
      <c r="B530" s="181" t="s">
        <v>1733</v>
      </c>
      <c r="C530" s="179" t="s">
        <v>25</v>
      </c>
      <c r="D530" s="74"/>
      <c r="E530" s="93" t="str">
        <f t="shared" si="212"/>
        <v/>
      </c>
      <c r="F530" s="27"/>
      <c r="G530" s="41"/>
      <c r="H530" s="76">
        <v>110</v>
      </c>
      <c r="I530" s="109"/>
      <c r="J530" s="94">
        <f t="shared" si="213"/>
        <v>0</v>
      </c>
      <c r="K530" s="27"/>
      <c r="L530" s="27"/>
      <c r="M530" s="27"/>
      <c r="N530" s="27"/>
      <c r="O530" s="27"/>
      <c r="P530" s="266"/>
      <c r="Q530" s="27"/>
      <c r="R530" s="45"/>
      <c r="S530" s="55"/>
      <c r="T530" s="23"/>
      <c r="U530" s="23"/>
      <c r="V530" s="23"/>
      <c r="W530" s="23"/>
      <c r="X530" s="23"/>
      <c r="Y530" s="91"/>
      <c r="Z530" s="92"/>
      <c r="AA530" s="92"/>
      <c r="AB530" s="67" t="str">
        <f t="shared" si="214"/>
        <v/>
      </c>
      <c r="AC530" s="67" t="str">
        <f t="shared" si="215"/>
        <v/>
      </c>
      <c r="AD530" s="67" t="str">
        <f t="shared" si="216"/>
        <v/>
      </c>
      <c r="AE530" s="31"/>
      <c r="AF530" s="23">
        <f t="shared" si="217"/>
        <v>0</v>
      </c>
      <c r="AG530" s="23">
        <f t="shared" si="218"/>
        <v>0</v>
      </c>
      <c r="AH530" s="23">
        <f t="shared" si="219"/>
        <v>0</v>
      </c>
      <c r="AI530" s="23">
        <f t="shared" si="220"/>
        <v>0</v>
      </c>
      <c r="AJ530" s="23">
        <f t="shared" si="221"/>
        <v>0</v>
      </c>
    </row>
    <row r="531" spans="1:36" ht="25.5" customHeight="1" x14ac:dyDescent="0.2">
      <c r="A531" s="126" t="s">
        <v>3</v>
      </c>
      <c r="B531" s="60" t="s">
        <v>1734</v>
      </c>
      <c r="C531" s="41" t="s">
        <v>1115</v>
      </c>
      <c r="D531" s="74" t="s">
        <v>1339</v>
      </c>
      <c r="E531" s="93" t="str">
        <f t="shared" si="212"/>
        <v>Niveau 1</v>
      </c>
      <c r="F531" s="27" t="s">
        <v>1135</v>
      </c>
      <c r="G531" s="41" t="s">
        <v>1145</v>
      </c>
      <c r="H531" s="76"/>
      <c r="I531" s="109"/>
      <c r="J531" s="94">
        <f t="shared" si="213"/>
        <v>0</v>
      </c>
      <c r="K531" s="27"/>
      <c r="L531" s="27"/>
      <c r="M531" s="27"/>
      <c r="N531" s="27"/>
      <c r="O531" s="27"/>
      <c r="P531" s="266"/>
      <c r="Q531" s="27"/>
      <c r="R531" s="45"/>
      <c r="S531" s="55"/>
      <c r="T531" s="23"/>
      <c r="U531" s="23"/>
      <c r="V531" s="23"/>
      <c r="W531" s="23"/>
      <c r="X531" s="23"/>
      <c r="Y531" s="91"/>
      <c r="Z531" s="92"/>
      <c r="AA531" s="92"/>
      <c r="AB531" s="67" t="str">
        <f t="shared" si="214"/>
        <v/>
      </c>
      <c r="AC531" s="67" t="str">
        <f t="shared" si="215"/>
        <v/>
      </c>
      <c r="AD531" s="67" t="str">
        <f t="shared" si="216"/>
        <v/>
      </c>
      <c r="AE531" s="31"/>
      <c r="AF531" s="23">
        <f t="shared" si="217"/>
        <v>1</v>
      </c>
      <c r="AG531" s="23">
        <f t="shared" si="218"/>
        <v>0</v>
      </c>
      <c r="AH531" s="23">
        <f t="shared" si="219"/>
        <v>0</v>
      </c>
      <c r="AI531" s="23">
        <f t="shared" si="220"/>
        <v>0</v>
      </c>
      <c r="AJ531" s="23">
        <f t="shared" si="221"/>
        <v>0</v>
      </c>
    </row>
    <row r="532" spans="1:36" ht="25.5" customHeight="1" x14ac:dyDescent="0.2">
      <c r="A532" s="126" t="s">
        <v>0</v>
      </c>
      <c r="B532" s="60" t="s">
        <v>1735</v>
      </c>
      <c r="C532" s="41" t="s">
        <v>29</v>
      </c>
      <c r="D532" s="74" t="s">
        <v>1179</v>
      </c>
      <c r="E532" s="93" t="str">
        <f t="shared" si="212"/>
        <v>Niveau 2</v>
      </c>
      <c r="F532" s="27" t="s">
        <v>1135</v>
      </c>
      <c r="G532" s="41" t="s">
        <v>1145</v>
      </c>
      <c r="H532" s="76"/>
      <c r="I532" s="109"/>
      <c r="J532" s="94">
        <f t="shared" si="213"/>
        <v>0</v>
      </c>
      <c r="K532" s="27"/>
      <c r="L532" s="27"/>
      <c r="M532" s="27"/>
      <c r="N532" s="27"/>
      <c r="O532" s="27"/>
      <c r="P532" s="266"/>
      <c r="Q532" s="27"/>
      <c r="R532" s="45"/>
      <c r="S532" s="55"/>
      <c r="T532" s="23"/>
      <c r="U532" s="23"/>
      <c r="V532" s="23"/>
      <c r="W532" s="23"/>
      <c r="X532" s="23"/>
      <c r="Y532" s="91"/>
      <c r="Z532" s="92"/>
      <c r="AA532" s="92"/>
      <c r="AB532" s="67" t="str">
        <f t="shared" si="214"/>
        <v/>
      </c>
      <c r="AC532" s="67" t="str">
        <f t="shared" si="215"/>
        <v/>
      </c>
      <c r="AD532" s="67" t="str">
        <f t="shared" si="216"/>
        <v/>
      </c>
      <c r="AE532" s="31"/>
      <c r="AF532" s="23">
        <f t="shared" si="217"/>
        <v>0</v>
      </c>
      <c r="AG532" s="23">
        <f t="shared" si="218"/>
        <v>1</v>
      </c>
      <c r="AH532" s="23">
        <f t="shared" si="219"/>
        <v>0</v>
      </c>
      <c r="AI532" s="23">
        <f t="shared" si="220"/>
        <v>0</v>
      </c>
      <c r="AJ532" s="23">
        <f t="shared" si="221"/>
        <v>0</v>
      </c>
    </row>
    <row r="533" spans="1:36" s="263" customFormat="1" ht="25.5" customHeight="1" x14ac:dyDescent="0.2">
      <c r="A533" s="248" t="s">
        <v>0</v>
      </c>
      <c r="B533" s="249" t="s">
        <v>1736</v>
      </c>
      <c r="C533" s="250" t="s">
        <v>31</v>
      </c>
      <c r="D533" s="251"/>
      <c r="E533" s="247"/>
      <c r="F533" s="252"/>
      <c r="G533" s="250"/>
      <c r="H533" s="253"/>
      <c r="I533" s="254"/>
      <c r="J533" s="255"/>
      <c r="K533" s="252"/>
      <c r="L533" s="252"/>
      <c r="M533" s="252"/>
      <c r="N533" s="252"/>
      <c r="O533" s="252"/>
      <c r="P533" s="267" t="s">
        <v>2120</v>
      </c>
      <c r="Q533" s="252"/>
      <c r="R533" s="256"/>
      <c r="S533" s="247"/>
      <c r="T533" s="261"/>
      <c r="U533" s="261"/>
      <c r="V533" s="261"/>
      <c r="W533" s="261"/>
      <c r="X533" s="261"/>
      <c r="Y533" s="257"/>
      <c r="Z533" s="258"/>
      <c r="AA533" s="258"/>
      <c r="AB533" s="259"/>
      <c r="AC533" s="259"/>
      <c r="AD533" s="259"/>
      <c r="AE533" s="262"/>
      <c r="AF533" s="261"/>
      <c r="AG533" s="261"/>
      <c r="AH533" s="261"/>
      <c r="AI533" s="261"/>
      <c r="AJ533" s="261"/>
    </row>
    <row r="534" spans="1:36" ht="25.5" customHeight="1" x14ac:dyDescent="0.2">
      <c r="A534" s="126" t="s">
        <v>0</v>
      </c>
      <c r="B534" s="60" t="s">
        <v>1193</v>
      </c>
      <c r="C534" s="41" t="s">
        <v>1340</v>
      </c>
      <c r="D534" s="74" t="s">
        <v>1339</v>
      </c>
      <c r="E534" s="93" t="str">
        <f>IF(D534="Bon état","Niveau 1",IF(D534="Faïencée","Niveau 2",IF(D534="Fortement faïencée","Niveau 3",IF(D534="Orniérée","Niveau 4",IF(D534="Affaissée ou quasi détruite","Niveau 5","")))))</f>
        <v>Niveau 1</v>
      </c>
      <c r="F534" s="27" t="s">
        <v>1136</v>
      </c>
      <c r="G534" s="41" t="s">
        <v>1145</v>
      </c>
      <c r="H534" s="76"/>
      <c r="I534" s="109"/>
      <c r="J534" s="94">
        <f>I534*H534</f>
        <v>0</v>
      </c>
      <c r="K534" s="27"/>
      <c r="L534" s="27"/>
      <c r="M534" s="27"/>
      <c r="N534" s="27"/>
      <c r="O534" s="27"/>
      <c r="P534" s="266"/>
      <c r="Q534" s="27"/>
      <c r="R534" s="45"/>
      <c r="S534" s="55"/>
      <c r="T534" s="23"/>
      <c r="U534" s="23"/>
      <c r="V534" s="23"/>
      <c r="W534" s="23"/>
      <c r="X534" s="23"/>
      <c r="Y534" s="91"/>
      <c r="Z534" s="92"/>
      <c r="AA534" s="92"/>
      <c r="AB534" s="67" t="str">
        <f>IF(R534="Année N",Y534+Z534+AA534,"")</f>
        <v/>
      </c>
      <c r="AC534" s="67" t="str">
        <f>IF(R534="N+1",Y534+Z534+AA534,"")</f>
        <v/>
      </c>
      <c r="AD534" s="67" t="str">
        <f>IF(R534="&gt; N+1",Y534+Z534+AA534,"")</f>
        <v/>
      </c>
      <c r="AE534" s="31"/>
      <c r="AF534" s="23">
        <f>IF(E534="Niveau 1",1,0)</f>
        <v>1</v>
      </c>
      <c r="AG534" s="23">
        <f>IF(E534="Niveau 2",1,0)</f>
        <v>0</v>
      </c>
      <c r="AH534" s="23">
        <f>IF(E534="Niveau 3",1,0)</f>
        <v>0</v>
      </c>
      <c r="AI534" s="23">
        <f>IF(E534="Niveau 4",1,0)</f>
        <v>0</v>
      </c>
      <c r="AJ534" s="23">
        <f>IF(E534="Niveau 5",1,0)</f>
        <v>0</v>
      </c>
    </row>
    <row r="535" spans="1:36" ht="25.5" customHeight="1" x14ac:dyDescent="0.2">
      <c r="A535" s="126" t="s">
        <v>0</v>
      </c>
      <c r="B535" s="60" t="s">
        <v>1737</v>
      </c>
      <c r="C535" s="41" t="s">
        <v>34</v>
      </c>
      <c r="D535" s="74" t="s">
        <v>1339</v>
      </c>
      <c r="E535" s="93" t="str">
        <f>IF(D535="Bon état","Niveau 1",IF(D535="Faïencée","Niveau 2",IF(D535="Fortement faïencée","Niveau 3",IF(D535="Orniérée","Niveau 4",IF(D535="Affaissée ou quasi détruite","Niveau 5","")))))</f>
        <v>Niveau 1</v>
      </c>
      <c r="F535" s="27" t="s">
        <v>1136</v>
      </c>
      <c r="G535" s="41" t="s">
        <v>1145</v>
      </c>
      <c r="H535" s="76"/>
      <c r="I535" s="109"/>
      <c r="J535" s="94">
        <f>I535*H535</f>
        <v>0</v>
      </c>
      <c r="K535" s="27"/>
      <c r="L535" s="27"/>
      <c r="M535" s="27"/>
      <c r="N535" s="27"/>
      <c r="O535" s="27"/>
      <c r="P535" s="266"/>
      <c r="Q535" s="27"/>
      <c r="R535" s="45"/>
      <c r="S535" s="55"/>
      <c r="T535" s="23"/>
      <c r="U535" s="23"/>
      <c r="V535" s="23"/>
      <c r="W535" s="23"/>
      <c r="X535" s="23"/>
      <c r="Y535" s="91"/>
      <c r="Z535" s="92"/>
      <c r="AA535" s="92"/>
      <c r="AB535" s="67" t="str">
        <f>IF(R535="Année N",Y535+Z535+AA535,"")</f>
        <v/>
      </c>
      <c r="AC535" s="67" t="str">
        <f>IF(R535="N+1",Y535+Z535+AA535,"")</f>
        <v/>
      </c>
      <c r="AD535" s="67" t="str">
        <f>IF(R535="&gt; N+1",Y535+Z535+AA535,"")</f>
        <v/>
      </c>
      <c r="AE535" s="31"/>
      <c r="AF535" s="23">
        <f>IF(E535="Niveau 1",1,0)</f>
        <v>1</v>
      </c>
      <c r="AG535" s="23">
        <f>IF(E535="Niveau 2",1,0)</f>
        <v>0</v>
      </c>
      <c r="AH535" s="23">
        <f>IF(E535="Niveau 3",1,0)</f>
        <v>0</v>
      </c>
      <c r="AI535" s="23">
        <f>IF(E535="Niveau 4",1,0)</f>
        <v>0</v>
      </c>
      <c r="AJ535" s="23">
        <f>IF(E535="Niveau 5",1,0)</f>
        <v>0</v>
      </c>
    </row>
    <row r="536" spans="1:36" ht="25.5" customHeight="1" x14ac:dyDescent="0.2">
      <c r="A536" s="126" t="s">
        <v>0</v>
      </c>
      <c r="B536" s="60" t="s">
        <v>1738</v>
      </c>
      <c r="C536" s="41" t="s">
        <v>1116</v>
      </c>
      <c r="D536" s="74" t="s">
        <v>1339</v>
      </c>
      <c r="E536" s="93" t="str">
        <f>IF(D536="Bon état","Niveau 1",IF(D536="Faïencée","Niveau 2",IF(D536="Fortement faïencée","Niveau 3",IF(D536="Orniérée","Niveau 4",IF(D536="Affaissée ou quasi détruite","Niveau 5","")))))</f>
        <v>Niveau 1</v>
      </c>
      <c r="F536" s="27" t="s">
        <v>1136</v>
      </c>
      <c r="G536" s="41" t="s">
        <v>1145</v>
      </c>
      <c r="H536" s="76"/>
      <c r="I536" s="109"/>
      <c r="J536" s="94">
        <f>I536*H536</f>
        <v>0</v>
      </c>
      <c r="K536" s="27"/>
      <c r="L536" s="27"/>
      <c r="M536" s="27"/>
      <c r="N536" s="27"/>
      <c r="O536" s="27"/>
      <c r="P536" s="266"/>
      <c r="Q536" s="27"/>
      <c r="R536" s="45"/>
      <c r="S536" s="55"/>
      <c r="T536" s="23"/>
      <c r="U536" s="23"/>
      <c r="V536" s="23"/>
      <c r="W536" s="23"/>
      <c r="X536" s="23"/>
      <c r="Y536" s="91"/>
      <c r="Z536" s="92"/>
      <c r="AA536" s="92"/>
      <c r="AB536" s="67" t="str">
        <f>IF(R536="Année N",Y536+Z536+AA536,"")</f>
        <v/>
      </c>
      <c r="AC536" s="67" t="str">
        <f>IF(R536="N+1",Y536+Z536+AA536,"")</f>
        <v/>
      </c>
      <c r="AD536" s="67" t="str">
        <f>IF(R536="&gt; N+1",Y536+Z536+AA536,"")</f>
        <v/>
      </c>
      <c r="AE536" s="31"/>
      <c r="AF536" s="23">
        <f>IF(E536="Niveau 1",1,0)</f>
        <v>1</v>
      </c>
      <c r="AG536" s="23">
        <f>IF(E536="Niveau 2",1,0)</f>
        <v>0</v>
      </c>
      <c r="AH536" s="23">
        <f>IF(E536="Niveau 3",1,0)</f>
        <v>0</v>
      </c>
      <c r="AI536" s="23">
        <f>IF(E536="Niveau 4",1,0)</f>
        <v>0</v>
      </c>
      <c r="AJ536" s="23">
        <f>IF(E536="Niveau 5",1,0)</f>
        <v>0</v>
      </c>
    </row>
    <row r="537" spans="1:36" ht="25.5" customHeight="1" x14ac:dyDescent="0.2">
      <c r="A537" s="126" t="s">
        <v>5</v>
      </c>
      <c r="B537" s="60" t="s">
        <v>1739</v>
      </c>
      <c r="C537" s="41" t="s">
        <v>37</v>
      </c>
      <c r="D537" s="74" t="s">
        <v>1339</v>
      </c>
      <c r="E537" s="93" t="str">
        <f>IF(D537="Bon état","Niveau 1",IF(D537="Faïencée","Niveau 2",IF(D537="Fortement faïencée","Niveau 3",IF(D537="Orniérée","Niveau 4",IF(D537="Affaissée ou quasi détruite","Niveau 5","")))))</f>
        <v>Niveau 1</v>
      </c>
      <c r="F537" s="27" t="s">
        <v>1136</v>
      </c>
      <c r="G537" s="41" t="s">
        <v>1145</v>
      </c>
      <c r="H537" s="76">
        <v>100</v>
      </c>
      <c r="I537" s="109">
        <v>5.4</v>
      </c>
      <c r="J537" s="94">
        <f>I537*H537</f>
        <v>540</v>
      </c>
      <c r="K537" s="27"/>
      <c r="L537" s="27"/>
      <c r="M537" s="27"/>
      <c r="N537" s="27"/>
      <c r="O537" s="27"/>
      <c r="P537" s="266"/>
      <c r="Q537" s="27"/>
      <c r="R537" s="45"/>
      <c r="S537" s="55"/>
      <c r="T537" s="23"/>
      <c r="U537" s="23"/>
      <c r="V537" s="23"/>
      <c r="W537" s="23"/>
      <c r="X537" s="23"/>
      <c r="Y537" s="91"/>
      <c r="Z537" s="92"/>
      <c r="AA537" s="92"/>
      <c r="AB537" s="67" t="str">
        <f>IF(R537="Année N",Y537+Z537+AA537,"")</f>
        <v/>
      </c>
      <c r="AC537" s="67" t="str">
        <f>IF(R537="N+1",Y537+Z537+AA537,"")</f>
        <v/>
      </c>
      <c r="AD537" s="67" t="str">
        <f>IF(R537="&gt; N+1",Y537+Z537+AA537,"")</f>
        <v/>
      </c>
      <c r="AE537" s="31"/>
      <c r="AF537" s="23">
        <f>IF(E537="Niveau 1",1,0)</f>
        <v>1</v>
      </c>
      <c r="AG537" s="23">
        <f>IF(E537="Niveau 2",1,0)</f>
        <v>0</v>
      </c>
      <c r="AH537" s="23">
        <f>IF(E537="Niveau 3",1,0)</f>
        <v>0</v>
      </c>
      <c r="AI537" s="23">
        <f>IF(E537="Niveau 4",1,0)</f>
        <v>0</v>
      </c>
      <c r="AJ537" s="23">
        <f>IF(E537="Niveau 5",1,0)</f>
        <v>0</v>
      </c>
    </row>
    <row r="538" spans="1:36" ht="25.5" customHeight="1" x14ac:dyDescent="0.2">
      <c r="A538" s="126" t="s">
        <v>0</v>
      </c>
      <c r="B538" s="60" t="s">
        <v>1740</v>
      </c>
      <c r="C538" s="41" t="s">
        <v>1114</v>
      </c>
      <c r="D538" s="74" t="s">
        <v>1180</v>
      </c>
      <c r="E538" s="93" t="str">
        <f t="shared" si="182"/>
        <v>Niveau 3</v>
      </c>
      <c r="F538" s="27" t="s">
        <v>1136</v>
      </c>
      <c r="G538" s="41" t="s">
        <v>1145</v>
      </c>
      <c r="H538" s="76"/>
      <c r="I538" s="109"/>
      <c r="J538" s="94">
        <f t="shared" si="168"/>
        <v>0</v>
      </c>
      <c r="K538" s="27"/>
      <c r="L538" s="27"/>
      <c r="M538" s="27"/>
      <c r="N538" s="27"/>
      <c r="O538" s="27"/>
      <c r="P538" s="266"/>
      <c r="Q538" s="27"/>
      <c r="R538" s="45"/>
      <c r="S538" s="55"/>
      <c r="T538" s="23"/>
      <c r="U538" s="23"/>
      <c r="V538" s="23"/>
      <c r="W538" s="23"/>
      <c r="X538" s="23"/>
      <c r="Y538" s="91"/>
      <c r="Z538" s="92"/>
      <c r="AA538" s="92"/>
      <c r="AB538" s="67" t="str">
        <f t="shared" si="169"/>
        <v/>
      </c>
      <c r="AC538" s="67" t="str">
        <f t="shared" si="170"/>
        <v/>
      </c>
      <c r="AD538" s="67" t="str">
        <f t="shared" si="171"/>
        <v/>
      </c>
      <c r="AE538" s="31"/>
      <c r="AF538" s="23">
        <f t="shared" si="163"/>
        <v>0</v>
      </c>
      <c r="AG538" s="23">
        <f t="shared" si="164"/>
        <v>0</v>
      </c>
      <c r="AH538" s="23">
        <f t="shared" si="165"/>
        <v>1</v>
      </c>
      <c r="AI538" s="23">
        <f t="shared" si="166"/>
        <v>0</v>
      </c>
      <c r="AJ538" s="23">
        <f t="shared" si="167"/>
        <v>0</v>
      </c>
    </row>
    <row r="539" spans="1:36" ht="25.5" customHeight="1" x14ac:dyDescent="0.2">
      <c r="A539" s="126" t="s">
        <v>0</v>
      </c>
      <c r="B539" s="60" t="s">
        <v>1741</v>
      </c>
      <c r="C539" s="41" t="s">
        <v>1340</v>
      </c>
      <c r="D539" s="74" t="s">
        <v>1179</v>
      </c>
      <c r="E539" s="93" t="str">
        <f>IF(D539="Bon état","Niveau 1",IF(D539="Faïencée","Niveau 2",IF(D539="Fortement faïencée","Niveau 3",IF(D539="Orniérée","Niveau 4",IF(D539="Affaissée ou quasi détruite","Niveau 5","")))))</f>
        <v>Niveau 2</v>
      </c>
      <c r="F539" s="27" t="s">
        <v>1136</v>
      </c>
      <c r="G539" s="41" t="s">
        <v>1145</v>
      </c>
      <c r="H539" s="76"/>
      <c r="I539" s="109"/>
      <c r="J539" s="94">
        <f>I539*H539</f>
        <v>0</v>
      </c>
      <c r="K539" s="27"/>
      <c r="L539" s="27"/>
      <c r="M539" s="27"/>
      <c r="N539" s="27"/>
      <c r="O539" s="27"/>
      <c r="P539" s="266"/>
      <c r="Q539" s="27"/>
      <c r="R539" s="45"/>
      <c r="S539" s="55"/>
      <c r="T539" s="23"/>
      <c r="U539" s="23"/>
      <c r="V539" s="23"/>
      <c r="W539" s="23"/>
      <c r="X539" s="23"/>
      <c r="Y539" s="91"/>
      <c r="Z539" s="92"/>
      <c r="AA539" s="92"/>
      <c r="AB539" s="67" t="str">
        <f>IF(R539="Année N",Y539+Z539+AA539,"")</f>
        <v/>
      </c>
      <c r="AC539" s="67" t="str">
        <f>IF(R539="N+1",Y539+Z539+AA539,"")</f>
        <v/>
      </c>
      <c r="AD539" s="67" t="str">
        <f>IF(R539="&gt; N+1",Y539+Z539+AA539,"")</f>
        <v/>
      </c>
      <c r="AE539" s="31"/>
      <c r="AF539" s="23">
        <f>IF(E539="Niveau 1",1,0)</f>
        <v>0</v>
      </c>
      <c r="AG539" s="23">
        <f>IF(E539="Niveau 2",1,0)</f>
        <v>1</v>
      </c>
      <c r="AH539" s="23">
        <f>IF(E539="Niveau 3",1,0)</f>
        <v>0</v>
      </c>
      <c r="AI539" s="23">
        <f>IF(E539="Niveau 4",1,0)</f>
        <v>0</v>
      </c>
      <c r="AJ539" s="23">
        <f>IF(E539="Niveau 5",1,0)</f>
        <v>0</v>
      </c>
    </row>
    <row r="540" spans="1:36" s="263" customFormat="1" ht="25.5" customHeight="1" x14ac:dyDescent="0.2">
      <c r="A540" s="248" t="s">
        <v>0</v>
      </c>
      <c r="B540" s="249" t="s">
        <v>1742</v>
      </c>
      <c r="C540" s="250" t="s">
        <v>29</v>
      </c>
      <c r="D540" s="251"/>
      <c r="E540" s="247"/>
      <c r="F540" s="252"/>
      <c r="G540" s="250"/>
      <c r="H540" s="253"/>
      <c r="I540" s="254"/>
      <c r="J540" s="255"/>
      <c r="K540" s="252"/>
      <c r="L540" s="252"/>
      <c r="M540" s="252"/>
      <c r="N540" s="252"/>
      <c r="O540" s="252"/>
      <c r="P540" s="267" t="s">
        <v>2120</v>
      </c>
      <c r="Q540" s="252"/>
      <c r="R540" s="256"/>
      <c r="S540" s="247"/>
      <c r="T540" s="261"/>
      <c r="U540" s="261"/>
      <c r="V540" s="261"/>
      <c r="W540" s="261"/>
      <c r="X540" s="261"/>
      <c r="Y540" s="257"/>
      <c r="Z540" s="258"/>
      <c r="AA540" s="258"/>
      <c r="AB540" s="259"/>
      <c r="AC540" s="259"/>
      <c r="AD540" s="259"/>
      <c r="AE540" s="262"/>
      <c r="AF540" s="261"/>
      <c r="AG540" s="261"/>
      <c r="AH540" s="261"/>
      <c r="AI540" s="261"/>
      <c r="AJ540" s="261"/>
    </row>
    <row r="541" spans="1:36" ht="25.5" customHeight="1" x14ac:dyDescent="0.2">
      <c r="A541" s="126" t="s">
        <v>0</v>
      </c>
      <c r="B541" s="128" t="s">
        <v>1743</v>
      </c>
      <c r="C541" s="41" t="s">
        <v>29</v>
      </c>
      <c r="D541" s="74" t="s">
        <v>1339</v>
      </c>
      <c r="E541" s="93" t="str">
        <f t="shared" ref="E541:E547" si="222">IF(D541="Bon état","Niveau 1",IF(D541="Faïencée","Niveau 2",IF(D541="Fortement faïencée","Niveau 3",IF(D541="Orniérée","Niveau 4",IF(D541="Affaissée ou quasi détruite","Niveau 5","")))))</f>
        <v>Niveau 1</v>
      </c>
      <c r="F541" s="27" t="s">
        <v>1136</v>
      </c>
      <c r="G541" s="41" t="s">
        <v>1145</v>
      </c>
      <c r="H541" s="76"/>
      <c r="I541" s="109"/>
      <c r="J541" s="94">
        <f t="shared" ref="J541:J547" si="223">I541*H541</f>
        <v>0</v>
      </c>
      <c r="K541" s="27"/>
      <c r="L541" s="27"/>
      <c r="M541" s="27"/>
      <c r="N541" s="27"/>
      <c r="O541" s="27"/>
      <c r="P541" s="266"/>
      <c r="Q541" s="27"/>
      <c r="R541" s="45"/>
      <c r="S541" s="55"/>
      <c r="T541" s="23"/>
      <c r="U541" s="23"/>
      <c r="V541" s="23"/>
      <c r="W541" s="23"/>
      <c r="X541" s="23"/>
      <c r="Y541" s="91"/>
      <c r="Z541" s="92"/>
      <c r="AA541" s="92"/>
      <c r="AB541" s="67" t="str">
        <f t="shared" ref="AB541:AB547" si="224">IF(R541="Année N",Y541+Z541+AA541,"")</f>
        <v/>
      </c>
      <c r="AC541" s="67" t="str">
        <f t="shared" ref="AC541:AC547" si="225">IF(R541="N+1",Y541+Z541+AA541,"")</f>
        <v/>
      </c>
      <c r="AD541" s="67" t="str">
        <f t="shared" ref="AD541:AD547" si="226">IF(R541="&gt; N+1",Y541+Z541+AA541,"")</f>
        <v/>
      </c>
      <c r="AE541" s="31"/>
      <c r="AF541" s="23">
        <f t="shared" ref="AF541:AF547" si="227">IF(E541="Niveau 1",1,0)</f>
        <v>1</v>
      </c>
      <c r="AG541" s="23">
        <f t="shared" ref="AG541:AG547" si="228">IF(E541="Niveau 2",1,0)</f>
        <v>0</v>
      </c>
      <c r="AH541" s="23">
        <f t="shared" ref="AH541:AH547" si="229">IF(E541="Niveau 3",1,0)</f>
        <v>0</v>
      </c>
      <c r="AI541" s="23">
        <f t="shared" ref="AI541:AI547" si="230">IF(E541="Niveau 4",1,0)</f>
        <v>0</v>
      </c>
      <c r="AJ541" s="23">
        <f t="shared" ref="AJ541:AJ547" si="231">IF(E541="Niveau 5",1,0)</f>
        <v>0</v>
      </c>
    </row>
    <row r="542" spans="1:36" ht="25.5" customHeight="1" x14ac:dyDescent="0.2">
      <c r="A542" s="126" t="s">
        <v>0</v>
      </c>
      <c r="B542" s="60" t="s">
        <v>1744</v>
      </c>
      <c r="C542" s="41" t="s">
        <v>29</v>
      </c>
      <c r="D542" s="74" t="s">
        <v>1339</v>
      </c>
      <c r="E542" s="93" t="str">
        <f t="shared" si="222"/>
        <v>Niveau 1</v>
      </c>
      <c r="F542" s="27" t="s">
        <v>1136</v>
      </c>
      <c r="G542" s="41" t="s">
        <v>1145</v>
      </c>
      <c r="H542" s="76"/>
      <c r="I542" s="109"/>
      <c r="J542" s="94">
        <f t="shared" si="223"/>
        <v>0</v>
      </c>
      <c r="K542" s="27"/>
      <c r="L542" s="27"/>
      <c r="M542" s="27"/>
      <c r="N542" s="27"/>
      <c r="O542" s="27"/>
      <c r="P542" s="266"/>
      <c r="Q542" s="27"/>
      <c r="R542" s="45"/>
      <c r="S542" s="55"/>
      <c r="T542" s="23"/>
      <c r="U542" s="23"/>
      <c r="V542" s="23"/>
      <c r="W542" s="23"/>
      <c r="X542" s="23"/>
      <c r="Y542" s="91"/>
      <c r="Z542" s="92"/>
      <c r="AA542" s="92"/>
      <c r="AB542" s="67" t="str">
        <f t="shared" si="224"/>
        <v/>
      </c>
      <c r="AC542" s="67" t="str">
        <f t="shared" si="225"/>
        <v/>
      </c>
      <c r="AD542" s="67" t="str">
        <f t="shared" si="226"/>
        <v/>
      </c>
      <c r="AE542" s="31"/>
      <c r="AF542" s="23">
        <f t="shared" si="227"/>
        <v>1</v>
      </c>
      <c r="AG542" s="23">
        <f t="shared" si="228"/>
        <v>0</v>
      </c>
      <c r="AH542" s="23">
        <f t="shared" si="229"/>
        <v>0</v>
      </c>
      <c r="AI542" s="23">
        <f t="shared" si="230"/>
        <v>0</v>
      </c>
      <c r="AJ542" s="23">
        <f t="shared" si="231"/>
        <v>0</v>
      </c>
    </row>
    <row r="543" spans="1:36" ht="25.5" customHeight="1" x14ac:dyDescent="0.2">
      <c r="A543" s="126" t="s">
        <v>0</v>
      </c>
      <c r="B543" s="60" t="s">
        <v>1745</v>
      </c>
      <c r="C543" s="41" t="s">
        <v>29</v>
      </c>
      <c r="D543" s="74" t="s">
        <v>1339</v>
      </c>
      <c r="E543" s="93" t="str">
        <f t="shared" si="222"/>
        <v>Niveau 1</v>
      </c>
      <c r="F543" s="27" t="s">
        <v>1136</v>
      </c>
      <c r="G543" s="41" t="s">
        <v>1145</v>
      </c>
      <c r="H543" s="76"/>
      <c r="I543" s="109"/>
      <c r="J543" s="94">
        <f t="shared" si="223"/>
        <v>0</v>
      </c>
      <c r="K543" s="27"/>
      <c r="L543" s="27"/>
      <c r="M543" s="27"/>
      <c r="N543" s="27"/>
      <c r="O543" s="27"/>
      <c r="P543" s="266"/>
      <c r="Q543" s="27"/>
      <c r="R543" s="45"/>
      <c r="S543" s="55"/>
      <c r="T543" s="23"/>
      <c r="U543" s="23"/>
      <c r="V543" s="23"/>
      <c r="W543" s="23"/>
      <c r="X543" s="23"/>
      <c r="Y543" s="91"/>
      <c r="Z543" s="92"/>
      <c r="AA543" s="92"/>
      <c r="AB543" s="67" t="str">
        <f t="shared" si="224"/>
        <v/>
      </c>
      <c r="AC543" s="67" t="str">
        <f t="shared" si="225"/>
        <v/>
      </c>
      <c r="AD543" s="67" t="str">
        <f t="shared" si="226"/>
        <v/>
      </c>
      <c r="AE543" s="31"/>
      <c r="AF543" s="23">
        <f t="shared" si="227"/>
        <v>1</v>
      </c>
      <c r="AG543" s="23">
        <f t="shared" si="228"/>
        <v>0</v>
      </c>
      <c r="AH543" s="23">
        <f t="shared" si="229"/>
        <v>0</v>
      </c>
      <c r="AI543" s="23">
        <f t="shared" si="230"/>
        <v>0</v>
      </c>
      <c r="AJ543" s="23">
        <f t="shared" si="231"/>
        <v>0</v>
      </c>
    </row>
    <row r="544" spans="1:36" ht="25.5" customHeight="1" x14ac:dyDescent="0.2">
      <c r="A544" s="126" t="s">
        <v>0</v>
      </c>
      <c r="B544" s="60" t="s">
        <v>1746</v>
      </c>
      <c r="C544" s="41" t="s">
        <v>36</v>
      </c>
      <c r="D544" s="74" t="s">
        <v>1180</v>
      </c>
      <c r="E544" s="93" t="str">
        <f t="shared" si="222"/>
        <v>Niveau 3</v>
      </c>
      <c r="F544" s="27" t="s">
        <v>1136</v>
      </c>
      <c r="G544" s="41" t="s">
        <v>1145</v>
      </c>
      <c r="H544" s="76">
        <v>46</v>
      </c>
      <c r="I544" s="109">
        <v>5.5</v>
      </c>
      <c r="J544" s="94">
        <f t="shared" si="223"/>
        <v>253</v>
      </c>
      <c r="K544" s="27"/>
      <c r="L544" s="27"/>
      <c r="M544" s="27"/>
      <c r="N544" s="27">
        <v>76</v>
      </c>
      <c r="O544" s="27"/>
      <c r="P544" s="266" t="s">
        <v>1223</v>
      </c>
      <c r="Q544" s="27"/>
      <c r="R544" s="45"/>
      <c r="S544" s="55"/>
      <c r="T544" s="23"/>
      <c r="U544" s="23"/>
      <c r="V544" s="23"/>
      <c r="W544" s="23"/>
      <c r="X544" s="23"/>
      <c r="Y544" s="91"/>
      <c r="Z544" s="92"/>
      <c r="AA544" s="92"/>
      <c r="AB544" s="67" t="str">
        <f t="shared" si="224"/>
        <v/>
      </c>
      <c r="AC544" s="67" t="str">
        <f t="shared" si="225"/>
        <v/>
      </c>
      <c r="AD544" s="67" t="str">
        <f t="shared" si="226"/>
        <v/>
      </c>
      <c r="AE544" s="31"/>
      <c r="AF544" s="23">
        <f t="shared" si="227"/>
        <v>0</v>
      </c>
      <c r="AG544" s="23">
        <f t="shared" si="228"/>
        <v>0</v>
      </c>
      <c r="AH544" s="23">
        <f t="shared" si="229"/>
        <v>1</v>
      </c>
      <c r="AI544" s="23">
        <f t="shared" si="230"/>
        <v>0</v>
      </c>
      <c r="AJ544" s="23">
        <f t="shared" si="231"/>
        <v>0</v>
      </c>
    </row>
    <row r="545" spans="1:36" ht="25.5" customHeight="1" x14ac:dyDescent="0.2">
      <c r="A545" s="126" t="s">
        <v>0</v>
      </c>
      <c r="B545" s="60" t="s">
        <v>1747</v>
      </c>
      <c r="C545" s="41" t="s">
        <v>26</v>
      </c>
      <c r="D545" s="74" t="s">
        <v>1339</v>
      </c>
      <c r="E545" s="93" t="str">
        <f t="shared" si="222"/>
        <v>Niveau 1</v>
      </c>
      <c r="F545" s="27" t="s">
        <v>1136</v>
      </c>
      <c r="G545" s="41" t="s">
        <v>1145</v>
      </c>
      <c r="H545" s="76"/>
      <c r="I545" s="109"/>
      <c r="J545" s="94">
        <f t="shared" si="223"/>
        <v>0</v>
      </c>
      <c r="K545" s="27"/>
      <c r="L545" s="27"/>
      <c r="M545" s="27"/>
      <c r="N545" s="27"/>
      <c r="O545" s="27"/>
      <c r="P545" s="266"/>
      <c r="Q545" s="27"/>
      <c r="R545" s="45"/>
      <c r="S545" s="55"/>
      <c r="T545" s="23"/>
      <c r="U545" s="23"/>
      <c r="V545" s="23"/>
      <c r="W545" s="23"/>
      <c r="X545" s="23"/>
      <c r="Y545" s="91"/>
      <c r="Z545" s="92"/>
      <c r="AA545" s="92"/>
      <c r="AB545" s="67" t="str">
        <f t="shared" si="224"/>
        <v/>
      </c>
      <c r="AC545" s="67" t="str">
        <f t="shared" si="225"/>
        <v/>
      </c>
      <c r="AD545" s="67" t="str">
        <f t="shared" si="226"/>
        <v/>
      </c>
      <c r="AE545" s="31"/>
      <c r="AF545" s="23">
        <f t="shared" si="227"/>
        <v>1</v>
      </c>
      <c r="AG545" s="23">
        <f t="shared" si="228"/>
        <v>0</v>
      </c>
      <c r="AH545" s="23">
        <f t="shared" si="229"/>
        <v>0</v>
      </c>
      <c r="AI545" s="23">
        <f t="shared" si="230"/>
        <v>0</v>
      </c>
      <c r="AJ545" s="23">
        <f t="shared" si="231"/>
        <v>0</v>
      </c>
    </row>
    <row r="546" spans="1:36" ht="25.5" customHeight="1" x14ac:dyDescent="0.2">
      <c r="A546" s="126" t="s">
        <v>0</v>
      </c>
      <c r="B546" s="209" t="s">
        <v>1748</v>
      </c>
      <c r="C546" s="41" t="s">
        <v>31</v>
      </c>
      <c r="D546" s="74" t="s">
        <v>1339</v>
      </c>
      <c r="E546" s="93" t="str">
        <f t="shared" si="222"/>
        <v>Niveau 1</v>
      </c>
      <c r="F546" s="27" t="s">
        <v>1136</v>
      </c>
      <c r="G546" s="41" t="s">
        <v>1145</v>
      </c>
      <c r="H546" s="76"/>
      <c r="I546" s="109"/>
      <c r="J546" s="94">
        <f t="shared" si="223"/>
        <v>0</v>
      </c>
      <c r="K546" s="27"/>
      <c r="L546" s="27"/>
      <c r="M546" s="27"/>
      <c r="N546" s="27"/>
      <c r="O546" s="27"/>
      <c r="P546" s="266"/>
      <c r="Q546" s="27"/>
      <c r="R546" s="45"/>
      <c r="S546" s="55"/>
      <c r="T546" s="23"/>
      <c r="U546" s="23"/>
      <c r="V546" s="23"/>
      <c r="W546" s="23"/>
      <c r="X546" s="23"/>
      <c r="Y546" s="91"/>
      <c r="Z546" s="92"/>
      <c r="AA546" s="92"/>
      <c r="AB546" s="67" t="str">
        <f t="shared" si="224"/>
        <v/>
      </c>
      <c r="AC546" s="67" t="str">
        <f t="shared" si="225"/>
        <v/>
      </c>
      <c r="AD546" s="67" t="str">
        <f t="shared" si="226"/>
        <v/>
      </c>
      <c r="AE546" s="31"/>
      <c r="AF546" s="23">
        <f t="shared" si="227"/>
        <v>1</v>
      </c>
      <c r="AG546" s="23">
        <f t="shared" si="228"/>
        <v>0</v>
      </c>
      <c r="AH546" s="23">
        <f t="shared" si="229"/>
        <v>0</v>
      </c>
      <c r="AI546" s="23">
        <f t="shared" si="230"/>
        <v>0</v>
      </c>
      <c r="AJ546" s="23">
        <f t="shared" si="231"/>
        <v>0</v>
      </c>
    </row>
    <row r="547" spans="1:36" ht="25.5" customHeight="1" x14ac:dyDescent="0.2">
      <c r="A547" s="126" t="s">
        <v>1</v>
      </c>
      <c r="B547" s="60" t="s">
        <v>1749</v>
      </c>
      <c r="C547" s="41" t="s">
        <v>28</v>
      </c>
      <c r="D547" s="74" t="s">
        <v>1179</v>
      </c>
      <c r="E547" s="93" t="str">
        <f t="shared" si="222"/>
        <v>Niveau 2</v>
      </c>
      <c r="F547" s="27" t="s">
        <v>1135</v>
      </c>
      <c r="G547" s="41" t="s">
        <v>1144</v>
      </c>
      <c r="H547" s="104"/>
      <c r="I547" s="109"/>
      <c r="J547" s="94">
        <f t="shared" si="223"/>
        <v>0</v>
      </c>
      <c r="K547" s="27"/>
      <c r="L547" s="27"/>
      <c r="M547" s="27"/>
      <c r="N547" s="27"/>
      <c r="O547" s="27"/>
      <c r="P547" s="266"/>
      <c r="Q547" s="27"/>
      <c r="R547" s="45"/>
      <c r="S547" s="55"/>
      <c r="T547" s="23"/>
      <c r="U547" s="23"/>
      <c r="V547" s="23"/>
      <c r="W547" s="23"/>
      <c r="X547" s="23"/>
      <c r="Y547" s="91"/>
      <c r="Z547" s="92"/>
      <c r="AA547" s="92"/>
      <c r="AB547" s="67" t="str">
        <f t="shared" si="224"/>
        <v/>
      </c>
      <c r="AC547" s="67" t="str">
        <f t="shared" si="225"/>
        <v/>
      </c>
      <c r="AD547" s="67" t="str">
        <f t="shared" si="226"/>
        <v/>
      </c>
      <c r="AE547" s="31"/>
      <c r="AF547" s="23">
        <f t="shared" si="227"/>
        <v>0</v>
      </c>
      <c r="AG547" s="23">
        <f t="shared" si="228"/>
        <v>1</v>
      </c>
      <c r="AH547" s="23">
        <f t="shared" si="229"/>
        <v>0</v>
      </c>
      <c r="AI547" s="23">
        <f t="shared" si="230"/>
        <v>0</v>
      </c>
      <c r="AJ547" s="23">
        <f t="shared" si="231"/>
        <v>0</v>
      </c>
    </row>
    <row r="548" spans="1:36" ht="25.5" customHeight="1" x14ac:dyDescent="0.2">
      <c r="A548" s="177" t="s">
        <v>0</v>
      </c>
      <c r="B548" s="181" t="s">
        <v>1750</v>
      </c>
      <c r="C548" s="180" t="s">
        <v>1114</v>
      </c>
      <c r="D548" s="74"/>
      <c r="E548" s="93"/>
      <c r="F548" s="27"/>
      <c r="G548" s="41"/>
      <c r="H548" s="104"/>
      <c r="I548" s="109"/>
      <c r="J548" s="94"/>
      <c r="K548" s="27"/>
      <c r="L548" s="27"/>
      <c r="M548" s="27"/>
      <c r="N548" s="27"/>
      <c r="O548" s="27"/>
      <c r="P548" s="266"/>
      <c r="Q548" s="27"/>
      <c r="R548" s="45"/>
      <c r="S548" s="208"/>
      <c r="T548" s="23"/>
      <c r="U548" s="23"/>
      <c r="V548" s="23"/>
      <c r="W548" s="23"/>
      <c r="X548" s="23"/>
      <c r="Y548" s="91"/>
      <c r="Z548" s="92"/>
      <c r="AA548" s="92"/>
      <c r="AB548" s="207"/>
      <c r="AC548" s="207"/>
      <c r="AD548" s="207"/>
      <c r="AE548" s="31"/>
      <c r="AF548" s="23"/>
      <c r="AG548" s="23"/>
      <c r="AH548" s="23"/>
      <c r="AI548" s="23"/>
      <c r="AJ548" s="23"/>
    </row>
    <row r="549" spans="1:36" ht="25.5" customHeight="1" x14ac:dyDescent="0.2">
      <c r="A549" s="177" t="s">
        <v>0</v>
      </c>
      <c r="B549" s="181" t="s">
        <v>1751</v>
      </c>
      <c r="C549" s="180" t="s">
        <v>36</v>
      </c>
      <c r="D549" s="74"/>
      <c r="E549" s="93"/>
      <c r="F549" s="27"/>
      <c r="G549" s="41"/>
      <c r="H549" s="104"/>
      <c r="I549" s="109"/>
      <c r="J549" s="94"/>
      <c r="K549" s="27"/>
      <c r="L549" s="27"/>
      <c r="M549" s="27"/>
      <c r="N549" s="27"/>
      <c r="O549" s="27"/>
      <c r="P549" s="266"/>
      <c r="Q549" s="27"/>
      <c r="R549" s="45"/>
      <c r="S549" s="208"/>
      <c r="T549" s="23"/>
      <c r="U549" s="23"/>
      <c r="V549" s="23"/>
      <c r="W549" s="23"/>
      <c r="X549" s="23"/>
      <c r="Y549" s="91"/>
      <c r="Z549" s="92"/>
      <c r="AA549" s="92"/>
      <c r="AB549" s="207"/>
      <c r="AC549" s="207"/>
      <c r="AD549" s="207"/>
      <c r="AE549" s="31"/>
      <c r="AF549" s="23"/>
      <c r="AG549" s="23"/>
      <c r="AH549" s="23"/>
      <c r="AI549" s="23"/>
      <c r="AJ549" s="23"/>
    </row>
    <row r="550" spans="1:36" ht="25.5" customHeight="1" x14ac:dyDescent="0.2">
      <c r="A550" s="126" t="s">
        <v>0</v>
      </c>
      <c r="B550" s="60" t="s">
        <v>1752</v>
      </c>
      <c r="C550" s="41" t="s">
        <v>1116</v>
      </c>
      <c r="D550" s="74"/>
      <c r="E550" s="93" t="str">
        <f t="shared" ref="E550:E555" si="232">IF(D550="Bon état","Niveau 1",IF(D550="Faïencée","Niveau 2",IF(D550="Fortement faïencée","Niveau 3",IF(D550="Orniérée","Niveau 4",IF(D550="Affaissée ou quasi détruite","Niveau 5","")))))</f>
        <v/>
      </c>
      <c r="F550" s="27"/>
      <c r="G550" s="41"/>
      <c r="H550" s="76"/>
      <c r="I550" s="109"/>
      <c r="J550" s="94">
        <f t="shared" ref="J550:J555" si="233">I550*H550</f>
        <v>0</v>
      </c>
      <c r="K550" s="27"/>
      <c r="L550" s="27"/>
      <c r="M550" s="27"/>
      <c r="N550" s="27"/>
      <c r="O550" s="27"/>
      <c r="P550" s="266"/>
      <c r="Q550" s="27"/>
      <c r="R550" s="45"/>
      <c r="S550" s="55"/>
      <c r="T550" s="23"/>
      <c r="U550" s="23"/>
      <c r="V550" s="23"/>
      <c r="W550" s="23"/>
      <c r="X550" s="23"/>
      <c r="Y550" s="91"/>
      <c r="Z550" s="92"/>
      <c r="AA550" s="92"/>
      <c r="AB550" s="67" t="str">
        <f t="shared" ref="AB550:AB555" si="234">IF(R550="Année N",Y550+Z550+AA550,"")</f>
        <v/>
      </c>
      <c r="AC550" s="67" t="str">
        <f t="shared" ref="AC550:AC555" si="235">IF(R550="N+1",Y550+Z550+AA550,"")</f>
        <v/>
      </c>
      <c r="AD550" s="67" t="str">
        <f t="shared" ref="AD550:AD555" si="236">IF(R550="&gt; N+1",Y550+Z550+AA550,"")</f>
        <v/>
      </c>
      <c r="AE550" s="31"/>
      <c r="AF550" s="23">
        <f t="shared" ref="AF550:AF555" si="237">IF(E550="Niveau 1",1,0)</f>
        <v>0</v>
      </c>
      <c r="AG550" s="23">
        <f t="shared" ref="AG550:AG555" si="238">IF(E550="Niveau 2",1,0)</f>
        <v>0</v>
      </c>
      <c r="AH550" s="23">
        <f t="shared" ref="AH550:AH555" si="239">IF(E550="Niveau 3",1,0)</f>
        <v>0</v>
      </c>
      <c r="AI550" s="23">
        <f t="shared" ref="AI550:AI555" si="240">IF(E550="Niveau 4",1,0)</f>
        <v>0</v>
      </c>
      <c r="AJ550" s="23">
        <f t="shared" ref="AJ550:AJ555" si="241">IF(E550="Niveau 5",1,0)</f>
        <v>0</v>
      </c>
    </row>
    <row r="551" spans="1:36" ht="25.5" customHeight="1" x14ac:dyDescent="0.2">
      <c r="A551" s="126" t="s">
        <v>0</v>
      </c>
      <c r="B551" s="60" t="s">
        <v>1753</v>
      </c>
      <c r="C551" s="41" t="s">
        <v>37</v>
      </c>
      <c r="D551" s="74" t="s">
        <v>1339</v>
      </c>
      <c r="E551" s="93" t="str">
        <f t="shared" si="232"/>
        <v>Niveau 1</v>
      </c>
      <c r="F551" s="27" t="s">
        <v>1136</v>
      </c>
      <c r="G551" s="41" t="s">
        <v>1145</v>
      </c>
      <c r="H551" s="76">
        <v>115</v>
      </c>
      <c r="I551" s="109">
        <v>4.5999999999999996</v>
      </c>
      <c r="J551" s="94">
        <f t="shared" si="233"/>
        <v>529</v>
      </c>
      <c r="K551" s="27"/>
      <c r="L551" s="27"/>
      <c r="M551" s="27"/>
      <c r="N551" s="27"/>
      <c r="O551" s="27"/>
      <c r="P551" s="266"/>
      <c r="Q551" s="27"/>
      <c r="R551" s="45"/>
      <c r="S551" s="55"/>
      <c r="T551" s="23"/>
      <c r="U551" s="23"/>
      <c r="V551" s="23"/>
      <c r="W551" s="23"/>
      <c r="X551" s="23"/>
      <c r="Y551" s="91"/>
      <c r="Z551" s="92"/>
      <c r="AA551" s="92"/>
      <c r="AB551" s="67" t="str">
        <f t="shared" si="234"/>
        <v/>
      </c>
      <c r="AC551" s="67" t="str">
        <f t="shared" si="235"/>
        <v/>
      </c>
      <c r="AD551" s="67" t="str">
        <f t="shared" si="236"/>
        <v/>
      </c>
      <c r="AE551" s="31"/>
      <c r="AF551" s="23">
        <f t="shared" si="237"/>
        <v>1</v>
      </c>
      <c r="AG551" s="23">
        <f t="shared" si="238"/>
        <v>0</v>
      </c>
      <c r="AH551" s="23">
        <f t="shared" si="239"/>
        <v>0</v>
      </c>
      <c r="AI551" s="23">
        <f t="shared" si="240"/>
        <v>0</v>
      </c>
      <c r="AJ551" s="23">
        <f t="shared" si="241"/>
        <v>0</v>
      </c>
    </row>
    <row r="552" spans="1:36" ht="25.5" customHeight="1" x14ac:dyDescent="0.2">
      <c r="A552" s="126" t="s">
        <v>1</v>
      </c>
      <c r="B552" s="60" t="s">
        <v>1754</v>
      </c>
      <c r="C552" s="41" t="s">
        <v>31</v>
      </c>
      <c r="D552" s="74" t="s">
        <v>1179</v>
      </c>
      <c r="E552" s="93" t="str">
        <f t="shared" si="232"/>
        <v>Niveau 2</v>
      </c>
      <c r="F552" s="27" t="s">
        <v>1135</v>
      </c>
      <c r="G552" s="41" t="s">
        <v>1144</v>
      </c>
      <c r="H552" s="76">
        <v>550</v>
      </c>
      <c r="I552" s="109">
        <v>5.5</v>
      </c>
      <c r="J552" s="94">
        <f t="shared" si="233"/>
        <v>3025</v>
      </c>
      <c r="K552" s="27"/>
      <c r="L552" s="27"/>
      <c r="M552" s="27"/>
      <c r="N552" s="27"/>
      <c r="O552" s="27"/>
      <c r="P552" s="266"/>
      <c r="Q552" s="27"/>
      <c r="R552" s="45"/>
      <c r="S552" s="55"/>
      <c r="T552" s="23"/>
      <c r="U552" s="23"/>
      <c r="V552" s="23"/>
      <c r="W552" s="23"/>
      <c r="X552" s="23"/>
      <c r="Y552" s="91"/>
      <c r="Z552" s="92"/>
      <c r="AA552" s="92"/>
      <c r="AB552" s="67" t="str">
        <f t="shared" si="234"/>
        <v/>
      </c>
      <c r="AC552" s="67" t="str">
        <f t="shared" si="235"/>
        <v/>
      </c>
      <c r="AD552" s="67" t="str">
        <f t="shared" si="236"/>
        <v/>
      </c>
      <c r="AE552" s="31"/>
      <c r="AF552" s="23">
        <f t="shared" si="237"/>
        <v>0</v>
      </c>
      <c r="AG552" s="23">
        <f t="shared" si="238"/>
        <v>1</v>
      </c>
      <c r="AH552" s="23">
        <f t="shared" si="239"/>
        <v>0</v>
      </c>
      <c r="AI552" s="23">
        <f t="shared" si="240"/>
        <v>0</v>
      </c>
      <c r="AJ552" s="23">
        <f t="shared" si="241"/>
        <v>0</v>
      </c>
    </row>
    <row r="553" spans="1:36" ht="25.5" customHeight="1" x14ac:dyDescent="0.2">
      <c r="A553" s="126" t="s">
        <v>1</v>
      </c>
      <c r="B553" s="60" t="s">
        <v>1755</v>
      </c>
      <c r="C553" s="41" t="s">
        <v>26</v>
      </c>
      <c r="D553" s="74" t="s">
        <v>1179</v>
      </c>
      <c r="E553" s="93" t="str">
        <f t="shared" si="232"/>
        <v>Niveau 2</v>
      </c>
      <c r="F553" s="27" t="s">
        <v>1134</v>
      </c>
      <c r="G553" s="41" t="s">
        <v>1144</v>
      </c>
      <c r="H553" s="76">
        <v>450</v>
      </c>
      <c r="I553" s="109">
        <v>8.4</v>
      </c>
      <c r="J553" s="94">
        <f t="shared" si="233"/>
        <v>3780</v>
      </c>
      <c r="K553" s="27"/>
      <c r="L553" s="27"/>
      <c r="M553" s="27"/>
      <c r="N553" s="27"/>
      <c r="O553" s="27"/>
      <c r="P553" s="266"/>
      <c r="Q553" s="27"/>
      <c r="R553" s="45"/>
      <c r="S553" s="55"/>
      <c r="T553" s="23"/>
      <c r="U553" s="23"/>
      <c r="V553" s="23"/>
      <c r="W553" s="23"/>
      <c r="X553" s="23"/>
      <c r="Y553" s="91"/>
      <c r="Z553" s="92"/>
      <c r="AA553" s="92"/>
      <c r="AB553" s="67" t="str">
        <f t="shared" si="234"/>
        <v/>
      </c>
      <c r="AC553" s="67" t="str">
        <f t="shared" si="235"/>
        <v/>
      </c>
      <c r="AD553" s="67" t="str">
        <f t="shared" si="236"/>
        <v/>
      </c>
      <c r="AE553" s="31"/>
      <c r="AF553" s="23">
        <f t="shared" si="237"/>
        <v>0</v>
      </c>
      <c r="AG553" s="23">
        <f t="shared" si="238"/>
        <v>1</v>
      </c>
      <c r="AH553" s="23">
        <f t="shared" si="239"/>
        <v>0</v>
      </c>
      <c r="AI553" s="23">
        <f t="shared" si="240"/>
        <v>0</v>
      </c>
      <c r="AJ553" s="23">
        <f t="shared" si="241"/>
        <v>0</v>
      </c>
    </row>
    <row r="554" spans="1:36" ht="25.5" customHeight="1" x14ac:dyDescent="0.2">
      <c r="A554" s="126" t="s">
        <v>0</v>
      </c>
      <c r="B554" s="60" t="s">
        <v>1756</v>
      </c>
      <c r="C554" s="41" t="s">
        <v>1340</v>
      </c>
      <c r="D554" s="74" t="s">
        <v>1339</v>
      </c>
      <c r="E554" s="93" t="str">
        <f t="shared" si="232"/>
        <v>Niveau 1</v>
      </c>
      <c r="F554" s="27" t="s">
        <v>1135</v>
      </c>
      <c r="G554" s="41" t="s">
        <v>1145</v>
      </c>
      <c r="H554" s="76"/>
      <c r="I554" s="109"/>
      <c r="J554" s="94">
        <f t="shared" si="233"/>
        <v>0</v>
      </c>
      <c r="K554" s="27"/>
      <c r="L554" s="27"/>
      <c r="M554" s="27"/>
      <c r="N554" s="27"/>
      <c r="O554" s="27"/>
      <c r="P554" s="77"/>
      <c r="Q554" s="27"/>
      <c r="R554" s="45"/>
      <c r="S554" s="55"/>
      <c r="T554" s="23"/>
      <c r="U554" s="23"/>
      <c r="V554" s="23"/>
      <c r="W554" s="23"/>
      <c r="X554" s="23"/>
      <c r="Y554" s="91"/>
      <c r="Z554" s="92"/>
      <c r="AA554" s="92"/>
      <c r="AB554" s="67" t="str">
        <f t="shared" si="234"/>
        <v/>
      </c>
      <c r="AC554" s="67" t="str">
        <f t="shared" si="235"/>
        <v/>
      </c>
      <c r="AD554" s="67" t="str">
        <f t="shared" si="236"/>
        <v/>
      </c>
      <c r="AE554" s="31"/>
      <c r="AF554" s="23">
        <f t="shared" si="237"/>
        <v>1</v>
      </c>
      <c r="AG554" s="23">
        <f t="shared" si="238"/>
        <v>0</v>
      </c>
      <c r="AH554" s="23">
        <f t="shared" si="239"/>
        <v>0</v>
      </c>
      <c r="AI554" s="23">
        <f t="shared" si="240"/>
        <v>0</v>
      </c>
      <c r="AJ554" s="23">
        <f t="shared" si="241"/>
        <v>0</v>
      </c>
    </row>
    <row r="555" spans="1:36" ht="25.5" customHeight="1" x14ac:dyDescent="0.2">
      <c r="A555" s="126" t="s">
        <v>0</v>
      </c>
      <c r="B555" s="60" t="s">
        <v>1757</v>
      </c>
      <c r="C555" s="41" t="s">
        <v>1116</v>
      </c>
      <c r="D555" s="74" t="s">
        <v>1339</v>
      </c>
      <c r="E555" s="93" t="str">
        <f t="shared" si="232"/>
        <v>Niveau 1</v>
      </c>
      <c r="F555" s="27" t="s">
        <v>1136</v>
      </c>
      <c r="G555" s="41" t="s">
        <v>1145</v>
      </c>
      <c r="H555" s="76"/>
      <c r="I555" s="109"/>
      <c r="J555" s="94">
        <f t="shared" si="233"/>
        <v>0</v>
      </c>
      <c r="K555" s="27"/>
      <c r="L555" s="27"/>
      <c r="M555" s="27"/>
      <c r="N555" s="27"/>
      <c r="O555" s="27"/>
      <c r="P555" s="77"/>
      <c r="Q555" s="27"/>
      <c r="R555" s="45"/>
      <c r="S555" s="55"/>
      <c r="T555" s="23"/>
      <c r="U555" s="23"/>
      <c r="V555" s="23"/>
      <c r="W555" s="23"/>
      <c r="X555" s="23"/>
      <c r="Y555" s="91"/>
      <c r="Z555" s="92"/>
      <c r="AA555" s="92"/>
      <c r="AB555" s="67" t="str">
        <f t="shared" si="234"/>
        <v/>
      </c>
      <c r="AC555" s="67" t="str">
        <f t="shared" si="235"/>
        <v/>
      </c>
      <c r="AD555" s="67" t="str">
        <f t="shared" si="236"/>
        <v/>
      </c>
      <c r="AE555" s="31"/>
      <c r="AF555" s="23">
        <f t="shared" si="237"/>
        <v>1</v>
      </c>
      <c r="AG555" s="23">
        <f t="shared" si="238"/>
        <v>0</v>
      </c>
      <c r="AH555" s="23">
        <f t="shared" si="239"/>
        <v>0</v>
      </c>
      <c r="AI555" s="23">
        <f t="shared" si="240"/>
        <v>0</v>
      </c>
      <c r="AJ555" s="23">
        <f t="shared" si="241"/>
        <v>0</v>
      </c>
    </row>
    <row r="556" spans="1:36" ht="25.5" customHeight="1" x14ac:dyDescent="0.2">
      <c r="A556" s="126" t="s">
        <v>0</v>
      </c>
      <c r="B556" s="60" t="s">
        <v>536</v>
      </c>
      <c r="C556" s="41" t="s">
        <v>31</v>
      </c>
      <c r="D556" s="74" t="s">
        <v>1179</v>
      </c>
      <c r="E556" s="93" t="str">
        <f t="shared" ref="E556:E608" si="242">IF(D556="Bon état","Niveau 1",IF(D556="Faïencée","Niveau 2",IF(D556="Fortement faïencée","Niveau 3",IF(D556="Orniérée","Niveau 4",IF(D556="Affaissée ou quasi détruite","Niveau 5","")))))</f>
        <v>Niveau 2</v>
      </c>
      <c r="F556" s="27" t="s">
        <v>1136</v>
      </c>
      <c r="G556" s="41" t="s">
        <v>1145</v>
      </c>
      <c r="H556" s="76"/>
      <c r="I556" s="109"/>
      <c r="J556" s="94">
        <f t="shared" ref="J556:J592" si="243">I556*H556</f>
        <v>0</v>
      </c>
      <c r="K556" s="27"/>
      <c r="L556" s="27"/>
      <c r="M556" s="27"/>
      <c r="N556" s="27"/>
      <c r="O556" s="27"/>
      <c r="P556" s="77"/>
      <c r="Q556" s="27"/>
      <c r="R556" s="45"/>
      <c r="S556" s="55"/>
      <c r="T556" s="23"/>
      <c r="U556" s="23"/>
      <c r="V556" s="23"/>
      <c r="W556" s="23"/>
      <c r="X556" s="23"/>
      <c r="Y556" s="91"/>
      <c r="Z556" s="92"/>
      <c r="AA556" s="92"/>
      <c r="AB556" s="67" t="str">
        <f t="shared" ref="AB556:AB602" si="244">IF(R556="Année N",Y556+Z556+AA556,"")</f>
        <v/>
      </c>
      <c r="AC556" s="67" t="str">
        <f t="shared" ref="AC556:AC602" si="245">IF(R556="N+1",Y556+Z556+AA556,"")</f>
        <v/>
      </c>
      <c r="AD556" s="67" t="str">
        <f t="shared" ref="AD556:AD602" si="246">IF(R556="&gt; N+1",Y556+Z556+AA556,"")</f>
        <v/>
      </c>
      <c r="AE556" s="31"/>
      <c r="AF556" s="23">
        <f t="shared" ref="AF556:AF591" si="247">IF(E556="Niveau 1",1,0)</f>
        <v>0</v>
      </c>
      <c r="AG556" s="23">
        <f t="shared" ref="AG556:AG591" si="248">IF(E556="Niveau 2",1,0)</f>
        <v>1</v>
      </c>
      <c r="AH556" s="23">
        <f t="shared" ref="AH556:AH591" si="249">IF(E556="Niveau 3",1,0)</f>
        <v>0</v>
      </c>
      <c r="AI556" s="23">
        <f t="shared" ref="AI556:AI591" si="250">IF(E556="Niveau 4",1,0)</f>
        <v>0</v>
      </c>
      <c r="AJ556" s="23">
        <f t="shared" ref="AJ556:AJ591" si="251">IF(E556="Niveau 5",1,0)</f>
        <v>0</v>
      </c>
    </row>
    <row r="557" spans="1:36" ht="25.5" customHeight="1" x14ac:dyDescent="0.2">
      <c r="A557" s="126" t="s">
        <v>0</v>
      </c>
      <c r="B557" s="60" t="s">
        <v>537</v>
      </c>
      <c r="C557" s="41" t="s">
        <v>38</v>
      </c>
      <c r="D557" s="74" t="s">
        <v>1339</v>
      </c>
      <c r="E557" s="93" t="str">
        <f>IF(D557="Bon état","Niveau 1",IF(D557="Faïencée","Niveau 2",IF(D557="Fortement faïencée","Niveau 3",IF(D557="Orniérée","Niveau 4",IF(D557="Affaissée ou quasi détruite","Niveau 5","")))))</f>
        <v>Niveau 1</v>
      </c>
      <c r="F557" s="27" t="s">
        <v>1136</v>
      </c>
      <c r="G557" s="41" t="s">
        <v>1145</v>
      </c>
      <c r="H557" s="76">
        <v>310</v>
      </c>
      <c r="I557" s="109">
        <v>5.9</v>
      </c>
      <c r="J557" s="94">
        <f>I557*H557</f>
        <v>1829</v>
      </c>
      <c r="K557" s="27"/>
      <c r="L557" s="27"/>
      <c r="M557" s="27"/>
      <c r="N557" s="27"/>
      <c r="O557" s="27"/>
      <c r="P557" s="118">
        <v>2015</v>
      </c>
      <c r="Q557" s="27" t="s">
        <v>1170</v>
      </c>
      <c r="R557" s="45"/>
      <c r="S557" s="55"/>
      <c r="T557" s="23"/>
      <c r="U557" s="23"/>
      <c r="V557" s="23"/>
      <c r="W557" s="23"/>
      <c r="X557" s="23"/>
      <c r="Y557" s="91"/>
      <c r="Z557" s="92"/>
      <c r="AA557" s="92"/>
      <c r="AB557" s="67" t="str">
        <f>IF(R557="Année N",Y557+Z557+AA557,"")</f>
        <v/>
      </c>
      <c r="AC557" s="67" t="str">
        <f>IF(R557="N+1",Y557+Z557+AA557,"")</f>
        <v/>
      </c>
      <c r="AD557" s="67" t="str">
        <f>IF(R557="&gt; N+1",Y557+Z557+AA557,"")</f>
        <v/>
      </c>
      <c r="AE557" s="31"/>
      <c r="AF557" s="23">
        <f>IF(E557="Niveau 1",1,0)</f>
        <v>1</v>
      </c>
      <c r="AG557" s="23">
        <f>IF(E557="Niveau 2",1,0)</f>
        <v>0</v>
      </c>
      <c r="AH557" s="23">
        <f>IF(E557="Niveau 3",1,0)</f>
        <v>0</v>
      </c>
      <c r="AI557" s="23">
        <f>IF(E557="Niveau 4",1,0)</f>
        <v>0</v>
      </c>
      <c r="AJ557" s="23">
        <f>IF(E557="Niveau 5",1,0)</f>
        <v>0</v>
      </c>
    </row>
    <row r="558" spans="1:36" ht="25.5" customHeight="1" x14ac:dyDescent="0.2">
      <c r="A558" s="126" t="s">
        <v>0</v>
      </c>
      <c r="B558" s="60" t="s">
        <v>1710</v>
      </c>
      <c r="C558" s="41" t="s">
        <v>36</v>
      </c>
      <c r="D558" s="74" t="s">
        <v>1339</v>
      </c>
      <c r="E558" s="93" t="str">
        <f>IF(D558="Bon état","Niveau 1",IF(D558="Faïencée","Niveau 2",IF(D558="Fortement faïencée","Niveau 3",IF(D558="Orniérée","Niveau 4",IF(D558="Affaissée ou quasi détruite","Niveau 5","")))))</f>
        <v>Niveau 1</v>
      </c>
      <c r="F558" s="27" t="s">
        <v>1136</v>
      </c>
      <c r="G558" s="41" t="s">
        <v>1145</v>
      </c>
      <c r="H558" s="76">
        <v>161</v>
      </c>
      <c r="I558" s="109">
        <v>5.5</v>
      </c>
      <c r="J558" s="94">
        <f>I558*H558</f>
        <v>885.5</v>
      </c>
      <c r="K558" s="27"/>
      <c r="L558" s="27"/>
      <c r="M558" s="27"/>
      <c r="N558" s="27"/>
      <c r="O558" s="27"/>
      <c r="P558" s="266"/>
      <c r="Q558" s="27"/>
      <c r="R558" s="45"/>
      <c r="S558" s="55"/>
      <c r="T558" s="23"/>
      <c r="U558" s="23"/>
      <c r="V558" s="23"/>
      <c r="W558" s="23"/>
      <c r="X558" s="23"/>
      <c r="Y558" s="91"/>
      <c r="Z558" s="92"/>
      <c r="AA558" s="92"/>
      <c r="AB558" s="67" t="str">
        <f>IF(R558="Année N",Y558+Z558+AA558,"")</f>
        <v/>
      </c>
      <c r="AC558" s="67" t="str">
        <f>IF(R558="N+1",Y558+Z558+AA558,"")</f>
        <v/>
      </c>
      <c r="AD558" s="67" t="str">
        <f>IF(R558="&gt; N+1",Y558+Z558+AA558,"")</f>
        <v/>
      </c>
      <c r="AE558" s="31"/>
      <c r="AF558" s="23">
        <f>IF(E558="Niveau 1",1,0)</f>
        <v>1</v>
      </c>
      <c r="AG558" s="23">
        <f>IF(E558="Niveau 2",1,0)</f>
        <v>0</v>
      </c>
      <c r="AH558" s="23">
        <f>IF(E558="Niveau 3",1,0)</f>
        <v>0</v>
      </c>
      <c r="AI558" s="23">
        <f>IF(E558="Niveau 4",1,0)</f>
        <v>0</v>
      </c>
      <c r="AJ558" s="23">
        <f>IF(E558="Niveau 5",1,0)</f>
        <v>0</v>
      </c>
    </row>
    <row r="559" spans="1:36" ht="25.5" customHeight="1" x14ac:dyDescent="0.2">
      <c r="A559" s="177" t="s">
        <v>0</v>
      </c>
      <c r="B559" s="181" t="s">
        <v>1708</v>
      </c>
      <c r="C559" s="179" t="s">
        <v>25</v>
      </c>
      <c r="D559" s="74"/>
      <c r="E559" s="93" t="str">
        <f>IF(D559="Bon état","Niveau 1",IF(D559="Faïencée","Niveau 2",IF(D559="Fortement faïencée","Niveau 3",IF(D559="Orniérée","Niveau 4",IF(D559="Affaissée ou quasi détruite","Niveau 5","")))))</f>
        <v/>
      </c>
      <c r="F559" s="27"/>
      <c r="G559" s="41"/>
      <c r="H559" s="76"/>
      <c r="I559" s="109"/>
      <c r="J559" s="94">
        <f>I559*H559</f>
        <v>0</v>
      </c>
      <c r="K559" s="27"/>
      <c r="L559" s="27"/>
      <c r="M559" s="27"/>
      <c r="N559" s="27"/>
      <c r="O559" s="27"/>
      <c r="P559" s="266"/>
      <c r="Q559" s="27"/>
      <c r="R559" s="45"/>
      <c r="S559" s="55"/>
      <c r="T559" s="23"/>
      <c r="U559" s="23"/>
      <c r="V559" s="23"/>
      <c r="W559" s="23"/>
      <c r="X559" s="23"/>
      <c r="Y559" s="91"/>
      <c r="Z559" s="92"/>
      <c r="AA559" s="92"/>
      <c r="AB559" s="67" t="str">
        <f>IF(R559="Année N",Y559+Z559+AA559,"")</f>
        <v/>
      </c>
      <c r="AC559" s="67" t="str">
        <f>IF(R559="N+1",Y559+Z559+AA559,"")</f>
        <v/>
      </c>
      <c r="AD559" s="67" t="str">
        <f>IF(R559="&gt; N+1",Y559+Z559+AA559,"")</f>
        <v/>
      </c>
      <c r="AE559" s="31"/>
      <c r="AF559" s="23">
        <f>IF(E559="Niveau 1",1,0)</f>
        <v>0</v>
      </c>
      <c r="AG559" s="23">
        <f>IF(E559="Niveau 2",1,0)</f>
        <v>0</v>
      </c>
      <c r="AH559" s="23">
        <f>IF(E559="Niveau 3",1,0)</f>
        <v>0</v>
      </c>
      <c r="AI559" s="23">
        <f>IF(E559="Niveau 4",1,0)</f>
        <v>0</v>
      </c>
      <c r="AJ559" s="23">
        <f>IF(E559="Niveau 5",1,0)</f>
        <v>0</v>
      </c>
    </row>
    <row r="560" spans="1:36" ht="25.5" customHeight="1" x14ac:dyDescent="0.2">
      <c r="A560" s="126" t="s">
        <v>5</v>
      </c>
      <c r="B560" s="60" t="s">
        <v>1707</v>
      </c>
      <c r="C560" s="41" t="s">
        <v>1116</v>
      </c>
      <c r="D560" s="74" t="s">
        <v>1180</v>
      </c>
      <c r="E560" s="93" t="str">
        <f>IF(D560="Bon état","Niveau 1",IF(D560="Faïencée","Niveau 2",IF(D560="Fortement faïencée","Niveau 3",IF(D560="Orniérée","Niveau 4",IF(D560="Affaissée ou quasi détruite","Niveau 5","")))))</f>
        <v>Niveau 3</v>
      </c>
      <c r="F560" s="27" t="s">
        <v>1136</v>
      </c>
      <c r="G560" s="41"/>
      <c r="H560" s="76"/>
      <c r="I560" s="109"/>
      <c r="J560" s="94">
        <f>I560*H560</f>
        <v>0</v>
      </c>
      <c r="K560" s="27"/>
      <c r="L560" s="27"/>
      <c r="M560" s="27"/>
      <c r="N560" s="27"/>
      <c r="O560" s="27"/>
      <c r="P560" s="266" t="s">
        <v>1199</v>
      </c>
      <c r="Q560" s="27" t="s">
        <v>1117</v>
      </c>
      <c r="R560" s="45" t="s">
        <v>1123</v>
      </c>
      <c r="S560" s="55"/>
      <c r="T560" s="23"/>
      <c r="U560" s="23"/>
      <c r="V560" s="23"/>
      <c r="W560" s="23"/>
      <c r="X560" s="23"/>
      <c r="Y560" s="91"/>
      <c r="Z560" s="92"/>
      <c r="AA560" s="92"/>
      <c r="AB560" s="67"/>
      <c r="AC560" s="67" t="s">
        <v>1201</v>
      </c>
      <c r="AD560" s="67" t="str">
        <f>IF(R560="&gt; N+1",Y560+Z560+AA560,"")</f>
        <v/>
      </c>
      <c r="AE560" s="31"/>
      <c r="AF560" s="23">
        <f>IF(E560="Niveau 1",1,0)</f>
        <v>0</v>
      </c>
      <c r="AG560" s="23">
        <f>IF(E560="Niveau 2",1,0)</f>
        <v>0</v>
      </c>
      <c r="AH560" s="23">
        <f>IF(E560="Niveau 3",1,0)</f>
        <v>1</v>
      </c>
      <c r="AI560" s="23">
        <f>IF(E560="Niveau 4",1,0)</f>
        <v>0</v>
      </c>
      <c r="AJ560" s="23">
        <f>IF(E560="Niveau 5",1,0)</f>
        <v>0</v>
      </c>
    </row>
    <row r="561" spans="1:36" ht="25.5" customHeight="1" x14ac:dyDescent="0.2">
      <c r="A561" s="177" t="s">
        <v>6</v>
      </c>
      <c r="B561" s="181" t="s">
        <v>1709</v>
      </c>
      <c r="C561" s="179" t="s">
        <v>24</v>
      </c>
      <c r="D561" s="74"/>
      <c r="E561" s="93"/>
      <c r="F561" s="27"/>
      <c r="G561" s="41"/>
      <c r="H561" s="76"/>
      <c r="I561" s="109"/>
      <c r="J561" s="94"/>
      <c r="K561" s="27"/>
      <c r="L561" s="27"/>
      <c r="M561" s="27"/>
      <c r="N561" s="27"/>
      <c r="O561" s="27"/>
      <c r="P561" s="266"/>
      <c r="Q561" s="27"/>
      <c r="R561" s="45"/>
      <c r="S561" s="208"/>
      <c r="T561" s="23"/>
      <c r="U561" s="23"/>
      <c r="V561" s="23"/>
      <c r="W561" s="23"/>
      <c r="X561" s="23"/>
      <c r="Y561" s="91"/>
      <c r="Z561" s="92"/>
      <c r="AA561" s="92"/>
      <c r="AB561" s="207"/>
      <c r="AC561" s="207"/>
      <c r="AD561" s="207"/>
      <c r="AE561" s="31"/>
      <c r="AF561" s="23"/>
      <c r="AG561" s="23"/>
      <c r="AH561" s="23"/>
      <c r="AI561" s="23"/>
      <c r="AJ561" s="23"/>
    </row>
    <row r="562" spans="1:36" ht="25.5" customHeight="1" x14ac:dyDescent="0.2">
      <c r="A562" s="177" t="s">
        <v>0</v>
      </c>
      <c r="B562" s="181" t="s">
        <v>1706</v>
      </c>
      <c r="C562" s="179" t="s">
        <v>23</v>
      </c>
      <c r="D562" s="74"/>
      <c r="E562" s="93" t="str">
        <f t="shared" ref="E562:E571" si="252">IF(D562="Bon état","Niveau 1",IF(D562="Faïencée","Niveau 2",IF(D562="Fortement faïencée","Niveau 3",IF(D562="Orniérée","Niveau 4",IF(D562="Affaissée ou quasi détruite","Niveau 5","")))))</f>
        <v/>
      </c>
      <c r="F562" s="27"/>
      <c r="G562" s="41" t="s">
        <v>1145</v>
      </c>
      <c r="H562" s="76"/>
      <c r="I562" s="109"/>
      <c r="J562" s="94">
        <f t="shared" ref="J562:J571" si="253">I562*H562</f>
        <v>0</v>
      </c>
      <c r="K562" s="27"/>
      <c r="L562" s="27"/>
      <c r="M562" s="27"/>
      <c r="N562" s="27"/>
      <c r="O562" s="27"/>
      <c r="P562" s="266"/>
      <c r="Q562" s="27"/>
      <c r="R562" s="45"/>
      <c r="S562" s="55"/>
      <c r="T562" s="23"/>
      <c r="U562" s="23"/>
      <c r="V562" s="23"/>
      <c r="W562" s="23"/>
      <c r="X562" s="23"/>
      <c r="Y562" s="91"/>
      <c r="Z562" s="92"/>
      <c r="AA562" s="92"/>
      <c r="AB562" s="67" t="str">
        <f t="shared" ref="AB562:AB571" si="254">IF(R562="Année N",Y562+Z562+AA562,"")</f>
        <v/>
      </c>
      <c r="AC562" s="67" t="str">
        <f t="shared" ref="AC562:AC571" si="255">IF(R562="N+1",Y562+Z562+AA562,"")</f>
        <v/>
      </c>
      <c r="AD562" s="67" t="str">
        <f t="shared" ref="AD562:AD571" si="256">IF(R562="&gt; N+1",Y562+Z562+AA562,"")</f>
        <v/>
      </c>
      <c r="AE562" s="31"/>
      <c r="AF562" s="23">
        <f t="shared" ref="AF562:AF571" si="257">IF(E562="Niveau 1",1,0)</f>
        <v>0</v>
      </c>
      <c r="AG562" s="23">
        <f t="shared" ref="AG562:AG571" si="258">IF(E562="Niveau 2",1,0)</f>
        <v>0</v>
      </c>
      <c r="AH562" s="23">
        <f t="shared" ref="AH562:AH571" si="259">IF(E562="Niveau 3",1,0)</f>
        <v>0</v>
      </c>
      <c r="AI562" s="23">
        <f t="shared" ref="AI562:AI571" si="260">IF(E562="Niveau 4",1,0)</f>
        <v>0</v>
      </c>
      <c r="AJ562" s="23">
        <f t="shared" ref="AJ562:AJ571" si="261">IF(E562="Niveau 5",1,0)</f>
        <v>0</v>
      </c>
    </row>
    <row r="563" spans="1:36" ht="25.5" customHeight="1" x14ac:dyDescent="0.2">
      <c r="A563" s="126" t="s">
        <v>0</v>
      </c>
      <c r="B563" s="60" t="s">
        <v>1705</v>
      </c>
      <c r="C563" s="41" t="s">
        <v>1114</v>
      </c>
      <c r="D563" s="74" t="s">
        <v>1339</v>
      </c>
      <c r="E563" s="93" t="str">
        <f t="shared" si="252"/>
        <v>Niveau 1</v>
      </c>
      <c r="F563" s="27" t="s">
        <v>1134</v>
      </c>
      <c r="G563" s="41" t="s">
        <v>1145</v>
      </c>
      <c r="H563" s="76"/>
      <c r="I563" s="109"/>
      <c r="J563" s="94">
        <f t="shared" si="253"/>
        <v>0</v>
      </c>
      <c r="K563" s="27"/>
      <c r="L563" s="27"/>
      <c r="M563" s="27"/>
      <c r="N563" s="27"/>
      <c r="O563" s="27"/>
      <c r="P563" s="266"/>
      <c r="Q563" s="27"/>
      <c r="R563" s="45"/>
      <c r="S563" s="55"/>
      <c r="T563" s="23"/>
      <c r="U563" s="23"/>
      <c r="V563" s="23"/>
      <c r="W563" s="23"/>
      <c r="X563" s="23"/>
      <c r="Y563" s="91"/>
      <c r="Z563" s="92"/>
      <c r="AA563" s="92"/>
      <c r="AB563" s="67" t="str">
        <f t="shared" si="254"/>
        <v/>
      </c>
      <c r="AC563" s="67" t="str">
        <f t="shared" si="255"/>
        <v/>
      </c>
      <c r="AD563" s="67" t="str">
        <f t="shared" si="256"/>
        <v/>
      </c>
      <c r="AE563" s="31"/>
      <c r="AF563" s="23">
        <f t="shared" si="257"/>
        <v>1</v>
      </c>
      <c r="AG563" s="23">
        <f t="shared" si="258"/>
        <v>0</v>
      </c>
      <c r="AH563" s="23">
        <f t="shared" si="259"/>
        <v>0</v>
      </c>
      <c r="AI563" s="23">
        <f t="shared" si="260"/>
        <v>0</v>
      </c>
      <c r="AJ563" s="23">
        <f t="shared" si="261"/>
        <v>0</v>
      </c>
    </row>
    <row r="564" spans="1:36" ht="25.5" customHeight="1" x14ac:dyDescent="0.2">
      <c r="A564" s="126" t="s">
        <v>0</v>
      </c>
      <c r="B564" s="60" t="s">
        <v>1704</v>
      </c>
      <c r="C564" s="41" t="s">
        <v>37</v>
      </c>
      <c r="D564" s="74" t="s">
        <v>1182</v>
      </c>
      <c r="E564" s="93" t="str">
        <f t="shared" si="252"/>
        <v>Niveau 5</v>
      </c>
      <c r="F564" s="27" t="s">
        <v>1136</v>
      </c>
      <c r="G564" s="41" t="s">
        <v>1145</v>
      </c>
      <c r="H564" s="76">
        <v>80</v>
      </c>
      <c r="I564" s="109">
        <v>6</v>
      </c>
      <c r="J564" s="94">
        <f t="shared" si="253"/>
        <v>480</v>
      </c>
      <c r="K564" s="27"/>
      <c r="L564" s="27"/>
      <c r="M564" s="27"/>
      <c r="N564" s="27"/>
      <c r="O564" s="27"/>
      <c r="P564" s="266" t="s">
        <v>1213</v>
      </c>
      <c r="Q564" s="27"/>
      <c r="R564" s="45"/>
      <c r="S564" s="55"/>
      <c r="T564" s="23"/>
      <c r="U564" s="23"/>
      <c r="V564" s="23"/>
      <c r="W564" s="23"/>
      <c r="X564" s="23"/>
      <c r="Y564" s="91"/>
      <c r="Z564" s="92"/>
      <c r="AA564" s="92"/>
      <c r="AB564" s="67" t="str">
        <f t="shared" si="254"/>
        <v/>
      </c>
      <c r="AC564" s="67" t="str">
        <f t="shared" si="255"/>
        <v/>
      </c>
      <c r="AD564" s="67" t="str">
        <f t="shared" si="256"/>
        <v/>
      </c>
      <c r="AE564" s="31"/>
      <c r="AF564" s="23">
        <f t="shared" si="257"/>
        <v>0</v>
      </c>
      <c r="AG564" s="23">
        <f t="shared" si="258"/>
        <v>0</v>
      </c>
      <c r="AH564" s="23">
        <f t="shared" si="259"/>
        <v>0</v>
      </c>
      <c r="AI564" s="23">
        <f t="shared" si="260"/>
        <v>0</v>
      </c>
      <c r="AJ564" s="23">
        <f t="shared" si="261"/>
        <v>1</v>
      </c>
    </row>
    <row r="565" spans="1:36" ht="25.5" customHeight="1" x14ac:dyDescent="0.2">
      <c r="A565" s="177" t="s">
        <v>1</v>
      </c>
      <c r="B565" s="181" t="s">
        <v>545</v>
      </c>
      <c r="C565" s="180" t="s">
        <v>31</v>
      </c>
      <c r="D565" s="74"/>
      <c r="E565" s="93" t="str">
        <f t="shared" si="252"/>
        <v/>
      </c>
      <c r="F565" s="27"/>
      <c r="G565" s="41"/>
      <c r="H565" s="76"/>
      <c r="I565" s="109"/>
      <c r="J565" s="94">
        <f t="shared" si="253"/>
        <v>0</v>
      </c>
      <c r="K565" s="27"/>
      <c r="L565" s="27"/>
      <c r="M565" s="27"/>
      <c r="N565" s="27"/>
      <c r="O565" s="27"/>
      <c r="P565" s="266"/>
      <c r="Q565" s="27"/>
      <c r="R565" s="45"/>
      <c r="S565" s="55"/>
      <c r="T565" s="23"/>
      <c r="U565" s="23"/>
      <c r="V565" s="23"/>
      <c r="W565" s="23"/>
      <c r="X565" s="23"/>
      <c r="Y565" s="91"/>
      <c r="Z565" s="92"/>
      <c r="AA565" s="92"/>
      <c r="AB565" s="67" t="str">
        <f t="shared" si="254"/>
        <v/>
      </c>
      <c r="AC565" s="67" t="str">
        <f t="shared" si="255"/>
        <v/>
      </c>
      <c r="AD565" s="67" t="str">
        <f t="shared" si="256"/>
        <v/>
      </c>
      <c r="AE565" s="31"/>
      <c r="AF565" s="23">
        <f t="shared" si="257"/>
        <v>0</v>
      </c>
      <c r="AG565" s="23">
        <f t="shared" si="258"/>
        <v>0</v>
      </c>
      <c r="AH565" s="23">
        <f t="shared" si="259"/>
        <v>0</v>
      </c>
      <c r="AI565" s="23">
        <f t="shared" si="260"/>
        <v>0</v>
      </c>
      <c r="AJ565" s="23">
        <f t="shared" si="261"/>
        <v>0</v>
      </c>
    </row>
    <row r="566" spans="1:36" ht="25.5" customHeight="1" x14ac:dyDescent="0.2">
      <c r="A566" s="126" t="s">
        <v>0</v>
      </c>
      <c r="B566" s="60" t="s">
        <v>1703</v>
      </c>
      <c r="C566" s="41" t="s">
        <v>1115</v>
      </c>
      <c r="D566" s="74" t="s">
        <v>1179</v>
      </c>
      <c r="E566" s="93" t="str">
        <f t="shared" si="252"/>
        <v>Niveau 2</v>
      </c>
      <c r="F566" s="27" t="s">
        <v>1136</v>
      </c>
      <c r="G566" s="41" t="s">
        <v>1145</v>
      </c>
      <c r="H566" s="76">
        <v>245</v>
      </c>
      <c r="I566" s="109">
        <v>4.5999999999999996</v>
      </c>
      <c r="J566" s="94">
        <f t="shared" si="253"/>
        <v>1127</v>
      </c>
      <c r="K566" s="27">
        <v>15</v>
      </c>
      <c r="L566" s="27"/>
      <c r="M566" s="27"/>
      <c r="N566" s="27">
        <v>225</v>
      </c>
      <c r="O566" s="27"/>
      <c r="P566" s="266"/>
      <c r="Q566" s="27"/>
      <c r="R566" s="45"/>
      <c r="S566" s="55"/>
      <c r="T566" s="23"/>
      <c r="U566" s="23"/>
      <c r="V566" s="23"/>
      <c r="W566" s="23"/>
      <c r="X566" s="23"/>
      <c r="Y566" s="91"/>
      <c r="Z566" s="92"/>
      <c r="AA566" s="92"/>
      <c r="AB566" s="67" t="str">
        <f t="shared" si="254"/>
        <v/>
      </c>
      <c r="AC566" s="67" t="str">
        <f t="shared" si="255"/>
        <v/>
      </c>
      <c r="AD566" s="67" t="str">
        <f t="shared" si="256"/>
        <v/>
      </c>
      <c r="AE566" s="31"/>
      <c r="AF566" s="23">
        <f t="shared" si="257"/>
        <v>0</v>
      </c>
      <c r="AG566" s="23">
        <f t="shared" si="258"/>
        <v>1</v>
      </c>
      <c r="AH566" s="23">
        <f t="shared" si="259"/>
        <v>0</v>
      </c>
      <c r="AI566" s="23">
        <f t="shared" si="260"/>
        <v>0</v>
      </c>
      <c r="AJ566" s="23">
        <f t="shared" si="261"/>
        <v>0</v>
      </c>
    </row>
    <row r="567" spans="1:36" ht="25.5" customHeight="1" x14ac:dyDescent="0.2">
      <c r="A567" s="126" t="s">
        <v>0</v>
      </c>
      <c r="B567" s="60" t="s">
        <v>547</v>
      </c>
      <c r="C567" s="41" t="s">
        <v>26</v>
      </c>
      <c r="D567" s="74" t="s">
        <v>1179</v>
      </c>
      <c r="E567" s="93" t="str">
        <f t="shared" si="252"/>
        <v>Niveau 2</v>
      </c>
      <c r="F567" s="27" t="s">
        <v>1136</v>
      </c>
      <c r="G567" s="41" t="s">
        <v>1145</v>
      </c>
      <c r="H567" s="76">
        <v>130</v>
      </c>
      <c r="I567" s="109">
        <v>4.3</v>
      </c>
      <c r="J567" s="94">
        <f t="shared" si="253"/>
        <v>559</v>
      </c>
      <c r="K567" s="27"/>
      <c r="L567" s="27"/>
      <c r="M567" s="27"/>
      <c r="N567" s="27"/>
      <c r="O567" s="27"/>
      <c r="P567" s="266"/>
      <c r="Q567" s="27"/>
      <c r="R567" s="45"/>
      <c r="S567" s="55"/>
      <c r="T567" s="23"/>
      <c r="U567" s="23"/>
      <c r="V567" s="23"/>
      <c r="W567" s="23"/>
      <c r="X567" s="23"/>
      <c r="Y567" s="91"/>
      <c r="Z567" s="92"/>
      <c r="AA567" s="92"/>
      <c r="AB567" s="67" t="str">
        <f t="shared" si="254"/>
        <v/>
      </c>
      <c r="AC567" s="67" t="str">
        <f t="shared" si="255"/>
        <v/>
      </c>
      <c r="AD567" s="67" t="str">
        <f t="shared" si="256"/>
        <v/>
      </c>
      <c r="AE567" s="31"/>
      <c r="AF567" s="23">
        <f t="shared" si="257"/>
        <v>0</v>
      </c>
      <c r="AG567" s="23">
        <f t="shared" si="258"/>
        <v>1</v>
      </c>
      <c r="AH567" s="23">
        <f t="shared" si="259"/>
        <v>0</v>
      </c>
      <c r="AI567" s="23">
        <f t="shared" si="260"/>
        <v>0</v>
      </c>
      <c r="AJ567" s="23">
        <f t="shared" si="261"/>
        <v>0</v>
      </c>
    </row>
    <row r="568" spans="1:36" ht="25.5" customHeight="1" x14ac:dyDescent="0.2">
      <c r="A568" s="126" t="s">
        <v>7</v>
      </c>
      <c r="B568" s="60" t="s">
        <v>548</v>
      </c>
      <c r="C568" s="41" t="s">
        <v>1116</v>
      </c>
      <c r="D568" s="74" t="s">
        <v>1339</v>
      </c>
      <c r="E568" s="93" t="str">
        <f t="shared" si="252"/>
        <v>Niveau 1</v>
      </c>
      <c r="F568" s="27" t="s">
        <v>1136</v>
      </c>
      <c r="G568" s="41" t="s">
        <v>1145</v>
      </c>
      <c r="H568" s="76">
        <v>320</v>
      </c>
      <c r="I568" s="109">
        <v>6.8</v>
      </c>
      <c r="J568" s="94">
        <f t="shared" si="253"/>
        <v>2176</v>
      </c>
      <c r="K568" s="27">
        <v>25</v>
      </c>
      <c r="L568" s="27"/>
      <c r="M568" s="27"/>
      <c r="N568" s="27"/>
      <c r="O568" s="27"/>
      <c r="P568" s="266"/>
      <c r="Q568" s="27"/>
      <c r="R568" s="45"/>
      <c r="S568" s="55"/>
      <c r="T568" s="23"/>
      <c r="U568" s="23"/>
      <c r="V568" s="23"/>
      <c r="W568" s="23"/>
      <c r="X568" s="23"/>
      <c r="Y568" s="91"/>
      <c r="Z568" s="92"/>
      <c r="AA568" s="92"/>
      <c r="AB568" s="67" t="str">
        <f t="shared" si="254"/>
        <v/>
      </c>
      <c r="AC568" s="67" t="str">
        <f t="shared" si="255"/>
        <v/>
      </c>
      <c r="AD568" s="67" t="str">
        <f t="shared" si="256"/>
        <v/>
      </c>
      <c r="AE568" s="31"/>
      <c r="AF568" s="23">
        <f t="shared" si="257"/>
        <v>1</v>
      </c>
      <c r="AG568" s="23">
        <f t="shared" si="258"/>
        <v>0</v>
      </c>
      <c r="AH568" s="23">
        <f t="shared" si="259"/>
        <v>0</v>
      </c>
      <c r="AI568" s="23">
        <f t="shared" si="260"/>
        <v>0</v>
      </c>
      <c r="AJ568" s="23">
        <f t="shared" si="261"/>
        <v>0</v>
      </c>
    </row>
    <row r="569" spans="1:36" ht="25.5" customHeight="1" x14ac:dyDescent="0.2">
      <c r="A569" s="126" t="s">
        <v>1</v>
      </c>
      <c r="B569" s="60" t="s">
        <v>1702</v>
      </c>
      <c r="C569" s="41" t="s">
        <v>31</v>
      </c>
      <c r="D569" s="74" t="s">
        <v>1179</v>
      </c>
      <c r="E569" s="93" t="str">
        <f t="shared" si="252"/>
        <v>Niveau 2</v>
      </c>
      <c r="F569" s="27" t="s">
        <v>1135</v>
      </c>
      <c r="G569" s="41" t="s">
        <v>1144</v>
      </c>
      <c r="H569" s="76">
        <v>425</v>
      </c>
      <c r="I569" s="109">
        <v>5.8</v>
      </c>
      <c r="J569" s="94">
        <f t="shared" si="253"/>
        <v>2465</v>
      </c>
      <c r="K569" s="27"/>
      <c r="L569" s="27"/>
      <c r="M569" s="27"/>
      <c r="N569" s="27">
        <v>493</v>
      </c>
      <c r="O569" s="27"/>
      <c r="P569" s="266"/>
      <c r="Q569" s="27"/>
      <c r="R569" s="45"/>
      <c r="S569" s="55"/>
      <c r="T569" s="23"/>
      <c r="U569" s="23"/>
      <c r="V569" s="23"/>
      <c r="W569" s="23"/>
      <c r="X569" s="23"/>
      <c r="Y569" s="91"/>
      <c r="Z569" s="92"/>
      <c r="AA569" s="92"/>
      <c r="AB569" s="67" t="str">
        <f t="shared" si="254"/>
        <v/>
      </c>
      <c r="AC569" s="67" t="str">
        <f t="shared" si="255"/>
        <v/>
      </c>
      <c r="AD569" s="67" t="str">
        <f t="shared" si="256"/>
        <v/>
      </c>
      <c r="AE569" s="31"/>
      <c r="AF569" s="23">
        <f t="shared" si="257"/>
        <v>0</v>
      </c>
      <c r="AG569" s="23">
        <f t="shared" si="258"/>
        <v>1</v>
      </c>
      <c r="AH569" s="23">
        <f t="shared" si="259"/>
        <v>0</v>
      </c>
      <c r="AI569" s="23">
        <f t="shared" si="260"/>
        <v>0</v>
      </c>
      <c r="AJ569" s="23">
        <f t="shared" si="261"/>
        <v>0</v>
      </c>
    </row>
    <row r="570" spans="1:36" ht="25.5" customHeight="1" x14ac:dyDescent="0.2">
      <c r="A570" s="126" t="s">
        <v>0</v>
      </c>
      <c r="B570" s="128" t="s">
        <v>1701</v>
      </c>
      <c r="C570" s="41" t="s">
        <v>1114</v>
      </c>
      <c r="D570" s="74" t="s">
        <v>1180</v>
      </c>
      <c r="E570" s="93" t="str">
        <f t="shared" si="252"/>
        <v>Niveau 3</v>
      </c>
      <c r="F570" s="27" t="s">
        <v>1136</v>
      </c>
      <c r="G570" s="41" t="s">
        <v>1145</v>
      </c>
      <c r="H570" s="76"/>
      <c r="I570" s="109"/>
      <c r="J570" s="94">
        <f t="shared" si="253"/>
        <v>0</v>
      </c>
      <c r="K570" s="27"/>
      <c r="L570" s="27"/>
      <c r="M570" s="27"/>
      <c r="N570" s="27"/>
      <c r="O570" s="27"/>
      <c r="P570" s="266"/>
      <c r="Q570" s="27"/>
      <c r="R570" s="45"/>
      <c r="S570" s="55"/>
      <c r="T570" s="23"/>
      <c r="U570" s="23"/>
      <c r="V570" s="23"/>
      <c r="W570" s="23"/>
      <c r="X570" s="23"/>
      <c r="Y570" s="91"/>
      <c r="Z570" s="92"/>
      <c r="AA570" s="92"/>
      <c r="AB570" s="67" t="str">
        <f t="shared" si="254"/>
        <v/>
      </c>
      <c r="AC570" s="67" t="str">
        <f t="shared" si="255"/>
        <v/>
      </c>
      <c r="AD570" s="67" t="str">
        <f t="shared" si="256"/>
        <v/>
      </c>
      <c r="AE570" s="31"/>
      <c r="AF570" s="23">
        <f t="shared" si="257"/>
        <v>0</v>
      </c>
      <c r="AG570" s="23">
        <f t="shared" si="258"/>
        <v>0</v>
      </c>
      <c r="AH570" s="23">
        <f t="shared" si="259"/>
        <v>1</v>
      </c>
      <c r="AI570" s="23">
        <f t="shared" si="260"/>
        <v>0</v>
      </c>
      <c r="AJ570" s="23">
        <f t="shared" si="261"/>
        <v>0</v>
      </c>
    </row>
    <row r="571" spans="1:36" ht="25.5" customHeight="1" x14ac:dyDescent="0.2">
      <c r="A571" s="177" t="s">
        <v>0</v>
      </c>
      <c r="B571" s="181" t="s">
        <v>551</v>
      </c>
      <c r="C571" s="180" t="s">
        <v>1116</v>
      </c>
      <c r="D571" s="74"/>
      <c r="E571" s="93" t="str">
        <f t="shared" si="252"/>
        <v/>
      </c>
      <c r="F571" s="27"/>
      <c r="G571" s="41"/>
      <c r="H571" s="76"/>
      <c r="I571" s="109"/>
      <c r="J571" s="94">
        <f t="shared" si="253"/>
        <v>0</v>
      </c>
      <c r="K571" s="27"/>
      <c r="L571" s="27"/>
      <c r="M571" s="27"/>
      <c r="N571" s="27"/>
      <c r="O571" s="27"/>
      <c r="P571" s="266"/>
      <c r="Q571" s="27"/>
      <c r="R571" s="45"/>
      <c r="S571" s="55"/>
      <c r="T571" s="23"/>
      <c r="U571" s="23"/>
      <c r="V571" s="23"/>
      <c r="W571" s="23"/>
      <c r="X571" s="23"/>
      <c r="Y571" s="91"/>
      <c r="Z571" s="92"/>
      <c r="AA571" s="92"/>
      <c r="AB571" s="67" t="str">
        <f t="shared" si="254"/>
        <v/>
      </c>
      <c r="AC571" s="67" t="str">
        <f t="shared" si="255"/>
        <v/>
      </c>
      <c r="AD571" s="67" t="str">
        <f t="shared" si="256"/>
        <v/>
      </c>
      <c r="AE571" s="31"/>
      <c r="AF571" s="23">
        <f t="shared" si="257"/>
        <v>0</v>
      </c>
      <c r="AG571" s="23">
        <f t="shared" si="258"/>
        <v>0</v>
      </c>
      <c r="AH571" s="23">
        <f t="shared" si="259"/>
        <v>0</v>
      </c>
      <c r="AI571" s="23">
        <f t="shared" si="260"/>
        <v>0</v>
      </c>
      <c r="AJ571" s="23">
        <f t="shared" si="261"/>
        <v>0</v>
      </c>
    </row>
    <row r="572" spans="1:36" ht="25.5" customHeight="1" x14ac:dyDescent="0.2">
      <c r="A572" s="126" t="s">
        <v>1</v>
      </c>
      <c r="B572" s="60" t="s">
        <v>1700</v>
      </c>
      <c r="C572" s="41" t="s">
        <v>30</v>
      </c>
      <c r="D572" s="74" t="s">
        <v>1180</v>
      </c>
      <c r="E572" s="93" t="str">
        <f t="shared" si="242"/>
        <v>Niveau 3</v>
      </c>
      <c r="F572" s="27" t="s">
        <v>1134</v>
      </c>
      <c r="G572" s="41" t="s">
        <v>1144</v>
      </c>
      <c r="H572" s="76">
        <v>1680</v>
      </c>
      <c r="I572" s="109">
        <v>9</v>
      </c>
      <c r="J572" s="94">
        <f t="shared" si="243"/>
        <v>15120</v>
      </c>
      <c r="K572" s="27">
        <v>370</v>
      </c>
      <c r="L572" s="27"/>
      <c r="M572" s="27"/>
      <c r="N572" s="27">
        <v>4536</v>
      </c>
      <c r="O572" s="27"/>
      <c r="P572" s="266"/>
      <c r="Q572" s="27"/>
      <c r="R572" s="45"/>
      <c r="S572" s="55"/>
      <c r="T572" s="23"/>
      <c r="U572" s="23"/>
      <c r="V572" s="23"/>
      <c r="W572" s="23"/>
      <c r="X572" s="23"/>
      <c r="Y572" s="91"/>
      <c r="Z572" s="92"/>
      <c r="AA572" s="92"/>
      <c r="AB572" s="67" t="str">
        <f t="shared" si="244"/>
        <v/>
      </c>
      <c r="AC572" s="67" t="str">
        <f t="shared" si="245"/>
        <v/>
      </c>
      <c r="AD572" s="67" t="str">
        <f t="shared" si="246"/>
        <v/>
      </c>
      <c r="AE572" s="31"/>
      <c r="AF572" s="23">
        <f t="shared" si="247"/>
        <v>0</v>
      </c>
      <c r="AG572" s="23">
        <f t="shared" si="248"/>
        <v>0</v>
      </c>
      <c r="AH572" s="23">
        <f t="shared" si="249"/>
        <v>1</v>
      </c>
      <c r="AI572" s="23">
        <f t="shared" si="250"/>
        <v>0</v>
      </c>
      <c r="AJ572" s="23">
        <f t="shared" si="251"/>
        <v>0</v>
      </c>
    </row>
    <row r="573" spans="1:36" ht="25.5" customHeight="1" x14ac:dyDescent="0.2">
      <c r="A573" s="177" t="s">
        <v>7</v>
      </c>
      <c r="B573" s="181" t="s">
        <v>1700</v>
      </c>
      <c r="C573" s="179" t="s">
        <v>30</v>
      </c>
      <c r="D573" s="74"/>
      <c r="E573" s="93"/>
      <c r="F573" s="27"/>
      <c r="G573" s="41"/>
      <c r="H573" s="76"/>
      <c r="I573" s="109"/>
      <c r="J573" s="94"/>
      <c r="K573" s="27"/>
      <c r="L573" s="27"/>
      <c r="M573" s="27"/>
      <c r="N573" s="27"/>
      <c r="O573" s="27"/>
      <c r="P573" s="266"/>
      <c r="Q573" s="27"/>
      <c r="R573" s="45"/>
      <c r="S573" s="208"/>
      <c r="T573" s="23"/>
      <c r="U573" s="23"/>
      <c r="V573" s="23"/>
      <c r="W573" s="23"/>
      <c r="X573" s="23"/>
      <c r="Y573" s="91"/>
      <c r="Z573" s="92"/>
      <c r="AA573" s="92"/>
      <c r="AB573" s="207"/>
      <c r="AC573" s="207"/>
      <c r="AD573" s="207"/>
      <c r="AE573" s="31"/>
      <c r="AF573" s="23"/>
      <c r="AG573" s="23"/>
      <c r="AH573" s="23"/>
      <c r="AI573" s="23"/>
      <c r="AJ573" s="23"/>
    </row>
    <row r="574" spans="1:36" ht="25.5" customHeight="1" x14ac:dyDescent="0.2">
      <c r="A574" s="126" t="s">
        <v>5</v>
      </c>
      <c r="B574" s="60" t="s">
        <v>1699</v>
      </c>
      <c r="C574" s="41" t="s">
        <v>30</v>
      </c>
      <c r="D574" s="74" t="s">
        <v>1339</v>
      </c>
      <c r="E574" s="93" t="str">
        <f t="shared" si="242"/>
        <v>Niveau 1</v>
      </c>
      <c r="F574" s="27" t="s">
        <v>1136</v>
      </c>
      <c r="G574" s="41" t="s">
        <v>1145</v>
      </c>
      <c r="H574" s="76">
        <v>140</v>
      </c>
      <c r="I574" s="109">
        <v>4.4000000000000004</v>
      </c>
      <c r="J574" s="94">
        <f t="shared" si="243"/>
        <v>616</v>
      </c>
      <c r="K574" s="27"/>
      <c r="L574" s="27"/>
      <c r="M574" s="27"/>
      <c r="N574" s="27"/>
      <c r="O574" s="27"/>
      <c r="P574" s="266"/>
      <c r="Q574" s="27"/>
      <c r="R574" s="45"/>
      <c r="S574" s="55"/>
      <c r="T574" s="23"/>
      <c r="U574" s="23"/>
      <c r="V574" s="23"/>
      <c r="W574" s="23"/>
      <c r="X574" s="23"/>
      <c r="Y574" s="91"/>
      <c r="Z574" s="92"/>
      <c r="AA574" s="92"/>
      <c r="AB574" s="67" t="str">
        <f t="shared" si="244"/>
        <v/>
      </c>
      <c r="AC574" s="67" t="str">
        <f t="shared" si="245"/>
        <v/>
      </c>
      <c r="AD574" s="67" t="str">
        <f t="shared" si="246"/>
        <v/>
      </c>
      <c r="AE574" s="31"/>
      <c r="AF574" s="23">
        <f t="shared" si="247"/>
        <v>1</v>
      </c>
      <c r="AG574" s="23">
        <f t="shared" si="248"/>
        <v>0</v>
      </c>
      <c r="AH574" s="23">
        <f t="shared" si="249"/>
        <v>0</v>
      </c>
      <c r="AI574" s="23">
        <f t="shared" si="250"/>
        <v>0</v>
      </c>
      <c r="AJ574" s="23">
        <f t="shared" si="251"/>
        <v>0</v>
      </c>
    </row>
    <row r="575" spans="1:36" ht="25.5" customHeight="1" x14ac:dyDescent="0.2">
      <c r="A575" s="126" t="s">
        <v>0</v>
      </c>
      <c r="B575" s="60" t="s">
        <v>554</v>
      </c>
      <c r="C575" s="41" t="s">
        <v>37</v>
      </c>
      <c r="D575" s="74" t="s">
        <v>1179</v>
      </c>
      <c r="E575" s="93" t="str">
        <f t="shared" si="242"/>
        <v>Niveau 2</v>
      </c>
      <c r="F575" s="27" t="s">
        <v>1136</v>
      </c>
      <c r="G575" s="41" t="s">
        <v>1145</v>
      </c>
      <c r="H575" s="76">
        <v>145</v>
      </c>
      <c r="I575" s="109">
        <v>4.8</v>
      </c>
      <c r="J575" s="94">
        <f t="shared" si="243"/>
        <v>696</v>
      </c>
      <c r="K575" s="27">
        <v>50</v>
      </c>
      <c r="L575" s="27"/>
      <c r="M575" s="27"/>
      <c r="N575" s="27">
        <v>139</v>
      </c>
      <c r="O575" s="27"/>
      <c r="P575" s="268"/>
      <c r="Q575" s="27"/>
      <c r="R575" s="45"/>
      <c r="S575" s="55"/>
      <c r="T575" s="23"/>
      <c r="U575" s="23"/>
      <c r="V575" s="23"/>
      <c r="W575" s="23"/>
      <c r="X575" s="23"/>
      <c r="Y575" s="91"/>
      <c r="Z575" s="92"/>
      <c r="AA575" s="92"/>
      <c r="AB575" s="67" t="str">
        <f t="shared" si="244"/>
        <v/>
      </c>
      <c r="AC575" s="67" t="str">
        <f t="shared" si="245"/>
        <v/>
      </c>
      <c r="AD575" s="67" t="str">
        <f t="shared" si="246"/>
        <v/>
      </c>
      <c r="AE575" s="31"/>
      <c r="AF575" s="23">
        <f t="shared" si="247"/>
        <v>0</v>
      </c>
      <c r="AG575" s="23">
        <f t="shared" si="248"/>
        <v>1</v>
      </c>
      <c r="AH575" s="23">
        <f t="shared" si="249"/>
        <v>0</v>
      </c>
      <c r="AI575" s="23">
        <f t="shared" si="250"/>
        <v>0</v>
      </c>
      <c r="AJ575" s="23">
        <f t="shared" si="251"/>
        <v>0</v>
      </c>
    </row>
    <row r="576" spans="1:36" s="263" customFormat="1" ht="25.5" customHeight="1" x14ac:dyDescent="0.2">
      <c r="A576" s="248" t="s">
        <v>7</v>
      </c>
      <c r="B576" s="249" t="s">
        <v>554</v>
      </c>
      <c r="C576" s="250" t="s">
        <v>37</v>
      </c>
      <c r="D576" s="251"/>
      <c r="E576" s="247"/>
      <c r="F576" s="252"/>
      <c r="G576" s="250"/>
      <c r="H576" s="253"/>
      <c r="I576" s="254"/>
      <c r="J576" s="255"/>
      <c r="K576" s="252"/>
      <c r="L576" s="252"/>
      <c r="M576" s="252"/>
      <c r="N576" s="252"/>
      <c r="O576" s="252"/>
      <c r="P576" s="267" t="s">
        <v>2120</v>
      </c>
      <c r="Q576" s="252"/>
      <c r="R576" s="256"/>
      <c r="S576" s="247"/>
      <c r="T576" s="261"/>
      <c r="U576" s="261"/>
      <c r="V576" s="261"/>
      <c r="W576" s="261"/>
      <c r="X576" s="261"/>
      <c r="Y576" s="257"/>
      <c r="Z576" s="258"/>
      <c r="AA576" s="258"/>
      <c r="AB576" s="259"/>
      <c r="AC576" s="259"/>
      <c r="AD576" s="259"/>
      <c r="AE576" s="262"/>
      <c r="AF576" s="261"/>
      <c r="AG576" s="261"/>
      <c r="AH576" s="261"/>
      <c r="AI576" s="261"/>
      <c r="AJ576" s="261"/>
    </row>
    <row r="577" spans="1:36" ht="25.5" customHeight="1" x14ac:dyDescent="0.2">
      <c r="A577" s="126" t="s">
        <v>0</v>
      </c>
      <c r="B577" s="60" t="s">
        <v>1673</v>
      </c>
      <c r="C577" s="41" t="s">
        <v>29</v>
      </c>
      <c r="D577" s="74" t="s">
        <v>1179</v>
      </c>
      <c r="E577" s="93" t="str">
        <f t="shared" si="242"/>
        <v>Niveau 2</v>
      </c>
      <c r="F577" s="27" t="s">
        <v>1136</v>
      </c>
      <c r="G577" s="41" t="s">
        <v>1145</v>
      </c>
      <c r="H577" s="76">
        <v>75</v>
      </c>
      <c r="I577" s="109">
        <v>5.5</v>
      </c>
      <c r="J577" s="94">
        <f t="shared" si="243"/>
        <v>412.5</v>
      </c>
      <c r="K577" s="27"/>
      <c r="L577" s="27"/>
      <c r="M577" s="27"/>
      <c r="N577" s="27">
        <v>83</v>
      </c>
      <c r="O577" s="27"/>
      <c r="P577" s="266"/>
      <c r="Q577" s="27"/>
      <c r="R577" s="45"/>
      <c r="S577" s="55"/>
      <c r="T577" s="23"/>
      <c r="U577" s="23"/>
      <c r="V577" s="23"/>
      <c r="W577" s="23"/>
      <c r="X577" s="23"/>
      <c r="Y577" s="91"/>
      <c r="Z577" s="92"/>
      <c r="AA577" s="92"/>
      <c r="AB577" s="67" t="str">
        <f t="shared" si="244"/>
        <v/>
      </c>
      <c r="AC577" s="67" t="str">
        <f t="shared" si="245"/>
        <v/>
      </c>
      <c r="AD577" s="67" t="str">
        <f t="shared" si="246"/>
        <v/>
      </c>
      <c r="AE577" s="31"/>
      <c r="AF577" s="23">
        <f t="shared" si="247"/>
        <v>0</v>
      </c>
      <c r="AG577" s="23">
        <f t="shared" si="248"/>
        <v>1</v>
      </c>
      <c r="AH577" s="23">
        <f t="shared" si="249"/>
        <v>0</v>
      </c>
      <c r="AI577" s="23">
        <f t="shared" si="250"/>
        <v>0</v>
      </c>
      <c r="AJ577" s="23">
        <f t="shared" si="251"/>
        <v>0</v>
      </c>
    </row>
    <row r="578" spans="1:36" ht="25.5" customHeight="1" x14ac:dyDescent="0.2">
      <c r="A578" s="126" t="s">
        <v>0</v>
      </c>
      <c r="B578" s="60" t="s">
        <v>1674</v>
      </c>
      <c r="C578" s="41" t="s">
        <v>1116</v>
      </c>
      <c r="D578" s="74" t="s">
        <v>1339</v>
      </c>
      <c r="E578" s="93" t="str">
        <f t="shared" si="242"/>
        <v>Niveau 1</v>
      </c>
      <c r="F578" s="27" t="s">
        <v>1136</v>
      </c>
      <c r="G578" s="41" t="s">
        <v>1145</v>
      </c>
      <c r="H578" s="76">
        <v>460</v>
      </c>
      <c r="I578" s="109">
        <v>4</v>
      </c>
      <c r="J578" s="94">
        <f t="shared" si="243"/>
        <v>1840</v>
      </c>
      <c r="K578" s="27">
        <v>15</v>
      </c>
      <c r="L578" s="27"/>
      <c r="M578" s="27"/>
      <c r="N578" s="27"/>
      <c r="O578" s="27"/>
      <c r="P578" s="266"/>
      <c r="Q578" s="27"/>
      <c r="R578" s="45"/>
      <c r="S578" s="55"/>
      <c r="T578" s="23"/>
      <c r="U578" s="23"/>
      <c r="V578" s="23"/>
      <c r="W578" s="23"/>
      <c r="X578" s="23"/>
      <c r="Y578" s="91"/>
      <c r="Z578" s="92"/>
      <c r="AA578" s="92"/>
      <c r="AB578" s="67" t="str">
        <f t="shared" si="244"/>
        <v/>
      </c>
      <c r="AC578" s="67" t="str">
        <f t="shared" si="245"/>
        <v/>
      </c>
      <c r="AD578" s="67" t="str">
        <f t="shared" si="246"/>
        <v/>
      </c>
      <c r="AE578" s="31"/>
      <c r="AF578" s="23">
        <f t="shared" si="247"/>
        <v>1</v>
      </c>
      <c r="AG578" s="23">
        <f t="shared" si="248"/>
        <v>0</v>
      </c>
      <c r="AH578" s="23">
        <f t="shared" si="249"/>
        <v>0</v>
      </c>
      <c r="AI578" s="23">
        <f t="shared" si="250"/>
        <v>0</v>
      </c>
      <c r="AJ578" s="23">
        <f t="shared" si="251"/>
        <v>0</v>
      </c>
    </row>
    <row r="579" spans="1:36" ht="25.5" customHeight="1" x14ac:dyDescent="0.2">
      <c r="A579" s="126" t="s">
        <v>0</v>
      </c>
      <c r="B579" s="128" t="s">
        <v>1902</v>
      </c>
      <c r="C579" s="41" t="s">
        <v>37</v>
      </c>
      <c r="D579" s="74" t="s">
        <v>1179</v>
      </c>
      <c r="E579" s="93" t="str">
        <f>IF(D579="Bon état","Niveau 1",IF(D579="Faïencée","Niveau 2",IF(D579="Fortement faïencée","Niveau 3",IF(D579="Orniérée","Niveau 4",IF(D579="Affaissée ou quasi détruite","Niveau 5","")))))</f>
        <v>Niveau 2</v>
      </c>
      <c r="F579" s="27" t="s">
        <v>1136</v>
      </c>
      <c r="G579" s="41" t="s">
        <v>1145</v>
      </c>
      <c r="H579" s="76">
        <v>200</v>
      </c>
      <c r="I579" s="109">
        <v>5.2</v>
      </c>
      <c r="J579" s="94">
        <f>I579*H579</f>
        <v>1040</v>
      </c>
      <c r="K579" s="27">
        <v>15</v>
      </c>
      <c r="L579" s="27"/>
      <c r="M579" s="27"/>
      <c r="N579" s="27">
        <v>208</v>
      </c>
      <c r="O579" s="27"/>
      <c r="P579" s="266"/>
      <c r="Q579" s="27"/>
      <c r="R579" s="45"/>
      <c r="S579" s="55"/>
      <c r="T579" s="23"/>
      <c r="U579" s="23"/>
      <c r="V579" s="23"/>
      <c r="W579" s="23"/>
      <c r="X579" s="23"/>
      <c r="Y579" s="91"/>
      <c r="Z579" s="92"/>
      <c r="AA579" s="92"/>
      <c r="AB579" s="67" t="str">
        <f>IF(R579="Année N",Y579+Z579+AA579,"")</f>
        <v/>
      </c>
      <c r="AC579" s="67" t="str">
        <f>IF(R579="N+1",Y579+Z579+AA579,"")</f>
        <v/>
      </c>
      <c r="AD579" s="67" t="str">
        <f>IF(R579="&gt; N+1",Y579+Z579+AA579,"")</f>
        <v/>
      </c>
      <c r="AE579" s="31"/>
      <c r="AF579" s="23">
        <f>IF(E579="Niveau 1",1,0)</f>
        <v>0</v>
      </c>
      <c r="AG579" s="23">
        <f>IF(E579="Niveau 2",1,0)</f>
        <v>1</v>
      </c>
      <c r="AH579" s="23">
        <f>IF(E579="Niveau 3",1,0)</f>
        <v>0</v>
      </c>
      <c r="AI579" s="23">
        <f>IF(E579="Niveau 4",1,0)</f>
        <v>0</v>
      </c>
      <c r="AJ579" s="23">
        <f>IF(E579="Niveau 5",1,0)</f>
        <v>0</v>
      </c>
    </row>
    <row r="580" spans="1:36" ht="25.5" customHeight="1" x14ac:dyDescent="0.2">
      <c r="A580" s="126" t="s">
        <v>0</v>
      </c>
      <c r="B580" s="128" t="s">
        <v>1675</v>
      </c>
      <c r="C580" s="41" t="s">
        <v>36</v>
      </c>
      <c r="D580" s="74" t="s">
        <v>1179</v>
      </c>
      <c r="E580" s="93" t="str">
        <f t="shared" si="242"/>
        <v>Niveau 2</v>
      </c>
      <c r="F580" s="27" t="s">
        <v>1136</v>
      </c>
      <c r="G580" s="41" t="s">
        <v>1145</v>
      </c>
      <c r="H580" s="76">
        <v>120</v>
      </c>
      <c r="I580" s="109">
        <v>7</v>
      </c>
      <c r="J580" s="94">
        <f t="shared" si="243"/>
        <v>840</v>
      </c>
      <c r="K580" s="27"/>
      <c r="L580" s="27"/>
      <c r="M580" s="27"/>
      <c r="N580" s="27"/>
      <c r="O580" s="27"/>
      <c r="P580" s="266" t="s">
        <v>1225</v>
      </c>
      <c r="Q580" s="27"/>
      <c r="R580" s="45"/>
      <c r="S580" s="55"/>
      <c r="T580" s="23"/>
      <c r="U580" s="23"/>
      <c r="V580" s="23"/>
      <c r="W580" s="23"/>
      <c r="X580" s="23"/>
      <c r="Y580" s="91"/>
      <c r="Z580" s="92"/>
      <c r="AA580" s="92"/>
      <c r="AB580" s="67" t="str">
        <f t="shared" si="244"/>
        <v/>
      </c>
      <c r="AC580" s="67" t="str">
        <f t="shared" si="245"/>
        <v/>
      </c>
      <c r="AD580" s="67" t="str">
        <f t="shared" si="246"/>
        <v/>
      </c>
      <c r="AE580" s="31"/>
      <c r="AF580" s="23">
        <f t="shared" si="247"/>
        <v>0</v>
      </c>
      <c r="AG580" s="23">
        <f t="shared" si="248"/>
        <v>1</v>
      </c>
      <c r="AH580" s="23">
        <f t="shared" si="249"/>
        <v>0</v>
      </c>
      <c r="AI580" s="23">
        <f t="shared" si="250"/>
        <v>0</v>
      </c>
      <c r="AJ580" s="23">
        <f t="shared" si="251"/>
        <v>0</v>
      </c>
    </row>
    <row r="581" spans="1:36" ht="25.5" customHeight="1" x14ac:dyDescent="0.2">
      <c r="A581" s="126" t="s">
        <v>0</v>
      </c>
      <c r="B581" s="209" t="s">
        <v>1677</v>
      </c>
      <c r="C581" s="41" t="s">
        <v>37</v>
      </c>
      <c r="D581" s="74" t="s">
        <v>1339</v>
      </c>
      <c r="E581" s="93" t="str">
        <f>IF(D581="Bon état","Niveau 1",IF(D581="Faïencée","Niveau 2",IF(D581="Fortement faïencée","Niveau 3",IF(D581="Orniérée","Niveau 4",IF(D581="Affaissée ou quasi détruite","Niveau 5","")))))</f>
        <v>Niveau 1</v>
      </c>
      <c r="F581" s="27" t="s">
        <v>1136</v>
      </c>
      <c r="G581" s="41" t="s">
        <v>1145</v>
      </c>
      <c r="H581" s="76">
        <v>90</v>
      </c>
      <c r="I581" s="109">
        <v>4.8</v>
      </c>
      <c r="J581" s="94">
        <f t="shared" ref="J581:J588" si="262">I581*H581</f>
        <v>432</v>
      </c>
      <c r="K581" s="27"/>
      <c r="L581" s="27"/>
      <c r="M581" s="27"/>
      <c r="N581" s="27"/>
      <c r="O581" s="27"/>
      <c r="P581" s="266"/>
      <c r="Q581" s="27"/>
      <c r="R581" s="45"/>
      <c r="S581" s="55"/>
      <c r="T581" s="23"/>
      <c r="U581" s="23"/>
      <c r="V581" s="23"/>
      <c r="W581" s="23"/>
      <c r="X581" s="23"/>
      <c r="Y581" s="91"/>
      <c r="Z581" s="92"/>
      <c r="AA581" s="92"/>
      <c r="AB581" s="67" t="str">
        <f t="shared" ref="AB581:AB588" si="263">IF(R581="Année N",Y581+Z581+AA581,"")</f>
        <v/>
      </c>
      <c r="AC581" s="67" t="str">
        <f t="shared" ref="AC581:AC588" si="264">IF(R581="N+1",Y581+Z581+AA581,"")</f>
        <v/>
      </c>
      <c r="AD581" s="67" t="str">
        <f t="shared" ref="AD581:AD588" si="265">IF(R581="&gt; N+1",Y581+Z581+AA581,"")</f>
        <v/>
      </c>
      <c r="AE581" s="31"/>
      <c r="AF581" s="23">
        <f t="shared" ref="AF581:AF588" si="266">IF(E581="Niveau 1",1,0)</f>
        <v>1</v>
      </c>
      <c r="AG581" s="23">
        <f t="shared" ref="AG581:AG588" si="267">IF(E581="Niveau 2",1,0)</f>
        <v>0</v>
      </c>
      <c r="AH581" s="23">
        <f t="shared" ref="AH581:AH588" si="268">IF(E581="Niveau 3",1,0)</f>
        <v>0</v>
      </c>
      <c r="AI581" s="23">
        <f t="shared" ref="AI581:AI588" si="269">IF(E581="Niveau 4",1,0)</f>
        <v>0</v>
      </c>
      <c r="AJ581" s="23">
        <f t="shared" ref="AJ581:AJ588" si="270">IF(E581="Niveau 5",1,0)</f>
        <v>0</v>
      </c>
    </row>
    <row r="582" spans="1:36" ht="25.5" customHeight="1" x14ac:dyDescent="0.2">
      <c r="A582" s="126" t="s">
        <v>1</v>
      </c>
      <c r="B582" s="60" t="s">
        <v>1678</v>
      </c>
      <c r="C582" s="41" t="s">
        <v>1116</v>
      </c>
      <c r="D582" s="74" t="s">
        <v>1179</v>
      </c>
      <c r="E582" s="93" t="str">
        <f>IF(D582="Bon état","Niveau 1",IF(D582="Faïencée","Niveau 2",IF(D582="Fortement faïencée","Niveau 3",IF(D582="Orniérée","Niveau 4",IF(D582="Affaissée ou quasi détruite","Niveau 5","")))))</f>
        <v>Niveau 2</v>
      </c>
      <c r="F582" s="27" t="s">
        <v>1136</v>
      </c>
      <c r="G582" s="41" t="s">
        <v>1145</v>
      </c>
      <c r="H582" s="76">
        <v>710</v>
      </c>
      <c r="I582" s="109">
        <v>5.3</v>
      </c>
      <c r="J582" s="94">
        <f t="shared" si="262"/>
        <v>3763</v>
      </c>
      <c r="K582" s="27"/>
      <c r="L582" s="27"/>
      <c r="M582" s="27"/>
      <c r="N582" s="27">
        <v>753</v>
      </c>
      <c r="O582" s="27"/>
      <c r="P582" s="266" t="s">
        <v>1224</v>
      </c>
      <c r="Q582" s="27"/>
      <c r="R582" s="45"/>
      <c r="S582" s="55"/>
      <c r="T582" s="23"/>
      <c r="U582" s="23"/>
      <c r="V582" s="23"/>
      <c r="W582" s="23"/>
      <c r="X582" s="23"/>
      <c r="Y582" s="91"/>
      <c r="Z582" s="92"/>
      <c r="AA582" s="92"/>
      <c r="AB582" s="67" t="str">
        <f t="shared" si="263"/>
        <v/>
      </c>
      <c r="AC582" s="67" t="str">
        <f t="shared" si="264"/>
        <v/>
      </c>
      <c r="AD582" s="67" t="str">
        <f t="shared" si="265"/>
        <v/>
      </c>
      <c r="AE582" s="31"/>
      <c r="AF582" s="23">
        <f t="shared" si="266"/>
        <v>0</v>
      </c>
      <c r="AG582" s="23">
        <f t="shared" si="267"/>
        <v>1</v>
      </c>
      <c r="AH582" s="23">
        <f t="shared" si="268"/>
        <v>0</v>
      </c>
      <c r="AI582" s="23">
        <f t="shared" si="269"/>
        <v>0</v>
      </c>
      <c r="AJ582" s="23">
        <f t="shared" si="270"/>
        <v>0</v>
      </c>
    </row>
    <row r="583" spans="1:36" ht="25.5" customHeight="1" x14ac:dyDescent="0.2">
      <c r="A583" s="126" t="s">
        <v>0</v>
      </c>
      <c r="B583" s="60" t="s">
        <v>1681</v>
      </c>
      <c r="C583" s="41" t="s">
        <v>1116</v>
      </c>
      <c r="D583" s="74" t="s">
        <v>1179</v>
      </c>
      <c r="E583" s="93" t="str">
        <f>IF(D583="Bon état","Niveau 1",IF(D583="Faïencée","Niveau 2",IF(D583="Fortement faïencée","Niveau 3",IF(D583="Orniérée","Niveau 4",IF(D583="Affaissée ou quasi détruite","Niveau 5","")))))</f>
        <v>Niveau 2</v>
      </c>
      <c r="F583" s="27" t="s">
        <v>1136</v>
      </c>
      <c r="G583" s="41" t="s">
        <v>1145</v>
      </c>
      <c r="H583" s="76">
        <v>175</v>
      </c>
      <c r="I583" s="109">
        <v>5.8</v>
      </c>
      <c r="J583" s="94">
        <f t="shared" si="262"/>
        <v>1015</v>
      </c>
      <c r="K583" s="27"/>
      <c r="L583" s="27"/>
      <c r="M583" s="27"/>
      <c r="N583" s="27">
        <v>203</v>
      </c>
      <c r="O583" s="27"/>
      <c r="P583" s="266"/>
      <c r="Q583" s="27"/>
      <c r="R583" s="45"/>
      <c r="S583" s="55"/>
      <c r="T583" s="23"/>
      <c r="U583" s="23"/>
      <c r="V583" s="23"/>
      <c r="W583" s="23"/>
      <c r="X583" s="23"/>
      <c r="Y583" s="91"/>
      <c r="Z583" s="92"/>
      <c r="AA583" s="92"/>
      <c r="AB583" s="67" t="str">
        <f t="shared" si="263"/>
        <v/>
      </c>
      <c r="AC583" s="67" t="str">
        <f t="shared" si="264"/>
        <v/>
      </c>
      <c r="AD583" s="67" t="str">
        <f t="shared" si="265"/>
        <v/>
      </c>
      <c r="AE583" s="31"/>
      <c r="AF583" s="23">
        <f t="shared" si="266"/>
        <v>0</v>
      </c>
      <c r="AG583" s="23">
        <f t="shared" si="267"/>
        <v>1</v>
      </c>
      <c r="AH583" s="23">
        <f t="shared" si="268"/>
        <v>0</v>
      </c>
      <c r="AI583" s="23">
        <f t="shared" si="269"/>
        <v>0</v>
      </c>
      <c r="AJ583" s="23">
        <f t="shared" si="270"/>
        <v>0</v>
      </c>
    </row>
    <row r="584" spans="1:36" ht="25.5" customHeight="1" x14ac:dyDescent="0.2">
      <c r="A584" s="126" t="s">
        <v>0</v>
      </c>
      <c r="B584" s="60" t="s">
        <v>1680</v>
      </c>
      <c r="C584" s="41" t="s">
        <v>1114</v>
      </c>
      <c r="D584" s="74" t="s">
        <v>1339</v>
      </c>
      <c r="E584" s="93" t="str">
        <f t="shared" si="242"/>
        <v>Niveau 1</v>
      </c>
      <c r="F584" s="27" t="s">
        <v>1136</v>
      </c>
      <c r="G584" s="41" t="s">
        <v>1144</v>
      </c>
      <c r="H584" s="76">
        <v>162</v>
      </c>
      <c r="I584" s="109">
        <v>4.5999999999999996</v>
      </c>
      <c r="J584" s="94">
        <f t="shared" si="262"/>
        <v>745.19999999999993</v>
      </c>
      <c r="K584" s="27"/>
      <c r="L584" s="27"/>
      <c r="M584" s="27"/>
      <c r="N584" s="27"/>
      <c r="O584" s="27"/>
      <c r="P584" s="266"/>
      <c r="Q584" s="27"/>
      <c r="R584" s="45"/>
      <c r="S584" s="55"/>
      <c r="T584" s="23"/>
      <c r="U584" s="23"/>
      <c r="V584" s="23"/>
      <c r="W584" s="23"/>
      <c r="X584" s="23"/>
      <c r="Y584" s="91"/>
      <c r="Z584" s="92"/>
      <c r="AA584" s="92"/>
      <c r="AB584" s="67" t="str">
        <f t="shared" si="263"/>
        <v/>
      </c>
      <c r="AC584" s="67" t="str">
        <f t="shared" si="264"/>
        <v/>
      </c>
      <c r="AD584" s="67" t="str">
        <f t="shared" si="265"/>
        <v/>
      </c>
      <c r="AE584" s="31"/>
      <c r="AF584" s="23">
        <f t="shared" si="266"/>
        <v>1</v>
      </c>
      <c r="AG584" s="23">
        <f t="shared" si="267"/>
        <v>0</v>
      </c>
      <c r="AH584" s="23">
        <f t="shared" si="268"/>
        <v>0</v>
      </c>
      <c r="AI584" s="23">
        <f t="shared" si="269"/>
        <v>0</v>
      </c>
      <c r="AJ584" s="23">
        <f t="shared" si="270"/>
        <v>0</v>
      </c>
    </row>
    <row r="585" spans="1:36" ht="25.5" customHeight="1" x14ac:dyDescent="0.2">
      <c r="A585" s="126" t="s">
        <v>1</v>
      </c>
      <c r="B585" s="60" t="s">
        <v>562</v>
      </c>
      <c r="C585" s="41" t="s">
        <v>31</v>
      </c>
      <c r="D585" s="74" t="s">
        <v>1339</v>
      </c>
      <c r="E585" s="93" t="str">
        <f>IF(D585="Bon état","Niveau 1",IF(D585="Faïencée","Niveau 2",IF(D585="Fortement faïencée","Niveau 3",IF(D585="Orniérée","Niveau 4",IF(D585="Affaissée ou quasi détruite","Niveau 5","")))))</f>
        <v>Niveau 1</v>
      </c>
      <c r="F585" s="27" t="s">
        <v>1136</v>
      </c>
      <c r="G585" s="41" t="s">
        <v>1145</v>
      </c>
      <c r="H585" s="76">
        <v>205</v>
      </c>
      <c r="I585" s="109">
        <v>4.7</v>
      </c>
      <c r="J585" s="94">
        <f t="shared" si="262"/>
        <v>963.5</v>
      </c>
      <c r="K585" s="27"/>
      <c r="L585" s="27"/>
      <c r="M585" s="27"/>
      <c r="N585" s="27"/>
      <c r="O585" s="27"/>
      <c r="P585" s="266"/>
      <c r="Q585" s="27"/>
      <c r="R585" s="45"/>
      <c r="S585" s="55"/>
      <c r="T585" s="23"/>
      <c r="U585" s="23"/>
      <c r="V585" s="23"/>
      <c r="W585" s="23"/>
      <c r="X585" s="23"/>
      <c r="Y585" s="91"/>
      <c r="Z585" s="92"/>
      <c r="AA585" s="92"/>
      <c r="AB585" s="67" t="str">
        <f t="shared" si="263"/>
        <v/>
      </c>
      <c r="AC585" s="67" t="str">
        <f t="shared" si="264"/>
        <v/>
      </c>
      <c r="AD585" s="67" t="str">
        <f t="shared" si="265"/>
        <v/>
      </c>
      <c r="AE585" s="31"/>
      <c r="AF585" s="23">
        <f t="shared" si="266"/>
        <v>1</v>
      </c>
      <c r="AG585" s="23">
        <f t="shared" si="267"/>
        <v>0</v>
      </c>
      <c r="AH585" s="23">
        <f t="shared" si="268"/>
        <v>0</v>
      </c>
      <c r="AI585" s="23">
        <f t="shared" si="269"/>
        <v>0</v>
      </c>
      <c r="AJ585" s="23">
        <f t="shared" si="270"/>
        <v>0</v>
      </c>
    </row>
    <row r="586" spans="1:36" ht="25.5" customHeight="1" x14ac:dyDescent="0.2">
      <c r="A586" s="126" t="s">
        <v>0</v>
      </c>
      <c r="B586" s="60" t="s">
        <v>563</v>
      </c>
      <c r="C586" s="41" t="s">
        <v>1113</v>
      </c>
      <c r="D586" s="74" t="s">
        <v>1339</v>
      </c>
      <c r="E586" s="93" t="str">
        <f>IF(D586="Bon état","Niveau 1",IF(D586="Faïencée","Niveau 2",IF(D586="Fortement faïencée","Niveau 3",IF(D586="Orniérée","Niveau 4",IF(D586="Affaissée ou quasi détruite","Niveau 5","")))))</f>
        <v>Niveau 1</v>
      </c>
      <c r="F586" s="27" t="s">
        <v>1136</v>
      </c>
      <c r="G586" s="41" t="s">
        <v>1145</v>
      </c>
      <c r="H586" s="76">
        <v>275</v>
      </c>
      <c r="I586" s="109">
        <v>4.8</v>
      </c>
      <c r="J586" s="94">
        <f t="shared" si="262"/>
        <v>1320</v>
      </c>
      <c r="K586" s="27"/>
      <c r="L586" s="27"/>
      <c r="M586" s="27"/>
      <c r="N586" s="27"/>
      <c r="O586" s="27"/>
      <c r="P586" s="266"/>
      <c r="Q586" s="27"/>
      <c r="R586" s="45"/>
      <c r="S586" s="55"/>
      <c r="T586" s="23"/>
      <c r="U586" s="23"/>
      <c r="V586" s="23"/>
      <c r="W586" s="23"/>
      <c r="X586" s="23"/>
      <c r="Y586" s="91"/>
      <c r="Z586" s="92"/>
      <c r="AA586" s="92"/>
      <c r="AB586" s="67" t="str">
        <f t="shared" si="263"/>
        <v/>
      </c>
      <c r="AC586" s="67" t="str">
        <f t="shared" si="264"/>
        <v/>
      </c>
      <c r="AD586" s="67" t="str">
        <f t="shared" si="265"/>
        <v/>
      </c>
      <c r="AE586" s="31"/>
      <c r="AF586" s="23">
        <f t="shared" si="266"/>
        <v>1</v>
      </c>
      <c r="AG586" s="23">
        <f t="shared" si="267"/>
        <v>0</v>
      </c>
      <c r="AH586" s="23">
        <f t="shared" si="268"/>
        <v>0</v>
      </c>
      <c r="AI586" s="23">
        <f t="shared" si="269"/>
        <v>0</v>
      </c>
      <c r="AJ586" s="23">
        <f t="shared" si="270"/>
        <v>0</v>
      </c>
    </row>
    <row r="587" spans="1:36" ht="25.5" customHeight="1" x14ac:dyDescent="0.2">
      <c r="A587" s="126" t="s">
        <v>0</v>
      </c>
      <c r="B587" s="60" t="s">
        <v>1679</v>
      </c>
      <c r="C587" s="41" t="s">
        <v>1116</v>
      </c>
      <c r="D587" s="74" t="s">
        <v>1339</v>
      </c>
      <c r="E587" s="93" t="str">
        <f>IF(D587="Bon état","Niveau 1",IF(D587="Faïencée","Niveau 2",IF(D587="Fortement faïencée","Niveau 3",IF(D587="Orniérée","Niveau 4",IF(D587="Affaissée ou quasi détruite","Niveau 5","")))))</f>
        <v>Niveau 1</v>
      </c>
      <c r="F587" s="27" t="s">
        <v>1136</v>
      </c>
      <c r="G587" s="41" t="s">
        <v>1145</v>
      </c>
      <c r="H587" s="76">
        <v>315</v>
      </c>
      <c r="I587" s="109">
        <v>7.4</v>
      </c>
      <c r="J587" s="94">
        <f t="shared" si="262"/>
        <v>2331</v>
      </c>
      <c r="K587" s="27"/>
      <c r="L587" s="27"/>
      <c r="M587" s="27"/>
      <c r="N587" s="27"/>
      <c r="O587" s="27"/>
      <c r="P587" s="266"/>
      <c r="Q587" s="27"/>
      <c r="R587" s="45"/>
      <c r="S587" s="55"/>
      <c r="T587" s="23"/>
      <c r="U587" s="23"/>
      <c r="V587" s="23"/>
      <c r="W587" s="23"/>
      <c r="X587" s="23"/>
      <c r="Y587" s="91"/>
      <c r="Z587" s="92"/>
      <c r="AA587" s="92"/>
      <c r="AB587" s="67" t="str">
        <f t="shared" si="263"/>
        <v/>
      </c>
      <c r="AC587" s="67" t="str">
        <f t="shared" si="264"/>
        <v/>
      </c>
      <c r="AD587" s="67" t="str">
        <f t="shared" si="265"/>
        <v/>
      </c>
      <c r="AE587" s="31"/>
      <c r="AF587" s="23">
        <f t="shared" si="266"/>
        <v>1</v>
      </c>
      <c r="AG587" s="23">
        <f t="shared" si="267"/>
        <v>0</v>
      </c>
      <c r="AH587" s="23">
        <f t="shared" si="268"/>
        <v>0</v>
      </c>
      <c r="AI587" s="23">
        <f t="shared" si="269"/>
        <v>0</v>
      </c>
      <c r="AJ587" s="23">
        <f t="shared" si="270"/>
        <v>0</v>
      </c>
    </row>
    <row r="588" spans="1:36" ht="25.5" customHeight="1" x14ac:dyDescent="0.2">
      <c r="A588" s="126" t="s">
        <v>16</v>
      </c>
      <c r="B588" s="60" t="s">
        <v>1679</v>
      </c>
      <c r="C588" s="41" t="s">
        <v>1116</v>
      </c>
      <c r="D588" s="74" t="s">
        <v>1179</v>
      </c>
      <c r="E588" s="93" t="str">
        <f>IF(D588="Bon état","Niveau 1",IF(D588="Faïencée","Niveau 2",IF(D588="Fortement faïencée","Niveau 3",IF(D588="Orniérée","Niveau 4",IF(D588="Affaissée ou quasi détruite","Niveau 5","")))))</f>
        <v>Niveau 2</v>
      </c>
      <c r="F588" s="27" t="s">
        <v>1136</v>
      </c>
      <c r="G588" s="41" t="s">
        <v>1145</v>
      </c>
      <c r="H588" s="76">
        <v>130</v>
      </c>
      <c r="I588" s="109">
        <v>4.8</v>
      </c>
      <c r="J588" s="94">
        <f t="shared" si="262"/>
        <v>624</v>
      </c>
      <c r="K588" s="27"/>
      <c r="L588" s="27"/>
      <c r="M588" s="27"/>
      <c r="N588" s="27">
        <v>125</v>
      </c>
      <c r="O588" s="27"/>
      <c r="P588" s="266"/>
      <c r="Q588" s="27"/>
      <c r="R588" s="45"/>
      <c r="S588" s="55"/>
      <c r="T588" s="23"/>
      <c r="U588" s="23"/>
      <c r="V588" s="23"/>
      <c r="W588" s="23"/>
      <c r="X588" s="23"/>
      <c r="Y588" s="91"/>
      <c r="Z588" s="92"/>
      <c r="AA588" s="92"/>
      <c r="AB588" s="67" t="str">
        <f t="shared" si="263"/>
        <v/>
      </c>
      <c r="AC588" s="67" t="str">
        <f t="shared" si="264"/>
        <v/>
      </c>
      <c r="AD588" s="67" t="str">
        <f t="shared" si="265"/>
        <v/>
      </c>
      <c r="AE588" s="31"/>
      <c r="AF588" s="23">
        <f t="shared" si="266"/>
        <v>0</v>
      </c>
      <c r="AG588" s="23">
        <f t="shared" si="267"/>
        <v>1</v>
      </c>
      <c r="AH588" s="23">
        <f t="shared" si="268"/>
        <v>0</v>
      </c>
      <c r="AI588" s="23">
        <f t="shared" si="269"/>
        <v>0</v>
      </c>
      <c r="AJ588" s="23">
        <f t="shared" si="270"/>
        <v>0</v>
      </c>
    </row>
    <row r="589" spans="1:36" ht="25.5" customHeight="1" x14ac:dyDescent="0.2">
      <c r="A589" s="177" t="s">
        <v>0</v>
      </c>
      <c r="B589" s="229" t="s">
        <v>1682</v>
      </c>
      <c r="C589" s="179" t="s">
        <v>35</v>
      </c>
      <c r="D589" s="74"/>
      <c r="E589" s="93"/>
      <c r="F589" s="27"/>
      <c r="G589" s="41"/>
      <c r="H589" s="76"/>
      <c r="I589" s="109"/>
      <c r="J589" s="94"/>
      <c r="K589" s="27"/>
      <c r="L589" s="27"/>
      <c r="M589" s="27"/>
      <c r="N589" s="27"/>
      <c r="O589" s="27"/>
      <c r="P589" s="266"/>
      <c r="Q589" s="27"/>
      <c r="R589" s="45"/>
      <c r="S589" s="206"/>
      <c r="T589" s="23"/>
      <c r="U589" s="23"/>
      <c r="V589" s="23"/>
      <c r="W589" s="23"/>
      <c r="X589" s="23"/>
      <c r="Y589" s="91"/>
      <c r="Z589" s="92"/>
      <c r="AA589" s="92"/>
      <c r="AB589" s="205"/>
      <c r="AC589" s="205"/>
      <c r="AD589" s="205"/>
      <c r="AE589" s="31"/>
      <c r="AF589" s="23"/>
      <c r="AG589" s="23"/>
      <c r="AH589" s="23"/>
      <c r="AI589" s="23"/>
      <c r="AJ589" s="23"/>
    </row>
    <row r="590" spans="1:36" ht="25.5" customHeight="1" x14ac:dyDescent="0.2">
      <c r="A590" s="126" t="s">
        <v>0</v>
      </c>
      <c r="B590" s="60" t="s">
        <v>1683</v>
      </c>
      <c r="C590" s="41" t="s">
        <v>27</v>
      </c>
      <c r="D590" s="74" t="s">
        <v>1179</v>
      </c>
      <c r="E590" s="93" t="str">
        <f t="shared" si="242"/>
        <v>Niveau 2</v>
      </c>
      <c r="F590" s="27" t="s">
        <v>1136</v>
      </c>
      <c r="G590" s="41" t="s">
        <v>1145</v>
      </c>
      <c r="H590" s="76">
        <v>185</v>
      </c>
      <c r="I590" s="109">
        <v>3.4</v>
      </c>
      <c r="J590" s="94">
        <f>I590*H590</f>
        <v>629</v>
      </c>
      <c r="K590" s="27">
        <v>15</v>
      </c>
      <c r="L590" s="27"/>
      <c r="M590" s="27"/>
      <c r="N590" s="27">
        <v>126</v>
      </c>
      <c r="O590" s="27"/>
      <c r="P590" s="266"/>
      <c r="Q590" s="27"/>
      <c r="R590" s="45"/>
      <c r="S590" s="55"/>
      <c r="T590" s="23"/>
      <c r="U590" s="23"/>
      <c r="V590" s="23"/>
      <c r="W590" s="23"/>
      <c r="X590" s="23"/>
      <c r="Y590" s="91"/>
      <c r="Z590" s="92"/>
      <c r="AA590" s="92"/>
      <c r="AB590" s="67" t="str">
        <f>IF(R590="Année N",Y590+Z590+AA590,"")</f>
        <v/>
      </c>
      <c r="AC590" s="67" t="str">
        <f>IF(R590="N+1",Y590+Z590+AA590,"")</f>
        <v/>
      </c>
      <c r="AD590" s="67" t="str">
        <f>IF(R590="&gt; N+1",Y590+Z590+AA590,"")</f>
        <v/>
      </c>
      <c r="AE590" s="31"/>
      <c r="AF590" s="23">
        <f>IF(E590="Niveau 1",1,0)</f>
        <v>0</v>
      </c>
      <c r="AG590" s="23">
        <f>IF(E590="Niveau 2",1,0)</f>
        <v>1</v>
      </c>
      <c r="AH590" s="23">
        <f>IF(E590="Niveau 3",1,0)</f>
        <v>0</v>
      </c>
      <c r="AI590" s="23">
        <f>IF(E590="Niveau 4",1,0)</f>
        <v>0</v>
      </c>
      <c r="AJ590" s="23">
        <f>IF(E590="Niveau 5",1,0)</f>
        <v>0</v>
      </c>
    </row>
    <row r="591" spans="1:36" ht="25.5" customHeight="1" x14ac:dyDescent="0.2">
      <c r="A591" s="126" t="s">
        <v>0</v>
      </c>
      <c r="B591" s="128" t="s">
        <v>1243</v>
      </c>
      <c r="C591" s="41" t="s">
        <v>36</v>
      </c>
      <c r="D591" s="74" t="s">
        <v>1339</v>
      </c>
      <c r="E591" s="93" t="str">
        <f t="shared" si="242"/>
        <v>Niveau 1</v>
      </c>
      <c r="F591" s="27" t="s">
        <v>1135</v>
      </c>
      <c r="G591" s="41" t="s">
        <v>1144</v>
      </c>
      <c r="H591" s="76">
        <v>80</v>
      </c>
      <c r="I591" s="109">
        <v>3.8</v>
      </c>
      <c r="J591" s="94">
        <f t="shared" si="243"/>
        <v>304</v>
      </c>
      <c r="K591" s="27">
        <v>35</v>
      </c>
      <c r="L591" s="27"/>
      <c r="M591" s="27"/>
      <c r="N591" s="27"/>
      <c r="O591" s="27"/>
      <c r="P591" s="266" t="s">
        <v>1226</v>
      </c>
      <c r="Q591" s="27"/>
      <c r="R591" s="45"/>
      <c r="S591" s="55"/>
      <c r="T591" s="23"/>
      <c r="U591" s="23"/>
      <c r="V591" s="23"/>
      <c r="W591" s="23"/>
      <c r="X591" s="23"/>
      <c r="Y591" s="91"/>
      <c r="Z591" s="92"/>
      <c r="AA591" s="92"/>
      <c r="AB591" s="67" t="str">
        <f t="shared" si="244"/>
        <v/>
      </c>
      <c r="AC591" s="67" t="str">
        <f t="shared" si="245"/>
        <v/>
      </c>
      <c r="AD591" s="67" t="str">
        <f t="shared" si="246"/>
        <v/>
      </c>
      <c r="AE591" s="31"/>
      <c r="AF591" s="23">
        <f t="shared" si="247"/>
        <v>1</v>
      </c>
      <c r="AG591" s="23">
        <f t="shared" si="248"/>
        <v>0</v>
      </c>
      <c r="AH591" s="23">
        <f t="shared" si="249"/>
        <v>0</v>
      </c>
      <c r="AI591" s="23">
        <f t="shared" si="250"/>
        <v>0</v>
      </c>
      <c r="AJ591" s="23">
        <f t="shared" si="251"/>
        <v>0</v>
      </c>
    </row>
    <row r="592" spans="1:36" ht="25.5" customHeight="1" x14ac:dyDescent="0.2">
      <c r="A592" s="126" t="s">
        <v>5</v>
      </c>
      <c r="B592" s="60" t="s">
        <v>566</v>
      </c>
      <c r="C592" s="41" t="s">
        <v>1116</v>
      </c>
      <c r="D592" s="74" t="s">
        <v>1339</v>
      </c>
      <c r="E592" s="93" t="str">
        <f t="shared" si="242"/>
        <v>Niveau 1</v>
      </c>
      <c r="F592" s="27" t="s">
        <v>1136</v>
      </c>
      <c r="G592" s="41" t="s">
        <v>1145</v>
      </c>
      <c r="H592" s="76">
        <v>255</v>
      </c>
      <c r="I592" s="109">
        <v>4.5999999999999996</v>
      </c>
      <c r="J592" s="94">
        <f t="shared" si="243"/>
        <v>1173</v>
      </c>
      <c r="K592" s="27"/>
      <c r="L592" s="27"/>
      <c r="M592" s="27"/>
      <c r="N592" s="27"/>
      <c r="O592" s="27"/>
      <c r="P592" s="266"/>
      <c r="Q592" s="27"/>
      <c r="R592" s="45"/>
      <c r="S592" s="55"/>
      <c r="T592" s="23"/>
      <c r="U592" s="23"/>
      <c r="V592" s="23"/>
      <c r="W592" s="23"/>
      <c r="X592" s="23"/>
      <c r="Y592" s="91"/>
      <c r="Z592" s="92"/>
      <c r="AA592" s="92"/>
      <c r="AB592" s="67" t="str">
        <f t="shared" si="244"/>
        <v/>
      </c>
      <c r="AC592" s="67" t="str">
        <f t="shared" si="245"/>
        <v/>
      </c>
      <c r="AD592" s="67" t="str">
        <f t="shared" si="246"/>
        <v/>
      </c>
      <c r="AE592" s="31"/>
      <c r="AF592" s="23">
        <f t="shared" ref="AF592:AF630" si="271">IF(E592="Niveau 1",1,0)</f>
        <v>1</v>
      </c>
      <c r="AG592" s="23">
        <f t="shared" ref="AG592:AG630" si="272">IF(E592="Niveau 2",1,0)</f>
        <v>0</v>
      </c>
      <c r="AH592" s="23">
        <f t="shared" ref="AH592:AH630" si="273">IF(E592="Niveau 3",1,0)</f>
        <v>0</v>
      </c>
      <c r="AI592" s="23">
        <f t="shared" ref="AI592:AI630" si="274">IF(E592="Niveau 4",1,0)</f>
        <v>0</v>
      </c>
      <c r="AJ592" s="23">
        <f t="shared" ref="AJ592:AJ630" si="275">IF(E592="Niveau 5",1,0)</f>
        <v>0</v>
      </c>
    </row>
    <row r="593" spans="1:36" ht="25.5" customHeight="1" x14ac:dyDescent="0.2">
      <c r="A593" s="126" t="s">
        <v>0</v>
      </c>
      <c r="B593" s="60" t="s">
        <v>567</v>
      </c>
      <c r="C593" s="41" t="s">
        <v>1113</v>
      </c>
      <c r="D593" s="74" t="s">
        <v>1179</v>
      </c>
      <c r="E593" s="93" t="str">
        <f>IF(D593="Bon état","Niveau 1",IF(D593="Faïencée","Niveau 2",IF(D593="Fortement faïencée","Niveau 3",IF(D593="Orniérée","Niveau 4",IF(D593="Affaissée ou quasi détruite","Niveau 5","")))))</f>
        <v>Niveau 2</v>
      </c>
      <c r="F593" s="27" t="s">
        <v>1136</v>
      </c>
      <c r="G593" s="41" t="s">
        <v>1145</v>
      </c>
      <c r="H593" s="76">
        <v>150</v>
      </c>
      <c r="I593" s="109">
        <v>3.5</v>
      </c>
      <c r="J593" s="94">
        <f>I593*H593</f>
        <v>525</v>
      </c>
      <c r="K593" s="27"/>
      <c r="L593" s="27"/>
      <c r="M593" s="27"/>
      <c r="N593" s="27">
        <v>105</v>
      </c>
      <c r="O593" s="27"/>
      <c r="P593" s="266"/>
      <c r="Q593" s="27"/>
      <c r="R593" s="45"/>
      <c r="S593" s="55"/>
      <c r="T593" s="23"/>
      <c r="U593" s="23"/>
      <c r="V593" s="23"/>
      <c r="W593" s="23"/>
      <c r="X593" s="23"/>
      <c r="Y593" s="91"/>
      <c r="Z593" s="92"/>
      <c r="AA593" s="92"/>
      <c r="AB593" s="67" t="str">
        <f>IF(R593="Année N",Y593+Z593+AA593,"")</f>
        <v/>
      </c>
      <c r="AC593" s="67" t="str">
        <f>IF(R593="N+1",Y593+Z593+AA593,"")</f>
        <v/>
      </c>
      <c r="AD593" s="67" t="str">
        <f>IF(R593="&gt; N+1",Y593+Z593+AA593,"")</f>
        <v/>
      </c>
      <c r="AE593" s="31"/>
      <c r="AF593" s="23">
        <f>IF(E593="Niveau 1",1,0)</f>
        <v>0</v>
      </c>
      <c r="AG593" s="23">
        <f>IF(E593="Niveau 2",1,0)</f>
        <v>1</v>
      </c>
      <c r="AH593" s="23">
        <f>IF(E593="Niveau 3",1,0)</f>
        <v>0</v>
      </c>
      <c r="AI593" s="23">
        <f>IF(E593="Niveau 4",1,0)</f>
        <v>0</v>
      </c>
      <c r="AJ593" s="23">
        <f>IF(E593="Niveau 5",1,0)</f>
        <v>0</v>
      </c>
    </row>
    <row r="594" spans="1:36" ht="25.5" customHeight="1" x14ac:dyDescent="0.2">
      <c r="A594" s="177" t="s">
        <v>0</v>
      </c>
      <c r="B594" s="181" t="s">
        <v>568</v>
      </c>
      <c r="C594" s="179" t="s">
        <v>25</v>
      </c>
      <c r="D594" s="74"/>
      <c r="E594" s="93" t="str">
        <f>IF(D594="Bon état","Niveau 1",IF(D594="Faïencée","Niveau 2",IF(D594="Fortement faïencée","Niveau 3",IF(D594="Orniérée","Niveau 4",IF(D594="Affaissée ou quasi détruite","Niveau 5","")))))</f>
        <v/>
      </c>
      <c r="F594" s="27"/>
      <c r="G594" s="41"/>
      <c r="H594" s="76"/>
      <c r="I594" s="109"/>
      <c r="J594" s="94">
        <f>I594*H594</f>
        <v>0</v>
      </c>
      <c r="K594" s="27"/>
      <c r="L594" s="27"/>
      <c r="M594" s="27"/>
      <c r="N594" s="27"/>
      <c r="O594" s="27"/>
      <c r="P594" s="268"/>
      <c r="Q594" s="27"/>
      <c r="R594" s="45"/>
      <c r="S594" s="55"/>
      <c r="T594" s="23"/>
      <c r="U594" s="23"/>
      <c r="V594" s="23"/>
      <c r="W594" s="23"/>
      <c r="X594" s="23"/>
      <c r="Y594" s="91"/>
      <c r="Z594" s="92"/>
      <c r="AA594" s="92"/>
      <c r="AB594" s="67" t="str">
        <f>IF(R594="Année N",Y594+Z594+AA594,"")</f>
        <v/>
      </c>
      <c r="AC594" s="67" t="str">
        <f>IF(R594="N+1",Y594+Z594+AA594,"")</f>
        <v/>
      </c>
      <c r="AD594" s="67" t="str">
        <f>IF(R594="&gt; N+1",Y594+Z594+AA594,"")</f>
        <v/>
      </c>
      <c r="AE594" s="31"/>
      <c r="AF594" s="23">
        <f>IF(E594="Niveau 1",1,0)</f>
        <v>0</v>
      </c>
      <c r="AG594" s="23">
        <f>IF(E594="Niveau 2",1,0)</f>
        <v>0</v>
      </c>
      <c r="AH594" s="23">
        <f>IF(E594="Niveau 3",1,0)</f>
        <v>0</v>
      </c>
      <c r="AI594" s="23">
        <f>IF(E594="Niveau 4",1,0)</f>
        <v>0</v>
      </c>
      <c r="AJ594" s="23">
        <f>IF(E594="Niveau 5",1,0)</f>
        <v>0</v>
      </c>
    </row>
    <row r="595" spans="1:36" ht="25.5" customHeight="1" x14ac:dyDescent="0.2">
      <c r="A595" s="177" t="s">
        <v>0</v>
      </c>
      <c r="B595" s="181" t="s">
        <v>1686</v>
      </c>
      <c r="C595" s="179" t="s">
        <v>1116</v>
      </c>
      <c r="D595" s="74"/>
      <c r="E595" s="93"/>
      <c r="F595" s="27"/>
      <c r="G595" s="41"/>
      <c r="H595" s="76"/>
      <c r="I595" s="109"/>
      <c r="J595" s="94"/>
      <c r="K595" s="27"/>
      <c r="L595" s="27"/>
      <c r="M595" s="27"/>
      <c r="N595" s="27"/>
      <c r="O595" s="27"/>
      <c r="P595" s="266"/>
      <c r="Q595" s="27"/>
      <c r="R595" s="45"/>
      <c r="S595" s="206"/>
      <c r="T595" s="23"/>
      <c r="U595" s="23"/>
      <c r="V595" s="23"/>
      <c r="W595" s="23"/>
      <c r="X595" s="23"/>
      <c r="Y595" s="91"/>
      <c r="Z595" s="92"/>
      <c r="AA595" s="92"/>
      <c r="AB595" s="205"/>
      <c r="AC595" s="205"/>
      <c r="AD595" s="205"/>
      <c r="AE595" s="31"/>
      <c r="AF595" s="23"/>
      <c r="AG595" s="23"/>
      <c r="AH595" s="23"/>
      <c r="AI595" s="23"/>
      <c r="AJ595" s="23"/>
    </row>
    <row r="596" spans="1:36" ht="25.5" customHeight="1" x14ac:dyDescent="0.2">
      <c r="A596" s="126" t="s">
        <v>0</v>
      </c>
      <c r="B596" s="60" t="s">
        <v>1687</v>
      </c>
      <c r="C596" s="41" t="s">
        <v>26</v>
      </c>
      <c r="D596" s="74" t="s">
        <v>1179</v>
      </c>
      <c r="E596" s="93" t="str">
        <f t="shared" si="242"/>
        <v>Niveau 2</v>
      </c>
      <c r="F596" s="27" t="s">
        <v>1135</v>
      </c>
      <c r="G596" s="41" t="s">
        <v>1145</v>
      </c>
      <c r="H596" s="76">
        <v>400</v>
      </c>
      <c r="I596" s="109">
        <v>6</v>
      </c>
      <c r="J596" s="94">
        <f>I596*H596</f>
        <v>2400</v>
      </c>
      <c r="K596" s="27">
        <v>150</v>
      </c>
      <c r="L596" s="27"/>
      <c r="M596" s="27">
        <v>200</v>
      </c>
      <c r="N596" s="27">
        <v>480</v>
      </c>
      <c r="O596" s="27"/>
      <c r="P596" s="266"/>
      <c r="Q596" s="27"/>
      <c r="R596" s="45"/>
      <c r="S596" s="55"/>
      <c r="T596" s="23"/>
      <c r="U596" s="23"/>
      <c r="V596" s="23"/>
      <c r="W596" s="23"/>
      <c r="X596" s="23"/>
      <c r="Y596" s="91"/>
      <c r="Z596" s="92"/>
      <c r="AA596" s="92"/>
      <c r="AB596" s="67" t="str">
        <f>IF(R596="Année N",Y596+Z596+AA596,"")</f>
        <v/>
      </c>
      <c r="AC596" s="67" t="str">
        <f>IF(R596="N+1",Y596+Z596+AA596,"")</f>
        <v/>
      </c>
      <c r="AD596" s="67" t="str">
        <f>IF(R596="&gt; N+1",Y596+Z596+AA596,"")</f>
        <v/>
      </c>
      <c r="AE596" s="31"/>
      <c r="AF596" s="23">
        <f>IF(E596="Niveau 1",1,0)</f>
        <v>0</v>
      </c>
      <c r="AG596" s="23">
        <f>IF(E596="Niveau 2",1,0)</f>
        <v>1</v>
      </c>
      <c r="AH596" s="23">
        <f>IF(E596="Niveau 3",1,0)</f>
        <v>0</v>
      </c>
      <c r="AI596" s="23">
        <f>IF(E596="Niveau 4",1,0)</f>
        <v>0</v>
      </c>
      <c r="AJ596" s="23">
        <f>IF(E596="Niveau 5",1,0)</f>
        <v>0</v>
      </c>
    </row>
    <row r="597" spans="1:36" ht="25.5" customHeight="1" x14ac:dyDescent="0.2">
      <c r="A597" s="126" t="s">
        <v>0</v>
      </c>
      <c r="B597" s="60" t="s">
        <v>1688</v>
      </c>
      <c r="C597" s="41" t="s">
        <v>36</v>
      </c>
      <c r="D597" s="74" t="s">
        <v>1179</v>
      </c>
      <c r="E597" s="93" t="str">
        <f t="shared" si="242"/>
        <v>Niveau 2</v>
      </c>
      <c r="F597" s="27" t="s">
        <v>1136</v>
      </c>
      <c r="G597" s="41" t="s">
        <v>1145</v>
      </c>
      <c r="H597" s="76">
        <v>450</v>
      </c>
      <c r="I597" s="109">
        <v>8.5</v>
      </c>
      <c r="J597" s="94">
        <f t="shared" ref="J597:J630" si="276">I597*H597</f>
        <v>3825</v>
      </c>
      <c r="K597" s="27">
        <v>300</v>
      </c>
      <c r="L597" s="27"/>
      <c r="M597" s="27"/>
      <c r="N597" s="27">
        <v>765</v>
      </c>
      <c r="O597" s="27"/>
      <c r="P597" s="266" t="s">
        <v>1227</v>
      </c>
      <c r="Q597" s="27"/>
      <c r="R597" s="45"/>
      <c r="S597" s="55"/>
      <c r="T597" s="23"/>
      <c r="U597" s="23"/>
      <c r="V597" s="23"/>
      <c r="W597" s="23"/>
      <c r="X597" s="23"/>
      <c r="Y597" s="91"/>
      <c r="Z597" s="92"/>
      <c r="AA597" s="92"/>
      <c r="AB597" s="67" t="str">
        <f t="shared" si="244"/>
        <v/>
      </c>
      <c r="AC597" s="67" t="str">
        <f t="shared" si="245"/>
        <v/>
      </c>
      <c r="AD597" s="67" t="str">
        <f t="shared" si="246"/>
        <v/>
      </c>
      <c r="AE597" s="31"/>
      <c r="AF597" s="23">
        <f t="shared" si="271"/>
        <v>0</v>
      </c>
      <c r="AG597" s="23">
        <f t="shared" si="272"/>
        <v>1</v>
      </c>
      <c r="AH597" s="23">
        <f t="shared" si="273"/>
        <v>0</v>
      </c>
      <c r="AI597" s="23">
        <f t="shared" si="274"/>
        <v>0</v>
      </c>
      <c r="AJ597" s="23">
        <f t="shared" si="275"/>
        <v>0</v>
      </c>
    </row>
    <row r="598" spans="1:36" ht="25.5" customHeight="1" x14ac:dyDescent="0.2">
      <c r="A598" s="126" t="s">
        <v>4</v>
      </c>
      <c r="B598" s="60" t="s">
        <v>1684</v>
      </c>
      <c r="C598" s="41" t="s">
        <v>26</v>
      </c>
      <c r="D598" s="74" t="s">
        <v>1339</v>
      </c>
      <c r="E598" s="93" t="str">
        <f>IF(D598="Bon état","Niveau 1",IF(D598="Faïencée","Niveau 2",IF(D598="Fortement faïencée","Niveau 3",IF(D598="Orniérée","Niveau 4",IF(D598="Affaissée ou quasi détruite","Niveau 5","")))))</f>
        <v>Niveau 1</v>
      </c>
      <c r="F598" s="27" t="s">
        <v>1136</v>
      </c>
      <c r="G598" s="41" t="s">
        <v>1145</v>
      </c>
      <c r="H598" s="76">
        <v>55</v>
      </c>
      <c r="I598" s="109">
        <v>30</v>
      </c>
      <c r="J598" s="94">
        <f>I598*H598</f>
        <v>1650</v>
      </c>
      <c r="K598" s="27"/>
      <c r="L598" s="27"/>
      <c r="M598" s="27"/>
      <c r="N598" s="27"/>
      <c r="O598" s="27"/>
      <c r="P598" s="266"/>
      <c r="Q598" s="27"/>
      <c r="R598" s="45"/>
      <c r="S598" s="55"/>
      <c r="T598" s="23"/>
      <c r="U598" s="23"/>
      <c r="V598" s="23"/>
      <c r="W598" s="23"/>
      <c r="X598" s="23"/>
      <c r="Y598" s="91"/>
      <c r="Z598" s="92"/>
      <c r="AA598" s="92"/>
      <c r="AB598" s="67" t="str">
        <f>IF(R598="Année N",Y598+Z598+AA598,"")</f>
        <v/>
      </c>
      <c r="AC598" s="67" t="str">
        <f>IF(R598="N+1",Y598+Z598+AA598,"")</f>
        <v/>
      </c>
      <c r="AD598" s="67" t="str">
        <f>IF(R598="&gt; N+1",Y598+Z598+AA598,"")</f>
        <v/>
      </c>
      <c r="AE598" s="31"/>
      <c r="AF598" s="23">
        <f>IF(E598="Niveau 1",1,0)</f>
        <v>1</v>
      </c>
      <c r="AG598" s="23">
        <f>IF(E598="Niveau 2",1,0)</f>
        <v>0</v>
      </c>
      <c r="AH598" s="23">
        <f>IF(E598="Niveau 3",1,0)</f>
        <v>0</v>
      </c>
      <c r="AI598" s="23">
        <f>IF(E598="Niveau 4",1,0)</f>
        <v>0</v>
      </c>
      <c r="AJ598" s="23">
        <f>IF(E598="Niveau 5",1,0)</f>
        <v>0</v>
      </c>
    </row>
    <row r="599" spans="1:36" ht="25.5" customHeight="1" x14ac:dyDescent="0.2">
      <c r="A599" s="126" t="s">
        <v>0</v>
      </c>
      <c r="B599" s="60" t="s">
        <v>1685</v>
      </c>
      <c r="C599" s="41" t="s">
        <v>1340</v>
      </c>
      <c r="D599" s="74" t="s">
        <v>1339</v>
      </c>
      <c r="E599" s="93" t="str">
        <f t="shared" si="242"/>
        <v>Niveau 1</v>
      </c>
      <c r="F599" s="27" t="s">
        <v>1136</v>
      </c>
      <c r="G599" s="41" t="s">
        <v>1145</v>
      </c>
      <c r="H599" s="76">
        <v>70</v>
      </c>
      <c r="I599" s="109">
        <v>13</v>
      </c>
      <c r="J599" s="94">
        <f t="shared" si="276"/>
        <v>910</v>
      </c>
      <c r="K599" s="27"/>
      <c r="L599" s="27"/>
      <c r="M599" s="27"/>
      <c r="N599" s="27"/>
      <c r="O599" s="27"/>
      <c r="P599" s="266"/>
      <c r="Q599" s="27"/>
      <c r="R599" s="45"/>
      <c r="S599" s="55"/>
      <c r="T599" s="23"/>
      <c r="U599" s="23"/>
      <c r="V599" s="23"/>
      <c r="W599" s="23"/>
      <c r="X599" s="23"/>
      <c r="Y599" s="91"/>
      <c r="Z599" s="92"/>
      <c r="AA599" s="92"/>
      <c r="AB599" s="67" t="str">
        <f t="shared" si="244"/>
        <v/>
      </c>
      <c r="AC599" s="67" t="str">
        <f t="shared" si="245"/>
        <v/>
      </c>
      <c r="AD599" s="67" t="str">
        <f t="shared" si="246"/>
        <v/>
      </c>
      <c r="AE599" s="31"/>
      <c r="AF599" s="23">
        <f t="shared" si="271"/>
        <v>1</v>
      </c>
      <c r="AG599" s="23">
        <f t="shared" si="272"/>
        <v>0</v>
      </c>
      <c r="AH599" s="23">
        <f t="shared" si="273"/>
        <v>0</v>
      </c>
      <c r="AI599" s="23">
        <f t="shared" si="274"/>
        <v>0</v>
      </c>
      <c r="AJ599" s="23">
        <f t="shared" si="275"/>
        <v>0</v>
      </c>
    </row>
    <row r="600" spans="1:36" ht="25.5" customHeight="1" x14ac:dyDescent="0.2">
      <c r="A600" s="126" t="s">
        <v>0</v>
      </c>
      <c r="B600" s="60" t="s">
        <v>1432</v>
      </c>
      <c r="C600" s="41" t="s">
        <v>37</v>
      </c>
      <c r="D600" s="74" t="s">
        <v>1339</v>
      </c>
      <c r="E600" s="93" t="str">
        <f t="shared" si="242"/>
        <v>Niveau 1</v>
      </c>
      <c r="F600" s="27" t="s">
        <v>1136</v>
      </c>
      <c r="G600" s="41" t="s">
        <v>1145</v>
      </c>
      <c r="H600" s="76">
        <v>250</v>
      </c>
      <c r="I600" s="109">
        <v>4.5</v>
      </c>
      <c r="J600" s="94">
        <f t="shared" si="276"/>
        <v>1125</v>
      </c>
      <c r="K600" s="27"/>
      <c r="L600" s="27"/>
      <c r="M600" s="27"/>
      <c r="N600" s="27"/>
      <c r="O600" s="27"/>
      <c r="P600" s="266"/>
      <c r="Q600" s="27"/>
      <c r="R600" s="45"/>
      <c r="S600" s="55"/>
      <c r="T600" s="23"/>
      <c r="U600" s="23"/>
      <c r="V600" s="23"/>
      <c r="W600" s="23"/>
      <c r="X600" s="23"/>
      <c r="Y600" s="91"/>
      <c r="Z600" s="92"/>
      <c r="AA600" s="92"/>
      <c r="AB600" s="67" t="str">
        <f t="shared" si="244"/>
        <v/>
      </c>
      <c r="AC600" s="67" t="str">
        <f t="shared" si="245"/>
        <v/>
      </c>
      <c r="AD600" s="67" t="str">
        <f t="shared" si="246"/>
        <v/>
      </c>
      <c r="AE600" s="31"/>
      <c r="AF600" s="23">
        <f t="shared" si="271"/>
        <v>1</v>
      </c>
      <c r="AG600" s="23">
        <f t="shared" si="272"/>
        <v>0</v>
      </c>
      <c r="AH600" s="23">
        <f t="shared" si="273"/>
        <v>0</v>
      </c>
      <c r="AI600" s="23">
        <f t="shared" si="274"/>
        <v>0</v>
      </c>
      <c r="AJ600" s="23">
        <f t="shared" si="275"/>
        <v>0</v>
      </c>
    </row>
    <row r="601" spans="1:36" ht="25.5" customHeight="1" x14ac:dyDescent="0.2">
      <c r="A601" s="126" t="s">
        <v>4</v>
      </c>
      <c r="B601" s="60" t="s">
        <v>1433</v>
      </c>
      <c r="C601" s="41" t="s">
        <v>30</v>
      </c>
      <c r="D601" s="74" t="s">
        <v>1179</v>
      </c>
      <c r="E601" s="93" t="str">
        <f t="shared" si="242"/>
        <v>Niveau 2</v>
      </c>
      <c r="F601" s="27" t="s">
        <v>1135</v>
      </c>
      <c r="G601" s="41" t="s">
        <v>1145</v>
      </c>
      <c r="H601" s="76">
        <v>95</v>
      </c>
      <c r="I601" s="109">
        <v>55</v>
      </c>
      <c r="J601" s="94">
        <f t="shared" si="276"/>
        <v>5225</v>
      </c>
      <c r="K601" s="27">
        <v>60</v>
      </c>
      <c r="L601" s="27"/>
      <c r="M601" s="27">
        <v>250</v>
      </c>
      <c r="N601" s="27">
        <v>1045</v>
      </c>
      <c r="O601" s="27"/>
      <c r="P601" s="266"/>
      <c r="Q601" s="27"/>
      <c r="R601" s="45"/>
      <c r="S601" s="55"/>
      <c r="T601" s="23"/>
      <c r="U601" s="23"/>
      <c r="V601" s="23"/>
      <c r="W601" s="23"/>
      <c r="X601" s="23"/>
      <c r="Y601" s="91"/>
      <c r="Z601" s="92"/>
      <c r="AA601" s="92"/>
      <c r="AB601" s="67" t="str">
        <f t="shared" si="244"/>
        <v/>
      </c>
      <c r="AC601" s="67" t="str">
        <f t="shared" si="245"/>
        <v/>
      </c>
      <c r="AD601" s="67" t="str">
        <f t="shared" si="246"/>
        <v/>
      </c>
      <c r="AE601" s="31"/>
      <c r="AF601" s="23">
        <f t="shared" si="271"/>
        <v>0</v>
      </c>
      <c r="AG601" s="23">
        <f t="shared" si="272"/>
        <v>1</v>
      </c>
      <c r="AH601" s="23">
        <f t="shared" si="273"/>
        <v>0</v>
      </c>
      <c r="AI601" s="23">
        <f t="shared" si="274"/>
        <v>0</v>
      </c>
      <c r="AJ601" s="23">
        <f t="shared" si="275"/>
        <v>0</v>
      </c>
    </row>
    <row r="602" spans="1:36" s="263" customFormat="1" ht="25.5" customHeight="1" x14ac:dyDescent="0.2">
      <c r="A602" s="248" t="s">
        <v>0</v>
      </c>
      <c r="B602" s="249" t="s">
        <v>1434</v>
      </c>
      <c r="C602" s="250" t="s">
        <v>1116</v>
      </c>
      <c r="D602" s="251"/>
      <c r="E602" s="247" t="str">
        <f t="shared" si="242"/>
        <v/>
      </c>
      <c r="F602" s="252"/>
      <c r="G602" s="250"/>
      <c r="H602" s="253"/>
      <c r="I602" s="254"/>
      <c r="J602" s="255">
        <f t="shared" si="276"/>
        <v>0</v>
      </c>
      <c r="K602" s="252"/>
      <c r="L602" s="252"/>
      <c r="M602" s="252"/>
      <c r="N602" s="252"/>
      <c r="O602" s="252"/>
      <c r="P602" s="267" t="s">
        <v>2120</v>
      </c>
      <c r="Q602" s="252"/>
      <c r="R602" s="256"/>
      <c r="S602" s="247"/>
      <c r="T602" s="261"/>
      <c r="U602" s="261"/>
      <c r="V602" s="261"/>
      <c r="W602" s="261"/>
      <c r="X602" s="261"/>
      <c r="Y602" s="257"/>
      <c r="Z602" s="258"/>
      <c r="AA602" s="258"/>
      <c r="AB602" s="259" t="str">
        <f t="shared" si="244"/>
        <v/>
      </c>
      <c r="AC602" s="259" t="str">
        <f t="shared" si="245"/>
        <v/>
      </c>
      <c r="AD602" s="259" t="str">
        <f t="shared" si="246"/>
        <v/>
      </c>
      <c r="AE602" s="262"/>
      <c r="AF602" s="261">
        <f t="shared" si="271"/>
        <v>0</v>
      </c>
      <c r="AG602" s="261">
        <f t="shared" si="272"/>
        <v>0</v>
      </c>
      <c r="AH602" s="261">
        <f t="shared" si="273"/>
        <v>0</v>
      </c>
      <c r="AI602" s="261">
        <f t="shared" si="274"/>
        <v>0</v>
      </c>
      <c r="AJ602" s="261">
        <f t="shared" si="275"/>
        <v>0</v>
      </c>
    </row>
    <row r="603" spans="1:36" ht="25.5" customHeight="1" x14ac:dyDescent="0.2">
      <c r="A603" s="126" t="s">
        <v>0</v>
      </c>
      <c r="B603" s="60" t="s">
        <v>576</v>
      </c>
      <c r="C603" s="41" t="s">
        <v>1114</v>
      </c>
      <c r="D603" s="74" t="s">
        <v>1339</v>
      </c>
      <c r="E603" s="93" t="str">
        <f>IF(D603="Bon état","Niveau 1",IF(D603="Faïencée","Niveau 2",IF(D603="Fortement faïencée","Niveau 3",IF(D603="Orniérée","Niveau 4",IF(D603="Affaissée ou quasi détruite","Niveau 5","")))))</f>
        <v>Niveau 1</v>
      </c>
      <c r="F603" s="27" t="s">
        <v>1136</v>
      </c>
      <c r="G603" s="41" t="s">
        <v>1145</v>
      </c>
      <c r="H603" s="76">
        <v>265</v>
      </c>
      <c r="I603" s="109">
        <v>5</v>
      </c>
      <c r="J603" s="94">
        <f>I603*H603</f>
        <v>1325</v>
      </c>
      <c r="K603" s="27"/>
      <c r="L603" s="27"/>
      <c r="M603" s="27"/>
      <c r="N603" s="27"/>
      <c r="O603" s="27"/>
      <c r="P603" s="266" t="s">
        <v>1439</v>
      </c>
      <c r="Q603" s="27"/>
      <c r="R603" s="45"/>
      <c r="S603" s="55"/>
      <c r="T603" s="23"/>
      <c r="U603" s="23"/>
      <c r="V603" s="23"/>
      <c r="W603" s="23"/>
      <c r="X603" s="23"/>
      <c r="Y603" s="91"/>
      <c r="Z603" s="92"/>
      <c r="AA603" s="92"/>
      <c r="AB603" s="67" t="str">
        <f>IF(R603="Année N",Y603+Z603+AA603,"")</f>
        <v/>
      </c>
      <c r="AC603" s="67" t="str">
        <f>IF(R603="N+1",Y603+Z603+AA603,"")</f>
        <v/>
      </c>
      <c r="AD603" s="67" t="str">
        <f>IF(R603="&gt; N+1",Y603+Z603+AA603,"")</f>
        <v/>
      </c>
      <c r="AE603" s="31"/>
      <c r="AF603" s="23">
        <f>IF(E603="Niveau 1",1,0)</f>
        <v>1</v>
      </c>
      <c r="AG603" s="23">
        <f>IF(E603="Niveau 2",1,0)</f>
        <v>0</v>
      </c>
      <c r="AH603" s="23">
        <f>IF(E603="Niveau 3",1,0)</f>
        <v>0</v>
      </c>
      <c r="AI603" s="23">
        <f>IF(E603="Niveau 4",1,0)</f>
        <v>0</v>
      </c>
      <c r="AJ603" s="23">
        <f>IF(E603="Niveau 5",1,0)</f>
        <v>0</v>
      </c>
    </row>
    <row r="604" spans="1:36" ht="25.5" customHeight="1" x14ac:dyDescent="0.2">
      <c r="A604" s="126" t="s">
        <v>0</v>
      </c>
      <c r="B604" s="60" t="s">
        <v>1435</v>
      </c>
      <c r="C604" s="41" t="s">
        <v>1116</v>
      </c>
      <c r="D604" s="74" t="s">
        <v>1339</v>
      </c>
      <c r="E604" s="93" t="str">
        <f t="shared" si="242"/>
        <v>Niveau 1</v>
      </c>
      <c r="F604" s="27" t="s">
        <v>1136</v>
      </c>
      <c r="G604" s="41" t="s">
        <v>1145</v>
      </c>
      <c r="H604" s="76">
        <v>105</v>
      </c>
      <c r="I604" s="109">
        <v>4.5999999999999996</v>
      </c>
      <c r="J604" s="94">
        <f t="shared" si="276"/>
        <v>482.99999999999994</v>
      </c>
      <c r="K604" s="27"/>
      <c r="L604" s="27"/>
      <c r="M604" s="27"/>
      <c r="N604" s="27"/>
      <c r="O604" s="27"/>
      <c r="P604" s="266"/>
      <c r="Q604" s="27"/>
      <c r="R604" s="45"/>
      <c r="S604" s="55"/>
      <c r="T604" s="23"/>
      <c r="U604" s="23"/>
      <c r="V604" s="23"/>
      <c r="W604" s="23"/>
      <c r="X604" s="23"/>
      <c r="Y604" s="91"/>
      <c r="Z604" s="92"/>
      <c r="AA604" s="92"/>
      <c r="AB604" s="67" t="str">
        <f t="shared" ref="AB604:AB630" si="277">IF(R604="Année N",Y604+Z604+AA604,"")</f>
        <v/>
      </c>
      <c r="AC604" s="67" t="str">
        <f t="shared" ref="AC604:AC630" si="278">IF(R604="N+1",Y604+Z604+AA604,"")</f>
        <v/>
      </c>
      <c r="AD604" s="67" t="str">
        <f t="shared" ref="AD604:AD630" si="279">IF(R604="&gt; N+1",Y604+Z604+AA604,"")</f>
        <v/>
      </c>
      <c r="AE604" s="31"/>
      <c r="AF604" s="23">
        <f t="shared" si="271"/>
        <v>1</v>
      </c>
      <c r="AG604" s="23">
        <f t="shared" si="272"/>
        <v>0</v>
      </c>
      <c r="AH604" s="23">
        <f t="shared" si="273"/>
        <v>0</v>
      </c>
      <c r="AI604" s="23">
        <f t="shared" si="274"/>
        <v>0</v>
      </c>
      <c r="AJ604" s="23">
        <f t="shared" si="275"/>
        <v>0</v>
      </c>
    </row>
    <row r="605" spans="1:36" ht="25.5" customHeight="1" x14ac:dyDescent="0.2">
      <c r="A605" s="126" t="s">
        <v>0</v>
      </c>
      <c r="B605" s="60" t="s">
        <v>1436</v>
      </c>
      <c r="C605" s="41" t="s">
        <v>1114</v>
      </c>
      <c r="D605" s="74" t="s">
        <v>1179</v>
      </c>
      <c r="E605" s="93" t="str">
        <f t="shared" si="242"/>
        <v>Niveau 2</v>
      </c>
      <c r="F605" s="27" t="s">
        <v>1135</v>
      </c>
      <c r="G605" s="41" t="s">
        <v>1145</v>
      </c>
      <c r="H605" s="76">
        <v>225</v>
      </c>
      <c r="I605" s="109">
        <v>5.3</v>
      </c>
      <c r="J605" s="94">
        <f>I605*H605</f>
        <v>1192.5</v>
      </c>
      <c r="K605" s="27">
        <v>70</v>
      </c>
      <c r="L605" s="27"/>
      <c r="M605" s="27"/>
      <c r="N605" s="27">
        <v>239</v>
      </c>
      <c r="O605" s="27"/>
      <c r="P605" s="266"/>
      <c r="Q605" s="27"/>
      <c r="R605" s="45"/>
      <c r="S605" s="55"/>
      <c r="T605" s="23"/>
      <c r="U605" s="23"/>
      <c r="V605" s="23"/>
      <c r="W605" s="23"/>
      <c r="X605" s="23"/>
      <c r="Y605" s="91"/>
      <c r="Z605" s="92"/>
      <c r="AA605" s="92"/>
      <c r="AB605" s="67" t="str">
        <f>IF(R605="Année N",Y605+Z605+AA605,"")</f>
        <v/>
      </c>
      <c r="AC605" s="67" t="str">
        <f>IF(R605="N+1",Y605+Z605+AA605,"")</f>
        <v/>
      </c>
      <c r="AD605" s="67" t="str">
        <f>IF(R605="&gt; N+1",Y605+Z605+AA605,"")</f>
        <v/>
      </c>
      <c r="AE605" s="31"/>
      <c r="AF605" s="23">
        <f>IF(E605="Niveau 1",1,0)</f>
        <v>0</v>
      </c>
      <c r="AG605" s="23">
        <f>IF(E605="Niveau 2",1,0)</f>
        <v>1</v>
      </c>
      <c r="AH605" s="23">
        <f>IF(E605="Niveau 3",1,0)</f>
        <v>0</v>
      </c>
      <c r="AI605" s="23">
        <f>IF(E605="Niveau 4",1,0)</f>
        <v>0</v>
      </c>
      <c r="AJ605" s="23">
        <f>IF(E605="Niveau 5",1,0)</f>
        <v>0</v>
      </c>
    </row>
    <row r="606" spans="1:36" s="263" customFormat="1" ht="25.5" customHeight="1" x14ac:dyDescent="0.2">
      <c r="A606" s="248" t="s">
        <v>0</v>
      </c>
      <c r="B606" s="249" t="s">
        <v>1437</v>
      </c>
      <c r="C606" s="250" t="s">
        <v>31</v>
      </c>
      <c r="D606" s="251"/>
      <c r="E606" s="247" t="str">
        <f t="shared" si="242"/>
        <v/>
      </c>
      <c r="F606" s="252"/>
      <c r="G606" s="250"/>
      <c r="H606" s="253"/>
      <c r="I606" s="254"/>
      <c r="J606" s="255">
        <f t="shared" si="276"/>
        <v>0</v>
      </c>
      <c r="K606" s="252"/>
      <c r="L606" s="252"/>
      <c r="M606" s="252"/>
      <c r="N606" s="252"/>
      <c r="O606" s="252"/>
      <c r="P606" s="267" t="s">
        <v>2120</v>
      </c>
      <c r="Q606" s="252"/>
      <c r="R606" s="256"/>
      <c r="S606" s="247"/>
      <c r="T606" s="261"/>
      <c r="U606" s="261"/>
      <c r="V606" s="261"/>
      <c r="W606" s="261"/>
      <c r="X606" s="261"/>
      <c r="Y606" s="257"/>
      <c r="Z606" s="258"/>
      <c r="AA606" s="258"/>
      <c r="AB606" s="259" t="str">
        <f t="shared" si="277"/>
        <v/>
      </c>
      <c r="AC606" s="259" t="str">
        <f t="shared" si="278"/>
        <v/>
      </c>
      <c r="AD606" s="259" t="str">
        <f t="shared" si="279"/>
        <v/>
      </c>
      <c r="AE606" s="262"/>
      <c r="AF606" s="261">
        <f t="shared" si="271"/>
        <v>0</v>
      </c>
      <c r="AG606" s="261">
        <f t="shared" si="272"/>
        <v>0</v>
      </c>
      <c r="AH606" s="261">
        <f t="shared" si="273"/>
        <v>0</v>
      </c>
      <c r="AI606" s="261">
        <f t="shared" si="274"/>
        <v>0</v>
      </c>
      <c r="AJ606" s="261">
        <f t="shared" si="275"/>
        <v>0</v>
      </c>
    </row>
    <row r="607" spans="1:36" ht="25.5" customHeight="1" x14ac:dyDescent="0.2">
      <c r="A607" s="126" t="s">
        <v>0</v>
      </c>
      <c r="B607" s="60" t="s">
        <v>1438</v>
      </c>
      <c r="C607" s="41" t="s">
        <v>29</v>
      </c>
      <c r="D607" s="74" t="s">
        <v>1339</v>
      </c>
      <c r="E607" s="93" t="str">
        <f t="shared" si="242"/>
        <v>Niveau 1</v>
      </c>
      <c r="F607" s="27" t="s">
        <v>1136</v>
      </c>
      <c r="G607" s="41" t="s">
        <v>1145</v>
      </c>
      <c r="H607" s="76">
        <v>50</v>
      </c>
      <c r="I607" s="109">
        <v>4.5999999999999996</v>
      </c>
      <c r="J607" s="94">
        <f t="shared" si="276"/>
        <v>229.99999999999997</v>
      </c>
      <c r="K607" s="27"/>
      <c r="L607" s="27"/>
      <c r="M607" s="27"/>
      <c r="N607" s="27"/>
      <c r="O607" s="27"/>
      <c r="P607" s="266"/>
      <c r="Q607" s="27"/>
      <c r="R607" s="45"/>
      <c r="S607" s="55"/>
      <c r="T607" s="23"/>
      <c r="U607" s="23"/>
      <c r="V607" s="23"/>
      <c r="W607" s="23"/>
      <c r="X607" s="23"/>
      <c r="Y607" s="91"/>
      <c r="Z607" s="92"/>
      <c r="AA607" s="92"/>
      <c r="AB607" s="67" t="str">
        <f t="shared" si="277"/>
        <v/>
      </c>
      <c r="AC607" s="67" t="str">
        <f t="shared" si="278"/>
        <v/>
      </c>
      <c r="AD607" s="67" t="str">
        <f t="shared" si="279"/>
        <v/>
      </c>
      <c r="AE607" s="31"/>
      <c r="AF607" s="23">
        <f t="shared" si="271"/>
        <v>1</v>
      </c>
      <c r="AG607" s="23">
        <f t="shared" si="272"/>
        <v>0</v>
      </c>
      <c r="AH607" s="23">
        <f t="shared" si="273"/>
        <v>0</v>
      </c>
      <c r="AI607" s="23">
        <f t="shared" si="274"/>
        <v>0</v>
      </c>
      <c r="AJ607" s="23">
        <f t="shared" si="275"/>
        <v>0</v>
      </c>
    </row>
    <row r="608" spans="1:36" ht="25.5" customHeight="1" x14ac:dyDescent="0.2">
      <c r="A608" s="126" t="s">
        <v>0</v>
      </c>
      <c r="B608" s="60" t="s">
        <v>581</v>
      </c>
      <c r="C608" s="41" t="s">
        <v>37</v>
      </c>
      <c r="D608" s="74" t="s">
        <v>1339</v>
      </c>
      <c r="E608" s="93" t="str">
        <f t="shared" si="242"/>
        <v>Niveau 1</v>
      </c>
      <c r="F608" s="27" t="s">
        <v>1126</v>
      </c>
      <c r="G608" s="41" t="s">
        <v>1145</v>
      </c>
      <c r="H608" s="76">
        <v>170</v>
      </c>
      <c r="I608" s="109">
        <v>4.9000000000000004</v>
      </c>
      <c r="J608" s="94">
        <f t="shared" si="276"/>
        <v>833.00000000000011</v>
      </c>
      <c r="K608" s="27"/>
      <c r="L608" s="27"/>
      <c r="M608" s="27"/>
      <c r="N608" s="27"/>
      <c r="O608" s="27"/>
      <c r="P608" s="266" t="s">
        <v>1214</v>
      </c>
      <c r="Q608" s="27"/>
      <c r="R608" s="45"/>
      <c r="S608" s="55"/>
      <c r="T608" s="23"/>
      <c r="U608" s="23"/>
      <c r="V608" s="23"/>
      <c r="W608" s="23"/>
      <c r="X608" s="23"/>
      <c r="Y608" s="91"/>
      <c r="Z608" s="92"/>
      <c r="AA608" s="92"/>
      <c r="AB608" s="67" t="str">
        <f t="shared" si="277"/>
        <v/>
      </c>
      <c r="AC608" s="67" t="str">
        <f t="shared" si="278"/>
        <v/>
      </c>
      <c r="AD608" s="67" t="str">
        <f t="shared" si="279"/>
        <v/>
      </c>
      <c r="AE608" s="31"/>
      <c r="AF608" s="23">
        <f t="shared" si="271"/>
        <v>1</v>
      </c>
      <c r="AG608" s="23">
        <f t="shared" si="272"/>
        <v>0</v>
      </c>
      <c r="AH608" s="23">
        <f t="shared" si="273"/>
        <v>0</v>
      </c>
      <c r="AI608" s="23">
        <f t="shared" si="274"/>
        <v>0</v>
      </c>
      <c r="AJ608" s="23">
        <f t="shared" si="275"/>
        <v>0</v>
      </c>
    </row>
    <row r="609" spans="1:36" ht="25.5" customHeight="1" x14ac:dyDescent="0.2">
      <c r="A609" s="126" t="s">
        <v>0</v>
      </c>
      <c r="B609" s="60" t="s">
        <v>582</v>
      </c>
      <c r="C609" s="41" t="s">
        <v>24</v>
      </c>
      <c r="D609" s="74" t="s">
        <v>1179</v>
      </c>
      <c r="E609" s="93" t="str">
        <f>IF(D609="Bon état","Niveau 1",IF(D609="Faïencée","Niveau 2",IF(D609="Fortement faïencée","Niveau 3",IF(D609="Orniérée","Niveau 4",IF(D609="Affaissée ou quasi détruite","Niveau 5","")))))</f>
        <v>Niveau 2</v>
      </c>
      <c r="F609" s="27" t="s">
        <v>1136</v>
      </c>
      <c r="G609" s="41" t="s">
        <v>1145</v>
      </c>
      <c r="H609" s="76">
        <v>130</v>
      </c>
      <c r="I609" s="109">
        <v>4.4000000000000004</v>
      </c>
      <c r="J609" s="94">
        <f>I609*H609</f>
        <v>572</v>
      </c>
      <c r="K609" s="27"/>
      <c r="L609" s="27"/>
      <c r="M609" s="27"/>
      <c r="N609" s="27">
        <v>114</v>
      </c>
      <c r="O609" s="27"/>
      <c r="P609" s="266"/>
      <c r="Q609" s="27"/>
      <c r="R609" s="45"/>
      <c r="S609" s="55"/>
      <c r="T609" s="23"/>
      <c r="U609" s="23"/>
      <c r="V609" s="23"/>
      <c r="W609" s="23"/>
      <c r="X609" s="23"/>
      <c r="Y609" s="91"/>
      <c r="Z609" s="92"/>
      <c r="AA609" s="92"/>
      <c r="AB609" s="67" t="str">
        <f>IF(R609="Année N",Y609+Z609+AA609,"")</f>
        <v/>
      </c>
      <c r="AC609" s="67" t="str">
        <f>IF(R609="N+1",Y609+Z609+AA609,"")</f>
        <v/>
      </c>
      <c r="AD609" s="67" t="str">
        <f>IF(R609="&gt; N+1",Y609+Z609+AA609,"")</f>
        <v/>
      </c>
      <c r="AE609" s="31"/>
      <c r="AF609" s="23">
        <f>IF(E609="Niveau 1",1,0)</f>
        <v>0</v>
      </c>
      <c r="AG609" s="23">
        <f>IF(E609="Niveau 2",1,0)</f>
        <v>1</v>
      </c>
      <c r="AH609" s="23">
        <f>IF(E609="Niveau 3",1,0)</f>
        <v>0</v>
      </c>
      <c r="AI609" s="23">
        <f>IF(E609="Niveau 4",1,0)</f>
        <v>0</v>
      </c>
      <c r="AJ609" s="23">
        <f>IF(E609="Niveau 5",1,0)</f>
        <v>0</v>
      </c>
    </row>
    <row r="610" spans="1:36" ht="25.5" customHeight="1" x14ac:dyDescent="0.2">
      <c r="A610" s="126" t="s">
        <v>0</v>
      </c>
      <c r="B610" s="60" t="s">
        <v>1695</v>
      </c>
      <c r="C610" s="41" t="s">
        <v>1113</v>
      </c>
      <c r="D610" s="74" t="s">
        <v>1179</v>
      </c>
      <c r="E610" s="93" t="str">
        <f>IF(D610="Bon état","Niveau 1",IF(D610="Faïencée","Niveau 2",IF(D610="Fortement faïencée","Niveau 3",IF(D610="Orniérée","Niveau 4",IF(D610="Affaissée ou quasi détruite","Niveau 5","")))))</f>
        <v>Niveau 2</v>
      </c>
      <c r="F610" s="27" t="s">
        <v>1136</v>
      </c>
      <c r="G610" s="41" t="s">
        <v>1145</v>
      </c>
      <c r="H610" s="76">
        <v>175</v>
      </c>
      <c r="I610" s="109">
        <v>5.4</v>
      </c>
      <c r="J610" s="94">
        <f>I610*H610</f>
        <v>945.00000000000011</v>
      </c>
      <c r="K610" s="27"/>
      <c r="L610" s="27"/>
      <c r="M610" s="27">
        <v>250</v>
      </c>
      <c r="N610" s="27">
        <v>189</v>
      </c>
      <c r="O610" s="27"/>
      <c r="P610" s="266"/>
      <c r="Q610" s="27"/>
      <c r="R610" s="45"/>
      <c r="S610" s="55"/>
      <c r="T610" s="23"/>
      <c r="U610" s="23"/>
      <c r="V610" s="23"/>
      <c r="W610" s="23"/>
      <c r="X610" s="23"/>
      <c r="Y610" s="91"/>
      <c r="Z610" s="92"/>
      <c r="AA610" s="92"/>
      <c r="AB610" s="67" t="str">
        <f>IF(R610="Année N",Y610+Z610+AA610,"")</f>
        <v/>
      </c>
      <c r="AC610" s="67" t="str">
        <f>IF(R610="N+1",Y610+Z610+AA610,"")</f>
        <v/>
      </c>
      <c r="AD610" s="67" t="str">
        <f>IF(R610="&gt; N+1",Y610+Z610+AA610,"")</f>
        <v/>
      </c>
      <c r="AE610" s="31"/>
      <c r="AF610" s="23">
        <f>IF(E610="Niveau 1",1,0)</f>
        <v>0</v>
      </c>
      <c r="AG610" s="23">
        <f>IF(E610="Niveau 2",1,0)</f>
        <v>1</v>
      </c>
      <c r="AH610" s="23">
        <f>IF(E610="Niveau 3",1,0)</f>
        <v>0</v>
      </c>
      <c r="AI610" s="23">
        <f>IF(E610="Niveau 4",1,0)</f>
        <v>0</v>
      </c>
      <c r="AJ610" s="23">
        <f>IF(E610="Niveau 5",1,0)</f>
        <v>0</v>
      </c>
    </row>
    <row r="611" spans="1:36" ht="25.5" customHeight="1" x14ac:dyDescent="0.2">
      <c r="A611" s="126" t="s">
        <v>0</v>
      </c>
      <c r="B611" s="60" t="s">
        <v>584</v>
      </c>
      <c r="C611" s="41" t="s">
        <v>37</v>
      </c>
      <c r="D611" s="74" t="s">
        <v>1180</v>
      </c>
      <c r="E611" s="93" t="str">
        <f>IF(D611="Bon état","Niveau 1",IF(D611="Faïencée","Niveau 2",IF(D611="Fortement faïencée","Niveau 3",IF(D611="Orniérée","Niveau 4",IF(D611="Affaissée ou quasi détruite","Niveau 5","")))))</f>
        <v>Niveau 3</v>
      </c>
      <c r="F611" s="27" t="s">
        <v>1136</v>
      </c>
      <c r="G611" s="41" t="s">
        <v>1145</v>
      </c>
      <c r="H611" s="76">
        <v>440</v>
      </c>
      <c r="I611" s="109">
        <v>6</v>
      </c>
      <c r="J611" s="94">
        <f>I611*H611</f>
        <v>2640</v>
      </c>
      <c r="K611" s="27">
        <v>165</v>
      </c>
      <c r="L611" s="27"/>
      <c r="M611" s="27"/>
      <c r="N611" s="27">
        <v>792</v>
      </c>
      <c r="O611" s="27"/>
      <c r="P611" s="266"/>
      <c r="Q611" s="27"/>
      <c r="R611" s="45"/>
      <c r="S611" s="55"/>
      <c r="T611" s="23"/>
      <c r="U611" s="23"/>
      <c r="V611" s="23"/>
      <c r="W611" s="23"/>
      <c r="X611" s="23"/>
      <c r="Y611" s="91"/>
      <c r="Z611" s="92"/>
      <c r="AA611" s="92"/>
      <c r="AB611" s="67" t="str">
        <f>IF(R611="Année N",Y611+Z611+AA611,"")</f>
        <v/>
      </c>
      <c r="AC611" s="67" t="str">
        <f>IF(R611="N+1",Y611+Z611+AA611,"")</f>
        <v/>
      </c>
      <c r="AD611" s="67" t="str">
        <f>IF(R611="&gt; N+1",Y611+Z611+AA611,"")</f>
        <v/>
      </c>
      <c r="AE611" s="31"/>
      <c r="AF611" s="23">
        <f>IF(E611="Niveau 1",1,0)</f>
        <v>0</v>
      </c>
      <c r="AG611" s="23">
        <f>IF(E611="Niveau 2",1,0)</f>
        <v>0</v>
      </c>
      <c r="AH611" s="23">
        <f>IF(E611="Niveau 3",1,0)</f>
        <v>1</v>
      </c>
      <c r="AI611" s="23">
        <f>IF(E611="Niveau 4",1,0)</f>
        <v>0</v>
      </c>
      <c r="AJ611" s="23">
        <f>IF(E611="Niveau 5",1,0)</f>
        <v>0</v>
      </c>
    </row>
    <row r="612" spans="1:36" ht="25.5" customHeight="1" x14ac:dyDescent="0.2">
      <c r="A612" s="177" t="s">
        <v>7</v>
      </c>
      <c r="B612" s="181" t="s">
        <v>584</v>
      </c>
      <c r="C612" s="179" t="s">
        <v>37</v>
      </c>
      <c r="D612" s="74"/>
      <c r="E612" s="93"/>
      <c r="F612" s="27"/>
      <c r="G612" s="41"/>
      <c r="H612" s="76"/>
      <c r="I612" s="109"/>
      <c r="J612" s="94"/>
      <c r="K612" s="27"/>
      <c r="L612" s="27"/>
      <c r="M612" s="27"/>
      <c r="N612" s="27"/>
      <c r="O612" s="27"/>
      <c r="P612" s="266"/>
      <c r="Q612" s="27"/>
      <c r="R612" s="45"/>
      <c r="S612" s="208"/>
      <c r="T612" s="23"/>
      <c r="U612" s="23"/>
      <c r="V612" s="23"/>
      <c r="W612" s="23"/>
      <c r="X612" s="23"/>
      <c r="Y612" s="91"/>
      <c r="Z612" s="92"/>
      <c r="AA612" s="92"/>
      <c r="AB612" s="207"/>
      <c r="AC612" s="207"/>
      <c r="AD612" s="207"/>
      <c r="AE612" s="31"/>
      <c r="AF612" s="23"/>
      <c r="AG612" s="23"/>
      <c r="AH612" s="23"/>
      <c r="AI612" s="23"/>
      <c r="AJ612" s="23"/>
    </row>
    <row r="613" spans="1:36" ht="25.5" customHeight="1" x14ac:dyDescent="0.2">
      <c r="A613" s="126" t="s">
        <v>0</v>
      </c>
      <c r="B613" s="60" t="s">
        <v>1696</v>
      </c>
      <c r="C613" s="41" t="s">
        <v>29</v>
      </c>
      <c r="D613" s="74" t="s">
        <v>1339</v>
      </c>
      <c r="E613" s="93" t="str">
        <f t="shared" ref="E613:E623" si="280">IF(D613="Bon état","Niveau 1",IF(D613="Faïencée","Niveau 2",IF(D613="Fortement faïencée","Niveau 3",IF(D613="Orniérée","Niveau 4",IF(D613="Affaissée ou quasi détruite","Niveau 5","")))))</f>
        <v>Niveau 1</v>
      </c>
      <c r="F613" s="27" t="s">
        <v>1135</v>
      </c>
      <c r="G613" s="41" t="s">
        <v>1145</v>
      </c>
      <c r="H613" s="76"/>
      <c r="I613" s="109"/>
      <c r="J613" s="94">
        <f t="shared" ref="J613:J623" si="281">I613*H613</f>
        <v>0</v>
      </c>
      <c r="K613" s="27"/>
      <c r="L613" s="27"/>
      <c r="M613" s="27"/>
      <c r="N613" s="27"/>
      <c r="O613" s="27"/>
      <c r="P613" s="266"/>
      <c r="Q613" s="27"/>
      <c r="R613" s="45"/>
      <c r="S613" s="55"/>
      <c r="T613" s="23"/>
      <c r="U613" s="23"/>
      <c r="V613" s="23"/>
      <c r="W613" s="23"/>
      <c r="X613" s="23"/>
      <c r="Y613" s="91"/>
      <c r="Z613" s="92"/>
      <c r="AA613" s="92"/>
      <c r="AB613" s="67" t="str">
        <f t="shared" ref="AB613:AB623" si="282">IF(R613="Année N",Y613+Z613+AA613,"")</f>
        <v/>
      </c>
      <c r="AC613" s="67" t="str">
        <f t="shared" ref="AC613:AC623" si="283">IF(R613="N+1",Y613+Z613+AA613,"")</f>
        <v/>
      </c>
      <c r="AD613" s="67" t="str">
        <f t="shared" ref="AD613:AD623" si="284">IF(R613="&gt; N+1",Y613+Z613+AA613,"")</f>
        <v/>
      </c>
      <c r="AE613" s="31"/>
      <c r="AF613" s="23">
        <f t="shared" ref="AF613:AF624" si="285">IF(E613="Niveau 1",1,0)</f>
        <v>1</v>
      </c>
      <c r="AG613" s="23">
        <f t="shared" ref="AG613:AG624" si="286">IF(E613="Niveau 2",1,0)</f>
        <v>0</v>
      </c>
      <c r="AH613" s="23">
        <f t="shared" ref="AH613:AH624" si="287">IF(E613="Niveau 3",1,0)</f>
        <v>0</v>
      </c>
      <c r="AI613" s="23">
        <f t="shared" ref="AI613:AI624" si="288">IF(E613="Niveau 4",1,0)</f>
        <v>0</v>
      </c>
      <c r="AJ613" s="23">
        <f t="shared" ref="AJ613:AJ624" si="289">IF(E613="Niveau 5",1,0)</f>
        <v>0</v>
      </c>
    </row>
    <row r="614" spans="1:36" ht="25.5" customHeight="1" x14ac:dyDescent="0.2">
      <c r="A614" s="126" t="s">
        <v>0</v>
      </c>
      <c r="B614" s="60" t="s">
        <v>586</v>
      </c>
      <c r="C614" s="41" t="s">
        <v>1113</v>
      </c>
      <c r="D614" s="74" t="s">
        <v>1179</v>
      </c>
      <c r="E614" s="93" t="str">
        <f t="shared" si="280"/>
        <v>Niveau 2</v>
      </c>
      <c r="F614" s="27" t="s">
        <v>1136</v>
      </c>
      <c r="G614" s="41" t="s">
        <v>1145</v>
      </c>
      <c r="H614" s="76">
        <v>350</v>
      </c>
      <c r="I614" s="109">
        <v>4.5999999999999996</v>
      </c>
      <c r="J614" s="94">
        <f t="shared" si="281"/>
        <v>1609.9999999999998</v>
      </c>
      <c r="K614" s="27">
        <v>90</v>
      </c>
      <c r="L614" s="27"/>
      <c r="M614" s="27"/>
      <c r="N614" s="27">
        <v>322</v>
      </c>
      <c r="O614" s="27"/>
      <c r="P614" s="266"/>
      <c r="Q614" s="27"/>
      <c r="R614" s="45"/>
      <c r="S614" s="55"/>
      <c r="T614" s="23"/>
      <c r="U614" s="23"/>
      <c r="V614" s="23"/>
      <c r="W614" s="23"/>
      <c r="X614" s="23"/>
      <c r="Y614" s="91"/>
      <c r="Z614" s="92"/>
      <c r="AA614" s="92"/>
      <c r="AB614" s="67" t="str">
        <f t="shared" si="282"/>
        <v/>
      </c>
      <c r="AC614" s="67" t="str">
        <f t="shared" si="283"/>
        <v/>
      </c>
      <c r="AD614" s="67" t="str">
        <f t="shared" si="284"/>
        <v/>
      </c>
      <c r="AE614" s="31"/>
      <c r="AF614" s="23">
        <f t="shared" si="285"/>
        <v>0</v>
      </c>
      <c r="AG614" s="23">
        <f t="shared" si="286"/>
        <v>1</v>
      </c>
      <c r="AH614" s="23">
        <f t="shared" si="287"/>
        <v>0</v>
      </c>
      <c r="AI614" s="23">
        <f t="shared" si="288"/>
        <v>0</v>
      </c>
      <c r="AJ614" s="23">
        <f t="shared" si="289"/>
        <v>0</v>
      </c>
    </row>
    <row r="615" spans="1:36" ht="25.5" customHeight="1" x14ac:dyDescent="0.2">
      <c r="A615" s="126" t="s">
        <v>0</v>
      </c>
      <c r="B615" s="60" t="s">
        <v>1698</v>
      </c>
      <c r="C615" s="41" t="s">
        <v>1113</v>
      </c>
      <c r="D615" s="74" t="s">
        <v>1339</v>
      </c>
      <c r="E615" s="93" t="str">
        <f t="shared" si="280"/>
        <v>Niveau 1</v>
      </c>
      <c r="F615" s="27" t="s">
        <v>1136</v>
      </c>
      <c r="G615" s="41" t="s">
        <v>1145</v>
      </c>
      <c r="H615" s="76">
        <v>355</v>
      </c>
      <c r="I615" s="109">
        <v>4.5</v>
      </c>
      <c r="J615" s="94">
        <f t="shared" si="281"/>
        <v>1597.5</v>
      </c>
      <c r="K615" s="27"/>
      <c r="L615" s="27"/>
      <c r="M615" s="27"/>
      <c r="N615" s="27"/>
      <c r="O615" s="27"/>
      <c r="P615" s="266"/>
      <c r="Q615" s="27"/>
      <c r="R615" s="45"/>
      <c r="S615" s="55"/>
      <c r="T615" s="23"/>
      <c r="U615" s="23"/>
      <c r="V615" s="23"/>
      <c r="W615" s="23"/>
      <c r="X615" s="23"/>
      <c r="Y615" s="91"/>
      <c r="Z615" s="92"/>
      <c r="AA615" s="92"/>
      <c r="AB615" s="67" t="str">
        <f t="shared" si="282"/>
        <v/>
      </c>
      <c r="AC615" s="67" t="str">
        <f t="shared" si="283"/>
        <v/>
      </c>
      <c r="AD615" s="67" t="str">
        <f t="shared" si="284"/>
        <v/>
      </c>
      <c r="AE615" s="31"/>
      <c r="AF615" s="23">
        <f t="shared" si="285"/>
        <v>1</v>
      </c>
      <c r="AG615" s="23">
        <f t="shared" si="286"/>
        <v>0</v>
      </c>
      <c r="AH615" s="23">
        <f t="shared" si="287"/>
        <v>0</v>
      </c>
      <c r="AI615" s="23">
        <f t="shared" si="288"/>
        <v>0</v>
      </c>
      <c r="AJ615" s="23">
        <f t="shared" si="289"/>
        <v>0</v>
      </c>
    </row>
    <row r="616" spans="1:36" ht="25.5" customHeight="1" x14ac:dyDescent="0.2">
      <c r="A616" s="126" t="s">
        <v>7</v>
      </c>
      <c r="B616" s="128" t="s">
        <v>1698</v>
      </c>
      <c r="C616" s="41" t="s">
        <v>1113</v>
      </c>
      <c r="D616" s="74" t="s">
        <v>1339</v>
      </c>
      <c r="E616" s="93" t="str">
        <f t="shared" si="280"/>
        <v>Niveau 1</v>
      </c>
      <c r="F616" s="27" t="s">
        <v>1136</v>
      </c>
      <c r="G616" s="41" t="s">
        <v>1145</v>
      </c>
      <c r="H616" s="76">
        <v>60</v>
      </c>
      <c r="I616" s="109">
        <v>4</v>
      </c>
      <c r="J616" s="94">
        <f t="shared" si="281"/>
        <v>240</v>
      </c>
      <c r="K616" s="27"/>
      <c r="L616" s="27"/>
      <c r="M616" s="27"/>
      <c r="N616" s="27"/>
      <c r="O616" s="27"/>
      <c r="P616" s="266"/>
      <c r="Q616" s="27"/>
      <c r="R616" s="45"/>
      <c r="S616" s="55"/>
      <c r="T616" s="23"/>
      <c r="U616" s="23"/>
      <c r="V616" s="23"/>
      <c r="W616" s="23"/>
      <c r="X616" s="23"/>
      <c r="Y616" s="91"/>
      <c r="Z616" s="92"/>
      <c r="AA616" s="92"/>
      <c r="AB616" s="67" t="str">
        <f t="shared" si="282"/>
        <v/>
      </c>
      <c r="AC616" s="67" t="str">
        <f t="shared" si="283"/>
        <v/>
      </c>
      <c r="AD616" s="67" t="str">
        <f t="shared" si="284"/>
        <v/>
      </c>
      <c r="AE616" s="31"/>
      <c r="AF616" s="23">
        <f t="shared" si="285"/>
        <v>1</v>
      </c>
      <c r="AG616" s="23">
        <f t="shared" si="286"/>
        <v>0</v>
      </c>
      <c r="AH616" s="23">
        <f t="shared" si="287"/>
        <v>0</v>
      </c>
      <c r="AI616" s="23">
        <f t="shared" si="288"/>
        <v>0</v>
      </c>
      <c r="AJ616" s="23">
        <f t="shared" si="289"/>
        <v>0</v>
      </c>
    </row>
    <row r="617" spans="1:36" ht="25.5" customHeight="1" x14ac:dyDescent="0.2">
      <c r="A617" s="126" t="s">
        <v>2</v>
      </c>
      <c r="B617" s="60" t="s">
        <v>588</v>
      </c>
      <c r="C617" s="41" t="s">
        <v>1115</v>
      </c>
      <c r="D617" s="74"/>
      <c r="E617" s="93" t="str">
        <f t="shared" si="280"/>
        <v/>
      </c>
      <c r="F617" s="27"/>
      <c r="G617" s="41"/>
      <c r="H617" s="76"/>
      <c r="I617" s="109"/>
      <c r="J617" s="94">
        <f t="shared" si="281"/>
        <v>0</v>
      </c>
      <c r="K617" s="27"/>
      <c r="L617" s="27"/>
      <c r="M617" s="27"/>
      <c r="N617" s="27"/>
      <c r="O617" s="27"/>
      <c r="P617" s="266"/>
      <c r="Q617" s="27"/>
      <c r="R617" s="45"/>
      <c r="S617" s="55"/>
      <c r="T617" s="23"/>
      <c r="U617" s="23"/>
      <c r="V617" s="23"/>
      <c r="W617" s="23"/>
      <c r="X617" s="23"/>
      <c r="Y617" s="91"/>
      <c r="Z617" s="92"/>
      <c r="AA617" s="92"/>
      <c r="AB617" s="67" t="str">
        <f t="shared" si="282"/>
        <v/>
      </c>
      <c r="AC617" s="67" t="str">
        <f t="shared" si="283"/>
        <v/>
      </c>
      <c r="AD617" s="67" t="str">
        <f t="shared" si="284"/>
        <v/>
      </c>
      <c r="AE617" s="31"/>
      <c r="AF617" s="23">
        <f t="shared" si="285"/>
        <v>0</v>
      </c>
      <c r="AG617" s="23">
        <f t="shared" si="286"/>
        <v>0</v>
      </c>
      <c r="AH617" s="23">
        <f t="shared" si="287"/>
        <v>0</v>
      </c>
      <c r="AI617" s="23">
        <f t="shared" si="288"/>
        <v>0</v>
      </c>
      <c r="AJ617" s="23">
        <f t="shared" si="289"/>
        <v>0</v>
      </c>
    </row>
    <row r="618" spans="1:36" ht="25.5" customHeight="1" x14ac:dyDescent="0.2">
      <c r="A618" s="126" t="s">
        <v>2</v>
      </c>
      <c r="B618" s="128" t="s">
        <v>1253</v>
      </c>
      <c r="C618" s="41" t="s">
        <v>29</v>
      </c>
      <c r="D618" s="74" t="s">
        <v>1179</v>
      </c>
      <c r="E618" s="93" t="str">
        <f t="shared" si="280"/>
        <v>Niveau 2</v>
      </c>
      <c r="F618" s="27" t="s">
        <v>1134</v>
      </c>
      <c r="G618" s="41" t="s">
        <v>1144</v>
      </c>
      <c r="H618" s="76"/>
      <c r="I618" s="109"/>
      <c r="J618" s="94">
        <f t="shared" si="281"/>
        <v>0</v>
      </c>
      <c r="K618" s="27"/>
      <c r="L618" s="27"/>
      <c r="M618" s="27"/>
      <c r="N618" s="27"/>
      <c r="O618" s="27"/>
      <c r="P618" s="266"/>
      <c r="Q618" s="27"/>
      <c r="R618" s="45"/>
      <c r="S618" s="55"/>
      <c r="T618" s="23"/>
      <c r="U618" s="23"/>
      <c r="V618" s="23"/>
      <c r="W618" s="23"/>
      <c r="X618" s="23"/>
      <c r="Y618" s="91"/>
      <c r="Z618" s="92"/>
      <c r="AA618" s="92"/>
      <c r="AB618" s="67" t="str">
        <f t="shared" si="282"/>
        <v/>
      </c>
      <c r="AC618" s="67" t="str">
        <f t="shared" si="283"/>
        <v/>
      </c>
      <c r="AD618" s="67" t="str">
        <f t="shared" si="284"/>
        <v/>
      </c>
      <c r="AE618" s="31"/>
      <c r="AF618" s="23">
        <f t="shared" si="285"/>
        <v>0</v>
      </c>
      <c r="AG618" s="23">
        <f t="shared" si="286"/>
        <v>1</v>
      </c>
      <c r="AH618" s="23">
        <f t="shared" si="287"/>
        <v>0</v>
      </c>
      <c r="AI618" s="23">
        <f t="shared" si="288"/>
        <v>0</v>
      </c>
      <c r="AJ618" s="23">
        <f t="shared" si="289"/>
        <v>0</v>
      </c>
    </row>
    <row r="619" spans="1:36" ht="25.5" customHeight="1" x14ac:dyDescent="0.2">
      <c r="A619" s="126" t="s">
        <v>0</v>
      </c>
      <c r="B619" s="60" t="s">
        <v>1697</v>
      </c>
      <c r="C619" s="41" t="s">
        <v>34</v>
      </c>
      <c r="D619" s="74" t="s">
        <v>1180</v>
      </c>
      <c r="E619" s="93" t="str">
        <f t="shared" si="280"/>
        <v>Niveau 3</v>
      </c>
      <c r="F619" s="27" t="s">
        <v>1135</v>
      </c>
      <c r="G619" s="41" t="s">
        <v>1145</v>
      </c>
      <c r="H619" s="76">
        <v>330</v>
      </c>
      <c r="I619" s="109">
        <v>5.6</v>
      </c>
      <c r="J619" s="94">
        <f t="shared" si="281"/>
        <v>1847.9999999999998</v>
      </c>
      <c r="K619" s="27"/>
      <c r="L619" s="27"/>
      <c r="M619" s="27"/>
      <c r="N619" s="27">
        <v>554</v>
      </c>
      <c r="O619" s="27"/>
      <c r="P619" s="266"/>
      <c r="Q619" s="27"/>
      <c r="R619" s="45"/>
      <c r="S619" s="55"/>
      <c r="T619" s="23"/>
      <c r="U619" s="23"/>
      <c r="V619" s="23"/>
      <c r="W619" s="23"/>
      <c r="X619" s="23"/>
      <c r="Y619" s="91"/>
      <c r="Z619" s="92"/>
      <c r="AA619" s="92"/>
      <c r="AB619" s="67" t="str">
        <f t="shared" si="282"/>
        <v/>
      </c>
      <c r="AC619" s="67" t="str">
        <f t="shared" si="283"/>
        <v/>
      </c>
      <c r="AD619" s="67" t="str">
        <f t="shared" si="284"/>
        <v/>
      </c>
      <c r="AE619" s="31"/>
      <c r="AF619" s="23">
        <f t="shared" si="285"/>
        <v>0</v>
      </c>
      <c r="AG619" s="23">
        <f t="shared" si="286"/>
        <v>0</v>
      </c>
      <c r="AH619" s="23">
        <f t="shared" si="287"/>
        <v>1</v>
      </c>
      <c r="AI619" s="23">
        <f t="shared" si="288"/>
        <v>0</v>
      </c>
      <c r="AJ619" s="23">
        <f t="shared" si="289"/>
        <v>0</v>
      </c>
    </row>
    <row r="620" spans="1:36" s="263" customFormat="1" ht="25.5" customHeight="1" x14ac:dyDescent="0.2">
      <c r="A620" s="248" t="s">
        <v>7</v>
      </c>
      <c r="B620" s="249" t="s">
        <v>590</v>
      </c>
      <c r="C620" s="250" t="s">
        <v>37</v>
      </c>
      <c r="D620" s="251" t="s">
        <v>1182</v>
      </c>
      <c r="E620" s="247" t="str">
        <f t="shared" si="280"/>
        <v>Niveau 5</v>
      </c>
      <c r="F620" s="252" t="s">
        <v>1136</v>
      </c>
      <c r="G620" s="250" t="s">
        <v>1145</v>
      </c>
      <c r="H620" s="253">
        <v>80</v>
      </c>
      <c r="I620" s="254">
        <v>4</v>
      </c>
      <c r="J620" s="255">
        <f t="shared" si="281"/>
        <v>320</v>
      </c>
      <c r="K620" s="252"/>
      <c r="L620" s="252"/>
      <c r="M620" s="252"/>
      <c r="N620" s="252"/>
      <c r="O620" s="252"/>
      <c r="P620" s="267" t="s">
        <v>2120</v>
      </c>
      <c r="Q620" s="252"/>
      <c r="R620" s="256"/>
      <c r="S620" s="247"/>
      <c r="T620" s="261"/>
      <c r="U620" s="261"/>
      <c r="V620" s="261"/>
      <c r="W620" s="261"/>
      <c r="X620" s="261"/>
      <c r="Y620" s="257"/>
      <c r="Z620" s="258"/>
      <c r="AA620" s="258"/>
      <c r="AB620" s="259" t="str">
        <f t="shared" si="282"/>
        <v/>
      </c>
      <c r="AC620" s="259" t="str">
        <f t="shared" si="283"/>
        <v/>
      </c>
      <c r="AD620" s="259" t="str">
        <f t="shared" si="284"/>
        <v/>
      </c>
      <c r="AE620" s="262"/>
      <c r="AF620" s="261">
        <f t="shared" si="285"/>
        <v>0</v>
      </c>
      <c r="AG620" s="261">
        <f t="shared" si="286"/>
        <v>0</v>
      </c>
      <c r="AH620" s="261">
        <f t="shared" si="287"/>
        <v>0</v>
      </c>
      <c r="AI620" s="261">
        <f t="shared" si="288"/>
        <v>0</v>
      </c>
      <c r="AJ620" s="261">
        <f t="shared" si="289"/>
        <v>1</v>
      </c>
    </row>
    <row r="621" spans="1:36" ht="25.5" customHeight="1" x14ac:dyDescent="0.2">
      <c r="A621" s="126" t="s">
        <v>0</v>
      </c>
      <c r="B621" s="60" t="s">
        <v>1694</v>
      </c>
      <c r="C621" s="41" t="s">
        <v>27</v>
      </c>
      <c r="D621" s="74" t="s">
        <v>1339</v>
      </c>
      <c r="E621" s="93" t="str">
        <f t="shared" si="280"/>
        <v>Niveau 1</v>
      </c>
      <c r="F621" s="27" t="s">
        <v>1136</v>
      </c>
      <c r="G621" s="41" t="s">
        <v>1145</v>
      </c>
      <c r="H621" s="76"/>
      <c r="I621" s="109"/>
      <c r="J621" s="94">
        <f t="shared" si="281"/>
        <v>0</v>
      </c>
      <c r="K621" s="27"/>
      <c r="L621" s="27"/>
      <c r="M621" s="27"/>
      <c r="N621" s="27"/>
      <c r="O621" s="27"/>
      <c r="P621" s="266" t="s">
        <v>1178</v>
      </c>
      <c r="Q621" s="27" t="s">
        <v>1117</v>
      </c>
      <c r="R621" s="45"/>
      <c r="S621" s="55"/>
      <c r="T621" s="23"/>
      <c r="U621" s="23"/>
      <c r="V621" s="23"/>
      <c r="W621" s="23"/>
      <c r="X621" s="23"/>
      <c r="Y621" s="91"/>
      <c r="Z621" s="92"/>
      <c r="AA621" s="92"/>
      <c r="AB621" s="67" t="str">
        <f t="shared" si="282"/>
        <v/>
      </c>
      <c r="AC621" s="67" t="str">
        <f t="shared" si="283"/>
        <v/>
      </c>
      <c r="AD621" s="67" t="str">
        <f t="shared" si="284"/>
        <v/>
      </c>
      <c r="AE621" s="31"/>
      <c r="AF621" s="23">
        <f t="shared" si="285"/>
        <v>1</v>
      </c>
      <c r="AG621" s="23">
        <f t="shared" si="286"/>
        <v>0</v>
      </c>
      <c r="AH621" s="23">
        <f t="shared" si="287"/>
        <v>0</v>
      </c>
      <c r="AI621" s="23">
        <f t="shared" si="288"/>
        <v>0</v>
      </c>
      <c r="AJ621" s="23">
        <f t="shared" si="289"/>
        <v>0</v>
      </c>
    </row>
    <row r="622" spans="1:36" ht="25.5" customHeight="1" x14ac:dyDescent="0.2">
      <c r="A622" s="126" t="s">
        <v>0</v>
      </c>
      <c r="B622" s="128" t="s">
        <v>1693</v>
      </c>
      <c r="C622" s="41" t="s">
        <v>1114</v>
      </c>
      <c r="D622" s="74" t="s">
        <v>1179</v>
      </c>
      <c r="E622" s="93" t="str">
        <f t="shared" si="280"/>
        <v>Niveau 2</v>
      </c>
      <c r="F622" s="27" t="s">
        <v>1135</v>
      </c>
      <c r="G622" s="41" t="s">
        <v>1144</v>
      </c>
      <c r="H622" s="76">
        <v>380</v>
      </c>
      <c r="I622" s="109">
        <v>5.5</v>
      </c>
      <c r="J622" s="94">
        <f t="shared" si="281"/>
        <v>2090</v>
      </c>
      <c r="K622" s="27">
        <v>15</v>
      </c>
      <c r="L622" s="27"/>
      <c r="M622" s="27"/>
      <c r="N622" s="27">
        <v>418</v>
      </c>
      <c r="O622" s="27"/>
      <c r="P622" s="266"/>
      <c r="Q622" s="27"/>
      <c r="R622" s="45"/>
      <c r="S622" s="55"/>
      <c r="T622" s="23"/>
      <c r="U622" s="23"/>
      <c r="V622" s="23"/>
      <c r="W622" s="23"/>
      <c r="X622" s="23"/>
      <c r="Y622" s="91"/>
      <c r="Z622" s="92"/>
      <c r="AA622" s="92"/>
      <c r="AB622" s="67" t="str">
        <f t="shared" si="282"/>
        <v/>
      </c>
      <c r="AC622" s="67" t="str">
        <f t="shared" si="283"/>
        <v/>
      </c>
      <c r="AD622" s="67" t="str">
        <f t="shared" si="284"/>
        <v/>
      </c>
      <c r="AE622" s="31"/>
      <c r="AF622" s="23">
        <f t="shared" si="285"/>
        <v>0</v>
      </c>
      <c r="AG622" s="23">
        <f t="shared" si="286"/>
        <v>1</v>
      </c>
      <c r="AH622" s="23">
        <f t="shared" si="287"/>
        <v>0</v>
      </c>
      <c r="AI622" s="23">
        <f t="shared" si="288"/>
        <v>0</v>
      </c>
      <c r="AJ622" s="23">
        <f t="shared" si="289"/>
        <v>0</v>
      </c>
    </row>
    <row r="623" spans="1:36" ht="25.5" customHeight="1" x14ac:dyDescent="0.2">
      <c r="A623" s="126" t="s">
        <v>0</v>
      </c>
      <c r="B623" s="128" t="s">
        <v>593</v>
      </c>
      <c r="C623" s="41" t="s">
        <v>26</v>
      </c>
      <c r="D623" s="74" t="s">
        <v>1179</v>
      </c>
      <c r="E623" s="93" t="str">
        <f t="shared" si="280"/>
        <v>Niveau 2</v>
      </c>
      <c r="F623" s="27" t="s">
        <v>1135</v>
      </c>
      <c r="G623" s="41" t="s">
        <v>1145</v>
      </c>
      <c r="H623" s="76">
        <v>500</v>
      </c>
      <c r="I623" s="109">
        <v>5.7</v>
      </c>
      <c r="J623" s="94">
        <f t="shared" si="281"/>
        <v>2850</v>
      </c>
      <c r="K623" s="27">
        <v>130</v>
      </c>
      <c r="L623" s="27"/>
      <c r="M623" s="27">
        <v>300</v>
      </c>
      <c r="N623" s="27">
        <v>570</v>
      </c>
      <c r="O623" s="27"/>
      <c r="P623" s="266"/>
      <c r="Q623" s="27"/>
      <c r="R623" s="45"/>
      <c r="S623" s="55"/>
      <c r="T623" s="23"/>
      <c r="U623" s="23"/>
      <c r="V623" s="23"/>
      <c r="W623" s="23"/>
      <c r="X623" s="23"/>
      <c r="Y623" s="91"/>
      <c r="Z623" s="92"/>
      <c r="AA623" s="92"/>
      <c r="AB623" s="67" t="str">
        <f t="shared" si="282"/>
        <v/>
      </c>
      <c r="AC623" s="67" t="str">
        <f t="shared" si="283"/>
        <v/>
      </c>
      <c r="AD623" s="67" t="str">
        <f t="shared" si="284"/>
        <v/>
      </c>
      <c r="AE623" s="31"/>
      <c r="AF623" s="23">
        <f t="shared" si="285"/>
        <v>0</v>
      </c>
      <c r="AG623" s="23">
        <f t="shared" si="286"/>
        <v>1</v>
      </c>
      <c r="AH623" s="23">
        <f t="shared" si="287"/>
        <v>0</v>
      </c>
      <c r="AI623" s="23">
        <f t="shared" si="288"/>
        <v>0</v>
      </c>
      <c r="AJ623" s="23">
        <f t="shared" si="289"/>
        <v>0</v>
      </c>
    </row>
    <row r="624" spans="1:36" ht="25.5" customHeight="1" x14ac:dyDescent="0.2">
      <c r="A624" s="212" t="s">
        <v>0</v>
      </c>
      <c r="B624" s="213" t="s">
        <v>1692</v>
      </c>
      <c r="C624" s="214" t="s">
        <v>27</v>
      </c>
      <c r="D624" s="74" t="s">
        <v>1179</v>
      </c>
      <c r="E624" s="93" t="str">
        <f t="shared" ref="E624:E679" si="290">IF(D624="Bon état","Niveau 1",IF(D624="Faïencée","Niveau 2",IF(D624="Fortement faïencée","Niveau 3",IF(D624="Orniérée","Niveau 4",IF(D624="Affaissée ou quasi détruite","Niveau 5","")))))</f>
        <v>Niveau 2</v>
      </c>
      <c r="F624" s="27" t="s">
        <v>1136</v>
      </c>
      <c r="G624" s="41" t="s">
        <v>1145</v>
      </c>
      <c r="H624" s="76">
        <v>530</v>
      </c>
      <c r="I624" s="109">
        <v>5</v>
      </c>
      <c r="J624" s="94">
        <f>I624*H624</f>
        <v>2650</v>
      </c>
      <c r="K624" s="27">
        <v>25</v>
      </c>
      <c r="L624" s="27"/>
      <c r="M624" s="27"/>
      <c r="N624" s="27">
        <v>530</v>
      </c>
      <c r="O624" s="27"/>
      <c r="P624" s="77"/>
      <c r="Q624" s="27"/>
      <c r="R624" s="45"/>
      <c r="S624" s="206"/>
      <c r="T624" s="23"/>
      <c r="U624" s="23"/>
      <c r="V624" s="23"/>
      <c r="W624" s="23"/>
      <c r="X624" s="23"/>
      <c r="Y624" s="91"/>
      <c r="Z624" s="92"/>
      <c r="AA624" s="92"/>
      <c r="AB624" s="205"/>
      <c r="AC624" s="205"/>
      <c r="AD624" s="205"/>
      <c r="AE624" s="31"/>
      <c r="AF624" s="23">
        <f t="shared" si="285"/>
        <v>0</v>
      </c>
      <c r="AG624" s="23">
        <f t="shared" si="286"/>
        <v>1</v>
      </c>
      <c r="AH624" s="23">
        <f t="shared" si="287"/>
        <v>0</v>
      </c>
      <c r="AI624" s="23">
        <f t="shared" si="288"/>
        <v>0</v>
      </c>
      <c r="AJ624" s="23">
        <f t="shared" si="289"/>
        <v>0</v>
      </c>
    </row>
    <row r="625" spans="1:36" ht="25.5" customHeight="1" x14ac:dyDescent="0.2">
      <c r="A625" s="126" t="s">
        <v>0</v>
      </c>
      <c r="B625" s="209" t="s">
        <v>1691</v>
      </c>
      <c r="C625" s="41" t="s">
        <v>37</v>
      </c>
      <c r="D625" s="74" t="s">
        <v>1339</v>
      </c>
      <c r="E625" s="93" t="str">
        <f t="shared" si="290"/>
        <v>Niveau 1</v>
      </c>
      <c r="F625" s="27" t="s">
        <v>1136</v>
      </c>
      <c r="G625" s="41" t="s">
        <v>1145</v>
      </c>
      <c r="H625" s="76">
        <v>130</v>
      </c>
      <c r="I625" s="109">
        <v>6</v>
      </c>
      <c r="J625" s="94">
        <f t="shared" si="276"/>
        <v>780</v>
      </c>
      <c r="K625" s="27"/>
      <c r="L625" s="27"/>
      <c r="M625" s="27"/>
      <c r="N625" s="27"/>
      <c r="O625" s="27"/>
      <c r="P625" s="77"/>
      <c r="Q625" s="27"/>
      <c r="R625" s="45"/>
      <c r="S625" s="55"/>
      <c r="T625" s="23"/>
      <c r="U625" s="23"/>
      <c r="V625" s="23"/>
      <c r="W625" s="23"/>
      <c r="X625" s="23"/>
      <c r="Y625" s="91"/>
      <c r="Z625" s="92"/>
      <c r="AA625" s="92"/>
      <c r="AB625" s="67" t="str">
        <f t="shared" si="277"/>
        <v/>
      </c>
      <c r="AC625" s="67" t="str">
        <f t="shared" si="278"/>
        <v/>
      </c>
      <c r="AD625" s="67" t="str">
        <f t="shared" si="279"/>
        <v/>
      </c>
      <c r="AE625" s="31"/>
      <c r="AF625" s="23">
        <f t="shared" si="271"/>
        <v>1</v>
      </c>
      <c r="AG625" s="23">
        <f t="shared" si="272"/>
        <v>0</v>
      </c>
      <c r="AH625" s="23">
        <f t="shared" si="273"/>
        <v>0</v>
      </c>
      <c r="AI625" s="23">
        <f t="shared" si="274"/>
        <v>0</v>
      </c>
      <c r="AJ625" s="23">
        <f t="shared" si="275"/>
        <v>0</v>
      </c>
    </row>
    <row r="626" spans="1:36" ht="25.5" customHeight="1" x14ac:dyDescent="0.2">
      <c r="A626" s="126" t="s">
        <v>1</v>
      </c>
      <c r="B626" s="60" t="s">
        <v>1689</v>
      </c>
      <c r="C626" s="41" t="s">
        <v>30</v>
      </c>
      <c r="D626" s="74" t="s">
        <v>1179</v>
      </c>
      <c r="E626" s="93" t="str">
        <f t="shared" si="290"/>
        <v>Niveau 2</v>
      </c>
      <c r="F626" s="27" t="s">
        <v>1135</v>
      </c>
      <c r="G626" s="41" t="s">
        <v>1144</v>
      </c>
      <c r="H626" s="76">
        <v>910</v>
      </c>
      <c r="I626" s="109">
        <v>7.2</v>
      </c>
      <c r="J626" s="94">
        <f t="shared" si="276"/>
        <v>6552</v>
      </c>
      <c r="K626" s="27">
        <v>65</v>
      </c>
      <c r="L626" s="27"/>
      <c r="M626" s="27"/>
      <c r="N626" s="27">
        <v>1310</v>
      </c>
      <c r="O626" s="27"/>
      <c r="P626" s="218">
        <v>42887</v>
      </c>
      <c r="Q626" s="27" t="s">
        <v>1122</v>
      </c>
      <c r="R626" s="45"/>
      <c r="S626" s="55"/>
      <c r="T626" s="23"/>
      <c r="U626" s="23"/>
      <c r="V626" s="23"/>
      <c r="W626" s="23"/>
      <c r="X626" s="23"/>
      <c r="Y626" s="91"/>
      <c r="Z626" s="92"/>
      <c r="AA626" s="92"/>
      <c r="AB626" s="67" t="str">
        <f t="shared" si="277"/>
        <v/>
      </c>
      <c r="AC626" s="67" t="str">
        <f t="shared" si="278"/>
        <v/>
      </c>
      <c r="AD626" s="67" t="str">
        <f t="shared" si="279"/>
        <v/>
      </c>
      <c r="AE626" s="31"/>
      <c r="AF626" s="23">
        <f t="shared" si="271"/>
        <v>0</v>
      </c>
      <c r="AG626" s="23">
        <f t="shared" si="272"/>
        <v>1</v>
      </c>
      <c r="AH626" s="23">
        <f t="shared" si="273"/>
        <v>0</v>
      </c>
      <c r="AI626" s="23">
        <f t="shared" si="274"/>
        <v>0</v>
      </c>
      <c r="AJ626" s="23">
        <f t="shared" si="275"/>
        <v>0</v>
      </c>
    </row>
    <row r="627" spans="1:36" ht="25.5" customHeight="1" x14ac:dyDescent="0.2">
      <c r="A627" s="126" t="s">
        <v>0</v>
      </c>
      <c r="B627" s="60" t="s">
        <v>1690</v>
      </c>
      <c r="C627" s="41" t="s">
        <v>1116</v>
      </c>
      <c r="D627" s="74" t="s">
        <v>1339</v>
      </c>
      <c r="E627" s="93" t="str">
        <f t="shared" si="290"/>
        <v>Niveau 1</v>
      </c>
      <c r="F627" s="27" t="s">
        <v>1136</v>
      </c>
      <c r="G627" s="41" t="s">
        <v>1145</v>
      </c>
      <c r="H627" s="76">
        <v>650</v>
      </c>
      <c r="I627" s="109">
        <v>6</v>
      </c>
      <c r="J627" s="94">
        <f t="shared" si="276"/>
        <v>3900</v>
      </c>
      <c r="K627" s="27"/>
      <c r="L627" s="27"/>
      <c r="M627" s="27"/>
      <c r="N627" s="27"/>
      <c r="O627" s="27"/>
      <c r="P627" s="118"/>
      <c r="Q627" s="27"/>
      <c r="R627" s="45"/>
      <c r="S627" s="55"/>
      <c r="T627" s="23"/>
      <c r="U627" s="23"/>
      <c r="V627" s="23"/>
      <c r="W627" s="23"/>
      <c r="X627" s="23"/>
      <c r="Y627" s="91"/>
      <c r="Z627" s="92"/>
      <c r="AA627" s="92"/>
      <c r="AB627" s="67" t="str">
        <f t="shared" si="277"/>
        <v/>
      </c>
      <c r="AC627" s="67" t="str">
        <f t="shared" si="278"/>
        <v/>
      </c>
      <c r="AD627" s="67" t="str">
        <f t="shared" si="279"/>
        <v/>
      </c>
      <c r="AE627" s="31"/>
      <c r="AF627" s="23">
        <f t="shared" si="271"/>
        <v>1</v>
      </c>
      <c r="AG627" s="23">
        <f t="shared" si="272"/>
        <v>0</v>
      </c>
      <c r="AH627" s="23">
        <f t="shared" si="273"/>
        <v>0</v>
      </c>
      <c r="AI627" s="23">
        <f t="shared" si="274"/>
        <v>0</v>
      </c>
      <c r="AJ627" s="23">
        <f t="shared" si="275"/>
        <v>0</v>
      </c>
    </row>
    <row r="628" spans="1:36" ht="25.5" customHeight="1" x14ac:dyDescent="0.2">
      <c r="A628" s="126" t="s">
        <v>0</v>
      </c>
      <c r="B628" s="60" t="s">
        <v>1440</v>
      </c>
      <c r="C628" s="41" t="s">
        <v>36</v>
      </c>
      <c r="D628" s="74" t="s">
        <v>1339</v>
      </c>
      <c r="E628" s="93" t="str">
        <f t="shared" si="290"/>
        <v>Niveau 1</v>
      </c>
      <c r="F628" s="27" t="s">
        <v>1136</v>
      </c>
      <c r="G628" s="41" t="s">
        <v>1145</v>
      </c>
      <c r="H628" s="76">
        <v>512</v>
      </c>
      <c r="I628" s="109">
        <v>5.5</v>
      </c>
      <c r="J628" s="94">
        <f t="shared" si="276"/>
        <v>2816</v>
      </c>
      <c r="K628" s="27"/>
      <c r="L628" s="27"/>
      <c r="M628" s="27"/>
      <c r="N628" s="27"/>
      <c r="O628" s="27"/>
      <c r="P628" s="118">
        <v>2015</v>
      </c>
      <c r="Q628" s="27" t="s">
        <v>1170</v>
      </c>
      <c r="R628" s="45"/>
      <c r="S628" s="55"/>
      <c r="T628" s="23"/>
      <c r="U628" s="23"/>
      <c r="V628" s="23"/>
      <c r="W628" s="23"/>
      <c r="X628" s="23"/>
      <c r="Y628" s="91"/>
      <c r="Z628" s="92"/>
      <c r="AA628" s="92"/>
      <c r="AB628" s="67" t="str">
        <f t="shared" si="277"/>
        <v/>
      </c>
      <c r="AC628" s="67" t="str">
        <f t="shared" si="278"/>
        <v/>
      </c>
      <c r="AD628" s="67" t="str">
        <f t="shared" si="279"/>
        <v/>
      </c>
      <c r="AE628" s="31"/>
      <c r="AF628" s="23">
        <f t="shared" si="271"/>
        <v>1</v>
      </c>
      <c r="AG628" s="23">
        <f t="shared" si="272"/>
        <v>0</v>
      </c>
      <c r="AH628" s="23">
        <f t="shared" si="273"/>
        <v>0</v>
      </c>
      <c r="AI628" s="23">
        <f t="shared" si="274"/>
        <v>0</v>
      </c>
      <c r="AJ628" s="23">
        <f t="shared" si="275"/>
        <v>0</v>
      </c>
    </row>
    <row r="629" spans="1:36" ht="25.5" customHeight="1" x14ac:dyDescent="0.2">
      <c r="A629" s="126" t="s">
        <v>1</v>
      </c>
      <c r="B629" s="60" t="s">
        <v>1441</v>
      </c>
      <c r="C629" s="41" t="s">
        <v>31</v>
      </c>
      <c r="D629" s="74" t="s">
        <v>1339</v>
      </c>
      <c r="E629" s="93" t="str">
        <f t="shared" si="290"/>
        <v>Niveau 1</v>
      </c>
      <c r="F629" s="27" t="s">
        <v>1135</v>
      </c>
      <c r="G629" s="41" t="s">
        <v>1144</v>
      </c>
      <c r="H629" s="76">
        <v>750</v>
      </c>
      <c r="I629" s="109">
        <v>7.1</v>
      </c>
      <c r="J629" s="94">
        <f t="shared" si="276"/>
        <v>5325</v>
      </c>
      <c r="K629" s="27"/>
      <c r="L629" s="27"/>
      <c r="M629" s="27"/>
      <c r="N629" s="27"/>
      <c r="O629" s="27"/>
      <c r="P629" s="118"/>
      <c r="Q629" s="27"/>
      <c r="R629" s="45"/>
      <c r="S629" s="55"/>
      <c r="T629" s="23"/>
      <c r="U629" s="23"/>
      <c r="V629" s="23"/>
      <c r="W629" s="23"/>
      <c r="X629" s="23"/>
      <c r="Y629" s="91"/>
      <c r="Z629" s="92"/>
      <c r="AA629" s="92"/>
      <c r="AB629" s="67" t="str">
        <f t="shared" si="277"/>
        <v/>
      </c>
      <c r="AC629" s="67" t="str">
        <f t="shared" si="278"/>
        <v/>
      </c>
      <c r="AD629" s="67" t="str">
        <f t="shared" si="279"/>
        <v/>
      </c>
      <c r="AE629" s="31"/>
      <c r="AF629" s="23">
        <f t="shared" si="271"/>
        <v>1</v>
      </c>
      <c r="AG629" s="23">
        <f t="shared" si="272"/>
        <v>0</v>
      </c>
      <c r="AH629" s="23">
        <f t="shared" si="273"/>
        <v>0</v>
      </c>
      <c r="AI629" s="23">
        <f t="shared" si="274"/>
        <v>0</v>
      </c>
      <c r="AJ629" s="23">
        <f t="shared" si="275"/>
        <v>0</v>
      </c>
    </row>
    <row r="630" spans="1:36" ht="25.5" customHeight="1" x14ac:dyDescent="0.2">
      <c r="A630" s="126" t="s">
        <v>0</v>
      </c>
      <c r="B630" s="60" t="s">
        <v>1196</v>
      </c>
      <c r="C630" s="41" t="s">
        <v>1113</v>
      </c>
      <c r="D630" s="74" t="s">
        <v>1180</v>
      </c>
      <c r="E630" s="93" t="str">
        <f t="shared" si="290"/>
        <v>Niveau 3</v>
      </c>
      <c r="F630" s="27" t="s">
        <v>1135</v>
      </c>
      <c r="G630" s="41" t="s">
        <v>1145</v>
      </c>
      <c r="H630" s="76">
        <v>175</v>
      </c>
      <c r="I630" s="109">
        <v>4.8</v>
      </c>
      <c r="J630" s="94">
        <f t="shared" si="276"/>
        <v>840</v>
      </c>
      <c r="K630" s="27">
        <v>100</v>
      </c>
      <c r="L630" s="27"/>
      <c r="M630" s="27"/>
      <c r="N630" s="27">
        <v>252</v>
      </c>
      <c r="O630" s="27"/>
      <c r="P630" s="118"/>
      <c r="Q630" s="27"/>
      <c r="R630" s="45"/>
      <c r="S630" s="55"/>
      <c r="T630" s="23"/>
      <c r="U630" s="23"/>
      <c r="V630" s="23"/>
      <c r="W630" s="23"/>
      <c r="X630" s="23"/>
      <c r="Y630" s="91"/>
      <c r="Z630" s="92"/>
      <c r="AA630" s="92"/>
      <c r="AB630" s="67" t="str">
        <f t="shared" si="277"/>
        <v/>
      </c>
      <c r="AC630" s="67" t="str">
        <f t="shared" si="278"/>
        <v/>
      </c>
      <c r="AD630" s="67" t="str">
        <f t="shared" si="279"/>
        <v/>
      </c>
      <c r="AE630" s="31"/>
      <c r="AF630" s="23">
        <f t="shared" si="271"/>
        <v>0</v>
      </c>
      <c r="AG630" s="23">
        <f t="shared" si="272"/>
        <v>0</v>
      </c>
      <c r="AH630" s="23">
        <f t="shared" si="273"/>
        <v>1</v>
      </c>
      <c r="AI630" s="23">
        <f t="shared" si="274"/>
        <v>0</v>
      </c>
      <c r="AJ630" s="23">
        <f t="shared" si="275"/>
        <v>0</v>
      </c>
    </row>
    <row r="631" spans="1:36" ht="25.5" customHeight="1" x14ac:dyDescent="0.2">
      <c r="A631" s="225" t="s">
        <v>0</v>
      </c>
      <c r="B631" s="226" t="s">
        <v>643</v>
      </c>
      <c r="C631" s="41" t="s">
        <v>28</v>
      </c>
      <c r="D631" s="74" t="s">
        <v>1339</v>
      </c>
      <c r="E631" s="93" t="str">
        <f t="shared" ref="E631:E637" si="291">IF(D631="Bon état","Niveau 1",IF(D631="Faïencée","Niveau 2",IF(D631="Fortement faïencée","Niveau 3",IF(D631="Orniérée","Niveau 4",IF(D631="Affaissée ou quasi détruite","Niveau 5","")))))</f>
        <v>Niveau 1</v>
      </c>
      <c r="F631" s="27" t="s">
        <v>1135</v>
      </c>
      <c r="G631" s="41" t="s">
        <v>1144</v>
      </c>
      <c r="H631" s="104">
        <v>309</v>
      </c>
      <c r="I631" s="109">
        <v>6</v>
      </c>
      <c r="J631" s="94">
        <f t="shared" ref="J631:J655" si="292">I631*H631</f>
        <v>1854</v>
      </c>
      <c r="K631" s="27"/>
      <c r="L631" s="27"/>
      <c r="M631" s="27"/>
      <c r="N631" s="27"/>
      <c r="O631" s="27"/>
      <c r="P631" s="77"/>
      <c r="Q631" s="27"/>
      <c r="R631" s="45"/>
      <c r="S631" s="55"/>
      <c r="T631" s="23"/>
      <c r="U631" s="23"/>
      <c r="V631" s="23"/>
      <c r="W631" s="23"/>
      <c r="X631" s="23"/>
      <c r="Y631" s="91"/>
      <c r="Z631" s="92"/>
      <c r="AA631" s="92"/>
      <c r="AB631" s="67" t="str">
        <f t="shared" ref="AB631:AB655" si="293">IF(R631="Année N",Y631+Z631+AA631,"")</f>
        <v/>
      </c>
      <c r="AC631" s="67" t="str">
        <f t="shared" ref="AC631:AC655" si="294">IF(R631="N+1",Y631+Z631+AA631,"")</f>
        <v/>
      </c>
      <c r="AD631" s="67" t="str">
        <f t="shared" ref="AD631:AD655" si="295">IF(R631="&gt; N+1",Y631+Z631+AA631,"")</f>
        <v/>
      </c>
      <c r="AE631" s="31"/>
      <c r="AF631" s="23">
        <f t="shared" ref="AF631:AF655" si="296">IF(E631="Niveau 1",1,0)</f>
        <v>1</v>
      </c>
      <c r="AG631" s="23">
        <f t="shared" ref="AG631:AG655" si="297">IF(E631="Niveau 2",1,0)</f>
        <v>0</v>
      </c>
      <c r="AH631" s="23">
        <f t="shared" ref="AH631:AH655" si="298">IF(E631="Niveau 3",1,0)</f>
        <v>0</v>
      </c>
      <c r="AI631" s="23">
        <f t="shared" ref="AI631:AI655" si="299">IF(E631="Niveau 4",1,0)</f>
        <v>0</v>
      </c>
      <c r="AJ631" s="23">
        <f t="shared" ref="AJ631:AJ655" si="300">IF(E631="Niveau 5",1,0)</f>
        <v>0</v>
      </c>
    </row>
    <row r="632" spans="1:36" ht="25.5" customHeight="1" x14ac:dyDescent="0.2">
      <c r="A632" s="225" t="s">
        <v>0</v>
      </c>
      <c r="B632" s="226" t="s">
        <v>610</v>
      </c>
      <c r="C632" s="41" t="s">
        <v>29</v>
      </c>
      <c r="D632" s="74" t="s">
        <v>1339</v>
      </c>
      <c r="E632" s="93" t="str">
        <f t="shared" si="291"/>
        <v>Niveau 1</v>
      </c>
      <c r="F632" s="27" t="s">
        <v>1136</v>
      </c>
      <c r="G632" s="41" t="s">
        <v>1145</v>
      </c>
      <c r="H632" s="76">
        <v>150</v>
      </c>
      <c r="I632" s="109">
        <v>6</v>
      </c>
      <c r="J632" s="94">
        <f t="shared" si="292"/>
        <v>900</v>
      </c>
      <c r="K632" s="27"/>
      <c r="L632" s="27"/>
      <c r="M632" s="27"/>
      <c r="N632" s="27"/>
      <c r="O632" s="27"/>
      <c r="P632" s="77"/>
      <c r="Q632" s="27"/>
      <c r="R632" s="45"/>
      <c r="S632" s="55"/>
      <c r="T632" s="23"/>
      <c r="U632" s="23"/>
      <c r="V632" s="23"/>
      <c r="W632" s="23"/>
      <c r="X632" s="23"/>
      <c r="Y632" s="91"/>
      <c r="Z632" s="92"/>
      <c r="AA632" s="92"/>
      <c r="AB632" s="67" t="str">
        <f t="shared" si="293"/>
        <v/>
      </c>
      <c r="AC632" s="67" t="str">
        <f t="shared" si="294"/>
        <v/>
      </c>
      <c r="AD632" s="67" t="str">
        <f t="shared" si="295"/>
        <v/>
      </c>
      <c r="AE632" s="31"/>
      <c r="AF632" s="23">
        <f t="shared" si="296"/>
        <v>1</v>
      </c>
      <c r="AG632" s="23">
        <f t="shared" si="297"/>
        <v>0</v>
      </c>
      <c r="AH632" s="23">
        <f t="shared" si="298"/>
        <v>0</v>
      </c>
      <c r="AI632" s="23">
        <f t="shared" si="299"/>
        <v>0</v>
      </c>
      <c r="AJ632" s="23">
        <f t="shared" si="300"/>
        <v>0</v>
      </c>
    </row>
    <row r="633" spans="1:36" ht="25.5" customHeight="1" x14ac:dyDescent="0.2">
      <c r="A633" s="225" t="s">
        <v>0</v>
      </c>
      <c r="B633" s="226" t="s">
        <v>2025</v>
      </c>
      <c r="C633" s="41" t="s">
        <v>1116</v>
      </c>
      <c r="D633" s="74" t="s">
        <v>1339</v>
      </c>
      <c r="E633" s="93" t="str">
        <f t="shared" si="291"/>
        <v>Niveau 1</v>
      </c>
      <c r="F633" s="27" t="s">
        <v>1136</v>
      </c>
      <c r="G633" s="41" t="s">
        <v>1145</v>
      </c>
      <c r="H633" s="76">
        <v>110</v>
      </c>
      <c r="I633" s="109">
        <v>4</v>
      </c>
      <c r="J633" s="94">
        <f t="shared" si="292"/>
        <v>440</v>
      </c>
      <c r="K633" s="27"/>
      <c r="L633" s="27"/>
      <c r="M633" s="27"/>
      <c r="N633" s="27"/>
      <c r="O633" s="27"/>
      <c r="P633" s="77"/>
      <c r="Q633" s="27"/>
      <c r="R633" s="45"/>
      <c r="S633" s="55"/>
      <c r="T633" s="23"/>
      <c r="U633" s="23"/>
      <c r="V633" s="23"/>
      <c r="W633" s="23"/>
      <c r="X633" s="23"/>
      <c r="Y633" s="91"/>
      <c r="Z633" s="92"/>
      <c r="AA633" s="92"/>
      <c r="AB633" s="67" t="str">
        <f t="shared" si="293"/>
        <v/>
      </c>
      <c r="AC633" s="67" t="str">
        <f t="shared" si="294"/>
        <v/>
      </c>
      <c r="AD633" s="67" t="str">
        <f t="shared" si="295"/>
        <v/>
      </c>
      <c r="AE633" s="31"/>
      <c r="AF633" s="23">
        <f t="shared" si="296"/>
        <v>1</v>
      </c>
      <c r="AG633" s="23">
        <f t="shared" si="297"/>
        <v>0</v>
      </c>
      <c r="AH633" s="23">
        <f t="shared" si="298"/>
        <v>0</v>
      </c>
      <c r="AI633" s="23">
        <f t="shared" si="299"/>
        <v>0</v>
      </c>
      <c r="AJ633" s="23">
        <f t="shared" si="300"/>
        <v>0</v>
      </c>
    </row>
    <row r="634" spans="1:36" ht="25.5" customHeight="1" x14ac:dyDescent="0.2">
      <c r="A634" s="225" t="s">
        <v>0</v>
      </c>
      <c r="B634" s="226" t="s">
        <v>2026</v>
      </c>
      <c r="C634" s="41" t="s">
        <v>31</v>
      </c>
      <c r="D634" s="74" t="s">
        <v>1339</v>
      </c>
      <c r="E634" s="93" t="str">
        <f t="shared" si="291"/>
        <v>Niveau 1</v>
      </c>
      <c r="F634" s="27" t="s">
        <v>1136</v>
      </c>
      <c r="G634" s="41" t="s">
        <v>1145</v>
      </c>
      <c r="H634" s="116">
        <v>70</v>
      </c>
      <c r="I634" s="117">
        <v>4.05</v>
      </c>
      <c r="J634" s="94">
        <f t="shared" si="292"/>
        <v>283.5</v>
      </c>
      <c r="K634" s="27"/>
      <c r="L634" s="27"/>
      <c r="M634" s="27"/>
      <c r="N634" s="27"/>
      <c r="O634" s="27"/>
      <c r="P634" s="77"/>
      <c r="Q634" s="27"/>
      <c r="R634" s="45"/>
      <c r="S634" s="55"/>
      <c r="T634" s="23"/>
      <c r="U634" s="23"/>
      <c r="V634" s="23"/>
      <c r="W634" s="23"/>
      <c r="X634" s="23"/>
      <c r="Y634" s="91"/>
      <c r="Z634" s="92"/>
      <c r="AA634" s="92"/>
      <c r="AB634" s="67" t="str">
        <f t="shared" si="293"/>
        <v/>
      </c>
      <c r="AC634" s="67" t="str">
        <f t="shared" si="294"/>
        <v/>
      </c>
      <c r="AD634" s="67" t="str">
        <f t="shared" si="295"/>
        <v/>
      </c>
      <c r="AE634" s="31"/>
      <c r="AF634" s="23">
        <f t="shared" si="296"/>
        <v>1</v>
      </c>
      <c r="AG634" s="23">
        <f t="shared" si="297"/>
        <v>0</v>
      </c>
      <c r="AH634" s="23">
        <f t="shared" si="298"/>
        <v>0</v>
      </c>
      <c r="AI634" s="23">
        <f t="shared" si="299"/>
        <v>0</v>
      </c>
      <c r="AJ634" s="23">
        <f t="shared" si="300"/>
        <v>0</v>
      </c>
    </row>
    <row r="635" spans="1:36" ht="25.5" customHeight="1" x14ac:dyDescent="0.2">
      <c r="A635" s="225" t="s">
        <v>0</v>
      </c>
      <c r="B635" s="226" t="s">
        <v>2027</v>
      </c>
      <c r="C635" s="41" t="s">
        <v>33</v>
      </c>
      <c r="D635" s="74" t="s">
        <v>1339</v>
      </c>
      <c r="E635" s="93" t="str">
        <f t="shared" si="291"/>
        <v>Niveau 1</v>
      </c>
      <c r="F635" s="27" t="s">
        <v>1136</v>
      </c>
      <c r="G635" s="41" t="s">
        <v>1145</v>
      </c>
      <c r="H635" s="116">
        <v>150</v>
      </c>
      <c r="I635" s="117">
        <v>4.5999999999999996</v>
      </c>
      <c r="J635" s="94">
        <f t="shared" si="292"/>
        <v>690</v>
      </c>
      <c r="K635" s="27"/>
      <c r="L635" s="27"/>
      <c r="M635" s="27"/>
      <c r="N635" s="27"/>
      <c r="O635" s="27"/>
      <c r="P635" s="77"/>
      <c r="Q635" s="27"/>
      <c r="R635" s="45"/>
      <c r="S635" s="55"/>
      <c r="T635" s="23"/>
      <c r="U635" s="23"/>
      <c r="V635" s="23"/>
      <c r="W635" s="23"/>
      <c r="X635" s="23"/>
      <c r="Y635" s="91"/>
      <c r="Z635" s="92"/>
      <c r="AA635" s="92"/>
      <c r="AB635" s="67" t="str">
        <f t="shared" si="293"/>
        <v/>
      </c>
      <c r="AC635" s="67" t="str">
        <f t="shared" si="294"/>
        <v/>
      </c>
      <c r="AD635" s="67" t="str">
        <f t="shared" si="295"/>
        <v/>
      </c>
      <c r="AE635" s="31"/>
      <c r="AF635" s="23">
        <f t="shared" si="296"/>
        <v>1</v>
      </c>
      <c r="AG635" s="23">
        <f t="shared" si="297"/>
        <v>0</v>
      </c>
      <c r="AH635" s="23">
        <f t="shared" si="298"/>
        <v>0</v>
      </c>
      <c r="AI635" s="23">
        <f t="shared" si="299"/>
        <v>0</v>
      </c>
      <c r="AJ635" s="23">
        <f t="shared" si="300"/>
        <v>0</v>
      </c>
    </row>
    <row r="636" spans="1:36" ht="25.5" customHeight="1" x14ac:dyDescent="0.2">
      <c r="A636" s="225" t="s">
        <v>0</v>
      </c>
      <c r="B636" s="226" t="s">
        <v>603</v>
      </c>
      <c r="C636" s="41" t="s">
        <v>29</v>
      </c>
      <c r="D636" s="74" t="s">
        <v>1339</v>
      </c>
      <c r="E636" s="93" t="str">
        <f t="shared" si="291"/>
        <v>Niveau 1</v>
      </c>
      <c r="F636" s="27" t="s">
        <v>1136</v>
      </c>
      <c r="G636" s="41" t="s">
        <v>1145</v>
      </c>
      <c r="H636" s="116">
        <v>50</v>
      </c>
      <c r="I636" s="117">
        <v>4.5999999999999996</v>
      </c>
      <c r="J636" s="94">
        <f t="shared" si="292"/>
        <v>229.99999999999997</v>
      </c>
      <c r="K636" s="27"/>
      <c r="L636" s="27"/>
      <c r="M636" s="27"/>
      <c r="N636" s="27"/>
      <c r="O636" s="27"/>
      <c r="P636" s="77"/>
      <c r="Q636" s="27"/>
      <c r="R636" s="45"/>
      <c r="S636" s="55"/>
      <c r="T636" s="23"/>
      <c r="U636" s="23"/>
      <c r="V636" s="23"/>
      <c r="W636" s="23"/>
      <c r="X636" s="23"/>
      <c r="Y636" s="91"/>
      <c r="Z636" s="92"/>
      <c r="AA636" s="92"/>
      <c r="AB636" s="67" t="str">
        <f t="shared" si="293"/>
        <v/>
      </c>
      <c r="AC636" s="67" t="str">
        <f t="shared" si="294"/>
        <v/>
      </c>
      <c r="AD636" s="67" t="str">
        <f t="shared" si="295"/>
        <v/>
      </c>
      <c r="AE636" s="31"/>
      <c r="AF636" s="23">
        <f t="shared" si="296"/>
        <v>1</v>
      </c>
      <c r="AG636" s="23">
        <f t="shared" si="297"/>
        <v>0</v>
      </c>
      <c r="AH636" s="23">
        <f t="shared" si="298"/>
        <v>0</v>
      </c>
      <c r="AI636" s="23">
        <f t="shared" si="299"/>
        <v>0</v>
      </c>
      <c r="AJ636" s="23">
        <f t="shared" si="300"/>
        <v>0</v>
      </c>
    </row>
    <row r="637" spans="1:36" ht="25.5" customHeight="1" x14ac:dyDescent="0.2">
      <c r="A637" s="225" t="s">
        <v>0</v>
      </c>
      <c r="B637" s="226" t="s">
        <v>2028</v>
      </c>
      <c r="C637" s="41" t="s">
        <v>1340</v>
      </c>
      <c r="D637" s="74" t="s">
        <v>1339</v>
      </c>
      <c r="E637" s="93" t="str">
        <f t="shared" si="291"/>
        <v>Niveau 1</v>
      </c>
      <c r="F637" s="27" t="s">
        <v>1136</v>
      </c>
      <c r="G637" s="41" t="s">
        <v>1145</v>
      </c>
      <c r="H637" s="116">
        <v>110</v>
      </c>
      <c r="I637" s="117">
        <v>4.5</v>
      </c>
      <c r="J637" s="94">
        <f t="shared" si="292"/>
        <v>495</v>
      </c>
      <c r="K637" s="27"/>
      <c r="L637" s="27"/>
      <c r="M637" s="27"/>
      <c r="N637" s="27"/>
      <c r="O637" s="27"/>
      <c r="P637" s="77"/>
      <c r="Q637" s="27"/>
      <c r="R637" s="45"/>
      <c r="S637" s="55"/>
      <c r="T637" s="23"/>
      <c r="U637" s="23"/>
      <c r="V637" s="23"/>
      <c r="W637" s="23"/>
      <c r="X637" s="23"/>
      <c r="Y637" s="91"/>
      <c r="Z637" s="92"/>
      <c r="AA637" s="92"/>
      <c r="AB637" s="67" t="str">
        <f t="shared" si="293"/>
        <v/>
      </c>
      <c r="AC637" s="67" t="str">
        <f t="shared" si="294"/>
        <v/>
      </c>
      <c r="AD637" s="67" t="str">
        <f t="shared" si="295"/>
        <v/>
      </c>
      <c r="AE637" s="31"/>
      <c r="AF637" s="23">
        <f t="shared" si="296"/>
        <v>1</v>
      </c>
      <c r="AG637" s="23">
        <f t="shared" si="297"/>
        <v>0</v>
      </c>
      <c r="AH637" s="23">
        <f t="shared" si="298"/>
        <v>0</v>
      </c>
      <c r="AI637" s="23">
        <f t="shared" si="299"/>
        <v>0</v>
      </c>
      <c r="AJ637" s="23">
        <f t="shared" si="300"/>
        <v>0</v>
      </c>
    </row>
    <row r="638" spans="1:36" ht="25.5" customHeight="1" x14ac:dyDescent="0.2">
      <c r="A638" s="225" t="s">
        <v>0</v>
      </c>
      <c r="B638" s="226" t="s">
        <v>2029</v>
      </c>
      <c r="C638" s="41" t="s">
        <v>1114</v>
      </c>
      <c r="D638" s="74" t="s">
        <v>1179</v>
      </c>
      <c r="E638" s="93" t="str">
        <f t="shared" si="290"/>
        <v>Niveau 2</v>
      </c>
      <c r="F638" s="27" t="s">
        <v>1134</v>
      </c>
      <c r="G638" s="41" t="s">
        <v>1144</v>
      </c>
      <c r="H638" s="116">
        <v>140</v>
      </c>
      <c r="I638" s="117">
        <v>4.5</v>
      </c>
      <c r="J638" s="94">
        <f t="shared" si="292"/>
        <v>630</v>
      </c>
      <c r="K638" s="27"/>
      <c r="L638" s="27"/>
      <c r="M638" s="27"/>
      <c r="N638" s="27"/>
      <c r="O638" s="27"/>
      <c r="P638" s="77"/>
      <c r="Q638" s="27"/>
      <c r="R638" s="45"/>
      <c r="S638" s="55"/>
      <c r="T638" s="23"/>
      <c r="U638" s="23"/>
      <c r="V638" s="23"/>
      <c r="W638" s="23"/>
      <c r="X638" s="23"/>
      <c r="Y638" s="91"/>
      <c r="Z638" s="92"/>
      <c r="AA638" s="92"/>
      <c r="AB638" s="67" t="str">
        <f t="shared" si="293"/>
        <v/>
      </c>
      <c r="AC638" s="67" t="str">
        <f t="shared" si="294"/>
        <v/>
      </c>
      <c r="AD638" s="67" t="str">
        <f t="shared" si="295"/>
        <v/>
      </c>
      <c r="AE638" s="31"/>
      <c r="AF638" s="23">
        <f t="shared" si="296"/>
        <v>0</v>
      </c>
      <c r="AG638" s="23">
        <f t="shared" si="297"/>
        <v>1</v>
      </c>
      <c r="AH638" s="23">
        <f t="shared" si="298"/>
        <v>0</v>
      </c>
      <c r="AI638" s="23">
        <f t="shared" si="299"/>
        <v>0</v>
      </c>
      <c r="AJ638" s="23">
        <f t="shared" si="300"/>
        <v>0</v>
      </c>
    </row>
    <row r="639" spans="1:36" ht="25.5" customHeight="1" x14ac:dyDescent="0.2">
      <c r="A639" s="225" t="s">
        <v>6</v>
      </c>
      <c r="B639" s="227" t="s">
        <v>606</v>
      </c>
      <c r="C639" s="41" t="s">
        <v>1115</v>
      </c>
      <c r="D639" s="74" t="s">
        <v>1339</v>
      </c>
      <c r="E639" s="93" t="str">
        <f t="shared" ref="E639:E655" si="301">IF(D639="Bon état","Niveau 1",IF(D639="Faïencée","Niveau 2",IF(D639="Fortement faïencée","Niveau 3",IF(D639="Orniérée","Niveau 4",IF(D639="Affaissée ou quasi détruite","Niveau 5","")))))</f>
        <v>Niveau 1</v>
      </c>
      <c r="F639" s="27" t="s">
        <v>1136</v>
      </c>
      <c r="G639" s="41" t="s">
        <v>1145</v>
      </c>
      <c r="H639" s="116">
        <v>78</v>
      </c>
      <c r="I639" s="117">
        <v>4.3</v>
      </c>
      <c r="J639" s="94">
        <f t="shared" si="292"/>
        <v>335.4</v>
      </c>
      <c r="K639" s="27"/>
      <c r="L639" s="27"/>
      <c r="M639" s="27"/>
      <c r="N639" s="27"/>
      <c r="O639" s="27"/>
      <c r="P639" s="77"/>
      <c r="Q639" s="27"/>
      <c r="R639" s="45"/>
      <c r="S639" s="55"/>
      <c r="T639" s="23"/>
      <c r="U639" s="23"/>
      <c r="V639" s="23"/>
      <c r="W639" s="23"/>
      <c r="X639" s="23"/>
      <c r="Y639" s="91"/>
      <c r="Z639" s="92"/>
      <c r="AA639" s="92"/>
      <c r="AB639" s="67" t="str">
        <f t="shared" si="293"/>
        <v/>
      </c>
      <c r="AC639" s="67" t="str">
        <f t="shared" si="294"/>
        <v/>
      </c>
      <c r="AD639" s="67" t="str">
        <f t="shared" si="295"/>
        <v/>
      </c>
      <c r="AE639" s="31"/>
      <c r="AF639" s="23">
        <f t="shared" si="296"/>
        <v>1</v>
      </c>
      <c r="AG639" s="23">
        <f t="shared" si="297"/>
        <v>0</v>
      </c>
      <c r="AH639" s="23">
        <f t="shared" si="298"/>
        <v>0</v>
      </c>
      <c r="AI639" s="23">
        <f t="shared" si="299"/>
        <v>0</v>
      </c>
      <c r="AJ639" s="23">
        <f t="shared" si="300"/>
        <v>0</v>
      </c>
    </row>
    <row r="640" spans="1:36" ht="25.5" customHeight="1" x14ac:dyDescent="0.2">
      <c r="A640" s="225" t="s">
        <v>0</v>
      </c>
      <c r="B640" s="226" t="s">
        <v>607</v>
      </c>
      <c r="C640" s="41" t="s">
        <v>29</v>
      </c>
      <c r="D640" s="74" t="s">
        <v>1339</v>
      </c>
      <c r="E640" s="93" t="str">
        <f t="shared" si="301"/>
        <v>Niveau 1</v>
      </c>
      <c r="F640" s="27" t="s">
        <v>1136</v>
      </c>
      <c r="G640" s="41" t="s">
        <v>1145</v>
      </c>
      <c r="H640" s="116">
        <v>45</v>
      </c>
      <c r="I640" s="117">
        <v>6.2</v>
      </c>
      <c r="J640" s="94">
        <f t="shared" si="292"/>
        <v>279</v>
      </c>
      <c r="K640" s="27"/>
      <c r="L640" s="27"/>
      <c r="M640" s="27"/>
      <c r="N640" s="27"/>
      <c r="O640" s="27"/>
      <c r="P640" s="77"/>
      <c r="Q640" s="27"/>
      <c r="R640" s="45"/>
      <c r="S640" s="55"/>
      <c r="T640" s="23"/>
      <c r="U640" s="23"/>
      <c r="V640" s="23"/>
      <c r="W640" s="23"/>
      <c r="X640" s="23"/>
      <c r="Y640" s="91"/>
      <c r="Z640" s="92"/>
      <c r="AA640" s="92"/>
      <c r="AB640" s="67" t="str">
        <f t="shared" si="293"/>
        <v/>
      </c>
      <c r="AC640" s="67" t="str">
        <f t="shared" si="294"/>
        <v/>
      </c>
      <c r="AD640" s="67" t="str">
        <f t="shared" si="295"/>
        <v/>
      </c>
      <c r="AE640" s="31"/>
      <c r="AF640" s="23">
        <f t="shared" si="296"/>
        <v>1</v>
      </c>
      <c r="AG640" s="23">
        <f t="shared" si="297"/>
        <v>0</v>
      </c>
      <c r="AH640" s="23">
        <f t="shared" si="298"/>
        <v>0</v>
      </c>
      <c r="AI640" s="23">
        <f t="shared" si="299"/>
        <v>0</v>
      </c>
      <c r="AJ640" s="23">
        <f t="shared" si="300"/>
        <v>0</v>
      </c>
    </row>
    <row r="641" spans="1:36" ht="25.5" customHeight="1" x14ac:dyDescent="0.2">
      <c r="A641" s="225" t="s">
        <v>0</v>
      </c>
      <c r="B641" s="226" t="s">
        <v>608</v>
      </c>
      <c r="C641" s="41" t="s">
        <v>1340</v>
      </c>
      <c r="D641" s="74" t="s">
        <v>1179</v>
      </c>
      <c r="E641" s="93" t="str">
        <f t="shared" si="301"/>
        <v>Niveau 2</v>
      </c>
      <c r="F641" s="27" t="s">
        <v>1136</v>
      </c>
      <c r="G641" s="41" t="s">
        <v>1145</v>
      </c>
      <c r="H641" s="116">
        <v>225</v>
      </c>
      <c r="I641" s="117">
        <v>7.5</v>
      </c>
      <c r="J641" s="94">
        <f t="shared" si="292"/>
        <v>1687.5</v>
      </c>
      <c r="K641" s="27"/>
      <c r="L641" s="27"/>
      <c r="M641" s="27"/>
      <c r="N641" s="27"/>
      <c r="O641" s="27"/>
      <c r="P641" s="77"/>
      <c r="Q641" s="27"/>
      <c r="R641" s="45"/>
      <c r="S641" s="55"/>
      <c r="T641" s="23"/>
      <c r="U641" s="23"/>
      <c r="V641" s="23"/>
      <c r="W641" s="23"/>
      <c r="X641" s="23"/>
      <c r="Y641" s="91"/>
      <c r="Z641" s="92"/>
      <c r="AA641" s="92"/>
      <c r="AB641" s="67" t="str">
        <f t="shared" si="293"/>
        <v/>
      </c>
      <c r="AC641" s="67" t="str">
        <f t="shared" si="294"/>
        <v/>
      </c>
      <c r="AD641" s="67" t="str">
        <f t="shared" si="295"/>
        <v/>
      </c>
      <c r="AE641" s="31"/>
      <c r="AF641" s="23">
        <f t="shared" si="296"/>
        <v>0</v>
      </c>
      <c r="AG641" s="23">
        <f t="shared" si="297"/>
        <v>1</v>
      </c>
      <c r="AH641" s="23">
        <f t="shared" si="298"/>
        <v>0</v>
      </c>
      <c r="AI641" s="23">
        <f t="shared" si="299"/>
        <v>0</v>
      </c>
      <c r="AJ641" s="23">
        <f t="shared" si="300"/>
        <v>0</v>
      </c>
    </row>
    <row r="642" spans="1:36" ht="25.5" customHeight="1" x14ac:dyDescent="0.2">
      <c r="A642" s="225" t="s">
        <v>0</v>
      </c>
      <c r="B642" s="226" t="s">
        <v>2058</v>
      </c>
      <c r="C642" s="41" t="s">
        <v>1114</v>
      </c>
      <c r="D642" s="74" t="s">
        <v>1339</v>
      </c>
      <c r="E642" s="93" t="str">
        <f t="shared" si="301"/>
        <v>Niveau 1</v>
      </c>
      <c r="F642" s="27" t="s">
        <v>1136</v>
      </c>
      <c r="G642" s="41" t="s">
        <v>1145</v>
      </c>
      <c r="H642" s="76">
        <v>375</v>
      </c>
      <c r="I642" s="109">
        <v>4.5</v>
      </c>
      <c r="J642" s="94">
        <f t="shared" si="292"/>
        <v>1687.5</v>
      </c>
      <c r="K642" s="27"/>
      <c r="L642" s="27"/>
      <c r="M642" s="27"/>
      <c r="N642" s="27"/>
      <c r="O642" s="27"/>
      <c r="P642" s="77"/>
      <c r="Q642" s="27"/>
      <c r="R642" s="45"/>
      <c r="S642" s="55"/>
      <c r="T642" s="23"/>
      <c r="U642" s="23"/>
      <c r="V642" s="23"/>
      <c r="W642" s="23"/>
      <c r="X642" s="23"/>
      <c r="Y642" s="91"/>
      <c r="Z642" s="92"/>
      <c r="AA642" s="92"/>
      <c r="AB642" s="67" t="str">
        <f t="shared" si="293"/>
        <v/>
      </c>
      <c r="AC642" s="67" t="str">
        <f t="shared" si="294"/>
        <v/>
      </c>
      <c r="AD642" s="67" t="str">
        <f t="shared" si="295"/>
        <v/>
      </c>
      <c r="AE642" s="31"/>
      <c r="AF642" s="23">
        <f t="shared" si="296"/>
        <v>1</v>
      </c>
      <c r="AG642" s="23">
        <f t="shared" si="297"/>
        <v>0</v>
      </c>
      <c r="AH642" s="23">
        <f t="shared" si="298"/>
        <v>0</v>
      </c>
      <c r="AI642" s="23">
        <f t="shared" si="299"/>
        <v>0</v>
      </c>
      <c r="AJ642" s="23">
        <f t="shared" si="300"/>
        <v>0</v>
      </c>
    </row>
    <row r="643" spans="1:36" ht="25.5" customHeight="1" x14ac:dyDescent="0.2">
      <c r="A643" s="225" t="s">
        <v>16</v>
      </c>
      <c r="B643" s="226" t="s">
        <v>612</v>
      </c>
      <c r="C643" s="41" t="s">
        <v>37</v>
      </c>
      <c r="D643" s="74" t="s">
        <v>1179</v>
      </c>
      <c r="E643" s="93" t="str">
        <f t="shared" si="301"/>
        <v>Niveau 2</v>
      </c>
      <c r="F643" s="27" t="s">
        <v>1136</v>
      </c>
      <c r="G643" s="41" t="s">
        <v>1145</v>
      </c>
      <c r="H643" s="76">
        <v>90</v>
      </c>
      <c r="I643" s="109">
        <v>3.9</v>
      </c>
      <c r="J643" s="94">
        <f t="shared" si="292"/>
        <v>351</v>
      </c>
      <c r="K643" s="27"/>
      <c r="L643" s="27"/>
      <c r="M643" s="27"/>
      <c r="N643" s="27">
        <v>70</v>
      </c>
      <c r="O643" s="27"/>
      <c r="P643" s="77"/>
      <c r="Q643" s="27"/>
      <c r="R643" s="45"/>
      <c r="S643" s="55"/>
      <c r="T643" s="23"/>
      <c r="U643" s="23"/>
      <c r="V643" s="23"/>
      <c r="W643" s="23"/>
      <c r="X643" s="23"/>
      <c r="Y643" s="91"/>
      <c r="Z643" s="92"/>
      <c r="AA643" s="92"/>
      <c r="AB643" s="67" t="str">
        <f t="shared" si="293"/>
        <v/>
      </c>
      <c r="AC643" s="67" t="str">
        <f t="shared" si="294"/>
        <v/>
      </c>
      <c r="AD643" s="67" t="str">
        <f t="shared" si="295"/>
        <v/>
      </c>
      <c r="AE643" s="31"/>
      <c r="AF643" s="23">
        <f t="shared" si="296"/>
        <v>0</v>
      </c>
      <c r="AG643" s="23">
        <f t="shared" si="297"/>
        <v>1</v>
      </c>
      <c r="AH643" s="23">
        <f t="shared" si="298"/>
        <v>0</v>
      </c>
      <c r="AI643" s="23">
        <f t="shared" si="299"/>
        <v>0</v>
      </c>
      <c r="AJ643" s="23">
        <f t="shared" si="300"/>
        <v>0</v>
      </c>
    </row>
    <row r="644" spans="1:36" ht="25.5" customHeight="1" x14ac:dyDescent="0.2">
      <c r="A644" s="225" t="s">
        <v>0</v>
      </c>
      <c r="B644" s="226" t="s">
        <v>613</v>
      </c>
      <c r="C644" s="41" t="s">
        <v>1340</v>
      </c>
      <c r="D644" s="74" t="s">
        <v>1179</v>
      </c>
      <c r="E644" s="93" t="str">
        <f t="shared" si="301"/>
        <v>Niveau 2</v>
      </c>
      <c r="F644" s="27" t="s">
        <v>1136</v>
      </c>
      <c r="G644" s="41" t="s">
        <v>1145</v>
      </c>
      <c r="H644" s="116">
        <v>170</v>
      </c>
      <c r="I644" s="117">
        <v>6</v>
      </c>
      <c r="J644" s="94">
        <f t="shared" si="292"/>
        <v>1020</v>
      </c>
      <c r="K644" s="27"/>
      <c r="L644" s="27"/>
      <c r="M644" s="27"/>
      <c r="N644" s="27"/>
      <c r="O644" s="27"/>
      <c r="P644" s="77"/>
      <c r="Q644" s="27"/>
      <c r="R644" s="45"/>
      <c r="S644" s="55"/>
      <c r="T644" s="23"/>
      <c r="U644" s="23"/>
      <c r="V644" s="23"/>
      <c r="W644" s="23"/>
      <c r="X644" s="23"/>
      <c r="Y644" s="91"/>
      <c r="Z644" s="92"/>
      <c r="AA644" s="92"/>
      <c r="AB644" s="67" t="str">
        <f t="shared" si="293"/>
        <v/>
      </c>
      <c r="AC644" s="67" t="str">
        <f t="shared" si="294"/>
        <v/>
      </c>
      <c r="AD644" s="67" t="str">
        <f t="shared" si="295"/>
        <v/>
      </c>
      <c r="AE644" s="31"/>
      <c r="AF644" s="23">
        <f t="shared" si="296"/>
        <v>0</v>
      </c>
      <c r="AG644" s="23">
        <f t="shared" si="297"/>
        <v>1</v>
      </c>
      <c r="AH644" s="23">
        <f t="shared" si="298"/>
        <v>0</v>
      </c>
      <c r="AI644" s="23">
        <f t="shared" si="299"/>
        <v>0</v>
      </c>
      <c r="AJ644" s="23">
        <f t="shared" si="300"/>
        <v>0</v>
      </c>
    </row>
    <row r="645" spans="1:36" ht="25.5" customHeight="1" x14ac:dyDescent="0.2">
      <c r="A645" s="225" t="s">
        <v>0</v>
      </c>
      <c r="B645" s="226" t="s">
        <v>614</v>
      </c>
      <c r="C645" s="41" t="s">
        <v>29</v>
      </c>
      <c r="D645" s="74" t="s">
        <v>1179</v>
      </c>
      <c r="E645" s="93" t="str">
        <f t="shared" si="301"/>
        <v>Niveau 2</v>
      </c>
      <c r="F645" s="27" t="s">
        <v>1136</v>
      </c>
      <c r="G645" s="41" t="s">
        <v>1145</v>
      </c>
      <c r="H645" s="116">
        <v>200</v>
      </c>
      <c r="I645" s="117">
        <v>4.5999999999999996</v>
      </c>
      <c r="J645" s="94">
        <f t="shared" si="292"/>
        <v>919.99999999999989</v>
      </c>
      <c r="K645" s="27"/>
      <c r="L645" s="27"/>
      <c r="M645" s="27"/>
      <c r="N645" s="27"/>
      <c r="O645" s="27"/>
      <c r="P645" s="77"/>
      <c r="Q645" s="27"/>
      <c r="R645" s="45"/>
      <c r="S645" s="55"/>
      <c r="T645" s="23"/>
      <c r="U645" s="23"/>
      <c r="V645" s="23"/>
      <c r="W645" s="23"/>
      <c r="X645" s="23"/>
      <c r="Y645" s="91"/>
      <c r="Z645" s="92"/>
      <c r="AA645" s="92"/>
      <c r="AB645" s="67" t="str">
        <f t="shared" si="293"/>
        <v/>
      </c>
      <c r="AC645" s="67" t="str">
        <f t="shared" si="294"/>
        <v/>
      </c>
      <c r="AD645" s="67" t="str">
        <f t="shared" si="295"/>
        <v/>
      </c>
      <c r="AE645" s="31"/>
      <c r="AF645" s="23">
        <f t="shared" si="296"/>
        <v>0</v>
      </c>
      <c r="AG645" s="23">
        <f t="shared" si="297"/>
        <v>1</v>
      </c>
      <c r="AH645" s="23">
        <f t="shared" si="298"/>
        <v>0</v>
      </c>
      <c r="AI645" s="23">
        <f t="shared" si="299"/>
        <v>0</v>
      </c>
      <c r="AJ645" s="23">
        <f t="shared" si="300"/>
        <v>0</v>
      </c>
    </row>
    <row r="646" spans="1:36" ht="25.5" customHeight="1" x14ac:dyDescent="0.2">
      <c r="A646" s="225" t="s">
        <v>0</v>
      </c>
      <c r="B646" s="226" t="s">
        <v>615</v>
      </c>
      <c r="C646" s="41" t="s">
        <v>29</v>
      </c>
      <c r="D646" s="74" t="s">
        <v>1179</v>
      </c>
      <c r="E646" s="93" t="str">
        <f t="shared" si="301"/>
        <v>Niveau 2</v>
      </c>
      <c r="F646" s="27" t="s">
        <v>1136</v>
      </c>
      <c r="G646" s="41" t="s">
        <v>1145</v>
      </c>
      <c r="H646" s="116">
        <v>170</v>
      </c>
      <c r="I646" s="117">
        <v>5</v>
      </c>
      <c r="J646" s="94">
        <f t="shared" si="292"/>
        <v>850</v>
      </c>
      <c r="K646" s="27"/>
      <c r="L646" s="27"/>
      <c r="M646" s="27"/>
      <c r="N646" s="27"/>
      <c r="O646" s="27"/>
      <c r="P646" s="77"/>
      <c r="Q646" s="27"/>
      <c r="R646" s="45"/>
      <c r="S646" s="55"/>
      <c r="T646" s="23"/>
      <c r="U646" s="23"/>
      <c r="V646" s="23"/>
      <c r="W646" s="23"/>
      <c r="X646" s="23"/>
      <c r="Y646" s="91"/>
      <c r="Z646" s="92"/>
      <c r="AA646" s="92"/>
      <c r="AB646" s="67" t="str">
        <f t="shared" si="293"/>
        <v/>
      </c>
      <c r="AC646" s="67" t="str">
        <f t="shared" si="294"/>
        <v/>
      </c>
      <c r="AD646" s="67" t="str">
        <f t="shared" si="295"/>
        <v/>
      </c>
      <c r="AE646" s="31"/>
      <c r="AF646" s="23">
        <f t="shared" si="296"/>
        <v>0</v>
      </c>
      <c r="AG646" s="23">
        <f t="shared" si="297"/>
        <v>1</v>
      </c>
      <c r="AH646" s="23">
        <f t="shared" si="298"/>
        <v>0</v>
      </c>
      <c r="AI646" s="23">
        <f t="shared" si="299"/>
        <v>0</v>
      </c>
      <c r="AJ646" s="23">
        <f t="shared" si="300"/>
        <v>0</v>
      </c>
    </row>
    <row r="647" spans="1:36" ht="25.5" customHeight="1" x14ac:dyDescent="0.2">
      <c r="A647" s="225" t="s">
        <v>0</v>
      </c>
      <c r="B647" s="226" t="s">
        <v>616</v>
      </c>
      <c r="C647" s="41" t="s">
        <v>34</v>
      </c>
      <c r="D647" s="74" t="s">
        <v>1339</v>
      </c>
      <c r="E647" s="93" t="str">
        <f t="shared" si="301"/>
        <v>Niveau 1</v>
      </c>
      <c r="F647" s="27" t="s">
        <v>1135</v>
      </c>
      <c r="G647" s="41" t="s">
        <v>1145</v>
      </c>
      <c r="H647" s="116">
        <v>240</v>
      </c>
      <c r="I647" s="117">
        <v>6.6</v>
      </c>
      <c r="J647" s="94">
        <f t="shared" si="292"/>
        <v>1584</v>
      </c>
      <c r="K647" s="27"/>
      <c r="L647" s="27"/>
      <c r="M647" s="27"/>
      <c r="N647" s="27"/>
      <c r="O647" s="27"/>
      <c r="P647" s="77"/>
      <c r="Q647" s="27"/>
      <c r="R647" s="45"/>
      <c r="S647" s="55"/>
      <c r="T647" s="23"/>
      <c r="U647" s="23"/>
      <c r="V647" s="23"/>
      <c r="W647" s="23"/>
      <c r="X647" s="23"/>
      <c r="Y647" s="91"/>
      <c r="Z647" s="92"/>
      <c r="AA647" s="92"/>
      <c r="AB647" s="67" t="str">
        <f t="shared" si="293"/>
        <v/>
      </c>
      <c r="AC647" s="67" t="str">
        <f t="shared" si="294"/>
        <v/>
      </c>
      <c r="AD647" s="67" t="str">
        <f t="shared" si="295"/>
        <v/>
      </c>
      <c r="AE647" s="31"/>
      <c r="AF647" s="23">
        <f t="shared" si="296"/>
        <v>1</v>
      </c>
      <c r="AG647" s="23">
        <f t="shared" si="297"/>
        <v>0</v>
      </c>
      <c r="AH647" s="23">
        <f t="shared" si="298"/>
        <v>0</v>
      </c>
      <c r="AI647" s="23">
        <f t="shared" si="299"/>
        <v>0</v>
      </c>
      <c r="AJ647" s="23">
        <f t="shared" si="300"/>
        <v>0</v>
      </c>
    </row>
    <row r="648" spans="1:36" ht="25.5" customHeight="1" x14ac:dyDescent="0.2">
      <c r="A648" s="225" t="s">
        <v>0</v>
      </c>
      <c r="B648" s="226" t="s">
        <v>617</v>
      </c>
      <c r="C648" s="41" t="s">
        <v>1340</v>
      </c>
      <c r="D648" s="74" t="s">
        <v>1179</v>
      </c>
      <c r="E648" s="93" t="str">
        <f t="shared" si="301"/>
        <v>Niveau 2</v>
      </c>
      <c r="F648" s="27" t="s">
        <v>1136</v>
      </c>
      <c r="G648" s="41" t="s">
        <v>1145</v>
      </c>
      <c r="H648" s="76">
        <v>175</v>
      </c>
      <c r="I648" s="117">
        <v>5.5</v>
      </c>
      <c r="J648" s="94">
        <f t="shared" si="292"/>
        <v>962.5</v>
      </c>
      <c r="K648" s="27"/>
      <c r="L648" s="27"/>
      <c r="M648" s="27"/>
      <c r="N648" s="27"/>
      <c r="O648" s="27"/>
      <c r="P648" s="77"/>
      <c r="Q648" s="27"/>
      <c r="R648" s="45"/>
      <c r="S648" s="55"/>
      <c r="T648" s="23"/>
      <c r="U648" s="23"/>
      <c r="V648" s="23"/>
      <c r="W648" s="23"/>
      <c r="X648" s="23"/>
      <c r="Y648" s="91"/>
      <c r="Z648" s="92"/>
      <c r="AA648" s="92"/>
      <c r="AB648" s="67" t="str">
        <f t="shared" si="293"/>
        <v/>
      </c>
      <c r="AC648" s="67" t="str">
        <f t="shared" si="294"/>
        <v/>
      </c>
      <c r="AD648" s="67" t="str">
        <f t="shared" si="295"/>
        <v/>
      </c>
      <c r="AE648" s="31"/>
      <c r="AF648" s="23">
        <f t="shared" si="296"/>
        <v>0</v>
      </c>
      <c r="AG648" s="23">
        <f t="shared" si="297"/>
        <v>1</v>
      </c>
      <c r="AH648" s="23">
        <f t="shared" si="298"/>
        <v>0</v>
      </c>
      <c r="AI648" s="23">
        <f t="shared" si="299"/>
        <v>0</v>
      </c>
      <c r="AJ648" s="23">
        <f t="shared" si="300"/>
        <v>0</v>
      </c>
    </row>
    <row r="649" spans="1:36" ht="25.5" customHeight="1" x14ac:dyDescent="0.2">
      <c r="A649" s="225" t="s">
        <v>0</v>
      </c>
      <c r="B649" s="226" t="s">
        <v>618</v>
      </c>
      <c r="C649" s="41" t="s">
        <v>31</v>
      </c>
      <c r="D649" s="74" t="s">
        <v>1339</v>
      </c>
      <c r="E649" s="93" t="str">
        <f t="shared" si="301"/>
        <v>Niveau 1</v>
      </c>
      <c r="F649" s="27" t="s">
        <v>1136</v>
      </c>
      <c r="G649" s="41" t="s">
        <v>1145</v>
      </c>
      <c r="H649" s="116">
        <v>55</v>
      </c>
      <c r="I649" s="117">
        <v>4.5999999999999996</v>
      </c>
      <c r="J649" s="94">
        <f t="shared" si="292"/>
        <v>252.99999999999997</v>
      </c>
      <c r="K649" s="27"/>
      <c r="L649" s="27"/>
      <c r="M649" s="27"/>
      <c r="N649" s="27"/>
      <c r="O649" s="27"/>
      <c r="P649" s="77"/>
      <c r="Q649" s="27"/>
      <c r="R649" s="45"/>
      <c r="S649" s="55"/>
      <c r="T649" s="23"/>
      <c r="U649" s="23"/>
      <c r="V649" s="23"/>
      <c r="W649" s="23"/>
      <c r="X649" s="23"/>
      <c r="Y649" s="91"/>
      <c r="Z649" s="92"/>
      <c r="AA649" s="92"/>
      <c r="AB649" s="67" t="str">
        <f t="shared" si="293"/>
        <v/>
      </c>
      <c r="AC649" s="67" t="str">
        <f t="shared" si="294"/>
        <v/>
      </c>
      <c r="AD649" s="67" t="str">
        <f t="shared" si="295"/>
        <v/>
      </c>
      <c r="AE649" s="31"/>
      <c r="AF649" s="23">
        <f t="shared" si="296"/>
        <v>1</v>
      </c>
      <c r="AG649" s="23">
        <f t="shared" si="297"/>
        <v>0</v>
      </c>
      <c r="AH649" s="23">
        <f t="shared" si="298"/>
        <v>0</v>
      </c>
      <c r="AI649" s="23">
        <f t="shared" si="299"/>
        <v>0</v>
      </c>
      <c r="AJ649" s="23">
        <f t="shared" si="300"/>
        <v>0</v>
      </c>
    </row>
    <row r="650" spans="1:36" ht="25.5" customHeight="1" x14ac:dyDescent="0.2">
      <c r="A650" s="225" t="s">
        <v>0</v>
      </c>
      <c r="B650" s="226" t="s">
        <v>619</v>
      </c>
      <c r="C650" s="41" t="s">
        <v>31</v>
      </c>
      <c r="D650" s="74" t="s">
        <v>1179</v>
      </c>
      <c r="E650" s="93" t="str">
        <f t="shared" si="301"/>
        <v>Niveau 2</v>
      </c>
      <c r="F650" s="27" t="s">
        <v>1136</v>
      </c>
      <c r="G650" s="41" t="s">
        <v>1145</v>
      </c>
      <c r="H650" s="116">
        <v>240</v>
      </c>
      <c r="I650" s="117">
        <v>6.8</v>
      </c>
      <c r="J650" s="94">
        <f t="shared" si="292"/>
        <v>1632</v>
      </c>
      <c r="K650" s="27"/>
      <c r="L650" s="27"/>
      <c r="M650" s="27"/>
      <c r="N650" s="27"/>
      <c r="O650" s="27"/>
      <c r="P650" s="77"/>
      <c r="Q650" s="27"/>
      <c r="R650" s="45"/>
      <c r="S650" s="55"/>
      <c r="T650" s="23"/>
      <c r="U650" s="23"/>
      <c r="V650" s="23"/>
      <c r="W650" s="23"/>
      <c r="X650" s="23"/>
      <c r="Y650" s="91"/>
      <c r="Z650" s="92"/>
      <c r="AA650" s="92"/>
      <c r="AB650" s="67" t="str">
        <f t="shared" si="293"/>
        <v/>
      </c>
      <c r="AC650" s="67" t="str">
        <f t="shared" si="294"/>
        <v/>
      </c>
      <c r="AD650" s="67" t="str">
        <f t="shared" si="295"/>
        <v/>
      </c>
      <c r="AE650" s="31"/>
      <c r="AF650" s="23">
        <f t="shared" si="296"/>
        <v>0</v>
      </c>
      <c r="AG650" s="23">
        <f t="shared" si="297"/>
        <v>1</v>
      </c>
      <c r="AH650" s="23">
        <f t="shared" si="298"/>
        <v>0</v>
      </c>
      <c r="AI650" s="23">
        <f t="shared" si="299"/>
        <v>0</v>
      </c>
      <c r="AJ650" s="23">
        <f t="shared" si="300"/>
        <v>0</v>
      </c>
    </row>
    <row r="651" spans="1:36" ht="25.5" customHeight="1" x14ac:dyDescent="0.2">
      <c r="A651" s="225" t="s">
        <v>5</v>
      </c>
      <c r="B651" s="226" t="s">
        <v>620</v>
      </c>
      <c r="C651" s="41" t="s">
        <v>30</v>
      </c>
      <c r="D651" s="74" t="s">
        <v>1339</v>
      </c>
      <c r="E651" s="93" t="str">
        <f t="shared" si="301"/>
        <v>Niveau 1</v>
      </c>
      <c r="F651" s="27" t="s">
        <v>1136</v>
      </c>
      <c r="G651" s="41" t="s">
        <v>1145</v>
      </c>
      <c r="H651" s="116"/>
      <c r="I651" s="117"/>
      <c r="J651" s="94">
        <f t="shared" si="292"/>
        <v>0</v>
      </c>
      <c r="K651" s="27"/>
      <c r="L651" s="27"/>
      <c r="M651" s="27"/>
      <c r="N651" s="27"/>
      <c r="O651" s="27"/>
      <c r="P651" s="77"/>
      <c r="Q651" s="27"/>
      <c r="R651" s="45"/>
      <c r="S651" s="55"/>
      <c r="T651" s="23"/>
      <c r="U651" s="23"/>
      <c r="V651" s="23"/>
      <c r="W651" s="23"/>
      <c r="X651" s="23"/>
      <c r="Y651" s="91"/>
      <c r="Z651" s="92"/>
      <c r="AA651" s="92"/>
      <c r="AB651" s="67" t="str">
        <f t="shared" si="293"/>
        <v/>
      </c>
      <c r="AC651" s="67" t="str">
        <f t="shared" si="294"/>
        <v/>
      </c>
      <c r="AD651" s="67" t="str">
        <f t="shared" si="295"/>
        <v/>
      </c>
      <c r="AE651" s="31"/>
      <c r="AF651" s="23">
        <f t="shared" si="296"/>
        <v>1</v>
      </c>
      <c r="AG651" s="23">
        <f t="shared" si="297"/>
        <v>0</v>
      </c>
      <c r="AH651" s="23">
        <f t="shared" si="298"/>
        <v>0</v>
      </c>
      <c r="AI651" s="23">
        <f t="shared" si="299"/>
        <v>0</v>
      </c>
      <c r="AJ651" s="23">
        <f t="shared" si="300"/>
        <v>0</v>
      </c>
    </row>
    <row r="652" spans="1:36" ht="25.5" customHeight="1" x14ac:dyDescent="0.2">
      <c r="A652" s="225" t="s">
        <v>0</v>
      </c>
      <c r="B652" s="226" t="s">
        <v>622</v>
      </c>
      <c r="C652" s="41" t="s">
        <v>29</v>
      </c>
      <c r="D652" s="74" t="s">
        <v>1339</v>
      </c>
      <c r="E652" s="93" t="str">
        <f t="shared" si="301"/>
        <v>Niveau 1</v>
      </c>
      <c r="F652" s="27" t="s">
        <v>1136</v>
      </c>
      <c r="G652" s="41" t="s">
        <v>1145</v>
      </c>
      <c r="H652" s="76">
        <v>310</v>
      </c>
      <c r="I652" s="109">
        <v>5.5</v>
      </c>
      <c r="J652" s="94">
        <f t="shared" si="292"/>
        <v>1705</v>
      </c>
      <c r="K652" s="27"/>
      <c r="L652" s="27"/>
      <c r="M652" s="27"/>
      <c r="N652" s="27"/>
      <c r="O652" s="27"/>
      <c r="P652" s="77"/>
      <c r="Q652" s="27"/>
      <c r="R652" s="45"/>
      <c r="S652" s="55"/>
      <c r="T652" s="23"/>
      <c r="U652" s="23"/>
      <c r="V652" s="23"/>
      <c r="W652" s="23"/>
      <c r="X652" s="23"/>
      <c r="Y652" s="91"/>
      <c r="Z652" s="92"/>
      <c r="AA652" s="92"/>
      <c r="AB652" s="67" t="str">
        <f t="shared" si="293"/>
        <v/>
      </c>
      <c r="AC652" s="67" t="str">
        <f t="shared" si="294"/>
        <v/>
      </c>
      <c r="AD652" s="67" t="str">
        <f t="shared" si="295"/>
        <v/>
      </c>
      <c r="AE652" s="31"/>
      <c r="AF652" s="23">
        <f t="shared" si="296"/>
        <v>1</v>
      </c>
      <c r="AG652" s="23">
        <f t="shared" si="297"/>
        <v>0</v>
      </c>
      <c r="AH652" s="23">
        <f t="shared" si="298"/>
        <v>0</v>
      </c>
      <c r="AI652" s="23">
        <f t="shared" si="299"/>
        <v>0</v>
      </c>
      <c r="AJ652" s="23">
        <f t="shared" si="300"/>
        <v>0</v>
      </c>
    </row>
    <row r="653" spans="1:36" ht="25.5" customHeight="1" x14ac:dyDescent="0.2">
      <c r="A653" s="225" t="s">
        <v>0</v>
      </c>
      <c r="B653" s="226" t="s">
        <v>624</v>
      </c>
      <c r="C653" s="41" t="s">
        <v>37</v>
      </c>
      <c r="D653" s="74" t="s">
        <v>1339</v>
      </c>
      <c r="E653" s="93" t="str">
        <f t="shared" si="301"/>
        <v>Niveau 1</v>
      </c>
      <c r="F653" s="27" t="s">
        <v>1136</v>
      </c>
      <c r="G653" s="41" t="s">
        <v>1145</v>
      </c>
      <c r="H653" s="76">
        <v>320</v>
      </c>
      <c r="I653" s="109">
        <v>5.2</v>
      </c>
      <c r="J653" s="94">
        <f t="shared" si="292"/>
        <v>1664</v>
      </c>
      <c r="K653" s="27"/>
      <c r="L653" s="27"/>
      <c r="M653" s="27"/>
      <c r="N653" s="27"/>
      <c r="O653" s="27"/>
      <c r="P653" s="118">
        <v>2015</v>
      </c>
      <c r="Q653" s="27"/>
      <c r="R653" s="45"/>
      <c r="S653" s="55"/>
      <c r="T653" s="23"/>
      <c r="U653" s="23"/>
      <c r="V653" s="23"/>
      <c r="W653" s="23"/>
      <c r="X653" s="23"/>
      <c r="Y653" s="91"/>
      <c r="Z653" s="92"/>
      <c r="AA653" s="92"/>
      <c r="AB653" s="67" t="str">
        <f t="shared" si="293"/>
        <v/>
      </c>
      <c r="AC653" s="67" t="str">
        <f t="shared" si="294"/>
        <v/>
      </c>
      <c r="AD653" s="67" t="str">
        <f t="shared" si="295"/>
        <v/>
      </c>
      <c r="AE653" s="31"/>
      <c r="AF653" s="23">
        <f t="shared" si="296"/>
        <v>1</v>
      </c>
      <c r="AG653" s="23">
        <f t="shared" si="297"/>
        <v>0</v>
      </c>
      <c r="AH653" s="23">
        <f t="shared" si="298"/>
        <v>0</v>
      </c>
      <c r="AI653" s="23">
        <f t="shared" si="299"/>
        <v>0</v>
      </c>
      <c r="AJ653" s="23">
        <f t="shared" si="300"/>
        <v>0</v>
      </c>
    </row>
    <row r="654" spans="1:36" ht="25.5" customHeight="1" x14ac:dyDescent="0.2">
      <c r="A654" s="225" t="s">
        <v>0</v>
      </c>
      <c r="B654" s="226" t="s">
        <v>625</v>
      </c>
      <c r="C654" s="41" t="s">
        <v>31</v>
      </c>
      <c r="D654" s="74" t="s">
        <v>1179</v>
      </c>
      <c r="E654" s="93" t="str">
        <f t="shared" si="301"/>
        <v>Niveau 2</v>
      </c>
      <c r="F654" s="27" t="s">
        <v>1136</v>
      </c>
      <c r="G654" s="41" t="s">
        <v>1145</v>
      </c>
      <c r="H654" s="76">
        <v>110</v>
      </c>
      <c r="I654" s="109">
        <v>5</v>
      </c>
      <c r="J654" s="94">
        <f t="shared" si="292"/>
        <v>550</v>
      </c>
      <c r="K654" s="27"/>
      <c r="L654" s="27"/>
      <c r="M654" s="27"/>
      <c r="N654" s="27"/>
      <c r="O654" s="27"/>
      <c r="P654" s="77"/>
      <c r="Q654" s="27"/>
      <c r="R654" s="45"/>
      <c r="S654" s="55"/>
      <c r="T654" s="23"/>
      <c r="U654" s="23"/>
      <c r="V654" s="23"/>
      <c r="W654" s="23"/>
      <c r="X654" s="23"/>
      <c r="Y654" s="91"/>
      <c r="Z654" s="92"/>
      <c r="AA654" s="92"/>
      <c r="AB654" s="67" t="str">
        <f t="shared" si="293"/>
        <v/>
      </c>
      <c r="AC654" s="67" t="str">
        <f t="shared" si="294"/>
        <v/>
      </c>
      <c r="AD654" s="67" t="str">
        <f t="shared" si="295"/>
        <v/>
      </c>
      <c r="AE654" s="31"/>
      <c r="AF654" s="23">
        <f t="shared" si="296"/>
        <v>0</v>
      </c>
      <c r="AG654" s="23">
        <f t="shared" si="297"/>
        <v>1</v>
      </c>
      <c r="AH654" s="23">
        <f t="shared" si="298"/>
        <v>0</v>
      </c>
      <c r="AI654" s="23">
        <f t="shared" si="299"/>
        <v>0</v>
      </c>
      <c r="AJ654" s="23">
        <f t="shared" si="300"/>
        <v>0</v>
      </c>
    </row>
    <row r="655" spans="1:36" ht="25.5" customHeight="1" x14ac:dyDescent="0.2">
      <c r="A655" s="225" t="s">
        <v>10</v>
      </c>
      <c r="B655" s="226" t="s">
        <v>2030</v>
      </c>
      <c r="C655" s="41" t="s">
        <v>30</v>
      </c>
      <c r="D655" s="74" t="s">
        <v>1179</v>
      </c>
      <c r="E655" s="93" t="str">
        <f t="shared" si="301"/>
        <v>Niveau 2</v>
      </c>
      <c r="F655" s="27" t="s">
        <v>1135</v>
      </c>
      <c r="G655" s="41" t="s">
        <v>1144</v>
      </c>
      <c r="H655" s="76">
        <v>700</v>
      </c>
      <c r="I655" s="109">
        <v>5.5</v>
      </c>
      <c r="J655" s="94">
        <f t="shared" si="292"/>
        <v>3850</v>
      </c>
      <c r="K655" s="27"/>
      <c r="L655" s="27"/>
      <c r="M655" s="27"/>
      <c r="N655" s="27"/>
      <c r="O655" s="27"/>
      <c r="P655" s="77"/>
      <c r="Q655" s="27"/>
      <c r="R655" s="45"/>
      <c r="S655" s="55"/>
      <c r="T655" s="23"/>
      <c r="U655" s="23"/>
      <c r="V655" s="23"/>
      <c r="W655" s="23"/>
      <c r="X655" s="23"/>
      <c r="Y655" s="91"/>
      <c r="Z655" s="92"/>
      <c r="AA655" s="92"/>
      <c r="AB655" s="67" t="str">
        <f t="shared" si="293"/>
        <v/>
      </c>
      <c r="AC655" s="67" t="str">
        <f t="shared" si="294"/>
        <v/>
      </c>
      <c r="AD655" s="67" t="str">
        <f t="shared" si="295"/>
        <v/>
      </c>
      <c r="AE655" s="31"/>
      <c r="AF655" s="23">
        <f t="shared" si="296"/>
        <v>0</v>
      </c>
      <c r="AG655" s="23">
        <f t="shared" si="297"/>
        <v>1</v>
      </c>
      <c r="AH655" s="23">
        <f t="shared" si="298"/>
        <v>0</v>
      </c>
      <c r="AI655" s="23">
        <f t="shared" si="299"/>
        <v>0</v>
      </c>
      <c r="AJ655" s="23">
        <f t="shared" si="300"/>
        <v>0</v>
      </c>
    </row>
    <row r="656" spans="1:36" s="263" customFormat="1" ht="25.5" customHeight="1" x14ac:dyDescent="0.2">
      <c r="A656" s="248" t="s">
        <v>0</v>
      </c>
      <c r="B656" s="249" t="s">
        <v>2031</v>
      </c>
      <c r="C656" s="250" t="s">
        <v>1116</v>
      </c>
      <c r="D656" s="251"/>
      <c r="E656" s="247"/>
      <c r="F656" s="252"/>
      <c r="G656" s="250"/>
      <c r="H656" s="253"/>
      <c r="I656" s="254"/>
      <c r="J656" s="255"/>
      <c r="K656" s="252"/>
      <c r="L656" s="252"/>
      <c r="M656" s="252"/>
      <c r="N656" s="252"/>
      <c r="O656" s="252"/>
      <c r="P656" s="264" t="s">
        <v>2124</v>
      </c>
      <c r="Q656" s="252"/>
      <c r="R656" s="256"/>
      <c r="S656" s="247"/>
      <c r="T656" s="261"/>
      <c r="U656" s="261"/>
      <c r="V656" s="261"/>
      <c r="W656" s="261"/>
      <c r="X656" s="261"/>
      <c r="Y656" s="257"/>
      <c r="Z656" s="258"/>
      <c r="AA656" s="258"/>
      <c r="AB656" s="259"/>
      <c r="AC656" s="259"/>
      <c r="AD656" s="259"/>
      <c r="AE656" s="262"/>
      <c r="AF656" s="261"/>
      <c r="AG656" s="261"/>
      <c r="AH656" s="261"/>
      <c r="AI656" s="261"/>
      <c r="AJ656" s="261"/>
    </row>
    <row r="657" spans="1:36" ht="25.5" customHeight="1" x14ac:dyDescent="0.2">
      <c r="A657" s="225" t="s">
        <v>0</v>
      </c>
      <c r="B657" s="226" t="s">
        <v>628</v>
      </c>
      <c r="C657" s="41" t="s">
        <v>36</v>
      </c>
      <c r="D657" s="74" t="s">
        <v>1181</v>
      </c>
      <c r="E657" s="93" t="str">
        <f>IF(D657="Bon état","Niveau 1",IF(D657="Faïencée","Niveau 2",IF(D657="Fortement faïencée","Niveau 3",IF(D657="Orniérée","Niveau 4",IF(D657="Affaissée ou quasi détruite","Niveau 5","")))))</f>
        <v>Niveau 4</v>
      </c>
      <c r="F657" s="27" t="s">
        <v>1136</v>
      </c>
      <c r="G657" s="41" t="s">
        <v>1145</v>
      </c>
      <c r="H657" s="76">
        <v>225</v>
      </c>
      <c r="I657" s="109">
        <v>5.4</v>
      </c>
      <c r="J657" s="94">
        <f>I657*H657</f>
        <v>1215</v>
      </c>
      <c r="K657" s="27"/>
      <c r="L657" s="27"/>
      <c r="M657" s="27"/>
      <c r="N657" s="27">
        <v>547</v>
      </c>
      <c r="O657" s="27"/>
      <c r="P657" s="77" t="s">
        <v>1228</v>
      </c>
      <c r="Q657" s="27"/>
      <c r="R657" s="45"/>
      <c r="S657" s="55"/>
      <c r="T657" s="23"/>
      <c r="U657" s="23"/>
      <c r="V657" s="23"/>
      <c r="W657" s="23"/>
      <c r="X657" s="23"/>
      <c r="Y657" s="91"/>
      <c r="Z657" s="92"/>
      <c r="AA657" s="92"/>
      <c r="AB657" s="67" t="str">
        <f>IF(R657="Année N",Y657+Z657+AA657,"")</f>
        <v/>
      </c>
      <c r="AC657" s="67" t="str">
        <f>IF(R657="N+1",Y657+Z657+AA657,"")</f>
        <v/>
      </c>
      <c r="AD657" s="67" t="str">
        <f>IF(R657="&gt; N+1",Y657+Z657+AA657,"")</f>
        <v/>
      </c>
      <c r="AE657" s="31"/>
      <c r="AF657" s="23">
        <f>IF(E657="Niveau 1",1,0)</f>
        <v>0</v>
      </c>
      <c r="AG657" s="23">
        <f>IF(E657="Niveau 2",1,0)</f>
        <v>0</v>
      </c>
      <c r="AH657" s="23">
        <f>IF(E657="Niveau 3",1,0)</f>
        <v>0</v>
      </c>
      <c r="AI657" s="23">
        <f>IF(E657="Niveau 4",1,0)</f>
        <v>1</v>
      </c>
      <c r="AJ657" s="23">
        <f>IF(E657="Niveau 5",1,0)</f>
        <v>0</v>
      </c>
    </row>
    <row r="658" spans="1:36" ht="25.5" customHeight="1" x14ac:dyDescent="0.2">
      <c r="A658" s="225" t="s">
        <v>1</v>
      </c>
      <c r="B658" s="226" t="s">
        <v>2033</v>
      </c>
      <c r="C658" s="41" t="s">
        <v>36</v>
      </c>
      <c r="D658" s="74" t="s">
        <v>1339</v>
      </c>
      <c r="E658" s="93" t="str">
        <f>IF(D658="Bon état","Niveau 1",IF(D658="Faïencée","Niveau 2",IF(D658="Fortement faïencée","Niveau 3",IF(D658="Orniérée","Niveau 4",IF(D658="Affaissée ou quasi détruite","Niveau 5","")))))</f>
        <v>Niveau 1</v>
      </c>
      <c r="F658" s="27" t="s">
        <v>1135</v>
      </c>
      <c r="G658" s="41" t="s">
        <v>1144</v>
      </c>
      <c r="H658" s="76">
        <v>726</v>
      </c>
      <c r="I658" s="109">
        <v>8.6</v>
      </c>
      <c r="J658" s="94">
        <f>I658*H658</f>
        <v>6243.5999999999995</v>
      </c>
      <c r="K658" s="27"/>
      <c r="L658" s="27"/>
      <c r="M658" s="27"/>
      <c r="N658" s="27"/>
      <c r="O658" s="27"/>
      <c r="P658" s="77" t="s">
        <v>1229</v>
      </c>
      <c r="Q658" s="27"/>
      <c r="R658" s="45"/>
      <c r="S658" s="55"/>
      <c r="T658" s="23"/>
      <c r="U658" s="23"/>
      <c r="V658" s="23"/>
      <c r="W658" s="23"/>
      <c r="X658" s="23"/>
      <c r="Y658" s="91"/>
      <c r="Z658" s="92"/>
      <c r="AA658" s="92"/>
      <c r="AB658" s="67" t="str">
        <f>IF(R658="Année N",Y658+Z658+AA658,"")</f>
        <v/>
      </c>
      <c r="AC658" s="67" t="str">
        <f>IF(R658="N+1",Y658+Z658+AA658,"")</f>
        <v/>
      </c>
      <c r="AD658" s="67" t="str">
        <f>IF(R658="&gt; N+1",Y658+Z658+AA658,"")</f>
        <v/>
      </c>
      <c r="AE658" s="31"/>
      <c r="AF658" s="23">
        <f>IF(E658="Niveau 1",1,0)</f>
        <v>1</v>
      </c>
      <c r="AG658" s="23">
        <f>IF(E658="Niveau 2",1,0)</f>
        <v>0</v>
      </c>
      <c r="AH658" s="23">
        <f>IF(E658="Niveau 3",1,0)</f>
        <v>0</v>
      </c>
      <c r="AI658" s="23">
        <f>IF(E658="Niveau 4",1,0)</f>
        <v>0</v>
      </c>
      <c r="AJ658" s="23">
        <f>IF(E658="Niveau 5",1,0)</f>
        <v>0</v>
      </c>
    </row>
    <row r="659" spans="1:36" ht="25.5" customHeight="1" x14ac:dyDescent="0.2">
      <c r="A659" s="225" t="s">
        <v>4</v>
      </c>
      <c r="B659" s="227" t="s">
        <v>2033</v>
      </c>
      <c r="C659" s="41" t="s">
        <v>36</v>
      </c>
      <c r="D659" s="74" t="s">
        <v>1180</v>
      </c>
      <c r="E659" s="93" t="str">
        <f>IF(D659="Bon état","Niveau 1",IF(D659="Faïencée","Niveau 2",IF(D659="Fortement faïencée","Niveau 3",IF(D659="Orniérée","Niveau 4",IF(D659="Affaissée ou quasi détruite","Niveau 5","")))))</f>
        <v>Niveau 3</v>
      </c>
      <c r="F659" s="27" t="s">
        <v>1135</v>
      </c>
      <c r="G659" s="41" t="s">
        <v>1145</v>
      </c>
      <c r="H659" s="76">
        <v>178</v>
      </c>
      <c r="I659" s="109">
        <v>60</v>
      </c>
      <c r="J659" s="94">
        <f>I659*H659</f>
        <v>10680</v>
      </c>
      <c r="K659" s="27"/>
      <c r="L659" s="27"/>
      <c r="M659" s="27"/>
      <c r="N659" s="27">
        <v>3204</v>
      </c>
      <c r="O659" s="27"/>
      <c r="P659" s="77"/>
      <c r="Q659" s="27"/>
      <c r="R659" s="45"/>
      <c r="S659" s="55"/>
      <c r="T659" s="23"/>
      <c r="U659" s="23"/>
      <c r="V659" s="23"/>
      <c r="W659" s="23"/>
      <c r="X659" s="23"/>
      <c r="Y659" s="91"/>
      <c r="Z659" s="92"/>
      <c r="AA659" s="92"/>
      <c r="AB659" s="67" t="str">
        <f>IF(R659="Année N",Y659+Z659+AA659,"")</f>
        <v/>
      </c>
      <c r="AC659" s="67" t="str">
        <f>IF(R659="N+1",Y659+Z659+AA659,"")</f>
        <v/>
      </c>
      <c r="AD659" s="67" t="str">
        <f>IF(R659="&gt; N+1",Y659+Z659+AA659,"")</f>
        <v/>
      </c>
      <c r="AE659" s="31"/>
      <c r="AF659" s="23">
        <f>IF(E659="Niveau 1",1,0)</f>
        <v>0</v>
      </c>
      <c r="AG659" s="23">
        <f>IF(E659="Niveau 2",1,0)</f>
        <v>0</v>
      </c>
      <c r="AH659" s="23">
        <f>IF(E659="Niveau 3",1,0)</f>
        <v>1</v>
      </c>
      <c r="AI659" s="23">
        <f>IF(E659="Niveau 4",1,0)</f>
        <v>0</v>
      </c>
      <c r="AJ659" s="23">
        <f>IF(E659="Niveau 5",1,0)</f>
        <v>0</v>
      </c>
    </row>
    <row r="660" spans="1:36" s="263" customFormat="1" ht="25.5" customHeight="1" x14ac:dyDescent="0.2">
      <c r="A660" s="248" t="s">
        <v>0</v>
      </c>
      <c r="B660" s="260" t="s">
        <v>2032</v>
      </c>
      <c r="C660" s="250" t="s">
        <v>31</v>
      </c>
      <c r="D660" s="251"/>
      <c r="E660" s="247"/>
      <c r="F660" s="252"/>
      <c r="G660" s="250"/>
      <c r="H660" s="253"/>
      <c r="I660" s="254"/>
      <c r="J660" s="255"/>
      <c r="K660" s="252"/>
      <c r="L660" s="252"/>
      <c r="M660" s="252"/>
      <c r="N660" s="252"/>
      <c r="O660" s="252"/>
      <c r="P660" s="264" t="s">
        <v>2120</v>
      </c>
      <c r="Q660" s="252"/>
      <c r="R660" s="256"/>
      <c r="S660" s="247"/>
      <c r="T660" s="261"/>
      <c r="U660" s="261"/>
      <c r="V660" s="261"/>
      <c r="W660" s="261"/>
      <c r="X660" s="261"/>
      <c r="Y660" s="257"/>
      <c r="Z660" s="258"/>
      <c r="AA660" s="258"/>
      <c r="AB660" s="259"/>
      <c r="AC660" s="259"/>
      <c r="AD660" s="259"/>
      <c r="AE660" s="262"/>
      <c r="AF660" s="261"/>
      <c r="AG660" s="261"/>
      <c r="AH660" s="261"/>
      <c r="AI660" s="261"/>
      <c r="AJ660" s="261"/>
    </row>
    <row r="661" spans="1:36" ht="25.5" customHeight="1" x14ac:dyDescent="0.2">
      <c r="A661" s="225" t="s">
        <v>0</v>
      </c>
      <c r="B661" s="226" t="s">
        <v>2052</v>
      </c>
      <c r="C661" s="41" t="s">
        <v>1116</v>
      </c>
      <c r="D661" s="74" t="s">
        <v>1339</v>
      </c>
      <c r="E661" s="93" t="str">
        <f>IF(D661="Bon état","Niveau 1",IF(D661="Faïencée","Niveau 2",IF(D661="Fortement faïencée","Niveau 3",IF(D661="Orniérée","Niveau 4",IF(D661="Affaissée ou quasi détruite","Niveau 5","")))))</f>
        <v>Niveau 1</v>
      </c>
      <c r="F661" s="27" t="s">
        <v>1136</v>
      </c>
      <c r="G661" s="41" t="s">
        <v>1145</v>
      </c>
      <c r="H661" s="76">
        <v>415</v>
      </c>
      <c r="I661" s="109">
        <v>5.0999999999999996</v>
      </c>
      <c r="J661" s="94">
        <f>I661*H661</f>
        <v>2116.5</v>
      </c>
      <c r="K661" s="27"/>
      <c r="L661" s="27"/>
      <c r="M661" s="27"/>
      <c r="N661" s="27"/>
      <c r="O661" s="27"/>
      <c r="P661" s="77"/>
      <c r="Q661" s="27"/>
      <c r="R661" s="45"/>
      <c r="S661" s="55"/>
      <c r="T661" s="23"/>
      <c r="U661" s="23"/>
      <c r="V661" s="23"/>
      <c r="W661" s="23"/>
      <c r="X661" s="23"/>
      <c r="Y661" s="91"/>
      <c r="Z661" s="92"/>
      <c r="AA661" s="92"/>
      <c r="AB661" s="67" t="str">
        <f>IF(R661="Année N",Y661+Z661+AA661,"")</f>
        <v/>
      </c>
      <c r="AC661" s="67" t="str">
        <f>IF(R661="N+1",Y661+Z661+AA661,"")</f>
        <v/>
      </c>
      <c r="AD661" s="67" t="str">
        <f>IF(R661="&gt; N+1",Y661+Z661+AA661,"")</f>
        <v/>
      </c>
      <c r="AE661" s="31"/>
      <c r="AF661" s="23">
        <f>IF(E661="Niveau 1",1,0)</f>
        <v>1</v>
      </c>
      <c r="AG661" s="23">
        <f>IF(E661="Niveau 2",1,0)</f>
        <v>0</v>
      </c>
      <c r="AH661" s="23">
        <f>IF(E661="Niveau 3",1,0)</f>
        <v>0</v>
      </c>
      <c r="AI661" s="23">
        <f>IF(E661="Niveau 4",1,0)</f>
        <v>0</v>
      </c>
      <c r="AJ661" s="23">
        <f>IF(E661="Niveau 5",1,0)</f>
        <v>0</v>
      </c>
    </row>
    <row r="662" spans="1:36" ht="25.5" customHeight="1" x14ac:dyDescent="0.2">
      <c r="A662" s="228" t="s">
        <v>10</v>
      </c>
      <c r="B662" s="229" t="s">
        <v>2057</v>
      </c>
      <c r="C662" s="179" t="s">
        <v>26</v>
      </c>
      <c r="D662" s="74"/>
      <c r="E662" s="93"/>
      <c r="F662" s="27" t="s">
        <v>1126</v>
      </c>
      <c r="G662" s="41" t="s">
        <v>1145</v>
      </c>
      <c r="H662" s="76"/>
      <c r="I662" s="109"/>
      <c r="J662" s="94"/>
      <c r="K662" s="27"/>
      <c r="L662" s="27"/>
      <c r="M662" s="27"/>
      <c r="N662" s="27"/>
      <c r="O662" s="27"/>
      <c r="P662" s="77"/>
      <c r="Q662" s="27"/>
      <c r="R662" s="45"/>
      <c r="S662" s="217"/>
      <c r="T662" s="23"/>
      <c r="U662" s="23"/>
      <c r="V662" s="23"/>
      <c r="W662" s="23"/>
      <c r="X662" s="23"/>
      <c r="Y662" s="91"/>
      <c r="Z662" s="92"/>
      <c r="AA662" s="92"/>
      <c r="AB662" s="216"/>
      <c r="AC662" s="216"/>
      <c r="AD662" s="216"/>
      <c r="AE662" s="31"/>
      <c r="AF662" s="23"/>
      <c r="AG662" s="23"/>
      <c r="AH662" s="23"/>
      <c r="AI662" s="23"/>
      <c r="AJ662" s="23"/>
    </row>
    <row r="663" spans="1:36" ht="25.5" customHeight="1" x14ac:dyDescent="0.2">
      <c r="A663" s="225" t="s">
        <v>1</v>
      </c>
      <c r="B663" s="226" t="s">
        <v>2056</v>
      </c>
      <c r="C663" s="41" t="s">
        <v>26</v>
      </c>
      <c r="D663" s="74" t="s">
        <v>1179</v>
      </c>
      <c r="E663" s="93" t="str">
        <f>IF(D663="Bon état","Niveau 1",IF(D663="Faïencée","Niveau 2",IF(D663="Fortement faïencée","Niveau 3",IF(D663="Orniérée","Niveau 4",IF(D663="Affaissée ou quasi détruite","Niveau 5","")))))</f>
        <v>Niveau 2</v>
      </c>
      <c r="F663" s="27" t="s">
        <v>1134</v>
      </c>
      <c r="G663" s="41" t="s">
        <v>1144</v>
      </c>
      <c r="H663" s="76">
        <v>840</v>
      </c>
      <c r="I663" s="109">
        <v>9.5</v>
      </c>
      <c r="J663" s="94">
        <f>I663*H663</f>
        <v>7980</v>
      </c>
      <c r="K663" s="27"/>
      <c r="L663" s="27"/>
      <c r="M663" s="27"/>
      <c r="N663" s="27"/>
      <c r="O663" s="27"/>
      <c r="P663" s="77"/>
      <c r="Q663" s="27"/>
      <c r="R663" s="45"/>
      <c r="S663" s="55"/>
      <c r="T663" s="23"/>
      <c r="U663" s="23"/>
      <c r="V663" s="23"/>
      <c r="W663" s="23"/>
      <c r="X663" s="23"/>
      <c r="Y663" s="91"/>
      <c r="Z663" s="92"/>
      <c r="AA663" s="92"/>
      <c r="AB663" s="67" t="str">
        <f>IF(R663="Année N",Y663+Z663+AA663,"")</f>
        <v/>
      </c>
      <c r="AC663" s="67" t="str">
        <f>IF(R663="N+1",Y663+Z663+AA663,"")</f>
        <v/>
      </c>
      <c r="AD663" s="67" t="str">
        <f>IF(R663="&gt; N+1",Y663+Z663+AA663,"")</f>
        <v/>
      </c>
      <c r="AE663" s="31"/>
      <c r="AF663" s="23">
        <f>IF(E663="Niveau 1",1,0)</f>
        <v>0</v>
      </c>
      <c r="AG663" s="23">
        <f>IF(E663="Niveau 2",1,0)</f>
        <v>1</v>
      </c>
      <c r="AH663" s="23">
        <f>IF(E663="Niveau 3",1,0)</f>
        <v>0</v>
      </c>
      <c r="AI663" s="23">
        <f>IF(E663="Niveau 4",1,0)</f>
        <v>0</v>
      </c>
      <c r="AJ663" s="23">
        <f>IF(E663="Niveau 5",1,0)</f>
        <v>0</v>
      </c>
    </row>
    <row r="664" spans="1:36" ht="25.5" customHeight="1" x14ac:dyDescent="0.2">
      <c r="A664" s="225" t="s">
        <v>0</v>
      </c>
      <c r="B664" s="226" t="s">
        <v>2055</v>
      </c>
      <c r="C664" s="41" t="s">
        <v>33</v>
      </c>
      <c r="D664" s="74" t="s">
        <v>1179</v>
      </c>
      <c r="E664" s="93" t="str">
        <f t="shared" si="290"/>
        <v>Niveau 2</v>
      </c>
      <c r="F664" s="27" t="s">
        <v>1136</v>
      </c>
      <c r="G664" s="41" t="s">
        <v>1145</v>
      </c>
      <c r="H664" s="76">
        <v>55</v>
      </c>
      <c r="I664" s="109">
        <v>4.5999999999999996</v>
      </c>
      <c r="J664" s="94">
        <f t="shared" ref="J664:J767" si="302">I664*H664</f>
        <v>252.99999999999997</v>
      </c>
      <c r="K664" s="27"/>
      <c r="L664" s="27"/>
      <c r="M664" s="27"/>
      <c r="N664" s="27"/>
      <c r="O664" s="27"/>
      <c r="P664" s="77"/>
      <c r="Q664" s="27"/>
      <c r="R664" s="45"/>
      <c r="S664" s="55"/>
      <c r="T664" s="23"/>
      <c r="U664" s="23"/>
      <c r="V664" s="23"/>
      <c r="W664" s="23"/>
      <c r="X664" s="23"/>
      <c r="Y664" s="91"/>
      <c r="Z664" s="92"/>
      <c r="AA664" s="92"/>
      <c r="AB664" s="67" t="str">
        <f t="shared" ref="AB664:AB767" si="303">IF(R664="Année N",Y664+Z664+AA664,"")</f>
        <v/>
      </c>
      <c r="AC664" s="67" t="str">
        <f t="shared" ref="AC664:AC767" si="304">IF(R664="N+1",Y664+Z664+AA664,"")</f>
        <v/>
      </c>
      <c r="AD664" s="67" t="str">
        <f t="shared" ref="AD664:AD767" si="305">IF(R664="&gt; N+1",Y664+Z664+AA664,"")</f>
        <v/>
      </c>
      <c r="AE664" s="31"/>
      <c r="AF664" s="23">
        <f t="shared" ref="AF664:AF767" si="306">IF(E664="Niveau 1",1,0)</f>
        <v>0</v>
      </c>
      <c r="AG664" s="23">
        <f t="shared" ref="AG664:AG767" si="307">IF(E664="Niveau 2",1,0)</f>
        <v>1</v>
      </c>
      <c r="AH664" s="23">
        <f t="shared" ref="AH664:AH767" si="308">IF(E664="Niveau 3",1,0)</f>
        <v>0</v>
      </c>
      <c r="AI664" s="23">
        <f t="shared" ref="AI664:AI767" si="309">IF(E664="Niveau 4",1,0)</f>
        <v>0</v>
      </c>
      <c r="AJ664" s="23">
        <f t="shared" ref="AJ664:AJ767" si="310">IF(E664="Niveau 5",1,0)</f>
        <v>0</v>
      </c>
    </row>
    <row r="665" spans="1:36" ht="25.5" customHeight="1" x14ac:dyDescent="0.2">
      <c r="A665" s="225" t="s">
        <v>0</v>
      </c>
      <c r="B665" s="226" t="s">
        <v>632</v>
      </c>
      <c r="C665" s="41" t="s">
        <v>1340</v>
      </c>
      <c r="D665" s="74" t="s">
        <v>1339</v>
      </c>
      <c r="E665" s="93" t="str">
        <f t="shared" si="290"/>
        <v>Niveau 1</v>
      </c>
      <c r="F665" s="27" t="s">
        <v>1136</v>
      </c>
      <c r="G665" s="41" t="s">
        <v>1145</v>
      </c>
      <c r="H665" s="116">
        <v>330</v>
      </c>
      <c r="I665" s="117">
        <v>5.6</v>
      </c>
      <c r="J665" s="94">
        <f t="shared" si="302"/>
        <v>1847.9999999999998</v>
      </c>
      <c r="K665" s="27"/>
      <c r="L665" s="27"/>
      <c r="M665" s="27"/>
      <c r="N665" s="27"/>
      <c r="O665" s="27"/>
      <c r="P665" s="77"/>
      <c r="Q665" s="27"/>
      <c r="R665" s="45"/>
      <c r="S665" s="55"/>
      <c r="T665" s="23"/>
      <c r="U665" s="23"/>
      <c r="V665" s="23"/>
      <c r="W665" s="23"/>
      <c r="X665" s="23"/>
      <c r="Y665" s="91"/>
      <c r="Z665" s="92"/>
      <c r="AA665" s="92"/>
      <c r="AB665" s="67" t="str">
        <f t="shared" si="303"/>
        <v/>
      </c>
      <c r="AC665" s="67" t="str">
        <f t="shared" si="304"/>
        <v/>
      </c>
      <c r="AD665" s="67" t="str">
        <f t="shared" si="305"/>
        <v/>
      </c>
      <c r="AE665" s="31"/>
      <c r="AF665" s="23">
        <f t="shared" si="306"/>
        <v>1</v>
      </c>
      <c r="AG665" s="23">
        <f t="shared" si="307"/>
        <v>0</v>
      </c>
      <c r="AH665" s="23">
        <f t="shared" si="308"/>
        <v>0</v>
      </c>
      <c r="AI665" s="23">
        <f t="shared" si="309"/>
        <v>0</v>
      </c>
      <c r="AJ665" s="23">
        <f t="shared" si="310"/>
        <v>0</v>
      </c>
    </row>
    <row r="666" spans="1:36" ht="25.5" customHeight="1" x14ac:dyDescent="0.2">
      <c r="A666" s="225" t="s">
        <v>0</v>
      </c>
      <c r="B666" s="226" t="s">
        <v>633</v>
      </c>
      <c r="C666" s="41" t="s">
        <v>1116</v>
      </c>
      <c r="D666" s="74" t="s">
        <v>1339</v>
      </c>
      <c r="E666" s="93" t="str">
        <f t="shared" si="290"/>
        <v>Niveau 1</v>
      </c>
      <c r="F666" s="27" t="s">
        <v>1135</v>
      </c>
      <c r="G666" s="41" t="s">
        <v>1145</v>
      </c>
      <c r="H666" s="116">
        <v>150</v>
      </c>
      <c r="I666" s="117">
        <v>7.5</v>
      </c>
      <c r="J666" s="94">
        <f t="shared" si="302"/>
        <v>1125</v>
      </c>
      <c r="K666" s="27"/>
      <c r="L666" s="27"/>
      <c r="M666" s="27"/>
      <c r="N666" s="27"/>
      <c r="O666" s="27"/>
      <c r="P666" s="77"/>
      <c r="Q666" s="27"/>
      <c r="R666" s="45"/>
      <c r="S666" s="55"/>
      <c r="T666" s="23"/>
      <c r="U666" s="23"/>
      <c r="V666" s="23"/>
      <c r="W666" s="23"/>
      <c r="X666" s="23"/>
      <c r="Y666" s="91"/>
      <c r="Z666" s="92"/>
      <c r="AA666" s="92"/>
      <c r="AB666" s="67" t="str">
        <f t="shared" si="303"/>
        <v/>
      </c>
      <c r="AC666" s="67" t="str">
        <f t="shared" si="304"/>
        <v/>
      </c>
      <c r="AD666" s="67" t="str">
        <f t="shared" si="305"/>
        <v/>
      </c>
      <c r="AE666" s="31"/>
      <c r="AF666" s="23">
        <f t="shared" si="306"/>
        <v>1</v>
      </c>
      <c r="AG666" s="23">
        <f t="shared" si="307"/>
        <v>0</v>
      </c>
      <c r="AH666" s="23">
        <f t="shared" si="308"/>
        <v>0</v>
      </c>
      <c r="AI666" s="23">
        <f t="shared" si="309"/>
        <v>0</v>
      </c>
      <c r="AJ666" s="23">
        <f t="shared" si="310"/>
        <v>0</v>
      </c>
    </row>
    <row r="667" spans="1:36" ht="25.5" customHeight="1" x14ac:dyDescent="0.2">
      <c r="A667" s="225" t="s">
        <v>0</v>
      </c>
      <c r="B667" s="226" t="s">
        <v>2054</v>
      </c>
      <c r="C667" s="41" t="s">
        <v>1113</v>
      </c>
      <c r="D667" s="74" t="s">
        <v>1339</v>
      </c>
      <c r="E667" s="93" t="str">
        <f t="shared" si="290"/>
        <v>Niveau 1</v>
      </c>
      <c r="F667" s="27" t="s">
        <v>1136</v>
      </c>
      <c r="G667" s="41" t="s">
        <v>1145</v>
      </c>
      <c r="H667" s="76">
        <v>110</v>
      </c>
      <c r="I667" s="109">
        <v>4.5</v>
      </c>
      <c r="J667" s="94">
        <f t="shared" si="302"/>
        <v>495</v>
      </c>
      <c r="K667" s="27"/>
      <c r="L667" s="27"/>
      <c r="M667" s="27"/>
      <c r="N667" s="27"/>
      <c r="O667" s="27"/>
      <c r="P667" s="77"/>
      <c r="Q667" s="27"/>
      <c r="R667" s="45"/>
      <c r="S667" s="55"/>
      <c r="T667" s="23"/>
      <c r="U667" s="23"/>
      <c r="V667" s="23"/>
      <c r="W667" s="23"/>
      <c r="X667" s="23"/>
      <c r="Y667" s="91"/>
      <c r="Z667" s="92"/>
      <c r="AA667" s="92"/>
      <c r="AB667" s="67" t="str">
        <f t="shared" si="303"/>
        <v/>
      </c>
      <c r="AC667" s="67" t="str">
        <f t="shared" si="304"/>
        <v/>
      </c>
      <c r="AD667" s="67" t="str">
        <f t="shared" si="305"/>
        <v/>
      </c>
      <c r="AE667" s="31"/>
      <c r="AF667" s="23">
        <f t="shared" si="306"/>
        <v>1</v>
      </c>
      <c r="AG667" s="23">
        <f t="shared" si="307"/>
        <v>0</v>
      </c>
      <c r="AH667" s="23">
        <f t="shared" si="308"/>
        <v>0</v>
      </c>
      <c r="AI667" s="23">
        <f t="shared" si="309"/>
        <v>0</v>
      </c>
      <c r="AJ667" s="23">
        <f t="shared" si="310"/>
        <v>0</v>
      </c>
    </row>
    <row r="668" spans="1:36" ht="25.5" customHeight="1" x14ac:dyDescent="0.2">
      <c r="A668" s="225" t="s">
        <v>0</v>
      </c>
      <c r="B668" s="226" t="s">
        <v>2053</v>
      </c>
      <c r="C668" s="41" t="s">
        <v>1340</v>
      </c>
      <c r="D668" s="74" t="s">
        <v>1339</v>
      </c>
      <c r="E668" s="93" t="str">
        <f t="shared" si="290"/>
        <v>Niveau 1</v>
      </c>
      <c r="F668" s="27" t="s">
        <v>1136</v>
      </c>
      <c r="G668" s="41" t="s">
        <v>1145</v>
      </c>
      <c r="H668" s="76">
        <v>95</v>
      </c>
      <c r="I668" s="109">
        <v>4.5</v>
      </c>
      <c r="J668" s="94">
        <f t="shared" si="302"/>
        <v>427.5</v>
      </c>
      <c r="K668" s="27"/>
      <c r="L668" s="27"/>
      <c r="M668" s="27"/>
      <c r="N668" s="27"/>
      <c r="O668" s="27"/>
      <c r="P668" s="77"/>
      <c r="Q668" s="27"/>
      <c r="R668" s="45"/>
      <c r="S668" s="55"/>
      <c r="T668" s="23"/>
      <c r="U668" s="23"/>
      <c r="V668" s="23"/>
      <c r="W668" s="23"/>
      <c r="X668" s="23"/>
      <c r="Y668" s="91"/>
      <c r="Z668" s="92"/>
      <c r="AA668" s="92"/>
      <c r="AB668" s="67" t="str">
        <f t="shared" si="303"/>
        <v/>
      </c>
      <c r="AC668" s="67" t="str">
        <f t="shared" si="304"/>
        <v/>
      </c>
      <c r="AD668" s="67" t="str">
        <f t="shared" si="305"/>
        <v/>
      </c>
      <c r="AE668" s="31"/>
      <c r="AF668" s="23">
        <f t="shared" si="306"/>
        <v>1</v>
      </c>
      <c r="AG668" s="23">
        <f t="shared" si="307"/>
        <v>0</v>
      </c>
      <c r="AH668" s="23">
        <f t="shared" si="308"/>
        <v>0</v>
      </c>
      <c r="AI668" s="23">
        <f t="shared" si="309"/>
        <v>0</v>
      </c>
      <c r="AJ668" s="23">
        <f t="shared" si="310"/>
        <v>0</v>
      </c>
    </row>
    <row r="669" spans="1:36" ht="25.5" customHeight="1" x14ac:dyDescent="0.2">
      <c r="A669" s="225" t="s">
        <v>7</v>
      </c>
      <c r="B669" s="227" t="s">
        <v>2017</v>
      </c>
      <c r="C669" s="41" t="s">
        <v>1340</v>
      </c>
      <c r="D669" s="74" t="s">
        <v>1339</v>
      </c>
      <c r="E669" s="93" t="str">
        <f>IF(D669="Bon état","Niveau 1",IF(D669="Faïencée","Niveau 2",IF(D669="Fortement faïencée","Niveau 3",IF(D669="Orniérée","Niveau 4",IF(D669="Affaissée ou quasi détruite","Niveau 5","")))))</f>
        <v>Niveau 1</v>
      </c>
      <c r="F669" s="27" t="s">
        <v>1136</v>
      </c>
      <c r="G669" s="41" t="s">
        <v>1145</v>
      </c>
      <c r="H669" s="76">
        <v>200</v>
      </c>
      <c r="I669" s="109">
        <v>6</v>
      </c>
      <c r="J669" s="94">
        <f>I669*H669</f>
        <v>1200</v>
      </c>
      <c r="K669" s="27"/>
      <c r="L669" s="27"/>
      <c r="M669" s="27"/>
      <c r="N669" s="27"/>
      <c r="O669" s="27"/>
      <c r="P669" s="77"/>
      <c r="Q669" s="27"/>
      <c r="R669" s="45"/>
      <c r="S669" s="55"/>
      <c r="T669" s="23"/>
      <c r="U669" s="23"/>
      <c r="V669" s="23"/>
      <c r="W669" s="23"/>
      <c r="X669" s="23"/>
      <c r="Y669" s="91"/>
      <c r="Z669" s="92"/>
      <c r="AA669" s="92"/>
      <c r="AB669" s="67" t="str">
        <f>IF(R669="Année N",Y669+Z669+AA669,"")</f>
        <v/>
      </c>
      <c r="AC669" s="67" t="str">
        <f>IF(R669="N+1",Y669+Z669+AA669,"")</f>
        <v/>
      </c>
      <c r="AD669" s="67" t="str">
        <f>IF(R669="&gt; N+1",Y669+Z669+AA669,"")</f>
        <v/>
      </c>
      <c r="AE669" s="31"/>
      <c r="AF669" s="23">
        <f>IF(E669="Niveau 1",1,0)</f>
        <v>1</v>
      </c>
      <c r="AG669" s="23">
        <f>IF(E669="Niveau 2",1,0)</f>
        <v>0</v>
      </c>
      <c r="AH669" s="23">
        <f>IF(E669="Niveau 3",1,0)</f>
        <v>0</v>
      </c>
      <c r="AI669" s="23">
        <f>IF(E669="Niveau 4",1,0)</f>
        <v>0</v>
      </c>
      <c r="AJ669" s="23">
        <f>IF(E669="Niveau 5",1,0)</f>
        <v>0</v>
      </c>
    </row>
    <row r="670" spans="1:36" ht="25.5" customHeight="1" x14ac:dyDescent="0.2">
      <c r="A670" s="228" t="s">
        <v>0</v>
      </c>
      <c r="B670" s="229" t="s">
        <v>2051</v>
      </c>
      <c r="C670" s="179" t="s">
        <v>1116</v>
      </c>
      <c r="D670" s="74"/>
      <c r="E670" s="93" t="str">
        <f t="shared" si="290"/>
        <v/>
      </c>
      <c r="F670" s="27"/>
      <c r="G670" s="41"/>
      <c r="H670" s="76"/>
      <c r="I670" s="109"/>
      <c r="J670" s="94">
        <f t="shared" si="302"/>
        <v>0</v>
      </c>
      <c r="K670" s="27"/>
      <c r="L670" s="27"/>
      <c r="M670" s="27"/>
      <c r="N670" s="27"/>
      <c r="O670" s="27"/>
      <c r="P670" s="77"/>
      <c r="Q670" s="27"/>
      <c r="R670" s="45"/>
      <c r="S670" s="55"/>
      <c r="T670" s="23"/>
      <c r="U670" s="23"/>
      <c r="V670" s="23"/>
      <c r="W670" s="23"/>
      <c r="X670" s="23"/>
      <c r="Y670" s="91"/>
      <c r="Z670" s="92"/>
      <c r="AA670" s="92"/>
      <c r="AB670" s="67" t="str">
        <f t="shared" si="303"/>
        <v/>
      </c>
      <c r="AC670" s="67" t="str">
        <f t="shared" si="304"/>
        <v/>
      </c>
      <c r="AD670" s="67" t="str">
        <f t="shared" si="305"/>
        <v/>
      </c>
      <c r="AE670" s="31"/>
      <c r="AF670" s="23">
        <f t="shared" si="306"/>
        <v>0</v>
      </c>
      <c r="AG670" s="23">
        <f t="shared" si="307"/>
        <v>0</v>
      </c>
      <c r="AH670" s="23">
        <f t="shared" si="308"/>
        <v>0</v>
      </c>
      <c r="AI670" s="23">
        <f t="shared" si="309"/>
        <v>0</v>
      </c>
      <c r="AJ670" s="23">
        <f t="shared" si="310"/>
        <v>0</v>
      </c>
    </row>
    <row r="671" spans="1:36" ht="25.5" customHeight="1" x14ac:dyDescent="0.2">
      <c r="A671" s="225" t="s">
        <v>0</v>
      </c>
      <c r="B671" s="226" t="s">
        <v>2050</v>
      </c>
      <c r="C671" s="41" t="s">
        <v>33</v>
      </c>
      <c r="D671" s="74" t="s">
        <v>1179</v>
      </c>
      <c r="E671" s="93" t="str">
        <f t="shared" si="290"/>
        <v>Niveau 2</v>
      </c>
      <c r="F671" s="27" t="s">
        <v>1136</v>
      </c>
      <c r="G671" s="41" t="s">
        <v>1145</v>
      </c>
      <c r="H671" s="76">
        <v>170</v>
      </c>
      <c r="I671" s="109">
        <v>4.5999999999999996</v>
      </c>
      <c r="J671" s="94">
        <f t="shared" si="302"/>
        <v>781.99999999999989</v>
      </c>
      <c r="K671" s="27"/>
      <c r="L671" s="27"/>
      <c r="M671" s="27"/>
      <c r="N671" s="27"/>
      <c r="O671" s="27"/>
      <c r="P671" s="77"/>
      <c r="Q671" s="27"/>
      <c r="R671" s="45"/>
      <c r="S671" s="55"/>
      <c r="T671" s="23"/>
      <c r="U671" s="23"/>
      <c r="V671" s="23"/>
      <c r="W671" s="23"/>
      <c r="X671" s="23"/>
      <c r="Y671" s="91"/>
      <c r="Z671" s="92"/>
      <c r="AA671" s="92"/>
      <c r="AB671" s="67" t="str">
        <f t="shared" si="303"/>
        <v/>
      </c>
      <c r="AC671" s="67" t="str">
        <f t="shared" si="304"/>
        <v/>
      </c>
      <c r="AD671" s="67" t="str">
        <f t="shared" si="305"/>
        <v/>
      </c>
      <c r="AE671" s="31"/>
      <c r="AF671" s="23">
        <f t="shared" si="306"/>
        <v>0</v>
      </c>
      <c r="AG671" s="23">
        <f t="shared" si="307"/>
        <v>1</v>
      </c>
      <c r="AH671" s="23">
        <f t="shared" si="308"/>
        <v>0</v>
      </c>
      <c r="AI671" s="23">
        <f t="shared" si="309"/>
        <v>0</v>
      </c>
      <c r="AJ671" s="23">
        <f t="shared" si="310"/>
        <v>0</v>
      </c>
    </row>
    <row r="672" spans="1:36" s="263" customFormat="1" ht="25.5" customHeight="1" x14ac:dyDescent="0.2">
      <c r="A672" s="248" t="s">
        <v>3</v>
      </c>
      <c r="B672" s="249" t="s">
        <v>2049</v>
      </c>
      <c r="C672" s="250"/>
      <c r="D672" s="251"/>
      <c r="E672" s="247"/>
      <c r="F672" s="252"/>
      <c r="G672" s="250"/>
      <c r="H672" s="253"/>
      <c r="I672" s="254"/>
      <c r="J672" s="255"/>
      <c r="K672" s="252"/>
      <c r="L672" s="252"/>
      <c r="M672" s="252"/>
      <c r="N672" s="252"/>
      <c r="O672" s="252"/>
      <c r="P672" s="264" t="s">
        <v>2120</v>
      </c>
      <c r="Q672" s="252"/>
      <c r="R672" s="256"/>
      <c r="S672" s="247"/>
      <c r="T672" s="261"/>
      <c r="U672" s="261"/>
      <c r="V672" s="261"/>
      <c r="W672" s="261"/>
      <c r="X672" s="261"/>
      <c r="Y672" s="257"/>
      <c r="Z672" s="258"/>
      <c r="AA672" s="258"/>
      <c r="AB672" s="259"/>
      <c r="AC672" s="259"/>
      <c r="AD672" s="259"/>
      <c r="AE672" s="262"/>
      <c r="AF672" s="261"/>
      <c r="AG672" s="261"/>
      <c r="AH672" s="261"/>
      <c r="AI672" s="261"/>
      <c r="AJ672" s="261"/>
    </row>
    <row r="673" spans="1:36" ht="25.5" customHeight="1" x14ac:dyDescent="0.2">
      <c r="A673" s="225" t="s">
        <v>0</v>
      </c>
      <c r="B673" s="226" t="s">
        <v>642</v>
      </c>
      <c r="C673" s="41" t="s">
        <v>37</v>
      </c>
      <c r="D673" s="74" t="s">
        <v>1339</v>
      </c>
      <c r="E673" s="93" t="str">
        <f t="shared" si="290"/>
        <v>Niveau 1</v>
      </c>
      <c r="F673" s="27" t="s">
        <v>1135</v>
      </c>
      <c r="G673" s="41" t="s">
        <v>1145</v>
      </c>
      <c r="H673" s="76">
        <v>250</v>
      </c>
      <c r="I673" s="109">
        <v>4.5999999999999996</v>
      </c>
      <c r="J673" s="94">
        <f t="shared" si="302"/>
        <v>1150</v>
      </c>
      <c r="K673" s="27"/>
      <c r="L673" s="27"/>
      <c r="M673" s="27"/>
      <c r="N673" s="27"/>
      <c r="O673" s="27"/>
      <c r="P673" s="77"/>
      <c r="Q673" s="27"/>
      <c r="R673" s="45"/>
      <c r="S673" s="55"/>
      <c r="T673" s="23"/>
      <c r="U673" s="23"/>
      <c r="V673" s="23"/>
      <c r="W673" s="23"/>
      <c r="X673" s="23"/>
      <c r="Y673" s="91"/>
      <c r="Z673" s="92"/>
      <c r="AA673" s="92"/>
      <c r="AB673" s="67" t="str">
        <f t="shared" si="303"/>
        <v/>
      </c>
      <c r="AC673" s="67" t="str">
        <f t="shared" si="304"/>
        <v/>
      </c>
      <c r="AD673" s="67" t="str">
        <f t="shared" si="305"/>
        <v/>
      </c>
      <c r="AE673" s="31"/>
      <c r="AF673" s="23">
        <f t="shared" si="306"/>
        <v>1</v>
      </c>
      <c r="AG673" s="23">
        <f t="shared" si="307"/>
        <v>0</v>
      </c>
      <c r="AH673" s="23">
        <f t="shared" si="308"/>
        <v>0</v>
      </c>
      <c r="AI673" s="23">
        <f t="shared" si="309"/>
        <v>0</v>
      </c>
      <c r="AJ673" s="23">
        <f t="shared" si="310"/>
        <v>0</v>
      </c>
    </row>
    <row r="674" spans="1:36" ht="25.5" customHeight="1" x14ac:dyDescent="0.2">
      <c r="A674" s="225" t="s">
        <v>0</v>
      </c>
      <c r="B674" s="226" t="s">
        <v>2046</v>
      </c>
      <c r="C674" s="41" t="s">
        <v>27</v>
      </c>
      <c r="D674" s="74" t="s">
        <v>1339</v>
      </c>
      <c r="E674" s="93" t="str">
        <f>IF(D674="Bon état","Niveau 1",IF(D674="Faïencée","Niveau 2",IF(D674="Fortement faïencée","Niveau 3",IF(D674="Orniérée","Niveau 4",IF(D674="Affaissée ou quasi détruite","Niveau 5","")))))</f>
        <v>Niveau 1</v>
      </c>
      <c r="F674" s="27" t="s">
        <v>1136</v>
      </c>
      <c r="G674" s="41" t="s">
        <v>1145</v>
      </c>
      <c r="H674" s="116">
        <v>170</v>
      </c>
      <c r="I674" s="117">
        <v>4.0999999999999996</v>
      </c>
      <c r="J674" s="94">
        <f>I674*H674</f>
        <v>696.99999999999989</v>
      </c>
      <c r="K674" s="27"/>
      <c r="L674" s="27"/>
      <c r="M674" s="27"/>
      <c r="N674" s="27"/>
      <c r="O674" s="27"/>
      <c r="P674" s="77"/>
      <c r="Q674" s="27"/>
      <c r="R674" s="45"/>
      <c r="S674" s="55"/>
      <c r="T674" s="23"/>
      <c r="U674" s="23"/>
      <c r="V674" s="23"/>
      <c r="W674" s="23"/>
      <c r="X674" s="23"/>
      <c r="Y674" s="91"/>
      <c r="Z674" s="92"/>
      <c r="AA674" s="92"/>
      <c r="AB674" s="67" t="str">
        <f>IF(R674="Année N",Y674+Z674+AA674,"")</f>
        <v/>
      </c>
      <c r="AC674" s="67" t="str">
        <f>IF(R674="N+1",Y674+Z674+AA674,"")</f>
        <v/>
      </c>
      <c r="AD674" s="67" t="str">
        <f>IF(R674="&gt; N+1",Y674+Z674+AA674,"")</f>
        <v/>
      </c>
      <c r="AE674" s="31"/>
      <c r="AF674" s="23">
        <f>IF(E674="Niveau 1",1,0)</f>
        <v>1</v>
      </c>
      <c r="AG674" s="23">
        <f>IF(E674="Niveau 2",1,0)</f>
        <v>0</v>
      </c>
      <c r="AH674" s="23">
        <f>IF(E674="Niveau 3",1,0)</f>
        <v>0</v>
      </c>
      <c r="AI674" s="23">
        <f>IF(E674="Niveau 4",1,0)</f>
        <v>0</v>
      </c>
      <c r="AJ674" s="23">
        <f>IF(E674="Niveau 5",1,0)</f>
        <v>0</v>
      </c>
    </row>
    <row r="675" spans="1:36" ht="25.5" customHeight="1" x14ac:dyDescent="0.2">
      <c r="A675" s="225" t="s">
        <v>0</v>
      </c>
      <c r="B675" s="226" t="s">
        <v>2047</v>
      </c>
      <c r="C675" s="41" t="s">
        <v>27</v>
      </c>
      <c r="D675" s="74" t="s">
        <v>1179</v>
      </c>
      <c r="E675" s="93" t="str">
        <f t="shared" si="290"/>
        <v>Niveau 2</v>
      </c>
      <c r="F675" s="27" t="s">
        <v>1136</v>
      </c>
      <c r="G675" s="41" t="s">
        <v>1145</v>
      </c>
      <c r="H675" s="116">
        <v>565</v>
      </c>
      <c r="I675" s="117">
        <v>3.5</v>
      </c>
      <c r="J675" s="94">
        <f t="shared" si="302"/>
        <v>1977.5</v>
      </c>
      <c r="K675" s="27"/>
      <c r="L675" s="27"/>
      <c r="M675" s="27"/>
      <c r="N675" s="27"/>
      <c r="O675" s="27"/>
      <c r="P675" s="77"/>
      <c r="Q675" s="27"/>
      <c r="R675" s="45"/>
      <c r="S675" s="55"/>
      <c r="T675" s="23"/>
      <c r="U675" s="23"/>
      <c r="V675" s="23"/>
      <c r="W675" s="23"/>
      <c r="X675" s="23"/>
      <c r="Y675" s="91"/>
      <c r="Z675" s="92"/>
      <c r="AA675" s="92"/>
      <c r="AB675" s="67" t="str">
        <f t="shared" si="303"/>
        <v/>
      </c>
      <c r="AC675" s="67" t="str">
        <f t="shared" si="304"/>
        <v/>
      </c>
      <c r="AD675" s="67" t="str">
        <f t="shared" si="305"/>
        <v/>
      </c>
      <c r="AE675" s="31"/>
      <c r="AF675" s="23">
        <f t="shared" si="306"/>
        <v>0</v>
      </c>
      <c r="AG675" s="23">
        <f t="shared" si="307"/>
        <v>1</v>
      </c>
      <c r="AH675" s="23">
        <f t="shared" si="308"/>
        <v>0</v>
      </c>
      <c r="AI675" s="23">
        <f t="shared" si="309"/>
        <v>0</v>
      </c>
      <c r="AJ675" s="23">
        <f t="shared" si="310"/>
        <v>0</v>
      </c>
    </row>
    <row r="676" spans="1:36" ht="25.5" customHeight="1" x14ac:dyDescent="0.2">
      <c r="A676" s="225" t="s">
        <v>0</v>
      </c>
      <c r="B676" s="226" t="s">
        <v>2048</v>
      </c>
      <c r="C676" s="41" t="s">
        <v>30</v>
      </c>
      <c r="D676" s="74" t="s">
        <v>1339</v>
      </c>
      <c r="E676" s="93" t="str">
        <f t="shared" si="290"/>
        <v>Niveau 1</v>
      </c>
      <c r="F676" s="27" t="s">
        <v>1136</v>
      </c>
      <c r="G676" s="41" t="s">
        <v>1145</v>
      </c>
      <c r="H676" s="116">
        <v>155</v>
      </c>
      <c r="I676" s="117">
        <v>5</v>
      </c>
      <c r="J676" s="94">
        <f t="shared" si="302"/>
        <v>775</v>
      </c>
      <c r="K676" s="27"/>
      <c r="L676" s="27"/>
      <c r="M676" s="27"/>
      <c r="N676" s="27"/>
      <c r="O676" s="27"/>
      <c r="P676" s="77"/>
      <c r="Q676" s="27"/>
      <c r="R676" s="45"/>
      <c r="S676" s="55"/>
      <c r="T676" s="23"/>
      <c r="U676" s="23"/>
      <c r="V676" s="23"/>
      <c r="W676" s="23"/>
      <c r="X676" s="23"/>
      <c r="Y676" s="91"/>
      <c r="Z676" s="92"/>
      <c r="AA676" s="92"/>
      <c r="AB676" s="67" t="str">
        <f t="shared" si="303"/>
        <v/>
      </c>
      <c r="AC676" s="67" t="str">
        <f t="shared" si="304"/>
        <v/>
      </c>
      <c r="AD676" s="67" t="str">
        <f t="shared" si="305"/>
        <v/>
      </c>
      <c r="AE676" s="31"/>
      <c r="AF676" s="23">
        <f t="shared" si="306"/>
        <v>1</v>
      </c>
      <c r="AG676" s="23">
        <f t="shared" si="307"/>
        <v>0</v>
      </c>
      <c r="AH676" s="23">
        <f t="shared" si="308"/>
        <v>0</v>
      </c>
      <c r="AI676" s="23">
        <f t="shared" si="309"/>
        <v>0</v>
      </c>
      <c r="AJ676" s="23">
        <f t="shared" si="310"/>
        <v>0</v>
      </c>
    </row>
    <row r="677" spans="1:36" s="263" customFormat="1" ht="25.5" customHeight="1" x14ac:dyDescent="0.2">
      <c r="A677" s="248" t="s">
        <v>10</v>
      </c>
      <c r="B677" s="260" t="s">
        <v>2045</v>
      </c>
      <c r="C677" s="250" t="s">
        <v>36</v>
      </c>
      <c r="D677" s="251" t="s">
        <v>1339</v>
      </c>
      <c r="E677" s="247" t="str">
        <f t="shared" si="290"/>
        <v>Niveau 1</v>
      </c>
      <c r="F677" s="252" t="s">
        <v>1136</v>
      </c>
      <c r="G677" s="250" t="s">
        <v>1145</v>
      </c>
      <c r="H677" s="253"/>
      <c r="I677" s="254"/>
      <c r="J677" s="255">
        <f t="shared" si="302"/>
        <v>0</v>
      </c>
      <c r="K677" s="252"/>
      <c r="L677" s="252"/>
      <c r="M677" s="252"/>
      <c r="N677" s="252"/>
      <c r="O677" s="252"/>
      <c r="P677" s="264" t="s">
        <v>2120</v>
      </c>
      <c r="Q677" s="252"/>
      <c r="R677" s="256"/>
      <c r="S677" s="247"/>
      <c r="T677" s="261"/>
      <c r="U677" s="261"/>
      <c r="V677" s="261"/>
      <c r="W677" s="261"/>
      <c r="X677" s="261"/>
      <c r="Y677" s="257"/>
      <c r="Z677" s="258"/>
      <c r="AA677" s="258"/>
      <c r="AB677" s="259" t="str">
        <f t="shared" si="303"/>
        <v/>
      </c>
      <c r="AC677" s="259" t="str">
        <f t="shared" si="304"/>
        <v/>
      </c>
      <c r="AD677" s="259" t="str">
        <f t="shared" si="305"/>
        <v/>
      </c>
      <c r="AE677" s="262"/>
      <c r="AF677" s="261">
        <f t="shared" si="306"/>
        <v>1</v>
      </c>
      <c r="AG677" s="261">
        <f t="shared" si="307"/>
        <v>0</v>
      </c>
      <c r="AH677" s="261">
        <f t="shared" si="308"/>
        <v>0</v>
      </c>
      <c r="AI677" s="261">
        <f t="shared" si="309"/>
        <v>0</v>
      </c>
      <c r="AJ677" s="261">
        <f t="shared" si="310"/>
        <v>0</v>
      </c>
    </row>
    <row r="678" spans="1:36" ht="25.5" customHeight="1" x14ac:dyDescent="0.2">
      <c r="A678" s="225" t="s">
        <v>1</v>
      </c>
      <c r="B678" s="226" t="s">
        <v>2044</v>
      </c>
      <c r="C678" s="41" t="s">
        <v>31</v>
      </c>
      <c r="D678" s="74" t="s">
        <v>1339</v>
      </c>
      <c r="E678" s="93" t="str">
        <f t="shared" si="290"/>
        <v>Niveau 1</v>
      </c>
      <c r="F678" s="27" t="s">
        <v>1135</v>
      </c>
      <c r="G678" s="41" t="s">
        <v>1144</v>
      </c>
      <c r="H678" s="76">
        <v>250</v>
      </c>
      <c r="I678" s="109">
        <v>7</v>
      </c>
      <c r="J678" s="94">
        <f t="shared" si="302"/>
        <v>1750</v>
      </c>
      <c r="K678" s="27"/>
      <c r="L678" s="27"/>
      <c r="M678" s="27"/>
      <c r="N678" s="27"/>
      <c r="O678" s="27"/>
      <c r="P678" s="77"/>
      <c r="Q678" s="27"/>
      <c r="R678" s="45"/>
      <c r="S678" s="55"/>
      <c r="T678" s="23"/>
      <c r="U678" s="23"/>
      <c r="V678" s="23"/>
      <c r="W678" s="23"/>
      <c r="X678" s="23"/>
      <c r="Y678" s="91"/>
      <c r="Z678" s="92"/>
      <c r="AA678" s="92"/>
      <c r="AB678" s="67" t="str">
        <f t="shared" si="303"/>
        <v/>
      </c>
      <c r="AC678" s="67" t="str">
        <f t="shared" si="304"/>
        <v/>
      </c>
      <c r="AD678" s="67" t="str">
        <f t="shared" si="305"/>
        <v/>
      </c>
      <c r="AE678" s="31"/>
      <c r="AF678" s="23">
        <f t="shared" si="306"/>
        <v>1</v>
      </c>
      <c r="AG678" s="23">
        <f t="shared" si="307"/>
        <v>0</v>
      </c>
      <c r="AH678" s="23">
        <f t="shared" si="308"/>
        <v>0</v>
      </c>
      <c r="AI678" s="23">
        <f t="shared" si="309"/>
        <v>0</v>
      </c>
      <c r="AJ678" s="23">
        <f t="shared" si="310"/>
        <v>0</v>
      </c>
    </row>
    <row r="679" spans="1:36" ht="25.5" customHeight="1" x14ac:dyDescent="0.2">
      <c r="A679" s="225" t="s">
        <v>5</v>
      </c>
      <c r="B679" s="226" t="s">
        <v>2043</v>
      </c>
      <c r="C679" s="41" t="s">
        <v>29</v>
      </c>
      <c r="D679" s="74" t="s">
        <v>1339</v>
      </c>
      <c r="E679" s="93" t="str">
        <f t="shared" si="290"/>
        <v>Niveau 1</v>
      </c>
      <c r="F679" s="27" t="s">
        <v>1136</v>
      </c>
      <c r="G679" s="41" t="s">
        <v>1145</v>
      </c>
      <c r="H679" s="76">
        <v>105</v>
      </c>
      <c r="I679" s="109">
        <v>4.5</v>
      </c>
      <c r="J679" s="94">
        <f t="shared" si="302"/>
        <v>472.5</v>
      </c>
      <c r="K679" s="27"/>
      <c r="L679" s="27"/>
      <c r="M679" s="27"/>
      <c r="N679" s="27"/>
      <c r="O679" s="27"/>
      <c r="P679" s="77"/>
      <c r="Q679" s="27"/>
      <c r="R679" s="45"/>
      <c r="S679" s="55"/>
      <c r="T679" s="23"/>
      <c r="U679" s="23"/>
      <c r="V679" s="23"/>
      <c r="W679" s="23"/>
      <c r="X679" s="23"/>
      <c r="Y679" s="91"/>
      <c r="Z679" s="92"/>
      <c r="AA679" s="92"/>
      <c r="AB679" s="67" t="str">
        <f t="shared" si="303"/>
        <v/>
      </c>
      <c r="AC679" s="67" t="str">
        <f t="shared" si="304"/>
        <v/>
      </c>
      <c r="AD679" s="67" t="str">
        <f t="shared" si="305"/>
        <v/>
      </c>
      <c r="AE679" s="31"/>
      <c r="AF679" s="23">
        <f t="shared" si="306"/>
        <v>1</v>
      </c>
      <c r="AG679" s="23">
        <f t="shared" si="307"/>
        <v>0</v>
      </c>
      <c r="AH679" s="23">
        <f t="shared" si="308"/>
        <v>0</v>
      </c>
      <c r="AI679" s="23">
        <f t="shared" si="309"/>
        <v>0</v>
      </c>
      <c r="AJ679" s="23">
        <f t="shared" si="310"/>
        <v>0</v>
      </c>
    </row>
    <row r="680" spans="1:36" ht="25.5" customHeight="1" x14ac:dyDescent="0.2">
      <c r="A680" s="225" t="s">
        <v>0</v>
      </c>
      <c r="B680" s="226" t="s">
        <v>2042</v>
      </c>
      <c r="C680" s="41" t="s">
        <v>1114</v>
      </c>
      <c r="D680" s="74" t="s">
        <v>1339</v>
      </c>
      <c r="E680" s="93" t="str">
        <f>IF(D680="Bon état","Niveau 1",IF(D680="Faïencée","Niveau 2",IF(D680="Fortement faïencée","Niveau 3",IF(D680="Orniérée","Niveau 4",IF(D680="Affaissée ou quasi détruite","Niveau 5","")))))</f>
        <v>Niveau 1</v>
      </c>
      <c r="F680" s="27" t="s">
        <v>1136</v>
      </c>
      <c r="G680" s="41" t="s">
        <v>1145</v>
      </c>
      <c r="H680" s="76">
        <v>116</v>
      </c>
      <c r="I680" s="109">
        <v>4.5</v>
      </c>
      <c r="J680" s="94">
        <f>I680*H680</f>
        <v>522</v>
      </c>
      <c r="K680" s="27"/>
      <c r="L680" s="27"/>
      <c r="M680" s="27"/>
      <c r="N680" s="27"/>
      <c r="O680" s="27"/>
      <c r="P680" s="77"/>
      <c r="Q680" s="27"/>
      <c r="R680" s="45"/>
      <c r="S680" s="55"/>
      <c r="T680" s="23"/>
      <c r="U680" s="23"/>
      <c r="V680" s="23"/>
      <c r="W680" s="23"/>
      <c r="X680" s="23"/>
      <c r="Y680" s="91"/>
      <c r="Z680" s="92"/>
      <c r="AA680" s="92"/>
      <c r="AB680" s="67" t="str">
        <f>IF(R680="Année N",Y680+Z680+AA680,"")</f>
        <v/>
      </c>
      <c r="AC680" s="67" t="str">
        <f>IF(R680="N+1",Y680+Z680+AA680,"")</f>
        <v/>
      </c>
      <c r="AD680" s="67" t="str">
        <f>IF(R680="&gt; N+1",Y680+Z680+AA680,"")</f>
        <v/>
      </c>
      <c r="AE680" s="31"/>
      <c r="AF680" s="23">
        <f>IF(E680="Niveau 1",1,0)</f>
        <v>1</v>
      </c>
      <c r="AG680" s="23">
        <f>IF(E680="Niveau 2",1,0)</f>
        <v>0</v>
      </c>
      <c r="AH680" s="23">
        <f>IF(E680="Niveau 3",1,0)</f>
        <v>0</v>
      </c>
      <c r="AI680" s="23">
        <f>IF(E680="Niveau 4",1,0)</f>
        <v>0</v>
      </c>
      <c r="AJ680" s="23">
        <f>IF(E680="Niveau 5",1,0)</f>
        <v>0</v>
      </c>
    </row>
    <row r="681" spans="1:36" ht="25.5" customHeight="1" x14ac:dyDescent="0.2">
      <c r="A681" s="225" t="s">
        <v>1</v>
      </c>
      <c r="B681" s="226" t="s">
        <v>2041</v>
      </c>
      <c r="C681" s="41" t="s">
        <v>1116</v>
      </c>
      <c r="D681" s="74" t="s">
        <v>1339</v>
      </c>
      <c r="E681" s="93" t="str">
        <f t="shared" ref="E681:E767" si="311">IF(D681="Bon état","Niveau 1",IF(D681="Faïencée","Niveau 2",IF(D681="Fortement faïencée","Niveau 3",IF(D681="Orniérée","Niveau 4",IF(D681="Affaissée ou quasi détruite","Niveau 5","")))))</f>
        <v>Niveau 1</v>
      </c>
      <c r="F681" s="27" t="s">
        <v>1135</v>
      </c>
      <c r="G681" s="41" t="s">
        <v>1144</v>
      </c>
      <c r="H681" s="76">
        <v>900</v>
      </c>
      <c r="I681" s="109">
        <v>6.2</v>
      </c>
      <c r="J681" s="94">
        <f t="shared" si="302"/>
        <v>5580</v>
      </c>
      <c r="K681" s="27"/>
      <c r="L681" s="27"/>
      <c r="M681" s="27"/>
      <c r="N681" s="27"/>
      <c r="O681" s="27"/>
      <c r="P681" s="77"/>
      <c r="Q681" s="27"/>
      <c r="R681" s="45"/>
      <c r="S681" s="55"/>
      <c r="T681" s="23"/>
      <c r="U681" s="23"/>
      <c r="V681" s="23"/>
      <c r="W681" s="23"/>
      <c r="X681" s="23"/>
      <c r="Y681" s="91"/>
      <c r="Z681" s="92"/>
      <c r="AA681" s="92"/>
      <c r="AB681" s="67" t="str">
        <f t="shared" si="303"/>
        <v/>
      </c>
      <c r="AC681" s="67" t="str">
        <f t="shared" si="304"/>
        <v/>
      </c>
      <c r="AD681" s="67" t="str">
        <f t="shared" si="305"/>
        <v/>
      </c>
      <c r="AE681" s="31"/>
      <c r="AF681" s="23">
        <f t="shared" si="306"/>
        <v>1</v>
      </c>
      <c r="AG681" s="23">
        <f t="shared" si="307"/>
        <v>0</v>
      </c>
      <c r="AH681" s="23">
        <f t="shared" si="308"/>
        <v>0</v>
      </c>
      <c r="AI681" s="23">
        <f t="shared" si="309"/>
        <v>0</v>
      </c>
      <c r="AJ681" s="23">
        <f t="shared" si="310"/>
        <v>0</v>
      </c>
    </row>
    <row r="682" spans="1:36" ht="25.5" customHeight="1" x14ac:dyDescent="0.2">
      <c r="A682" s="225" t="s">
        <v>0</v>
      </c>
      <c r="B682" s="226" t="s">
        <v>2040</v>
      </c>
      <c r="C682" s="41" t="s">
        <v>1340</v>
      </c>
      <c r="D682" s="74" t="s">
        <v>1179</v>
      </c>
      <c r="E682" s="93" t="str">
        <f t="shared" si="311"/>
        <v>Niveau 2</v>
      </c>
      <c r="F682" s="27" t="s">
        <v>1136</v>
      </c>
      <c r="G682" s="41" t="s">
        <v>1145</v>
      </c>
      <c r="H682" s="76">
        <v>105</v>
      </c>
      <c r="I682" s="109">
        <v>5.2</v>
      </c>
      <c r="J682" s="94">
        <f t="shared" si="302"/>
        <v>546</v>
      </c>
      <c r="K682" s="27"/>
      <c r="L682" s="27"/>
      <c r="M682" s="27"/>
      <c r="N682" s="27"/>
      <c r="O682" s="27"/>
      <c r="P682" s="77"/>
      <c r="Q682" s="27"/>
      <c r="R682" s="45"/>
      <c r="S682" s="55"/>
      <c r="T682" s="23"/>
      <c r="U682" s="23"/>
      <c r="V682" s="23"/>
      <c r="W682" s="23"/>
      <c r="X682" s="23"/>
      <c r="Y682" s="91"/>
      <c r="Z682" s="92"/>
      <c r="AA682" s="92"/>
      <c r="AB682" s="67" t="str">
        <f t="shared" si="303"/>
        <v/>
      </c>
      <c r="AC682" s="67" t="str">
        <f t="shared" si="304"/>
        <v/>
      </c>
      <c r="AD682" s="67" t="str">
        <f t="shared" si="305"/>
        <v/>
      </c>
      <c r="AE682" s="31"/>
      <c r="AF682" s="23">
        <f t="shared" si="306"/>
        <v>0</v>
      </c>
      <c r="AG682" s="23">
        <f t="shared" si="307"/>
        <v>1</v>
      </c>
      <c r="AH682" s="23">
        <f t="shared" si="308"/>
        <v>0</v>
      </c>
      <c r="AI682" s="23">
        <f t="shared" si="309"/>
        <v>0</v>
      </c>
      <c r="AJ682" s="23">
        <f t="shared" si="310"/>
        <v>0</v>
      </c>
    </row>
    <row r="683" spans="1:36" ht="25.5" customHeight="1" x14ac:dyDescent="0.2">
      <c r="A683" s="225" t="s">
        <v>0</v>
      </c>
      <c r="B683" s="226" t="s">
        <v>2039</v>
      </c>
      <c r="C683" s="41" t="s">
        <v>1116</v>
      </c>
      <c r="D683" s="74" t="s">
        <v>1339</v>
      </c>
      <c r="E683" s="93" t="str">
        <f t="shared" si="311"/>
        <v>Niveau 1</v>
      </c>
      <c r="F683" s="27" t="s">
        <v>1136</v>
      </c>
      <c r="G683" s="41" t="s">
        <v>1145</v>
      </c>
      <c r="H683" s="76">
        <v>270</v>
      </c>
      <c r="I683" s="109">
        <v>5.6</v>
      </c>
      <c r="J683" s="94">
        <f t="shared" si="302"/>
        <v>1512</v>
      </c>
      <c r="K683" s="27"/>
      <c r="L683" s="27"/>
      <c r="M683" s="27"/>
      <c r="N683" s="27"/>
      <c r="O683" s="27"/>
      <c r="P683" s="77"/>
      <c r="Q683" s="27"/>
      <c r="R683" s="45"/>
      <c r="S683" s="55"/>
      <c r="T683" s="23"/>
      <c r="U683" s="23"/>
      <c r="V683" s="23"/>
      <c r="W683" s="23"/>
      <c r="X683" s="23"/>
      <c r="Y683" s="91"/>
      <c r="Z683" s="92"/>
      <c r="AA683" s="92"/>
      <c r="AB683" s="67" t="str">
        <f t="shared" si="303"/>
        <v/>
      </c>
      <c r="AC683" s="67" t="str">
        <f t="shared" si="304"/>
        <v/>
      </c>
      <c r="AD683" s="67" t="str">
        <f t="shared" si="305"/>
        <v/>
      </c>
      <c r="AE683" s="31"/>
      <c r="AF683" s="23">
        <f t="shared" si="306"/>
        <v>1</v>
      </c>
      <c r="AG683" s="23">
        <f t="shared" si="307"/>
        <v>0</v>
      </c>
      <c r="AH683" s="23">
        <f t="shared" si="308"/>
        <v>0</v>
      </c>
      <c r="AI683" s="23">
        <f t="shared" si="309"/>
        <v>0</v>
      </c>
      <c r="AJ683" s="23">
        <f t="shared" si="310"/>
        <v>0</v>
      </c>
    </row>
    <row r="684" spans="1:36" ht="25.5" customHeight="1" x14ac:dyDescent="0.2">
      <c r="A684" s="228" t="s">
        <v>0</v>
      </c>
      <c r="B684" s="229" t="s">
        <v>634</v>
      </c>
      <c r="C684" s="179" t="s">
        <v>33</v>
      </c>
      <c r="D684" s="74"/>
      <c r="E684" s="93" t="str">
        <f>IF(D684="Bon état","Niveau 1",IF(D684="Faïencée","Niveau 2",IF(D684="Fortement faïencée","Niveau 3",IF(D684="Orniérée","Niveau 4",IF(D684="Affaissée ou quasi détruite","Niveau 5","")))))</f>
        <v/>
      </c>
      <c r="F684" s="27"/>
      <c r="G684" s="41"/>
      <c r="H684" s="76"/>
      <c r="I684" s="109"/>
      <c r="J684" s="94">
        <f>I684*H684</f>
        <v>0</v>
      </c>
      <c r="K684" s="27"/>
      <c r="L684" s="27"/>
      <c r="M684" s="27"/>
      <c r="N684" s="27"/>
      <c r="O684" s="27"/>
      <c r="P684" s="77"/>
      <c r="Q684" s="27"/>
      <c r="R684" s="45"/>
      <c r="S684" s="55"/>
      <c r="T684" s="23"/>
      <c r="U684" s="23"/>
      <c r="V684" s="23"/>
      <c r="W684" s="23"/>
      <c r="X684" s="23"/>
      <c r="Y684" s="91"/>
      <c r="Z684" s="92"/>
      <c r="AA684" s="92"/>
      <c r="AB684" s="67" t="str">
        <f>IF(R684="Année N",Y684+Z684+AA684,"")</f>
        <v/>
      </c>
      <c r="AC684" s="67" t="str">
        <f>IF(R684="N+1",Y684+Z684+AA684,"")</f>
        <v/>
      </c>
      <c r="AD684" s="67" t="str">
        <f>IF(R684="&gt; N+1",Y684+Z684+AA684,"")</f>
        <v/>
      </c>
      <c r="AE684" s="31"/>
      <c r="AF684" s="23">
        <f>IF(E684="Niveau 1",1,0)</f>
        <v>0</v>
      </c>
      <c r="AG684" s="23">
        <f>IF(E684="Niveau 2",1,0)</f>
        <v>0</v>
      </c>
      <c r="AH684" s="23">
        <f>IF(E684="Niveau 3",1,0)</f>
        <v>0</v>
      </c>
      <c r="AI684" s="23">
        <f>IF(E684="Niveau 4",1,0)</f>
        <v>0</v>
      </c>
      <c r="AJ684" s="23">
        <f>IF(E684="Niveau 5",1,0)</f>
        <v>0</v>
      </c>
    </row>
    <row r="685" spans="1:36" ht="25.5" customHeight="1" x14ac:dyDescent="0.2">
      <c r="A685" s="228" t="s">
        <v>1</v>
      </c>
      <c r="B685" s="238" t="s">
        <v>2038</v>
      </c>
      <c r="C685" s="179" t="s">
        <v>32</v>
      </c>
      <c r="D685" s="74"/>
      <c r="E685" s="93" t="str">
        <f t="shared" si="311"/>
        <v/>
      </c>
      <c r="F685" s="27"/>
      <c r="G685" s="41"/>
      <c r="H685" s="76"/>
      <c r="I685" s="109"/>
      <c r="J685" s="94">
        <f t="shared" si="302"/>
        <v>0</v>
      </c>
      <c r="K685" s="27"/>
      <c r="L685" s="27"/>
      <c r="M685" s="27"/>
      <c r="N685" s="27"/>
      <c r="O685" s="27"/>
      <c r="P685" s="77"/>
      <c r="Q685" s="27"/>
      <c r="R685" s="45"/>
      <c r="S685" s="55"/>
      <c r="T685" s="23"/>
      <c r="U685" s="23"/>
      <c r="V685" s="23"/>
      <c r="W685" s="23"/>
      <c r="X685" s="23"/>
      <c r="Y685" s="91"/>
      <c r="Z685" s="92"/>
      <c r="AA685" s="92"/>
      <c r="AB685" s="67" t="str">
        <f t="shared" si="303"/>
        <v/>
      </c>
      <c r="AC685" s="67" t="str">
        <f t="shared" si="304"/>
        <v/>
      </c>
      <c r="AD685" s="67" t="str">
        <f t="shared" si="305"/>
        <v/>
      </c>
      <c r="AE685" s="31"/>
      <c r="AF685" s="23">
        <f t="shared" si="306"/>
        <v>0</v>
      </c>
      <c r="AG685" s="23">
        <f t="shared" si="307"/>
        <v>0</v>
      </c>
      <c r="AH685" s="23">
        <f t="shared" si="308"/>
        <v>0</v>
      </c>
      <c r="AI685" s="23">
        <f t="shared" si="309"/>
        <v>0</v>
      </c>
      <c r="AJ685" s="23">
        <f t="shared" si="310"/>
        <v>0</v>
      </c>
    </row>
    <row r="686" spans="1:36" ht="25.5" customHeight="1" x14ac:dyDescent="0.2">
      <c r="A686" s="228" t="s">
        <v>0</v>
      </c>
      <c r="B686" s="229" t="s">
        <v>2035</v>
      </c>
      <c r="C686" s="179" t="s">
        <v>25</v>
      </c>
      <c r="D686" s="74"/>
      <c r="E686" s="93" t="str">
        <f t="shared" si="311"/>
        <v/>
      </c>
      <c r="F686" s="27"/>
      <c r="G686" s="41"/>
      <c r="H686" s="76"/>
      <c r="I686" s="109"/>
      <c r="J686" s="94">
        <f t="shared" si="302"/>
        <v>0</v>
      </c>
      <c r="K686" s="27"/>
      <c r="L686" s="27"/>
      <c r="M686" s="27"/>
      <c r="N686" s="27"/>
      <c r="O686" s="27"/>
      <c r="P686" s="77"/>
      <c r="Q686" s="27"/>
      <c r="R686" s="45"/>
      <c r="S686" s="55"/>
      <c r="T686" s="23"/>
      <c r="U686" s="23"/>
      <c r="V686" s="23"/>
      <c r="W686" s="23"/>
      <c r="X686" s="23"/>
      <c r="Y686" s="91"/>
      <c r="Z686" s="92"/>
      <c r="AA686" s="92"/>
      <c r="AB686" s="67" t="str">
        <f t="shared" si="303"/>
        <v/>
      </c>
      <c r="AC686" s="67" t="str">
        <f t="shared" si="304"/>
        <v/>
      </c>
      <c r="AD686" s="67" t="str">
        <f t="shared" si="305"/>
        <v/>
      </c>
      <c r="AE686" s="31"/>
      <c r="AF686" s="23">
        <f t="shared" si="306"/>
        <v>0</v>
      </c>
      <c r="AG686" s="23">
        <f t="shared" si="307"/>
        <v>0</v>
      </c>
      <c r="AH686" s="23">
        <f t="shared" si="308"/>
        <v>0</v>
      </c>
      <c r="AI686" s="23">
        <f t="shared" si="309"/>
        <v>0</v>
      </c>
      <c r="AJ686" s="23">
        <f t="shared" si="310"/>
        <v>0</v>
      </c>
    </row>
    <row r="687" spans="1:36" ht="25.5" customHeight="1" x14ac:dyDescent="0.2">
      <c r="A687" s="225" t="s">
        <v>0</v>
      </c>
      <c r="B687" s="226" t="s">
        <v>2037</v>
      </c>
      <c r="C687" s="41" t="s">
        <v>36</v>
      </c>
      <c r="D687" s="74" t="s">
        <v>1179</v>
      </c>
      <c r="E687" s="93" t="str">
        <f t="shared" si="311"/>
        <v>Niveau 2</v>
      </c>
      <c r="F687" s="27" t="s">
        <v>1136</v>
      </c>
      <c r="G687" s="41" t="s">
        <v>1145</v>
      </c>
      <c r="H687" s="76">
        <v>160</v>
      </c>
      <c r="I687" s="109">
        <v>5.5</v>
      </c>
      <c r="J687" s="94">
        <f t="shared" si="302"/>
        <v>880</v>
      </c>
      <c r="K687" s="27"/>
      <c r="L687" s="27"/>
      <c r="M687" s="27"/>
      <c r="N687" s="27">
        <v>176</v>
      </c>
      <c r="O687" s="27"/>
      <c r="P687" s="77"/>
      <c r="Q687" s="27"/>
      <c r="R687" s="45"/>
      <c r="S687" s="55"/>
      <c r="T687" s="23"/>
      <c r="U687" s="23"/>
      <c r="V687" s="23"/>
      <c r="W687" s="23"/>
      <c r="X687" s="23"/>
      <c r="Y687" s="91"/>
      <c r="Z687" s="92"/>
      <c r="AA687" s="92"/>
      <c r="AB687" s="67" t="str">
        <f t="shared" si="303"/>
        <v/>
      </c>
      <c r="AC687" s="67" t="str">
        <f t="shared" si="304"/>
        <v/>
      </c>
      <c r="AD687" s="67" t="str">
        <f t="shared" si="305"/>
        <v/>
      </c>
      <c r="AE687" s="31"/>
      <c r="AF687" s="23">
        <f t="shared" si="306"/>
        <v>0</v>
      </c>
      <c r="AG687" s="23">
        <f t="shared" si="307"/>
        <v>1</v>
      </c>
      <c r="AH687" s="23">
        <f t="shared" si="308"/>
        <v>0</v>
      </c>
      <c r="AI687" s="23">
        <f t="shared" si="309"/>
        <v>0</v>
      </c>
      <c r="AJ687" s="23">
        <f t="shared" si="310"/>
        <v>0</v>
      </c>
    </row>
    <row r="688" spans="1:36" ht="25.5" customHeight="1" x14ac:dyDescent="0.2">
      <c r="A688" s="225" t="s">
        <v>0</v>
      </c>
      <c r="B688" s="226" t="s">
        <v>657</v>
      </c>
      <c r="C688" s="41" t="s">
        <v>36</v>
      </c>
      <c r="D688" s="74" t="s">
        <v>1339</v>
      </c>
      <c r="E688" s="93" t="str">
        <f t="shared" si="311"/>
        <v>Niveau 1</v>
      </c>
      <c r="F688" s="27" t="s">
        <v>1136</v>
      </c>
      <c r="G688" s="41" t="s">
        <v>1145</v>
      </c>
      <c r="H688" s="76">
        <v>556</v>
      </c>
      <c r="I688" s="109">
        <v>6.8</v>
      </c>
      <c r="J688" s="94">
        <f t="shared" si="302"/>
        <v>3780.7999999999997</v>
      </c>
      <c r="K688" s="27"/>
      <c r="L688" s="27"/>
      <c r="M688" s="27"/>
      <c r="N688" s="27"/>
      <c r="O688" s="27"/>
      <c r="P688" s="77" t="s">
        <v>1229</v>
      </c>
      <c r="Q688" s="27"/>
      <c r="R688" s="45"/>
      <c r="S688" s="55"/>
      <c r="T688" s="23"/>
      <c r="U688" s="23"/>
      <c r="V688" s="23"/>
      <c r="W688" s="23"/>
      <c r="X688" s="23"/>
      <c r="Y688" s="91"/>
      <c r="Z688" s="92"/>
      <c r="AA688" s="92"/>
      <c r="AB688" s="67" t="str">
        <f t="shared" si="303"/>
        <v/>
      </c>
      <c r="AC688" s="67" t="str">
        <f t="shared" si="304"/>
        <v/>
      </c>
      <c r="AD688" s="67" t="str">
        <f t="shared" si="305"/>
        <v/>
      </c>
      <c r="AE688" s="31"/>
      <c r="AF688" s="23">
        <f t="shared" si="306"/>
        <v>1</v>
      </c>
      <c r="AG688" s="23">
        <f t="shared" si="307"/>
        <v>0</v>
      </c>
      <c r="AH688" s="23">
        <f t="shared" si="308"/>
        <v>0</v>
      </c>
      <c r="AI688" s="23">
        <f t="shared" si="309"/>
        <v>0</v>
      </c>
      <c r="AJ688" s="23">
        <f t="shared" si="310"/>
        <v>0</v>
      </c>
    </row>
    <row r="689" spans="1:36" ht="25.5" customHeight="1" x14ac:dyDescent="0.2">
      <c r="A689" s="225" t="s">
        <v>0</v>
      </c>
      <c r="B689" s="226" t="s">
        <v>658</v>
      </c>
      <c r="C689" s="41" t="s">
        <v>29</v>
      </c>
      <c r="D689" s="74" t="s">
        <v>1179</v>
      </c>
      <c r="E689" s="93" t="str">
        <f t="shared" si="311"/>
        <v>Niveau 2</v>
      </c>
      <c r="F689" s="27" t="s">
        <v>1135</v>
      </c>
      <c r="G689" s="41" t="s">
        <v>1144</v>
      </c>
      <c r="H689" s="76">
        <v>230</v>
      </c>
      <c r="I689" s="109">
        <v>7.5</v>
      </c>
      <c r="J689" s="94">
        <f t="shared" si="302"/>
        <v>1725</v>
      </c>
      <c r="K689" s="27"/>
      <c r="L689" s="27"/>
      <c r="M689" s="27"/>
      <c r="N689" s="27"/>
      <c r="O689" s="27"/>
      <c r="P689" s="77"/>
      <c r="Q689" s="27"/>
      <c r="R689" s="45"/>
      <c r="S689" s="55"/>
      <c r="T689" s="23"/>
      <c r="U689" s="23"/>
      <c r="V689" s="23"/>
      <c r="W689" s="23"/>
      <c r="X689" s="23"/>
      <c r="Y689" s="91"/>
      <c r="Z689" s="92"/>
      <c r="AA689" s="92"/>
      <c r="AB689" s="67" t="str">
        <f t="shared" si="303"/>
        <v/>
      </c>
      <c r="AC689" s="67" t="str">
        <f t="shared" si="304"/>
        <v/>
      </c>
      <c r="AD689" s="67" t="str">
        <f t="shared" si="305"/>
        <v/>
      </c>
      <c r="AE689" s="31"/>
      <c r="AF689" s="23">
        <f t="shared" si="306"/>
        <v>0</v>
      </c>
      <c r="AG689" s="23">
        <f t="shared" si="307"/>
        <v>1</v>
      </c>
      <c r="AH689" s="23">
        <f t="shared" si="308"/>
        <v>0</v>
      </c>
      <c r="AI689" s="23">
        <f t="shared" si="309"/>
        <v>0</v>
      </c>
      <c r="AJ689" s="23">
        <f t="shared" si="310"/>
        <v>0</v>
      </c>
    </row>
    <row r="690" spans="1:36" ht="25.5" customHeight="1" x14ac:dyDescent="0.2">
      <c r="A690" s="228" t="s">
        <v>0</v>
      </c>
      <c r="B690" s="229" t="s">
        <v>1840</v>
      </c>
      <c r="C690" s="179" t="s">
        <v>30</v>
      </c>
      <c r="D690" s="74"/>
      <c r="E690" s="93" t="str">
        <f>IF(D690="Bon état","Niveau 1",IF(D690="Faïencée","Niveau 2",IF(D690="Fortement faïencée","Niveau 3",IF(D690="Orniérée","Niveau 4",IF(D690="Affaissée ou quasi détruite","Niveau 5","")))))</f>
        <v/>
      </c>
      <c r="F690" s="27"/>
      <c r="G690" s="41"/>
      <c r="H690" s="76"/>
      <c r="I690" s="109"/>
      <c r="J690" s="94">
        <f>I690*H690</f>
        <v>0</v>
      </c>
      <c r="K690" s="27"/>
      <c r="L690" s="27"/>
      <c r="M690" s="27"/>
      <c r="N690" s="27"/>
      <c r="O690" s="27"/>
      <c r="P690" s="77"/>
      <c r="Q690" s="27"/>
      <c r="R690" s="45"/>
      <c r="S690" s="55"/>
      <c r="T690" s="23"/>
      <c r="U690" s="23"/>
      <c r="V690" s="23"/>
      <c r="W690" s="23"/>
      <c r="X690" s="23"/>
      <c r="Y690" s="91"/>
      <c r="Z690" s="92"/>
      <c r="AA690" s="92"/>
      <c r="AB690" s="67" t="str">
        <f>IF(R690="Année N",Y690+Z690+AA690,"")</f>
        <v/>
      </c>
      <c r="AC690" s="67" t="str">
        <f>IF(R690="N+1",Y690+Z690+AA690,"")</f>
        <v/>
      </c>
      <c r="AD690" s="67" t="str">
        <f>IF(R690="&gt; N+1",Y690+Z690+AA690,"")</f>
        <v/>
      </c>
      <c r="AE690" s="31"/>
      <c r="AF690" s="23">
        <f>IF(E690="Niveau 1",1,0)</f>
        <v>0</v>
      </c>
      <c r="AG690" s="23">
        <f>IF(E690="Niveau 2",1,0)</f>
        <v>0</v>
      </c>
      <c r="AH690" s="23">
        <f>IF(E690="Niveau 3",1,0)</f>
        <v>0</v>
      </c>
      <c r="AI690" s="23">
        <f>IF(E690="Niveau 4",1,0)</f>
        <v>0</v>
      </c>
      <c r="AJ690" s="23">
        <f>IF(E690="Niveau 5",1,0)</f>
        <v>0</v>
      </c>
    </row>
    <row r="691" spans="1:36" ht="25.5" customHeight="1" x14ac:dyDescent="0.2">
      <c r="A691" s="225" t="s">
        <v>0</v>
      </c>
      <c r="B691" s="226" t="s">
        <v>659</v>
      </c>
      <c r="C691" s="41" t="s">
        <v>31</v>
      </c>
      <c r="D691" s="74" t="s">
        <v>1339</v>
      </c>
      <c r="E691" s="93" t="str">
        <f t="shared" si="311"/>
        <v>Niveau 1</v>
      </c>
      <c r="F691" s="27" t="s">
        <v>1135</v>
      </c>
      <c r="G691" s="41" t="s">
        <v>1144</v>
      </c>
      <c r="H691" s="76">
        <v>180</v>
      </c>
      <c r="I691" s="109">
        <v>5.5</v>
      </c>
      <c r="J691" s="94">
        <f t="shared" si="302"/>
        <v>990</v>
      </c>
      <c r="K691" s="27"/>
      <c r="L691" s="27"/>
      <c r="M691" s="27"/>
      <c r="N691" s="27"/>
      <c r="O691" s="27"/>
      <c r="P691" s="77"/>
      <c r="Q691" s="27"/>
      <c r="R691" s="45"/>
      <c r="S691" s="55"/>
      <c r="T691" s="23"/>
      <c r="U691" s="23"/>
      <c r="V691" s="23"/>
      <c r="W691" s="23"/>
      <c r="X691" s="23"/>
      <c r="Y691" s="91"/>
      <c r="Z691" s="92"/>
      <c r="AA691" s="92"/>
      <c r="AB691" s="67" t="str">
        <f t="shared" si="303"/>
        <v/>
      </c>
      <c r="AC691" s="67" t="str">
        <f t="shared" si="304"/>
        <v/>
      </c>
      <c r="AD691" s="67" t="str">
        <f t="shared" si="305"/>
        <v/>
      </c>
      <c r="AE691" s="31"/>
      <c r="AF691" s="23">
        <f t="shared" si="306"/>
        <v>1</v>
      </c>
      <c r="AG691" s="23">
        <f t="shared" si="307"/>
        <v>0</v>
      </c>
      <c r="AH691" s="23">
        <f t="shared" si="308"/>
        <v>0</v>
      </c>
      <c r="AI691" s="23">
        <f t="shared" si="309"/>
        <v>0</v>
      </c>
      <c r="AJ691" s="23">
        <f t="shared" si="310"/>
        <v>0</v>
      </c>
    </row>
    <row r="692" spans="1:36" ht="25.5" customHeight="1" x14ac:dyDescent="0.2">
      <c r="A692" s="225" t="s">
        <v>0</v>
      </c>
      <c r="B692" s="226" t="s">
        <v>2034</v>
      </c>
      <c r="C692" s="41" t="s">
        <v>36</v>
      </c>
      <c r="D692" s="74" t="s">
        <v>1182</v>
      </c>
      <c r="E692" s="93" t="str">
        <f t="shared" si="311"/>
        <v>Niveau 5</v>
      </c>
      <c r="F692" s="27" t="s">
        <v>1136</v>
      </c>
      <c r="G692" s="41" t="s">
        <v>1145</v>
      </c>
      <c r="H692" s="76">
        <v>80</v>
      </c>
      <c r="I692" s="109">
        <v>9</v>
      </c>
      <c r="J692" s="94">
        <f t="shared" si="302"/>
        <v>720</v>
      </c>
      <c r="K692" s="27">
        <v>720</v>
      </c>
      <c r="L692" s="27"/>
      <c r="M692" s="27"/>
      <c r="N692" s="27"/>
      <c r="O692" s="27"/>
      <c r="P692" s="77"/>
      <c r="Q692" s="27"/>
      <c r="R692" s="45"/>
      <c r="S692" s="55"/>
      <c r="T692" s="23"/>
      <c r="U692" s="23"/>
      <c r="V692" s="23"/>
      <c r="W692" s="23"/>
      <c r="X692" s="23"/>
      <c r="Y692" s="91"/>
      <c r="Z692" s="92"/>
      <c r="AA692" s="92"/>
      <c r="AB692" s="67" t="str">
        <f t="shared" si="303"/>
        <v/>
      </c>
      <c r="AC692" s="67" t="str">
        <f t="shared" si="304"/>
        <v/>
      </c>
      <c r="AD692" s="67" t="str">
        <f t="shared" si="305"/>
        <v/>
      </c>
      <c r="AE692" s="31"/>
      <c r="AF692" s="23">
        <f t="shared" si="306"/>
        <v>0</v>
      </c>
      <c r="AG692" s="23">
        <f t="shared" si="307"/>
        <v>0</v>
      </c>
      <c r="AH692" s="23">
        <f t="shared" si="308"/>
        <v>0</v>
      </c>
      <c r="AI692" s="23">
        <f t="shared" si="309"/>
        <v>0</v>
      </c>
      <c r="AJ692" s="23">
        <f t="shared" si="310"/>
        <v>1</v>
      </c>
    </row>
    <row r="693" spans="1:36" ht="25.5" customHeight="1" x14ac:dyDescent="0.2">
      <c r="A693" s="228" t="s">
        <v>2</v>
      </c>
      <c r="B693" s="229" t="s">
        <v>661</v>
      </c>
      <c r="C693" s="179" t="s">
        <v>1116</v>
      </c>
      <c r="D693" s="74"/>
      <c r="E693" s="93" t="str">
        <f t="shared" si="311"/>
        <v/>
      </c>
      <c r="F693" s="27"/>
      <c r="G693" s="41"/>
      <c r="H693" s="76"/>
      <c r="I693" s="109"/>
      <c r="J693" s="94">
        <f t="shared" si="302"/>
        <v>0</v>
      </c>
      <c r="K693" s="27"/>
      <c r="L693" s="27"/>
      <c r="M693" s="27"/>
      <c r="N693" s="27"/>
      <c r="O693" s="27"/>
      <c r="P693" s="77"/>
      <c r="Q693" s="27"/>
      <c r="R693" s="45"/>
      <c r="S693" s="55"/>
      <c r="T693" s="23"/>
      <c r="U693" s="23"/>
      <c r="V693" s="23"/>
      <c r="W693" s="23"/>
      <c r="X693" s="23"/>
      <c r="Y693" s="91"/>
      <c r="Z693" s="92"/>
      <c r="AA693" s="92"/>
      <c r="AB693" s="67" t="str">
        <f t="shared" si="303"/>
        <v/>
      </c>
      <c r="AC693" s="67" t="str">
        <f t="shared" si="304"/>
        <v/>
      </c>
      <c r="AD693" s="67" t="str">
        <f t="shared" si="305"/>
        <v/>
      </c>
      <c r="AE693" s="31"/>
      <c r="AF693" s="23">
        <f t="shared" si="306"/>
        <v>0</v>
      </c>
      <c r="AG693" s="23">
        <f t="shared" si="307"/>
        <v>0</v>
      </c>
      <c r="AH693" s="23">
        <f t="shared" si="308"/>
        <v>0</v>
      </c>
      <c r="AI693" s="23">
        <f t="shared" si="309"/>
        <v>0</v>
      </c>
      <c r="AJ693" s="23">
        <f t="shared" si="310"/>
        <v>0</v>
      </c>
    </row>
    <row r="694" spans="1:36" ht="25.5" customHeight="1" x14ac:dyDescent="0.2">
      <c r="A694" s="225" t="s">
        <v>0</v>
      </c>
      <c r="B694" s="226" t="s">
        <v>662</v>
      </c>
      <c r="C694" s="41" t="s">
        <v>30</v>
      </c>
      <c r="D694" s="74" t="s">
        <v>1179</v>
      </c>
      <c r="E694" s="93" t="str">
        <f t="shared" si="311"/>
        <v>Niveau 2</v>
      </c>
      <c r="F694" s="27" t="s">
        <v>1136</v>
      </c>
      <c r="G694" s="41" t="s">
        <v>1145</v>
      </c>
      <c r="H694" s="76">
        <v>270</v>
      </c>
      <c r="I694" s="109">
        <v>4.4000000000000004</v>
      </c>
      <c r="J694" s="94">
        <f t="shared" si="302"/>
        <v>1188</v>
      </c>
      <c r="K694" s="27"/>
      <c r="L694" s="27"/>
      <c r="M694" s="27"/>
      <c r="N694" s="27"/>
      <c r="O694" s="27"/>
      <c r="P694" s="77"/>
      <c r="Q694" s="27"/>
      <c r="R694" s="45"/>
      <c r="S694" s="55"/>
      <c r="T694" s="23"/>
      <c r="U694" s="23"/>
      <c r="V694" s="23"/>
      <c r="W694" s="23"/>
      <c r="X694" s="23"/>
      <c r="Y694" s="91"/>
      <c r="Z694" s="92"/>
      <c r="AA694" s="92"/>
      <c r="AB694" s="67" t="str">
        <f t="shared" si="303"/>
        <v/>
      </c>
      <c r="AC694" s="67" t="str">
        <f t="shared" si="304"/>
        <v/>
      </c>
      <c r="AD694" s="67" t="str">
        <f t="shared" si="305"/>
        <v/>
      </c>
      <c r="AE694" s="31"/>
      <c r="AF694" s="23">
        <f t="shared" si="306"/>
        <v>0</v>
      </c>
      <c r="AG694" s="23">
        <f t="shared" si="307"/>
        <v>1</v>
      </c>
      <c r="AH694" s="23">
        <f t="shared" si="308"/>
        <v>0</v>
      </c>
      <c r="AI694" s="23">
        <f t="shared" si="309"/>
        <v>0</v>
      </c>
      <c r="AJ694" s="23">
        <f t="shared" si="310"/>
        <v>0</v>
      </c>
    </row>
    <row r="695" spans="1:36" ht="25.5" customHeight="1" x14ac:dyDescent="0.2">
      <c r="A695" s="225" t="s">
        <v>5</v>
      </c>
      <c r="B695" s="226" t="s">
        <v>663</v>
      </c>
      <c r="C695" s="41" t="s">
        <v>29</v>
      </c>
      <c r="D695" s="74" t="s">
        <v>1339</v>
      </c>
      <c r="E695" s="93" t="str">
        <f t="shared" si="311"/>
        <v>Niveau 1</v>
      </c>
      <c r="F695" s="27" t="s">
        <v>1136</v>
      </c>
      <c r="G695" s="41" t="s">
        <v>1145</v>
      </c>
      <c r="H695" s="76">
        <v>35</v>
      </c>
      <c r="I695" s="109">
        <v>4.5</v>
      </c>
      <c r="J695" s="94">
        <f t="shared" si="302"/>
        <v>157.5</v>
      </c>
      <c r="K695" s="27"/>
      <c r="L695" s="27"/>
      <c r="M695" s="27"/>
      <c r="N695" s="27"/>
      <c r="O695" s="27"/>
      <c r="P695" s="77"/>
      <c r="Q695" s="27"/>
      <c r="R695" s="45"/>
      <c r="S695" s="55"/>
      <c r="T695" s="23"/>
      <c r="U695" s="23"/>
      <c r="V695" s="23"/>
      <c r="W695" s="23"/>
      <c r="X695" s="23"/>
      <c r="Y695" s="91"/>
      <c r="Z695" s="92"/>
      <c r="AA695" s="92"/>
      <c r="AB695" s="67" t="str">
        <f t="shared" si="303"/>
        <v/>
      </c>
      <c r="AC695" s="67" t="str">
        <f t="shared" si="304"/>
        <v/>
      </c>
      <c r="AD695" s="67" t="str">
        <f t="shared" si="305"/>
        <v/>
      </c>
      <c r="AE695" s="31"/>
      <c r="AF695" s="23">
        <f t="shared" si="306"/>
        <v>1</v>
      </c>
      <c r="AG695" s="23">
        <f t="shared" si="307"/>
        <v>0</v>
      </c>
      <c r="AH695" s="23">
        <f t="shared" si="308"/>
        <v>0</v>
      </c>
      <c r="AI695" s="23">
        <f t="shared" si="309"/>
        <v>0</v>
      </c>
      <c r="AJ695" s="23">
        <f t="shared" si="310"/>
        <v>0</v>
      </c>
    </row>
    <row r="696" spans="1:36" s="263" customFormat="1" ht="25.5" customHeight="1" x14ac:dyDescent="0.2">
      <c r="A696" s="248" t="s">
        <v>0</v>
      </c>
      <c r="B696" s="249" t="s">
        <v>2060</v>
      </c>
      <c r="C696" s="250" t="s">
        <v>34</v>
      </c>
      <c r="D696" s="251"/>
      <c r="E696" s="247"/>
      <c r="F696" s="252"/>
      <c r="G696" s="250"/>
      <c r="H696" s="253"/>
      <c r="I696" s="254"/>
      <c r="J696" s="255"/>
      <c r="K696" s="252"/>
      <c r="L696" s="252"/>
      <c r="M696" s="252"/>
      <c r="N696" s="252"/>
      <c r="O696" s="252"/>
      <c r="P696" s="264" t="s">
        <v>2120</v>
      </c>
      <c r="Q696" s="252"/>
      <c r="R696" s="256"/>
      <c r="S696" s="247"/>
      <c r="T696" s="261"/>
      <c r="U696" s="261"/>
      <c r="V696" s="261"/>
      <c r="W696" s="261"/>
      <c r="X696" s="261"/>
      <c r="Y696" s="257"/>
      <c r="Z696" s="258"/>
      <c r="AA696" s="258"/>
      <c r="AB696" s="259"/>
      <c r="AC696" s="259"/>
      <c r="AD696" s="259"/>
      <c r="AE696" s="262"/>
      <c r="AF696" s="261"/>
      <c r="AG696" s="261"/>
      <c r="AH696" s="261"/>
      <c r="AI696" s="261"/>
      <c r="AJ696" s="261"/>
    </row>
    <row r="697" spans="1:36" ht="25.5" customHeight="1" x14ac:dyDescent="0.2">
      <c r="A697" s="228" t="s">
        <v>0</v>
      </c>
      <c r="B697" s="229" t="s">
        <v>2059</v>
      </c>
      <c r="C697" s="179" t="s">
        <v>1116</v>
      </c>
      <c r="D697" s="74"/>
      <c r="E697" s="93" t="str">
        <f t="shared" si="311"/>
        <v/>
      </c>
      <c r="F697" s="27"/>
      <c r="G697" s="41"/>
      <c r="H697" s="76"/>
      <c r="I697" s="109"/>
      <c r="J697" s="94">
        <f t="shared" si="302"/>
        <v>0</v>
      </c>
      <c r="K697" s="27"/>
      <c r="L697" s="27"/>
      <c r="M697" s="27"/>
      <c r="N697" s="27"/>
      <c r="O697" s="27"/>
      <c r="P697" s="77"/>
      <c r="Q697" s="27"/>
      <c r="R697" s="45"/>
      <c r="S697" s="55"/>
      <c r="T697" s="23"/>
      <c r="U697" s="23"/>
      <c r="V697" s="23"/>
      <c r="W697" s="23"/>
      <c r="X697" s="23"/>
      <c r="Y697" s="91"/>
      <c r="Z697" s="92"/>
      <c r="AA697" s="92"/>
      <c r="AB697" s="67" t="str">
        <f t="shared" si="303"/>
        <v/>
      </c>
      <c r="AC697" s="67" t="str">
        <f t="shared" si="304"/>
        <v/>
      </c>
      <c r="AD697" s="67" t="str">
        <f t="shared" si="305"/>
        <v/>
      </c>
      <c r="AE697" s="31"/>
      <c r="AF697" s="23">
        <f t="shared" si="306"/>
        <v>0</v>
      </c>
      <c r="AG697" s="23">
        <f t="shared" si="307"/>
        <v>0</v>
      </c>
      <c r="AH697" s="23">
        <f t="shared" si="308"/>
        <v>0</v>
      </c>
      <c r="AI697" s="23">
        <f t="shared" si="309"/>
        <v>0</v>
      </c>
      <c r="AJ697" s="23">
        <f t="shared" si="310"/>
        <v>0</v>
      </c>
    </row>
    <row r="698" spans="1:36" ht="25.5" customHeight="1" x14ac:dyDescent="0.2">
      <c r="A698" s="225" t="s">
        <v>0</v>
      </c>
      <c r="B698" s="226" t="s">
        <v>665</v>
      </c>
      <c r="C698" s="41" t="s">
        <v>37</v>
      </c>
      <c r="D698" s="74" t="s">
        <v>1180</v>
      </c>
      <c r="E698" s="93" t="str">
        <f t="shared" ref="E698:E709" si="312">IF(D698="Bon état","Niveau 1",IF(D698="Faïencée","Niveau 2",IF(D698="Fortement faïencée","Niveau 3",IF(D698="Orniérée","Niveau 4",IF(D698="Affaissée ou quasi détruite","Niveau 5","")))))</f>
        <v>Niveau 3</v>
      </c>
      <c r="F698" s="27" t="s">
        <v>1136</v>
      </c>
      <c r="G698" s="41" t="s">
        <v>1144</v>
      </c>
      <c r="H698" s="76">
        <v>185</v>
      </c>
      <c r="I698" s="109">
        <v>3.8</v>
      </c>
      <c r="J698" s="94">
        <f t="shared" ref="J698:J709" si="313">I698*H698</f>
        <v>703</v>
      </c>
      <c r="K698" s="27">
        <v>70</v>
      </c>
      <c r="L698" s="27"/>
      <c r="M698" s="27"/>
      <c r="N698" s="27">
        <v>211</v>
      </c>
      <c r="O698" s="27"/>
      <c r="P698" s="77"/>
      <c r="Q698" s="27"/>
      <c r="R698" s="45"/>
      <c r="S698" s="55"/>
      <c r="T698" s="23"/>
      <c r="U698" s="23"/>
      <c r="V698" s="23"/>
      <c r="W698" s="23"/>
      <c r="X698" s="23"/>
      <c r="Y698" s="91"/>
      <c r="Z698" s="92"/>
      <c r="AA698" s="92"/>
      <c r="AB698" s="67" t="str">
        <f t="shared" ref="AB698:AB709" si="314">IF(R698="Année N",Y698+Z698+AA698,"")</f>
        <v/>
      </c>
      <c r="AC698" s="67" t="str">
        <f t="shared" ref="AC698:AC709" si="315">IF(R698="N+1",Y698+Z698+AA698,"")</f>
        <v/>
      </c>
      <c r="AD698" s="67" t="str">
        <f t="shared" ref="AD698:AD709" si="316">IF(R698="&gt; N+1",Y698+Z698+AA698,"")</f>
        <v/>
      </c>
      <c r="AE698" s="31"/>
      <c r="AF698" s="23">
        <f t="shared" ref="AF698:AF709" si="317">IF(E698="Niveau 1",1,0)</f>
        <v>0</v>
      </c>
      <c r="AG698" s="23">
        <f t="shared" ref="AG698:AG709" si="318">IF(E698="Niveau 2",1,0)</f>
        <v>0</v>
      </c>
      <c r="AH698" s="23">
        <f t="shared" ref="AH698:AH709" si="319">IF(E698="Niveau 3",1,0)</f>
        <v>1</v>
      </c>
      <c r="AI698" s="23">
        <f t="shared" ref="AI698:AI709" si="320">IF(E698="Niveau 4",1,0)</f>
        <v>0</v>
      </c>
      <c r="AJ698" s="23">
        <f t="shared" ref="AJ698:AJ709" si="321">IF(E698="Niveau 5",1,0)</f>
        <v>0</v>
      </c>
    </row>
    <row r="699" spans="1:36" ht="25.5" customHeight="1" x14ac:dyDescent="0.2">
      <c r="A699" s="225" t="s">
        <v>1</v>
      </c>
      <c r="B699" s="226" t="s">
        <v>666</v>
      </c>
      <c r="C699" s="41" t="s">
        <v>31</v>
      </c>
      <c r="D699" s="74" t="s">
        <v>1179</v>
      </c>
      <c r="E699" s="93" t="str">
        <f t="shared" si="312"/>
        <v>Niveau 2</v>
      </c>
      <c r="F699" s="27" t="s">
        <v>1136</v>
      </c>
      <c r="G699" s="41" t="s">
        <v>1145</v>
      </c>
      <c r="H699" s="76"/>
      <c r="I699" s="109"/>
      <c r="J699" s="94">
        <f t="shared" si="313"/>
        <v>0</v>
      </c>
      <c r="K699" s="27"/>
      <c r="L699" s="27"/>
      <c r="M699" s="27"/>
      <c r="N699" s="27"/>
      <c r="O699" s="27"/>
      <c r="P699" s="77"/>
      <c r="Q699" s="27"/>
      <c r="R699" s="45"/>
      <c r="S699" s="55"/>
      <c r="T699" s="23"/>
      <c r="U699" s="23"/>
      <c r="V699" s="23"/>
      <c r="W699" s="23"/>
      <c r="X699" s="23"/>
      <c r="Y699" s="91"/>
      <c r="Z699" s="92"/>
      <c r="AA699" s="92"/>
      <c r="AB699" s="67" t="str">
        <f t="shared" si="314"/>
        <v/>
      </c>
      <c r="AC699" s="67" t="str">
        <f t="shared" si="315"/>
        <v/>
      </c>
      <c r="AD699" s="67" t="str">
        <f t="shared" si="316"/>
        <v/>
      </c>
      <c r="AE699" s="31"/>
      <c r="AF699" s="23">
        <f t="shared" si="317"/>
        <v>0</v>
      </c>
      <c r="AG699" s="23">
        <f t="shared" si="318"/>
        <v>1</v>
      </c>
      <c r="AH699" s="23">
        <f t="shared" si="319"/>
        <v>0</v>
      </c>
      <c r="AI699" s="23">
        <f t="shared" si="320"/>
        <v>0</v>
      </c>
      <c r="AJ699" s="23">
        <f t="shared" si="321"/>
        <v>0</v>
      </c>
    </row>
    <row r="700" spans="1:36" ht="25.5" customHeight="1" x14ac:dyDescent="0.2">
      <c r="A700" s="225" t="s">
        <v>7</v>
      </c>
      <c r="B700" s="226" t="s">
        <v>667</v>
      </c>
      <c r="C700" s="41" t="s">
        <v>1116</v>
      </c>
      <c r="D700" s="74" t="s">
        <v>1339</v>
      </c>
      <c r="E700" s="93" t="str">
        <f t="shared" si="312"/>
        <v>Niveau 1</v>
      </c>
      <c r="F700" s="27" t="s">
        <v>1136</v>
      </c>
      <c r="G700" s="41" t="s">
        <v>1145</v>
      </c>
      <c r="H700" s="76"/>
      <c r="I700" s="109"/>
      <c r="J700" s="94">
        <f t="shared" si="313"/>
        <v>0</v>
      </c>
      <c r="K700" s="27"/>
      <c r="L700" s="27"/>
      <c r="M700" s="27"/>
      <c r="N700" s="27"/>
      <c r="O700" s="27"/>
      <c r="P700" s="77"/>
      <c r="Q700" s="27"/>
      <c r="R700" s="45"/>
      <c r="S700" s="55"/>
      <c r="T700" s="23"/>
      <c r="U700" s="23"/>
      <c r="V700" s="23"/>
      <c r="W700" s="23"/>
      <c r="X700" s="23"/>
      <c r="Y700" s="91"/>
      <c r="Z700" s="92"/>
      <c r="AA700" s="92"/>
      <c r="AB700" s="67" t="str">
        <f t="shared" si="314"/>
        <v/>
      </c>
      <c r="AC700" s="67" t="str">
        <f t="shared" si="315"/>
        <v/>
      </c>
      <c r="AD700" s="67" t="str">
        <f t="shared" si="316"/>
        <v/>
      </c>
      <c r="AE700" s="31"/>
      <c r="AF700" s="23">
        <f t="shared" si="317"/>
        <v>1</v>
      </c>
      <c r="AG700" s="23">
        <f t="shared" si="318"/>
        <v>0</v>
      </c>
      <c r="AH700" s="23">
        <f t="shared" si="319"/>
        <v>0</v>
      </c>
      <c r="AI700" s="23">
        <f t="shared" si="320"/>
        <v>0</v>
      </c>
      <c r="AJ700" s="23">
        <f t="shared" si="321"/>
        <v>0</v>
      </c>
    </row>
    <row r="701" spans="1:36" ht="25.5" customHeight="1" x14ac:dyDescent="0.2">
      <c r="A701" s="225" t="s">
        <v>10</v>
      </c>
      <c r="B701" s="226" t="s">
        <v>2061</v>
      </c>
      <c r="C701" s="41" t="s">
        <v>26</v>
      </c>
      <c r="D701" s="74" t="s">
        <v>1179</v>
      </c>
      <c r="E701" s="93" t="str">
        <f t="shared" si="312"/>
        <v>Niveau 2</v>
      </c>
      <c r="F701" s="27" t="s">
        <v>1135</v>
      </c>
      <c r="G701" s="41" t="s">
        <v>1144</v>
      </c>
      <c r="H701" s="76"/>
      <c r="I701" s="109"/>
      <c r="J701" s="94">
        <f t="shared" si="313"/>
        <v>0</v>
      </c>
      <c r="K701" s="27"/>
      <c r="L701" s="27"/>
      <c r="M701" s="27"/>
      <c r="N701" s="27"/>
      <c r="O701" s="27"/>
      <c r="P701" s="77"/>
      <c r="Q701" s="27"/>
      <c r="R701" s="45"/>
      <c r="S701" s="55"/>
      <c r="T701" s="23"/>
      <c r="U701" s="23"/>
      <c r="V701" s="23"/>
      <c r="W701" s="23"/>
      <c r="X701" s="23"/>
      <c r="Y701" s="91"/>
      <c r="Z701" s="92"/>
      <c r="AA701" s="92"/>
      <c r="AB701" s="67" t="str">
        <f t="shared" si="314"/>
        <v/>
      </c>
      <c r="AC701" s="67" t="str">
        <f t="shared" si="315"/>
        <v/>
      </c>
      <c r="AD701" s="67" t="str">
        <f t="shared" si="316"/>
        <v/>
      </c>
      <c r="AE701" s="31"/>
      <c r="AF701" s="23">
        <f t="shared" si="317"/>
        <v>0</v>
      </c>
      <c r="AG701" s="23">
        <f t="shared" si="318"/>
        <v>1</v>
      </c>
      <c r="AH701" s="23">
        <f t="shared" si="319"/>
        <v>0</v>
      </c>
      <c r="AI701" s="23">
        <f t="shared" si="320"/>
        <v>0</v>
      </c>
      <c r="AJ701" s="23">
        <f t="shared" si="321"/>
        <v>0</v>
      </c>
    </row>
    <row r="702" spans="1:36" ht="25.5" customHeight="1" x14ac:dyDescent="0.2">
      <c r="A702" s="225" t="s">
        <v>0</v>
      </c>
      <c r="B702" s="226" t="s">
        <v>2062</v>
      </c>
      <c r="C702" s="41" t="s">
        <v>27</v>
      </c>
      <c r="D702" s="74" t="s">
        <v>1179</v>
      </c>
      <c r="E702" s="93" t="str">
        <f t="shared" si="312"/>
        <v>Niveau 2</v>
      </c>
      <c r="F702" s="27" t="s">
        <v>1135</v>
      </c>
      <c r="G702" s="41" t="s">
        <v>1145</v>
      </c>
      <c r="H702" s="76"/>
      <c r="I702" s="109"/>
      <c r="J702" s="94">
        <f t="shared" si="313"/>
        <v>0</v>
      </c>
      <c r="K702" s="27"/>
      <c r="L702" s="27"/>
      <c r="M702" s="27"/>
      <c r="N702" s="27"/>
      <c r="O702" s="27"/>
      <c r="P702" s="77"/>
      <c r="Q702" s="27"/>
      <c r="R702" s="45"/>
      <c r="S702" s="55"/>
      <c r="T702" s="23"/>
      <c r="U702" s="23"/>
      <c r="V702" s="23"/>
      <c r="W702" s="23"/>
      <c r="X702" s="23"/>
      <c r="Y702" s="91"/>
      <c r="Z702" s="92"/>
      <c r="AA702" s="92"/>
      <c r="AB702" s="67" t="str">
        <f t="shared" si="314"/>
        <v/>
      </c>
      <c r="AC702" s="67" t="str">
        <f t="shared" si="315"/>
        <v/>
      </c>
      <c r="AD702" s="67" t="str">
        <f t="shared" si="316"/>
        <v/>
      </c>
      <c r="AE702" s="31"/>
      <c r="AF702" s="23">
        <f t="shared" si="317"/>
        <v>0</v>
      </c>
      <c r="AG702" s="23">
        <f t="shared" si="318"/>
        <v>1</v>
      </c>
      <c r="AH702" s="23">
        <f t="shared" si="319"/>
        <v>0</v>
      </c>
      <c r="AI702" s="23">
        <f t="shared" si="320"/>
        <v>0</v>
      </c>
      <c r="AJ702" s="23">
        <f t="shared" si="321"/>
        <v>0</v>
      </c>
    </row>
    <row r="703" spans="1:36" ht="25.5" customHeight="1" x14ac:dyDescent="0.2">
      <c r="A703" s="225" t="s">
        <v>5</v>
      </c>
      <c r="B703" s="226" t="s">
        <v>2063</v>
      </c>
      <c r="C703" s="41" t="s">
        <v>30</v>
      </c>
      <c r="D703" s="74" t="s">
        <v>1339</v>
      </c>
      <c r="E703" s="93" t="str">
        <f t="shared" si="312"/>
        <v>Niveau 1</v>
      </c>
      <c r="F703" s="27" t="s">
        <v>1136</v>
      </c>
      <c r="G703" s="41" t="s">
        <v>1145</v>
      </c>
      <c r="H703" s="76"/>
      <c r="I703" s="109"/>
      <c r="J703" s="94">
        <f t="shared" si="313"/>
        <v>0</v>
      </c>
      <c r="K703" s="27"/>
      <c r="L703" s="27"/>
      <c r="M703" s="27"/>
      <c r="N703" s="27"/>
      <c r="O703" s="27"/>
      <c r="P703" s="77"/>
      <c r="Q703" s="27"/>
      <c r="R703" s="45"/>
      <c r="S703" s="55"/>
      <c r="T703" s="23"/>
      <c r="U703" s="23"/>
      <c r="V703" s="23"/>
      <c r="W703" s="23"/>
      <c r="X703" s="23"/>
      <c r="Y703" s="91"/>
      <c r="Z703" s="92"/>
      <c r="AA703" s="92"/>
      <c r="AB703" s="67" t="str">
        <f t="shared" si="314"/>
        <v/>
      </c>
      <c r="AC703" s="67" t="str">
        <f t="shared" si="315"/>
        <v/>
      </c>
      <c r="AD703" s="67" t="str">
        <f t="shared" si="316"/>
        <v/>
      </c>
      <c r="AE703" s="31"/>
      <c r="AF703" s="23">
        <f t="shared" si="317"/>
        <v>1</v>
      </c>
      <c r="AG703" s="23">
        <f t="shared" si="318"/>
        <v>0</v>
      </c>
      <c r="AH703" s="23">
        <f t="shared" si="319"/>
        <v>0</v>
      </c>
      <c r="AI703" s="23">
        <f t="shared" si="320"/>
        <v>0</v>
      </c>
      <c r="AJ703" s="23">
        <f t="shared" si="321"/>
        <v>0</v>
      </c>
    </row>
    <row r="704" spans="1:36" ht="25.5" customHeight="1" x14ac:dyDescent="0.2">
      <c r="A704" s="225" t="s">
        <v>10</v>
      </c>
      <c r="B704" s="227" t="s">
        <v>1472</v>
      </c>
      <c r="C704" s="41" t="s">
        <v>29</v>
      </c>
      <c r="D704" s="74" t="s">
        <v>1339</v>
      </c>
      <c r="E704" s="93" t="str">
        <f t="shared" si="312"/>
        <v>Niveau 1</v>
      </c>
      <c r="F704" s="27" t="s">
        <v>1136</v>
      </c>
      <c r="G704" s="41" t="s">
        <v>1145</v>
      </c>
      <c r="H704" s="76"/>
      <c r="I704" s="109"/>
      <c r="J704" s="94">
        <f t="shared" si="313"/>
        <v>0</v>
      </c>
      <c r="K704" s="27"/>
      <c r="L704" s="27"/>
      <c r="M704" s="27"/>
      <c r="N704" s="27"/>
      <c r="O704" s="27"/>
      <c r="P704" s="77"/>
      <c r="Q704" s="27"/>
      <c r="R704" s="45"/>
      <c r="S704" s="55"/>
      <c r="T704" s="23"/>
      <c r="U704" s="23"/>
      <c r="V704" s="23"/>
      <c r="W704" s="23"/>
      <c r="X704" s="23"/>
      <c r="Y704" s="91"/>
      <c r="Z704" s="92"/>
      <c r="AA704" s="92"/>
      <c r="AB704" s="67" t="str">
        <f t="shared" si="314"/>
        <v/>
      </c>
      <c r="AC704" s="67" t="str">
        <f t="shared" si="315"/>
        <v/>
      </c>
      <c r="AD704" s="67" t="str">
        <f t="shared" si="316"/>
        <v/>
      </c>
      <c r="AE704" s="31"/>
      <c r="AF704" s="23">
        <f t="shared" si="317"/>
        <v>1</v>
      </c>
      <c r="AG704" s="23">
        <f t="shared" si="318"/>
        <v>0</v>
      </c>
      <c r="AH704" s="23">
        <f t="shared" si="319"/>
        <v>0</v>
      </c>
      <c r="AI704" s="23">
        <f t="shared" si="320"/>
        <v>0</v>
      </c>
      <c r="AJ704" s="23">
        <f t="shared" si="321"/>
        <v>0</v>
      </c>
    </row>
    <row r="705" spans="1:36" ht="25.5" customHeight="1" x14ac:dyDescent="0.2">
      <c r="A705" s="225" t="s">
        <v>0</v>
      </c>
      <c r="B705" s="226" t="s">
        <v>671</v>
      </c>
      <c r="C705" s="41" t="s">
        <v>31</v>
      </c>
      <c r="D705" s="74" t="s">
        <v>1339</v>
      </c>
      <c r="E705" s="93" t="str">
        <f t="shared" si="312"/>
        <v>Niveau 1</v>
      </c>
      <c r="F705" s="27" t="s">
        <v>1136</v>
      </c>
      <c r="G705" s="41" t="s">
        <v>1145</v>
      </c>
      <c r="H705" s="76"/>
      <c r="I705" s="109"/>
      <c r="J705" s="94">
        <f t="shared" si="313"/>
        <v>0</v>
      </c>
      <c r="K705" s="27"/>
      <c r="L705" s="27"/>
      <c r="M705" s="27"/>
      <c r="N705" s="27"/>
      <c r="O705" s="27"/>
      <c r="P705" s="77"/>
      <c r="Q705" s="27"/>
      <c r="R705" s="45"/>
      <c r="S705" s="55"/>
      <c r="T705" s="23"/>
      <c r="U705" s="23"/>
      <c r="V705" s="23"/>
      <c r="W705" s="23"/>
      <c r="X705" s="23"/>
      <c r="Y705" s="91"/>
      <c r="Z705" s="92"/>
      <c r="AA705" s="92"/>
      <c r="AB705" s="67" t="str">
        <f t="shared" si="314"/>
        <v/>
      </c>
      <c r="AC705" s="67" t="str">
        <f t="shared" si="315"/>
        <v/>
      </c>
      <c r="AD705" s="67" t="str">
        <f t="shared" si="316"/>
        <v/>
      </c>
      <c r="AE705" s="31"/>
      <c r="AF705" s="23">
        <f t="shared" si="317"/>
        <v>1</v>
      </c>
      <c r="AG705" s="23">
        <f t="shared" si="318"/>
        <v>0</v>
      </c>
      <c r="AH705" s="23">
        <f t="shared" si="319"/>
        <v>0</v>
      </c>
      <c r="AI705" s="23">
        <f t="shared" si="320"/>
        <v>0</v>
      </c>
      <c r="AJ705" s="23">
        <f t="shared" si="321"/>
        <v>0</v>
      </c>
    </row>
    <row r="706" spans="1:36" ht="25.5" customHeight="1" x14ac:dyDescent="0.2">
      <c r="A706" s="225" t="s">
        <v>1</v>
      </c>
      <c r="B706" s="226" t="s">
        <v>2064</v>
      </c>
      <c r="C706" s="41" t="s">
        <v>31</v>
      </c>
      <c r="D706" s="74" t="s">
        <v>1179</v>
      </c>
      <c r="E706" s="93" t="str">
        <f t="shared" si="312"/>
        <v>Niveau 2</v>
      </c>
      <c r="F706" s="27" t="s">
        <v>1135</v>
      </c>
      <c r="G706" s="41" t="s">
        <v>1144</v>
      </c>
      <c r="H706" s="76"/>
      <c r="I706" s="109"/>
      <c r="J706" s="94">
        <f t="shared" si="313"/>
        <v>0</v>
      </c>
      <c r="K706" s="27"/>
      <c r="L706" s="27"/>
      <c r="M706" s="27"/>
      <c r="N706" s="27"/>
      <c r="O706" s="27"/>
      <c r="P706" s="77"/>
      <c r="Q706" s="27"/>
      <c r="R706" s="45"/>
      <c r="S706" s="55"/>
      <c r="T706" s="23"/>
      <c r="U706" s="23"/>
      <c r="V706" s="23"/>
      <c r="W706" s="23"/>
      <c r="X706" s="23"/>
      <c r="Y706" s="91"/>
      <c r="Z706" s="92"/>
      <c r="AA706" s="92"/>
      <c r="AB706" s="67" t="str">
        <f t="shared" si="314"/>
        <v/>
      </c>
      <c r="AC706" s="67" t="str">
        <f t="shared" si="315"/>
        <v/>
      </c>
      <c r="AD706" s="67" t="str">
        <f t="shared" si="316"/>
        <v/>
      </c>
      <c r="AE706" s="31"/>
      <c r="AF706" s="23">
        <f t="shared" si="317"/>
        <v>0</v>
      </c>
      <c r="AG706" s="23">
        <f t="shared" si="318"/>
        <v>1</v>
      </c>
      <c r="AH706" s="23">
        <f t="shared" si="319"/>
        <v>0</v>
      </c>
      <c r="AI706" s="23">
        <f t="shared" si="320"/>
        <v>0</v>
      </c>
      <c r="AJ706" s="23">
        <f t="shared" si="321"/>
        <v>0</v>
      </c>
    </row>
    <row r="707" spans="1:36" ht="25.5" customHeight="1" x14ac:dyDescent="0.2">
      <c r="A707" s="225" t="s">
        <v>0</v>
      </c>
      <c r="B707" s="222" t="s">
        <v>1676</v>
      </c>
      <c r="C707" s="41" t="s">
        <v>33</v>
      </c>
      <c r="D707" s="74" t="s">
        <v>1339</v>
      </c>
      <c r="E707" s="93" t="str">
        <f t="shared" si="312"/>
        <v>Niveau 1</v>
      </c>
      <c r="F707" s="27" t="s">
        <v>1136</v>
      </c>
      <c r="G707" s="41" t="s">
        <v>1145</v>
      </c>
      <c r="H707" s="76"/>
      <c r="I707" s="109"/>
      <c r="J707" s="94">
        <f t="shared" si="313"/>
        <v>0</v>
      </c>
      <c r="K707" s="27"/>
      <c r="L707" s="27"/>
      <c r="M707" s="27"/>
      <c r="N707" s="27"/>
      <c r="O707" s="27"/>
      <c r="P707" s="77"/>
      <c r="Q707" s="27"/>
      <c r="R707" s="45"/>
      <c r="S707" s="55"/>
      <c r="T707" s="23"/>
      <c r="U707" s="23"/>
      <c r="V707" s="23"/>
      <c r="W707" s="23"/>
      <c r="X707" s="23"/>
      <c r="Y707" s="91"/>
      <c r="Z707" s="92"/>
      <c r="AA707" s="92"/>
      <c r="AB707" s="67" t="str">
        <f t="shared" si="314"/>
        <v/>
      </c>
      <c r="AC707" s="67" t="str">
        <f t="shared" si="315"/>
        <v/>
      </c>
      <c r="AD707" s="67" t="str">
        <f t="shared" si="316"/>
        <v/>
      </c>
      <c r="AE707" s="31"/>
      <c r="AF707" s="23">
        <f t="shared" si="317"/>
        <v>1</v>
      </c>
      <c r="AG707" s="23">
        <f t="shared" si="318"/>
        <v>0</v>
      </c>
      <c r="AH707" s="23">
        <f t="shared" si="319"/>
        <v>0</v>
      </c>
      <c r="AI707" s="23">
        <f t="shared" si="320"/>
        <v>0</v>
      </c>
      <c r="AJ707" s="23">
        <f t="shared" si="321"/>
        <v>0</v>
      </c>
    </row>
    <row r="708" spans="1:36" ht="25.5" customHeight="1" x14ac:dyDescent="0.2">
      <c r="A708" s="228" t="s">
        <v>0</v>
      </c>
      <c r="B708" s="229" t="s">
        <v>2067</v>
      </c>
      <c r="C708" s="179" t="s">
        <v>33</v>
      </c>
      <c r="D708" s="74"/>
      <c r="E708" s="93" t="str">
        <f t="shared" si="312"/>
        <v/>
      </c>
      <c r="F708" s="27"/>
      <c r="G708" s="41"/>
      <c r="H708" s="76"/>
      <c r="I708" s="109"/>
      <c r="J708" s="94">
        <f t="shared" si="313"/>
        <v>0</v>
      </c>
      <c r="K708" s="27"/>
      <c r="L708" s="27"/>
      <c r="M708" s="27"/>
      <c r="N708" s="27"/>
      <c r="O708" s="27"/>
      <c r="P708" s="77"/>
      <c r="Q708" s="27"/>
      <c r="R708" s="45"/>
      <c r="S708" s="55"/>
      <c r="T708" s="23"/>
      <c r="U708" s="23"/>
      <c r="V708" s="23"/>
      <c r="W708" s="23"/>
      <c r="X708" s="23"/>
      <c r="Y708" s="91"/>
      <c r="Z708" s="92"/>
      <c r="AA708" s="92"/>
      <c r="AB708" s="67" t="str">
        <f t="shared" si="314"/>
        <v/>
      </c>
      <c r="AC708" s="67" t="str">
        <f t="shared" si="315"/>
        <v/>
      </c>
      <c r="AD708" s="67" t="str">
        <f t="shared" si="316"/>
        <v/>
      </c>
      <c r="AE708" s="31"/>
      <c r="AF708" s="23">
        <f t="shared" si="317"/>
        <v>0</v>
      </c>
      <c r="AG708" s="23">
        <f t="shared" si="318"/>
        <v>0</v>
      </c>
      <c r="AH708" s="23">
        <f t="shared" si="319"/>
        <v>0</v>
      </c>
      <c r="AI708" s="23">
        <f t="shared" si="320"/>
        <v>0</v>
      </c>
      <c r="AJ708" s="23">
        <f t="shared" si="321"/>
        <v>0</v>
      </c>
    </row>
    <row r="709" spans="1:36" ht="25.5" customHeight="1" x14ac:dyDescent="0.2">
      <c r="A709" s="225" t="s">
        <v>0</v>
      </c>
      <c r="B709" s="226" t="s">
        <v>674</v>
      </c>
      <c r="C709" s="41" t="s">
        <v>1114</v>
      </c>
      <c r="D709" s="74" t="s">
        <v>1339</v>
      </c>
      <c r="E709" s="93" t="str">
        <f t="shared" si="312"/>
        <v>Niveau 1</v>
      </c>
      <c r="F709" s="27" t="s">
        <v>1135</v>
      </c>
      <c r="G709" s="41" t="s">
        <v>1144</v>
      </c>
      <c r="H709" s="76"/>
      <c r="I709" s="109"/>
      <c r="J709" s="94">
        <f t="shared" si="313"/>
        <v>0</v>
      </c>
      <c r="K709" s="27"/>
      <c r="L709" s="27"/>
      <c r="M709" s="27"/>
      <c r="N709" s="27"/>
      <c r="O709" s="27"/>
      <c r="P709" s="77"/>
      <c r="Q709" s="27"/>
      <c r="R709" s="45"/>
      <c r="S709" s="55"/>
      <c r="T709" s="23"/>
      <c r="U709" s="23"/>
      <c r="V709" s="23"/>
      <c r="W709" s="23"/>
      <c r="X709" s="23"/>
      <c r="Y709" s="91"/>
      <c r="Z709" s="92"/>
      <c r="AA709" s="92"/>
      <c r="AB709" s="67" t="str">
        <f t="shared" si="314"/>
        <v/>
      </c>
      <c r="AC709" s="67" t="str">
        <f t="shared" si="315"/>
        <v/>
      </c>
      <c r="AD709" s="67" t="str">
        <f t="shared" si="316"/>
        <v/>
      </c>
      <c r="AE709" s="31"/>
      <c r="AF709" s="23">
        <f t="shared" si="317"/>
        <v>1</v>
      </c>
      <c r="AG709" s="23">
        <f t="shared" si="318"/>
        <v>0</v>
      </c>
      <c r="AH709" s="23">
        <f t="shared" si="319"/>
        <v>0</v>
      </c>
      <c r="AI709" s="23">
        <f t="shared" si="320"/>
        <v>0</v>
      </c>
      <c r="AJ709" s="23">
        <f t="shared" si="321"/>
        <v>0</v>
      </c>
    </row>
    <row r="710" spans="1:36" ht="25.5" customHeight="1" x14ac:dyDescent="0.2">
      <c r="A710" s="228" t="s">
        <v>13</v>
      </c>
      <c r="B710" s="229" t="s">
        <v>2066</v>
      </c>
      <c r="C710" s="179" t="s">
        <v>37</v>
      </c>
      <c r="D710" s="74"/>
      <c r="E710" s="93"/>
      <c r="F710" s="27"/>
      <c r="G710" s="41"/>
      <c r="H710" s="76"/>
      <c r="I710" s="109"/>
      <c r="J710" s="94"/>
      <c r="K710" s="27"/>
      <c r="L710" s="27"/>
      <c r="M710" s="27"/>
      <c r="N710" s="27"/>
      <c r="O710" s="27"/>
      <c r="P710" s="77"/>
      <c r="Q710" s="27"/>
      <c r="R710" s="45"/>
      <c r="S710" s="217"/>
      <c r="T710" s="23"/>
      <c r="U710" s="23"/>
      <c r="V710" s="23"/>
      <c r="W710" s="23"/>
      <c r="X710" s="23"/>
      <c r="Y710" s="91"/>
      <c r="Z710" s="92"/>
      <c r="AA710" s="92"/>
      <c r="AB710" s="216"/>
      <c r="AC710" s="216"/>
      <c r="AD710" s="216"/>
      <c r="AE710" s="31"/>
      <c r="AF710" s="23"/>
      <c r="AG710" s="23"/>
      <c r="AH710" s="23"/>
      <c r="AI710" s="23"/>
      <c r="AJ710" s="23"/>
    </row>
    <row r="711" spans="1:36" ht="25.5" customHeight="1" x14ac:dyDescent="0.2">
      <c r="A711" s="225" t="s">
        <v>0</v>
      </c>
      <c r="B711" s="226" t="s">
        <v>2065</v>
      </c>
      <c r="C711" s="41" t="s">
        <v>27</v>
      </c>
      <c r="D711" s="74" t="s">
        <v>1179</v>
      </c>
      <c r="E711" s="93" t="str">
        <f t="shared" ref="E711:E719" si="322">IF(D711="Bon état","Niveau 1",IF(D711="Faïencée","Niveau 2",IF(D711="Fortement faïencée","Niveau 3",IF(D711="Orniérée","Niveau 4",IF(D711="Affaissée ou quasi détruite","Niveau 5","")))))</f>
        <v>Niveau 2</v>
      </c>
      <c r="F711" s="27" t="s">
        <v>1136</v>
      </c>
      <c r="G711" s="41" t="s">
        <v>1145</v>
      </c>
      <c r="H711" s="76"/>
      <c r="I711" s="109"/>
      <c r="J711" s="94">
        <f t="shared" ref="J711:J719" si="323">I711*H711</f>
        <v>0</v>
      </c>
      <c r="K711" s="27"/>
      <c r="L711" s="27"/>
      <c r="M711" s="27"/>
      <c r="N711" s="27"/>
      <c r="O711" s="27"/>
      <c r="P711" s="77"/>
      <c r="Q711" s="27"/>
      <c r="R711" s="45"/>
      <c r="S711" s="55"/>
      <c r="T711" s="23"/>
      <c r="U711" s="23"/>
      <c r="V711" s="23"/>
      <c r="W711" s="23"/>
      <c r="X711" s="23"/>
      <c r="Y711" s="91"/>
      <c r="Z711" s="92"/>
      <c r="AA711" s="92"/>
      <c r="AB711" s="67" t="str">
        <f t="shared" ref="AB711:AB719" si="324">IF(R711="Année N",Y711+Z711+AA711,"")</f>
        <v/>
      </c>
      <c r="AC711" s="67" t="str">
        <f t="shared" ref="AC711:AC719" si="325">IF(R711="N+1",Y711+Z711+AA711,"")</f>
        <v/>
      </c>
      <c r="AD711" s="67" t="str">
        <f t="shared" ref="AD711:AD719" si="326">IF(R711="&gt; N+1",Y711+Z711+AA711,"")</f>
        <v/>
      </c>
      <c r="AE711" s="31"/>
      <c r="AF711" s="23">
        <f t="shared" ref="AF711:AF719" si="327">IF(E711="Niveau 1",1,0)</f>
        <v>0</v>
      </c>
      <c r="AG711" s="23">
        <f t="shared" ref="AG711:AG719" si="328">IF(E711="Niveau 2",1,0)</f>
        <v>1</v>
      </c>
      <c r="AH711" s="23">
        <f t="shared" ref="AH711:AH719" si="329">IF(E711="Niveau 3",1,0)</f>
        <v>0</v>
      </c>
      <c r="AI711" s="23">
        <f t="shared" ref="AI711:AI719" si="330">IF(E711="Niveau 4",1,0)</f>
        <v>0</v>
      </c>
      <c r="AJ711" s="23">
        <f t="shared" ref="AJ711:AJ719" si="331">IF(E711="Niveau 5",1,0)</f>
        <v>0</v>
      </c>
    </row>
    <row r="712" spans="1:36" ht="25.5" customHeight="1" x14ac:dyDescent="0.2">
      <c r="A712" s="225" t="s">
        <v>3</v>
      </c>
      <c r="B712" s="226" t="s">
        <v>2068</v>
      </c>
      <c r="C712" s="41" t="s">
        <v>1115</v>
      </c>
      <c r="D712" s="74" t="s">
        <v>1179</v>
      </c>
      <c r="E712" s="93" t="str">
        <f t="shared" si="322"/>
        <v>Niveau 2</v>
      </c>
      <c r="F712" s="27" t="s">
        <v>1135</v>
      </c>
      <c r="G712" s="41" t="s">
        <v>1145</v>
      </c>
      <c r="H712" s="76"/>
      <c r="I712" s="109"/>
      <c r="J712" s="94">
        <f t="shared" si="323"/>
        <v>0</v>
      </c>
      <c r="K712" s="27"/>
      <c r="L712" s="27"/>
      <c r="M712" s="27"/>
      <c r="N712" s="27"/>
      <c r="O712" s="27"/>
      <c r="P712" s="77"/>
      <c r="Q712" s="27"/>
      <c r="R712" s="45"/>
      <c r="S712" s="55"/>
      <c r="T712" s="23"/>
      <c r="U712" s="23"/>
      <c r="V712" s="23"/>
      <c r="W712" s="23"/>
      <c r="X712" s="23"/>
      <c r="Y712" s="91"/>
      <c r="Z712" s="92"/>
      <c r="AA712" s="92"/>
      <c r="AB712" s="67" t="str">
        <f t="shared" si="324"/>
        <v/>
      </c>
      <c r="AC712" s="67" t="str">
        <f t="shared" si="325"/>
        <v/>
      </c>
      <c r="AD712" s="67" t="str">
        <f t="shared" si="326"/>
        <v/>
      </c>
      <c r="AE712" s="31"/>
      <c r="AF712" s="23">
        <f t="shared" si="327"/>
        <v>0</v>
      </c>
      <c r="AG712" s="23">
        <f t="shared" si="328"/>
        <v>1</v>
      </c>
      <c r="AH712" s="23">
        <f t="shared" si="329"/>
        <v>0</v>
      </c>
      <c r="AI712" s="23">
        <f t="shared" si="330"/>
        <v>0</v>
      </c>
      <c r="AJ712" s="23">
        <f t="shared" si="331"/>
        <v>0</v>
      </c>
    </row>
    <row r="713" spans="1:36" ht="25.5" customHeight="1" x14ac:dyDescent="0.2">
      <c r="A713" s="225" t="s">
        <v>0</v>
      </c>
      <c r="B713" s="226" t="s">
        <v>677</v>
      </c>
      <c r="C713" s="41" t="s">
        <v>1340</v>
      </c>
      <c r="D713" s="74" t="s">
        <v>1179</v>
      </c>
      <c r="E713" s="93" t="str">
        <f t="shared" si="322"/>
        <v>Niveau 2</v>
      </c>
      <c r="F713" s="27" t="s">
        <v>1136</v>
      </c>
      <c r="G713" s="41" t="s">
        <v>1145</v>
      </c>
      <c r="H713" s="76"/>
      <c r="I713" s="109"/>
      <c r="J713" s="94">
        <f t="shared" si="323"/>
        <v>0</v>
      </c>
      <c r="K713" s="27"/>
      <c r="L713" s="27"/>
      <c r="M713" s="27"/>
      <c r="N713" s="27"/>
      <c r="O713" s="27"/>
      <c r="P713" s="77"/>
      <c r="Q713" s="27"/>
      <c r="R713" s="45"/>
      <c r="S713" s="55"/>
      <c r="T713" s="23"/>
      <c r="U713" s="23"/>
      <c r="V713" s="23"/>
      <c r="W713" s="23"/>
      <c r="X713" s="23"/>
      <c r="Y713" s="91"/>
      <c r="Z713" s="92"/>
      <c r="AA713" s="92"/>
      <c r="AB713" s="67" t="str">
        <f t="shared" si="324"/>
        <v/>
      </c>
      <c r="AC713" s="67" t="str">
        <f t="shared" si="325"/>
        <v/>
      </c>
      <c r="AD713" s="67" t="str">
        <f t="shared" si="326"/>
        <v/>
      </c>
      <c r="AE713" s="31"/>
      <c r="AF713" s="23">
        <f t="shared" si="327"/>
        <v>0</v>
      </c>
      <c r="AG713" s="23">
        <f t="shared" si="328"/>
        <v>1</v>
      </c>
      <c r="AH713" s="23">
        <f t="shared" si="329"/>
        <v>0</v>
      </c>
      <c r="AI713" s="23">
        <f t="shared" si="330"/>
        <v>0</v>
      </c>
      <c r="AJ713" s="23">
        <f t="shared" si="331"/>
        <v>0</v>
      </c>
    </row>
    <row r="714" spans="1:36" ht="25.5" customHeight="1" x14ac:dyDescent="0.2">
      <c r="A714" s="225" t="s">
        <v>0</v>
      </c>
      <c r="B714" s="226" t="s">
        <v>678</v>
      </c>
      <c r="C714" s="41" t="s">
        <v>1113</v>
      </c>
      <c r="D714" s="74" t="s">
        <v>1339</v>
      </c>
      <c r="E714" s="93" t="str">
        <f t="shared" si="322"/>
        <v>Niveau 1</v>
      </c>
      <c r="F714" s="27" t="s">
        <v>1136</v>
      </c>
      <c r="G714" s="41" t="s">
        <v>1145</v>
      </c>
      <c r="H714" s="76"/>
      <c r="I714" s="109"/>
      <c r="J714" s="94">
        <f t="shared" si="323"/>
        <v>0</v>
      </c>
      <c r="K714" s="27"/>
      <c r="L714" s="27"/>
      <c r="M714" s="27"/>
      <c r="N714" s="27"/>
      <c r="O714" s="27"/>
      <c r="P714" s="77"/>
      <c r="Q714" s="27"/>
      <c r="R714" s="45"/>
      <c r="S714" s="55"/>
      <c r="T714" s="23"/>
      <c r="U714" s="23"/>
      <c r="V714" s="23"/>
      <c r="W714" s="23"/>
      <c r="X714" s="23"/>
      <c r="Y714" s="91"/>
      <c r="Z714" s="92"/>
      <c r="AA714" s="92"/>
      <c r="AB714" s="67" t="str">
        <f t="shared" si="324"/>
        <v/>
      </c>
      <c r="AC714" s="67" t="str">
        <f t="shared" si="325"/>
        <v/>
      </c>
      <c r="AD714" s="67" t="str">
        <f t="shared" si="326"/>
        <v/>
      </c>
      <c r="AE714" s="31"/>
      <c r="AF714" s="23">
        <f t="shared" si="327"/>
        <v>1</v>
      </c>
      <c r="AG714" s="23">
        <f t="shared" si="328"/>
        <v>0</v>
      </c>
      <c r="AH714" s="23">
        <f t="shared" si="329"/>
        <v>0</v>
      </c>
      <c r="AI714" s="23">
        <f t="shared" si="330"/>
        <v>0</v>
      </c>
      <c r="AJ714" s="23">
        <f t="shared" si="331"/>
        <v>0</v>
      </c>
    </row>
    <row r="715" spans="1:36" ht="25.5" customHeight="1" x14ac:dyDescent="0.2">
      <c r="A715" s="228" t="s">
        <v>4</v>
      </c>
      <c r="B715" s="229" t="s">
        <v>2080</v>
      </c>
      <c r="C715" s="179" t="s">
        <v>25</v>
      </c>
      <c r="D715" s="74"/>
      <c r="E715" s="93" t="str">
        <f t="shared" si="322"/>
        <v/>
      </c>
      <c r="F715" s="27"/>
      <c r="G715" s="41"/>
      <c r="H715" s="76"/>
      <c r="I715" s="109"/>
      <c r="J715" s="94">
        <f t="shared" si="323"/>
        <v>0</v>
      </c>
      <c r="K715" s="27"/>
      <c r="L715" s="27"/>
      <c r="M715" s="27"/>
      <c r="N715" s="27"/>
      <c r="O715" s="27"/>
      <c r="P715" s="77"/>
      <c r="Q715" s="27"/>
      <c r="R715" s="45"/>
      <c r="S715" s="55"/>
      <c r="T715" s="23"/>
      <c r="U715" s="23"/>
      <c r="V715" s="23"/>
      <c r="W715" s="23"/>
      <c r="X715" s="23"/>
      <c r="Y715" s="91"/>
      <c r="Z715" s="92"/>
      <c r="AA715" s="92"/>
      <c r="AB715" s="67" t="str">
        <f t="shared" si="324"/>
        <v/>
      </c>
      <c r="AC715" s="67" t="str">
        <f t="shared" si="325"/>
        <v/>
      </c>
      <c r="AD715" s="67" t="str">
        <f t="shared" si="326"/>
        <v/>
      </c>
      <c r="AE715" s="31"/>
      <c r="AF715" s="23">
        <f t="shared" si="327"/>
        <v>0</v>
      </c>
      <c r="AG715" s="23">
        <f t="shared" si="328"/>
        <v>0</v>
      </c>
      <c r="AH715" s="23">
        <f t="shared" si="329"/>
        <v>0</v>
      </c>
      <c r="AI715" s="23">
        <f t="shared" si="330"/>
        <v>0</v>
      </c>
      <c r="AJ715" s="23">
        <f t="shared" si="331"/>
        <v>0</v>
      </c>
    </row>
    <row r="716" spans="1:36" ht="25.5" customHeight="1" x14ac:dyDescent="0.2">
      <c r="A716" s="225" t="s">
        <v>0</v>
      </c>
      <c r="B716" s="226" t="s">
        <v>2078</v>
      </c>
      <c r="C716" s="41" t="s">
        <v>30</v>
      </c>
      <c r="D716" s="74" t="s">
        <v>1339</v>
      </c>
      <c r="E716" s="93" t="str">
        <f t="shared" si="322"/>
        <v>Niveau 1</v>
      </c>
      <c r="F716" s="27" t="s">
        <v>1136</v>
      </c>
      <c r="G716" s="41" t="s">
        <v>1145</v>
      </c>
      <c r="H716" s="76"/>
      <c r="I716" s="109"/>
      <c r="J716" s="94">
        <f t="shared" si="323"/>
        <v>0</v>
      </c>
      <c r="K716" s="27"/>
      <c r="L716" s="27"/>
      <c r="M716" s="27"/>
      <c r="N716" s="27"/>
      <c r="O716" s="27"/>
      <c r="P716" s="77"/>
      <c r="Q716" s="27"/>
      <c r="R716" s="45"/>
      <c r="S716" s="55"/>
      <c r="T716" s="23"/>
      <c r="U716" s="23"/>
      <c r="V716" s="23"/>
      <c r="W716" s="23"/>
      <c r="X716" s="23"/>
      <c r="Y716" s="91"/>
      <c r="Z716" s="92"/>
      <c r="AA716" s="92"/>
      <c r="AB716" s="67" t="str">
        <f t="shared" si="324"/>
        <v/>
      </c>
      <c r="AC716" s="67" t="str">
        <f t="shared" si="325"/>
        <v/>
      </c>
      <c r="AD716" s="67" t="str">
        <f t="shared" si="326"/>
        <v/>
      </c>
      <c r="AE716" s="31"/>
      <c r="AF716" s="23">
        <f t="shared" si="327"/>
        <v>1</v>
      </c>
      <c r="AG716" s="23">
        <f t="shared" si="328"/>
        <v>0</v>
      </c>
      <c r="AH716" s="23">
        <f t="shared" si="329"/>
        <v>0</v>
      </c>
      <c r="AI716" s="23">
        <f t="shared" si="330"/>
        <v>0</v>
      </c>
      <c r="AJ716" s="23">
        <f t="shared" si="331"/>
        <v>0</v>
      </c>
    </row>
    <row r="717" spans="1:36" ht="25.5" customHeight="1" x14ac:dyDescent="0.2">
      <c r="A717" s="225" t="s">
        <v>4</v>
      </c>
      <c r="B717" s="226" t="s">
        <v>2079</v>
      </c>
      <c r="C717" s="41" t="s">
        <v>24</v>
      </c>
      <c r="D717" s="74" t="s">
        <v>1179</v>
      </c>
      <c r="E717" s="93" t="str">
        <f t="shared" si="322"/>
        <v>Niveau 2</v>
      </c>
      <c r="F717" s="27" t="s">
        <v>1135</v>
      </c>
      <c r="G717" s="41" t="s">
        <v>1145</v>
      </c>
      <c r="H717" s="76"/>
      <c r="I717" s="109"/>
      <c r="J717" s="94">
        <f t="shared" si="323"/>
        <v>0</v>
      </c>
      <c r="K717" s="27"/>
      <c r="L717" s="27"/>
      <c r="M717" s="27"/>
      <c r="N717" s="27"/>
      <c r="O717" s="27"/>
      <c r="P717" s="77"/>
      <c r="Q717" s="27"/>
      <c r="R717" s="45"/>
      <c r="S717" s="55"/>
      <c r="T717" s="23"/>
      <c r="U717" s="23"/>
      <c r="V717" s="23"/>
      <c r="W717" s="23"/>
      <c r="X717" s="23"/>
      <c r="Y717" s="91"/>
      <c r="Z717" s="92"/>
      <c r="AA717" s="92"/>
      <c r="AB717" s="67" t="str">
        <f t="shared" si="324"/>
        <v/>
      </c>
      <c r="AC717" s="67" t="str">
        <f t="shared" si="325"/>
        <v/>
      </c>
      <c r="AD717" s="67" t="str">
        <f t="shared" si="326"/>
        <v/>
      </c>
      <c r="AE717" s="31"/>
      <c r="AF717" s="23">
        <f t="shared" si="327"/>
        <v>0</v>
      </c>
      <c r="AG717" s="23">
        <f t="shared" si="328"/>
        <v>1</v>
      </c>
      <c r="AH717" s="23">
        <f t="shared" si="329"/>
        <v>0</v>
      </c>
      <c r="AI717" s="23">
        <f t="shared" si="330"/>
        <v>0</v>
      </c>
      <c r="AJ717" s="23">
        <f t="shared" si="331"/>
        <v>0</v>
      </c>
    </row>
    <row r="718" spans="1:36" ht="25.5" customHeight="1" x14ac:dyDescent="0.2">
      <c r="A718" s="225" t="s">
        <v>0</v>
      </c>
      <c r="B718" s="226" t="s">
        <v>682</v>
      </c>
      <c r="C718" s="41" t="s">
        <v>1116</v>
      </c>
      <c r="D718" s="74" t="s">
        <v>1339</v>
      </c>
      <c r="E718" s="93" t="str">
        <f t="shared" si="322"/>
        <v>Niveau 1</v>
      </c>
      <c r="F718" s="27" t="s">
        <v>1136</v>
      </c>
      <c r="G718" s="41" t="s">
        <v>1145</v>
      </c>
      <c r="H718" s="76"/>
      <c r="I718" s="109"/>
      <c r="J718" s="94">
        <f t="shared" si="323"/>
        <v>0</v>
      </c>
      <c r="K718" s="27"/>
      <c r="L718" s="27"/>
      <c r="M718" s="27"/>
      <c r="N718" s="27"/>
      <c r="O718" s="27"/>
      <c r="P718" s="77"/>
      <c r="Q718" s="27"/>
      <c r="R718" s="45"/>
      <c r="S718" s="55"/>
      <c r="T718" s="23"/>
      <c r="U718" s="23"/>
      <c r="V718" s="23"/>
      <c r="W718" s="23"/>
      <c r="X718" s="23"/>
      <c r="Y718" s="91"/>
      <c r="Z718" s="92"/>
      <c r="AA718" s="92"/>
      <c r="AB718" s="67" t="str">
        <f t="shared" si="324"/>
        <v/>
      </c>
      <c r="AC718" s="67" t="str">
        <f t="shared" si="325"/>
        <v/>
      </c>
      <c r="AD718" s="67" t="str">
        <f t="shared" si="326"/>
        <v/>
      </c>
      <c r="AE718" s="31"/>
      <c r="AF718" s="23">
        <f t="shared" si="327"/>
        <v>1</v>
      </c>
      <c r="AG718" s="23">
        <f t="shared" si="328"/>
        <v>0</v>
      </c>
      <c r="AH718" s="23">
        <f t="shared" si="329"/>
        <v>0</v>
      </c>
      <c r="AI718" s="23">
        <f t="shared" si="330"/>
        <v>0</v>
      </c>
      <c r="AJ718" s="23">
        <f t="shared" si="331"/>
        <v>0</v>
      </c>
    </row>
    <row r="719" spans="1:36" ht="25.5" customHeight="1" x14ac:dyDescent="0.2">
      <c r="A719" s="225" t="s">
        <v>0</v>
      </c>
      <c r="B719" s="226" t="s">
        <v>2076</v>
      </c>
      <c r="C719" s="41" t="s">
        <v>1114</v>
      </c>
      <c r="D719" s="74" t="s">
        <v>1339</v>
      </c>
      <c r="E719" s="93" t="str">
        <f t="shared" si="322"/>
        <v>Niveau 1</v>
      </c>
      <c r="F719" s="27" t="s">
        <v>1136</v>
      </c>
      <c r="G719" s="41" t="s">
        <v>1145</v>
      </c>
      <c r="H719" s="76"/>
      <c r="I719" s="109"/>
      <c r="J719" s="94">
        <f t="shared" si="323"/>
        <v>0</v>
      </c>
      <c r="K719" s="27"/>
      <c r="L719" s="27"/>
      <c r="M719" s="27"/>
      <c r="N719" s="27"/>
      <c r="O719" s="27"/>
      <c r="P719" s="77"/>
      <c r="Q719" s="27"/>
      <c r="R719" s="45"/>
      <c r="S719" s="55"/>
      <c r="T719" s="23"/>
      <c r="U719" s="23"/>
      <c r="V719" s="23"/>
      <c r="W719" s="23"/>
      <c r="X719" s="23"/>
      <c r="Y719" s="91"/>
      <c r="Z719" s="92"/>
      <c r="AA719" s="92"/>
      <c r="AB719" s="67" t="str">
        <f t="shared" si="324"/>
        <v/>
      </c>
      <c r="AC719" s="67" t="str">
        <f t="shared" si="325"/>
        <v/>
      </c>
      <c r="AD719" s="67" t="str">
        <f t="shared" si="326"/>
        <v/>
      </c>
      <c r="AE719" s="31"/>
      <c r="AF719" s="23">
        <f t="shared" si="327"/>
        <v>1</v>
      </c>
      <c r="AG719" s="23">
        <f t="shared" si="328"/>
        <v>0</v>
      </c>
      <c r="AH719" s="23">
        <f t="shared" si="329"/>
        <v>0</v>
      </c>
      <c r="AI719" s="23">
        <f t="shared" si="330"/>
        <v>0</v>
      </c>
      <c r="AJ719" s="23">
        <f t="shared" si="331"/>
        <v>0</v>
      </c>
    </row>
    <row r="720" spans="1:36" ht="25.5" customHeight="1" x14ac:dyDescent="0.2">
      <c r="A720" s="228" t="s">
        <v>3</v>
      </c>
      <c r="B720" s="229" t="s">
        <v>2077</v>
      </c>
      <c r="C720" s="235"/>
      <c r="D720" s="74"/>
      <c r="E720" s="93"/>
      <c r="F720" s="27"/>
      <c r="G720" s="41"/>
      <c r="H720" s="76"/>
      <c r="I720" s="109"/>
      <c r="J720" s="94"/>
      <c r="K720" s="27"/>
      <c r="L720" s="27"/>
      <c r="M720" s="27"/>
      <c r="N720" s="27"/>
      <c r="O720" s="27"/>
      <c r="P720" s="77"/>
      <c r="Q720" s="27"/>
      <c r="R720" s="45"/>
      <c r="S720" s="217"/>
      <c r="T720" s="23"/>
      <c r="U720" s="23"/>
      <c r="V720" s="23"/>
      <c r="W720" s="23"/>
      <c r="X720" s="23"/>
      <c r="Y720" s="91"/>
      <c r="Z720" s="92"/>
      <c r="AA720" s="92"/>
      <c r="AB720" s="216"/>
      <c r="AC720" s="216"/>
      <c r="AD720" s="216"/>
      <c r="AE720" s="31"/>
      <c r="AF720" s="23"/>
      <c r="AG720" s="23"/>
      <c r="AH720" s="23"/>
      <c r="AI720" s="23"/>
      <c r="AJ720" s="23"/>
    </row>
    <row r="721" spans="1:36" ht="25.5" customHeight="1" x14ac:dyDescent="0.2">
      <c r="A721" s="225" t="s">
        <v>0</v>
      </c>
      <c r="B721" s="226" t="s">
        <v>2075</v>
      </c>
      <c r="C721" s="41" t="s">
        <v>34</v>
      </c>
      <c r="D721" s="74" t="s">
        <v>1179</v>
      </c>
      <c r="E721" s="93" t="str">
        <f t="shared" ref="E721:E726" si="332">IF(D721="Bon état","Niveau 1",IF(D721="Faïencée","Niveau 2",IF(D721="Fortement faïencée","Niveau 3",IF(D721="Orniérée","Niveau 4",IF(D721="Affaissée ou quasi détruite","Niveau 5","")))))</f>
        <v>Niveau 2</v>
      </c>
      <c r="F721" s="27" t="s">
        <v>1135</v>
      </c>
      <c r="G721" s="41" t="s">
        <v>1145</v>
      </c>
      <c r="H721" s="76"/>
      <c r="I721" s="109"/>
      <c r="J721" s="94">
        <f t="shared" ref="J721:J726" si="333">I721*H721</f>
        <v>0</v>
      </c>
      <c r="K721" s="27"/>
      <c r="L721" s="27"/>
      <c r="M721" s="27"/>
      <c r="N721" s="27"/>
      <c r="O721" s="27"/>
      <c r="P721" s="77"/>
      <c r="Q721" s="27"/>
      <c r="R721" s="45"/>
      <c r="S721" s="55"/>
      <c r="T721" s="23"/>
      <c r="U721" s="23"/>
      <c r="V721" s="23"/>
      <c r="W721" s="23"/>
      <c r="X721" s="23"/>
      <c r="Y721" s="91"/>
      <c r="Z721" s="92"/>
      <c r="AA721" s="92"/>
      <c r="AB721" s="67" t="str">
        <f t="shared" ref="AB721:AB726" si="334">IF(R721="Année N",Y721+Z721+AA721,"")</f>
        <v/>
      </c>
      <c r="AC721" s="67" t="str">
        <f t="shared" ref="AC721:AC726" si="335">IF(R721="N+1",Y721+Z721+AA721,"")</f>
        <v/>
      </c>
      <c r="AD721" s="67" t="str">
        <f t="shared" ref="AD721:AD726" si="336">IF(R721="&gt; N+1",Y721+Z721+AA721,"")</f>
        <v/>
      </c>
      <c r="AE721" s="31"/>
      <c r="AF721" s="23">
        <f t="shared" ref="AF721:AF726" si="337">IF(E721="Niveau 1",1,0)</f>
        <v>0</v>
      </c>
      <c r="AG721" s="23">
        <f t="shared" ref="AG721:AG726" si="338">IF(E721="Niveau 2",1,0)</f>
        <v>1</v>
      </c>
      <c r="AH721" s="23">
        <f t="shared" ref="AH721:AH726" si="339">IF(E721="Niveau 3",1,0)</f>
        <v>0</v>
      </c>
      <c r="AI721" s="23">
        <f t="shared" ref="AI721:AI726" si="340">IF(E721="Niveau 4",1,0)</f>
        <v>0</v>
      </c>
      <c r="AJ721" s="23">
        <f t="shared" ref="AJ721:AJ726" si="341">IF(E721="Niveau 5",1,0)</f>
        <v>0</v>
      </c>
    </row>
    <row r="722" spans="1:36" ht="25.5" customHeight="1" x14ac:dyDescent="0.2">
      <c r="A722" s="225" t="s">
        <v>7</v>
      </c>
      <c r="B722" s="227" t="s">
        <v>2075</v>
      </c>
      <c r="C722" s="41" t="s">
        <v>34</v>
      </c>
      <c r="D722" s="74" t="s">
        <v>1180</v>
      </c>
      <c r="E722" s="93" t="str">
        <f t="shared" si="332"/>
        <v>Niveau 3</v>
      </c>
      <c r="F722" s="27" t="s">
        <v>1136</v>
      </c>
      <c r="G722" s="41" t="s">
        <v>1145</v>
      </c>
      <c r="H722" s="76"/>
      <c r="I722" s="109"/>
      <c r="J722" s="94">
        <f t="shared" si="333"/>
        <v>0</v>
      </c>
      <c r="K722" s="27"/>
      <c r="L722" s="27"/>
      <c r="M722" s="27"/>
      <c r="N722" s="27"/>
      <c r="O722" s="27"/>
      <c r="P722" s="77"/>
      <c r="Q722" s="27"/>
      <c r="R722" s="45"/>
      <c r="S722" s="55"/>
      <c r="T722" s="23"/>
      <c r="U722" s="23"/>
      <c r="V722" s="23"/>
      <c r="W722" s="23"/>
      <c r="X722" s="23"/>
      <c r="Y722" s="91"/>
      <c r="Z722" s="92"/>
      <c r="AA722" s="92"/>
      <c r="AB722" s="67" t="str">
        <f t="shared" si="334"/>
        <v/>
      </c>
      <c r="AC722" s="67" t="str">
        <f t="shared" si="335"/>
        <v/>
      </c>
      <c r="AD722" s="67" t="str">
        <f t="shared" si="336"/>
        <v/>
      </c>
      <c r="AE722" s="31"/>
      <c r="AF722" s="23">
        <f t="shared" si="337"/>
        <v>0</v>
      </c>
      <c r="AG722" s="23">
        <f t="shared" si="338"/>
        <v>0</v>
      </c>
      <c r="AH722" s="23">
        <f t="shared" si="339"/>
        <v>1</v>
      </c>
      <c r="AI722" s="23">
        <f t="shared" si="340"/>
        <v>0</v>
      </c>
      <c r="AJ722" s="23">
        <f t="shared" si="341"/>
        <v>0</v>
      </c>
    </row>
    <row r="723" spans="1:36" ht="25.5" customHeight="1" x14ac:dyDescent="0.2">
      <c r="A723" s="225" t="s">
        <v>5</v>
      </c>
      <c r="B723" s="226" t="s">
        <v>2074</v>
      </c>
      <c r="C723" s="41" t="s">
        <v>29</v>
      </c>
      <c r="D723" s="74" t="s">
        <v>1339</v>
      </c>
      <c r="E723" s="93" t="str">
        <f t="shared" si="332"/>
        <v>Niveau 1</v>
      </c>
      <c r="F723" s="27" t="s">
        <v>1136</v>
      </c>
      <c r="G723" s="41" t="s">
        <v>1145</v>
      </c>
      <c r="H723" s="76"/>
      <c r="I723" s="109"/>
      <c r="J723" s="94">
        <f t="shared" si="333"/>
        <v>0</v>
      </c>
      <c r="K723" s="27"/>
      <c r="L723" s="27"/>
      <c r="M723" s="27"/>
      <c r="N723" s="27"/>
      <c r="O723" s="27"/>
      <c r="P723" s="77"/>
      <c r="Q723" s="27"/>
      <c r="R723" s="45"/>
      <c r="S723" s="55"/>
      <c r="T723" s="23"/>
      <c r="U723" s="23"/>
      <c r="V723" s="23"/>
      <c r="W723" s="23"/>
      <c r="X723" s="23"/>
      <c r="Y723" s="91"/>
      <c r="Z723" s="92"/>
      <c r="AA723" s="92"/>
      <c r="AB723" s="67" t="str">
        <f t="shared" si="334"/>
        <v/>
      </c>
      <c r="AC723" s="67" t="str">
        <f t="shared" si="335"/>
        <v/>
      </c>
      <c r="AD723" s="67" t="str">
        <f t="shared" si="336"/>
        <v/>
      </c>
      <c r="AE723" s="31"/>
      <c r="AF723" s="23">
        <f t="shared" si="337"/>
        <v>1</v>
      </c>
      <c r="AG723" s="23">
        <f t="shared" si="338"/>
        <v>0</v>
      </c>
      <c r="AH723" s="23">
        <f t="shared" si="339"/>
        <v>0</v>
      </c>
      <c r="AI723" s="23">
        <f t="shared" si="340"/>
        <v>0</v>
      </c>
      <c r="AJ723" s="23">
        <f t="shared" si="341"/>
        <v>0</v>
      </c>
    </row>
    <row r="724" spans="1:36" ht="25.5" customHeight="1" x14ac:dyDescent="0.2">
      <c r="A724" s="228" t="s">
        <v>0</v>
      </c>
      <c r="B724" s="229" t="s">
        <v>2073</v>
      </c>
      <c r="C724" s="179" t="s">
        <v>25</v>
      </c>
      <c r="D724" s="74"/>
      <c r="E724" s="93" t="str">
        <f t="shared" si="332"/>
        <v/>
      </c>
      <c r="F724" s="27"/>
      <c r="G724" s="41"/>
      <c r="H724" s="76"/>
      <c r="I724" s="109"/>
      <c r="J724" s="94">
        <f t="shared" si="333"/>
        <v>0</v>
      </c>
      <c r="K724" s="27"/>
      <c r="L724" s="27"/>
      <c r="M724" s="27"/>
      <c r="N724" s="27"/>
      <c r="O724" s="27"/>
      <c r="P724" s="77"/>
      <c r="Q724" s="27"/>
      <c r="R724" s="45"/>
      <c r="S724" s="55"/>
      <c r="T724" s="23"/>
      <c r="U724" s="23"/>
      <c r="V724" s="23"/>
      <c r="W724" s="23"/>
      <c r="X724" s="23"/>
      <c r="Y724" s="91"/>
      <c r="Z724" s="92"/>
      <c r="AA724" s="92"/>
      <c r="AB724" s="67" t="str">
        <f t="shared" si="334"/>
        <v/>
      </c>
      <c r="AC724" s="67" t="str">
        <f t="shared" si="335"/>
        <v/>
      </c>
      <c r="AD724" s="67" t="str">
        <f t="shared" si="336"/>
        <v/>
      </c>
      <c r="AE724" s="31"/>
      <c r="AF724" s="23">
        <f t="shared" si="337"/>
        <v>0</v>
      </c>
      <c r="AG724" s="23">
        <f t="shared" si="338"/>
        <v>0</v>
      </c>
      <c r="AH724" s="23">
        <f t="shared" si="339"/>
        <v>0</v>
      </c>
      <c r="AI724" s="23">
        <f t="shared" si="340"/>
        <v>0</v>
      </c>
      <c r="AJ724" s="23">
        <f t="shared" si="341"/>
        <v>0</v>
      </c>
    </row>
    <row r="725" spans="1:36" ht="25.5" customHeight="1" x14ac:dyDescent="0.2">
      <c r="A725" s="225" t="s">
        <v>1</v>
      </c>
      <c r="B725" s="226" t="s">
        <v>687</v>
      </c>
      <c r="C725" s="41" t="s">
        <v>36</v>
      </c>
      <c r="D725" s="74" t="s">
        <v>1339</v>
      </c>
      <c r="E725" s="93" t="str">
        <f t="shared" si="332"/>
        <v>Niveau 1</v>
      </c>
      <c r="F725" s="27" t="s">
        <v>1135</v>
      </c>
      <c r="G725" s="41" t="s">
        <v>1144</v>
      </c>
      <c r="H725" s="76">
        <v>516</v>
      </c>
      <c r="I725" s="109">
        <v>11.6</v>
      </c>
      <c r="J725" s="94">
        <f t="shared" si="333"/>
        <v>5985.5999999999995</v>
      </c>
      <c r="K725" s="27">
        <v>15</v>
      </c>
      <c r="L725" s="27"/>
      <c r="M725" s="27"/>
      <c r="N725" s="27"/>
      <c r="O725" s="120">
        <v>42887</v>
      </c>
      <c r="P725" s="77" t="s">
        <v>1230</v>
      </c>
      <c r="Q725" s="27"/>
      <c r="R725" s="45"/>
      <c r="S725" s="55"/>
      <c r="T725" s="23"/>
      <c r="U725" s="23"/>
      <c r="V725" s="23"/>
      <c r="W725" s="23"/>
      <c r="X725" s="23"/>
      <c r="Y725" s="91"/>
      <c r="Z725" s="92"/>
      <c r="AA725" s="92"/>
      <c r="AB725" s="67" t="str">
        <f t="shared" si="334"/>
        <v/>
      </c>
      <c r="AC725" s="67" t="str">
        <f t="shared" si="335"/>
        <v/>
      </c>
      <c r="AD725" s="67" t="str">
        <f t="shared" si="336"/>
        <v/>
      </c>
      <c r="AE725" s="31"/>
      <c r="AF725" s="23">
        <f t="shared" si="337"/>
        <v>1</v>
      </c>
      <c r="AG725" s="23">
        <f t="shared" si="338"/>
        <v>0</v>
      </c>
      <c r="AH725" s="23">
        <f t="shared" si="339"/>
        <v>0</v>
      </c>
      <c r="AI725" s="23">
        <f t="shared" si="340"/>
        <v>0</v>
      </c>
      <c r="AJ725" s="23">
        <f t="shared" si="341"/>
        <v>0</v>
      </c>
    </row>
    <row r="726" spans="1:36" ht="25.5" customHeight="1" x14ac:dyDescent="0.2">
      <c r="A726" s="225" t="s">
        <v>0</v>
      </c>
      <c r="B726" s="227" t="s">
        <v>2072</v>
      </c>
      <c r="C726" s="41" t="s">
        <v>1115</v>
      </c>
      <c r="D726" s="74" t="s">
        <v>1179</v>
      </c>
      <c r="E726" s="93" t="str">
        <f t="shared" si="332"/>
        <v>Niveau 2</v>
      </c>
      <c r="F726" s="27" t="s">
        <v>1136</v>
      </c>
      <c r="G726" s="41" t="s">
        <v>1145</v>
      </c>
      <c r="H726" s="76"/>
      <c r="I726" s="109"/>
      <c r="J726" s="94">
        <f t="shared" si="333"/>
        <v>0</v>
      </c>
      <c r="K726" s="27"/>
      <c r="L726" s="27"/>
      <c r="M726" s="27"/>
      <c r="N726" s="27"/>
      <c r="O726" s="27"/>
      <c r="P726" s="77"/>
      <c r="Q726" s="27"/>
      <c r="R726" s="45"/>
      <c r="S726" s="55"/>
      <c r="T726" s="23"/>
      <c r="U726" s="23"/>
      <c r="V726" s="23"/>
      <c r="W726" s="23"/>
      <c r="X726" s="23"/>
      <c r="Y726" s="91"/>
      <c r="Z726" s="92"/>
      <c r="AA726" s="92"/>
      <c r="AB726" s="67" t="str">
        <f t="shared" si="334"/>
        <v/>
      </c>
      <c r="AC726" s="67" t="str">
        <f t="shared" si="335"/>
        <v/>
      </c>
      <c r="AD726" s="67" t="str">
        <f t="shared" si="336"/>
        <v/>
      </c>
      <c r="AE726" s="31"/>
      <c r="AF726" s="23">
        <f t="shared" si="337"/>
        <v>0</v>
      </c>
      <c r="AG726" s="23">
        <f t="shared" si="338"/>
        <v>1</v>
      </c>
      <c r="AH726" s="23">
        <f t="shared" si="339"/>
        <v>0</v>
      </c>
      <c r="AI726" s="23">
        <f t="shared" si="340"/>
        <v>0</v>
      </c>
      <c r="AJ726" s="23">
        <f t="shared" si="341"/>
        <v>0</v>
      </c>
    </row>
    <row r="727" spans="1:36" ht="25.5" customHeight="1" x14ac:dyDescent="0.2">
      <c r="A727" s="228" t="s">
        <v>10</v>
      </c>
      <c r="B727" s="237" t="s">
        <v>2071</v>
      </c>
      <c r="C727" s="235"/>
      <c r="D727" s="74"/>
      <c r="E727" s="93"/>
      <c r="F727" s="27"/>
      <c r="G727" s="41"/>
      <c r="H727" s="76"/>
      <c r="I727" s="109"/>
      <c r="J727" s="94"/>
      <c r="K727" s="27"/>
      <c r="L727" s="27"/>
      <c r="M727" s="27"/>
      <c r="N727" s="27"/>
      <c r="O727" s="27"/>
      <c r="P727" s="77"/>
      <c r="Q727" s="27"/>
      <c r="R727" s="45"/>
      <c r="S727" s="217"/>
      <c r="T727" s="23"/>
      <c r="U727" s="23"/>
      <c r="V727" s="23"/>
      <c r="W727" s="23"/>
      <c r="X727" s="23"/>
      <c r="Y727" s="91"/>
      <c r="Z727" s="92"/>
      <c r="AA727" s="92"/>
      <c r="AB727" s="216"/>
      <c r="AC727" s="216"/>
      <c r="AD727" s="216"/>
      <c r="AE727" s="31"/>
      <c r="AF727" s="23"/>
      <c r="AG727" s="23"/>
      <c r="AH727" s="23"/>
      <c r="AI727" s="23"/>
      <c r="AJ727" s="23"/>
    </row>
    <row r="728" spans="1:36" ht="25.5" customHeight="1" x14ac:dyDescent="0.2">
      <c r="A728" s="225" t="s">
        <v>0</v>
      </c>
      <c r="B728" s="226" t="s">
        <v>2070</v>
      </c>
      <c r="C728" s="41" t="s">
        <v>1114</v>
      </c>
      <c r="D728" s="74" t="s">
        <v>1179</v>
      </c>
      <c r="E728" s="93" t="str">
        <f t="shared" si="311"/>
        <v>Niveau 2</v>
      </c>
      <c r="F728" s="27" t="s">
        <v>1136</v>
      </c>
      <c r="G728" s="41" t="s">
        <v>1145</v>
      </c>
      <c r="H728" s="76"/>
      <c r="I728" s="109"/>
      <c r="J728" s="94">
        <f>I728*H728</f>
        <v>0</v>
      </c>
      <c r="K728" s="27"/>
      <c r="L728" s="27"/>
      <c r="M728" s="27"/>
      <c r="N728" s="27"/>
      <c r="O728" s="27"/>
      <c r="P728" s="77"/>
      <c r="Q728" s="27"/>
      <c r="R728" s="45"/>
      <c r="S728" s="55"/>
      <c r="T728" s="23"/>
      <c r="U728" s="23"/>
      <c r="V728" s="23"/>
      <c r="W728" s="23"/>
      <c r="X728" s="23"/>
      <c r="Y728" s="91"/>
      <c r="Z728" s="92"/>
      <c r="AA728" s="92"/>
      <c r="AB728" s="67" t="str">
        <f>IF(R728="Année N",Y728+Z728+AA728,"")</f>
        <v/>
      </c>
      <c r="AC728" s="67" t="str">
        <f>IF(R728="N+1",Y728+Z728+AA728,"")</f>
        <v/>
      </c>
      <c r="AD728" s="67" t="str">
        <f>IF(R728="&gt; N+1",Y728+Z728+AA728,"")</f>
        <v/>
      </c>
      <c r="AE728" s="31"/>
      <c r="AF728" s="23">
        <f>IF(E728="Niveau 1",1,0)</f>
        <v>0</v>
      </c>
      <c r="AG728" s="23">
        <f>IF(E728="Niveau 2",1,0)</f>
        <v>1</v>
      </c>
      <c r="AH728" s="23">
        <f>IF(E728="Niveau 3",1,0)</f>
        <v>0</v>
      </c>
      <c r="AI728" s="23">
        <f>IF(E728="Niveau 4",1,0)</f>
        <v>0</v>
      </c>
      <c r="AJ728" s="23">
        <f>IF(E728="Niveau 5",1,0)</f>
        <v>0</v>
      </c>
    </row>
    <row r="729" spans="1:36" ht="25.5" customHeight="1" x14ac:dyDescent="0.2">
      <c r="A729" s="225" t="s">
        <v>0</v>
      </c>
      <c r="B729" s="226" t="s">
        <v>2069</v>
      </c>
      <c r="C729" s="41" t="s">
        <v>29</v>
      </c>
      <c r="D729" s="74" t="s">
        <v>1339</v>
      </c>
      <c r="E729" s="93" t="str">
        <f>IF(D729="Bon état","Niveau 1",IF(D729="Faïencée","Niveau 2",IF(D729="Fortement faïencée","Niveau 3",IF(D729="Orniérée","Niveau 4",IF(D729="Affaissée ou quasi détruite","Niveau 5","")))))</f>
        <v>Niveau 1</v>
      </c>
      <c r="F729" s="27" t="s">
        <v>1136</v>
      </c>
      <c r="G729" s="41" t="s">
        <v>1145</v>
      </c>
      <c r="H729" s="76"/>
      <c r="I729" s="109"/>
      <c r="J729" s="94">
        <f>I729*H729</f>
        <v>0</v>
      </c>
      <c r="K729" s="27"/>
      <c r="L729" s="27"/>
      <c r="M729" s="27"/>
      <c r="N729" s="27"/>
      <c r="O729" s="27"/>
      <c r="P729" s="77"/>
      <c r="Q729" s="27"/>
      <c r="R729" s="45"/>
      <c r="S729" s="55"/>
      <c r="T729" s="23"/>
      <c r="U729" s="23"/>
      <c r="V729" s="23"/>
      <c r="W729" s="23"/>
      <c r="X729" s="23"/>
      <c r="Y729" s="91"/>
      <c r="Z729" s="92"/>
      <c r="AA729" s="92"/>
      <c r="AB729" s="67" t="str">
        <f>IF(R729="Année N",Y729+Z729+AA729,"")</f>
        <v/>
      </c>
      <c r="AC729" s="67" t="str">
        <f>IF(R729="N+1",Y729+Z729+AA729,"")</f>
        <v/>
      </c>
      <c r="AD729" s="67" t="str">
        <f>IF(R729="&gt; N+1",Y729+Z729+AA729,"")</f>
        <v/>
      </c>
      <c r="AE729" s="31"/>
      <c r="AF729" s="23">
        <f>IF(E729="Niveau 1",1,0)</f>
        <v>1</v>
      </c>
      <c r="AG729" s="23">
        <f>IF(E729="Niveau 2",1,0)</f>
        <v>0</v>
      </c>
      <c r="AH729" s="23">
        <f>IF(E729="Niveau 3",1,0)</f>
        <v>0</v>
      </c>
      <c r="AI729" s="23">
        <f>IF(E729="Niveau 4",1,0)</f>
        <v>0</v>
      </c>
      <c r="AJ729" s="23">
        <f>IF(E729="Niveau 5",1,0)</f>
        <v>0</v>
      </c>
    </row>
    <row r="730" spans="1:36" ht="25.5" customHeight="1" x14ac:dyDescent="0.2">
      <c r="A730" s="225" t="s">
        <v>7</v>
      </c>
      <c r="B730" s="227" t="s">
        <v>1252</v>
      </c>
      <c r="C730" s="41" t="s">
        <v>34</v>
      </c>
      <c r="D730" s="74" t="s">
        <v>1339</v>
      </c>
      <c r="E730" s="93" t="str">
        <f>IF(D730="Bon état","Niveau 1",IF(D730="Faïencée","Niveau 2",IF(D730="Fortement faïencée","Niveau 3",IF(D730="Orniérée","Niveau 4",IF(D730="Affaissée ou quasi détruite","Niveau 5","")))))</f>
        <v>Niveau 1</v>
      </c>
      <c r="F730" s="27" t="s">
        <v>1136</v>
      </c>
      <c r="G730" s="41" t="s">
        <v>1145</v>
      </c>
      <c r="H730" s="76"/>
      <c r="I730" s="109"/>
      <c r="J730" s="94">
        <f>I730*H730</f>
        <v>0</v>
      </c>
      <c r="K730" s="27"/>
      <c r="L730" s="27"/>
      <c r="M730" s="27"/>
      <c r="N730" s="27"/>
      <c r="O730" s="27"/>
      <c r="P730" s="77"/>
      <c r="Q730" s="27"/>
      <c r="R730" s="45"/>
      <c r="S730" s="55"/>
      <c r="T730" s="23"/>
      <c r="U730" s="23"/>
      <c r="V730" s="23"/>
      <c r="W730" s="23"/>
      <c r="X730" s="23"/>
      <c r="Y730" s="91"/>
      <c r="Z730" s="92"/>
      <c r="AA730" s="92"/>
      <c r="AB730" s="67" t="str">
        <f>IF(R730="Année N",Y730+Z730+AA730,"")</f>
        <v/>
      </c>
      <c r="AC730" s="67" t="str">
        <f>IF(R730="N+1",Y730+Z730+AA730,"")</f>
        <v/>
      </c>
      <c r="AD730" s="67" t="str">
        <f>IF(R730="&gt; N+1",Y730+Z730+AA730,"")</f>
        <v/>
      </c>
      <c r="AE730" s="31"/>
      <c r="AF730" s="23">
        <f>IF(E730="Niveau 1",1,0)</f>
        <v>1</v>
      </c>
      <c r="AG730" s="23">
        <f>IF(E730="Niveau 2",1,0)</f>
        <v>0</v>
      </c>
      <c r="AH730" s="23">
        <f>IF(E730="Niveau 3",1,0)</f>
        <v>0</v>
      </c>
      <c r="AI730" s="23">
        <f>IF(E730="Niveau 4",1,0)</f>
        <v>0</v>
      </c>
      <c r="AJ730" s="23">
        <f>IF(E730="Niveau 5",1,0)</f>
        <v>0</v>
      </c>
    </row>
    <row r="731" spans="1:36" ht="25.5" customHeight="1" x14ac:dyDescent="0.2">
      <c r="A731" s="225" t="s">
        <v>5</v>
      </c>
      <c r="B731" s="226" t="s">
        <v>691</v>
      </c>
      <c r="C731" s="41" t="s">
        <v>1116</v>
      </c>
      <c r="D731" s="74" t="s">
        <v>1179</v>
      </c>
      <c r="E731" s="93" t="str">
        <f>IF(D731="Bon état","Niveau 1",IF(D731="Faïencée","Niveau 2",IF(D731="Fortement faïencée","Niveau 3",IF(D731="Orniérée","Niveau 4",IF(D731="Affaissée ou quasi détruite","Niveau 5","")))))</f>
        <v>Niveau 2</v>
      </c>
      <c r="F731" s="27" t="s">
        <v>1136</v>
      </c>
      <c r="G731" s="41" t="s">
        <v>1145</v>
      </c>
      <c r="H731" s="76"/>
      <c r="I731" s="109"/>
      <c r="J731" s="94">
        <f>I731*H731</f>
        <v>0</v>
      </c>
      <c r="K731" s="27"/>
      <c r="L731" s="27"/>
      <c r="M731" s="27"/>
      <c r="N731" s="27"/>
      <c r="O731" s="27"/>
      <c r="P731" s="77"/>
      <c r="Q731" s="27"/>
      <c r="R731" s="45"/>
      <c r="S731" s="55"/>
      <c r="T731" s="23"/>
      <c r="U731" s="23"/>
      <c r="V731" s="23"/>
      <c r="W731" s="23"/>
      <c r="X731" s="23"/>
      <c r="Y731" s="91"/>
      <c r="Z731" s="92"/>
      <c r="AA731" s="92"/>
      <c r="AB731" s="67" t="str">
        <f>IF(R731="Année N",Y731+Z731+AA731,"")</f>
        <v/>
      </c>
      <c r="AC731" s="67" t="str">
        <f>IF(R731="N+1",Y731+Z731+AA731,"")</f>
        <v/>
      </c>
      <c r="AD731" s="67" t="str">
        <f>IF(R731="&gt; N+1",Y731+Z731+AA731,"")</f>
        <v/>
      </c>
      <c r="AE731" s="31"/>
      <c r="AF731" s="23">
        <f>IF(E731="Niveau 1",1,0)</f>
        <v>0</v>
      </c>
      <c r="AG731" s="23">
        <f>IF(E731="Niveau 2",1,0)</f>
        <v>1</v>
      </c>
      <c r="AH731" s="23">
        <f>IF(E731="Niveau 3",1,0)</f>
        <v>0</v>
      </c>
      <c r="AI731" s="23">
        <f>IF(E731="Niveau 4",1,0)</f>
        <v>0</v>
      </c>
      <c r="AJ731" s="23">
        <f>IF(E731="Niveau 5",1,0)</f>
        <v>0</v>
      </c>
    </row>
    <row r="732" spans="1:36" ht="25.5" customHeight="1" x14ac:dyDescent="0.2">
      <c r="A732" s="228" t="s">
        <v>0</v>
      </c>
      <c r="B732" s="229" t="s">
        <v>2081</v>
      </c>
      <c r="C732" s="179" t="s">
        <v>26</v>
      </c>
      <c r="D732" s="74"/>
      <c r="E732" s="93"/>
      <c r="F732" s="27"/>
      <c r="G732" s="41"/>
      <c r="H732" s="76"/>
      <c r="I732" s="109"/>
      <c r="J732" s="94"/>
      <c r="K732" s="27"/>
      <c r="L732" s="27"/>
      <c r="M732" s="27"/>
      <c r="N732" s="27"/>
      <c r="O732" s="27"/>
      <c r="P732" s="77"/>
      <c r="Q732" s="27"/>
      <c r="R732" s="45"/>
      <c r="S732" s="217"/>
      <c r="T732" s="23"/>
      <c r="U732" s="23"/>
      <c r="V732" s="23"/>
      <c r="W732" s="23"/>
      <c r="X732" s="23"/>
      <c r="Y732" s="91"/>
      <c r="Z732" s="92"/>
      <c r="AA732" s="92"/>
      <c r="AB732" s="216"/>
      <c r="AC732" s="216"/>
      <c r="AD732" s="216"/>
      <c r="AE732" s="31"/>
      <c r="AF732" s="23"/>
      <c r="AG732" s="23"/>
      <c r="AH732" s="23"/>
      <c r="AI732" s="23"/>
      <c r="AJ732" s="23"/>
    </row>
    <row r="733" spans="1:36" ht="25.5" customHeight="1" x14ac:dyDescent="0.2">
      <c r="A733" s="225" t="s">
        <v>0</v>
      </c>
      <c r="B733" s="226" t="s">
        <v>693</v>
      </c>
      <c r="C733" s="41" t="s">
        <v>29</v>
      </c>
      <c r="D733" s="74" t="s">
        <v>1339</v>
      </c>
      <c r="E733" s="93" t="str">
        <f t="shared" ref="E733:E765" si="342">IF(D733="Bon état","Niveau 1",IF(D733="Faïencée","Niveau 2",IF(D733="Fortement faïencée","Niveau 3",IF(D733="Orniérée","Niveau 4",IF(D733="Affaissée ou quasi détruite","Niveau 5","")))))</f>
        <v>Niveau 1</v>
      </c>
      <c r="F733" s="27" t="s">
        <v>1136</v>
      </c>
      <c r="G733" s="41" t="s">
        <v>1145</v>
      </c>
      <c r="H733" s="76"/>
      <c r="I733" s="109"/>
      <c r="J733" s="94">
        <f t="shared" ref="J733:J765" si="343">I733*H733</f>
        <v>0</v>
      </c>
      <c r="K733" s="27"/>
      <c r="L733" s="27"/>
      <c r="M733" s="27"/>
      <c r="N733" s="27"/>
      <c r="O733" s="27"/>
      <c r="P733" s="77"/>
      <c r="Q733" s="27"/>
      <c r="R733" s="45"/>
      <c r="S733" s="55"/>
      <c r="T733" s="23"/>
      <c r="U733" s="23"/>
      <c r="V733" s="23"/>
      <c r="W733" s="23"/>
      <c r="X733" s="23"/>
      <c r="Y733" s="91"/>
      <c r="Z733" s="92"/>
      <c r="AA733" s="92"/>
      <c r="AB733" s="67" t="str">
        <f t="shared" ref="AB733:AB745" si="344">IF(R733="Année N",Y733+Z733+AA733,"")</f>
        <v/>
      </c>
      <c r="AC733" s="67" t="str">
        <f t="shared" ref="AC733:AC745" si="345">IF(R733="N+1",Y733+Z733+AA733,"")</f>
        <v/>
      </c>
      <c r="AD733" s="67" t="str">
        <f t="shared" ref="AD733:AD765" si="346">IF(R733="&gt; N+1",Y733+Z733+AA733,"")</f>
        <v/>
      </c>
      <c r="AE733" s="31"/>
      <c r="AF733" s="23">
        <f t="shared" ref="AF733:AF765" si="347">IF(E733="Niveau 1",1,0)</f>
        <v>1</v>
      </c>
      <c r="AG733" s="23">
        <f t="shared" ref="AG733:AG765" si="348">IF(E733="Niveau 2",1,0)</f>
        <v>0</v>
      </c>
      <c r="AH733" s="23">
        <f t="shared" ref="AH733:AH765" si="349">IF(E733="Niveau 3",1,0)</f>
        <v>0</v>
      </c>
      <c r="AI733" s="23">
        <f t="shared" ref="AI733:AI765" si="350">IF(E733="Niveau 4",1,0)</f>
        <v>0</v>
      </c>
      <c r="AJ733" s="23">
        <f t="shared" ref="AJ733:AJ765" si="351">IF(E733="Niveau 5",1,0)</f>
        <v>0</v>
      </c>
    </row>
    <row r="734" spans="1:36" ht="25.5" customHeight="1" x14ac:dyDescent="0.2">
      <c r="A734" s="225" t="s">
        <v>0</v>
      </c>
      <c r="B734" s="226" t="s">
        <v>694</v>
      </c>
      <c r="C734" s="41" t="s">
        <v>24</v>
      </c>
      <c r="D734" s="74" t="s">
        <v>1339</v>
      </c>
      <c r="E734" s="93" t="str">
        <f t="shared" si="342"/>
        <v>Niveau 1</v>
      </c>
      <c r="F734" s="27" t="s">
        <v>1136</v>
      </c>
      <c r="G734" s="41" t="s">
        <v>1145</v>
      </c>
      <c r="H734" s="76"/>
      <c r="I734" s="109"/>
      <c r="J734" s="94">
        <f t="shared" si="343"/>
        <v>0</v>
      </c>
      <c r="K734" s="27"/>
      <c r="L734" s="27"/>
      <c r="M734" s="27"/>
      <c r="N734" s="27"/>
      <c r="O734" s="27"/>
      <c r="P734" s="77"/>
      <c r="Q734" s="27"/>
      <c r="R734" s="45"/>
      <c r="S734" s="55"/>
      <c r="T734" s="23"/>
      <c r="U734" s="23"/>
      <c r="V734" s="23"/>
      <c r="W734" s="23"/>
      <c r="X734" s="23"/>
      <c r="Y734" s="91"/>
      <c r="Z734" s="92"/>
      <c r="AA734" s="92"/>
      <c r="AB734" s="67" t="str">
        <f t="shared" si="344"/>
        <v/>
      </c>
      <c r="AC734" s="67" t="str">
        <f t="shared" si="345"/>
        <v/>
      </c>
      <c r="AD734" s="67" t="str">
        <f t="shared" si="346"/>
        <v/>
      </c>
      <c r="AE734" s="31"/>
      <c r="AF734" s="23">
        <f t="shared" si="347"/>
        <v>1</v>
      </c>
      <c r="AG734" s="23">
        <f t="shared" si="348"/>
        <v>0</v>
      </c>
      <c r="AH734" s="23">
        <f t="shared" si="349"/>
        <v>0</v>
      </c>
      <c r="AI734" s="23">
        <f t="shared" si="350"/>
        <v>0</v>
      </c>
      <c r="AJ734" s="23">
        <f t="shared" si="351"/>
        <v>0</v>
      </c>
    </row>
    <row r="735" spans="1:36" ht="25.5" customHeight="1" x14ac:dyDescent="0.2">
      <c r="A735" s="225" t="s">
        <v>0</v>
      </c>
      <c r="B735" s="226" t="s">
        <v>695</v>
      </c>
      <c r="C735" s="41" t="s">
        <v>37</v>
      </c>
      <c r="D735" s="74" t="s">
        <v>1179</v>
      </c>
      <c r="E735" s="93" t="str">
        <f t="shared" si="342"/>
        <v>Niveau 2</v>
      </c>
      <c r="F735" s="27" t="s">
        <v>1135</v>
      </c>
      <c r="G735" s="41" t="s">
        <v>1145</v>
      </c>
      <c r="H735" s="76">
        <v>565</v>
      </c>
      <c r="I735" s="109">
        <v>6.5</v>
      </c>
      <c r="J735" s="94">
        <f t="shared" si="343"/>
        <v>3672.5</v>
      </c>
      <c r="K735" s="27">
        <v>25</v>
      </c>
      <c r="L735" s="27"/>
      <c r="M735" s="27"/>
      <c r="N735" s="27">
        <v>735</v>
      </c>
      <c r="O735" s="27"/>
      <c r="P735" s="77"/>
      <c r="Q735" s="27"/>
      <c r="R735" s="45"/>
      <c r="S735" s="55"/>
      <c r="T735" s="23"/>
      <c r="U735" s="23"/>
      <c r="V735" s="23"/>
      <c r="W735" s="23"/>
      <c r="X735" s="23"/>
      <c r="Y735" s="91"/>
      <c r="Z735" s="92"/>
      <c r="AA735" s="92"/>
      <c r="AB735" s="67" t="str">
        <f t="shared" si="344"/>
        <v/>
      </c>
      <c r="AC735" s="67" t="str">
        <f t="shared" si="345"/>
        <v/>
      </c>
      <c r="AD735" s="67" t="str">
        <f t="shared" si="346"/>
        <v/>
      </c>
      <c r="AE735" s="31"/>
      <c r="AF735" s="23">
        <f t="shared" si="347"/>
        <v>0</v>
      </c>
      <c r="AG735" s="23">
        <f t="shared" si="348"/>
        <v>1</v>
      </c>
      <c r="AH735" s="23">
        <f t="shared" si="349"/>
        <v>0</v>
      </c>
      <c r="AI735" s="23">
        <f t="shared" si="350"/>
        <v>0</v>
      </c>
      <c r="AJ735" s="23">
        <f t="shared" si="351"/>
        <v>0</v>
      </c>
    </row>
    <row r="736" spans="1:36" ht="25.5" customHeight="1" x14ac:dyDescent="0.2">
      <c r="A736" s="228" t="s">
        <v>0</v>
      </c>
      <c r="B736" s="229" t="s">
        <v>696</v>
      </c>
      <c r="C736" s="179" t="s">
        <v>31</v>
      </c>
      <c r="D736" s="74"/>
      <c r="E736" s="93" t="str">
        <f t="shared" si="342"/>
        <v/>
      </c>
      <c r="F736" s="27"/>
      <c r="G736" s="41"/>
      <c r="H736" s="76"/>
      <c r="I736" s="109"/>
      <c r="J736" s="94">
        <f t="shared" si="343"/>
        <v>0</v>
      </c>
      <c r="K736" s="27"/>
      <c r="L736" s="27"/>
      <c r="M736" s="27"/>
      <c r="N736" s="27"/>
      <c r="O736" s="27"/>
      <c r="P736" s="77"/>
      <c r="Q736" s="27"/>
      <c r="R736" s="45"/>
      <c r="S736" s="55"/>
      <c r="T736" s="23"/>
      <c r="U736" s="23"/>
      <c r="V736" s="23"/>
      <c r="W736" s="23"/>
      <c r="X736" s="23"/>
      <c r="Y736" s="91"/>
      <c r="Z736" s="92"/>
      <c r="AA736" s="92"/>
      <c r="AB736" s="67" t="str">
        <f t="shared" si="344"/>
        <v/>
      </c>
      <c r="AC736" s="67" t="str">
        <f t="shared" si="345"/>
        <v/>
      </c>
      <c r="AD736" s="67" t="str">
        <f t="shared" si="346"/>
        <v/>
      </c>
      <c r="AE736" s="31"/>
      <c r="AF736" s="23">
        <f t="shared" si="347"/>
        <v>0</v>
      </c>
      <c r="AG736" s="23">
        <f t="shared" si="348"/>
        <v>0</v>
      </c>
      <c r="AH736" s="23">
        <f t="shared" si="349"/>
        <v>0</v>
      </c>
      <c r="AI736" s="23">
        <f t="shared" si="350"/>
        <v>0</v>
      </c>
      <c r="AJ736" s="23">
        <f t="shared" si="351"/>
        <v>0</v>
      </c>
    </row>
    <row r="737" spans="1:36" ht="25.5" customHeight="1" x14ac:dyDescent="0.2">
      <c r="A737" s="228" t="s">
        <v>3</v>
      </c>
      <c r="B737" s="229" t="s">
        <v>697</v>
      </c>
      <c r="C737" s="179" t="s">
        <v>25</v>
      </c>
      <c r="D737" s="74"/>
      <c r="E737" s="93" t="str">
        <f t="shared" si="342"/>
        <v/>
      </c>
      <c r="F737" s="27"/>
      <c r="G737" s="41"/>
      <c r="H737" s="116">
        <v>619</v>
      </c>
      <c r="I737" s="117"/>
      <c r="J737" s="94">
        <f t="shared" si="343"/>
        <v>0</v>
      </c>
      <c r="K737" s="27"/>
      <c r="L737" s="27"/>
      <c r="M737" s="27"/>
      <c r="N737" s="27"/>
      <c r="O737" s="27"/>
      <c r="P737" s="77"/>
      <c r="Q737" s="27"/>
      <c r="R737" s="45"/>
      <c r="S737" s="55"/>
      <c r="T737" s="23"/>
      <c r="U737" s="23"/>
      <c r="V737" s="23"/>
      <c r="W737" s="23"/>
      <c r="X737" s="23"/>
      <c r="Y737" s="91"/>
      <c r="Z737" s="92"/>
      <c r="AA737" s="92"/>
      <c r="AB737" s="67" t="str">
        <f t="shared" si="344"/>
        <v/>
      </c>
      <c r="AC737" s="67" t="str">
        <f t="shared" si="345"/>
        <v/>
      </c>
      <c r="AD737" s="67" t="str">
        <f t="shared" si="346"/>
        <v/>
      </c>
      <c r="AE737" s="31"/>
      <c r="AF737" s="23">
        <f t="shared" si="347"/>
        <v>0</v>
      </c>
      <c r="AG737" s="23">
        <f t="shared" si="348"/>
        <v>0</v>
      </c>
      <c r="AH737" s="23">
        <f t="shared" si="349"/>
        <v>0</v>
      </c>
      <c r="AI737" s="23">
        <f t="shared" si="350"/>
        <v>0</v>
      </c>
      <c r="AJ737" s="23">
        <f t="shared" si="351"/>
        <v>0</v>
      </c>
    </row>
    <row r="738" spans="1:36" ht="25.5" customHeight="1" x14ac:dyDescent="0.2">
      <c r="A738" s="225" t="s">
        <v>0</v>
      </c>
      <c r="B738" s="226" t="s">
        <v>2082</v>
      </c>
      <c r="C738" s="41" t="s">
        <v>31</v>
      </c>
      <c r="D738" s="74" t="s">
        <v>1339</v>
      </c>
      <c r="E738" s="93" t="str">
        <f t="shared" si="342"/>
        <v>Niveau 1</v>
      </c>
      <c r="F738" s="27" t="s">
        <v>1136</v>
      </c>
      <c r="G738" s="41" t="s">
        <v>1145</v>
      </c>
      <c r="H738" s="116">
        <v>60</v>
      </c>
      <c r="I738" s="117">
        <v>4</v>
      </c>
      <c r="J738" s="94">
        <f t="shared" si="343"/>
        <v>240</v>
      </c>
      <c r="K738" s="27"/>
      <c r="L738" s="27"/>
      <c r="M738" s="27"/>
      <c r="N738" s="27"/>
      <c r="O738" s="27"/>
      <c r="P738" s="77"/>
      <c r="Q738" s="27"/>
      <c r="R738" s="45"/>
      <c r="S738" s="55"/>
      <c r="T738" s="23"/>
      <c r="U738" s="23"/>
      <c r="V738" s="23"/>
      <c r="W738" s="23"/>
      <c r="X738" s="23"/>
      <c r="Y738" s="91"/>
      <c r="Z738" s="92"/>
      <c r="AA738" s="92"/>
      <c r="AB738" s="67" t="str">
        <f t="shared" si="344"/>
        <v/>
      </c>
      <c r="AC738" s="67" t="str">
        <f t="shared" si="345"/>
        <v/>
      </c>
      <c r="AD738" s="67" t="str">
        <f t="shared" si="346"/>
        <v/>
      </c>
      <c r="AE738" s="31"/>
      <c r="AF738" s="23">
        <f t="shared" si="347"/>
        <v>1</v>
      </c>
      <c r="AG738" s="23">
        <f t="shared" si="348"/>
        <v>0</v>
      </c>
      <c r="AH738" s="23">
        <f t="shared" si="349"/>
        <v>0</v>
      </c>
      <c r="AI738" s="23">
        <f t="shared" si="350"/>
        <v>0</v>
      </c>
      <c r="AJ738" s="23">
        <f t="shared" si="351"/>
        <v>0</v>
      </c>
    </row>
    <row r="739" spans="1:36" ht="25.5" customHeight="1" x14ac:dyDescent="0.2">
      <c r="A739" s="225" t="s">
        <v>0</v>
      </c>
      <c r="B739" s="226" t="s">
        <v>699</v>
      </c>
      <c r="C739" s="41" t="s">
        <v>31</v>
      </c>
      <c r="D739" s="74" t="s">
        <v>1339</v>
      </c>
      <c r="E739" s="93" t="str">
        <f t="shared" si="342"/>
        <v>Niveau 1</v>
      </c>
      <c r="F739" s="27" t="s">
        <v>1136</v>
      </c>
      <c r="G739" s="41" t="s">
        <v>1145</v>
      </c>
      <c r="H739" s="116">
        <v>80</v>
      </c>
      <c r="I739" s="117">
        <v>6</v>
      </c>
      <c r="J739" s="94">
        <f t="shared" si="343"/>
        <v>480</v>
      </c>
      <c r="K739" s="27"/>
      <c r="L739" s="27"/>
      <c r="M739" s="27"/>
      <c r="N739" s="27"/>
      <c r="O739" s="27"/>
      <c r="P739" s="77"/>
      <c r="Q739" s="27"/>
      <c r="R739" s="45"/>
      <c r="S739" s="55"/>
      <c r="T739" s="23"/>
      <c r="U739" s="23"/>
      <c r="V739" s="23"/>
      <c r="W739" s="23"/>
      <c r="X739" s="23"/>
      <c r="Y739" s="91"/>
      <c r="Z739" s="92"/>
      <c r="AA739" s="92"/>
      <c r="AB739" s="67" t="str">
        <f t="shared" si="344"/>
        <v/>
      </c>
      <c r="AC739" s="67" t="str">
        <f t="shared" si="345"/>
        <v/>
      </c>
      <c r="AD739" s="67" t="str">
        <f t="shared" si="346"/>
        <v/>
      </c>
      <c r="AE739" s="31"/>
      <c r="AF739" s="23">
        <f t="shared" si="347"/>
        <v>1</v>
      </c>
      <c r="AG739" s="23">
        <f t="shared" si="348"/>
        <v>0</v>
      </c>
      <c r="AH739" s="23">
        <f t="shared" si="349"/>
        <v>0</v>
      </c>
      <c r="AI739" s="23">
        <f t="shared" si="350"/>
        <v>0</v>
      </c>
      <c r="AJ739" s="23">
        <f t="shared" si="351"/>
        <v>0</v>
      </c>
    </row>
    <row r="740" spans="1:36" ht="25.5" customHeight="1" x14ac:dyDescent="0.2">
      <c r="A740" s="225" t="s">
        <v>7</v>
      </c>
      <c r="B740" s="227" t="s">
        <v>2083</v>
      </c>
      <c r="C740" s="41" t="s">
        <v>37</v>
      </c>
      <c r="D740" s="74" t="s">
        <v>1339</v>
      </c>
      <c r="E740" s="93" t="str">
        <f t="shared" si="342"/>
        <v>Niveau 1</v>
      </c>
      <c r="F740" s="27" t="s">
        <v>1136</v>
      </c>
      <c r="G740" s="41" t="s">
        <v>1145</v>
      </c>
      <c r="H740" s="76">
        <v>115</v>
      </c>
      <c r="I740" s="109">
        <v>5.2</v>
      </c>
      <c r="J740" s="94">
        <f t="shared" si="343"/>
        <v>598</v>
      </c>
      <c r="K740" s="27"/>
      <c r="L740" s="27"/>
      <c r="M740" s="27"/>
      <c r="N740" s="27"/>
      <c r="O740" s="27"/>
      <c r="P740" s="77"/>
      <c r="Q740" s="27"/>
      <c r="R740" s="45"/>
      <c r="S740" s="55"/>
      <c r="T740" s="23"/>
      <c r="U740" s="23"/>
      <c r="V740" s="23"/>
      <c r="W740" s="23"/>
      <c r="X740" s="23"/>
      <c r="Y740" s="91"/>
      <c r="Z740" s="92"/>
      <c r="AA740" s="92"/>
      <c r="AB740" s="67" t="str">
        <f t="shared" si="344"/>
        <v/>
      </c>
      <c r="AC740" s="67" t="str">
        <f t="shared" si="345"/>
        <v/>
      </c>
      <c r="AD740" s="67" t="str">
        <f t="shared" si="346"/>
        <v/>
      </c>
      <c r="AE740" s="31"/>
      <c r="AF740" s="23">
        <f t="shared" si="347"/>
        <v>1</v>
      </c>
      <c r="AG740" s="23">
        <f t="shared" si="348"/>
        <v>0</v>
      </c>
      <c r="AH740" s="23">
        <f t="shared" si="349"/>
        <v>0</v>
      </c>
      <c r="AI740" s="23">
        <f t="shared" si="350"/>
        <v>0</v>
      </c>
      <c r="AJ740" s="23">
        <f t="shared" si="351"/>
        <v>0</v>
      </c>
    </row>
    <row r="741" spans="1:36" ht="25.5" customHeight="1" x14ac:dyDescent="0.2">
      <c r="A741" s="225" t="s">
        <v>1</v>
      </c>
      <c r="B741" s="226" t="s">
        <v>700</v>
      </c>
      <c r="C741" s="41" t="s">
        <v>28</v>
      </c>
      <c r="D741" s="74" t="s">
        <v>1339</v>
      </c>
      <c r="E741" s="93" t="str">
        <f t="shared" si="342"/>
        <v>Niveau 1</v>
      </c>
      <c r="F741" s="27" t="s">
        <v>1135</v>
      </c>
      <c r="G741" s="41" t="s">
        <v>1144</v>
      </c>
      <c r="H741" s="104">
        <v>511</v>
      </c>
      <c r="I741" s="109">
        <v>5.5</v>
      </c>
      <c r="J741" s="94">
        <f t="shared" si="343"/>
        <v>2810.5</v>
      </c>
      <c r="K741" s="27"/>
      <c r="L741" s="27"/>
      <c r="M741" s="27"/>
      <c r="N741" s="27"/>
      <c r="O741" s="27"/>
      <c r="P741" s="77"/>
      <c r="Q741" s="27"/>
      <c r="R741" s="45"/>
      <c r="S741" s="55"/>
      <c r="T741" s="23"/>
      <c r="U741" s="23"/>
      <c r="V741" s="23"/>
      <c r="W741" s="23"/>
      <c r="X741" s="23"/>
      <c r="Y741" s="91"/>
      <c r="Z741" s="92"/>
      <c r="AA741" s="92"/>
      <c r="AB741" s="67" t="str">
        <f t="shared" si="344"/>
        <v/>
      </c>
      <c r="AC741" s="67" t="str">
        <f t="shared" si="345"/>
        <v/>
      </c>
      <c r="AD741" s="67" t="str">
        <f t="shared" si="346"/>
        <v/>
      </c>
      <c r="AE741" s="31"/>
      <c r="AF741" s="23">
        <f t="shared" si="347"/>
        <v>1</v>
      </c>
      <c r="AG741" s="23">
        <f t="shared" si="348"/>
        <v>0</v>
      </c>
      <c r="AH741" s="23">
        <f t="shared" si="349"/>
        <v>0</v>
      </c>
      <c r="AI741" s="23">
        <f t="shared" si="350"/>
        <v>0</v>
      </c>
      <c r="AJ741" s="23">
        <f t="shared" si="351"/>
        <v>0</v>
      </c>
    </row>
    <row r="742" spans="1:36" ht="25.5" customHeight="1" x14ac:dyDescent="0.2">
      <c r="A742" s="228" t="s">
        <v>0</v>
      </c>
      <c r="B742" s="229" t="s">
        <v>701</v>
      </c>
      <c r="C742" s="179" t="s">
        <v>25</v>
      </c>
      <c r="D742" s="74"/>
      <c r="E742" s="93" t="str">
        <f t="shared" si="342"/>
        <v/>
      </c>
      <c r="F742" s="27"/>
      <c r="G742" s="41"/>
      <c r="H742" s="76"/>
      <c r="I742" s="109"/>
      <c r="J742" s="94">
        <f t="shared" si="343"/>
        <v>0</v>
      </c>
      <c r="K742" s="27"/>
      <c r="L742" s="27"/>
      <c r="M742" s="27"/>
      <c r="N742" s="27"/>
      <c r="O742" s="27"/>
      <c r="P742" s="77"/>
      <c r="Q742" s="27"/>
      <c r="R742" s="45"/>
      <c r="S742" s="55"/>
      <c r="T742" s="23"/>
      <c r="U742" s="23"/>
      <c r="V742" s="23"/>
      <c r="W742" s="23"/>
      <c r="X742" s="23"/>
      <c r="Y742" s="91"/>
      <c r="Z742" s="92"/>
      <c r="AA742" s="92"/>
      <c r="AB742" s="67" t="str">
        <f t="shared" si="344"/>
        <v/>
      </c>
      <c r="AC742" s="67" t="str">
        <f t="shared" si="345"/>
        <v/>
      </c>
      <c r="AD742" s="67" t="str">
        <f t="shared" si="346"/>
        <v/>
      </c>
      <c r="AE742" s="31"/>
      <c r="AF742" s="23">
        <f t="shared" si="347"/>
        <v>0</v>
      </c>
      <c r="AG742" s="23">
        <f t="shared" si="348"/>
        <v>0</v>
      </c>
      <c r="AH742" s="23">
        <f t="shared" si="349"/>
        <v>0</v>
      </c>
      <c r="AI742" s="23">
        <f t="shared" si="350"/>
        <v>0</v>
      </c>
      <c r="AJ742" s="23">
        <f t="shared" si="351"/>
        <v>0</v>
      </c>
    </row>
    <row r="743" spans="1:36" ht="25.5" customHeight="1" x14ac:dyDescent="0.2">
      <c r="A743" s="225" t="s">
        <v>0</v>
      </c>
      <c r="B743" s="226" t="s">
        <v>702</v>
      </c>
      <c r="C743" s="41" t="s">
        <v>37</v>
      </c>
      <c r="D743" s="74" t="s">
        <v>1179</v>
      </c>
      <c r="E743" s="93" t="str">
        <f t="shared" si="342"/>
        <v>Niveau 2</v>
      </c>
      <c r="F743" s="27" t="s">
        <v>1136</v>
      </c>
      <c r="G743" s="41" t="s">
        <v>1145</v>
      </c>
      <c r="H743" s="76">
        <v>250</v>
      </c>
      <c r="I743" s="109">
        <v>6.4</v>
      </c>
      <c r="J743" s="94">
        <f t="shared" si="343"/>
        <v>1600</v>
      </c>
      <c r="K743" s="27">
        <v>35</v>
      </c>
      <c r="L743" s="27"/>
      <c r="M743" s="27"/>
      <c r="N743" s="27">
        <v>270</v>
      </c>
      <c r="O743" s="27"/>
      <c r="P743" s="77"/>
      <c r="Q743" s="27"/>
      <c r="R743" s="45"/>
      <c r="S743" s="55"/>
      <c r="T743" s="23"/>
      <c r="U743" s="23"/>
      <c r="V743" s="23"/>
      <c r="W743" s="23"/>
      <c r="X743" s="23"/>
      <c r="Y743" s="91"/>
      <c r="Z743" s="92"/>
      <c r="AA743" s="92"/>
      <c r="AB743" s="67" t="str">
        <f t="shared" si="344"/>
        <v/>
      </c>
      <c r="AC743" s="67" t="str">
        <f t="shared" si="345"/>
        <v/>
      </c>
      <c r="AD743" s="67" t="str">
        <f t="shared" si="346"/>
        <v/>
      </c>
      <c r="AE743" s="31"/>
      <c r="AF743" s="23">
        <f t="shared" si="347"/>
        <v>0</v>
      </c>
      <c r="AG743" s="23">
        <f t="shared" si="348"/>
        <v>1</v>
      </c>
      <c r="AH743" s="23">
        <f t="shared" si="349"/>
        <v>0</v>
      </c>
      <c r="AI743" s="23">
        <f t="shared" si="350"/>
        <v>0</v>
      </c>
      <c r="AJ743" s="23">
        <f t="shared" si="351"/>
        <v>0</v>
      </c>
    </row>
    <row r="744" spans="1:36" ht="25.5" customHeight="1" x14ac:dyDescent="0.2">
      <c r="A744" s="225" t="s">
        <v>0</v>
      </c>
      <c r="B744" s="227" t="s">
        <v>1248</v>
      </c>
      <c r="C744" s="41" t="s">
        <v>1340</v>
      </c>
      <c r="D744" s="74" t="s">
        <v>1339</v>
      </c>
      <c r="E744" s="93" t="str">
        <f t="shared" si="342"/>
        <v>Niveau 1</v>
      </c>
      <c r="F744" s="27" t="s">
        <v>1136</v>
      </c>
      <c r="G744" s="41" t="s">
        <v>1145</v>
      </c>
      <c r="H744" s="116">
        <v>250</v>
      </c>
      <c r="I744" s="117">
        <v>5.2</v>
      </c>
      <c r="J744" s="94">
        <f t="shared" si="343"/>
        <v>1300</v>
      </c>
      <c r="K744" s="27"/>
      <c r="L744" s="27"/>
      <c r="M744" s="27"/>
      <c r="N744" s="27"/>
      <c r="O744" s="27"/>
      <c r="P744" s="77"/>
      <c r="Q744" s="27"/>
      <c r="R744" s="45"/>
      <c r="S744" s="55"/>
      <c r="T744" s="23"/>
      <c r="U744" s="23"/>
      <c r="V744" s="23"/>
      <c r="W744" s="23"/>
      <c r="X744" s="23"/>
      <c r="Y744" s="91"/>
      <c r="Z744" s="92"/>
      <c r="AA744" s="92"/>
      <c r="AB744" s="67" t="str">
        <f t="shared" si="344"/>
        <v/>
      </c>
      <c r="AC744" s="67" t="str">
        <f t="shared" si="345"/>
        <v/>
      </c>
      <c r="AD744" s="67" t="str">
        <f t="shared" si="346"/>
        <v/>
      </c>
      <c r="AE744" s="31"/>
      <c r="AF744" s="23">
        <f t="shared" si="347"/>
        <v>1</v>
      </c>
      <c r="AG744" s="23">
        <f t="shared" si="348"/>
        <v>0</v>
      </c>
      <c r="AH744" s="23">
        <f t="shared" si="349"/>
        <v>0</v>
      </c>
      <c r="AI744" s="23">
        <f t="shared" si="350"/>
        <v>0</v>
      </c>
      <c r="AJ744" s="23">
        <f t="shared" si="351"/>
        <v>0</v>
      </c>
    </row>
    <row r="745" spans="1:36" ht="25.5" customHeight="1" x14ac:dyDescent="0.2">
      <c r="A745" s="225" t="s">
        <v>0</v>
      </c>
      <c r="B745" s="226" t="s">
        <v>703</v>
      </c>
      <c r="C745" s="41" t="s">
        <v>31</v>
      </c>
      <c r="D745" s="74" t="s">
        <v>1339</v>
      </c>
      <c r="E745" s="93" t="str">
        <f t="shared" si="342"/>
        <v>Niveau 1</v>
      </c>
      <c r="F745" s="27" t="s">
        <v>1136</v>
      </c>
      <c r="G745" s="41" t="s">
        <v>1145</v>
      </c>
      <c r="H745" s="116">
        <v>160</v>
      </c>
      <c r="I745" s="117">
        <v>4.5999999999999996</v>
      </c>
      <c r="J745" s="94">
        <f t="shared" si="343"/>
        <v>736</v>
      </c>
      <c r="K745" s="27"/>
      <c r="L745" s="27"/>
      <c r="M745" s="27"/>
      <c r="N745" s="27"/>
      <c r="O745" s="27"/>
      <c r="P745" s="77"/>
      <c r="Q745" s="27"/>
      <c r="R745" s="45"/>
      <c r="S745" s="55"/>
      <c r="T745" s="23"/>
      <c r="U745" s="23"/>
      <c r="V745" s="23"/>
      <c r="W745" s="23"/>
      <c r="X745" s="23"/>
      <c r="Y745" s="91"/>
      <c r="Z745" s="92"/>
      <c r="AA745" s="92"/>
      <c r="AB745" s="67" t="str">
        <f t="shared" si="344"/>
        <v/>
      </c>
      <c r="AC745" s="67" t="str">
        <f t="shared" si="345"/>
        <v/>
      </c>
      <c r="AD745" s="67" t="str">
        <f t="shared" si="346"/>
        <v/>
      </c>
      <c r="AE745" s="31"/>
      <c r="AF745" s="23">
        <f t="shared" si="347"/>
        <v>1</v>
      </c>
      <c r="AG745" s="23">
        <f t="shared" si="348"/>
        <v>0</v>
      </c>
      <c r="AH745" s="23">
        <f t="shared" si="349"/>
        <v>0</v>
      </c>
      <c r="AI745" s="23">
        <f t="shared" si="350"/>
        <v>0</v>
      </c>
      <c r="AJ745" s="23">
        <f t="shared" si="351"/>
        <v>0</v>
      </c>
    </row>
    <row r="746" spans="1:36" ht="25.5" customHeight="1" x14ac:dyDescent="0.2">
      <c r="A746" s="225" t="s">
        <v>5</v>
      </c>
      <c r="B746" s="226" t="s">
        <v>704</v>
      </c>
      <c r="C746" s="41" t="s">
        <v>1116</v>
      </c>
      <c r="D746" s="74" t="s">
        <v>1180</v>
      </c>
      <c r="E746" s="93" t="str">
        <f t="shared" si="342"/>
        <v>Niveau 3</v>
      </c>
      <c r="F746" s="27" t="s">
        <v>1136</v>
      </c>
      <c r="G746" s="41" t="s">
        <v>1145</v>
      </c>
      <c r="H746" s="76">
        <v>135</v>
      </c>
      <c r="I746" s="109">
        <v>4.5999999999999996</v>
      </c>
      <c r="J746" s="94">
        <f t="shared" si="343"/>
        <v>621</v>
      </c>
      <c r="K746" s="27"/>
      <c r="L746" s="27"/>
      <c r="M746" s="27"/>
      <c r="N746" s="27"/>
      <c r="O746" s="27"/>
      <c r="P746" s="77" t="s">
        <v>1199</v>
      </c>
      <c r="Q746" s="27"/>
      <c r="R746" s="45" t="s">
        <v>1123</v>
      </c>
      <c r="S746" s="55"/>
      <c r="T746" s="23"/>
      <c r="U746" s="23"/>
      <c r="V746" s="23"/>
      <c r="W746" s="23"/>
      <c r="X746" s="23"/>
      <c r="Y746" s="91"/>
      <c r="Z746" s="92"/>
      <c r="AA746" s="92"/>
      <c r="AB746" s="67"/>
      <c r="AC746" s="67" t="s">
        <v>1201</v>
      </c>
      <c r="AD746" s="67" t="str">
        <f t="shared" si="346"/>
        <v/>
      </c>
      <c r="AE746" s="31"/>
      <c r="AF746" s="23">
        <f t="shared" si="347"/>
        <v>0</v>
      </c>
      <c r="AG746" s="23">
        <f t="shared" si="348"/>
        <v>0</v>
      </c>
      <c r="AH746" s="23">
        <f t="shared" si="349"/>
        <v>1</v>
      </c>
      <c r="AI746" s="23">
        <f t="shared" si="350"/>
        <v>0</v>
      </c>
      <c r="AJ746" s="23">
        <f t="shared" si="351"/>
        <v>0</v>
      </c>
    </row>
    <row r="747" spans="1:36" ht="25.5" customHeight="1" x14ac:dyDescent="0.2">
      <c r="A747" s="225" t="s">
        <v>0</v>
      </c>
      <c r="B747" s="226" t="s">
        <v>705</v>
      </c>
      <c r="C747" s="41" t="s">
        <v>37</v>
      </c>
      <c r="D747" s="74" t="s">
        <v>1339</v>
      </c>
      <c r="E747" s="93" t="str">
        <f t="shared" si="342"/>
        <v>Niveau 1</v>
      </c>
      <c r="F747" s="27" t="s">
        <v>1136</v>
      </c>
      <c r="G747" s="41" t="s">
        <v>1145</v>
      </c>
      <c r="H747" s="76">
        <v>115</v>
      </c>
      <c r="I747" s="109">
        <v>4.5999999999999996</v>
      </c>
      <c r="J747" s="94">
        <f t="shared" si="343"/>
        <v>529</v>
      </c>
      <c r="K747" s="27"/>
      <c r="L747" s="27"/>
      <c r="M747" s="27"/>
      <c r="N747" s="27"/>
      <c r="O747" s="27"/>
      <c r="P747" s="77"/>
      <c r="Q747" s="27"/>
      <c r="R747" s="45"/>
      <c r="S747" s="55"/>
      <c r="T747" s="23"/>
      <c r="U747" s="23"/>
      <c r="V747" s="23"/>
      <c r="W747" s="23"/>
      <c r="X747" s="23"/>
      <c r="Y747" s="91"/>
      <c r="Z747" s="92"/>
      <c r="AA747" s="92"/>
      <c r="AB747" s="67" t="str">
        <f t="shared" ref="AB747:AB764" si="352">IF(R747="Année N",Y747+Z747+AA747,"")</f>
        <v/>
      </c>
      <c r="AC747" s="67" t="str">
        <f t="shared" ref="AC747:AC759" si="353">IF(R747="N+1",Y747+Z747+AA747,"")</f>
        <v/>
      </c>
      <c r="AD747" s="67" t="str">
        <f t="shared" si="346"/>
        <v/>
      </c>
      <c r="AE747" s="31"/>
      <c r="AF747" s="23">
        <f t="shared" si="347"/>
        <v>1</v>
      </c>
      <c r="AG747" s="23">
        <f t="shared" si="348"/>
        <v>0</v>
      </c>
      <c r="AH747" s="23">
        <f t="shared" si="349"/>
        <v>0</v>
      </c>
      <c r="AI747" s="23">
        <f t="shared" si="350"/>
        <v>0</v>
      </c>
      <c r="AJ747" s="23">
        <f t="shared" si="351"/>
        <v>0</v>
      </c>
    </row>
    <row r="748" spans="1:36" ht="25.5" customHeight="1" x14ac:dyDescent="0.2">
      <c r="A748" s="225" t="s">
        <v>0</v>
      </c>
      <c r="B748" s="226" t="s">
        <v>2084</v>
      </c>
      <c r="C748" s="41" t="s">
        <v>26</v>
      </c>
      <c r="D748" s="74" t="s">
        <v>1179</v>
      </c>
      <c r="E748" s="93" t="str">
        <f t="shared" si="342"/>
        <v>Niveau 2</v>
      </c>
      <c r="F748" s="27" t="s">
        <v>1136</v>
      </c>
      <c r="G748" s="41" t="s">
        <v>1145</v>
      </c>
      <c r="H748" s="76">
        <v>215</v>
      </c>
      <c r="I748" s="109">
        <v>5.4</v>
      </c>
      <c r="J748" s="94">
        <f t="shared" si="343"/>
        <v>1161</v>
      </c>
      <c r="K748" s="27"/>
      <c r="L748" s="27"/>
      <c r="M748" s="27"/>
      <c r="N748" s="27"/>
      <c r="O748" s="27"/>
      <c r="P748" s="77"/>
      <c r="Q748" s="27"/>
      <c r="R748" s="45"/>
      <c r="S748" s="55"/>
      <c r="T748" s="23"/>
      <c r="U748" s="23"/>
      <c r="V748" s="23"/>
      <c r="W748" s="23"/>
      <c r="X748" s="23"/>
      <c r="Y748" s="91"/>
      <c r="Z748" s="92"/>
      <c r="AA748" s="92"/>
      <c r="AB748" s="67" t="str">
        <f t="shared" si="352"/>
        <v/>
      </c>
      <c r="AC748" s="67" t="str">
        <f t="shared" si="353"/>
        <v/>
      </c>
      <c r="AD748" s="67" t="str">
        <f t="shared" si="346"/>
        <v/>
      </c>
      <c r="AE748" s="31"/>
      <c r="AF748" s="23">
        <f t="shared" si="347"/>
        <v>0</v>
      </c>
      <c r="AG748" s="23">
        <f t="shared" si="348"/>
        <v>1</v>
      </c>
      <c r="AH748" s="23">
        <f t="shared" si="349"/>
        <v>0</v>
      </c>
      <c r="AI748" s="23">
        <f t="shared" si="350"/>
        <v>0</v>
      </c>
      <c r="AJ748" s="23">
        <f t="shared" si="351"/>
        <v>0</v>
      </c>
    </row>
    <row r="749" spans="1:36" ht="25.5" customHeight="1" x14ac:dyDescent="0.2">
      <c r="A749" s="228" t="s">
        <v>0</v>
      </c>
      <c r="B749" s="229" t="s">
        <v>707</v>
      </c>
      <c r="C749" s="179" t="s">
        <v>24</v>
      </c>
      <c r="D749" s="74"/>
      <c r="E749" s="93" t="str">
        <f t="shared" si="342"/>
        <v/>
      </c>
      <c r="F749" s="27"/>
      <c r="G749" s="41"/>
      <c r="H749" s="116"/>
      <c r="I749" s="117"/>
      <c r="J749" s="94">
        <f t="shared" si="343"/>
        <v>0</v>
      </c>
      <c r="K749" s="27"/>
      <c r="L749" s="27"/>
      <c r="M749" s="27"/>
      <c r="N749" s="27"/>
      <c r="O749" s="27"/>
      <c r="P749" s="77"/>
      <c r="Q749" s="27"/>
      <c r="R749" s="45"/>
      <c r="S749" s="55"/>
      <c r="T749" s="23"/>
      <c r="U749" s="23"/>
      <c r="V749" s="23"/>
      <c r="W749" s="23"/>
      <c r="X749" s="23"/>
      <c r="Y749" s="91"/>
      <c r="Z749" s="92"/>
      <c r="AA749" s="92"/>
      <c r="AB749" s="67" t="str">
        <f t="shared" si="352"/>
        <v/>
      </c>
      <c r="AC749" s="67" t="str">
        <f t="shared" si="353"/>
        <v/>
      </c>
      <c r="AD749" s="67" t="str">
        <f t="shared" si="346"/>
        <v/>
      </c>
      <c r="AE749" s="31"/>
      <c r="AF749" s="23">
        <f t="shared" si="347"/>
        <v>0</v>
      </c>
      <c r="AG749" s="23">
        <f t="shared" si="348"/>
        <v>0</v>
      </c>
      <c r="AH749" s="23">
        <f t="shared" si="349"/>
        <v>0</v>
      </c>
      <c r="AI749" s="23">
        <f t="shared" si="350"/>
        <v>0</v>
      </c>
      <c r="AJ749" s="23">
        <f t="shared" si="351"/>
        <v>0</v>
      </c>
    </row>
    <row r="750" spans="1:36" ht="25.5" customHeight="1" x14ac:dyDescent="0.2">
      <c r="A750" s="225" t="s">
        <v>5</v>
      </c>
      <c r="B750" s="226" t="s">
        <v>2085</v>
      </c>
      <c r="C750" s="41" t="s">
        <v>1116</v>
      </c>
      <c r="D750" s="74" t="s">
        <v>1339</v>
      </c>
      <c r="E750" s="93" t="str">
        <f t="shared" si="342"/>
        <v>Niveau 1</v>
      </c>
      <c r="F750" s="27" t="s">
        <v>1136</v>
      </c>
      <c r="G750" s="41" t="s">
        <v>1145</v>
      </c>
      <c r="H750" s="116">
        <v>90</v>
      </c>
      <c r="I750" s="117">
        <v>4.5999999999999996</v>
      </c>
      <c r="J750" s="94">
        <f t="shared" si="343"/>
        <v>413.99999999999994</v>
      </c>
      <c r="K750" s="27"/>
      <c r="L750" s="27"/>
      <c r="M750" s="27"/>
      <c r="N750" s="27"/>
      <c r="O750" s="27"/>
      <c r="P750" s="77"/>
      <c r="Q750" s="27"/>
      <c r="R750" s="45"/>
      <c r="S750" s="55"/>
      <c r="T750" s="23"/>
      <c r="U750" s="23"/>
      <c r="V750" s="23"/>
      <c r="W750" s="23"/>
      <c r="X750" s="23"/>
      <c r="Y750" s="91"/>
      <c r="Z750" s="92"/>
      <c r="AA750" s="92"/>
      <c r="AB750" s="67" t="str">
        <f t="shared" si="352"/>
        <v/>
      </c>
      <c r="AC750" s="67" t="str">
        <f t="shared" si="353"/>
        <v/>
      </c>
      <c r="AD750" s="67" t="str">
        <f t="shared" si="346"/>
        <v/>
      </c>
      <c r="AE750" s="31"/>
      <c r="AF750" s="23">
        <f t="shared" si="347"/>
        <v>1</v>
      </c>
      <c r="AG750" s="23">
        <f t="shared" si="348"/>
        <v>0</v>
      </c>
      <c r="AH750" s="23">
        <f t="shared" si="349"/>
        <v>0</v>
      </c>
      <c r="AI750" s="23">
        <f t="shared" si="350"/>
        <v>0</v>
      </c>
      <c r="AJ750" s="23">
        <f t="shared" si="351"/>
        <v>0</v>
      </c>
    </row>
    <row r="751" spans="1:36" ht="25.5" customHeight="1" x14ac:dyDescent="0.2">
      <c r="A751" s="225" t="s">
        <v>0</v>
      </c>
      <c r="B751" s="226" t="s">
        <v>709</v>
      </c>
      <c r="C751" s="41" t="s">
        <v>1116</v>
      </c>
      <c r="D751" s="74" t="s">
        <v>1339</v>
      </c>
      <c r="E751" s="93" t="str">
        <f t="shared" si="342"/>
        <v>Niveau 1</v>
      </c>
      <c r="F751" s="27" t="s">
        <v>1136</v>
      </c>
      <c r="G751" s="41" t="s">
        <v>1145</v>
      </c>
      <c r="H751" s="116">
        <v>850</v>
      </c>
      <c r="I751" s="117">
        <v>5.5</v>
      </c>
      <c r="J751" s="94">
        <f t="shared" si="343"/>
        <v>4675</v>
      </c>
      <c r="K751" s="27"/>
      <c r="L751" s="27"/>
      <c r="M751" s="27"/>
      <c r="N751" s="27"/>
      <c r="O751" s="27"/>
      <c r="P751" s="77"/>
      <c r="Q751" s="27"/>
      <c r="R751" s="45"/>
      <c r="S751" s="55"/>
      <c r="T751" s="23"/>
      <c r="U751" s="23"/>
      <c r="V751" s="23"/>
      <c r="W751" s="23"/>
      <c r="X751" s="23"/>
      <c r="Y751" s="91"/>
      <c r="Z751" s="92"/>
      <c r="AA751" s="92"/>
      <c r="AB751" s="67" t="str">
        <f t="shared" si="352"/>
        <v/>
      </c>
      <c r="AC751" s="67" t="str">
        <f t="shared" si="353"/>
        <v/>
      </c>
      <c r="AD751" s="67" t="str">
        <f t="shared" si="346"/>
        <v/>
      </c>
      <c r="AE751" s="31"/>
      <c r="AF751" s="23">
        <f t="shared" si="347"/>
        <v>1</v>
      </c>
      <c r="AG751" s="23">
        <f t="shared" si="348"/>
        <v>0</v>
      </c>
      <c r="AH751" s="23">
        <f t="shared" si="349"/>
        <v>0</v>
      </c>
      <c r="AI751" s="23">
        <f t="shared" si="350"/>
        <v>0</v>
      </c>
      <c r="AJ751" s="23">
        <f t="shared" si="351"/>
        <v>0</v>
      </c>
    </row>
    <row r="752" spans="1:36" ht="25.5" customHeight="1" x14ac:dyDescent="0.2">
      <c r="A752" s="225" t="s">
        <v>0</v>
      </c>
      <c r="B752" s="226" t="s">
        <v>710</v>
      </c>
      <c r="C752" s="41" t="s">
        <v>26</v>
      </c>
      <c r="D752" s="74" t="s">
        <v>1339</v>
      </c>
      <c r="E752" s="93" t="str">
        <f t="shared" si="342"/>
        <v>Niveau 1</v>
      </c>
      <c r="F752" s="27" t="s">
        <v>1134</v>
      </c>
      <c r="G752" s="41" t="s">
        <v>1144</v>
      </c>
      <c r="H752" s="116">
        <v>430</v>
      </c>
      <c r="I752" s="117">
        <v>5.3</v>
      </c>
      <c r="J752" s="94">
        <f t="shared" si="343"/>
        <v>2279</v>
      </c>
      <c r="K752" s="27"/>
      <c r="L752" s="27"/>
      <c r="M752" s="27"/>
      <c r="N752" s="27"/>
      <c r="O752" s="27"/>
      <c r="P752" s="77"/>
      <c r="Q752" s="27"/>
      <c r="R752" s="45"/>
      <c r="S752" s="55"/>
      <c r="T752" s="23"/>
      <c r="U752" s="23"/>
      <c r="V752" s="23"/>
      <c r="W752" s="23"/>
      <c r="X752" s="23"/>
      <c r="Y752" s="91"/>
      <c r="Z752" s="92"/>
      <c r="AA752" s="92"/>
      <c r="AB752" s="67" t="str">
        <f t="shared" si="352"/>
        <v/>
      </c>
      <c r="AC752" s="67" t="str">
        <f t="shared" si="353"/>
        <v/>
      </c>
      <c r="AD752" s="67" t="str">
        <f t="shared" si="346"/>
        <v/>
      </c>
      <c r="AE752" s="31"/>
      <c r="AF752" s="23">
        <f t="shared" si="347"/>
        <v>1</v>
      </c>
      <c r="AG752" s="23">
        <f t="shared" si="348"/>
        <v>0</v>
      </c>
      <c r="AH752" s="23">
        <f t="shared" si="349"/>
        <v>0</v>
      </c>
      <c r="AI752" s="23">
        <f t="shared" si="350"/>
        <v>0</v>
      </c>
      <c r="AJ752" s="23">
        <f t="shared" si="351"/>
        <v>0</v>
      </c>
    </row>
    <row r="753" spans="1:36" ht="25.5" customHeight="1" x14ac:dyDescent="0.2">
      <c r="A753" s="225" t="s">
        <v>3</v>
      </c>
      <c r="B753" s="227" t="s">
        <v>711</v>
      </c>
      <c r="C753" s="41" t="s">
        <v>1115</v>
      </c>
      <c r="D753" s="74" t="s">
        <v>1339</v>
      </c>
      <c r="E753" s="93" t="str">
        <f t="shared" si="342"/>
        <v>Niveau 1</v>
      </c>
      <c r="F753" s="27" t="s">
        <v>1136</v>
      </c>
      <c r="G753" s="41" t="s">
        <v>1145</v>
      </c>
      <c r="H753" s="116">
        <v>225</v>
      </c>
      <c r="I753" s="117">
        <v>20</v>
      </c>
      <c r="J753" s="94">
        <f t="shared" si="343"/>
        <v>4500</v>
      </c>
      <c r="K753" s="27"/>
      <c r="L753" s="27"/>
      <c r="M753" s="27"/>
      <c r="N753" s="27"/>
      <c r="O753" s="27"/>
      <c r="P753" s="77"/>
      <c r="Q753" s="27"/>
      <c r="R753" s="45"/>
      <c r="S753" s="55"/>
      <c r="T753" s="23"/>
      <c r="U753" s="23"/>
      <c r="V753" s="23"/>
      <c r="W753" s="23"/>
      <c r="X753" s="23"/>
      <c r="Y753" s="91"/>
      <c r="Z753" s="92"/>
      <c r="AA753" s="92"/>
      <c r="AB753" s="67" t="str">
        <f t="shared" si="352"/>
        <v/>
      </c>
      <c r="AC753" s="67" t="str">
        <f t="shared" si="353"/>
        <v/>
      </c>
      <c r="AD753" s="67" t="str">
        <f t="shared" si="346"/>
        <v/>
      </c>
      <c r="AE753" s="31"/>
      <c r="AF753" s="23">
        <f t="shared" si="347"/>
        <v>1</v>
      </c>
      <c r="AG753" s="23">
        <f t="shared" si="348"/>
        <v>0</v>
      </c>
      <c r="AH753" s="23">
        <f t="shared" si="349"/>
        <v>0</v>
      </c>
      <c r="AI753" s="23">
        <f t="shared" si="350"/>
        <v>0</v>
      </c>
      <c r="AJ753" s="23">
        <f t="shared" si="351"/>
        <v>0</v>
      </c>
    </row>
    <row r="754" spans="1:36" ht="25.5" customHeight="1" x14ac:dyDescent="0.2">
      <c r="A754" s="225" t="s">
        <v>0</v>
      </c>
      <c r="B754" s="226" t="s">
        <v>711</v>
      </c>
      <c r="C754" s="41" t="s">
        <v>30</v>
      </c>
      <c r="D754" s="74" t="s">
        <v>1179</v>
      </c>
      <c r="E754" s="93" t="str">
        <f t="shared" si="342"/>
        <v>Niveau 2</v>
      </c>
      <c r="F754" s="27" t="s">
        <v>1135</v>
      </c>
      <c r="G754" s="41" t="s">
        <v>1144</v>
      </c>
      <c r="H754" s="116">
        <v>775</v>
      </c>
      <c r="I754" s="117">
        <v>5.8</v>
      </c>
      <c r="J754" s="94">
        <f t="shared" si="343"/>
        <v>4495</v>
      </c>
      <c r="K754" s="27"/>
      <c r="L754" s="27"/>
      <c r="M754" s="27"/>
      <c r="N754" s="27"/>
      <c r="O754" s="27"/>
      <c r="P754" s="77"/>
      <c r="Q754" s="27"/>
      <c r="R754" s="45"/>
      <c r="S754" s="55"/>
      <c r="T754" s="23"/>
      <c r="U754" s="23"/>
      <c r="V754" s="23"/>
      <c r="W754" s="23"/>
      <c r="X754" s="23"/>
      <c r="Y754" s="91"/>
      <c r="Z754" s="92"/>
      <c r="AA754" s="92"/>
      <c r="AB754" s="67" t="str">
        <f t="shared" si="352"/>
        <v/>
      </c>
      <c r="AC754" s="67" t="str">
        <f t="shared" si="353"/>
        <v/>
      </c>
      <c r="AD754" s="67" t="str">
        <f t="shared" si="346"/>
        <v/>
      </c>
      <c r="AE754" s="31"/>
      <c r="AF754" s="23">
        <f t="shared" si="347"/>
        <v>0</v>
      </c>
      <c r="AG754" s="23">
        <f t="shared" si="348"/>
        <v>1</v>
      </c>
      <c r="AH754" s="23">
        <f t="shared" si="349"/>
        <v>0</v>
      </c>
      <c r="AI754" s="23">
        <f t="shared" si="350"/>
        <v>0</v>
      </c>
      <c r="AJ754" s="23">
        <f t="shared" si="351"/>
        <v>0</v>
      </c>
    </row>
    <row r="755" spans="1:36" ht="25.5" customHeight="1" x14ac:dyDescent="0.2">
      <c r="A755" s="225" t="s">
        <v>0</v>
      </c>
      <c r="B755" s="226" t="s">
        <v>712</v>
      </c>
      <c r="C755" s="41" t="s">
        <v>1340</v>
      </c>
      <c r="D755" s="74" t="s">
        <v>1179</v>
      </c>
      <c r="E755" s="93" t="str">
        <f t="shared" si="342"/>
        <v>Niveau 2</v>
      </c>
      <c r="F755" s="27" t="s">
        <v>1136</v>
      </c>
      <c r="G755" s="41" t="s">
        <v>1145</v>
      </c>
      <c r="H755" s="116">
        <v>80</v>
      </c>
      <c r="I755" s="117">
        <v>5.3</v>
      </c>
      <c r="J755" s="94">
        <f t="shared" si="343"/>
        <v>424</v>
      </c>
      <c r="K755" s="27"/>
      <c r="L755" s="27"/>
      <c r="M755" s="27"/>
      <c r="N755" s="27"/>
      <c r="O755" s="27"/>
      <c r="P755" s="77"/>
      <c r="Q755" s="27"/>
      <c r="R755" s="45"/>
      <c r="S755" s="55"/>
      <c r="T755" s="23"/>
      <c r="U755" s="23"/>
      <c r="V755" s="23"/>
      <c r="W755" s="23"/>
      <c r="X755" s="23"/>
      <c r="Y755" s="91"/>
      <c r="Z755" s="92"/>
      <c r="AA755" s="92"/>
      <c r="AB755" s="67" t="str">
        <f t="shared" si="352"/>
        <v/>
      </c>
      <c r="AC755" s="67" t="str">
        <f t="shared" si="353"/>
        <v/>
      </c>
      <c r="AD755" s="67" t="str">
        <f t="shared" si="346"/>
        <v/>
      </c>
      <c r="AE755" s="31"/>
      <c r="AF755" s="23">
        <f t="shared" si="347"/>
        <v>0</v>
      </c>
      <c r="AG755" s="23">
        <f t="shared" si="348"/>
        <v>1</v>
      </c>
      <c r="AH755" s="23">
        <f t="shared" si="349"/>
        <v>0</v>
      </c>
      <c r="AI755" s="23">
        <f t="shared" si="350"/>
        <v>0</v>
      </c>
      <c r="AJ755" s="23">
        <f t="shared" si="351"/>
        <v>0</v>
      </c>
    </row>
    <row r="756" spans="1:36" ht="25.5" customHeight="1" x14ac:dyDescent="0.2">
      <c r="A756" s="225" t="s">
        <v>0</v>
      </c>
      <c r="B756" s="226" t="s">
        <v>713</v>
      </c>
      <c r="C756" s="41" t="s">
        <v>26</v>
      </c>
      <c r="D756" s="74" t="s">
        <v>1179</v>
      </c>
      <c r="E756" s="93" t="str">
        <f t="shared" si="342"/>
        <v>Niveau 2</v>
      </c>
      <c r="F756" s="27" t="s">
        <v>1135</v>
      </c>
      <c r="G756" s="41" t="s">
        <v>1145</v>
      </c>
      <c r="H756" s="116">
        <v>470</v>
      </c>
      <c r="I756" s="117">
        <v>4.9000000000000004</v>
      </c>
      <c r="J756" s="94">
        <f t="shared" si="343"/>
        <v>2303</v>
      </c>
      <c r="K756" s="27"/>
      <c r="L756" s="27"/>
      <c r="M756" s="27"/>
      <c r="N756" s="27"/>
      <c r="O756" s="27"/>
      <c r="P756" s="77"/>
      <c r="Q756" s="27"/>
      <c r="R756" s="45"/>
      <c r="S756" s="55"/>
      <c r="T756" s="23"/>
      <c r="U756" s="23"/>
      <c r="V756" s="23"/>
      <c r="W756" s="23"/>
      <c r="X756" s="23"/>
      <c r="Y756" s="91"/>
      <c r="Z756" s="92"/>
      <c r="AA756" s="92"/>
      <c r="AB756" s="67" t="str">
        <f t="shared" si="352"/>
        <v/>
      </c>
      <c r="AC756" s="67" t="str">
        <f t="shared" si="353"/>
        <v/>
      </c>
      <c r="AD756" s="67" t="str">
        <f t="shared" si="346"/>
        <v/>
      </c>
      <c r="AE756" s="31"/>
      <c r="AF756" s="23">
        <f t="shared" si="347"/>
        <v>0</v>
      </c>
      <c r="AG756" s="23">
        <f t="shared" si="348"/>
        <v>1</v>
      </c>
      <c r="AH756" s="23">
        <f t="shared" si="349"/>
        <v>0</v>
      </c>
      <c r="AI756" s="23">
        <f t="shared" si="350"/>
        <v>0</v>
      </c>
      <c r="AJ756" s="23">
        <f t="shared" si="351"/>
        <v>0</v>
      </c>
    </row>
    <row r="757" spans="1:36" ht="25.5" customHeight="1" x14ac:dyDescent="0.2">
      <c r="A757" s="225" t="s">
        <v>0</v>
      </c>
      <c r="B757" s="226" t="s">
        <v>714</v>
      </c>
      <c r="C757" s="41" t="s">
        <v>1116</v>
      </c>
      <c r="D757" s="74" t="s">
        <v>1339</v>
      </c>
      <c r="E757" s="93" t="str">
        <f t="shared" si="342"/>
        <v>Niveau 1</v>
      </c>
      <c r="F757" s="27" t="s">
        <v>1136</v>
      </c>
      <c r="G757" s="41" t="s">
        <v>1145</v>
      </c>
      <c r="H757" s="116">
        <v>95</v>
      </c>
      <c r="I757" s="117">
        <v>3.8</v>
      </c>
      <c r="J757" s="94">
        <f t="shared" si="343"/>
        <v>361</v>
      </c>
      <c r="K757" s="27"/>
      <c r="L757" s="27"/>
      <c r="M757" s="27"/>
      <c r="N757" s="27"/>
      <c r="O757" s="27"/>
      <c r="P757" s="77"/>
      <c r="Q757" s="27"/>
      <c r="R757" s="45"/>
      <c r="S757" s="55"/>
      <c r="T757" s="23"/>
      <c r="U757" s="23"/>
      <c r="V757" s="23"/>
      <c r="W757" s="23"/>
      <c r="X757" s="23"/>
      <c r="Y757" s="91"/>
      <c r="Z757" s="92"/>
      <c r="AA757" s="92"/>
      <c r="AB757" s="67" t="str">
        <f t="shared" si="352"/>
        <v/>
      </c>
      <c r="AC757" s="67" t="str">
        <f t="shared" si="353"/>
        <v/>
      </c>
      <c r="AD757" s="67" t="str">
        <f t="shared" si="346"/>
        <v/>
      </c>
      <c r="AE757" s="31"/>
      <c r="AF757" s="23">
        <f t="shared" si="347"/>
        <v>1</v>
      </c>
      <c r="AG757" s="23">
        <f t="shared" si="348"/>
        <v>0</v>
      </c>
      <c r="AH757" s="23">
        <f t="shared" si="349"/>
        <v>0</v>
      </c>
      <c r="AI757" s="23">
        <f t="shared" si="350"/>
        <v>0</v>
      </c>
      <c r="AJ757" s="23">
        <f t="shared" si="351"/>
        <v>0</v>
      </c>
    </row>
    <row r="758" spans="1:36" ht="25.5" customHeight="1" x14ac:dyDescent="0.2">
      <c r="A758" s="225" t="s">
        <v>0</v>
      </c>
      <c r="B758" s="226" t="s">
        <v>715</v>
      </c>
      <c r="C758" s="41" t="s">
        <v>31</v>
      </c>
      <c r="D758" s="74" t="s">
        <v>1339</v>
      </c>
      <c r="E758" s="93" t="str">
        <f t="shared" si="342"/>
        <v>Niveau 1</v>
      </c>
      <c r="F758" s="27" t="s">
        <v>1136</v>
      </c>
      <c r="G758" s="41" t="s">
        <v>1145</v>
      </c>
      <c r="H758" s="116">
        <v>60</v>
      </c>
      <c r="I758" s="117">
        <v>5.5</v>
      </c>
      <c r="J758" s="94">
        <f t="shared" si="343"/>
        <v>330</v>
      </c>
      <c r="K758" s="27"/>
      <c r="L758" s="27"/>
      <c r="M758" s="27"/>
      <c r="N758" s="27"/>
      <c r="O758" s="27"/>
      <c r="P758" s="77"/>
      <c r="Q758" s="27"/>
      <c r="R758" s="45"/>
      <c r="S758" s="55"/>
      <c r="T758" s="23"/>
      <c r="U758" s="23"/>
      <c r="V758" s="23"/>
      <c r="W758" s="23"/>
      <c r="X758" s="23"/>
      <c r="Y758" s="91"/>
      <c r="Z758" s="92"/>
      <c r="AA758" s="92"/>
      <c r="AB758" s="67" t="str">
        <f t="shared" si="352"/>
        <v/>
      </c>
      <c r="AC758" s="67" t="str">
        <f t="shared" si="353"/>
        <v/>
      </c>
      <c r="AD758" s="67" t="str">
        <f t="shared" si="346"/>
        <v/>
      </c>
      <c r="AE758" s="31"/>
      <c r="AF758" s="23">
        <f t="shared" si="347"/>
        <v>1</v>
      </c>
      <c r="AG758" s="23">
        <f t="shared" si="348"/>
        <v>0</v>
      </c>
      <c r="AH758" s="23">
        <f t="shared" si="349"/>
        <v>0</v>
      </c>
      <c r="AI758" s="23">
        <f t="shared" si="350"/>
        <v>0</v>
      </c>
      <c r="AJ758" s="23">
        <f t="shared" si="351"/>
        <v>0</v>
      </c>
    </row>
    <row r="759" spans="1:36" ht="25.5" customHeight="1" x14ac:dyDescent="0.2">
      <c r="A759" s="225" t="s">
        <v>0</v>
      </c>
      <c r="B759" s="226" t="s">
        <v>716</v>
      </c>
      <c r="C759" s="41" t="s">
        <v>29</v>
      </c>
      <c r="D759" s="74" t="s">
        <v>1179</v>
      </c>
      <c r="E759" s="93" t="str">
        <f t="shared" si="342"/>
        <v>Niveau 2</v>
      </c>
      <c r="F759" s="27" t="s">
        <v>1135</v>
      </c>
      <c r="G759" s="41" t="s">
        <v>1145</v>
      </c>
      <c r="H759" s="76">
        <v>170</v>
      </c>
      <c r="I759" s="109">
        <v>6</v>
      </c>
      <c r="J759" s="94">
        <f t="shared" si="343"/>
        <v>1020</v>
      </c>
      <c r="K759" s="27"/>
      <c r="L759" s="27"/>
      <c r="M759" s="27"/>
      <c r="N759" s="27"/>
      <c r="O759" s="27"/>
      <c r="P759" s="118"/>
      <c r="Q759" s="27"/>
      <c r="R759" s="45"/>
      <c r="S759" s="55"/>
      <c r="T759" s="23"/>
      <c r="U759" s="23"/>
      <c r="V759" s="23"/>
      <c r="W759" s="23"/>
      <c r="X759" s="23"/>
      <c r="Y759" s="91"/>
      <c r="Z759" s="92"/>
      <c r="AA759" s="92"/>
      <c r="AB759" s="67" t="str">
        <f t="shared" si="352"/>
        <v/>
      </c>
      <c r="AC759" s="67" t="str">
        <f t="shared" si="353"/>
        <v/>
      </c>
      <c r="AD759" s="67" t="str">
        <f t="shared" si="346"/>
        <v/>
      </c>
      <c r="AE759" s="31"/>
      <c r="AF759" s="23">
        <f t="shared" si="347"/>
        <v>0</v>
      </c>
      <c r="AG759" s="23">
        <f t="shared" si="348"/>
        <v>1</v>
      </c>
      <c r="AH759" s="23">
        <f t="shared" si="349"/>
        <v>0</v>
      </c>
      <c r="AI759" s="23">
        <f t="shared" si="350"/>
        <v>0</v>
      </c>
      <c r="AJ759" s="23">
        <f t="shared" si="351"/>
        <v>0</v>
      </c>
    </row>
    <row r="760" spans="1:36" ht="25.5" customHeight="1" x14ac:dyDescent="0.2">
      <c r="A760" s="225" t="s">
        <v>0</v>
      </c>
      <c r="B760" s="226" t="s">
        <v>717</v>
      </c>
      <c r="C760" s="41" t="s">
        <v>24</v>
      </c>
      <c r="D760" s="74" t="s">
        <v>1180</v>
      </c>
      <c r="E760" s="93" t="str">
        <f t="shared" si="342"/>
        <v>Niveau 3</v>
      </c>
      <c r="F760" s="27" t="s">
        <v>1135</v>
      </c>
      <c r="G760" s="41" t="s">
        <v>1145</v>
      </c>
      <c r="H760" s="76">
        <v>230</v>
      </c>
      <c r="I760" s="109">
        <v>3.2</v>
      </c>
      <c r="J760" s="94">
        <f t="shared" si="343"/>
        <v>736</v>
      </c>
      <c r="K760" s="27"/>
      <c r="L760" s="27"/>
      <c r="M760" s="27"/>
      <c r="N760" s="27"/>
      <c r="O760" s="27"/>
      <c r="P760" s="118" t="s">
        <v>1199</v>
      </c>
      <c r="Q760" s="27" t="s">
        <v>1117</v>
      </c>
      <c r="R760" s="45" t="s">
        <v>1123</v>
      </c>
      <c r="S760" s="55"/>
      <c r="T760" s="23"/>
      <c r="U760" s="23"/>
      <c r="V760" s="23"/>
      <c r="W760" s="23"/>
      <c r="X760" s="23"/>
      <c r="Y760" s="91"/>
      <c r="Z760" s="92"/>
      <c r="AA760" s="92"/>
      <c r="AB760" s="67">
        <f t="shared" si="352"/>
        <v>0</v>
      </c>
      <c r="AC760" s="67" t="s">
        <v>1201</v>
      </c>
      <c r="AD760" s="67" t="str">
        <f t="shared" si="346"/>
        <v/>
      </c>
      <c r="AE760" s="31"/>
      <c r="AF760" s="23">
        <f t="shared" si="347"/>
        <v>0</v>
      </c>
      <c r="AG760" s="23">
        <f t="shared" si="348"/>
        <v>0</v>
      </c>
      <c r="AH760" s="23">
        <f t="shared" si="349"/>
        <v>1</v>
      </c>
      <c r="AI760" s="23">
        <f t="shared" si="350"/>
        <v>0</v>
      </c>
      <c r="AJ760" s="23">
        <f t="shared" si="351"/>
        <v>0</v>
      </c>
    </row>
    <row r="761" spans="1:36" ht="25.5" customHeight="1" x14ac:dyDescent="0.2">
      <c r="A761" s="225" t="s">
        <v>1</v>
      </c>
      <c r="B761" s="226" t="s">
        <v>718</v>
      </c>
      <c r="C761" s="41" t="s">
        <v>36</v>
      </c>
      <c r="D761" s="74" t="s">
        <v>1339</v>
      </c>
      <c r="E761" s="93" t="str">
        <f t="shared" si="342"/>
        <v>Niveau 1</v>
      </c>
      <c r="F761" s="27" t="s">
        <v>1136</v>
      </c>
      <c r="G761" s="41" t="s">
        <v>1145</v>
      </c>
      <c r="H761" s="76">
        <v>535</v>
      </c>
      <c r="I761" s="109">
        <v>6</v>
      </c>
      <c r="J761" s="94">
        <f t="shared" si="343"/>
        <v>3210</v>
      </c>
      <c r="K761" s="27"/>
      <c r="L761" s="27"/>
      <c r="M761" s="27"/>
      <c r="N761" s="27">
        <v>180</v>
      </c>
      <c r="O761" s="27"/>
      <c r="P761" s="118">
        <v>2014</v>
      </c>
      <c r="Q761" s="27" t="s">
        <v>1170</v>
      </c>
      <c r="R761" s="45"/>
      <c r="S761" s="55"/>
      <c r="T761" s="23"/>
      <c r="U761" s="23"/>
      <c r="V761" s="23"/>
      <c r="W761" s="23"/>
      <c r="X761" s="23"/>
      <c r="Y761" s="91"/>
      <c r="Z761" s="92"/>
      <c r="AA761" s="92"/>
      <c r="AB761" s="67" t="str">
        <f t="shared" si="352"/>
        <v/>
      </c>
      <c r="AC761" s="67" t="str">
        <f>IF(R761="N+1",Y761+Z761+AA761,"")</f>
        <v/>
      </c>
      <c r="AD761" s="67" t="str">
        <f t="shared" si="346"/>
        <v/>
      </c>
      <c r="AE761" s="31"/>
      <c r="AF761" s="23">
        <f t="shared" si="347"/>
        <v>1</v>
      </c>
      <c r="AG761" s="23">
        <f t="shared" si="348"/>
        <v>0</v>
      </c>
      <c r="AH761" s="23">
        <f t="shared" si="349"/>
        <v>0</v>
      </c>
      <c r="AI761" s="23">
        <f t="shared" si="350"/>
        <v>0</v>
      </c>
      <c r="AJ761" s="23">
        <f t="shared" si="351"/>
        <v>0</v>
      </c>
    </row>
    <row r="762" spans="1:36" ht="25.5" customHeight="1" x14ac:dyDescent="0.2">
      <c r="A762" s="225" t="s">
        <v>0</v>
      </c>
      <c r="B762" s="226" t="s">
        <v>719</v>
      </c>
      <c r="C762" s="41" t="s">
        <v>1340</v>
      </c>
      <c r="D762" s="74" t="s">
        <v>1339</v>
      </c>
      <c r="E762" s="93" t="str">
        <f t="shared" si="342"/>
        <v>Niveau 1</v>
      </c>
      <c r="F762" s="27" t="s">
        <v>1136</v>
      </c>
      <c r="G762" s="41" t="s">
        <v>1144</v>
      </c>
      <c r="H762" s="76">
        <v>250</v>
      </c>
      <c r="I762" s="109">
        <v>5.5</v>
      </c>
      <c r="J762" s="94">
        <f t="shared" si="343"/>
        <v>1375</v>
      </c>
      <c r="K762" s="27"/>
      <c r="L762" s="27"/>
      <c r="M762" s="27"/>
      <c r="N762" s="27"/>
      <c r="O762" s="27"/>
      <c r="P762" s="118"/>
      <c r="Q762" s="27"/>
      <c r="R762" s="45"/>
      <c r="S762" s="55"/>
      <c r="T762" s="23"/>
      <c r="U762" s="23"/>
      <c r="V762" s="23"/>
      <c r="W762" s="23"/>
      <c r="X762" s="23"/>
      <c r="Y762" s="91"/>
      <c r="Z762" s="92"/>
      <c r="AA762" s="92"/>
      <c r="AB762" s="67" t="str">
        <f t="shared" si="352"/>
        <v/>
      </c>
      <c r="AC762" s="67" t="str">
        <f>IF(R762="N+1",Y762+Z762+AA762,"")</f>
        <v/>
      </c>
      <c r="AD762" s="67" t="str">
        <f t="shared" si="346"/>
        <v/>
      </c>
      <c r="AE762" s="31"/>
      <c r="AF762" s="23">
        <f t="shared" si="347"/>
        <v>1</v>
      </c>
      <c r="AG762" s="23">
        <f t="shared" si="348"/>
        <v>0</v>
      </c>
      <c r="AH762" s="23">
        <f t="shared" si="349"/>
        <v>0</v>
      </c>
      <c r="AI762" s="23">
        <f t="shared" si="350"/>
        <v>0</v>
      </c>
      <c r="AJ762" s="23">
        <f t="shared" si="351"/>
        <v>0</v>
      </c>
    </row>
    <row r="763" spans="1:36" ht="25.5" customHeight="1" x14ac:dyDescent="0.2">
      <c r="A763" s="225" t="s">
        <v>0</v>
      </c>
      <c r="B763" s="226" t="s">
        <v>720</v>
      </c>
      <c r="C763" s="41" t="s">
        <v>1113</v>
      </c>
      <c r="D763" s="74" t="s">
        <v>1339</v>
      </c>
      <c r="E763" s="93" t="str">
        <f t="shared" si="342"/>
        <v>Niveau 1</v>
      </c>
      <c r="F763" s="27" t="s">
        <v>1135</v>
      </c>
      <c r="G763" s="41" t="s">
        <v>1145</v>
      </c>
      <c r="H763" s="116">
        <v>60</v>
      </c>
      <c r="I763" s="117">
        <v>5.5</v>
      </c>
      <c r="J763" s="94">
        <f t="shared" si="343"/>
        <v>330</v>
      </c>
      <c r="K763" s="27"/>
      <c r="L763" s="27"/>
      <c r="M763" s="27"/>
      <c r="N763" s="27"/>
      <c r="O763" s="27"/>
      <c r="P763" s="118"/>
      <c r="Q763" s="27"/>
      <c r="R763" s="45"/>
      <c r="S763" s="55"/>
      <c r="T763" s="23"/>
      <c r="U763" s="23"/>
      <c r="V763" s="23"/>
      <c r="W763" s="23"/>
      <c r="X763" s="23"/>
      <c r="Y763" s="91"/>
      <c r="Z763" s="92"/>
      <c r="AA763" s="92"/>
      <c r="AB763" s="67" t="str">
        <f t="shared" si="352"/>
        <v/>
      </c>
      <c r="AC763" s="67" t="str">
        <f>IF(R763="N+1",Y763+Z763+AA763,"")</f>
        <v/>
      </c>
      <c r="AD763" s="67" t="str">
        <f t="shared" si="346"/>
        <v/>
      </c>
      <c r="AE763" s="31"/>
      <c r="AF763" s="23">
        <f t="shared" si="347"/>
        <v>1</v>
      </c>
      <c r="AG763" s="23">
        <f t="shared" si="348"/>
        <v>0</v>
      </c>
      <c r="AH763" s="23">
        <f t="shared" si="349"/>
        <v>0</v>
      </c>
      <c r="AI763" s="23">
        <f t="shared" si="350"/>
        <v>0</v>
      </c>
      <c r="AJ763" s="23">
        <f t="shared" si="351"/>
        <v>0</v>
      </c>
    </row>
    <row r="764" spans="1:36" ht="25.5" customHeight="1" x14ac:dyDescent="0.2">
      <c r="A764" s="225" t="s">
        <v>10</v>
      </c>
      <c r="B764" s="226" t="s">
        <v>721</v>
      </c>
      <c r="C764" s="41" t="s">
        <v>36</v>
      </c>
      <c r="D764" s="74" t="s">
        <v>1339</v>
      </c>
      <c r="E764" s="93" t="str">
        <f t="shared" si="342"/>
        <v>Niveau 1</v>
      </c>
      <c r="F764" s="27" t="s">
        <v>1136</v>
      </c>
      <c r="G764" s="41" t="s">
        <v>1145</v>
      </c>
      <c r="H764" s="116">
        <v>40</v>
      </c>
      <c r="I764" s="117">
        <v>7</v>
      </c>
      <c r="J764" s="94">
        <f t="shared" si="343"/>
        <v>280</v>
      </c>
      <c r="K764" s="27"/>
      <c r="L764" s="27"/>
      <c r="M764" s="27"/>
      <c r="N764" s="27"/>
      <c r="O764" s="27"/>
      <c r="P764" s="118">
        <v>2015</v>
      </c>
      <c r="Q764" s="27" t="s">
        <v>1170</v>
      </c>
      <c r="R764" s="45"/>
      <c r="S764" s="55"/>
      <c r="T764" s="23"/>
      <c r="U764" s="23"/>
      <c r="V764" s="23"/>
      <c r="W764" s="23"/>
      <c r="X764" s="23"/>
      <c r="Y764" s="91"/>
      <c r="Z764" s="92"/>
      <c r="AA764" s="92"/>
      <c r="AB764" s="67" t="str">
        <f t="shared" si="352"/>
        <v/>
      </c>
      <c r="AC764" s="67" t="str">
        <f>IF(R764="N+1",Y764+Z764+AA764,"")</f>
        <v/>
      </c>
      <c r="AD764" s="67" t="str">
        <f t="shared" si="346"/>
        <v/>
      </c>
      <c r="AE764" s="31"/>
      <c r="AF764" s="23">
        <f t="shared" si="347"/>
        <v>1</v>
      </c>
      <c r="AG764" s="23">
        <f t="shared" si="348"/>
        <v>0</v>
      </c>
      <c r="AH764" s="23">
        <f t="shared" si="349"/>
        <v>0</v>
      </c>
      <c r="AI764" s="23">
        <f t="shared" si="350"/>
        <v>0</v>
      </c>
      <c r="AJ764" s="23">
        <f t="shared" si="351"/>
        <v>0</v>
      </c>
    </row>
    <row r="765" spans="1:36" ht="25.5" customHeight="1" x14ac:dyDescent="0.2">
      <c r="A765" s="225" t="s">
        <v>0</v>
      </c>
      <c r="B765" s="226" t="s">
        <v>722</v>
      </c>
      <c r="C765" s="41" t="s">
        <v>26</v>
      </c>
      <c r="D765" s="74" t="s">
        <v>1180</v>
      </c>
      <c r="E765" s="93" t="str">
        <f t="shared" si="342"/>
        <v>Niveau 3</v>
      </c>
      <c r="F765" s="27" t="s">
        <v>1135</v>
      </c>
      <c r="G765" s="41" t="s">
        <v>1145</v>
      </c>
      <c r="H765" s="116">
        <v>580</v>
      </c>
      <c r="I765" s="117">
        <v>5.3</v>
      </c>
      <c r="J765" s="94">
        <f t="shared" si="343"/>
        <v>3074</v>
      </c>
      <c r="K765" s="27"/>
      <c r="L765" s="27"/>
      <c r="M765" s="27"/>
      <c r="N765" s="27"/>
      <c r="O765" s="27"/>
      <c r="P765" s="118">
        <v>2017</v>
      </c>
      <c r="Q765" s="27" t="s">
        <v>1117</v>
      </c>
      <c r="R765" s="45" t="s">
        <v>1123</v>
      </c>
      <c r="S765" s="55"/>
      <c r="T765" s="23"/>
      <c r="U765" s="23"/>
      <c r="V765" s="23"/>
      <c r="W765" s="23"/>
      <c r="X765" s="23"/>
      <c r="Y765" s="91"/>
      <c r="Z765" s="92"/>
      <c r="AA765" s="92"/>
      <c r="AB765" s="67"/>
      <c r="AC765" s="67" t="s">
        <v>1201</v>
      </c>
      <c r="AD765" s="67" t="str">
        <f t="shared" si="346"/>
        <v/>
      </c>
      <c r="AE765" s="31"/>
      <c r="AF765" s="23">
        <f t="shared" si="347"/>
        <v>0</v>
      </c>
      <c r="AG765" s="23">
        <f t="shared" si="348"/>
        <v>0</v>
      </c>
      <c r="AH765" s="23">
        <f t="shared" si="349"/>
        <v>1</v>
      </c>
      <c r="AI765" s="23">
        <f t="shared" si="350"/>
        <v>0</v>
      </c>
      <c r="AJ765" s="23">
        <f t="shared" si="351"/>
        <v>0</v>
      </c>
    </row>
    <row r="766" spans="1:36" ht="25.5" customHeight="1" x14ac:dyDescent="0.2">
      <c r="A766" s="225" t="s">
        <v>0</v>
      </c>
      <c r="B766" s="226" t="s">
        <v>723</v>
      </c>
      <c r="C766" s="41" t="s">
        <v>1114</v>
      </c>
      <c r="D766" s="74" t="s">
        <v>1339</v>
      </c>
      <c r="E766" s="93" t="str">
        <f t="shared" si="311"/>
        <v>Niveau 1</v>
      </c>
      <c r="F766" s="27" t="s">
        <v>1136</v>
      </c>
      <c r="G766" s="41" t="s">
        <v>1145</v>
      </c>
      <c r="H766" s="116">
        <v>155</v>
      </c>
      <c r="I766" s="117">
        <v>7.7</v>
      </c>
      <c r="J766" s="94">
        <f t="shared" si="302"/>
        <v>1193.5</v>
      </c>
      <c r="K766" s="27"/>
      <c r="L766" s="27"/>
      <c r="M766" s="27"/>
      <c r="N766" s="27"/>
      <c r="O766" s="27"/>
      <c r="P766" s="118"/>
      <c r="Q766" s="27"/>
      <c r="R766" s="45"/>
      <c r="S766" s="55"/>
      <c r="T766" s="23"/>
      <c r="U766" s="23"/>
      <c r="V766" s="23"/>
      <c r="W766" s="23"/>
      <c r="X766" s="23"/>
      <c r="Y766" s="91"/>
      <c r="Z766" s="92"/>
      <c r="AA766" s="92"/>
      <c r="AB766" s="67" t="str">
        <f t="shared" si="303"/>
        <v/>
      </c>
      <c r="AC766" s="67" t="str">
        <f t="shared" si="304"/>
        <v/>
      </c>
      <c r="AD766" s="67" t="str">
        <f t="shared" si="305"/>
        <v/>
      </c>
      <c r="AE766" s="31"/>
      <c r="AF766" s="23">
        <f t="shared" si="306"/>
        <v>1</v>
      </c>
      <c r="AG766" s="23">
        <f t="shared" si="307"/>
        <v>0</v>
      </c>
      <c r="AH766" s="23">
        <f t="shared" si="308"/>
        <v>0</v>
      </c>
      <c r="AI766" s="23">
        <f t="shared" si="309"/>
        <v>0</v>
      </c>
      <c r="AJ766" s="23">
        <f t="shared" si="310"/>
        <v>0</v>
      </c>
    </row>
    <row r="767" spans="1:36" ht="25.5" customHeight="1" x14ac:dyDescent="0.2">
      <c r="A767" s="225" t="s">
        <v>0</v>
      </c>
      <c r="B767" s="227" t="s">
        <v>723</v>
      </c>
      <c r="C767" s="41" t="s">
        <v>1114</v>
      </c>
      <c r="D767" s="74" t="s">
        <v>1179</v>
      </c>
      <c r="E767" s="93" t="str">
        <f t="shared" si="311"/>
        <v>Niveau 2</v>
      </c>
      <c r="F767" s="27" t="s">
        <v>1136</v>
      </c>
      <c r="G767" s="41" t="s">
        <v>1145</v>
      </c>
      <c r="H767" s="116">
        <v>225</v>
      </c>
      <c r="I767" s="117">
        <v>4.5</v>
      </c>
      <c r="J767" s="94">
        <f t="shared" si="302"/>
        <v>1012.5</v>
      </c>
      <c r="K767" s="27"/>
      <c r="L767" s="27"/>
      <c r="M767" s="27"/>
      <c r="N767" s="27"/>
      <c r="O767" s="27"/>
      <c r="P767" s="118"/>
      <c r="Q767" s="27"/>
      <c r="R767" s="45"/>
      <c r="S767" s="55"/>
      <c r="T767" s="23"/>
      <c r="U767" s="23"/>
      <c r="V767" s="23"/>
      <c r="W767" s="23"/>
      <c r="X767" s="23"/>
      <c r="Y767" s="91"/>
      <c r="Z767" s="92"/>
      <c r="AA767" s="92"/>
      <c r="AB767" s="67" t="str">
        <f t="shared" si="303"/>
        <v/>
      </c>
      <c r="AC767" s="67" t="str">
        <f t="shared" si="304"/>
        <v/>
      </c>
      <c r="AD767" s="67" t="str">
        <f t="shared" si="305"/>
        <v/>
      </c>
      <c r="AE767" s="31"/>
      <c r="AF767" s="23">
        <f t="shared" si="306"/>
        <v>0</v>
      </c>
      <c r="AG767" s="23">
        <f t="shared" si="307"/>
        <v>1</v>
      </c>
      <c r="AH767" s="23">
        <f t="shared" si="308"/>
        <v>0</v>
      </c>
      <c r="AI767" s="23">
        <f t="shared" si="309"/>
        <v>0</v>
      </c>
      <c r="AJ767" s="23">
        <f t="shared" si="310"/>
        <v>0</v>
      </c>
    </row>
    <row r="768" spans="1:36" ht="25.5" customHeight="1" x14ac:dyDescent="0.2">
      <c r="A768" s="225" t="s">
        <v>4</v>
      </c>
      <c r="B768" s="227" t="s">
        <v>1244</v>
      </c>
      <c r="C768" s="41" t="s">
        <v>36</v>
      </c>
      <c r="D768" s="74" t="s">
        <v>1339</v>
      </c>
      <c r="E768" s="93" t="str">
        <f>IF(D768="Bon état","Niveau 1",IF(D768="Faïencée","Niveau 2",IF(D768="Fortement faïencée","Niveau 3",IF(D768="Orniérée","Niveau 4",IF(D768="Affaissée ou quasi détruite","Niveau 5","")))))</f>
        <v>Niveau 1</v>
      </c>
      <c r="F768" s="27" t="s">
        <v>1136</v>
      </c>
      <c r="G768" s="41" t="s">
        <v>1145</v>
      </c>
      <c r="H768" s="116"/>
      <c r="I768" s="117"/>
      <c r="J768" s="94">
        <f>I768*H768</f>
        <v>0</v>
      </c>
      <c r="K768" s="27"/>
      <c r="L768" s="27"/>
      <c r="M768" s="27"/>
      <c r="N768" s="27"/>
      <c r="O768" s="27"/>
      <c r="P768" s="118"/>
      <c r="Q768" s="27"/>
      <c r="R768" s="45"/>
      <c r="S768" s="55"/>
      <c r="T768" s="23"/>
      <c r="U768" s="23"/>
      <c r="V768" s="23"/>
      <c r="W768" s="23"/>
      <c r="X768" s="23"/>
      <c r="Y768" s="91"/>
      <c r="Z768" s="92"/>
      <c r="AA768" s="92"/>
      <c r="AB768" s="67" t="str">
        <f>IF(R768="Année N",Y768+Z768+AA768,"")</f>
        <v/>
      </c>
      <c r="AC768" s="67" t="str">
        <f>IF(R768="N+1",Y768+Z768+AA768,"")</f>
        <v/>
      </c>
      <c r="AD768" s="67" t="str">
        <f>IF(R768="&gt; N+1",Y768+Z768+AA768,"")</f>
        <v/>
      </c>
      <c r="AE768" s="31"/>
      <c r="AF768" s="23">
        <f>IF(E768="Niveau 1",1,0)</f>
        <v>1</v>
      </c>
      <c r="AG768" s="23">
        <f>IF(E768="Niveau 2",1,0)</f>
        <v>0</v>
      </c>
      <c r="AH768" s="23">
        <f>IF(E768="Niveau 3",1,0)</f>
        <v>0</v>
      </c>
      <c r="AI768" s="23">
        <f>IF(E768="Niveau 4",1,0)</f>
        <v>0</v>
      </c>
      <c r="AJ768" s="23">
        <f>IF(E768="Niveau 5",1,0)</f>
        <v>0</v>
      </c>
    </row>
    <row r="769" spans="1:36" ht="25.5" customHeight="1" x14ac:dyDescent="0.2">
      <c r="A769" s="225" t="s">
        <v>0</v>
      </c>
      <c r="B769" s="227" t="s">
        <v>1636</v>
      </c>
      <c r="C769" s="41" t="s">
        <v>29</v>
      </c>
      <c r="D769" s="74" t="s">
        <v>1339</v>
      </c>
      <c r="E769" s="93" t="str">
        <f>IF(D769="Bon état","Niveau 1",IF(D769="Faïencée","Niveau 2",IF(D769="Fortement faïencée","Niveau 3",IF(D769="Orniérée","Niveau 4",IF(D769="Affaissée ou quasi détruite","Niveau 5","")))))</f>
        <v>Niveau 1</v>
      </c>
      <c r="F769" s="27" t="s">
        <v>1136</v>
      </c>
      <c r="G769" s="41" t="s">
        <v>1145</v>
      </c>
      <c r="H769" s="76">
        <v>50</v>
      </c>
      <c r="I769" s="109">
        <v>3.6</v>
      </c>
      <c r="J769" s="94">
        <f>I769*H769</f>
        <v>180</v>
      </c>
      <c r="K769" s="27"/>
      <c r="L769" s="27"/>
      <c r="M769" s="27"/>
      <c r="N769" s="27"/>
      <c r="O769" s="27"/>
      <c r="P769" s="118">
        <v>2016</v>
      </c>
      <c r="Q769" s="27" t="s">
        <v>1117</v>
      </c>
      <c r="R769" s="45"/>
      <c r="S769" s="55"/>
      <c r="T769" s="23"/>
      <c r="U769" s="23"/>
      <c r="V769" s="23"/>
      <c r="W769" s="23"/>
      <c r="X769" s="23"/>
      <c r="Y769" s="91"/>
      <c r="Z769" s="92"/>
      <c r="AA769" s="92"/>
      <c r="AB769" s="67" t="str">
        <f>IF(R769="Année N",Y769+Z769+AA769,"")</f>
        <v/>
      </c>
      <c r="AC769" s="67" t="str">
        <f>IF(R769="N+1",Y769+Z769+AA769,"")</f>
        <v/>
      </c>
      <c r="AD769" s="67" t="str">
        <f>IF(R769="&gt; N+1",Y769+Z769+AA769,"")</f>
        <v/>
      </c>
      <c r="AE769" s="31"/>
      <c r="AF769" s="23">
        <f>IF(E769="Niveau 1",1,0)</f>
        <v>1</v>
      </c>
      <c r="AG769" s="23">
        <f>IF(E769="Niveau 2",1,0)</f>
        <v>0</v>
      </c>
      <c r="AH769" s="23">
        <f>IF(E769="Niveau 3",1,0)</f>
        <v>0</v>
      </c>
      <c r="AI769" s="23">
        <f>IF(E769="Niveau 4",1,0)</f>
        <v>0</v>
      </c>
      <c r="AJ769" s="23">
        <f>IF(E769="Niveau 5",1,0)</f>
        <v>0</v>
      </c>
    </row>
    <row r="770" spans="1:36" ht="25.5" customHeight="1" x14ac:dyDescent="0.2">
      <c r="A770" s="225" t="s">
        <v>0</v>
      </c>
      <c r="B770" s="226" t="s">
        <v>2117</v>
      </c>
      <c r="C770" s="41" t="s">
        <v>1113</v>
      </c>
      <c r="D770" s="74" t="s">
        <v>1339</v>
      </c>
      <c r="E770" s="93" t="str">
        <f t="shared" ref="E770:E814" si="354">IF(D770="Bon état","Niveau 1",IF(D770="Faïencée","Niveau 2",IF(D770="Fortement faïencée","Niveau 3",IF(D770="Orniérée","Niveau 4",IF(D770="Affaissée ou quasi détruite","Niveau 5","")))))</f>
        <v>Niveau 1</v>
      </c>
      <c r="F770" s="27" t="s">
        <v>1136</v>
      </c>
      <c r="G770" s="41" t="s">
        <v>1145</v>
      </c>
      <c r="H770" s="76">
        <v>130</v>
      </c>
      <c r="I770" s="109">
        <v>4.8</v>
      </c>
      <c r="J770" s="94">
        <f t="shared" ref="J770:J788" si="355">I770*H770</f>
        <v>624</v>
      </c>
      <c r="K770" s="27"/>
      <c r="L770" s="27"/>
      <c r="M770" s="27"/>
      <c r="N770" s="27"/>
      <c r="O770" s="27"/>
      <c r="P770" s="118"/>
      <c r="Q770" s="27"/>
      <c r="R770" s="45"/>
      <c r="S770" s="55"/>
      <c r="T770" s="23"/>
      <c r="U770" s="23"/>
      <c r="V770" s="23"/>
      <c r="W770" s="23"/>
      <c r="X770" s="23"/>
      <c r="Y770" s="91"/>
      <c r="Z770" s="92"/>
      <c r="AA770" s="92"/>
      <c r="AB770" s="67" t="str">
        <f t="shared" ref="AB770:AB798" si="356">IF(R770="Année N",Y770+Z770+AA770,"")</f>
        <v/>
      </c>
      <c r="AC770" s="67" t="str">
        <f t="shared" ref="AC770:AC798" si="357">IF(R770="N+1",Y770+Z770+AA770,"")</f>
        <v/>
      </c>
      <c r="AD770" s="67" t="str">
        <f t="shared" ref="AD770:AD798" si="358">IF(R770="&gt; N+1",Y770+Z770+AA770,"")</f>
        <v/>
      </c>
      <c r="AE770" s="31"/>
      <c r="AF770" s="23">
        <f t="shared" ref="AF770:AF787" si="359">IF(E770="Niveau 1",1,0)</f>
        <v>1</v>
      </c>
      <c r="AG770" s="23">
        <f t="shared" ref="AG770:AG787" si="360">IF(E770="Niveau 2",1,0)</f>
        <v>0</v>
      </c>
      <c r="AH770" s="23">
        <f t="shared" ref="AH770:AH787" si="361">IF(E770="Niveau 3",1,0)</f>
        <v>0</v>
      </c>
      <c r="AI770" s="23">
        <f t="shared" ref="AI770:AI787" si="362">IF(E770="Niveau 4",1,0)</f>
        <v>0</v>
      </c>
      <c r="AJ770" s="23">
        <f t="shared" ref="AJ770:AJ787" si="363">IF(E770="Niveau 5",1,0)</f>
        <v>0</v>
      </c>
    </row>
    <row r="771" spans="1:36" ht="25.5" customHeight="1" x14ac:dyDescent="0.2">
      <c r="A771" s="225" t="s">
        <v>4</v>
      </c>
      <c r="B771" s="226" t="s">
        <v>2116</v>
      </c>
      <c r="C771" s="41" t="s">
        <v>36</v>
      </c>
      <c r="D771" s="74" t="s">
        <v>1339</v>
      </c>
      <c r="E771" s="93" t="str">
        <f t="shared" si="354"/>
        <v>Niveau 1</v>
      </c>
      <c r="F771" s="27" t="s">
        <v>1135</v>
      </c>
      <c r="G771" s="41" t="s">
        <v>1144</v>
      </c>
      <c r="H771" s="76">
        <v>82</v>
      </c>
      <c r="I771" s="109">
        <v>70</v>
      </c>
      <c r="J771" s="94">
        <f t="shared" si="355"/>
        <v>5740</v>
      </c>
      <c r="K771" s="27"/>
      <c r="L771" s="27"/>
      <c r="M771" s="27"/>
      <c r="N771" s="27"/>
      <c r="O771" s="27"/>
      <c r="P771" s="118">
        <v>2014</v>
      </c>
      <c r="Q771" s="27" t="s">
        <v>1119</v>
      </c>
      <c r="R771" s="45"/>
      <c r="S771" s="55"/>
      <c r="T771" s="23"/>
      <c r="U771" s="23"/>
      <c r="V771" s="23"/>
      <c r="W771" s="23"/>
      <c r="X771" s="23"/>
      <c r="Y771" s="91"/>
      <c r="Z771" s="92"/>
      <c r="AA771" s="92"/>
      <c r="AB771" s="67" t="str">
        <f t="shared" si="356"/>
        <v/>
      </c>
      <c r="AC771" s="67" t="str">
        <f t="shared" si="357"/>
        <v/>
      </c>
      <c r="AD771" s="67" t="str">
        <f t="shared" si="358"/>
        <v/>
      </c>
      <c r="AE771" s="31"/>
      <c r="AF771" s="23">
        <f t="shared" si="359"/>
        <v>1</v>
      </c>
      <c r="AG771" s="23">
        <f t="shared" si="360"/>
        <v>0</v>
      </c>
      <c r="AH771" s="23">
        <f t="shared" si="361"/>
        <v>0</v>
      </c>
      <c r="AI771" s="23">
        <f t="shared" si="362"/>
        <v>0</v>
      </c>
      <c r="AJ771" s="23">
        <f t="shared" si="363"/>
        <v>0</v>
      </c>
    </row>
    <row r="772" spans="1:36" ht="25.5" customHeight="1" x14ac:dyDescent="0.2">
      <c r="A772" s="225" t="s">
        <v>0</v>
      </c>
      <c r="B772" s="226" t="s">
        <v>726</v>
      </c>
      <c r="C772" s="41" t="s">
        <v>26</v>
      </c>
      <c r="D772" s="74" t="s">
        <v>1179</v>
      </c>
      <c r="E772" s="93" t="str">
        <f>IF(D772="Bon état","Niveau 1",IF(D772="Faïencée","Niveau 2",IF(D772="Fortement faïencée","Niveau 3",IF(D772="Orniérée","Niveau 4",IF(D772="Affaissée ou quasi détruite","Niveau 5","")))))</f>
        <v>Niveau 2</v>
      </c>
      <c r="F772" s="27" t="s">
        <v>1136</v>
      </c>
      <c r="G772" s="41" t="s">
        <v>1145</v>
      </c>
      <c r="H772" s="116">
        <v>80</v>
      </c>
      <c r="I772" s="117">
        <v>5.3</v>
      </c>
      <c r="J772" s="94">
        <f>I772*H772</f>
        <v>424</v>
      </c>
      <c r="K772" s="27"/>
      <c r="L772" s="27"/>
      <c r="M772" s="27"/>
      <c r="N772" s="27"/>
      <c r="O772" s="27"/>
      <c r="P772" s="118"/>
      <c r="Q772" s="27"/>
      <c r="R772" s="45"/>
      <c r="S772" s="55"/>
      <c r="T772" s="23"/>
      <c r="U772" s="23"/>
      <c r="V772" s="23"/>
      <c r="W772" s="23"/>
      <c r="X772" s="23"/>
      <c r="Y772" s="91"/>
      <c r="Z772" s="92"/>
      <c r="AA772" s="92"/>
      <c r="AB772" s="67" t="str">
        <f>IF(R772="Année N",Y772+Z772+AA772,"")</f>
        <v/>
      </c>
      <c r="AC772" s="67" t="str">
        <f>IF(R772="N+1",Y772+Z772+AA772,"")</f>
        <v/>
      </c>
      <c r="AD772" s="67" t="str">
        <f>IF(R772="&gt; N+1",Y772+Z772+AA772,"")</f>
        <v/>
      </c>
      <c r="AE772" s="31"/>
      <c r="AF772" s="23">
        <f>IF(E772="Niveau 1",1,0)</f>
        <v>0</v>
      </c>
      <c r="AG772" s="23">
        <f>IF(E772="Niveau 2",1,0)</f>
        <v>1</v>
      </c>
      <c r="AH772" s="23">
        <f>IF(E772="Niveau 3",1,0)</f>
        <v>0</v>
      </c>
      <c r="AI772" s="23">
        <f>IF(E772="Niveau 4",1,0)</f>
        <v>0</v>
      </c>
      <c r="AJ772" s="23">
        <f>IF(E772="Niveau 5",1,0)</f>
        <v>0</v>
      </c>
    </row>
    <row r="773" spans="1:36" ht="25.5" customHeight="1" x14ac:dyDescent="0.2">
      <c r="A773" s="225" t="s">
        <v>7</v>
      </c>
      <c r="B773" s="227" t="s">
        <v>726</v>
      </c>
      <c r="C773" s="41" t="s">
        <v>26</v>
      </c>
      <c r="D773" s="74" t="s">
        <v>1339</v>
      </c>
      <c r="E773" s="93" t="str">
        <f>IF(D773="Bon état","Niveau 1",IF(D773="Faïencée","Niveau 2",IF(D773="Fortement faïencée","Niveau 3",IF(D773="Orniérée","Niveau 4",IF(D773="Affaissée ou quasi détruite","Niveau 5","")))))</f>
        <v>Niveau 1</v>
      </c>
      <c r="F773" s="27" t="s">
        <v>1136</v>
      </c>
      <c r="G773" s="41" t="s">
        <v>1145</v>
      </c>
      <c r="H773" s="116">
        <v>100</v>
      </c>
      <c r="I773" s="117">
        <v>8.5</v>
      </c>
      <c r="J773" s="94">
        <f>I773*H773</f>
        <v>850</v>
      </c>
      <c r="K773" s="27"/>
      <c r="L773" s="27"/>
      <c r="M773" s="27"/>
      <c r="N773" s="27"/>
      <c r="O773" s="27"/>
      <c r="P773" s="118"/>
      <c r="Q773" s="27"/>
      <c r="R773" s="45"/>
      <c r="S773" s="55"/>
      <c r="T773" s="23"/>
      <c r="U773" s="23"/>
      <c r="V773" s="23"/>
      <c r="W773" s="23"/>
      <c r="X773" s="23"/>
      <c r="Y773" s="91"/>
      <c r="Z773" s="92"/>
      <c r="AA773" s="92"/>
      <c r="AB773" s="67" t="str">
        <f>IF(R773="Année N",Y773+Z773+AA773,"")</f>
        <v/>
      </c>
      <c r="AC773" s="67" t="str">
        <f>IF(R773="N+1",Y773+Z773+AA773,"")</f>
        <v/>
      </c>
      <c r="AD773" s="67" t="str">
        <f>IF(R773="&gt; N+1",Y773+Z773+AA773,"")</f>
        <v/>
      </c>
      <c r="AE773" s="31"/>
      <c r="AF773" s="23">
        <f>IF(E773="Niveau 1",1,0)</f>
        <v>1</v>
      </c>
      <c r="AG773" s="23">
        <f>IF(E773="Niveau 2",1,0)</f>
        <v>0</v>
      </c>
      <c r="AH773" s="23">
        <f>IF(E773="Niveau 3",1,0)</f>
        <v>0</v>
      </c>
      <c r="AI773" s="23">
        <f>IF(E773="Niveau 4",1,0)</f>
        <v>0</v>
      </c>
      <c r="AJ773" s="23">
        <f>IF(E773="Niveau 5",1,0)</f>
        <v>0</v>
      </c>
    </row>
    <row r="774" spans="1:36" ht="25.5" customHeight="1" x14ac:dyDescent="0.2">
      <c r="A774" s="225" t="s">
        <v>0</v>
      </c>
      <c r="B774" s="226" t="s">
        <v>2105</v>
      </c>
      <c r="C774" s="41" t="s">
        <v>31</v>
      </c>
      <c r="D774" s="74" t="s">
        <v>1339</v>
      </c>
      <c r="E774" s="93" t="str">
        <f t="shared" si="354"/>
        <v>Niveau 1</v>
      </c>
      <c r="F774" s="27" t="s">
        <v>1136</v>
      </c>
      <c r="G774" s="41" t="s">
        <v>1145</v>
      </c>
      <c r="H774" s="116">
        <v>60</v>
      </c>
      <c r="I774" s="117">
        <v>4.7</v>
      </c>
      <c r="J774" s="94">
        <f t="shared" si="355"/>
        <v>282</v>
      </c>
      <c r="K774" s="27"/>
      <c r="L774" s="27"/>
      <c r="M774" s="27"/>
      <c r="N774" s="27"/>
      <c r="O774" s="27"/>
      <c r="P774" s="118"/>
      <c r="Q774" s="27"/>
      <c r="R774" s="45"/>
      <c r="S774" s="55"/>
      <c r="T774" s="23"/>
      <c r="U774" s="23"/>
      <c r="V774" s="23"/>
      <c r="W774" s="23"/>
      <c r="X774" s="23"/>
      <c r="Y774" s="91"/>
      <c r="Z774" s="92"/>
      <c r="AA774" s="92"/>
      <c r="AB774" s="67" t="str">
        <f t="shared" si="356"/>
        <v/>
      </c>
      <c r="AC774" s="67" t="str">
        <f t="shared" si="357"/>
        <v/>
      </c>
      <c r="AD774" s="67" t="str">
        <f t="shared" si="358"/>
        <v/>
      </c>
      <c r="AE774" s="31"/>
      <c r="AF774" s="23">
        <f t="shared" si="359"/>
        <v>1</v>
      </c>
      <c r="AG774" s="23">
        <f t="shared" si="360"/>
        <v>0</v>
      </c>
      <c r="AH774" s="23">
        <f t="shared" si="361"/>
        <v>0</v>
      </c>
      <c r="AI774" s="23">
        <f t="shared" si="362"/>
        <v>0</v>
      </c>
      <c r="AJ774" s="23">
        <f t="shared" si="363"/>
        <v>0</v>
      </c>
    </row>
    <row r="775" spans="1:36" ht="25.5" customHeight="1" x14ac:dyDescent="0.2">
      <c r="A775" s="225" t="s">
        <v>0</v>
      </c>
      <c r="B775" s="226" t="s">
        <v>2106</v>
      </c>
      <c r="C775" s="41" t="s">
        <v>1340</v>
      </c>
      <c r="D775" s="74" t="s">
        <v>1339</v>
      </c>
      <c r="E775" s="93" t="str">
        <f t="shared" si="354"/>
        <v>Niveau 1</v>
      </c>
      <c r="F775" s="27" t="s">
        <v>1135</v>
      </c>
      <c r="G775" s="41" t="s">
        <v>1145</v>
      </c>
      <c r="H775" s="76">
        <v>220</v>
      </c>
      <c r="I775" s="109">
        <v>6.5</v>
      </c>
      <c r="J775" s="94">
        <f t="shared" si="355"/>
        <v>1430</v>
      </c>
      <c r="K775" s="27"/>
      <c r="L775" s="27"/>
      <c r="M775" s="27"/>
      <c r="N775" s="27"/>
      <c r="O775" s="27"/>
      <c r="P775" s="118"/>
      <c r="Q775" s="27"/>
      <c r="R775" s="45"/>
      <c r="S775" s="55"/>
      <c r="T775" s="23"/>
      <c r="U775" s="23"/>
      <c r="V775" s="23"/>
      <c r="W775" s="23"/>
      <c r="X775" s="23"/>
      <c r="Y775" s="91"/>
      <c r="Z775" s="92"/>
      <c r="AA775" s="92"/>
      <c r="AB775" s="67" t="str">
        <f t="shared" si="356"/>
        <v/>
      </c>
      <c r="AC775" s="67" t="str">
        <f t="shared" si="357"/>
        <v/>
      </c>
      <c r="AD775" s="67" t="str">
        <f t="shared" si="358"/>
        <v/>
      </c>
      <c r="AE775" s="31"/>
      <c r="AF775" s="23">
        <f t="shared" si="359"/>
        <v>1</v>
      </c>
      <c r="AG775" s="23">
        <f t="shared" si="360"/>
        <v>0</v>
      </c>
      <c r="AH775" s="23">
        <f t="shared" si="361"/>
        <v>0</v>
      </c>
      <c r="AI775" s="23">
        <f t="shared" si="362"/>
        <v>0</v>
      </c>
      <c r="AJ775" s="23">
        <f t="shared" si="363"/>
        <v>0</v>
      </c>
    </row>
    <row r="776" spans="1:36" ht="25.5" customHeight="1" x14ac:dyDescent="0.2">
      <c r="A776" s="225" t="s">
        <v>0</v>
      </c>
      <c r="B776" s="226" t="s">
        <v>2107</v>
      </c>
      <c r="C776" s="41" t="s">
        <v>23</v>
      </c>
      <c r="D776" s="74" t="s">
        <v>1179</v>
      </c>
      <c r="E776" s="93" t="str">
        <f t="shared" si="354"/>
        <v>Niveau 2</v>
      </c>
      <c r="F776" s="27" t="s">
        <v>1135</v>
      </c>
      <c r="G776" s="41" t="s">
        <v>1144</v>
      </c>
      <c r="H776" s="76">
        <v>265</v>
      </c>
      <c r="I776" s="109">
        <v>5.5</v>
      </c>
      <c r="J776" s="94">
        <f t="shared" si="355"/>
        <v>1457.5</v>
      </c>
      <c r="K776" s="27"/>
      <c r="L776" s="27"/>
      <c r="M776" s="27"/>
      <c r="N776" s="27"/>
      <c r="O776" s="27"/>
      <c r="P776" s="118"/>
      <c r="Q776" s="27"/>
      <c r="R776" s="45"/>
      <c r="S776" s="55"/>
      <c r="T776" s="23"/>
      <c r="U776" s="23"/>
      <c r="V776" s="23"/>
      <c r="W776" s="23"/>
      <c r="X776" s="23"/>
      <c r="Y776" s="91"/>
      <c r="Z776" s="92"/>
      <c r="AA776" s="92"/>
      <c r="AB776" s="67" t="str">
        <f t="shared" si="356"/>
        <v/>
      </c>
      <c r="AC776" s="67" t="str">
        <f t="shared" si="357"/>
        <v/>
      </c>
      <c r="AD776" s="67" t="str">
        <f t="shared" si="358"/>
        <v/>
      </c>
      <c r="AE776" s="31"/>
      <c r="AF776" s="23">
        <f t="shared" si="359"/>
        <v>0</v>
      </c>
      <c r="AG776" s="23">
        <f t="shared" si="360"/>
        <v>1</v>
      </c>
      <c r="AH776" s="23">
        <f t="shared" si="361"/>
        <v>0</v>
      </c>
      <c r="AI776" s="23">
        <f t="shared" si="362"/>
        <v>0</v>
      </c>
      <c r="AJ776" s="23">
        <f t="shared" si="363"/>
        <v>0</v>
      </c>
    </row>
    <row r="777" spans="1:36" ht="25.5" customHeight="1" x14ac:dyDescent="0.2">
      <c r="A777" s="228" t="s">
        <v>1</v>
      </c>
      <c r="B777" s="229" t="s">
        <v>2107</v>
      </c>
      <c r="C777" s="179"/>
      <c r="D777" s="74"/>
      <c r="E777" s="93"/>
      <c r="F777" s="27"/>
      <c r="G777" s="41"/>
      <c r="H777" s="76"/>
      <c r="I777" s="109"/>
      <c r="J777" s="94"/>
      <c r="K777" s="27"/>
      <c r="L777" s="27"/>
      <c r="M777" s="27"/>
      <c r="N777" s="27"/>
      <c r="O777" s="27"/>
      <c r="P777" s="118"/>
      <c r="Q777" s="27"/>
      <c r="R777" s="45"/>
      <c r="S777" s="217"/>
      <c r="T777" s="23"/>
      <c r="U777" s="23"/>
      <c r="V777" s="23"/>
      <c r="W777" s="23"/>
      <c r="X777" s="23"/>
      <c r="Y777" s="91"/>
      <c r="Z777" s="92"/>
      <c r="AA777" s="92"/>
      <c r="AB777" s="216"/>
      <c r="AC777" s="216"/>
      <c r="AD777" s="216"/>
      <c r="AE777" s="31"/>
      <c r="AF777" s="23"/>
      <c r="AG777" s="23"/>
      <c r="AH777" s="23"/>
      <c r="AI777" s="23"/>
      <c r="AJ777" s="23"/>
    </row>
    <row r="778" spans="1:36" ht="25.5" customHeight="1" x14ac:dyDescent="0.2">
      <c r="A778" s="225" t="s">
        <v>1</v>
      </c>
      <c r="B778" s="226" t="s">
        <v>2108</v>
      </c>
      <c r="C778" s="41" t="s">
        <v>36</v>
      </c>
      <c r="D778" s="74" t="s">
        <v>1339</v>
      </c>
      <c r="E778" s="93" t="str">
        <f t="shared" si="354"/>
        <v>Niveau 1</v>
      </c>
      <c r="F778" s="27" t="s">
        <v>1135</v>
      </c>
      <c r="G778" s="41" t="s">
        <v>1145</v>
      </c>
      <c r="H778" s="76">
        <v>815</v>
      </c>
      <c r="I778" s="109">
        <v>9.5</v>
      </c>
      <c r="J778" s="94">
        <f t="shared" si="355"/>
        <v>7742.5</v>
      </c>
      <c r="K778" s="27"/>
      <c r="L778" s="27"/>
      <c r="M778" s="27"/>
      <c r="N778" s="27"/>
      <c r="O778" s="27"/>
      <c r="P778" s="118">
        <v>2015</v>
      </c>
      <c r="Q778" s="27" t="s">
        <v>1170</v>
      </c>
      <c r="R778" s="45"/>
      <c r="S778" s="55"/>
      <c r="T778" s="23"/>
      <c r="U778" s="23"/>
      <c r="V778" s="23"/>
      <c r="W778" s="23"/>
      <c r="X778" s="23"/>
      <c r="Y778" s="91"/>
      <c r="Z778" s="92"/>
      <c r="AA778" s="92"/>
      <c r="AB778" s="67" t="str">
        <f t="shared" si="356"/>
        <v/>
      </c>
      <c r="AC778" s="67" t="str">
        <f t="shared" si="357"/>
        <v/>
      </c>
      <c r="AD778" s="67" t="str">
        <f t="shared" si="358"/>
        <v/>
      </c>
      <c r="AE778" s="31"/>
      <c r="AF778" s="23">
        <f t="shared" si="359"/>
        <v>1</v>
      </c>
      <c r="AG778" s="23">
        <f t="shared" si="360"/>
        <v>0</v>
      </c>
      <c r="AH778" s="23">
        <f t="shared" si="361"/>
        <v>0</v>
      </c>
      <c r="AI778" s="23">
        <f t="shared" si="362"/>
        <v>0</v>
      </c>
      <c r="AJ778" s="23">
        <f t="shared" si="363"/>
        <v>0</v>
      </c>
    </row>
    <row r="779" spans="1:36" ht="25.5" customHeight="1" x14ac:dyDescent="0.2">
      <c r="A779" s="225" t="s">
        <v>0</v>
      </c>
      <c r="B779" s="226" t="s">
        <v>2109</v>
      </c>
      <c r="C779" s="41" t="s">
        <v>36</v>
      </c>
      <c r="D779" s="74" t="s">
        <v>1339</v>
      </c>
      <c r="E779" s="93" t="str">
        <f t="shared" si="354"/>
        <v>Niveau 1</v>
      </c>
      <c r="F779" s="27" t="s">
        <v>1136</v>
      </c>
      <c r="G779" s="41" t="s">
        <v>1145</v>
      </c>
      <c r="H779" s="76">
        <v>177</v>
      </c>
      <c r="I779" s="109">
        <v>5.6</v>
      </c>
      <c r="J779" s="94">
        <f t="shared" si="355"/>
        <v>991.19999999999993</v>
      </c>
      <c r="K779" s="27"/>
      <c r="L779" s="27"/>
      <c r="M779" s="27"/>
      <c r="N779" s="27"/>
      <c r="O779" s="27"/>
      <c r="P779" s="118">
        <v>2015</v>
      </c>
      <c r="Q779" s="27" t="s">
        <v>1170</v>
      </c>
      <c r="R779" s="45"/>
      <c r="S779" s="55"/>
      <c r="T779" s="23"/>
      <c r="U779" s="23"/>
      <c r="V779" s="23"/>
      <c r="W779" s="23"/>
      <c r="X779" s="23"/>
      <c r="Y779" s="91"/>
      <c r="Z779" s="92"/>
      <c r="AA779" s="92"/>
      <c r="AB779" s="67" t="str">
        <f t="shared" si="356"/>
        <v/>
      </c>
      <c r="AC779" s="67" t="str">
        <f t="shared" si="357"/>
        <v/>
      </c>
      <c r="AD779" s="67" t="str">
        <f t="shared" si="358"/>
        <v/>
      </c>
      <c r="AE779" s="31"/>
      <c r="AF779" s="23">
        <f t="shared" si="359"/>
        <v>1</v>
      </c>
      <c r="AG779" s="23">
        <f t="shared" si="360"/>
        <v>0</v>
      </c>
      <c r="AH779" s="23">
        <f t="shared" si="361"/>
        <v>0</v>
      </c>
      <c r="AI779" s="23">
        <f t="shared" si="362"/>
        <v>0</v>
      </c>
      <c r="AJ779" s="23">
        <f t="shared" si="363"/>
        <v>0</v>
      </c>
    </row>
    <row r="780" spans="1:36" ht="25.5" customHeight="1" x14ac:dyDescent="0.2">
      <c r="A780" s="225" t="s">
        <v>0</v>
      </c>
      <c r="B780" s="226" t="s">
        <v>732</v>
      </c>
      <c r="C780" s="41" t="s">
        <v>36</v>
      </c>
      <c r="D780" s="74" t="s">
        <v>1339</v>
      </c>
      <c r="E780" s="93" t="str">
        <f t="shared" si="354"/>
        <v>Niveau 1</v>
      </c>
      <c r="F780" s="27" t="s">
        <v>1136</v>
      </c>
      <c r="G780" s="41" t="s">
        <v>1145</v>
      </c>
      <c r="H780" s="76">
        <v>200</v>
      </c>
      <c r="I780" s="109">
        <v>8</v>
      </c>
      <c r="J780" s="94">
        <f t="shared" si="355"/>
        <v>1600</v>
      </c>
      <c r="K780" s="27"/>
      <c r="L780" s="27"/>
      <c r="M780" s="27"/>
      <c r="N780" s="27"/>
      <c r="O780" s="27"/>
      <c r="P780" s="118"/>
      <c r="Q780" s="27"/>
      <c r="R780" s="45"/>
      <c r="S780" s="55"/>
      <c r="T780" s="23"/>
      <c r="U780" s="23"/>
      <c r="V780" s="23"/>
      <c r="W780" s="23"/>
      <c r="X780" s="23"/>
      <c r="Y780" s="91"/>
      <c r="Z780" s="92"/>
      <c r="AA780" s="92"/>
      <c r="AB780" s="67" t="str">
        <f t="shared" si="356"/>
        <v/>
      </c>
      <c r="AC780" s="67" t="str">
        <f t="shared" si="357"/>
        <v/>
      </c>
      <c r="AD780" s="67" t="str">
        <f t="shared" si="358"/>
        <v/>
      </c>
      <c r="AE780" s="31"/>
      <c r="AF780" s="23">
        <f t="shared" si="359"/>
        <v>1</v>
      </c>
      <c r="AG780" s="23">
        <f t="shared" si="360"/>
        <v>0</v>
      </c>
      <c r="AH780" s="23">
        <f t="shared" si="361"/>
        <v>0</v>
      </c>
      <c r="AI780" s="23">
        <f t="shared" si="362"/>
        <v>0</v>
      </c>
      <c r="AJ780" s="23">
        <f t="shared" si="363"/>
        <v>0</v>
      </c>
    </row>
    <row r="781" spans="1:36" ht="25.5" customHeight="1" x14ac:dyDescent="0.2">
      <c r="A781" s="225" t="s">
        <v>0</v>
      </c>
      <c r="B781" s="226" t="s">
        <v>733</v>
      </c>
      <c r="C781" s="41" t="s">
        <v>1116</v>
      </c>
      <c r="D781" s="74" t="s">
        <v>1180</v>
      </c>
      <c r="E781" s="93" t="str">
        <f t="shared" si="354"/>
        <v>Niveau 3</v>
      </c>
      <c r="F781" s="27" t="s">
        <v>1134</v>
      </c>
      <c r="G781" s="41" t="s">
        <v>1144</v>
      </c>
      <c r="H781" s="76">
        <v>1060</v>
      </c>
      <c r="I781" s="109">
        <v>8</v>
      </c>
      <c r="J781" s="94">
        <f t="shared" si="355"/>
        <v>8480</v>
      </c>
      <c r="K781" s="27"/>
      <c r="L781" s="27"/>
      <c r="M781" s="27"/>
      <c r="N781" s="27"/>
      <c r="O781" s="27"/>
      <c r="P781" s="118"/>
      <c r="Q781" s="27"/>
      <c r="R781" s="45"/>
      <c r="S781" s="55"/>
      <c r="T781" s="23"/>
      <c r="U781" s="23"/>
      <c r="V781" s="23"/>
      <c r="W781" s="23"/>
      <c r="X781" s="23"/>
      <c r="Y781" s="91"/>
      <c r="Z781" s="92"/>
      <c r="AA781" s="92"/>
      <c r="AB781" s="67" t="str">
        <f t="shared" si="356"/>
        <v/>
      </c>
      <c r="AC781" s="67" t="str">
        <f t="shared" si="357"/>
        <v/>
      </c>
      <c r="AD781" s="67" t="str">
        <f t="shared" si="358"/>
        <v/>
      </c>
      <c r="AE781" s="31"/>
      <c r="AF781" s="23">
        <f t="shared" si="359"/>
        <v>0</v>
      </c>
      <c r="AG781" s="23">
        <f t="shared" si="360"/>
        <v>0</v>
      </c>
      <c r="AH781" s="23">
        <f t="shared" si="361"/>
        <v>1</v>
      </c>
      <c r="AI781" s="23">
        <f t="shared" si="362"/>
        <v>0</v>
      </c>
      <c r="AJ781" s="23">
        <f t="shared" si="363"/>
        <v>0</v>
      </c>
    </row>
    <row r="782" spans="1:36" ht="25.5" customHeight="1" x14ac:dyDescent="0.2">
      <c r="A782" s="225" t="s">
        <v>0</v>
      </c>
      <c r="B782" s="227" t="s">
        <v>734</v>
      </c>
      <c r="C782" s="41" t="s">
        <v>38</v>
      </c>
      <c r="D782" s="74" t="s">
        <v>1339</v>
      </c>
      <c r="E782" s="93" t="str">
        <f t="shared" si="354"/>
        <v>Niveau 1</v>
      </c>
      <c r="F782" s="27" t="s">
        <v>1136</v>
      </c>
      <c r="G782" s="41" t="s">
        <v>1145</v>
      </c>
      <c r="H782" s="76">
        <v>140</v>
      </c>
      <c r="I782" s="109">
        <v>2.8</v>
      </c>
      <c r="J782" s="94">
        <f t="shared" si="355"/>
        <v>392</v>
      </c>
      <c r="K782" s="27"/>
      <c r="L782" s="27"/>
      <c r="M782" s="27"/>
      <c r="N782" s="27">
        <v>78</v>
      </c>
      <c r="O782" s="27"/>
      <c r="P782" s="118">
        <v>2017</v>
      </c>
      <c r="Q782" s="27" t="s">
        <v>1117</v>
      </c>
      <c r="R782" s="45"/>
      <c r="S782" s="55"/>
      <c r="T782" s="23"/>
      <c r="U782" s="23"/>
      <c r="V782" s="23"/>
      <c r="W782" s="23"/>
      <c r="X782" s="23"/>
      <c r="Y782" s="91"/>
      <c r="Z782" s="92"/>
      <c r="AA782" s="92"/>
      <c r="AB782" s="67" t="str">
        <f t="shared" si="356"/>
        <v/>
      </c>
      <c r="AC782" s="67" t="str">
        <f t="shared" si="357"/>
        <v/>
      </c>
      <c r="AD782" s="67" t="str">
        <f t="shared" si="358"/>
        <v/>
      </c>
      <c r="AE782" s="31"/>
      <c r="AF782" s="23">
        <f t="shared" si="359"/>
        <v>1</v>
      </c>
      <c r="AG782" s="23">
        <f t="shared" si="360"/>
        <v>0</v>
      </c>
      <c r="AH782" s="23">
        <f t="shared" si="361"/>
        <v>0</v>
      </c>
      <c r="AI782" s="23">
        <f t="shared" si="362"/>
        <v>0</v>
      </c>
      <c r="AJ782" s="23">
        <f t="shared" si="363"/>
        <v>0</v>
      </c>
    </row>
    <row r="783" spans="1:36" ht="25.5" customHeight="1" x14ac:dyDescent="0.2">
      <c r="A783" s="225" t="s">
        <v>0</v>
      </c>
      <c r="B783" s="226" t="s">
        <v>735</v>
      </c>
      <c r="C783" s="41" t="s">
        <v>26</v>
      </c>
      <c r="D783" s="74" t="s">
        <v>1339</v>
      </c>
      <c r="E783" s="93" t="str">
        <f>IF(D783="Bon état","Niveau 1",IF(D783="Faïencée","Niveau 2",IF(D783="Fortement faïencée","Niveau 3",IF(D783="Orniérée","Niveau 4",IF(D783="Affaissée ou quasi détruite","Niveau 5","")))))</f>
        <v>Niveau 1</v>
      </c>
      <c r="F783" s="27" t="s">
        <v>1136</v>
      </c>
      <c r="G783" s="41" t="s">
        <v>1145</v>
      </c>
      <c r="H783" s="116">
        <v>120</v>
      </c>
      <c r="I783" s="117">
        <v>4.4000000000000004</v>
      </c>
      <c r="J783" s="94">
        <f>I783*H783</f>
        <v>528</v>
      </c>
      <c r="K783" s="27"/>
      <c r="L783" s="27"/>
      <c r="M783" s="27"/>
      <c r="N783" s="27"/>
      <c r="O783" s="27"/>
      <c r="P783" s="77"/>
      <c r="Q783" s="27"/>
      <c r="R783" s="45"/>
      <c r="S783" s="55"/>
      <c r="T783" s="23"/>
      <c r="U783" s="23"/>
      <c r="V783" s="23"/>
      <c r="W783" s="23"/>
      <c r="X783" s="23"/>
      <c r="Y783" s="91"/>
      <c r="Z783" s="92"/>
      <c r="AA783" s="92"/>
      <c r="AB783" s="67" t="str">
        <f>IF(R783="Année N",Y783+Z783+AA783,"")</f>
        <v/>
      </c>
      <c r="AC783" s="67" t="str">
        <f>IF(R783="N+1",Y783+Z783+AA783,"")</f>
        <v/>
      </c>
      <c r="AD783" s="67" t="str">
        <f>IF(R783="&gt; N+1",Y783+Z783+AA783,"")</f>
        <v/>
      </c>
      <c r="AE783" s="31"/>
      <c r="AF783" s="23">
        <f>IF(E783="Niveau 1",1,0)</f>
        <v>1</v>
      </c>
      <c r="AG783" s="23">
        <f>IF(E783="Niveau 2",1,0)</f>
        <v>0</v>
      </c>
      <c r="AH783" s="23">
        <f>IF(E783="Niveau 3",1,0)</f>
        <v>0</v>
      </c>
      <c r="AI783" s="23">
        <f>IF(E783="Niveau 4",1,0)</f>
        <v>0</v>
      </c>
      <c r="AJ783" s="23">
        <f>IF(E783="Niveau 5",1,0)</f>
        <v>0</v>
      </c>
    </row>
    <row r="784" spans="1:36" ht="25.5" customHeight="1" x14ac:dyDescent="0.2">
      <c r="A784" s="225" t="s">
        <v>0</v>
      </c>
      <c r="B784" s="226" t="s">
        <v>736</v>
      </c>
      <c r="C784" s="41" t="s">
        <v>26</v>
      </c>
      <c r="D784" s="74" t="s">
        <v>1339</v>
      </c>
      <c r="E784" s="93" t="str">
        <f>IF(D784="Bon état","Niveau 1",IF(D784="Faïencée","Niveau 2",IF(D784="Fortement faïencée","Niveau 3",IF(D784="Orniérée","Niveau 4",IF(D784="Affaissée ou quasi détruite","Niveau 5","")))))</f>
        <v>Niveau 1</v>
      </c>
      <c r="F784" s="27" t="s">
        <v>1136</v>
      </c>
      <c r="G784" s="41" t="s">
        <v>1145</v>
      </c>
      <c r="H784" s="116">
        <v>490</v>
      </c>
      <c r="I784" s="117">
        <v>4.4000000000000004</v>
      </c>
      <c r="J784" s="94">
        <f>I784*H784</f>
        <v>2156</v>
      </c>
      <c r="K784" s="27"/>
      <c r="L784" s="27"/>
      <c r="M784" s="27"/>
      <c r="N784" s="27"/>
      <c r="O784" s="27"/>
      <c r="P784" s="77"/>
      <c r="Q784" s="27"/>
      <c r="R784" s="45"/>
      <c r="S784" s="55"/>
      <c r="T784" s="23"/>
      <c r="U784" s="23"/>
      <c r="V784" s="23"/>
      <c r="W784" s="23"/>
      <c r="X784" s="23"/>
      <c r="Y784" s="91"/>
      <c r="Z784" s="92"/>
      <c r="AA784" s="92"/>
      <c r="AB784" s="67" t="str">
        <f>IF(R784="Année N",Y784+Z784+AA784,"")</f>
        <v/>
      </c>
      <c r="AC784" s="67" t="str">
        <f>IF(R784="N+1",Y784+Z784+AA784,"")</f>
        <v/>
      </c>
      <c r="AD784" s="67" t="str">
        <f>IF(R784="&gt; N+1",Y784+Z784+AA784,"")</f>
        <v/>
      </c>
      <c r="AE784" s="31"/>
      <c r="AF784" s="23">
        <f>IF(E784="Niveau 1",1,0)</f>
        <v>1</v>
      </c>
      <c r="AG784" s="23">
        <f>IF(E784="Niveau 2",1,0)</f>
        <v>0</v>
      </c>
      <c r="AH784" s="23">
        <f>IF(E784="Niveau 3",1,0)</f>
        <v>0</v>
      </c>
      <c r="AI784" s="23">
        <f>IF(E784="Niveau 4",1,0)</f>
        <v>0</v>
      </c>
      <c r="AJ784" s="23">
        <f>IF(E784="Niveau 5",1,0)</f>
        <v>0</v>
      </c>
    </row>
    <row r="785" spans="1:36" ht="25.5" customHeight="1" x14ac:dyDescent="0.2">
      <c r="A785" s="225" t="s">
        <v>0</v>
      </c>
      <c r="B785" s="226" t="s">
        <v>2110</v>
      </c>
      <c r="C785" s="41" t="s">
        <v>1116</v>
      </c>
      <c r="D785" s="74" t="s">
        <v>1339</v>
      </c>
      <c r="E785" s="93" t="str">
        <f t="shared" si="354"/>
        <v>Niveau 1</v>
      </c>
      <c r="F785" s="27" t="s">
        <v>1136</v>
      </c>
      <c r="G785" s="41" t="s">
        <v>1145</v>
      </c>
      <c r="H785" s="116">
        <v>580</v>
      </c>
      <c r="I785" s="117">
        <v>6</v>
      </c>
      <c r="J785" s="94">
        <f t="shared" si="355"/>
        <v>3480</v>
      </c>
      <c r="K785" s="27"/>
      <c r="L785" s="27"/>
      <c r="M785" s="27"/>
      <c r="N785" s="27"/>
      <c r="O785" s="27"/>
      <c r="P785" s="77"/>
      <c r="Q785" s="27"/>
      <c r="R785" s="45"/>
      <c r="S785" s="55"/>
      <c r="T785" s="23"/>
      <c r="U785" s="23"/>
      <c r="V785" s="23"/>
      <c r="W785" s="23"/>
      <c r="X785" s="23"/>
      <c r="Y785" s="91"/>
      <c r="Z785" s="92"/>
      <c r="AA785" s="92"/>
      <c r="AB785" s="67" t="str">
        <f t="shared" si="356"/>
        <v/>
      </c>
      <c r="AC785" s="67" t="str">
        <f t="shared" si="357"/>
        <v/>
      </c>
      <c r="AD785" s="67" t="str">
        <f t="shared" si="358"/>
        <v/>
      </c>
      <c r="AE785" s="31"/>
      <c r="AF785" s="23">
        <f t="shared" si="359"/>
        <v>1</v>
      </c>
      <c r="AG785" s="23">
        <f t="shared" si="360"/>
        <v>0</v>
      </c>
      <c r="AH785" s="23">
        <f t="shared" si="361"/>
        <v>0</v>
      </c>
      <c r="AI785" s="23">
        <f t="shared" si="362"/>
        <v>0</v>
      </c>
      <c r="AJ785" s="23">
        <f t="shared" si="363"/>
        <v>0</v>
      </c>
    </row>
    <row r="786" spans="1:36" ht="25.5" customHeight="1" x14ac:dyDescent="0.2">
      <c r="A786" s="225" t="s">
        <v>0</v>
      </c>
      <c r="B786" s="226" t="s">
        <v>738</v>
      </c>
      <c r="C786" s="41" t="s">
        <v>37</v>
      </c>
      <c r="D786" s="74" t="s">
        <v>1339</v>
      </c>
      <c r="E786" s="93" t="str">
        <f t="shared" si="354"/>
        <v>Niveau 1</v>
      </c>
      <c r="F786" s="27" t="s">
        <v>1136</v>
      </c>
      <c r="G786" s="41" t="s">
        <v>1145</v>
      </c>
      <c r="H786" s="76">
        <v>175</v>
      </c>
      <c r="I786" s="109">
        <v>4.5999999999999996</v>
      </c>
      <c r="J786" s="94">
        <f t="shared" si="355"/>
        <v>804.99999999999989</v>
      </c>
      <c r="K786" s="27"/>
      <c r="L786" s="27"/>
      <c r="M786" s="27"/>
      <c r="N786" s="27"/>
      <c r="O786" s="27"/>
      <c r="P786" s="77"/>
      <c r="Q786" s="27"/>
      <c r="R786" s="45"/>
      <c r="S786" s="55"/>
      <c r="T786" s="23"/>
      <c r="U786" s="23"/>
      <c r="V786" s="23"/>
      <c r="W786" s="23"/>
      <c r="X786" s="23"/>
      <c r="Y786" s="91"/>
      <c r="Z786" s="92"/>
      <c r="AA786" s="92"/>
      <c r="AB786" s="67" t="str">
        <f t="shared" si="356"/>
        <v/>
      </c>
      <c r="AC786" s="67" t="str">
        <f t="shared" si="357"/>
        <v/>
      </c>
      <c r="AD786" s="67" t="str">
        <f t="shared" si="358"/>
        <v/>
      </c>
      <c r="AE786" s="31"/>
      <c r="AF786" s="23">
        <f t="shared" si="359"/>
        <v>1</v>
      </c>
      <c r="AG786" s="23">
        <f t="shared" si="360"/>
        <v>0</v>
      </c>
      <c r="AH786" s="23">
        <f t="shared" si="361"/>
        <v>0</v>
      </c>
      <c r="AI786" s="23">
        <f t="shared" si="362"/>
        <v>0</v>
      </c>
      <c r="AJ786" s="23">
        <f t="shared" si="363"/>
        <v>0</v>
      </c>
    </row>
    <row r="787" spans="1:36" ht="25.5" customHeight="1" x14ac:dyDescent="0.2">
      <c r="A787" s="225" t="s">
        <v>0</v>
      </c>
      <c r="B787" s="226" t="s">
        <v>2111</v>
      </c>
      <c r="C787" s="41" t="s">
        <v>28</v>
      </c>
      <c r="D787" s="74" t="s">
        <v>1339</v>
      </c>
      <c r="E787" s="93" t="str">
        <f t="shared" si="354"/>
        <v>Niveau 1</v>
      </c>
      <c r="F787" s="27" t="s">
        <v>1136</v>
      </c>
      <c r="G787" s="41" t="s">
        <v>1145</v>
      </c>
      <c r="H787" s="104">
        <v>107</v>
      </c>
      <c r="I787" s="109">
        <v>3.2</v>
      </c>
      <c r="J787" s="94">
        <f t="shared" si="355"/>
        <v>342.40000000000003</v>
      </c>
      <c r="K787" s="27"/>
      <c r="L787" s="27"/>
      <c r="M787" s="27"/>
      <c r="N787" s="27"/>
      <c r="O787" s="27"/>
      <c r="P787" s="77"/>
      <c r="Q787" s="27"/>
      <c r="R787" s="45"/>
      <c r="S787" s="55"/>
      <c r="T787" s="23"/>
      <c r="U787" s="23"/>
      <c r="V787" s="23"/>
      <c r="W787" s="23"/>
      <c r="X787" s="23"/>
      <c r="Y787" s="91"/>
      <c r="Z787" s="92"/>
      <c r="AA787" s="92"/>
      <c r="AB787" s="67" t="str">
        <f t="shared" si="356"/>
        <v/>
      </c>
      <c r="AC787" s="67" t="str">
        <f t="shared" si="357"/>
        <v/>
      </c>
      <c r="AD787" s="67" t="str">
        <f t="shared" si="358"/>
        <v/>
      </c>
      <c r="AE787" s="31"/>
      <c r="AF787" s="23">
        <f t="shared" si="359"/>
        <v>1</v>
      </c>
      <c r="AG787" s="23">
        <f t="shared" si="360"/>
        <v>0</v>
      </c>
      <c r="AH787" s="23">
        <f t="shared" si="361"/>
        <v>0</v>
      </c>
      <c r="AI787" s="23">
        <f t="shared" si="362"/>
        <v>0</v>
      </c>
      <c r="AJ787" s="23">
        <f t="shared" si="363"/>
        <v>0</v>
      </c>
    </row>
    <row r="788" spans="1:36" ht="25.5" customHeight="1" x14ac:dyDescent="0.2">
      <c r="A788" s="228" t="s">
        <v>2</v>
      </c>
      <c r="B788" s="229" t="s">
        <v>2112</v>
      </c>
      <c r="C788" s="179" t="s">
        <v>1116</v>
      </c>
      <c r="D788" s="74"/>
      <c r="E788" s="93" t="str">
        <f t="shared" si="354"/>
        <v/>
      </c>
      <c r="F788" s="27"/>
      <c r="G788" s="41"/>
      <c r="H788" s="76"/>
      <c r="I788" s="109"/>
      <c r="J788" s="94">
        <f t="shared" si="355"/>
        <v>0</v>
      </c>
      <c r="K788" s="27"/>
      <c r="L788" s="27"/>
      <c r="M788" s="27"/>
      <c r="N788" s="27"/>
      <c r="O788" s="27"/>
      <c r="P788" s="77"/>
      <c r="Q788" s="27"/>
      <c r="R788" s="45"/>
      <c r="S788" s="55"/>
      <c r="T788" s="23"/>
      <c r="U788" s="23"/>
      <c r="V788" s="23"/>
      <c r="W788" s="23"/>
      <c r="X788" s="23"/>
      <c r="Y788" s="91"/>
      <c r="Z788" s="92"/>
      <c r="AA788" s="92"/>
      <c r="AB788" s="67" t="str">
        <f t="shared" si="356"/>
        <v/>
      </c>
      <c r="AC788" s="67" t="str">
        <f t="shared" si="357"/>
        <v/>
      </c>
      <c r="AD788" s="67" t="str">
        <f t="shared" si="358"/>
        <v/>
      </c>
      <c r="AE788" s="31"/>
      <c r="AF788" s="23">
        <f t="shared" ref="AF788:AF845" si="364">IF(E788="Niveau 1",1,0)</f>
        <v>0</v>
      </c>
      <c r="AG788" s="23">
        <f t="shared" ref="AG788:AG845" si="365">IF(E788="Niveau 2",1,0)</f>
        <v>0</v>
      </c>
      <c r="AH788" s="23">
        <f t="shared" ref="AH788:AH845" si="366">IF(E788="Niveau 3",1,0)</f>
        <v>0</v>
      </c>
      <c r="AI788" s="23">
        <f t="shared" ref="AI788:AI845" si="367">IF(E788="Niveau 4",1,0)</f>
        <v>0</v>
      </c>
      <c r="AJ788" s="23">
        <f t="shared" ref="AJ788:AJ845" si="368">IF(E788="Niveau 5",1,0)</f>
        <v>0</v>
      </c>
    </row>
    <row r="789" spans="1:36" ht="25.5" customHeight="1" x14ac:dyDescent="0.2">
      <c r="A789" s="228" t="s">
        <v>0</v>
      </c>
      <c r="B789" s="229" t="s">
        <v>2104</v>
      </c>
      <c r="C789" s="235" t="s">
        <v>36</v>
      </c>
      <c r="D789" s="74"/>
      <c r="E789" s="93" t="str">
        <f t="shared" si="354"/>
        <v/>
      </c>
      <c r="F789" s="27"/>
      <c r="G789" s="41"/>
      <c r="H789" s="76"/>
      <c r="I789" s="109"/>
      <c r="J789" s="94">
        <f t="shared" ref="J789:J845" si="369">I789*H789</f>
        <v>0</v>
      </c>
      <c r="K789" s="27"/>
      <c r="L789" s="27"/>
      <c r="M789" s="27"/>
      <c r="N789" s="27"/>
      <c r="O789" s="27"/>
      <c r="P789" s="77"/>
      <c r="Q789" s="27"/>
      <c r="R789" s="45"/>
      <c r="S789" s="55"/>
      <c r="T789" s="23"/>
      <c r="U789" s="23"/>
      <c r="V789" s="23"/>
      <c r="W789" s="23"/>
      <c r="X789" s="23"/>
      <c r="Y789" s="91"/>
      <c r="Z789" s="92"/>
      <c r="AA789" s="92"/>
      <c r="AB789" s="67" t="str">
        <f t="shared" si="356"/>
        <v/>
      </c>
      <c r="AC789" s="67" t="str">
        <f t="shared" si="357"/>
        <v/>
      </c>
      <c r="AD789" s="67" t="str">
        <f t="shared" si="358"/>
        <v/>
      </c>
      <c r="AE789" s="31"/>
      <c r="AF789" s="23">
        <f t="shared" si="364"/>
        <v>0</v>
      </c>
      <c r="AG789" s="23">
        <f t="shared" si="365"/>
        <v>0</v>
      </c>
      <c r="AH789" s="23">
        <f t="shared" si="366"/>
        <v>0</v>
      </c>
      <c r="AI789" s="23">
        <f t="shared" si="367"/>
        <v>0</v>
      </c>
      <c r="AJ789" s="23">
        <f t="shared" si="368"/>
        <v>0</v>
      </c>
    </row>
    <row r="790" spans="1:36" ht="25.5" customHeight="1" x14ac:dyDescent="0.2">
      <c r="A790" s="225" t="s">
        <v>1</v>
      </c>
      <c r="B790" s="226" t="s">
        <v>2113</v>
      </c>
      <c r="C790" s="41" t="s">
        <v>31</v>
      </c>
      <c r="D790" s="74" t="s">
        <v>1179</v>
      </c>
      <c r="E790" s="93" t="str">
        <f t="shared" si="354"/>
        <v>Niveau 2</v>
      </c>
      <c r="F790" s="27" t="s">
        <v>1136</v>
      </c>
      <c r="G790" s="41" t="s">
        <v>1145</v>
      </c>
      <c r="H790" s="76">
        <v>420</v>
      </c>
      <c r="I790" s="109">
        <v>4.5999999999999996</v>
      </c>
      <c r="J790" s="94">
        <f t="shared" si="369"/>
        <v>1931.9999999999998</v>
      </c>
      <c r="K790" s="27"/>
      <c r="L790" s="27"/>
      <c r="M790" s="27"/>
      <c r="N790" s="27"/>
      <c r="O790" s="27"/>
      <c r="P790" s="77"/>
      <c r="Q790" s="27"/>
      <c r="R790" s="45"/>
      <c r="S790" s="55"/>
      <c r="T790" s="23"/>
      <c r="U790" s="23"/>
      <c r="V790" s="23"/>
      <c r="W790" s="23"/>
      <c r="X790" s="23"/>
      <c r="Y790" s="91"/>
      <c r="Z790" s="92"/>
      <c r="AA790" s="92"/>
      <c r="AB790" s="67" t="str">
        <f t="shared" si="356"/>
        <v/>
      </c>
      <c r="AC790" s="67" t="str">
        <f t="shared" si="357"/>
        <v/>
      </c>
      <c r="AD790" s="67" t="str">
        <f t="shared" si="358"/>
        <v/>
      </c>
      <c r="AE790" s="31"/>
      <c r="AF790" s="23">
        <f t="shared" si="364"/>
        <v>0</v>
      </c>
      <c r="AG790" s="23">
        <f t="shared" si="365"/>
        <v>1</v>
      </c>
      <c r="AH790" s="23">
        <f t="shared" si="366"/>
        <v>0</v>
      </c>
      <c r="AI790" s="23">
        <f t="shared" si="367"/>
        <v>0</v>
      </c>
      <c r="AJ790" s="23">
        <f t="shared" si="368"/>
        <v>0</v>
      </c>
    </row>
    <row r="791" spans="1:36" ht="25.5" customHeight="1" x14ac:dyDescent="0.2">
      <c r="A791" s="225" t="s">
        <v>0</v>
      </c>
      <c r="B791" s="226" t="s">
        <v>2114</v>
      </c>
      <c r="C791" s="41" t="s">
        <v>1114</v>
      </c>
      <c r="D791" s="74" t="s">
        <v>1339</v>
      </c>
      <c r="E791" s="93" t="str">
        <f>IF(D791="Bon état","Niveau 1",IF(D791="Faïencée","Niveau 2",IF(D791="Fortement faïencée","Niveau 3",IF(D791="Orniérée","Niveau 4",IF(D791="Affaissée ou quasi détruite","Niveau 5","")))))</f>
        <v>Niveau 1</v>
      </c>
      <c r="F791" s="27" t="s">
        <v>1136</v>
      </c>
      <c r="G791" s="41" t="s">
        <v>1145</v>
      </c>
      <c r="H791" s="76">
        <v>66</v>
      </c>
      <c r="I791" s="109">
        <v>4.4000000000000004</v>
      </c>
      <c r="J791" s="94">
        <f>I791*H791</f>
        <v>290.40000000000003</v>
      </c>
      <c r="K791" s="27"/>
      <c r="L791" s="27"/>
      <c r="M791" s="27"/>
      <c r="N791" s="27"/>
      <c r="O791" s="27"/>
      <c r="P791" s="77"/>
      <c r="Q791" s="27"/>
      <c r="R791" s="45"/>
      <c r="S791" s="55"/>
      <c r="T791" s="23"/>
      <c r="U791" s="23"/>
      <c r="V791" s="23"/>
      <c r="W791" s="23"/>
      <c r="X791" s="23"/>
      <c r="Y791" s="91"/>
      <c r="Z791" s="92"/>
      <c r="AA791" s="92"/>
      <c r="AB791" s="67" t="str">
        <f>IF(R791="Année N",Y791+Z791+AA791,"")</f>
        <v/>
      </c>
      <c r="AC791" s="67" t="str">
        <f>IF(R791="N+1",Y791+Z791+AA791,"")</f>
        <v/>
      </c>
      <c r="AD791" s="67" t="str">
        <f>IF(R791="&gt; N+1",Y791+Z791+AA791,"")</f>
        <v/>
      </c>
      <c r="AE791" s="31"/>
      <c r="AF791" s="23">
        <f>IF(E791="Niveau 1",1,0)</f>
        <v>1</v>
      </c>
      <c r="AG791" s="23">
        <f>IF(E791="Niveau 2",1,0)</f>
        <v>0</v>
      </c>
      <c r="AH791" s="23">
        <f>IF(E791="Niveau 3",1,0)</f>
        <v>0</v>
      </c>
      <c r="AI791" s="23">
        <f>IF(E791="Niveau 4",1,0)</f>
        <v>0</v>
      </c>
      <c r="AJ791" s="23">
        <f>IF(E791="Niveau 5",1,0)</f>
        <v>0</v>
      </c>
    </row>
    <row r="792" spans="1:36" ht="25.5" customHeight="1" x14ac:dyDescent="0.2">
      <c r="A792" s="225" t="s">
        <v>4</v>
      </c>
      <c r="B792" s="226" t="s">
        <v>2115</v>
      </c>
      <c r="C792" s="41" t="s">
        <v>1115</v>
      </c>
      <c r="D792" s="74"/>
      <c r="E792" s="93" t="str">
        <f t="shared" si="354"/>
        <v/>
      </c>
      <c r="F792" s="27"/>
      <c r="G792" s="41"/>
      <c r="H792" s="76"/>
      <c r="I792" s="109"/>
      <c r="J792" s="94">
        <f t="shared" si="369"/>
        <v>0</v>
      </c>
      <c r="K792" s="27"/>
      <c r="L792" s="27"/>
      <c r="M792" s="27"/>
      <c r="N792" s="27"/>
      <c r="O792" s="27"/>
      <c r="P792" s="77"/>
      <c r="Q792" s="27"/>
      <c r="R792" s="45"/>
      <c r="S792" s="55"/>
      <c r="T792" s="23"/>
      <c r="U792" s="23"/>
      <c r="V792" s="23"/>
      <c r="W792" s="23"/>
      <c r="X792" s="23"/>
      <c r="Y792" s="91"/>
      <c r="Z792" s="92"/>
      <c r="AA792" s="92"/>
      <c r="AB792" s="67" t="str">
        <f t="shared" si="356"/>
        <v/>
      </c>
      <c r="AC792" s="67" t="str">
        <f t="shared" si="357"/>
        <v/>
      </c>
      <c r="AD792" s="67" t="str">
        <f t="shared" si="358"/>
        <v/>
      </c>
      <c r="AE792" s="31"/>
      <c r="AF792" s="23">
        <f t="shared" si="364"/>
        <v>0</v>
      </c>
      <c r="AG792" s="23">
        <f t="shared" si="365"/>
        <v>0</v>
      </c>
      <c r="AH792" s="23">
        <f t="shared" si="366"/>
        <v>0</v>
      </c>
      <c r="AI792" s="23">
        <f t="shared" si="367"/>
        <v>0</v>
      </c>
      <c r="AJ792" s="23">
        <f t="shared" si="368"/>
        <v>0</v>
      </c>
    </row>
    <row r="793" spans="1:36" ht="25.5" customHeight="1" x14ac:dyDescent="0.2">
      <c r="A793" s="225" t="s">
        <v>1</v>
      </c>
      <c r="B793" s="226" t="s">
        <v>2102</v>
      </c>
      <c r="C793" s="41" t="s">
        <v>37</v>
      </c>
      <c r="D793" s="74" t="s">
        <v>1180</v>
      </c>
      <c r="E793" s="93" t="str">
        <f t="shared" si="354"/>
        <v>Niveau 3</v>
      </c>
      <c r="F793" s="27" t="s">
        <v>1134</v>
      </c>
      <c r="G793" s="41" t="s">
        <v>1144</v>
      </c>
      <c r="H793" s="76">
        <v>1250</v>
      </c>
      <c r="I793" s="109">
        <v>8.5</v>
      </c>
      <c r="J793" s="94">
        <f t="shared" si="369"/>
        <v>10625</v>
      </c>
      <c r="K793" s="27"/>
      <c r="L793" s="27"/>
      <c r="M793" s="27"/>
      <c r="N793" s="27">
        <v>3188</v>
      </c>
      <c r="O793" s="27"/>
      <c r="P793" s="77"/>
      <c r="Q793" s="27"/>
      <c r="R793" s="45"/>
      <c r="S793" s="55"/>
      <c r="T793" s="23"/>
      <c r="U793" s="23"/>
      <c r="V793" s="23"/>
      <c r="W793" s="23"/>
      <c r="X793" s="23"/>
      <c r="Y793" s="91"/>
      <c r="Z793" s="92"/>
      <c r="AA793" s="92"/>
      <c r="AB793" s="67" t="str">
        <f t="shared" si="356"/>
        <v/>
      </c>
      <c r="AC793" s="67" t="str">
        <f t="shared" si="357"/>
        <v/>
      </c>
      <c r="AD793" s="67" t="str">
        <f t="shared" si="358"/>
        <v/>
      </c>
      <c r="AE793" s="31"/>
      <c r="AF793" s="23">
        <f t="shared" si="364"/>
        <v>0</v>
      </c>
      <c r="AG793" s="23">
        <f t="shared" si="365"/>
        <v>0</v>
      </c>
      <c r="AH793" s="23">
        <f t="shared" si="366"/>
        <v>1</v>
      </c>
      <c r="AI793" s="23">
        <f t="shared" si="367"/>
        <v>0</v>
      </c>
      <c r="AJ793" s="23">
        <f t="shared" si="368"/>
        <v>0</v>
      </c>
    </row>
    <row r="794" spans="1:36" ht="25.5" customHeight="1" x14ac:dyDescent="0.2">
      <c r="A794" s="225" t="s">
        <v>0</v>
      </c>
      <c r="B794" s="226" t="s">
        <v>2103</v>
      </c>
      <c r="C794" s="41" t="s">
        <v>1114</v>
      </c>
      <c r="D794" s="74" t="s">
        <v>1339</v>
      </c>
      <c r="E794" s="93" t="str">
        <f>IF(D794="Bon état","Niveau 1",IF(D794="Faïencée","Niveau 2",IF(D794="Fortement faïencée","Niveau 3",IF(D794="Orniérée","Niveau 4",IF(D794="Affaissée ou quasi détruite","Niveau 5","")))))</f>
        <v>Niveau 1</v>
      </c>
      <c r="F794" s="27" t="s">
        <v>1135</v>
      </c>
      <c r="G794" s="41" t="s">
        <v>1144</v>
      </c>
      <c r="H794" s="76">
        <v>470</v>
      </c>
      <c r="I794" s="109">
        <v>6.8</v>
      </c>
      <c r="J794" s="94">
        <f>I794*H794</f>
        <v>3196</v>
      </c>
      <c r="K794" s="27"/>
      <c r="L794" s="27"/>
      <c r="M794" s="27"/>
      <c r="N794" s="27"/>
      <c r="O794" s="27"/>
      <c r="P794" s="77"/>
      <c r="Q794" s="27"/>
      <c r="R794" s="45"/>
      <c r="S794" s="55"/>
      <c r="T794" s="23"/>
      <c r="U794" s="23"/>
      <c r="V794" s="23"/>
      <c r="W794" s="23"/>
      <c r="X794" s="23"/>
      <c r="Y794" s="91"/>
      <c r="Z794" s="92"/>
      <c r="AA794" s="92"/>
      <c r="AB794" s="67" t="str">
        <f>IF(R794="Année N",Y794+Z794+AA794,"")</f>
        <v/>
      </c>
      <c r="AC794" s="67" t="str">
        <f>IF(R794="N+1",Y794+Z794+AA794,"")</f>
        <v/>
      </c>
      <c r="AD794" s="67" t="str">
        <f>IF(R794="&gt; N+1",Y794+Z794+AA794,"")</f>
        <v/>
      </c>
      <c r="AE794" s="31"/>
      <c r="AF794" s="23">
        <f>IF(E794="Niveau 1",1,0)</f>
        <v>1</v>
      </c>
      <c r="AG794" s="23">
        <f>IF(E794="Niveau 2",1,0)</f>
        <v>0</v>
      </c>
      <c r="AH794" s="23">
        <f>IF(E794="Niveau 3",1,0)</f>
        <v>0</v>
      </c>
      <c r="AI794" s="23">
        <f>IF(E794="Niveau 4",1,0)</f>
        <v>0</v>
      </c>
      <c r="AJ794" s="23">
        <f>IF(E794="Niveau 5",1,0)</f>
        <v>0</v>
      </c>
    </row>
    <row r="795" spans="1:36" ht="25.5" customHeight="1" x14ac:dyDescent="0.2">
      <c r="A795" s="225" t="s">
        <v>7</v>
      </c>
      <c r="B795" s="226" t="s">
        <v>2103</v>
      </c>
      <c r="C795" s="41" t="s">
        <v>1114</v>
      </c>
      <c r="D795" s="74" t="s">
        <v>1339</v>
      </c>
      <c r="E795" s="93" t="str">
        <f>IF(D795="Bon état","Niveau 1",IF(D795="Faïencée","Niveau 2",IF(D795="Fortement faïencée","Niveau 3",IF(D795="Orniérée","Niveau 4",IF(D795="Affaissée ou quasi détruite","Niveau 5","")))))</f>
        <v>Niveau 1</v>
      </c>
      <c r="F795" s="27" t="s">
        <v>1136</v>
      </c>
      <c r="G795" s="41" t="s">
        <v>1145</v>
      </c>
      <c r="H795" s="76">
        <v>60</v>
      </c>
      <c r="I795" s="109">
        <v>4.5</v>
      </c>
      <c r="J795" s="94">
        <f>I795*H795</f>
        <v>270</v>
      </c>
      <c r="K795" s="27"/>
      <c r="L795" s="27"/>
      <c r="M795" s="27"/>
      <c r="N795" s="27"/>
      <c r="O795" s="27"/>
      <c r="P795" s="77"/>
      <c r="Q795" s="27"/>
      <c r="R795" s="45"/>
      <c r="S795" s="55"/>
      <c r="T795" s="23"/>
      <c r="U795" s="23"/>
      <c r="V795" s="23"/>
      <c r="W795" s="23"/>
      <c r="X795" s="23"/>
      <c r="Y795" s="91"/>
      <c r="Z795" s="92"/>
      <c r="AA795" s="92"/>
      <c r="AB795" s="67" t="str">
        <f>IF(R795="Année N",Y795+Z795+AA795,"")</f>
        <v/>
      </c>
      <c r="AC795" s="67" t="str">
        <f>IF(R795="N+1",Y795+Z795+AA795,"")</f>
        <v/>
      </c>
      <c r="AD795" s="67" t="str">
        <f>IF(R795="&gt; N+1",Y795+Z795+AA795,"")</f>
        <v/>
      </c>
      <c r="AE795" s="31"/>
      <c r="AF795" s="23">
        <f>IF(E795="Niveau 1",1,0)</f>
        <v>1</v>
      </c>
      <c r="AG795" s="23">
        <f>IF(E795="Niveau 2",1,0)</f>
        <v>0</v>
      </c>
      <c r="AH795" s="23">
        <f>IF(E795="Niveau 3",1,0)</f>
        <v>0</v>
      </c>
      <c r="AI795" s="23">
        <f>IF(E795="Niveau 4",1,0)</f>
        <v>0</v>
      </c>
      <c r="AJ795" s="23">
        <f>IF(E795="Niveau 5",1,0)</f>
        <v>0</v>
      </c>
    </row>
    <row r="796" spans="1:36" ht="25.5" customHeight="1" x14ac:dyDescent="0.2">
      <c r="A796" s="225" t="s">
        <v>0</v>
      </c>
      <c r="B796" s="226" t="s">
        <v>748</v>
      </c>
      <c r="C796" s="41" t="s">
        <v>38</v>
      </c>
      <c r="D796" s="74" t="s">
        <v>1339</v>
      </c>
      <c r="E796" s="93" t="str">
        <f>IF(D796="Bon état","Niveau 1",IF(D796="Faïencée","Niveau 2",IF(D796="Fortement faïencée","Niveau 3",IF(D796="Orniérée","Niveau 4",IF(D796="Affaissée ou quasi détruite","Niveau 5","")))))</f>
        <v>Niveau 1</v>
      </c>
      <c r="F796" s="27" t="s">
        <v>1136</v>
      </c>
      <c r="G796" s="41" t="s">
        <v>1145</v>
      </c>
      <c r="H796" s="76">
        <v>140</v>
      </c>
      <c r="I796" s="109">
        <v>4.4000000000000004</v>
      </c>
      <c r="J796" s="94">
        <f>I796*H796</f>
        <v>616</v>
      </c>
      <c r="K796" s="27"/>
      <c r="L796" s="27"/>
      <c r="M796" s="27"/>
      <c r="N796" s="27"/>
      <c r="O796" s="27"/>
      <c r="P796" s="118">
        <v>2015</v>
      </c>
      <c r="Q796" s="27" t="s">
        <v>1170</v>
      </c>
      <c r="R796" s="45"/>
      <c r="S796" s="55"/>
      <c r="T796" s="23"/>
      <c r="U796" s="23"/>
      <c r="V796" s="23"/>
      <c r="W796" s="23"/>
      <c r="X796" s="23"/>
      <c r="Y796" s="91"/>
      <c r="Z796" s="92"/>
      <c r="AA796" s="92"/>
      <c r="AB796" s="67" t="str">
        <f>IF(R796="Année N",Y796+Z796+AA796,"")</f>
        <v/>
      </c>
      <c r="AC796" s="67" t="str">
        <f>IF(R796="N+1",Y796+Z796+AA796,"")</f>
        <v/>
      </c>
      <c r="AD796" s="67" t="str">
        <f>IF(R796="&gt; N+1",Y796+Z796+AA796,"")</f>
        <v/>
      </c>
      <c r="AE796" s="31"/>
      <c r="AF796" s="23">
        <f>IF(E796="Niveau 1",1,0)</f>
        <v>1</v>
      </c>
      <c r="AG796" s="23">
        <f>IF(E796="Niveau 2",1,0)</f>
        <v>0</v>
      </c>
      <c r="AH796" s="23">
        <f>IF(E796="Niveau 3",1,0)</f>
        <v>0</v>
      </c>
      <c r="AI796" s="23">
        <f>IF(E796="Niveau 4",1,0)</f>
        <v>0</v>
      </c>
      <c r="AJ796" s="23">
        <f>IF(E796="Niveau 5",1,0)</f>
        <v>0</v>
      </c>
    </row>
    <row r="797" spans="1:36" ht="25.5" customHeight="1" x14ac:dyDescent="0.2">
      <c r="A797" s="225" t="s">
        <v>0</v>
      </c>
      <c r="B797" s="226" t="s">
        <v>2101</v>
      </c>
      <c r="C797" s="41" t="s">
        <v>1114</v>
      </c>
      <c r="D797" s="74" t="s">
        <v>1339</v>
      </c>
      <c r="E797" s="93" t="str">
        <f>IF(D797="Bon état","Niveau 1",IF(D797="Faïencée","Niveau 2",IF(D797="Fortement faïencée","Niveau 3",IF(D797="Orniérée","Niveau 4",IF(D797="Affaissée ou quasi détruite","Niveau 5","")))))</f>
        <v>Niveau 1</v>
      </c>
      <c r="F797" s="27" t="s">
        <v>1136</v>
      </c>
      <c r="G797" s="41" t="s">
        <v>1145</v>
      </c>
      <c r="H797" s="76">
        <v>145</v>
      </c>
      <c r="I797" s="109">
        <v>4.8</v>
      </c>
      <c r="J797" s="94">
        <f>I797*H797</f>
        <v>696</v>
      </c>
      <c r="K797" s="27"/>
      <c r="L797" s="27"/>
      <c r="M797" s="27"/>
      <c r="N797" s="27"/>
      <c r="O797" s="27"/>
      <c r="P797" s="77"/>
      <c r="Q797" s="27"/>
      <c r="R797" s="45"/>
      <c r="S797" s="55"/>
      <c r="T797" s="23"/>
      <c r="U797" s="23"/>
      <c r="V797" s="23"/>
      <c r="W797" s="23"/>
      <c r="X797" s="23"/>
      <c r="Y797" s="91"/>
      <c r="Z797" s="92"/>
      <c r="AA797" s="92"/>
      <c r="AB797" s="67" t="str">
        <f>IF(R797="Année N",Y797+Z797+AA797,"")</f>
        <v/>
      </c>
      <c r="AC797" s="67" t="str">
        <f>IF(R797="N+1",Y797+Z797+AA797,"")</f>
        <v/>
      </c>
      <c r="AD797" s="67" t="str">
        <f>IF(R797="&gt; N+1",Y797+Z797+AA797,"")</f>
        <v/>
      </c>
      <c r="AE797" s="31"/>
      <c r="AF797" s="23">
        <f>IF(E797="Niveau 1",1,0)</f>
        <v>1</v>
      </c>
      <c r="AG797" s="23">
        <f>IF(E797="Niveau 2",1,0)</f>
        <v>0</v>
      </c>
      <c r="AH797" s="23">
        <f>IF(E797="Niveau 3",1,0)</f>
        <v>0</v>
      </c>
      <c r="AI797" s="23">
        <f>IF(E797="Niveau 4",1,0)</f>
        <v>0</v>
      </c>
      <c r="AJ797" s="23">
        <f>IF(E797="Niveau 5",1,0)</f>
        <v>0</v>
      </c>
    </row>
    <row r="798" spans="1:36" ht="25.5" customHeight="1" x14ac:dyDescent="0.2">
      <c r="A798" s="225" t="s">
        <v>0</v>
      </c>
      <c r="B798" s="226" t="s">
        <v>2100</v>
      </c>
      <c r="C798" s="41" t="s">
        <v>1114</v>
      </c>
      <c r="D798" s="74" t="s">
        <v>1339</v>
      </c>
      <c r="E798" s="93" t="str">
        <f t="shared" si="354"/>
        <v>Niveau 1</v>
      </c>
      <c r="F798" s="27" t="s">
        <v>1135</v>
      </c>
      <c r="G798" s="41" t="s">
        <v>1145</v>
      </c>
      <c r="H798" s="76">
        <v>890</v>
      </c>
      <c r="I798" s="109">
        <v>4.5999999999999996</v>
      </c>
      <c r="J798" s="94">
        <f t="shared" si="369"/>
        <v>4093.9999999999995</v>
      </c>
      <c r="K798" s="27"/>
      <c r="L798" s="27"/>
      <c r="M798" s="27"/>
      <c r="N798" s="27"/>
      <c r="O798" s="27"/>
      <c r="P798" s="77"/>
      <c r="Q798" s="27"/>
      <c r="R798" s="45"/>
      <c r="S798" s="55"/>
      <c r="T798" s="23"/>
      <c r="U798" s="23"/>
      <c r="V798" s="23"/>
      <c r="W798" s="23"/>
      <c r="X798" s="23"/>
      <c r="Y798" s="91"/>
      <c r="Z798" s="92"/>
      <c r="AA798" s="92"/>
      <c r="AB798" s="67" t="str">
        <f t="shared" si="356"/>
        <v/>
      </c>
      <c r="AC798" s="67" t="str">
        <f t="shared" si="357"/>
        <v/>
      </c>
      <c r="AD798" s="67" t="str">
        <f t="shared" si="358"/>
        <v/>
      </c>
      <c r="AE798" s="31"/>
      <c r="AF798" s="23">
        <f t="shared" si="364"/>
        <v>1</v>
      </c>
      <c r="AG798" s="23">
        <f t="shared" si="365"/>
        <v>0</v>
      </c>
      <c r="AH798" s="23">
        <f t="shared" si="366"/>
        <v>0</v>
      </c>
      <c r="AI798" s="23">
        <f t="shared" si="367"/>
        <v>0</v>
      </c>
      <c r="AJ798" s="23">
        <f t="shared" si="368"/>
        <v>0</v>
      </c>
    </row>
    <row r="799" spans="1:36" ht="25.5" customHeight="1" x14ac:dyDescent="0.2">
      <c r="A799" s="225" t="s">
        <v>7</v>
      </c>
      <c r="B799" s="227" t="s">
        <v>2099</v>
      </c>
      <c r="C799" s="41" t="s">
        <v>1114</v>
      </c>
      <c r="D799" s="74" t="s">
        <v>1339</v>
      </c>
      <c r="E799" s="93" t="str">
        <f t="shared" si="354"/>
        <v>Niveau 1</v>
      </c>
      <c r="F799" s="27" t="s">
        <v>1136</v>
      </c>
      <c r="G799" s="41" t="s">
        <v>1145</v>
      </c>
      <c r="H799" s="76">
        <v>70</v>
      </c>
      <c r="I799" s="109">
        <v>4.4000000000000004</v>
      </c>
      <c r="J799" s="94">
        <f t="shared" si="369"/>
        <v>308</v>
      </c>
      <c r="K799" s="27"/>
      <c r="L799" s="27"/>
      <c r="M799" s="27"/>
      <c r="N799" s="27"/>
      <c r="O799" s="27"/>
      <c r="P799" s="77"/>
      <c r="Q799" s="27"/>
      <c r="R799" s="45"/>
      <c r="S799" s="55"/>
      <c r="T799" s="23"/>
      <c r="U799" s="23"/>
      <c r="V799" s="23"/>
      <c r="W799" s="23"/>
      <c r="X799" s="23"/>
      <c r="Y799" s="91"/>
      <c r="Z799" s="92"/>
      <c r="AA799" s="92"/>
      <c r="AB799" s="67" t="str">
        <f t="shared" ref="AB799:AB845" si="370">IF(R799="Année N",Y799+Z799+AA799,"")</f>
        <v/>
      </c>
      <c r="AC799" s="67" t="str">
        <f t="shared" ref="AC799:AC845" si="371">IF(R799="N+1",Y799+Z799+AA799,"")</f>
        <v/>
      </c>
      <c r="AD799" s="67" t="str">
        <f t="shared" ref="AD799:AD845" si="372">IF(R799="&gt; N+1",Y799+Z799+AA799,"")</f>
        <v/>
      </c>
      <c r="AE799" s="31"/>
      <c r="AF799" s="23">
        <f t="shared" si="364"/>
        <v>1</v>
      </c>
      <c r="AG799" s="23">
        <f t="shared" si="365"/>
        <v>0</v>
      </c>
      <c r="AH799" s="23">
        <f t="shared" si="366"/>
        <v>0</v>
      </c>
      <c r="AI799" s="23">
        <f t="shared" si="367"/>
        <v>0</v>
      </c>
      <c r="AJ799" s="23">
        <f t="shared" si="368"/>
        <v>0</v>
      </c>
    </row>
    <row r="800" spans="1:36" ht="25.5" customHeight="1" x14ac:dyDescent="0.2">
      <c r="A800" s="225" t="s">
        <v>0</v>
      </c>
      <c r="B800" s="226" t="s">
        <v>2089</v>
      </c>
      <c r="C800" s="41" t="s">
        <v>1114</v>
      </c>
      <c r="D800" s="74" t="s">
        <v>1180</v>
      </c>
      <c r="E800" s="93" t="str">
        <f t="shared" si="354"/>
        <v>Niveau 3</v>
      </c>
      <c r="F800" s="27" t="s">
        <v>1134</v>
      </c>
      <c r="G800" s="41" t="s">
        <v>1144</v>
      </c>
      <c r="H800" s="76">
        <v>1008</v>
      </c>
      <c r="I800" s="109">
        <v>3.2</v>
      </c>
      <c r="J800" s="94">
        <f t="shared" si="369"/>
        <v>3225.6000000000004</v>
      </c>
      <c r="K800" s="27"/>
      <c r="L800" s="27"/>
      <c r="M800" s="27"/>
      <c r="N800" s="27"/>
      <c r="O800" s="27"/>
      <c r="P800" s="77"/>
      <c r="Q800" s="27"/>
      <c r="R800" s="45"/>
      <c r="S800" s="55"/>
      <c r="T800" s="23"/>
      <c r="U800" s="23"/>
      <c r="V800" s="23"/>
      <c r="W800" s="23"/>
      <c r="X800" s="23"/>
      <c r="Y800" s="91"/>
      <c r="Z800" s="92"/>
      <c r="AA800" s="92"/>
      <c r="AB800" s="67" t="str">
        <f t="shared" si="370"/>
        <v/>
      </c>
      <c r="AC800" s="67" t="str">
        <f t="shared" si="371"/>
        <v/>
      </c>
      <c r="AD800" s="67" t="str">
        <f t="shared" si="372"/>
        <v/>
      </c>
      <c r="AE800" s="31"/>
      <c r="AF800" s="23">
        <f t="shared" si="364"/>
        <v>0</v>
      </c>
      <c r="AG800" s="23">
        <f t="shared" si="365"/>
        <v>0</v>
      </c>
      <c r="AH800" s="23">
        <f t="shared" si="366"/>
        <v>1</v>
      </c>
      <c r="AI800" s="23">
        <f t="shared" si="367"/>
        <v>0</v>
      </c>
      <c r="AJ800" s="23">
        <f t="shared" si="368"/>
        <v>0</v>
      </c>
    </row>
    <row r="801" spans="1:36" ht="25.5" customHeight="1" x14ac:dyDescent="0.2">
      <c r="A801" s="225" t="s">
        <v>0</v>
      </c>
      <c r="B801" s="226" t="s">
        <v>2090</v>
      </c>
      <c r="C801" s="41" t="s">
        <v>1114</v>
      </c>
      <c r="D801" s="74" t="s">
        <v>1339</v>
      </c>
      <c r="E801" s="93" t="str">
        <f t="shared" si="354"/>
        <v>Niveau 1</v>
      </c>
      <c r="F801" s="27" t="s">
        <v>1136</v>
      </c>
      <c r="G801" s="41" t="s">
        <v>1145</v>
      </c>
      <c r="H801" s="76">
        <v>180</v>
      </c>
      <c r="I801" s="109">
        <v>6</v>
      </c>
      <c r="J801" s="94">
        <f t="shared" si="369"/>
        <v>1080</v>
      </c>
      <c r="K801" s="27"/>
      <c r="L801" s="27"/>
      <c r="M801" s="27"/>
      <c r="N801" s="27"/>
      <c r="O801" s="27"/>
      <c r="P801" s="77"/>
      <c r="Q801" s="27"/>
      <c r="R801" s="45"/>
      <c r="S801" s="55"/>
      <c r="T801" s="23"/>
      <c r="U801" s="23"/>
      <c r="V801" s="23"/>
      <c r="W801" s="23"/>
      <c r="X801" s="23"/>
      <c r="Y801" s="91"/>
      <c r="Z801" s="92"/>
      <c r="AA801" s="92"/>
      <c r="AB801" s="67" t="str">
        <f t="shared" si="370"/>
        <v/>
      </c>
      <c r="AC801" s="67" t="str">
        <f t="shared" si="371"/>
        <v/>
      </c>
      <c r="AD801" s="67" t="str">
        <f t="shared" si="372"/>
        <v/>
      </c>
      <c r="AE801" s="31"/>
      <c r="AF801" s="23">
        <f t="shared" si="364"/>
        <v>1</v>
      </c>
      <c r="AG801" s="23">
        <f t="shared" si="365"/>
        <v>0</v>
      </c>
      <c r="AH801" s="23">
        <f t="shared" si="366"/>
        <v>0</v>
      </c>
      <c r="AI801" s="23">
        <f t="shared" si="367"/>
        <v>0</v>
      </c>
      <c r="AJ801" s="23">
        <f t="shared" si="368"/>
        <v>0</v>
      </c>
    </row>
    <row r="802" spans="1:36" ht="25.5" customHeight="1" x14ac:dyDescent="0.2">
      <c r="A802" s="225" t="s">
        <v>0</v>
      </c>
      <c r="B802" s="226" t="s">
        <v>2091</v>
      </c>
      <c r="C802" s="41" t="s">
        <v>1114</v>
      </c>
      <c r="D802" s="74" t="s">
        <v>1339</v>
      </c>
      <c r="E802" s="93" t="str">
        <f t="shared" si="354"/>
        <v>Niveau 1</v>
      </c>
      <c r="F802" s="27" t="s">
        <v>1135</v>
      </c>
      <c r="G802" s="41" t="s">
        <v>1144</v>
      </c>
      <c r="H802" s="76">
        <v>770</v>
      </c>
      <c r="I802" s="109">
        <v>5.8</v>
      </c>
      <c r="J802" s="94">
        <f t="shared" si="369"/>
        <v>4466</v>
      </c>
      <c r="K802" s="27"/>
      <c r="L802" s="27"/>
      <c r="M802" s="27"/>
      <c r="N802" s="27"/>
      <c r="O802" s="27"/>
      <c r="P802" s="77"/>
      <c r="Q802" s="27"/>
      <c r="R802" s="45"/>
      <c r="S802" s="55"/>
      <c r="T802" s="23"/>
      <c r="U802" s="23"/>
      <c r="V802" s="23"/>
      <c r="W802" s="23"/>
      <c r="X802" s="23"/>
      <c r="Y802" s="91"/>
      <c r="Z802" s="92"/>
      <c r="AA802" s="92"/>
      <c r="AB802" s="67" t="str">
        <f t="shared" si="370"/>
        <v/>
      </c>
      <c r="AC802" s="67" t="str">
        <f t="shared" si="371"/>
        <v/>
      </c>
      <c r="AD802" s="67" t="str">
        <f t="shared" si="372"/>
        <v/>
      </c>
      <c r="AE802" s="31"/>
      <c r="AF802" s="23">
        <f t="shared" si="364"/>
        <v>1</v>
      </c>
      <c r="AG802" s="23">
        <f t="shared" si="365"/>
        <v>0</v>
      </c>
      <c r="AH802" s="23">
        <f t="shared" si="366"/>
        <v>0</v>
      </c>
      <c r="AI802" s="23">
        <f t="shared" si="367"/>
        <v>0</v>
      </c>
      <c r="AJ802" s="23">
        <f t="shared" si="368"/>
        <v>0</v>
      </c>
    </row>
    <row r="803" spans="1:36" ht="25.5" customHeight="1" x14ac:dyDescent="0.2">
      <c r="A803" s="225" t="s">
        <v>7</v>
      </c>
      <c r="B803" s="227" t="s">
        <v>2092</v>
      </c>
      <c r="C803" s="41" t="s">
        <v>37</v>
      </c>
      <c r="D803" s="74" t="s">
        <v>1339</v>
      </c>
      <c r="E803" s="93" t="str">
        <f t="shared" si="354"/>
        <v>Niveau 1</v>
      </c>
      <c r="F803" s="27" t="s">
        <v>1136</v>
      </c>
      <c r="G803" s="41" t="s">
        <v>1145</v>
      </c>
      <c r="H803" s="76">
        <v>125</v>
      </c>
      <c r="I803" s="109">
        <v>6.5</v>
      </c>
      <c r="J803" s="94">
        <f t="shared" si="369"/>
        <v>812.5</v>
      </c>
      <c r="K803" s="27"/>
      <c r="L803" s="27"/>
      <c r="M803" s="27"/>
      <c r="N803" s="27"/>
      <c r="O803" s="27"/>
      <c r="P803" s="118">
        <v>2015</v>
      </c>
      <c r="Q803" s="27"/>
      <c r="R803" s="45"/>
      <c r="S803" s="55"/>
      <c r="T803" s="23"/>
      <c r="U803" s="23"/>
      <c r="V803" s="23"/>
      <c r="W803" s="23"/>
      <c r="X803" s="23"/>
      <c r="Y803" s="91"/>
      <c r="Z803" s="92"/>
      <c r="AA803" s="92"/>
      <c r="AB803" s="67" t="str">
        <f t="shared" si="370"/>
        <v/>
      </c>
      <c r="AC803" s="67" t="str">
        <f t="shared" si="371"/>
        <v/>
      </c>
      <c r="AD803" s="67" t="str">
        <f t="shared" si="372"/>
        <v/>
      </c>
      <c r="AE803" s="31"/>
      <c r="AF803" s="23">
        <f t="shared" si="364"/>
        <v>1</v>
      </c>
      <c r="AG803" s="23">
        <f t="shared" si="365"/>
        <v>0</v>
      </c>
      <c r="AH803" s="23">
        <f t="shared" si="366"/>
        <v>0</v>
      </c>
      <c r="AI803" s="23">
        <f t="shared" si="367"/>
        <v>0</v>
      </c>
      <c r="AJ803" s="23">
        <f t="shared" si="368"/>
        <v>0</v>
      </c>
    </row>
    <row r="804" spans="1:36" ht="25.5" customHeight="1" x14ac:dyDescent="0.2">
      <c r="A804" s="225" t="s">
        <v>0</v>
      </c>
      <c r="B804" s="227" t="s">
        <v>2092</v>
      </c>
      <c r="C804" s="41" t="s">
        <v>37</v>
      </c>
      <c r="D804" s="74" t="s">
        <v>1339</v>
      </c>
      <c r="E804" s="93" t="str">
        <f t="shared" si="354"/>
        <v>Niveau 1</v>
      </c>
      <c r="F804" s="27" t="s">
        <v>1136</v>
      </c>
      <c r="G804" s="41" t="s">
        <v>1145</v>
      </c>
      <c r="H804" s="76">
        <v>50</v>
      </c>
      <c r="I804" s="109">
        <v>3.5</v>
      </c>
      <c r="J804" s="94">
        <f t="shared" si="369"/>
        <v>175</v>
      </c>
      <c r="K804" s="27"/>
      <c r="L804" s="27"/>
      <c r="M804" s="27"/>
      <c r="N804" s="27"/>
      <c r="O804" s="27"/>
      <c r="P804" s="77"/>
      <c r="Q804" s="27"/>
      <c r="R804" s="45"/>
      <c r="S804" s="55"/>
      <c r="T804" s="23"/>
      <c r="U804" s="23"/>
      <c r="V804" s="23"/>
      <c r="W804" s="23"/>
      <c r="X804" s="23"/>
      <c r="Y804" s="91"/>
      <c r="Z804" s="92"/>
      <c r="AA804" s="92"/>
      <c r="AB804" s="67" t="str">
        <f t="shared" si="370"/>
        <v/>
      </c>
      <c r="AC804" s="67" t="str">
        <f t="shared" si="371"/>
        <v/>
      </c>
      <c r="AD804" s="67" t="str">
        <f t="shared" si="372"/>
        <v/>
      </c>
      <c r="AE804" s="31"/>
      <c r="AF804" s="23">
        <f t="shared" si="364"/>
        <v>1</v>
      </c>
      <c r="AG804" s="23">
        <f t="shared" si="365"/>
        <v>0</v>
      </c>
      <c r="AH804" s="23">
        <f t="shared" si="366"/>
        <v>0</v>
      </c>
      <c r="AI804" s="23">
        <f t="shared" si="367"/>
        <v>0</v>
      </c>
      <c r="AJ804" s="23">
        <f t="shared" si="368"/>
        <v>0</v>
      </c>
    </row>
    <row r="805" spans="1:36" ht="25.5" customHeight="1" x14ac:dyDescent="0.2">
      <c r="A805" s="228" t="s">
        <v>0</v>
      </c>
      <c r="B805" s="229" t="s">
        <v>2093</v>
      </c>
      <c r="C805" s="179" t="s">
        <v>25</v>
      </c>
      <c r="D805" s="74"/>
      <c r="E805" s="93" t="str">
        <f t="shared" si="354"/>
        <v/>
      </c>
      <c r="F805" s="27"/>
      <c r="G805" s="41"/>
      <c r="H805" s="76"/>
      <c r="I805" s="109"/>
      <c r="J805" s="94">
        <f t="shared" si="369"/>
        <v>0</v>
      </c>
      <c r="K805" s="27"/>
      <c r="L805" s="27"/>
      <c r="M805" s="27"/>
      <c r="N805" s="27"/>
      <c r="O805" s="27"/>
      <c r="P805" s="77"/>
      <c r="Q805" s="27"/>
      <c r="R805" s="45"/>
      <c r="S805" s="55"/>
      <c r="T805" s="23"/>
      <c r="U805" s="23"/>
      <c r="V805" s="23"/>
      <c r="W805" s="23"/>
      <c r="X805" s="23"/>
      <c r="Y805" s="91"/>
      <c r="Z805" s="92"/>
      <c r="AA805" s="92"/>
      <c r="AB805" s="67" t="str">
        <f t="shared" si="370"/>
        <v/>
      </c>
      <c r="AC805" s="67" t="str">
        <f t="shared" si="371"/>
        <v/>
      </c>
      <c r="AD805" s="67" t="str">
        <f t="shared" si="372"/>
        <v/>
      </c>
      <c r="AE805" s="31"/>
      <c r="AF805" s="23">
        <f t="shared" si="364"/>
        <v>0</v>
      </c>
      <c r="AG805" s="23">
        <f t="shared" si="365"/>
        <v>0</v>
      </c>
      <c r="AH805" s="23">
        <f t="shared" si="366"/>
        <v>0</v>
      </c>
      <c r="AI805" s="23">
        <f t="shared" si="367"/>
        <v>0</v>
      </c>
      <c r="AJ805" s="23">
        <f t="shared" si="368"/>
        <v>0</v>
      </c>
    </row>
    <row r="806" spans="1:36" ht="25.5" customHeight="1" x14ac:dyDescent="0.2">
      <c r="A806" s="225" t="s">
        <v>7</v>
      </c>
      <c r="B806" s="227" t="s">
        <v>2094</v>
      </c>
      <c r="C806" s="41" t="s">
        <v>1114</v>
      </c>
      <c r="D806" s="74" t="s">
        <v>1339</v>
      </c>
      <c r="E806" s="93" t="str">
        <f>IF(D806="Bon état","Niveau 1",IF(D806="Faïencée","Niveau 2",IF(D806="Fortement faïencée","Niveau 3",IF(D806="Orniérée","Niveau 4",IF(D806="Affaissée ou quasi détruite","Niveau 5","")))))</f>
        <v>Niveau 1</v>
      </c>
      <c r="F806" s="27" t="s">
        <v>1136</v>
      </c>
      <c r="G806" s="41" t="s">
        <v>1145</v>
      </c>
      <c r="H806" s="76">
        <v>110</v>
      </c>
      <c r="I806" s="109">
        <v>4</v>
      </c>
      <c r="J806" s="94">
        <f>I806*H806</f>
        <v>440</v>
      </c>
      <c r="K806" s="27"/>
      <c r="L806" s="27"/>
      <c r="M806" s="27"/>
      <c r="N806" s="27"/>
      <c r="O806" s="27"/>
      <c r="P806" s="77"/>
      <c r="Q806" s="27"/>
      <c r="R806" s="45"/>
      <c r="S806" s="55"/>
      <c r="T806" s="23"/>
      <c r="U806" s="23"/>
      <c r="V806" s="23"/>
      <c r="W806" s="23"/>
      <c r="X806" s="23"/>
      <c r="Y806" s="91"/>
      <c r="Z806" s="92"/>
      <c r="AA806" s="92"/>
      <c r="AB806" s="67" t="str">
        <f>IF(R806="Année N",Y806+Z806+AA806,"")</f>
        <v/>
      </c>
      <c r="AC806" s="67" t="str">
        <f>IF(R806="N+1",Y806+Z806+AA806,"")</f>
        <v/>
      </c>
      <c r="AD806" s="67" t="str">
        <f>IF(R806="&gt; N+1",Y806+Z806+AA806,"")</f>
        <v/>
      </c>
      <c r="AE806" s="31"/>
      <c r="AF806" s="23">
        <f>IF(E806="Niveau 1",1,0)</f>
        <v>1</v>
      </c>
      <c r="AG806" s="23">
        <f>IF(E806="Niveau 2",1,0)</f>
        <v>0</v>
      </c>
      <c r="AH806" s="23">
        <f>IF(E806="Niveau 3",1,0)</f>
        <v>0</v>
      </c>
      <c r="AI806" s="23">
        <f>IF(E806="Niveau 4",1,0)</f>
        <v>0</v>
      </c>
      <c r="AJ806" s="23">
        <f>IF(E806="Niveau 5",1,0)</f>
        <v>0</v>
      </c>
    </row>
    <row r="807" spans="1:36" ht="25.5" customHeight="1" x14ac:dyDescent="0.2">
      <c r="A807" s="225" t="s">
        <v>0</v>
      </c>
      <c r="B807" s="226" t="s">
        <v>2095</v>
      </c>
      <c r="C807" s="41" t="s">
        <v>29</v>
      </c>
      <c r="D807" s="74" t="s">
        <v>1339</v>
      </c>
      <c r="E807" s="93" t="str">
        <f t="shared" si="354"/>
        <v>Niveau 1</v>
      </c>
      <c r="F807" s="27" t="s">
        <v>1136</v>
      </c>
      <c r="G807" s="41" t="s">
        <v>1145</v>
      </c>
      <c r="H807" s="116">
        <v>65</v>
      </c>
      <c r="I807" s="117">
        <v>4.5999999999999996</v>
      </c>
      <c r="J807" s="94">
        <f t="shared" si="369"/>
        <v>299</v>
      </c>
      <c r="K807" s="27"/>
      <c r="L807" s="27"/>
      <c r="M807" s="27"/>
      <c r="N807" s="27"/>
      <c r="O807" s="27"/>
      <c r="P807" s="77"/>
      <c r="Q807" s="27"/>
      <c r="R807" s="45"/>
      <c r="S807" s="55"/>
      <c r="T807" s="23"/>
      <c r="U807" s="23"/>
      <c r="V807" s="23"/>
      <c r="W807" s="23"/>
      <c r="X807" s="23"/>
      <c r="Y807" s="91"/>
      <c r="Z807" s="92"/>
      <c r="AA807" s="92"/>
      <c r="AB807" s="67" t="str">
        <f t="shared" si="370"/>
        <v/>
      </c>
      <c r="AC807" s="67" t="str">
        <f t="shared" si="371"/>
        <v/>
      </c>
      <c r="AD807" s="67" t="str">
        <f t="shared" si="372"/>
        <v/>
      </c>
      <c r="AE807" s="31"/>
      <c r="AF807" s="23">
        <f t="shared" si="364"/>
        <v>1</v>
      </c>
      <c r="AG807" s="23">
        <f t="shared" si="365"/>
        <v>0</v>
      </c>
      <c r="AH807" s="23">
        <f t="shared" si="366"/>
        <v>0</v>
      </c>
      <c r="AI807" s="23">
        <f t="shared" si="367"/>
        <v>0</v>
      </c>
      <c r="AJ807" s="23">
        <f t="shared" si="368"/>
        <v>0</v>
      </c>
    </row>
    <row r="808" spans="1:36" ht="25.5" customHeight="1" x14ac:dyDescent="0.2">
      <c r="A808" s="225" t="s">
        <v>1</v>
      </c>
      <c r="B808" s="226" t="s">
        <v>2096</v>
      </c>
      <c r="C808" s="41" t="s">
        <v>1115</v>
      </c>
      <c r="D808" s="74" t="s">
        <v>1179</v>
      </c>
      <c r="E808" s="93" t="str">
        <f t="shared" si="354"/>
        <v>Niveau 2</v>
      </c>
      <c r="F808" s="27" t="s">
        <v>1135</v>
      </c>
      <c r="G808" s="41" t="s">
        <v>1145</v>
      </c>
      <c r="H808" s="116">
        <v>280</v>
      </c>
      <c r="I808" s="117">
        <v>9</v>
      </c>
      <c r="J808" s="94">
        <f t="shared" si="369"/>
        <v>2520</v>
      </c>
      <c r="K808" s="27"/>
      <c r="L808" s="27"/>
      <c r="M808" s="27"/>
      <c r="N808" s="27"/>
      <c r="O808" s="27"/>
      <c r="P808" s="77"/>
      <c r="Q808" s="27"/>
      <c r="R808" s="45"/>
      <c r="S808" s="55"/>
      <c r="T808" s="23"/>
      <c r="U808" s="23"/>
      <c r="V808" s="23"/>
      <c r="W808" s="23"/>
      <c r="X808" s="23"/>
      <c r="Y808" s="91"/>
      <c r="Z808" s="92"/>
      <c r="AA808" s="92"/>
      <c r="AB808" s="67" t="str">
        <f t="shared" si="370"/>
        <v/>
      </c>
      <c r="AC808" s="67" t="str">
        <f t="shared" si="371"/>
        <v/>
      </c>
      <c r="AD808" s="67" t="str">
        <f t="shared" si="372"/>
        <v/>
      </c>
      <c r="AE808" s="31"/>
      <c r="AF808" s="23">
        <f t="shared" si="364"/>
        <v>0</v>
      </c>
      <c r="AG808" s="23">
        <f t="shared" si="365"/>
        <v>1</v>
      </c>
      <c r="AH808" s="23">
        <f t="shared" si="366"/>
        <v>0</v>
      </c>
      <c r="AI808" s="23">
        <f t="shared" si="367"/>
        <v>0</v>
      </c>
      <c r="AJ808" s="23">
        <f t="shared" si="368"/>
        <v>0</v>
      </c>
    </row>
    <row r="809" spans="1:36" ht="25.5" customHeight="1" x14ac:dyDescent="0.2">
      <c r="A809" s="228" t="s">
        <v>0</v>
      </c>
      <c r="B809" s="229" t="s">
        <v>2097</v>
      </c>
      <c r="C809" s="179" t="s">
        <v>25</v>
      </c>
      <c r="D809" s="74"/>
      <c r="E809" s="93" t="str">
        <f t="shared" si="354"/>
        <v/>
      </c>
      <c r="F809" s="27"/>
      <c r="G809" s="41"/>
      <c r="H809" s="76"/>
      <c r="I809" s="109"/>
      <c r="J809" s="94">
        <f t="shared" si="369"/>
        <v>0</v>
      </c>
      <c r="K809" s="27"/>
      <c r="L809" s="27"/>
      <c r="M809" s="27"/>
      <c r="N809" s="27"/>
      <c r="O809" s="27"/>
      <c r="P809" s="77"/>
      <c r="Q809" s="27"/>
      <c r="R809" s="45"/>
      <c r="S809" s="55"/>
      <c r="T809" s="23"/>
      <c r="U809" s="23"/>
      <c r="V809" s="23"/>
      <c r="W809" s="23"/>
      <c r="X809" s="23"/>
      <c r="Y809" s="91"/>
      <c r="Z809" s="92"/>
      <c r="AA809" s="92"/>
      <c r="AB809" s="67" t="str">
        <f t="shared" si="370"/>
        <v/>
      </c>
      <c r="AC809" s="67" t="str">
        <f t="shared" si="371"/>
        <v/>
      </c>
      <c r="AD809" s="67" t="str">
        <f t="shared" si="372"/>
        <v/>
      </c>
      <c r="AE809" s="31"/>
      <c r="AF809" s="23">
        <f t="shared" si="364"/>
        <v>0</v>
      </c>
      <c r="AG809" s="23">
        <f t="shared" si="365"/>
        <v>0</v>
      </c>
      <c r="AH809" s="23">
        <f t="shared" si="366"/>
        <v>0</v>
      </c>
      <c r="AI809" s="23">
        <f t="shared" si="367"/>
        <v>0</v>
      </c>
      <c r="AJ809" s="23">
        <f t="shared" si="368"/>
        <v>0</v>
      </c>
    </row>
    <row r="810" spans="1:36" ht="25.5" customHeight="1" x14ac:dyDescent="0.2">
      <c r="A810" s="228" t="s">
        <v>0</v>
      </c>
      <c r="B810" s="229" t="s">
        <v>2098</v>
      </c>
      <c r="C810" s="179" t="s">
        <v>32</v>
      </c>
      <c r="D810" s="74"/>
      <c r="E810" s="93" t="str">
        <f t="shared" si="354"/>
        <v/>
      </c>
      <c r="F810" s="27" t="s">
        <v>1136</v>
      </c>
      <c r="G810" s="41" t="s">
        <v>1145</v>
      </c>
      <c r="H810" s="76"/>
      <c r="I810" s="109"/>
      <c r="J810" s="94">
        <f t="shared" si="369"/>
        <v>0</v>
      </c>
      <c r="K810" s="27"/>
      <c r="L810" s="27"/>
      <c r="M810" s="27"/>
      <c r="N810" s="27"/>
      <c r="O810" s="27"/>
      <c r="P810" s="77"/>
      <c r="Q810" s="27"/>
      <c r="R810" s="45"/>
      <c r="S810" s="55"/>
      <c r="T810" s="23"/>
      <c r="U810" s="23"/>
      <c r="V810" s="23"/>
      <c r="W810" s="23"/>
      <c r="X810" s="23"/>
      <c r="Y810" s="91"/>
      <c r="Z810" s="92"/>
      <c r="AA810" s="92"/>
      <c r="AB810" s="67" t="str">
        <f t="shared" si="370"/>
        <v/>
      </c>
      <c r="AC810" s="67" t="str">
        <f t="shared" si="371"/>
        <v/>
      </c>
      <c r="AD810" s="67" t="str">
        <f t="shared" si="372"/>
        <v/>
      </c>
      <c r="AE810" s="31"/>
      <c r="AF810" s="23">
        <f t="shared" si="364"/>
        <v>0</v>
      </c>
      <c r="AG810" s="23">
        <f t="shared" si="365"/>
        <v>0</v>
      </c>
      <c r="AH810" s="23">
        <f t="shared" si="366"/>
        <v>0</v>
      </c>
      <c r="AI810" s="23">
        <f t="shared" si="367"/>
        <v>0</v>
      </c>
      <c r="AJ810" s="23">
        <f t="shared" si="368"/>
        <v>0</v>
      </c>
    </row>
    <row r="811" spans="1:36" ht="25.5" customHeight="1" x14ac:dyDescent="0.2">
      <c r="A811" s="228" t="s">
        <v>0</v>
      </c>
      <c r="B811" s="229" t="s">
        <v>1343</v>
      </c>
      <c r="C811" s="179" t="s">
        <v>23</v>
      </c>
      <c r="D811" s="74"/>
      <c r="E811" s="93" t="str">
        <f t="shared" si="354"/>
        <v/>
      </c>
      <c r="F811" s="27" t="s">
        <v>1126</v>
      </c>
      <c r="G811" s="41" t="s">
        <v>1145</v>
      </c>
      <c r="H811" s="76"/>
      <c r="I811" s="109"/>
      <c r="J811" s="94">
        <f>I811*H811</f>
        <v>0</v>
      </c>
      <c r="K811" s="27"/>
      <c r="L811" s="27"/>
      <c r="M811" s="27"/>
      <c r="N811" s="27"/>
      <c r="O811" s="27"/>
      <c r="P811" s="77"/>
      <c r="Q811" s="27"/>
      <c r="R811" s="45"/>
      <c r="S811" s="55"/>
      <c r="T811" s="23"/>
      <c r="U811" s="23"/>
      <c r="V811" s="23"/>
      <c r="W811" s="23"/>
      <c r="X811" s="23"/>
      <c r="Y811" s="91"/>
      <c r="Z811" s="92"/>
      <c r="AA811" s="92"/>
      <c r="AB811" s="67" t="str">
        <f>IF(R811="Année N",Y811+Z811+AA811,"")</f>
        <v/>
      </c>
      <c r="AC811" s="67" t="str">
        <f>IF(R811="N+1",Y811+Z811+AA811,"")</f>
        <v/>
      </c>
      <c r="AD811" s="67" t="str">
        <f>IF(R811="&gt; N+1",Y811+Z811+AA811,"")</f>
        <v/>
      </c>
      <c r="AE811" s="31"/>
      <c r="AF811" s="23">
        <f>IF(E811="Niveau 1",1,0)</f>
        <v>0</v>
      </c>
      <c r="AG811" s="23">
        <f>IF(E811="Niveau 2",1,0)</f>
        <v>0</v>
      </c>
      <c r="AH811" s="23">
        <f>IF(E811="Niveau 3",1,0)</f>
        <v>0</v>
      </c>
      <c r="AI811" s="23">
        <f>IF(E811="Niveau 4",1,0)</f>
        <v>0</v>
      </c>
      <c r="AJ811" s="23">
        <f>IF(E811="Niveau 5",1,0)</f>
        <v>0</v>
      </c>
    </row>
    <row r="812" spans="1:36" ht="25.5" customHeight="1" x14ac:dyDescent="0.2">
      <c r="A812" s="225" t="s">
        <v>0</v>
      </c>
      <c r="B812" s="226" t="s">
        <v>2088</v>
      </c>
      <c r="C812" s="41" t="s">
        <v>1116</v>
      </c>
      <c r="D812" s="74" t="s">
        <v>1339</v>
      </c>
      <c r="E812" s="93" t="str">
        <f t="shared" si="354"/>
        <v>Niveau 1</v>
      </c>
      <c r="F812" s="27" t="s">
        <v>1135</v>
      </c>
      <c r="G812" s="41" t="s">
        <v>1145</v>
      </c>
      <c r="H812" s="116">
        <v>1200</v>
      </c>
      <c r="I812" s="117">
        <v>7</v>
      </c>
      <c r="J812" s="94">
        <f t="shared" si="369"/>
        <v>8400</v>
      </c>
      <c r="K812" s="27"/>
      <c r="L812" s="27"/>
      <c r="M812" s="27"/>
      <c r="N812" s="27"/>
      <c r="O812" s="27"/>
      <c r="P812" s="77"/>
      <c r="Q812" s="27"/>
      <c r="R812" s="45"/>
      <c r="S812" s="55"/>
      <c r="T812" s="23"/>
      <c r="U812" s="23"/>
      <c r="V812" s="23"/>
      <c r="W812" s="23"/>
      <c r="X812" s="23"/>
      <c r="Y812" s="91"/>
      <c r="Z812" s="92"/>
      <c r="AA812" s="92"/>
      <c r="AB812" s="67" t="str">
        <f t="shared" si="370"/>
        <v/>
      </c>
      <c r="AC812" s="67" t="str">
        <f t="shared" si="371"/>
        <v/>
      </c>
      <c r="AD812" s="67" t="str">
        <f t="shared" si="372"/>
        <v/>
      </c>
      <c r="AE812" s="31"/>
      <c r="AF812" s="23">
        <f t="shared" si="364"/>
        <v>1</v>
      </c>
      <c r="AG812" s="23">
        <f t="shared" si="365"/>
        <v>0</v>
      </c>
      <c r="AH812" s="23">
        <f t="shared" si="366"/>
        <v>0</v>
      </c>
      <c r="AI812" s="23">
        <f t="shared" si="367"/>
        <v>0</v>
      </c>
      <c r="AJ812" s="23">
        <f t="shared" si="368"/>
        <v>0</v>
      </c>
    </row>
    <row r="813" spans="1:36" ht="25.5" customHeight="1" x14ac:dyDescent="0.2">
      <c r="A813" s="225" t="s">
        <v>0</v>
      </c>
      <c r="B813" s="226" t="s">
        <v>2087</v>
      </c>
      <c r="C813" s="41" t="s">
        <v>37</v>
      </c>
      <c r="D813" s="74" t="s">
        <v>1179</v>
      </c>
      <c r="E813" s="93" t="str">
        <f t="shared" si="354"/>
        <v>Niveau 2</v>
      </c>
      <c r="F813" s="27" t="s">
        <v>1135</v>
      </c>
      <c r="G813" s="41" t="s">
        <v>1145</v>
      </c>
      <c r="H813" s="116">
        <v>170</v>
      </c>
      <c r="I813" s="117">
        <v>5.5</v>
      </c>
      <c r="J813" s="94">
        <f t="shared" si="369"/>
        <v>935</v>
      </c>
      <c r="K813" s="27">
        <v>220</v>
      </c>
      <c r="L813" s="27"/>
      <c r="M813" s="27"/>
      <c r="N813" s="27">
        <v>187</v>
      </c>
      <c r="O813" s="27"/>
      <c r="P813" s="77"/>
      <c r="Q813" s="27"/>
      <c r="R813" s="45"/>
      <c r="S813" s="55"/>
      <c r="T813" s="23"/>
      <c r="U813" s="23"/>
      <c r="V813" s="23"/>
      <c r="W813" s="23"/>
      <c r="X813" s="23"/>
      <c r="Y813" s="91"/>
      <c r="Z813" s="92"/>
      <c r="AA813" s="92"/>
      <c r="AB813" s="67" t="str">
        <f t="shared" si="370"/>
        <v/>
      </c>
      <c r="AC813" s="67" t="str">
        <f t="shared" si="371"/>
        <v/>
      </c>
      <c r="AD813" s="67" t="str">
        <f t="shared" si="372"/>
        <v/>
      </c>
      <c r="AE813" s="31"/>
      <c r="AF813" s="23">
        <f t="shared" si="364"/>
        <v>0</v>
      </c>
      <c r="AG813" s="23">
        <f t="shared" si="365"/>
        <v>1</v>
      </c>
      <c r="AH813" s="23">
        <f t="shared" si="366"/>
        <v>0</v>
      </c>
      <c r="AI813" s="23">
        <f t="shared" si="367"/>
        <v>0</v>
      </c>
      <c r="AJ813" s="23">
        <f t="shared" si="368"/>
        <v>0</v>
      </c>
    </row>
    <row r="814" spans="1:36" ht="25.5" customHeight="1" x14ac:dyDescent="0.2">
      <c r="A814" s="225" t="s">
        <v>0</v>
      </c>
      <c r="B814" s="226" t="s">
        <v>2086</v>
      </c>
      <c r="C814" s="41" t="s">
        <v>29</v>
      </c>
      <c r="D814" s="74" t="s">
        <v>1179</v>
      </c>
      <c r="E814" s="93" t="str">
        <f t="shared" si="354"/>
        <v>Niveau 2</v>
      </c>
      <c r="F814" s="27" t="s">
        <v>1136</v>
      </c>
      <c r="G814" s="41" t="s">
        <v>1145</v>
      </c>
      <c r="H814" s="116">
        <v>205</v>
      </c>
      <c r="I814" s="117">
        <v>4.5999999999999996</v>
      </c>
      <c r="J814" s="94">
        <f t="shared" si="369"/>
        <v>942.99999999999989</v>
      </c>
      <c r="K814" s="27"/>
      <c r="L814" s="27"/>
      <c r="M814" s="27"/>
      <c r="N814" s="27"/>
      <c r="O814" s="27"/>
      <c r="P814" s="77"/>
      <c r="Q814" s="27"/>
      <c r="R814" s="45"/>
      <c r="S814" s="55"/>
      <c r="T814" s="23"/>
      <c r="U814" s="23"/>
      <c r="V814" s="23"/>
      <c r="W814" s="23"/>
      <c r="X814" s="23"/>
      <c r="Y814" s="91"/>
      <c r="Z814" s="92"/>
      <c r="AA814" s="92"/>
      <c r="AB814" s="67" t="str">
        <f t="shared" si="370"/>
        <v/>
      </c>
      <c r="AC814" s="67" t="str">
        <f t="shared" si="371"/>
        <v/>
      </c>
      <c r="AD814" s="67" t="str">
        <f t="shared" si="372"/>
        <v/>
      </c>
      <c r="AE814" s="31"/>
      <c r="AF814" s="23">
        <f t="shared" si="364"/>
        <v>0</v>
      </c>
      <c r="AG814" s="23">
        <f t="shared" si="365"/>
        <v>1</v>
      </c>
      <c r="AH814" s="23">
        <f t="shared" si="366"/>
        <v>0</v>
      </c>
      <c r="AI814" s="23">
        <f t="shared" si="367"/>
        <v>0</v>
      </c>
      <c r="AJ814" s="23">
        <f t="shared" si="368"/>
        <v>0</v>
      </c>
    </row>
    <row r="815" spans="1:36" ht="25.5" customHeight="1" x14ac:dyDescent="0.2">
      <c r="A815" s="126" t="s">
        <v>0</v>
      </c>
      <c r="B815" s="60" t="s">
        <v>762</v>
      </c>
      <c r="C815" s="41" t="s">
        <v>29</v>
      </c>
      <c r="D815" s="74" t="s">
        <v>1339</v>
      </c>
      <c r="E815" s="93" t="str">
        <f t="shared" ref="E815:E831" si="373">IF(D815="Bon état","Niveau 1",IF(D815="Faïencée","Niveau 2",IF(D815="Fortement faïencée","Niveau 3",IF(D815="Orniérée","Niveau 4",IF(D815="Affaissée ou quasi détruite","Niveau 5","")))))</f>
        <v>Niveau 1</v>
      </c>
      <c r="F815" s="27" t="s">
        <v>1136</v>
      </c>
      <c r="G815" s="41" t="s">
        <v>1145</v>
      </c>
      <c r="H815" s="76">
        <v>165</v>
      </c>
      <c r="I815" s="109">
        <v>6.3</v>
      </c>
      <c r="J815" s="94">
        <f t="shared" si="369"/>
        <v>1039.5</v>
      </c>
      <c r="K815" s="27"/>
      <c r="L815" s="27"/>
      <c r="M815" s="27"/>
      <c r="N815" s="27"/>
      <c r="O815" s="27"/>
      <c r="P815" s="77"/>
      <c r="Q815" s="27"/>
      <c r="R815" s="45"/>
      <c r="S815" s="55"/>
      <c r="T815" s="23"/>
      <c r="U815" s="23"/>
      <c r="V815" s="23"/>
      <c r="W815" s="23"/>
      <c r="X815" s="23"/>
      <c r="Y815" s="91"/>
      <c r="Z815" s="92"/>
      <c r="AA815" s="92"/>
      <c r="AB815" s="67" t="str">
        <f t="shared" si="370"/>
        <v/>
      </c>
      <c r="AC815" s="67" t="str">
        <f t="shared" si="371"/>
        <v/>
      </c>
      <c r="AD815" s="67" t="str">
        <f t="shared" si="372"/>
        <v/>
      </c>
      <c r="AE815" s="31"/>
      <c r="AF815" s="23">
        <f t="shared" si="364"/>
        <v>1</v>
      </c>
      <c r="AG815" s="23">
        <f t="shared" si="365"/>
        <v>0</v>
      </c>
      <c r="AH815" s="23">
        <f t="shared" si="366"/>
        <v>0</v>
      </c>
      <c r="AI815" s="23">
        <f t="shared" si="367"/>
        <v>0</v>
      </c>
      <c r="AJ815" s="23">
        <f t="shared" si="368"/>
        <v>0</v>
      </c>
    </row>
    <row r="816" spans="1:36" ht="25.5" customHeight="1" x14ac:dyDescent="0.2">
      <c r="A816" s="126" t="s">
        <v>7</v>
      </c>
      <c r="B816" s="128" t="s">
        <v>762</v>
      </c>
      <c r="C816" s="41" t="s">
        <v>29</v>
      </c>
      <c r="D816" s="74" t="s">
        <v>1339</v>
      </c>
      <c r="E816" s="93" t="str">
        <f t="shared" si="373"/>
        <v>Niveau 1</v>
      </c>
      <c r="F816" s="27" t="s">
        <v>1136</v>
      </c>
      <c r="G816" s="41" t="s">
        <v>1145</v>
      </c>
      <c r="H816" s="76">
        <v>40</v>
      </c>
      <c r="I816" s="109">
        <v>5.2</v>
      </c>
      <c r="J816" s="94">
        <f t="shared" si="369"/>
        <v>208</v>
      </c>
      <c r="K816" s="27"/>
      <c r="L816" s="27"/>
      <c r="M816" s="27"/>
      <c r="N816" s="27"/>
      <c r="O816" s="27"/>
      <c r="P816" s="77"/>
      <c r="Q816" s="27"/>
      <c r="R816" s="45"/>
      <c r="S816" s="55"/>
      <c r="T816" s="23"/>
      <c r="U816" s="23"/>
      <c r="V816" s="23"/>
      <c r="W816" s="23"/>
      <c r="X816" s="23"/>
      <c r="Y816" s="91"/>
      <c r="Z816" s="92"/>
      <c r="AA816" s="92"/>
      <c r="AB816" s="67" t="str">
        <f t="shared" si="370"/>
        <v/>
      </c>
      <c r="AC816" s="67" t="str">
        <f t="shared" si="371"/>
        <v/>
      </c>
      <c r="AD816" s="67" t="str">
        <f t="shared" si="372"/>
        <v/>
      </c>
      <c r="AE816" s="31"/>
      <c r="AF816" s="23">
        <f t="shared" si="364"/>
        <v>1</v>
      </c>
      <c r="AG816" s="23">
        <f t="shared" si="365"/>
        <v>0</v>
      </c>
      <c r="AH816" s="23">
        <f t="shared" si="366"/>
        <v>0</v>
      </c>
      <c r="AI816" s="23">
        <f t="shared" si="367"/>
        <v>0</v>
      </c>
      <c r="AJ816" s="23">
        <f t="shared" si="368"/>
        <v>0</v>
      </c>
    </row>
    <row r="817" spans="1:36" s="263" customFormat="1" ht="25.5" customHeight="1" x14ac:dyDescent="0.2">
      <c r="A817" s="248" t="s">
        <v>0</v>
      </c>
      <c r="B817" s="249" t="s">
        <v>1429</v>
      </c>
      <c r="C817" s="250" t="s">
        <v>1114</v>
      </c>
      <c r="D817" s="251" t="s">
        <v>1179</v>
      </c>
      <c r="E817" s="269" t="str">
        <f t="shared" si="373"/>
        <v>Niveau 2</v>
      </c>
      <c r="F817" s="252" t="s">
        <v>1136</v>
      </c>
      <c r="G817" s="250" t="s">
        <v>1145</v>
      </c>
      <c r="H817" s="253">
        <v>210</v>
      </c>
      <c r="I817" s="254">
        <v>5</v>
      </c>
      <c r="J817" s="255">
        <f>I817*H817</f>
        <v>1050</v>
      </c>
      <c r="K817" s="252"/>
      <c r="L817" s="252"/>
      <c r="M817" s="252"/>
      <c r="N817" s="252"/>
      <c r="O817" s="252"/>
      <c r="P817" s="264" t="s">
        <v>2120</v>
      </c>
      <c r="Q817" s="252"/>
      <c r="R817" s="256"/>
      <c r="S817" s="247"/>
      <c r="T817" s="261"/>
      <c r="U817" s="261"/>
      <c r="V817" s="261"/>
      <c r="W817" s="261"/>
      <c r="X817" s="261"/>
      <c r="Y817" s="257"/>
      <c r="Z817" s="258"/>
      <c r="AA817" s="258"/>
      <c r="AB817" s="259" t="str">
        <f>IF(R817="Année N",Y817+Z817+AA817,"")</f>
        <v/>
      </c>
      <c r="AC817" s="259" t="str">
        <f>IF(R817="N+1",Y817+Z817+AA817,"")</f>
        <v/>
      </c>
      <c r="AD817" s="259" t="str">
        <f>IF(R817="&gt; N+1",Y817+Z817+AA817,"")</f>
        <v/>
      </c>
      <c r="AE817" s="262"/>
      <c r="AF817" s="261">
        <f>IF(E817="Niveau 1",1,0)</f>
        <v>0</v>
      </c>
      <c r="AG817" s="261">
        <f>IF(E817="Niveau 2",1,0)</f>
        <v>1</v>
      </c>
      <c r="AH817" s="261">
        <f>IF(E817="Niveau 3",1,0)</f>
        <v>0</v>
      </c>
      <c r="AI817" s="261">
        <f>IF(E817="Niveau 4",1,0)</f>
        <v>0</v>
      </c>
      <c r="AJ817" s="261">
        <f>IF(E817="Niveau 5",1,0)</f>
        <v>0</v>
      </c>
    </row>
    <row r="818" spans="1:36" ht="25.5" customHeight="1" x14ac:dyDescent="0.2">
      <c r="A818" s="126" t="s">
        <v>0</v>
      </c>
      <c r="B818" s="60" t="s">
        <v>764</v>
      </c>
      <c r="C818" s="41" t="s">
        <v>1116</v>
      </c>
      <c r="D818" s="74" t="s">
        <v>1339</v>
      </c>
      <c r="E818" s="93" t="str">
        <f t="shared" si="373"/>
        <v>Niveau 1</v>
      </c>
      <c r="F818" s="27" t="s">
        <v>1136</v>
      </c>
      <c r="G818" s="41" t="s">
        <v>1145</v>
      </c>
      <c r="H818" s="76">
        <v>405</v>
      </c>
      <c r="I818" s="109">
        <v>5</v>
      </c>
      <c r="J818" s="94">
        <f t="shared" si="369"/>
        <v>2025</v>
      </c>
      <c r="K818" s="27"/>
      <c r="L818" s="27"/>
      <c r="M818" s="27"/>
      <c r="N818" s="27"/>
      <c r="O818" s="27"/>
      <c r="P818" s="77"/>
      <c r="Q818" s="27"/>
      <c r="R818" s="45"/>
      <c r="S818" s="55"/>
      <c r="T818" s="23"/>
      <c r="U818" s="23"/>
      <c r="V818" s="23"/>
      <c r="W818" s="23"/>
      <c r="X818" s="23"/>
      <c r="Y818" s="91"/>
      <c r="Z818" s="92"/>
      <c r="AA818" s="92"/>
      <c r="AB818" s="67" t="str">
        <f t="shared" si="370"/>
        <v/>
      </c>
      <c r="AC818" s="67" t="str">
        <f t="shared" si="371"/>
        <v/>
      </c>
      <c r="AD818" s="67" t="str">
        <f t="shared" si="372"/>
        <v/>
      </c>
      <c r="AE818" s="31"/>
      <c r="AF818" s="23">
        <f t="shared" si="364"/>
        <v>1</v>
      </c>
      <c r="AG818" s="23">
        <f t="shared" si="365"/>
        <v>0</v>
      </c>
      <c r="AH818" s="23">
        <f t="shared" si="366"/>
        <v>0</v>
      </c>
      <c r="AI818" s="23">
        <f t="shared" si="367"/>
        <v>0</v>
      </c>
      <c r="AJ818" s="23">
        <f t="shared" si="368"/>
        <v>0</v>
      </c>
    </row>
    <row r="819" spans="1:36" ht="25.5" customHeight="1" x14ac:dyDescent="0.2">
      <c r="A819" s="126" t="s">
        <v>0</v>
      </c>
      <c r="B819" s="60" t="s">
        <v>765</v>
      </c>
      <c r="C819" s="41" t="s">
        <v>36</v>
      </c>
      <c r="D819" s="74" t="s">
        <v>1339</v>
      </c>
      <c r="E819" s="93" t="str">
        <f t="shared" si="373"/>
        <v>Niveau 1</v>
      </c>
      <c r="F819" s="27" t="s">
        <v>1136</v>
      </c>
      <c r="G819" s="41" t="s">
        <v>1145</v>
      </c>
      <c r="H819" s="76">
        <v>185</v>
      </c>
      <c r="I819" s="109">
        <v>6</v>
      </c>
      <c r="J819" s="94">
        <f t="shared" si="369"/>
        <v>1110</v>
      </c>
      <c r="K819" s="27"/>
      <c r="L819" s="27"/>
      <c r="M819" s="27"/>
      <c r="N819" s="27"/>
      <c r="O819" s="27"/>
      <c r="P819" s="77"/>
      <c r="Q819" s="27"/>
      <c r="R819" s="45"/>
      <c r="S819" s="55"/>
      <c r="T819" s="23"/>
      <c r="U819" s="23"/>
      <c r="V819" s="23"/>
      <c r="W819" s="23"/>
      <c r="X819" s="23"/>
      <c r="Y819" s="91"/>
      <c r="Z819" s="92"/>
      <c r="AA819" s="92"/>
      <c r="AB819" s="67" t="str">
        <f t="shared" si="370"/>
        <v/>
      </c>
      <c r="AC819" s="67" t="str">
        <f t="shared" si="371"/>
        <v/>
      </c>
      <c r="AD819" s="67" t="str">
        <f t="shared" si="372"/>
        <v/>
      </c>
      <c r="AE819" s="31"/>
      <c r="AF819" s="23">
        <f t="shared" si="364"/>
        <v>1</v>
      </c>
      <c r="AG819" s="23">
        <f t="shared" si="365"/>
        <v>0</v>
      </c>
      <c r="AH819" s="23">
        <f t="shared" si="366"/>
        <v>0</v>
      </c>
      <c r="AI819" s="23">
        <f t="shared" si="367"/>
        <v>0</v>
      </c>
      <c r="AJ819" s="23">
        <f t="shared" si="368"/>
        <v>0</v>
      </c>
    </row>
    <row r="820" spans="1:36" ht="25.5" customHeight="1" x14ac:dyDescent="0.2">
      <c r="A820" s="126" t="s">
        <v>0</v>
      </c>
      <c r="B820" s="60" t="s">
        <v>1430</v>
      </c>
      <c r="C820" s="41" t="s">
        <v>1116</v>
      </c>
      <c r="D820" s="74" t="s">
        <v>1179</v>
      </c>
      <c r="E820" s="93" t="str">
        <f t="shared" si="373"/>
        <v>Niveau 2</v>
      </c>
      <c r="F820" s="27" t="s">
        <v>1136</v>
      </c>
      <c r="G820" s="41" t="s">
        <v>1145</v>
      </c>
      <c r="H820" s="76">
        <v>110</v>
      </c>
      <c r="I820" s="109">
        <v>5</v>
      </c>
      <c r="J820" s="94">
        <f t="shared" si="369"/>
        <v>550</v>
      </c>
      <c r="K820" s="27">
        <v>25</v>
      </c>
      <c r="L820" s="27"/>
      <c r="M820" s="27"/>
      <c r="N820" s="27">
        <v>110</v>
      </c>
      <c r="O820" s="27"/>
      <c r="P820" s="77"/>
      <c r="Q820" s="27"/>
      <c r="R820" s="45"/>
      <c r="S820" s="55"/>
      <c r="T820" s="23"/>
      <c r="U820" s="23"/>
      <c r="V820" s="23"/>
      <c r="W820" s="23"/>
      <c r="X820" s="23"/>
      <c r="Y820" s="91"/>
      <c r="Z820" s="92"/>
      <c r="AA820" s="92"/>
      <c r="AB820" s="67" t="str">
        <f t="shared" si="370"/>
        <v/>
      </c>
      <c r="AC820" s="67" t="str">
        <f t="shared" si="371"/>
        <v/>
      </c>
      <c r="AD820" s="67" t="str">
        <f t="shared" si="372"/>
        <v/>
      </c>
      <c r="AE820" s="31"/>
      <c r="AF820" s="23">
        <f t="shared" si="364"/>
        <v>0</v>
      </c>
      <c r="AG820" s="23">
        <f t="shared" si="365"/>
        <v>1</v>
      </c>
      <c r="AH820" s="23">
        <f t="shared" si="366"/>
        <v>0</v>
      </c>
      <c r="AI820" s="23">
        <f t="shared" si="367"/>
        <v>0</v>
      </c>
      <c r="AJ820" s="23">
        <f t="shared" si="368"/>
        <v>0</v>
      </c>
    </row>
    <row r="821" spans="1:36" ht="25.5" customHeight="1" x14ac:dyDescent="0.2">
      <c r="A821" s="126" t="s">
        <v>0</v>
      </c>
      <c r="B821" s="60" t="s">
        <v>1431</v>
      </c>
      <c r="C821" s="41" t="s">
        <v>28</v>
      </c>
      <c r="D821" s="74" t="s">
        <v>1339</v>
      </c>
      <c r="E821" s="93" t="str">
        <f t="shared" si="373"/>
        <v>Niveau 1</v>
      </c>
      <c r="F821" s="27" t="s">
        <v>1136</v>
      </c>
      <c r="G821" s="41" t="s">
        <v>1145</v>
      </c>
      <c r="H821" s="76">
        <v>185</v>
      </c>
      <c r="I821" s="109">
        <v>3.5</v>
      </c>
      <c r="J821" s="94">
        <f t="shared" si="369"/>
        <v>647.5</v>
      </c>
      <c r="K821" s="27"/>
      <c r="L821" s="27"/>
      <c r="M821" s="27"/>
      <c r="N821" s="27"/>
      <c r="O821" s="27"/>
      <c r="P821" s="77"/>
      <c r="Q821" s="27"/>
      <c r="R821" s="45"/>
      <c r="S821" s="55"/>
      <c r="T821" s="23"/>
      <c r="U821" s="23"/>
      <c r="V821" s="23"/>
      <c r="W821" s="23"/>
      <c r="X821" s="23"/>
      <c r="Y821" s="91"/>
      <c r="Z821" s="92"/>
      <c r="AA821" s="92"/>
      <c r="AB821" s="67" t="str">
        <f t="shared" si="370"/>
        <v/>
      </c>
      <c r="AC821" s="67" t="str">
        <f t="shared" si="371"/>
        <v/>
      </c>
      <c r="AD821" s="67" t="str">
        <f t="shared" si="372"/>
        <v/>
      </c>
      <c r="AE821" s="31"/>
      <c r="AF821" s="23">
        <f t="shared" si="364"/>
        <v>1</v>
      </c>
      <c r="AG821" s="23">
        <f t="shared" si="365"/>
        <v>0</v>
      </c>
      <c r="AH821" s="23">
        <f t="shared" si="366"/>
        <v>0</v>
      </c>
      <c r="AI821" s="23">
        <f t="shared" si="367"/>
        <v>0</v>
      </c>
      <c r="AJ821" s="23">
        <f t="shared" si="368"/>
        <v>0</v>
      </c>
    </row>
    <row r="822" spans="1:36" ht="25.5" customHeight="1" x14ac:dyDescent="0.2">
      <c r="A822" s="126" t="s">
        <v>0</v>
      </c>
      <c r="B822" s="60" t="s">
        <v>1428</v>
      </c>
      <c r="C822" s="41" t="s">
        <v>1116</v>
      </c>
      <c r="D822" s="74" t="s">
        <v>1339</v>
      </c>
      <c r="E822" s="93" t="str">
        <f t="shared" si="373"/>
        <v>Niveau 1</v>
      </c>
      <c r="F822" s="27" t="s">
        <v>1136</v>
      </c>
      <c r="G822" s="41" t="s">
        <v>1145</v>
      </c>
      <c r="H822" s="76">
        <v>155</v>
      </c>
      <c r="I822" s="109">
        <v>4.7</v>
      </c>
      <c r="J822" s="94">
        <f t="shared" si="369"/>
        <v>728.5</v>
      </c>
      <c r="K822" s="27"/>
      <c r="L822" s="27"/>
      <c r="M822" s="27"/>
      <c r="N822" s="27"/>
      <c r="O822" s="27"/>
      <c r="P822" s="77" t="s">
        <v>1398</v>
      </c>
      <c r="Q822" s="27"/>
      <c r="R822" s="45"/>
      <c r="S822" s="55"/>
      <c r="T822" s="23"/>
      <c r="U822" s="23"/>
      <c r="V822" s="23"/>
      <c r="W822" s="23"/>
      <c r="X822" s="23"/>
      <c r="Y822" s="91"/>
      <c r="Z822" s="92"/>
      <c r="AA822" s="92"/>
      <c r="AB822" s="67" t="str">
        <f t="shared" si="370"/>
        <v/>
      </c>
      <c r="AC822" s="67" t="str">
        <f t="shared" si="371"/>
        <v/>
      </c>
      <c r="AD822" s="67" t="str">
        <f t="shared" si="372"/>
        <v/>
      </c>
      <c r="AE822" s="31"/>
      <c r="AF822" s="23">
        <f t="shared" si="364"/>
        <v>1</v>
      </c>
      <c r="AG822" s="23">
        <f t="shared" si="365"/>
        <v>0</v>
      </c>
      <c r="AH822" s="23">
        <f t="shared" si="366"/>
        <v>0</v>
      </c>
      <c r="AI822" s="23">
        <f t="shared" si="367"/>
        <v>0</v>
      </c>
      <c r="AJ822" s="23">
        <f t="shared" si="368"/>
        <v>0</v>
      </c>
    </row>
    <row r="823" spans="1:36" ht="25.5" customHeight="1" x14ac:dyDescent="0.2">
      <c r="A823" s="126" t="s">
        <v>0</v>
      </c>
      <c r="B823" s="60" t="s">
        <v>1427</v>
      </c>
      <c r="C823" s="41" t="s">
        <v>30</v>
      </c>
      <c r="D823" s="74" t="s">
        <v>1339</v>
      </c>
      <c r="E823" s="93" t="str">
        <f t="shared" si="373"/>
        <v>Niveau 1</v>
      </c>
      <c r="F823" s="27" t="s">
        <v>1136</v>
      </c>
      <c r="G823" s="41" t="s">
        <v>1145</v>
      </c>
      <c r="H823" s="76">
        <v>165</v>
      </c>
      <c r="I823" s="109">
        <v>4.5</v>
      </c>
      <c r="J823" s="94">
        <f t="shared" si="369"/>
        <v>742.5</v>
      </c>
      <c r="K823" s="27">
        <v>20</v>
      </c>
      <c r="L823" s="27"/>
      <c r="M823" s="27"/>
      <c r="N823" s="27"/>
      <c r="O823" s="27"/>
      <c r="P823" s="77"/>
      <c r="Q823" s="27"/>
      <c r="R823" s="45"/>
      <c r="S823" s="55"/>
      <c r="T823" s="23"/>
      <c r="U823" s="23"/>
      <c r="V823" s="23"/>
      <c r="W823" s="23"/>
      <c r="X823" s="23"/>
      <c r="Y823" s="91"/>
      <c r="Z823" s="92"/>
      <c r="AA823" s="92"/>
      <c r="AB823" s="67" t="str">
        <f t="shared" si="370"/>
        <v/>
      </c>
      <c r="AC823" s="67" t="str">
        <f t="shared" si="371"/>
        <v/>
      </c>
      <c r="AD823" s="67" t="str">
        <f t="shared" si="372"/>
        <v/>
      </c>
      <c r="AE823" s="31"/>
      <c r="AF823" s="23">
        <f t="shared" si="364"/>
        <v>1</v>
      </c>
      <c r="AG823" s="23">
        <f t="shared" si="365"/>
        <v>0</v>
      </c>
      <c r="AH823" s="23">
        <f t="shared" si="366"/>
        <v>0</v>
      </c>
      <c r="AI823" s="23">
        <f t="shared" si="367"/>
        <v>0</v>
      </c>
      <c r="AJ823" s="23">
        <f t="shared" si="368"/>
        <v>0</v>
      </c>
    </row>
    <row r="824" spans="1:36" ht="25.5" customHeight="1" x14ac:dyDescent="0.2">
      <c r="A824" s="126" t="s">
        <v>0</v>
      </c>
      <c r="B824" s="60" t="s">
        <v>1426</v>
      </c>
      <c r="C824" s="41" t="s">
        <v>1340</v>
      </c>
      <c r="D824" s="74" t="s">
        <v>1179</v>
      </c>
      <c r="E824" s="93" t="str">
        <f t="shared" si="373"/>
        <v>Niveau 2</v>
      </c>
      <c r="F824" s="27" t="s">
        <v>1136</v>
      </c>
      <c r="G824" s="41" t="s">
        <v>1145</v>
      </c>
      <c r="H824" s="76">
        <v>245</v>
      </c>
      <c r="I824" s="109">
        <v>4.7</v>
      </c>
      <c r="J824" s="94">
        <f t="shared" si="369"/>
        <v>1151.5</v>
      </c>
      <c r="K824" s="27">
        <v>35</v>
      </c>
      <c r="L824" s="27"/>
      <c r="M824" s="27"/>
      <c r="N824" s="27">
        <v>230</v>
      </c>
      <c r="O824" s="27"/>
      <c r="P824" s="77"/>
      <c r="Q824" s="27"/>
      <c r="R824" s="45"/>
      <c r="S824" s="55"/>
      <c r="T824" s="23"/>
      <c r="U824" s="23"/>
      <c r="V824" s="23"/>
      <c r="W824" s="23"/>
      <c r="X824" s="23"/>
      <c r="Y824" s="91"/>
      <c r="Z824" s="92"/>
      <c r="AA824" s="92"/>
      <c r="AB824" s="67" t="str">
        <f t="shared" si="370"/>
        <v/>
      </c>
      <c r="AC824" s="67" t="str">
        <f t="shared" si="371"/>
        <v/>
      </c>
      <c r="AD824" s="67" t="str">
        <f t="shared" si="372"/>
        <v/>
      </c>
      <c r="AE824" s="31"/>
      <c r="AF824" s="23">
        <f t="shared" si="364"/>
        <v>0</v>
      </c>
      <c r="AG824" s="23">
        <f t="shared" si="365"/>
        <v>1</v>
      </c>
      <c r="AH824" s="23">
        <f t="shared" si="366"/>
        <v>0</v>
      </c>
      <c r="AI824" s="23">
        <f t="shared" si="367"/>
        <v>0</v>
      </c>
      <c r="AJ824" s="23">
        <f t="shared" si="368"/>
        <v>0</v>
      </c>
    </row>
    <row r="825" spans="1:36" ht="25.5" customHeight="1" x14ac:dyDescent="0.2">
      <c r="A825" s="126" t="s">
        <v>0</v>
      </c>
      <c r="B825" s="60" t="s">
        <v>1425</v>
      </c>
      <c r="C825" s="41" t="s">
        <v>30</v>
      </c>
      <c r="D825" s="74" t="s">
        <v>1179</v>
      </c>
      <c r="E825" s="93" t="str">
        <f t="shared" si="373"/>
        <v>Niveau 2</v>
      </c>
      <c r="F825" s="27" t="s">
        <v>1136</v>
      </c>
      <c r="G825" s="41" t="s">
        <v>1145</v>
      </c>
      <c r="H825" s="76">
        <v>175</v>
      </c>
      <c r="I825" s="109">
        <v>5.6</v>
      </c>
      <c r="J825" s="94">
        <f t="shared" si="369"/>
        <v>979.99999999999989</v>
      </c>
      <c r="K825" s="27">
        <v>25</v>
      </c>
      <c r="L825" s="27"/>
      <c r="M825" s="27"/>
      <c r="N825" s="27">
        <v>196</v>
      </c>
      <c r="O825" s="27"/>
      <c r="P825" s="77"/>
      <c r="Q825" s="27"/>
      <c r="R825" s="45"/>
      <c r="S825" s="55"/>
      <c r="T825" s="23"/>
      <c r="U825" s="23"/>
      <c r="V825" s="23"/>
      <c r="W825" s="23"/>
      <c r="X825" s="23"/>
      <c r="Y825" s="91"/>
      <c r="Z825" s="92"/>
      <c r="AA825" s="92"/>
      <c r="AB825" s="67" t="str">
        <f t="shared" si="370"/>
        <v/>
      </c>
      <c r="AC825" s="67" t="str">
        <f t="shared" si="371"/>
        <v/>
      </c>
      <c r="AD825" s="67" t="str">
        <f t="shared" si="372"/>
        <v/>
      </c>
      <c r="AE825" s="31"/>
      <c r="AF825" s="23">
        <f t="shared" si="364"/>
        <v>0</v>
      </c>
      <c r="AG825" s="23">
        <f t="shared" si="365"/>
        <v>1</v>
      </c>
      <c r="AH825" s="23">
        <f t="shared" si="366"/>
        <v>0</v>
      </c>
      <c r="AI825" s="23">
        <f t="shared" si="367"/>
        <v>0</v>
      </c>
      <c r="AJ825" s="23">
        <f t="shared" si="368"/>
        <v>0</v>
      </c>
    </row>
    <row r="826" spans="1:36" ht="25.5" customHeight="1" x14ac:dyDescent="0.2">
      <c r="A826" s="126" t="s">
        <v>1</v>
      </c>
      <c r="B826" s="60" t="s">
        <v>1423</v>
      </c>
      <c r="C826" s="41" t="s">
        <v>37</v>
      </c>
      <c r="D826" s="74" t="s">
        <v>1179</v>
      </c>
      <c r="E826" s="93" t="str">
        <f t="shared" si="373"/>
        <v>Niveau 2</v>
      </c>
      <c r="F826" s="27" t="s">
        <v>1134</v>
      </c>
      <c r="G826" s="41" t="s">
        <v>1144</v>
      </c>
      <c r="H826" s="76">
        <v>1160</v>
      </c>
      <c r="I826" s="109">
        <v>11</v>
      </c>
      <c r="J826" s="94">
        <f t="shared" si="369"/>
        <v>12760</v>
      </c>
      <c r="K826" s="27">
        <v>120</v>
      </c>
      <c r="L826" s="27"/>
      <c r="M826" s="27"/>
      <c r="N826" s="27">
        <v>2552</v>
      </c>
      <c r="O826" s="27"/>
      <c r="P826" s="77"/>
      <c r="Q826" s="27"/>
      <c r="R826" s="45"/>
      <c r="S826" s="55"/>
      <c r="T826" s="23"/>
      <c r="U826" s="23"/>
      <c r="V826" s="23"/>
      <c r="W826" s="23"/>
      <c r="X826" s="23"/>
      <c r="Y826" s="91"/>
      <c r="Z826" s="92"/>
      <c r="AA826" s="92"/>
      <c r="AB826" s="67" t="str">
        <f t="shared" si="370"/>
        <v/>
      </c>
      <c r="AC826" s="67" t="str">
        <f t="shared" si="371"/>
        <v/>
      </c>
      <c r="AD826" s="67" t="str">
        <f t="shared" si="372"/>
        <v/>
      </c>
      <c r="AE826" s="31"/>
      <c r="AF826" s="23">
        <f t="shared" si="364"/>
        <v>0</v>
      </c>
      <c r="AG826" s="23">
        <f t="shared" si="365"/>
        <v>1</v>
      </c>
      <c r="AH826" s="23">
        <f t="shared" si="366"/>
        <v>0</v>
      </c>
      <c r="AI826" s="23">
        <f t="shared" si="367"/>
        <v>0</v>
      </c>
      <c r="AJ826" s="23">
        <f t="shared" si="368"/>
        <v>0</v>
      </c>
    </row>
    <row r="827" spans="1:36" ht="25.5" customHeight="1" x14ac:dyDescent="0.2">
      <c r="A827" s="126" t="s">
        <v>1</v>
      </c>
      <c r="B827" s="60" t="s">
        <v>1424</v>
      </c>
      <c r="C827" s="41" t="s">
        <v>37</v>
      </c>
      <c r="D827" s="74" t="s">
        <v>1339</v>
      </c>
      <c r="E827" s="93" t="str">
        <f t="shared" si="373"/>
        <v>Niveau 1</v>
      </c>
      <c r="F827" s="27" t="s">
        <v>1134</v>
      </c>
      <c r="G827" s="41" t="s">
        <v>1144</v>
      </c>
      <c r="H827" s="76">
        <v>185</v>
      </c>
      <c r="I827" s="109">
        <v>15</v>
      </c>
      <c r="J827" s="94">
        <f t="shared" si="369"/>
        <v>2775</v>
      </c>
      <c r="K827" s="27"/>
      <c r="L827" s="27"/>
      <c r="M827" s="27"/>
      <c r="N827" s="27"/>
      <c r="O827" s="27"/>
      <c r="P827" s="77" t="s">
        <v>1215</v>
      </c>
      <c r="Q827" s="27"/>
      <c r="R827" s="45"/>
      <c r="S827" s="55"/>
      <c r="T827" s="23"/>
      <c r="U827" s="23"/>
      <c r="V827" s="23"/>
      <c r="W827" s="23"/>
      <c r="X827" s="23"/>
      <c r="Y827" s="91"/>
      <c r="Z827" s="92"/>
      <c r="AA827" s="92"/>
      <c r="AB827" s="67" t="str">
        <f t="shared" si="370"/>
        <v/>
      </c>
      <c r="AC827" s="67" t="str">
        <f t="shared" si="371"/>
        <v/>
      </c>
      <c r="AD827" s="67" t="str">
        <f t="shared" si="372"/>
        <v/>
      </c>
      <c r="AE827" s="31"/>
      <c r="AF827" s="23">
        <f t="shared" si="364"/>
        <v>1</v>
      </c>
      <c r="AG827" s="23">
        <f t="shared" si="365"/>
        <v>0</v>
      </c>
      <c r="AH827" s="23">
        <f t="shared" si="366"/>
        <v>0</v>
      </c>
      <c r="AI827" s="23">
        <f t="shared" si="367"/>
        <v>0</v>
      </c>
      <c r="AJ827" s="23">
        <f t="shared" si="368"/>
        <v>0</v>
      </c>
    </row>
    <row r="828" spans="1:36" ht="25.5" customHeight="1" x14ac:dyDescent="0.2">
      <c r="A828" s="126" t="s">
        <v>0</v>
      </c>
      <c r="B828" s="60" t="s">
        <v>1422</v>
      </c>
      <c r="C828" s="41" t="s">
        <v>26</v>
      </c>
      <c r="D828" s="74" t="s">
        <v>1179</v>
      </c>
      <c r="E828" s="93" t="str">
        <f t="shared" si="373"/>
        <v>Niveau 2</v>
      </c>
      <c r="F828" s="27" t="s">
        <v>1135</v>
      </c>
      <c r="G828" s="41" t="s">
        <v>1145</v>
      </c>
      <c r="H828" s="76"/>
      <c r="I828" s="109"/>
      <c r="J828" s="94">
        <f>I828*H828</f>
        <v>0</v>
      </c>
      <c r="K828" s="27"/>
      <c r="L828" s="27"/>
      <c r="M828" s="27"/>
      <c r="N828" s="27"/>
      <c r="O828" s="27"/>
      <c r="P828" s="77"/>
      <c r="Q828" s="27"/>
      <c r="R828" s="45"/>
      <c r="S828" s="55"/>
      <c r="T828" s="23"/>
      <c r="U828" s="23"/>
      <c r="V828" s="23"/>
      <c r="W828" s="23"/>
      <c r="X828" s="23"/>
      <c r="Y828" s="91"/>
      <c r="Z828" s="92"/>
      <c r="AA828" s="92"/>
      <c r="AB828" s="67" t="str">
        <f>IF(R828="Année N",Y828+Z828+AA828,"")</f>
        <v/>
      </c>
      <c r="AC828" s="67" t="str">
        <f>IF(R828="N+1",Y828+Z828+AA828,"")</f>
        <v/>
      </c>
      <c r="AD828" s="67" t="str">
        <f>IF(R828="&gt; N+1",Y828+Z828+AA828,"")</f>
        <v/>
      </c>
      <c r="AE828" s="31"/>
      <c r="AF828" s="23">
        <f>IF(E828="Niveau 1",1,0)</f>
        <v>0</v>
      </c>
      <c r="AG828" s="23">
        <f>IF(E828="Niveau 2",1,0)</f>
        <v>1</v>
      </c>
      <c r="AH828" s="23">
        <f>IF(E828="Niveau 3",1,0)</f>
        <v>0</v>
      </c>
      <c r="AI828" s="23">
        <f>IF(E828="Niveau 4",1,0)</f>
        <v>0</v>
      </c>
      <c r="AJ828" s="23">
        <f>IF(E828="Niveau 5",1,0)</f>
        <v>0</v>
      </c>
    </row>
    <row r="829" spans="1:36" ht="25.5" customHeight="1" x14ac:dyDescent="0.2">
      <c r="A829" s="126" t="s">
        <v>0</v>
      </c>
      <c r="B829" s="60" t="s">
        <v>774</v>
      </c>
      <c r="C829" s="41" t="s">
        <v>1116</v>
      </c>
      <c r="D829" s="74" t="s">
        <v>1179</v>
      </c>
      <c r="E829" s="93" t="str">
        <f t="shared" si="373"/>
        <v>Niveau 2</v>
      </c>
      <c r="F829" s="27" t="s">
        <v>1136</v>
      </c>
      <c r="G829" s="41" t="s">
        <v>1145</v>
      </c>
      <c r="H829" s="76"/>
      <c r="I829" s="109"/>
      <c r="J829" s="94">
        <f>I829*H829</f>
        <v>0</v>
      </c>
      <c r="K829" s="27"/>
      <c r="L829" s="27"/>
      <c r="M829" s="27"/>
      <c r="N829" s="27"/>
      <c r="O829" s="27"/>
      <c r="P829" s="77"/>
      <c r="Q829" s="27"/>
      <c r="R829" s="45"/>
      <c r="S829" s="55"/>
      <c r="T829" s="23"/>
      <c r="U829" s="23"/>
      <c r="V829" s="23"/>
      <c r="W829" s="23"/>
      <c r="X829" s="23"/>
      <c r="Y829" s="91"/>
      <c r="Z829" s="92"/>
      <c r="AA829" s="92"/>
      <c r="AB829" s="67" t="str">
        <f>IF(R829="Année N",Y829+Z829+AA829,"")</f>
        <v/>
      </c>
      <c r="AC829" s="67" t="str">
        <f>IF(R829="N+1",Y829+Z829+AA829,"")</f>
        <v/>
      </c>
      <c r="AD829" s="67" t="str">
        <f>IF(R829="&gt; N+1",Y829+Z829+AA829,"")</f>
        <v/>
      </c>
      <c r="AE829" s="31"/>
      <c r="AF829" s="23">
        <f>IF(E829="Niveau 1",1,0)</f>
        <v>0</v>
      </c>
      <c r="AG829" s="23">
        <f>IF(E829="Niveau 2",1,0)</f>
        <v>1</v>
      </c>
      <c r="AH829" s="23">
        <f>IF(E829="Niveau 3",1,0)</f>
        <v>0</v>
      </c>
      <c r="AI829" s="23">
        <f>IF(E829="Niveau 4",1,0)</f>
        <v>0</v>
      </c>
      <c r="AJ829" s="23">
        <f>IF(E829="Niveau 5",1,0)</f>
        <v>0</v>
      </c>
    </row>
    <row r="830" spans="1:36" ht="25.5" customHeight="1" x14ac:dyDescent="0.2">
      <c r="A830" s="177" t="s">
        <v>0</v>
      </c>
      <c r="B830" s="181" t="s">
        <v>1421</v>
      </c>
      <c r="C830" s="179" t="s">
        <v>23</v>
      </c>
      <c r="D830" s="74"/>
      <c r="E830" s="93" t="str">
        <f t="shared" si="373"/>
        <v/>
      </c>
      <c r="F830" s="27"/>
      <c r="G830" s="41" t="s">
        <v>1144</v>
      </c>
      <c r="H830" s="76"/>
      <c r="I830" s="109"/>
      <c r="J830" s="94">
        <f t="shared" si="369"/>
        <v>0</v>
      </c>
      <c r="K830" s="27"/>
      <c r="L830" s="27"/>
      <c r="M830" s="27"/>
      <c r="N830" s="27"/>
      <c r="O830" s="27"/>
      <c r="P830" s="77"/>
      <c r="Q830" s="27"/>
      <c r="R830" s="45"/>
      <c r="S830" s="55"/>
      <c r="T830" s="23"/>
      <c r="U830" s="23"/>
      <c r="V830" s="23"/>
      <c r="W830" s="23"/>
      <c r="X830" s="23"/>
      <c r="Y830" s="91"/>
      <c r="Z830" s="92"/>
      <c r="AA830" s="92"/>
      <c r="AB830" s="67" t="str">
        <f t="shared" si="370"/>
        <v/>
      </c>
      <c r="AC830" s="67" t="str">
        <f t="shared" si="371"/>
        <v/>
      </c>
      <c r="AD830" s="67" t="str">
        <f t="shared" si="372"/>
        <v/>
      </c>
      <c r="AE830" s="31"/>
      <c r="AF830" s="23">
        <f t="shared" si="364"/>
        <v>0</v>
      </c>
      <c r="AG830" s="23">
        <f t="shared" si="365"/>
        <v>0</v>
      </c>
      <c r="AH830" s="23">
        <f t="shared" si="366"/>
        <v>0</v>
      </c>
      <c r="AI830" s="23">
        <f t="shared" si="367"/>
        <v>0</v>
      </c>
      <c r="AJ830" s="23">
        <f t="shared" si="368"/>
        <v>0</v>
      </c>
    </row>
    <row r="831" spans="1:36" ht="25.5" customHeight="1" x14ac:dyDescent="0.2">
      <c r="A831" s="126" t="s">
        <v>0</v>
      </c>
      <c r="B831" s="60" t="s">
        <v>776</v>
      </c>
      <c r="C831" s="41" t="s">
        <v>26</v>
      </c>
      <c r="D831" s="74" t="s">
        <v>1179</v>
      </c>
      <c r="E831" s="93" t="str">
        <f t="shared" si="373"/>
        <v>Niveau 2</v>
      </c>
      <c r="F831" s="27" t="s">
        <v>1136</v>
      </c>
      <c r="G831" s="41" t="s">
        <v>1145</v>
      </c>
      <c r="H831" s="76">
        <v>225</v>
      </c>
      <c r="I831" s="109">
        <v>4.7</v>
      </c>
      <c r="J831" s="94">
        <f>I831*H831</f>
        <v>1057.5</v>
      </c>
      <c r="K831" s="27">
        <v>25</v>
      </c>
      <c r="L831" s="27"/>
      <c r="M831" s="27"/>
      <c r="N831" s="27">
        <v>212</v>
      </c>
      <c r="O831" s="27"/>
      <c r="P831" s="77"/>
      <c r="Q831" s="27"/>
      <c r="R831" s="45"/>
      <c r="S831" s="55"/>
      <c r="T831" s="23"/>
      <c r="U831" s="23"/>
      <c r="V831" s="23"/>
      <c r="W831" s="23"/>
      <c r="X831" s="23"/>
      <c r="Y831" s="91"/>
      <c r="Z831" s="92"/>
      <c r="AA831" s="92"/>
      <c r="AB831" s="67" t="str">
        <f>IF(R831="Année N",Y831+Z831+AA831,"")</f>
        <v/>
      </c>
      <c r="AC831" s="67" t="str">
        <f>IF(R831="N+1",Y831+Z831+AA831,"")</f>
        <v/>
      </c>
      <c r="AD831" s="67" t="str">
        <f>IF(R831="&gt; N+1",Y831+Z831+AA831,"")</f>
        <v/>
      </c>
      <c r="AE831" s="31"/>
      <c r="AF831" s="23">
        <f>IF(E831="Niveau 1",1,0)</f>
        <v>0</v>
      </c>
      <c r="AG831" s="23">
        <f>IF(E831="Niveau 2",1,0)</f>
        <v>1</v>
      </c>
      <c r="AH831" s="23">
        <f>IF(E831="Niveau 3",1,0)</f>
        <v>0</v>
      </c>
      <c r="AI831" s="23">
        <f>IF(E831="Niveau 4",1,0)</f>
        <v>0</v>
      </c>
      <c r="AJ831" s="23">
        <f>IF(E831="Niveau 5",1,0)</f>
        <v>0</v>
      </c>
    </row>
    <row r="832" spans="1:36" ht="25.5" customHeight="1" x14ac:dyDescent="0.2">
      <c r="A832" s="126" t="s">
        <v>0</v>
      </c>
      <c r="B832" s="128" t="s">
        <v>1418</v>
      </c>
      <c r="C832" s="41" t="s">
        <v>36</v>
      </c>
      <c r="D832" s="74" t="s">
        <v>1179</v>
      </c>
      <c r="E832" s="93" t="str">
        <f t="shared" ref="E832:E837" si="374">IF(D832="Bon état","Niveau 1",IF(D832="Faïencée","Niveau 2",IF(D832="Fortement faïencée","Niveau 3",IF(D832="Orniérée","Niveau 4",IF(D832="Affaissée ou quasi détruite","Niveau 5","")))))</f>
        <v>Niveau 2</v>
      </c>
      <c r="F832" s="27" t="s">
        <v>1136</v>
      </c>
      <c r="G832" s="41" t="s">
        <v>1145</v>
      </c>
      <c r="H832" s="76">
        <v>330</v>
      </c>
      <c r="I832" s="109">
        <v>5.5</v>
      </c>
      <c r="J832" s="94">
        <f>I832*H832</f>
        <v>1815</v>
      </c>
      <c r="K832" s="27">
        <v>150</v>
      </c>
      <c r="L832" s="27"/>
      <c r="M832" s="27"/>
      <c r="N832" s="27">
        <v>363</v>
      </c>
      <c r="O832" s="27"/>
      <c r="P832" s="77" t="s">
        <v>1221</v>
      </c>
      <c r="Q832" s="27"/>
      <c r="R832" s="45"/>
      <c r="S832" s="55"/>
      <c r="T832" s="23"/>
      <c r="U832" s="23"/>
      <c r="V832" s="23"/>
      <c r="W832" s="23"/>
      <c r="X832" s="23"/>
      <c r="Y832" s="91"/>
      <c r="Z832" s="92"/>
      <c r="AA832" s="92"/>
      <c r="AB832" s="67" t="str">
        <f>IF(R832="Année N",Y832+Z832+AA832,"")</f>
        <v/>
      </c>
      <c r="AC832" s="67" t="str">
        <f>IF(R832="N+1",Y832+Z832+AA832,"")</f>
        <v/>
      </c>
      <c r="AD832" s="67" t="str">
        <f>IF(R832="&gt; N+1",Y832+Z832+AA832,"")</f>
        <v/>
      </c>
      <c r="AE832" s="31"/>
      <c r="AF832" s="23">
        <f>IF(E832="Niveau 1",1,0)</f>
        <v>0</v>
      </c>
      <c r="AG832" s="23">
        <f>IF(E832="Niveau 2",1,0)</f>
        <v>1</v>
      </c>
      <c r="AH832" s="23">
        <f>IF(E832="Niveau 3",1,0)</f>
        <v>0</v>
      </c>
      <c r="AI832" s="23">
        <f>IF(E832="Niveau 4",1,0)</f>
        <v>0</v>
      </c>
      <c r="AJ832" s="23">
        <f>IF(E832="Niveau 5",1,0)</f>
        <v>0</v>
      </c>
    </row>
    <row r="833" spans="1:36" ht="25.5" customHeight="1" x14ac:dyDescent="0.2">
      <c r="A833" s="126" t="s">
        <v>9</v>
      </c>
      <c r="B833" s="128" t="s">
        <v>1240</v>
      </c>
      <c r="C833" s="41" t="s">
        <v>37</v>
      </c>
      <c r="D833" s="74" t="s">
        <v>1339</v>
      </c>
      <c r="E833" s="93" t="str">
        <f t="shared" si="374"/>
        <v>Niveau 1</v>
      </c>
      <c r="F833" s="27" t="s">
        <v>1134</v>
      </c>
      <c r="G833" s="41" t="s">
        <v>1144</v>
      </c>
      <c r="H833" s="76">
        <v>75</v>
      </c>
      <c r="I833" s="109">
        <v>9.1999999999999993</v>
      </c>
      <c r="J833" s="94">
        <f t="shared" si="369"/>
        <v>690</v>
      </c>
      <c r="K833" s="27"/>
      <c r="L833" s="27"/>
      <c r="M833" s="27"/>
      <c r="N833" s="27"/>
      <c r="O833" s="27"/>
      <c r="P833" s="77"/>
      <c r="Q833" s="27"/>
      <c r="R833" s="45"/>
      <c r="S833" s="55"/>
      <c r="T833" s="23"/>
      <c r="U833" s="23"/>
      <c r="V833" s="23"/>
      <c r="W833" s="23"/>
      <c r="X833" s="23"/>
      <c r="Y833" s="91"/>
      <c r="Z833" s="92"/>
      <c r="AA833" s="92"/>
      <c r="AB833" s="67" t="str">
        <f t="shared" si="370"/>
        <v/>
      </c>
      <c r="AC833" s="67" t="str">
        <f t="shared" si="371"/>
        <v/>
      </c>
      <c r="AD833" s="67" t="str">
        <f t="shared" si="372"/>
        <v/>
      </c>
      <c r="AE833" s="31"/>
      <c r="AF833" s="23">
        <f t="shared" si="364"/>
        <v>1</v>
      </c>
      <c r="AG833" s="23">
        <f t="shared" si="365"/>
        <v>0</v>
      </c>
      <c r="AH833" s="23">
        <f t="shared" si="366"/>
        <v>0</v>
      </c>
      <c r="AI833" s="23">
        <f t="shared" si="367"/>
        <v>0</v>
      </c>
      <c r="AJ833" s="23">
        <f t="shared" si="368"/>
        <v>0</v>
      </c>
    </row>
    <row r="834" spans="1:36" ht="25.5" customHeight="1" x14ac:dyDescent="0.2">
      <c r="A834" s="126" t="s">
        <v>0</v>
      </c>
      <c r="B834" s="60" t="s">
        <v>1416</v>
      </c>
      <c r="C834" s="41" t="s">
        <v>29</v>
      </c>
      <c r="D834" s="74" t="s">
        <v>1179</v>
      </c>
      <c r="E834" s="93" t="str">
        <f t="shared" si="374"/>
        <v>Niveau 2</v>
      </c>
      <c r="F834" s="27" t="s">
        <v>1136</v>
      </c>
      <c r="G834" s="41" t="s">
        <v>1145</v>
      </c>
      <c r="H834" s="76"/>
      <c r="I834" s="109"/>
      <c r="J834" s="94">
        <f>I834*H834</f>
        <v>0</v>
      </c>
      <c r="K834" s="27"/>
      <c r="L834" s="27"/>
      <c r="M834" s="27"/>
      <c r="N834" s="27"/>
      <c r="O834" s="27"/>
      <c r="P834" s="77"/>
      <c r="Q834" s="27"/>
      <c r="R834" s="45"/>
      <c r="S834" s="55"/>
      <c r="T834" s="23"/>
      <c r="U834" s="23"/>
      <c r="V834" s="23"/>
      <c r="W834" s="23"/>
      <c r="X834" s="23"/>
      <c r="Y834" s="91"/>
      <c r="Z834" s="92"/>
      <c r="AA834" s="92"/>
      <c r="AB834" s="67" t="str">
        <f>IF(R834="Année N",Y834+Z834+AA834,"")</f>
        <v/>
      </c>
      <c r="AC834" s="67" t="str">
        <f>IF(R834="N+1",Y834+Z834+AA834,"")</f>
        <v/>
      </c>
      <c r="AD834" s="67" t="str">
        <f>IF(R834="&gt; N+1",Y834+Z834+AA834,"")</f>
        <v/>
      </c>
      <c r="AE834" s="31"/>
      <c r="AF834" s="23">
        <f>IF(E834="Niveau 1",1,0)</f>
        <v>0</v>
      </c>
      <c r="AG834" s="23">
        <f>IF(E834="Niveau 2",1,0)</f>
        <v>1</v>
      </c>
      <c r="AH834" s="23">
        <f>IF(E834="Niveau 3",1,0)</f>
        <v>0</v>
      </c>
      <c r="AI834" s="23">
        <f>IF(E834="Niveau 4",1,0)</f>
        <v>0</v>
      </c>
      <c r="AJ834" s="23">
        <f>IF(E834="Niveau 5",1,0)</f>
        <v>0</v>
      </c>
    </row>
    <row r="835" spans="1:36" ht="25.5" customHeight="1" x14ac:dyDescent="0.2">
      <c r="A835" s="126" t="s">
        <v>1</v>
      </c>
      <c r="B835" s="60" t="s">
        <v>1415</v>
      </c>
      <c r="C835" s="41" t="s">
        <v>28</v>
      </c>
      <c r="D835" s="74" t="s">
        <v>1339</v>
      </c>
      <c r="E835" s="93" t="str">
        <f t="shared" si="374"/>
        <v>Niveau 1</v>
      </c>
      <c r="F835" s="27" t="s">
        <v>1134</v>
      </c>
      <c r="G835" s="41" t="s">
        <v>1144</v>
      </c>
      <c r="H835" s="76">
        <v>500</v>
      </c>
      <c r="I835" s="109">
        <v>14.7</v>
      </c>
      <c r="J835" s="94">
        <f t="shared" si="369"/>
        <v>7350</v>
      </c>
      <c r="K835" s="27"/>
      <c r="L835" s="27"/>
      <c r="M835" s="27"/>
      <c r="N835" s="27"/>
      <c r="O835" s="27"/>
      <c r="P835" s="77" t="s">
        <v>1419</v>
      </c>
      <c r="Q835" s="27"/>
      <c r="R835" s="45"/>
      <c r="S835" s="55"/>
      <c r="T835" s="23"/>
      <c r="U835" s="23"/>
      <c r="V835" s="23"/>
      <c r="W835" s="23"/>
      <c r="X835" s="23"/>
      <c r="Y835" s="91"/>
      <c r="Z835" s="92"/>
      <c r="AA835" s="92"/>
      <c r="AB835" s="67" t="str">
        <f t="shared" si="370"/>
        <v/>
      </c>
      <c r="AC835" s="67" t="str">
        <f t="shared" si="371"/>
        <v/>
      </c>
      <c r="AD835" s="67" t="str">
        <f t="shared" si="372"/>
        <v/>
      </c>
      <c r="AE835" s="31"/>
      <c r="AF835" s="23">
        <f t="shared" si="364"/>
        <v>1</v>
      </c>
      <c r="AG835" s="23">
        <f t="shared" si="365"/>
        <v>0</v>
      </c>
      <c r="AH835" s="23">
        <f t="shared" si="366"/>
        <v>0</v>
      </c>
      <c r="AI835" s="23">
        <f t="shared" si="367"/>
        <v>0</v>
      </c>
      <c r="AJ835" s="23">
        <f t="shared" si="368"/>
        <v>0</v>
      </c>
    </row>
    <row r="836" spans="1:36" ht="25.5" customHeight="1" x14ac:dyDescent="0.2">
      <c r="A836" s="126" t="s">
        <v>1</v>
      </c>
      <c r="B836" s="60" t="s">
        <v>1415</v>
      </c>
      <c r="C836" s="41" t="s">
        <v>1114</v>
      </c>
      <c r="D836" s="74" t="s">
        <v>1339</v>
      </c>
      <c r="E836" s="93" t="str">
        <f t="shared" si="374"/>
        <v>Niveau 1</v>
      </c>
      <c r="F836" s="27" t="s">
        <v>1134</v>
      </c>
      <c r="G836" s="41" t="s">
        <v>1144</v>
      </c>
      <c r="H836" s="76">
        <v>450</v>
      </c>
      <c r="I836" s="109">
        <v>14.7</v>
      </c>
      <c r="J836" s="94">
        <f>I836*H836</f>
        <v>6615</v>
      </c>
      <c r="K836" s="27"/>
      <c r="L836" s="27"/>
      <c r="M836" s="27"/>
      <c r="N836" s="27"/>
      <c r="O836" s="27"/>
      <c r="P836" s="77" t="s">
        <v>1419</v>
      </c>
      <c r="Q836" s="27"/>
      <c r="R836" s="45"/>
      <c r="S836" s="55"/>
      <c r="T836" s="23"/>
      <c r="U836" s="23"/>
      <c r="V836" s="23"/>
      <c r="W836" s="23"/>
      <c r="X836" s="23"/>
      <c r="Y836" s="91"/>
      <c r="Z836" s="92"/>
      <c r="AA836" s="92"/>
      <c r="AB836" s="67" t="str">
        <f>IF(R836="Année N",Y836+Z836+AA836,"")</f>
        <v/>
      </c>
      <c r="AC836" s="67" t="str">
        <f>IF(R836="N+1",Y836+Z836+AA836,"")</f>
        <v/>
      </c>
      <c r="AD836" s="67" t="str">
        <f>IF(R836="&gt; N+1",Y836+Z836+AA836,"")</f>
        <v/>
      </c>
      <c r="AE836" s="31"/>
      <c r="AF836" s="23">
        <f>IF(E836="Niveau 1",1,0)</f>
        <v>1</v>
      </c>
      <c r="AG836" s="23">
        <f>IF(E836="Niveau 2",1,0)</f>
        <v>0</v>
      </c>
      <c r="AH836" s="23">
        <f>IF(E836="Niveau 3",1,0)</f>
        <v>0</v>
      </c>
      <c r="AI836" s="23">
        <f>IF(E836="Niveau 4",1,0)</f>
        <v>0</v>
      </c>
      <c r="AJ836" s="23">
        <f>IF(E836="Niveau 5",1,0)</f>
        <v>0</v>
      </c>
    </row>
    <row r="837" spans="1:36" ht="25.5" customHeight="1" x14ac:dyDescent="0.2">
      <c r="A837" s="126" t="s">
        <v>0</v>
      </c>
      <c r="B837" s="60" t="s">
        <v>1414</v>
      </c>
      <c r="C837" s="41" t="s">
        <v>1116</v>
      </c>
      <c r="D837" s="74" t="s">
        <v>1179</v>
      </c>
      <c r="E837" s="93" t="str">
        <f t="shared" si="374"/>
        <v>Niveau 2</v>
      </c>
      <c r="F837" s="27" t="s">
        <v>1136</v>
      </c>
      <c r="G837" s="41" t="s">
        <v>1145</v>
      </c>
      <c r="H837" s="76">
        <v>270</v>
      </c>
      <c r="I837" s="109">
        <v>5.6</v>
      </c>
      <c r="J837" s="94">
        <f t="shared" si="369"/>
        <v>1512</v>
      </c>
      <c r="K837" s="27">
        <v>50</v>
      </c>
      <c r="L837" s="27"/>
      <c r="M837" s="27">
        <v>100</v>
      </c>
      <c r="N837" s="27">
        <v>302</v>
      </c>
      <c r="O837" s="27"/>
      <c r="P837" s="77"/>
      <c r="Q837" s="27"/>
      <c r="R837" s="45"/>
      <c r="S837" s="55"/>
      <c r="T837" s="23"/>
      <c r="U837" s="23"/>
      <c r="V837" s="23"/>
      <c r="W837" s="23"/>
      <c r="X837" s="23"/>
      <c r="Y837" s="91"/>
      <c r="Z837" s="92"/>
      <c r="AA837" s="92"/>
      <c r="AB837" s="67" t="str">
        <f t="shared" si="370"/>
        <v/>
      </c>
      <c r="AC837" s="67" t="str">
        <f t="shared" si="371"/>
        <v/>
      </c>
      <c r="AD837" s="67" t="str">
        <f t="shared" si="372"/>
        <v/>
      </c>
      <c r="AE837" s="31"/>
      <c r="AF837" s="23">
        <f t="shared" si="364"/>
        <v>0</v>
      </c>
      <c r="AG837" s="23">
        <f t="shared" si="365"/>
        <v>1</v>
      </c>
      <c r="AH837" s="23">
        <f t="shared" si="366"/>
        <v>0</v>
      </c>
      <c r="AI837" s="23">
        <f t="shared" si="367"/>
        <v>0</v>
      </c>
      <c r="AJ837" s="23">
        <f t="shared" si="368"/>
        <v>0</v>
      </c>
    </row>
    <row r="838" spans="1:36" ht="25.5" customHeight="1" x14ac:dyDescent="0.2">
      <c r="A838" s="177" t="s">
        <v>0</v>
      </c>
      <c r="B838" s="181" t="s">
        <v>1413</v>
      </c>
      <c r="C838" s="179" t="s">
        <v>26</v>
      </c>
      <c r="D838" s="74"/>
      <c r="E838" s="93"/>
      <c r="F838" s="27"/>
      <c r="G838" s="41"/>
      <c r="H838" s="76"/>
      <c r="I838" s="109"/>
      <c r="J838" s="94"/>
      <c r="K838" s="27"/>
      <c r="L838" s="27"/>
      <c r="M838" s="27"/>
      <c r="N838" s="27"/>
      <c r="O838" s="27"/>
      <c r="P838" s="77"/>
      <c r="Q838" s="27"/>
      <c r="R838" s="45"/>
      <c r="S838" s="122"/>
      <c r="T838" s="23"/>
      <c r="U838" s="23"/>
      <c r="V838" s="23"/>
      <c r="W838" s="23"/>
      <c r="X838" s="23"/>
      <c r="Y838" s="91"/>
      <c r="Z838" s="92"/>
      <c r="AA838" s="92"/>
      <c r="AB838" s="121"/>
      <c r="AC838" s="121"/>
      <c r="AD838" s="121"/>
      <c r="AE838" s="31"/>
      <c r="AF838" s="23"/>
      <c r="AG838" s="23"/>
      <c r="AH838" s="23"/>
      <c r="AI838" s="23"/>
      <c r="AJ838" s="23"/>
    </row>
    <row r="839" spans="1:36" ht="25.5" customHeight="1" x14ac:dyDescent="0.2">
      <c r="A839" s="126" t="s">
        <v>0</v>
      </c>
      <c r="B839" s="60" t="s">
        <v>1412</v>
      </c>
      <c r="C839" s="41" t="s">
        <v>24</v>
      </c>
      <c r="D839" s="74" t="s">
        <v>1179</v>
      </c>
      <c r="E839" s="93" t="str">
        <f>IF(D839="Bon état","Niveau 1",IF(D839="Faïencée","Niveau 2",IF(D839="Fortement faïencée","Niveau 3",IF(D839="Orniérée","Niveau 4",IF(D839="Affaissée ou quasi détruite","Niveau 5","")))))</f>
        <v>Niveau 2</v>
      </c>
      <c r="F839" s="27" t="s">
        <v>1135</v>
      </c>
      <c r="G839" s="41" t="s">
        <v>1144</v>
      </c>
      <c r="H839" s="76">
        <v>250</v>
      </c>
      <c r="I839" s="109">
        <v>5</v>
      </c>
      <c r="J839" s="94">
        <f t="shared" si="369"/>
        <v>1250</v>
      </c>
      <c r="K839" s="27"/>
      <c r="L839" s="27"/>
      <c r="M839" s="27"/>
      <c r="N839" s="27"/>
      <c r="O839" s="27"/>
      <c r="P839" s="77"/>
      <c r="Q839" s="27"/>
      <c r="R839" s="45"/>
      <c r="S839" s="55"/>
      <c r="T839" s="23"/>
      <c r="U839" s="23"/>
      <c r="V839" s="23"/>
      <c r="W839" s="23"/>
      <c r="X839" s="23"/>
      <c r="Y839" s="91"/>
      <c r="Z839" s="92"/>
      <c r="AA839" s="92"/>
      <c r="AB839" s="67" t="str">
        <f t="shared" si="370"/>
        <v/>
      </c>
      <c r="AC839" s="67" t="str">
        <f t="shared" si="371"/>
        <v/>
      </c>
      <c r="AD839" s="67" t="str">
        <f t="shared" si="372"/>
        <v/>
      </c>
      <c r="AE839" s="31"/>
      <c r="AF839" s="23">
        <f t="shared" si="364"/>
        <v>0</v>
      </c>
      <c r="AG839" s="23">
        <f t="shared" si="365"/>
        <v>1</v>
      </c>
      <c r="AH839" s="23">
        <f t="shared" si="366"/>
        <v>0</v>
      </c>
      <c r="AI839" s="23">
        <f t="shared" si="367"/>
        <v>0</v>
      </c>
      <c r="AJ839" s="23">
        <f t="shared" si="368"/>
        <v>0</v>
      </c>
    </row>
    <row r="840" spans="1:36" ht="25.5" customHeight="1" x14ac:dyDescent="0.2">
      <c r="A840" s="177" t="s">
        <v>9</v>
      </c>
      <c r="B840" s="181" t="s">
        <v>1417</v>
      </c>
      <c r="C840" s="180"/>
      <c r="D840" s="74"/>
      <c r="E840" s="93"/>
      <c r="F840" s="27"/>
      <c r="G840" s="41"/>
      <c r="H840" s="76"/>
      <c r="I840" s="109"/>
      <c r="J840" s="94"/>
      <c r="K840" s="27"/>
      <c r="L840" s="27"/>
      <c r="M840" s="27"/>
      <c r="N840" s="27"/>
      <c r="O840" s="27"/>
      <c r="P840" s="77"/>
      <c r="Q840" s="27"/>
      <c r="R840" s="45"/>
      <c r="S840" s="122"/>
      <c r="T840" s="23"/>
      <c r="U840" s="23"/>
      <c r="V840" s="23"/>
      <c r="W840" s="23"/>
      <c r="X840" s="23"/>
      <c r="Y840" s="91"/>
      <c r="Z840" s="92"/>
      <c r="AA840" s="92"/>
      <c r="AB840" s="121"/>
      <c r="AC840" s="121"/>
      <c r="AD840" s="121"/>
      <c r="AE840" s="31"/>
      <c r="AF840" s="23"/>
      <c r="AG840" s="23"/>
      <c r="AH840" s="23"/>
      <c r="AI840" s="23"/>
      <c r="AJ840" s="23"/>
    </row>
    <row r="841" spans="1:36" ht="25.5" customHeight="1" x14ac:dyDescent="0.2">
      <c r="A841" s="126" t="s">
        <v>0</v>
      </c>
      <c r="B841" s="60" t="s">
        <v>1411</v>
      </c>
      <c r="C841" s="41" t="s">
        <v>30</v>
      </c>
      <c r="D841" s="74" t="s">
        <v>1339</v>
      </c>
      <c r="E841" s="93" t="str">
        <f t="shared" ref="E841:E877" si="375">IF(D841="Bon état","Niveau 1",IF(D841="Faïencée","Niveau 2",IF(D841="Fortement faïencée","Niveau 3",IF(D841="Orniérée","Niveau 4",IF(D841="Affaissée ou quasi détruite","Niveau 5","")))))</f>
        <v>Niveau 1</v>
      </c>
      <c r="F841" s="27" t="s">
        <v>1136</v>
      </c>
      <c r="G841" s="41" t="s">
        <v>1145</v>
      </c>
      <c r="H841" s="76">
        <v>105</v>
      </c>
      <c r="I841" s="109">
        <v>4</v>
      </c>
      <c r="J841" s="94">
        <f t="shared" si="369"/>
        <v>420</v>
      </c>
      <c r="K841" s="27"/>
      <c r="L841" s="27"/>
      <c r="M841" s="27"/>
      <c r="N841" s="27"/>
      <c r="O841" s="27"/>
      <c r="P841" s="77"/>
      <c r="Q841" s="27"/>
      <c r="R841" s="45"/>
      <c r="S841" s="55"/>
      <c r="T841" s="23"/>
      <c r="U841" s="23"/>
      <c r="V841" s="23"/>
      <c r="W841" s="23"/>
      <c r="X841" s="23"/>
      <c r="Y841" s="91"/>
      <c r="Z841" s="92"/>
      <c r="AA841" s="92"/>
      <c r="AB841" s="67" t="str">
        <f t="shared" si="370"/>
        <v/>
      </c>
      <c r="AC841" s="67" t="str">
        <f t="shared" si="371"/>
        <v/>
      </c>
      <c r="AD841" s="67" t="str">
        <f t="shared" si="372"/>
        <v/>
      </c>
      <c r="AE841" s="31"/>
      <c r="AF841" s="23">
        <f t="shared" si="364"/>
        <v>1</v>
      </c>
      <c r="AG841" s="23">
        <f t="shared" si="365"/>
        <v>0</v>
      </c>
      <c r="AH841" s="23">
        <f t="shared" si="366"/>
        <v>0</v>
      </c>
      <c r="AI841" s="23">
        <f t="shared" si="367"/>
        <v>0</v>
      </c>
      <c r="AJ841" s="23">
        <f t="shared" si="368"/>
        <v>0</v>
      </c>
    </row>
    <row r="842" spans="1:36" ht="25.5" customHeight="1" x14ac:dyDescent="0.2">
      <c r="A842" s="126" t="s">
        <v>0</v>
      </c>
      <c r="B842" s="60" t="s">
        <v>1410</v>
      </c>
      <c r="C842" s="41" t="s">
        <v>36</v>
      </c>
      <c r="D842" s="74" t="s">
        <v>1179</v>
      </c>
      <c r="E842" s="93" t="str">
        <f t="shared" si="375"/>
        <v>Niveau 2</v>
      </c>
      <c r="F842" s="27" t="s">
        <v>1136</v>
      </c>
      <c r="G842" s="41" t="s">
        <v>1145</v>
      </c>
      <c r="H842" s="76">
        <v>49</v>
      </c>
      <c r="I842" s="109">
        <v>5.5</v>
      </c>
      <c r="J842" s="94">
        <f t="shared" si="369"/>
        <v>269.5</v>
      </c>
      <c r="K842" s="27">
        <v>80</v>
      </c>
      <c r="L842" s="27"/>
      <c r="M842" s="27"/>
      <c r="N842" s="27">
        <v>54</v>
      </c>
      <c r="O842" s="27"/>
      <c r="P842" s="77" t="s">
        <v>1231</v>
      </c>
      <c r="Q842" s="27"/>
      <c r="R842" s="45"/>
      <c r="S842" s="55"/>
      <c r="T842" s="23"/>
      <c r="U842" s="23"/>
      <c r="V842" s="23"/>
      <c r="W842" s="23"/>
      <c r="X842" s="23"/>
      <c r="Y842" s="91"/>
      <c r="Z842" s="92"/>
      <c r="AA842" s="92"/>
      <c r="AB842" s="67" t="str">
        <f t="shared" si="370"/>
        <v/>
      </c>
      <c r="AC842" s="67" t="str">
        <f t="shared" si="371"/>
        <v/>
      </c>
      <c r="AD842" s="67" t="str">
        <f t="shared" si="372"/>
        <v/>
      </c>
      <c r="AE842" s="31"/>
      <c r="AF842" s="23">
        <f t="shared" si="364"/>
        <v>0</v>
      </c>
      <c r="AG842" s="23">
        <f t="shared" si="365"/>
        <v>1</v>
      </c>
      <c r="AH842" s="23">
        <f t="shared" si="366"/>
        <v>0</v>
      </c>
      <c r="AI842" s="23">
        <f t="shared" si="367"/>
        <v>0</v>
      </c>
      <c r="AJ842" s="23">
        <f t="shared" si="368"/>
        <v>0</v>
      </c>
    </row>
    <row r="843" spans="1:36" ht="25.5" customHeight="1" x14ac:dyDescent="0.2">
      <c r="A843" s="126" t="s">
        <v>1</v>
      </c>
      <c r="B843" s="60" t="s">
        <v>1409</v>
      </c>
      <c r="C843" s="41" t="s">
        <v>31</v>
      </c>
      <c r="D843" s="74" t="s">
        <v>1339</v>
      </c>
      <c r="E843" s="93" t="str">
        <f t="shared" si="375"/>
        <v>Niveau 1</v>
      </c>
      <c r="F843" s="27" t="s">
        <v>1136</v>
      </c>
      <c r="G843" s="41" t="s">
        <v>1145</v>
      </c>
      <c r="H843" s="76">
        <v>430</v>
      </c>
      <c r="I843" s="109">
        <v>4.5999999999999996</v>
      </c>
      <c r="J843" s="94">
        <f t="shared" si="369"/>
        <v>1977.9999999999998</v>
      </c>
      <c r="K843" s="27"/>
      <c r="L843" s="27"/>
      <c r="M843" s="27"/>
      <c r="N843" s="27"/>
      <c r="O843" s="27"/>
      <c r="P843" s="77"/>
      <c r="Q843" s="27"/>
      <c r="R843" s="45"/>
      <c r="S843" s="55"/>
      <c r="T843" s="23"/>
      <c r="U843" s="23"/>
      <c r="V843" s="23"/>
      <c r="W843" s="23"/>
      <c r="X843" s="23"/>
      <c r="Y843" s="91"/>
      <c r="Z843" s="92"/>
      <c r="AA843" s="92"/>
      <c r="AB843" s="67" t="str">
        <f t="shared" si="370"/>
        <v/>
      </c>
      <c r="AC843" s="67" t="str">
        <f t="shared" si="371"/>
        <v/>
      </c>
      <c r="AD843" s="67" t="str">
        <f t="shared" si="372"/>
        <v/>
      </c>
      <c r="AE843" s="31"/>
      <c r="AF843" s="23">
        <f t="shared" si="364"/>
        <v>1</v>
      </c>
      <c r="AG843" s="23">
        <f t="shared" si="365"/>
        <v>0</v>
      </c>
      <c r="AH843" s="23">
        <f t="shared" si="366"/>
        <v>0</v>
      </c>
      <c r="AI843" s="23">
        <f t="shared" si="367"/>
        <v>0</v>
      </c>
      <c r="AJ843" s="23">
        <f t="shared" si="368"/>
        <v>0</v>
      </c>
    </row>
    <row r="844" spans="1:36" ht="25.5" customHeight="1" x14ac:dyDescent="0.2">
      <c r="A844" s="126" t="s">
        <v>0</v>
      </c>
      <c r="B844" s="60" t="s">
        <v>1408</v>
      </c>
      <c r="C844" s="41" t="s">
        <v>1116</v>
      </c>
      <c r="D844" s="74" t="s">
        <v>1339</v>
      </c>
      <c r="E844" s="93" t="str">
        <f t="shared" si="375"/>
        <v>Niveau 1</v>
      </c>
      <c r="F844" s="27" t="s">
        <v>1136</v>
      </c>
      <c r="G844" s="41" t="s">
        <v>1145</v>
      </c>
      <c r="H844" s="76">
        <v>205</v>
      </c>
      <c r="I844" s="109">
        <v>4.5999999999999996</v>
      </c>
      <c r="J844" s="94">
        <f t="shared" si="369"/>
        <v>942.99999999999989</v>
      </c>
      <c r="K844" s="27"/>
      <c r="L844" s="27"/>
      <c r="M844" s="27"/>
      <c r="N844" s="27"/>
      <c r="O844" s="27"/>
      <c r="P844" s="77"/>
      <c r="Q844" s="27"/>
      <c r="R844" s="45"/>
      <c r="S844" s="55"/>
      <c r="T844" s="23"/>
      <c r="U844" s="23"/>
      <c r="V844" s="23"/>
      <c r="W844" s="23"/>
      <c r="X844" s="23"/>
      <c r="Y844" s="91"/>
      <c r="Z844" s="92"/>
      <c r="AA844" s="92"/>
      <c r="AB844" s="67" t="str">
        <f t="shared" si="370"/>
        <v/>
      </c>
      <c r="AC844" s="67" t="str">
        <f t="shared" si="371"/>
        <v/>
      </c>
      <c r="AD844" s="67" t="str">
        <f t="shared" si="372"/>
        <v/>
      </c>
      <c r="AE844" s="31"/>
      <c r="AF844" s="23">
        <f t="shared" si="364"/>
        <v>1</v>
      </c>
      <c r="AG844" s="23">
        <f t="shared" si="365"/>
        <v>0</v>
      </c>
      <c r="AH844" s="23">
        <f t="shared" si="366"/>
        <v>0</v>
      </c>
      <c r="AI844" s="23">
        <f t="shared" si="367"/>
        <v>0</v>
      </c>
      <c r="AJ844" s="23">
        <f t="shared" si="368"/>
        <v>0</v>
      </c>
    </row>
    <row r="845" spans="1:36" ht="25.5" customHeight="1" x14ac:dyDescent="0.2">
      <c r="A845" s="126" t="s">
        <v>0</v>
      </c>
      <c r="B845" s="60" t="s">
        <v>1407</v>
      </c>
      <c r="C845" s="41" t="s">
        <v>1115</v>
      </c>
      <c r="D845" s="74" t="s">
        <v>1179</v>
      </c>
      <c r="E845" s="93" t="str">
        <f t="shared" si="375"/>
        <v>Niveau 2</v>
      </c>
      <c r="F845" s="27" t="s">
        <v>1136</v>
      </c>
      <c r="G845" s="41" t="s">
        <v>1145</v>
      </c>
      <c r="H845" s="76">
        <v>280</v>
      </c>
      <c r="I845" s="109">
        <v>7.5</v>
      </c>
      <c r="J845" s="94">
        <f t="shared" si="369"/>
        <v>2100</v>
      </c>
      <c r="K845" s="27">
        <v>15</v>
      </c>
      <c r="L845" s="27"/>
      <c r="M845" s="27">
        <v>150</v>
      </c>
      <c r="N845" s="27">
        <v>420</v>
      </c>
      <c r="O845" s="27"/>
      <c r="P845" s="77"/>
      <c r="Q845" s="27"/>
      <c r="R845" s="45"/>
      <c r="S845" s="55"/>
      <c r="T845" s="23"/>
      <c r="U845" s="23"/>
      <c r="V845" s="23"/>
      <c r="W845" s="23"/>
      <c r="X845" s="23"/>
      <c r="Y845" s="91"/>
      <c r="Z845" s="92"/>
      <c r="AA845" s="92"/>
      <c r="AB845" s="67" t="str">
        <f t="shared" si="370"/>
        <v/>
      </c>
      <c r="AC845" s="67" t="str">
        <f t="shared" si="371"/>
        <v/>
      </c>
      <c r="AD845" s="67" t="str">
        <f t="shared" si="372"/>
        <v/>
      </c>
      <c r="AE845" s="31"/>
      <c r="AF845" s="23">
        <f t="shared" si="364"/>
        <v>0</v>
      </c>
      <c r="AG845" s="23">
        <f t="shared" si="365"/>
        <v>1</v>
      </c>
      <c r="AH845" s="23">
        <f t="shared" si="366"/>
        <v>0</v>
      </c>
      <c r="AI845" s="23">
        <f t="shared" si="367"/>
        <v>0</v>
      </c>
      <c r="AJ845" s="23">
        <f t="shared" si="368"/>
        <v>0</v>
      </c>
    </row>
    <row r="846" spans="1:36" ht="25.5" customHeight="1" x14ac:dyDescent="0.2">
      <c r="A846" s="126" t="s">
        <v>0</v>
      </c>
      <c r="B846" s="60" t="s">
        <v>777</v>
      </c>
      <c r="C846" s="41" t="s">
        <v>29</v>
      </c>
      <c r="D846" s="74" t="s">
        <v>1339</v>
      </c>
      <c r="E846" s="93" t="str">
        <f t="shared" si="375"/>
        <v>Niveau 1</v>
      </c>
      <c r="F846" s="27" t="s">
        <v>1136</v>
      </c>
      <c r="G846" s="41" t="s">
        <v>1145</v>
      </c>
      <c r="H846" s="76">
        <v>85</v>
      </c>
      <c r="I846" s="109">
        <v>4.5999999999999996</v>
      </c>
      <c r="J846" s="94">
        <f t="shared" ref="J846:J860" si="376">I846*H846</f>
        <v>390.99999999999994</v>
      </c>
      <c r="K846" s="27"/>
      <c r="L846" s="27"/>
      <c r="M846" s="27"/>
      <c r="N846" s="27"/>
      <c r="O846" s="27"/>
      <c r="P846" s="77"/>
      <c r="Q846" s="27"/>
      <c r="R846" s="45"/>
      <c r="S846" s="55"/>
      <c r="T846" s="23"/>
      <c r="U846" s="23"/>
      <c r="V846" s="23"/>
      <c r="W846" s="23"/>
      <c r="X846" s="23"/>
      <c r="Y846" s="91"/>
      <c r="Z846" s="92"/>
      <c r="AA846" s="92"/>
      <c r="AB846" s="67" t="str">
        <f t="shared" ref="AB846:AB860" si="377">IF(R846="Année N",Y846+Z846+AA846,"")</f>
        <v/>
      </c>
      <c r="AC846" s="67" t="str">
        <f t="shared" ref="AC846:AC860" si="378">IF(R846="N+1",Y846+Z846+AA846,"")</f>
        <v/>
      </c>
      <c r="AD846" s="67" t="str">
        <f t="shared" ref="AD846:AD860" si="379">IF(R846="&gt; N+1",Y846+Z846+AA846,"")</f>
        <v/>
      </c>
      <c r="AE846" s="31"/>
      <c r="AF846" s="23">
        <f t="shared" ref="AF846:AF860" si="380">IF(E846="Niveau 1",1,0)</f>
        <v>1</v>
      </c>
      <c r="AG846" s="23">
        <f t="shared" ref="AG846:AG860" si="381">IF(E846="Niveau 2",1,0)</f>
        <v>0</v>
      </c>
      <c r="AH846" s="23">
        <f t="shared" ref="AH846:AH860" si="382">IF(E846="Niveau 3",1,0)</f>
        <v>0</v>
      </c>
      <c r="AI846" s="23">
        <f t="shared" ref="AI846:AI860" si="383">IF(E846="Niveau 4",1,0)</f>
        <v>0</v>
      </c>
      <c r="AJ846" s="23">
        <f t="shared" ref="AJ846:AJ860" si="384">IF(E846="Niveau 5",1,0)</f>
        <v>0</v>
      </c>
    </row>
    <row r="847" spans="1:36" ht="25.5" customHeight="1" x14ac:dyDescent="0.2">
      <c r="A847" s="225" t="s">
        <v>0</v>
      </c>
      <c r="B847" s="226" t="s">
        <v>2008</v>
      </c>
      <c r="C847" s="41" t="s">
        <v>34</v>
      </c>
      <c r="D847" s="74" t="s">
        <v>1339</v>
      </c>
      <c r="E847" s="93" t="str">
        <f t="shared" ref="E847:E860" si="385">IF(D847="Bon état","Niveau 1",IF(D847="Faïencée","Niveau 2",IF(D847="Fortement faïencée","Niveau 3",IF(D847="Orniérée","Niveau 4",IF(D847="Affaissée ou quasi détruite","Niveau 5","")))))</f>
        <v>Niveau 1</v>
      </c>
      <c r="F847" s="27" t="s">
        <v>1136</v>
      </c>
      <c r="G847" s="41" t="s">
        <v>1145</v>
      </c>
      <c r="H847" s="76">
        <v>535</v>
      </c>
      <c r="I847" s="109">
        <v>5.5</v>
      </c>
      <c r="J847" s="94">
        <f t="shared" si="376"/>
        <v>2942.5</v>
      </c>
      <c r="K847" s="27"/>
      <c r="L847" s="27"/>
      <c r="M847" s="27"/>
      <c r="N847" s="27"/>
      <c r="O847" s="27"/>
      <c r="P847" s="77"/>
      <c r="Q847" s="27"/>
      <c r="R847" s="45"/>
      <c r="S847" s="55"/>
      <c r="T847" s="23"/>
      <c r="U847" s="23"/>
      <c r="V847" s="23"/>
      <c r="W847" s="23"/>
      <c r="X847" s="23"/>
      <c r="Y847" s="91"/>
      <c r="Z847" s="92"/>
      <c r="AA847" s="92"/>
      <c r="AB847" s="67" t="str">
        <f t="shared" si="377"/>
        <v/>
      </c>
      <c r="AC847" s="67" t="str">
        <f t="shared" si="378"/>
        <v/>
      </c>
      <c r="AD847" s="67" t="str">
        <f t="shared" si="379"/>
        <v/>
      </c>
      <c r="AE847" s="31"/>
      <c r="AF847" s="23">
        <f t="shared" si="380"/>
        <v>1</v>
      </c>
      <c r="AG847" s="23">
        <f t="shared" si="381"/>
        <v>0</v>
      </c>
      <c r="AH847" s="23">
        <f t="shared" si="382"/>
        <v>0</v>
      </c>
      <c r="AI847" s="23">
        <f t="shared" si="383"/>
        <v>0</v>
      </c>
      <c r="AJ847" s="23">
        <f t="shared" si="384"/>
        <v>0</v>
      </c>
    </row>
    <row r="848" spans="1:36" ht="25.5" customHeight="1" x14ac:dyDescent="0.2">
      <c r="A848" s="225" t="s">
        <v>0</v>
      </c>
      <c r="B848" s="226" t="s">
        <v>2009</v>
      </c>
      <c r="C848" s="41" t="s">
        <v>1116</v>
      </c>
      <c r="D848" s="74" t="s">
        <v>1339</v>
      </c>
      <c r="E848" s="93" t="str">
        <f t="shared" si="385"/>
        <v>Niveau 1</v>
      </c>
      <c r="F848" s="27" t="s">
        <v>1136</v>
      </c>
      <c r="G848" s="41" t="s">
        <v>1145</v>
      </c>
      <c r="H848" s="76">
        <v>230</v>
      </c>
      <c r="I848" s="109">
        <v>4</v>
      </c>
      <c r="J848" s="94">
        <f t="shared" si="376"/>
        <v>920</v>
      </c>
      <c r="K848" s="27"/>
      <c r="L848" s="27"/>
      <c r="M848" s="27"/>
      <c r="N848" s="27"/>
      <c r="O848" s="27"/>
      <c r="P848" s="77"/>
      <c r="Q848" s="27"/>
      <c r="R848" s="45"/>
      <c r="S848" s="55"/>
      <c r="T848" s="23"/>
      <c r="U848" s="23"/>
      <c r="V848" s="23"/>
      <c r="W848" s="23"/>
      <c r="X848" s="23"/>
      <c r="Y848" s="91"/>
      <c r="Z848" s="92"/>
      <c r="AA848" s="92"/>
      <c r="AB848" s="67" t="str">
        <f t="shared" si="377"/>
        <v/>
      </c>
      <c r="AC848" s="67" t="str">
        <f t="shared" si="378"/>
        <v/>
      </c>
      <c r="AD848" s="67" t="str">
        <f t="shared" si="379"/>
        <v/>
      </c>
      <c r="AE848" s="31"/>
      <c r="AF848" s="23">
        <f t="shared" si="380"/>
        <v>1</v>
      </c>
      <c r="AG848" s="23">
        <f t="shared" si="381"/>
        <v>0</v>
      </c>
      <c r="AH848" s="23">
        <f t="shared" si="382"/>
        <v>0</v>
      </c>
      <c r="AI848" s="23">
        <f t="shared" si="383"/>
        <v>0</v>
      </c>
      <c r="AJ848" s="23">
        <f t="shared" si="384"/>
        <v>0</v>
      </c>
    </row>
    <row r="849" spans="1:36" ht="25.5" customHeight="1" x14ac:dyDescent="0.2">
      <c r="A849" s="225" t="s">
        <v>0</v>
      </c>
      <c r="B849" s="226" t="s">
        <v>2007</v>
      </c>
      <c r="C849" s="41" t="s">
        <v>23</v>
      </c>
      <c r="D849" s="74" t="s">
        <v>1179</v>
      </c>
      <c r="E849" s="93" t="str">
        <f t="shared" si="385"/>
        <v>Niveau 2</v>
      </c>
      <c r="F849" s="27" t="s">
        <v>1135</v>
      </c>
      <c r="G849" s="41" t="s">
        <v>1145</v>
      </c>
      <c r="H849" s="76">
        <v>220</v>
      </c>
      <c r="I849" s="109">
        <v>6.6</v>
      </c>
      <c r="J849" s="94">
        <f t="shared" si="376"/>
        <v>1452</v>
      </c>
      <c r="K849" s="27"/>
      <c r="L849" s="27"/>
      <c r="M849" s="27"/>
      <c r="N849" s="27"/>
      <c r="O849" s="27"/>
      <c r="P849" s="77"/>
      <c r="Q849" s="27"/>
      <c r="R849" s="45"/>
      <c r="S849" s="55"/>
      <c r="T849" s="23"/>
      <c r="U849" s="23"/>
      <c r="V849" s="23"/>
      <c r="W849" s="23"/>
      <c r="X849" s="23"/>
      <c r="Y849" s="91"/>
      <c r="Z849" s="92"/>
      <c r="AA849" s="92"/>
      <c r="AB849" s="67" t="str">
        <f t="shared" si="377"/>
        <v/>
      </c>
      <c r="AC849" s="67" t="str">
        <f t="shared" si="378"/>
        <v/>
      </c>
      <c r="AD849" s="67" t="str">
        <f t="shared" si="379"/>
        <v/>
      </c>
      <c r="AE849" s="31"/>
      <c r="AF849" s="23">
        <f t="shared" si="380"/>
        <v>0</v>
      </c>
      <c r="AG849" s="23">
        <f t="shared" si="381"/>
        <v>1</v>
      </c>
      <c r="AH849" s="23">
        <f t="shared" si="382"/>
        <v>0</v>
      </c>
      <c r="AI849" s="23">
        <f t="shared" si="383"/>
        <v>0</v>
      </c>
      <c r="AJ849" s="23">
        <f t="shared" si="384"/>
        <v>0</v>
      </c>
    </row>
    <row r="850" spans="1:36" ht="25.5" customHeight="1" x14ac:dyDescent="0.2">
      <c r="A850" s="225" t="s">
        <v>0</v>
      </c>
      <c r="B850" s="226" t="s">
        <v>2006</v>
      </c>
      <c r="C850" s="41" t="s">
        <v>1113</v>
      </c>
      <c r="D850" s="74" t="s">
        <v>1339</v>
      </c>
      <c r="E850" s="93" t="str">
        <f t="shared" si="385"/>
        <v>Niveau 1</v>
      </c>
      <c r="F850" s="27" t="s">
        <v>1135</v>
      </c>
      <c r="G850" s="41" t="s">
        <v>1145</v>
      </c>
      <c r="H850" s="76">
        <v>390</v>
      </c>
      <c r="I850" s="109">
        <v>4.4000000000000004</v>
      </c>
      <c r="J850" s="94">
        <f t="shared" si="376"/>
        <v>1716.0000000000002</v>
      </c>
      <c r="K850" s="27"/>
      <c r="L850" s="27"/>
      <c r="M850" s="27"/>
      <c r="N850" s="27"/>
      <c r="O850" s="27"/>
      <c r="P850" s="77"/>
      <c r="Q850" s="27"/>
      <c r="R850" s="45"/>
      <c r="S850" s="55"/>
      <c r="T850" s="23"/>
      <c r="U850" s="23"/>
      <c r="V850" s="23"/>
      <c r="W850" s="23"/>
      <c r="X850" s="23"/>
      <c r="Y850" s="91"/>
      <c r="Z850" s="92"/>
      <c r="AA850" s="92"/>
      <c r="AB850" s="67" t="str">
        <f t="shared" si="377"/>
        <v/>
      </c>
      <c r="AC850" s="67" t="str">
        <f t="shared" si="378"/>
        <v/>
      </c>
      <c r="AD850" s="67" t="str">
        <f t="shared" si="379"/>
        <v/>
      </c>
      <c r="AE850" s="31"/>
      <c r="AF850" s="23">
        <f t="shared" si="380"/>
        <v>1</v>
      </c>
      <c r="AG850" s="23">
        <f t="shared" si="381"/>
        <v>0</v>
      </c>
      <c r="AH850" s="23">
        <f t="shared" si="382"/>
        <v>0</v>
      </c>
      <c r="AI850" s="23">
        <f t="shared" si="383"/>
        <v>0</v>
      </c>
      <c r="AJ850" s="23">
        <f t="shared" si="384"/>
        <v>0</v>
      </c>
    </row>
    <row r="851" spans="1:36" ht="25.5" customHeight="1" x14ac:dyDescent="0.2">
      <c r="A851" s="212" t="s">
        <v>0</v>
      </c>
      <c r="B851" s="223" t="s">
        <v>2005</v>
      </c>
      <c r="C851" s="214" t="s">
        <v>1340</v>
      </c>
      <c r="D851" s="74" t="s">
        <v>1180</v>
      </c>
      <c r="E851" s="93" t="str">
        <f t="shared" si="385"/>
        <v>Niveau 3</v>
      </c>
      <c r="F851" s="27" t="s">
        <v>1136</v>
      </c>
      <c r="G851" s="41" t="s">
        <v>1145</v>
      </c>
      <c r="H851" s="76"/>
      <c r="I851" s="109"/>
      <c r="J851" s="94">
        <f t="shared" si="376"/>
        <v>0</v>
      </c>
      <c r="K851" s="27"/>
      <c r="L851" s="27"/>
      <c r="M851" s="27"/>
      <c r="N851" s="27"/>
      <c r="O851" s="27"/>
      <c r="P851" s="118"/>
      <c r="Q851" s="27"/>
      <c r="R851" s="45"/>
      <c r="S851" s="55"/>
      <c r="T851" s="23"/>
      <c r="U851" s="23"/>
      <c r="V851" s="23"/>
      <c r="W851" s="23"/>
      <c r="X851" s="23"/>
      <c r="Y851" s="91"/>
      <c r="Z851" s="92"/>
      <c r="AA851" s="92"/>
      <c r="AB851" s="67" t="str">
        <f t="shared" si="377"/>
        <v/>
      </c>
      <c r="AC851" s="67" t="str">
        <f t="shared" si="378"/>
        <v/>
      </c>
      <c r="AD851" s="67" t="str">
        <f t="shared" si="379"/>
        <v/>
      </c>
      <c r="AE851" s="31"/>
      <c r="AF851" s="23">
        <f t="shared" si="380"/>
        <v>0</v>
      </c>
      <c r="AG851" s="23">
        <f t="shared" si="381"/>
        <v>0</v>
      </c>
      <c r="AH851" s="23">
        <f t="shared" si="382"/>
        <v>1</v>
      </c>
      <c r="AI851" s="23">
        <f t="shared" si="383"/>
        <v>0</v>
      </c>
      <c r="AJ851" s="23">
        <f t="shared" si="384"/>
        <v>0</v>
      </c>
    </row>
    <row r="852" spans="1:36" ht="25.5" customHeight="1" x14ac:dyDescent="0.2">
      <c r="A852" s="212" t="s">
        <v>4</v>
      </c>
      <c r="B852" s="223" t="s">
        <v>2024</v>
      </c>
      <c r="C852" s="214" t="s">
        <v>29</v>
      </c>
      <c r="D852" s="74" t="s">
        <v>1339</v>
      </c>
      <c r="E852" s="93" t="str">
        <f t="shared" si="385"/>
        <v>Niveau 1</v>
      </c>
      <c r="F852" s="27" t="s">
        <v>1136</v>
      </c>
      <c r="G852" s="41" t="s">
        <v>1145</v>
      </c>
      <c r="H852" s="76"/>
      <c r="I852" s="109"/>
      <c r="J852" s="94">
        <f t="shared" si="376"/>
        <v>0</v>
      </c>
      <c r="K852" s="27"/>
      <c r="L852" s="27"/>
      <c r="M852" s="27"/>
      <c r="N852" s="27"/>
      <c r="O852" s="27"/>
      <c r="P852" s="77" t="s">
        <v>1420</v>
      </c>
      <c r="Q852" s="27"/>
      <c r="R852" s="45"/>
      <c r="S852" s="55"/>
      <c r="T852" s="23"/>
      <c r="U852" s="23"/>
      <c r="V852" s="23"/>
      <c r="W852" s="23"/>
      <c r="X852" s="23"/>
      <c r="Y852" s="91"/>
      <c r="Z852" s="92"/>
      <c r="AA852" s="92"/>
      <c r="AB852" s="67" t="str">
        <f t="shared" si="377"/>
        <v/>
      </c>
      <c r="AC852" s="67" t="str">
        <f t="shared" si="378"/>
        <v/>
      </c>
      <c r="AD852" s="67" t="str">
        <f t="shared" si="379"/>
        <v/>
      </c>
      <c r="AE852" s="31"/>
      <c r="AF852" s="23">
        <f t="shared" si="380"/>
        <v>1</v>
      </c>
      <c r="AG852" s="23">
        <f t="shared" si="381"/>
        <v>0</v>
      </c>
      <c r="AH852" s="23">
        <f t="shared" si="382"/>
        <v>0</v>
      </c>
      <c r="AI852" s="23">
        <f t="shared" si="383"/>
        <v>0</v>
      </c>
      <c r="AJ852" s="23">
        <f t="shared" si="384"/>
        <v>0</v>
      </c>
    </row>
    <row r="853" spans="1:36" ht="25.5" customHeight="1" x14ac:dyDescent="0.2">
      <c r="A853" s="225" t="s">
        <v>0</v>
      </c>
      <c r="B853" s="226" t="s">
        <v>2015</v>
      </c>
      <c r="C853" s="41" t="s">
        <v>37</v>
      </c>
      <c r="D853" s="74" t="s">
        <v>1339</v>
      </c>
      <c r="E853" s="93" t="str">
        <f t="shared" si="385"/>
        <v>Niveau 1</v>
      </c>
      <c r="F853" s="27" t="s">
        <v>1136</v>
      </c>
      <c r="G853" s="41" t="s">
        <v>1145</v>
      </c>
      <c r="H853" s="76">
        <v>75</v>
      </c>
      <c r="I853" s="109">
        <v>9.1999999999999993</v>
      </c>
      <c r="J853" s="94">
        <f t="shared" si="376"/>
        <v>690</v>
      </c>
      <c r="K853" s="27"/>
      <c r="L853" s="27"/>
      <c r="M853" s="27"/>
      <c r="N853" s="27"/>
      <c r="O853" s="27"/>
      <c r="P853" s="77"/>
      <c r="Q853" s="27"/>
      <c r="R853" s="45"/>
      <c r="S853" s="55"/>
      <c r="T853" s="23"/>
      <c r="U853" s="23"/>
      <c r="V853" s="23"/>
      <c r="W853" s="23"/>
      <c r="X853" s="23"/>
      <c r="Y853" s="91"/>
      <c r="Z853" s="92"/>
      <c r="AA853" s="92"/>
      <c r="AB853" s="67" t="str">
        <f t="shared" si="377"/>
        <v/>
      </c>
      <c r="AC853" s="67" t="str">
        <f t="shared" si="378"/>
        <v/>
      </c>
      <c r="AD853" s="67" t="str">
        <f t="shared" si="379"/>
        <v/>
      </c>
      <c r="AE853" s="31"/>
      <c r="AF853" s="23">
        <f t="shared" si="380"/>
        <v>1</v>
      </c>
      <c r="AG853" s="23">
        <f t="shared" si="381"/>
        <v>0</v>
      </c>
      <c r="AH853" s="23">
        <f t="shared" si="382"/>
        <v>0</v>
      </c>
      <c r="AI853" s="23">
        <f t="shared" si="383"/>
        <v>0</v>
      </c>
      <c r="AJ853" s="23">
        <f t="shared" si="384"/>
        <v>0</v>
      </c>
    </row>
    <row r="854" spans="1:36" ht="25.5" customHeight="1" x14ac:dyDescent="0.2">
      <c r="A854" s="225" t="s">
        <v>0</v>
      </c>
      <c r="B854" s="226" t="s">
        <v>2013</v>
      </c>
      <c r="C854" s="41" t="s">
        <v>1113</v>
      </c>
      <c r="D854" s="74" t="s">
        <v>1339</v>
      </c>
      <c r="E854" s="93" t="str">
        <f t="shared" si="385"/>
        <v>Niveau 1</v>
      </c>
      <c r="F854" s="27" t="s">
        <v>1136</v>
      </c>
      <c r="G854" s="41" t="s">
        <v>1145</v>
      </c>
      <c r="H854" s="76">
        <v>310</v>
      </c>
      <c r="I854" s="109">
        <v>4.7</v>
      </c>
      <c r="J854" s="94">
        <f t="shared" si="376"/>
        <v>1457</v>
      </c>
      <c r="K854" s="27"/>
      <c r="L854" s="27"/>
      <c r="M854" s="27"/>
      <c r="N854" s="27"/>
      <c r="O854" s="27"/>
      <c r="P854" s="77"/>
      <c r="Q854" s="27"/>
      <c r="R854" s="45"/>
      <c r="S854" s="55"/>
      <c r="T854" s="23"/>
      <c r="U854" s="23"/>
      <c r="V854" s="23"/>
      <c r="W854" s="23"/>
      <c r="X854" s="23"/>
      <c r="Y854" s="91"/>
      <c r="Z854" s="92"/>
      <c r="AA854" s="92"/>
      <c r="AB854" s="67" t="str">
        <f t="shared" si="377"/>
        <v/>
      </c>
      <c r="AC854" s="67" t="str">
        <f t="shared" si="378"/>
        <v/>
      </c>
      <c r="AD854" s="67" t="str">
        <f t="shared" si="379"/>
        <v/>
      </c>
      <c r="AE854" s="31"/>
      <c r="AF854" s="23">
        <f t="shared" si="380"/>
        <v>1</v>
      </c>
      <c r="AG854" s="23">
        <f t="shared" si="381"/>
        <v>0</v>
      </c>
      <c r="AH854" s="23">
        <f t="shared" si="382"/>
        <v>0</v>
      </c>
      <c r="AI854" s="23">
        <f t="shared" si="383"/>
        <v>0</v>
      </c>
      <c r="AJ854" s="23">
        <f t="shared" si="384"/>
        <v>0</v>
      </c>
    </row>
    <row r="855" spans="1:36" ht="25.5" customHeight="1" x14ac:dyDescent="0.2">
      <c r="A855" s="228" t="s">
        <v>0</v>
      </c>
      <c r="B855" s="229" t="s">
        <v>2014</v>
      </c>
      <c r="C855" s="179" t="s">
        <v>25</v>
      </c>
      <c r="D855" s="74"/>
      <c r="E855" s="93" t="str">
        <f t="shared" si="385"/>
        <v/>
      </c>
      <c r="F855" s="27"/>
      <c r="G855" s="41"/>
      <c r="H855" s="76"/>
      <c r="I855" s="109"/>
      <c r="J855" s="94">
        <f t="shared" si="376"/>
        <v>0</v>
      </c>
      <c r="K855" s="27"/>
      <c r="L855" s="27"/>
      <c r="M855" s="27"/>
      <c r="N855" s="27"/>
      <c r="O855" s="27"/>
      <c r="P855" s="77"/>
      <c r="Q855" s="27"/>
      <c r="R855" s="45"/>
      <c r="S855" s="55"/>
      <c r="T855" s="23"/>
      <c r="U855" s="23"/>
      <c r="V855" s="23"/>
      <c r="W855" s="23"/>
      <c r="X855" s="23"/>
      <c r="Y855" s="91"/>
      <c r="Z855" s="92"/>
      <c r="AA855" s="92"/>
      <c r="AB855" s="67" t="str">
        <f t="shared" si="377"/>
        <v/>
      </c>
      <c r="AC855" s="67" t="str">
        <f t="shared" si="378"/>
        <v/>
      </c>
      <c r="AD855" s="67" t="str">
        <f t="shared" si="379"/>
        <v/>
      </c>
      <c r="AE855" s="31"/>
      <c r="AF855" s="23">
        <f t="shared" si="380"/>
        <v>0</v>
      </c>
      <c r="AG855" s="23">
        <f t="shared" si="381"/>
        <v>0</v>
      </c>
      <c r="AH855" s="23">
        <f t="shared" si="382"/>
        <v>0</v>
      </c>
      <c r="AI855" s="23">
        <f t="shared" si="383"/>
        <v>0</v>
      </c>
      <c r="AJ855" s="23">
        <f t="shared" si="384"/>
        <v>0</v>
      </c>
    </row>
    <row r="856" spans="1:36" ht="25.5" customHeight="1" x14ac:dyDescent="0.2">
      <c r="A856" s="225" t="s">
        <v>0</v>
      </c>
      <c r="B856" s="226" t="s">
        <v>2012</v>
      </c>
      <c r="C856" s="41" t="s">
        <v>26</v>
      </c>
      <c r="D856" s="74" t="s">
        <v>1179</v>
      </c>
      <c r="E856" s="93" t="str">
        <f t="shared" si="385"/>
        <v>Niveau 2</v>
      </c>
      <c r="F856" s="27" t="s">
        <v>1136</v>
      </c>
      <c r="G856" s="41" t="s">
        <v>1145</v>
      </c>
      <c r="H856" s="76">
        <v>200</v>
      </c>
      <c r="I856" s="109">
        <v>5.4</v>
      </c>
      <c r="J856" s="94">
        <f t="shared" si="376"/>
        <v>1080</v>
      </c>
      <c r="K856" s="27"/>
      <c r="L856" s="27"/>
      <c r="M856" s="27"/>
      <c r="N856" s="27"/>
      <c r="O856" s="27"/>
      <c r="P856" s="118"/>
      <c r="Q856" s="27"/>
      <c r="R856" s="45"/>
      <c r="S856" s="55"/>
      <c r="T856" s="23"/>
      <c r="U856" s="23"/>
      <c r="V856" s="23"/>
      <c r="W856" s="23"/>
      <c r="X856" s="23"/>
      <c r="Y856" s="91"/>
      <c r="Z856" s="92"/>
      <c r="AA856" s="92"/>
      <c r="AB856" s="67" t="str">
        <f t="shared" si="377"/>
        <v/>
      </c>
      <c r="AC856" s="67" t="str">
        <f t="shared" si="378"/>
        <v/>
      </c>
      <c r="AD856" s="67" t="str">
        <f t="shared" si="379"/>
        <v/>
      </c>
      <c r="AE856" s="31"/>
      <c r="AF856" s="23">
        <f t="shared" si="380"/>
        <v>0</v>
      </c>
      <c r="AG856" s="23">
        <f t="shared" si="381"/>
        <v>1</v>
      </c>
      <c r="AH856" s="23">
        <f t="shared" si="382"/>
        <v>0</v>
      </c>
      <c r="AI856" s="23">
        <f t="shared" si="383"/>
        <v>0</v>
      </c>
      <c r="AJ856" s="23">
        <f t="shared" si="384"/>
        <v>0</v>
      </c>
    </row>
    <row r="857" spans="1:36" ht="25.5" customHeight="1" x14ac:dyDescent="0.2">
      <c r="A857" s="225" t="s">
        <v>0</v>
      </c>
      <c r="B857" s="226" t="s">
        <v>2011</v>
      </c>
      <c r="C857" s="41" t="s">
        <v>36</v>
      </c>
      <c r="D857" s="74" t="s">
        <v>1339</v>
      </c>
      <c r="E857" s="93" t="str">
        <f t="shared" si="385"/>
        <v>Niveau 1</v>
      </c>
      <c r="F857" s="27" t="s">
        <v>1136</v>
      </c>
      <c r="G857" s="41" t="s">
        <v>1145</v>
      </c>
      <c r="H857" s="76">
        <v>365</v>
      </c>
      <c r="I857" s="109">
        <v>5.5</v>
      </c>
      <c r="J857" s="94">
        <f t="shared" si="376"/>
        <v>2007.5</v>
      </c>
      <c r="K857" s="27"/>
      <c r="L857" s="27"/>
      <c r="M857" s="27"/>
      <c r="N857" s="27"/>
      <c r="O857" s="27"/>
      <c r="P857" s="77"/>
      <c r="Q857" s="27"/>
      <c r="R857" s="45"/>
      <c r="S857" s="55"/>
      <c r="T857" s="23"/>
      <c r="U857" s="23"/>
      <c r="V857" s="23"/>
      <c r="W857" s="23"/>
      <c r="X857" s="23"/>
      <c r="Y857" s="91"/>
      <c r="Z857" s="92"/>
      <c r="AA857" s="92"/>
      <c r="AB857" s="67" t="str">
        <f t="shared" si="377"/>
        <v/>
      </c>
      <c r="AC857" s="67" t="str">
        <f t="shared" si="378"/>
        <v/>
      </c>
      <c r="AD857" s="67" t="str">
        <f t="shared" si="379"/>
        <v/>
      </c>
      <c r="AE857" s="31"/>
      <c r="AF857" s="23">
        <f t="shared" si="380"/>
        <v>1</v>
      </c>
      <c r="AG857" s="23">
        <f t="shared" si="381"/>
        <v>0</v>
      </c>
      <c r="AH857" s="23">
        <f t="shared" si="382"/>
        <v>0</v>
      </c>
      <c r="AI857" s="23">
        <f t="shared" si="383"/>
        <v>0</v>
      </c>
      <c r="AJ857" s="23">
        <f t="shared" si="384"/>
        <v>0</v>
      </c>
    </row>
    <row r="858" spans="1:36" ht="25.5" customHeight="1" x14ac:dyDescent="0.2">
      <c r="A858" s="225" t="s">
        <v>1</v>
      </c>
      <c r="B858" s="226" t="s">
        <v>2010</v>
      </c>
      <c r="C858" s="41" t="s">
        <v>31</v>
      </c>
      <c r="D858" s="74" t="s">
        <v>1179</v>
      </c>
      <c r="E858" s="93" t="str">
        <f t="shared" si="385"/>
        <v>Niveau 2</v>
      </c>
      <c r="F858" s="27" t="s">
        <v>1136</v>
      </c>
      <c r="G858" s="41" t="s">
        <v>1145</v>
      </c>
      <c r="H858" s="76">
        <v>390</v>
      </c>
      <c r="I858" s="109">
        <v>5.0999999999999996</v>
      </c>
      <c r="J858" s="94">
        <f t="shared" si="376"/>
        <v>1988.9999999999998</v>
      </c>
      <c r="K858" s="27"/>
      <c r="L858" s="27"/>
      <c r="M858" s="27"/>
      <c r="N858" s="27"/>
      <c r="O858" s="27"/>
      <c r="P858" s="77"/>
      <c r="Q858" s="27"/>
      <c r="R858" s="45"/>
      <c r="S858" s="55"/>
      <c r="T858" s="23"/>
      <c r="U858" s="23"/>
      <c r="V858" s="23"/>
      <c r="W858" s="23"/>
      <c r="X858" s="23"/>
      <c r="Y858" s="91"/>
      <c r="Z858" s="92"/>
      <c r="AA858" s="92"/>
      <c r="AB858" s="67" t="str">
        <f t="shared" si="377"/>
        <v/>
      </c>
      <c r="AC858" s="67" t="str">
        <f t="shared" si="378"/>
        <v/>
      </c>
      <c r="AD858" s="67" t="str">
        <f t="shared" si="379"/>
        <v/>
      </c>
      <c r="AE858" s="31"/>
      <c r="AF858" s="23">
        <f t="shared" si="380"/>
        <v>0</v>
      </c>
      <c r="AG858" s="23">
        <f t="shared" si="381"/>
        <v>1</v>
      </c>
      <c r="AH858" s="23">
        <f t="shared" si="382"/>
        <v>0</v>
      </c>
      <c r="AI858" s="23">
        <f t="shared" si="383"/>
        <v>0</v>
      </c>
      <c r="AJ858" s="23">
        <f t="shared" si="384"/>
        <v>0</v>
      </c>
    </row>
    <row r="859" spans="1:36" ht="25.5" customHeight="1" x14ac:dyDescent="0.2">
      <c r="A859" s="225" t="s">
        <v>0</v>
      </c>
      <c r="B859" s="226" t="s">
        <v>799</v>
      </c>
      <c r="C859" s="41" t="s">
        <v>1113</v>
      </c>
      <c r="D859" s="74" t="s">
        <v>1179</v>
      </c>
      <c r="E859" s="93" t="str">
        <f t="shared" si="385"/>
        <v>Niveau 2</v>
      </c>
      <c r="F859" s="27" t="s">
        <v>1134</v>
      </c>
      <c r="G859" s="41" t="s">
        <v>1144</v>
      </c>
      <c r="H859" s="76">
        <v>200</v>
      </c>
      <c r="I859" s="109">
        <v>7</v>
      </c>
      <c r="J859" s="94">
        <f t="shared" si="376"/>
        <v>1400</v>
      </c>
      <c r="K859" s="27"/>
      <c r="L859" s="27"/>
      <c r="M859" s="27"/>
      <c r="N859" s="27"/>
      <c r="O859" s="27"/>
      <c r="P859" s="77"/>
      <c r="Q859" s="27"/>
      <c r="R859" s="45"/>
      <c r="S859" s="55"/>
      <c r="T859" s="23"/>
      <c r="U859" s="23"/>
      <c r="V859" s="23"/>
      <c r="W859" s="23"/>
      <c r="X859" s="23"/>
      <c r="Y859" s="91"/>
      <c r="Z859" s="92"/>
      <c r="AA859" s="92"/>
      <c r="AB859" s="67" t="str">
        <f t="shared" si="377"/>
        <v/>
      </c>
      <c r="AC859" s="67" t="str">
        <f t="shared" si="378"/>
        <v/>
      </c>
      <c r="AD859" s="67" t="str">
        <f t="shared" si="379"/>
        <v/>
      </c>
      <c r="AE859" s="31"/>
      <c r="AF859" s="23">
        <f t="shared" si="380"/>
        <v>0</v>
      </c>
      <c r="AG859" s="23">
        <f t="shared" si="381"/>
        <v>1</v>
      </c>
      <c r="AH859" s="23">
        <f t="shared" si="382"/>
        <v>0</v>
      </c>
      <c r="AI859" s="23">
        <f t="shared" si="383"/>
        <v>0</v>
      </c>
      <c r="AJ859" s="23">
        <f t="shared" si="384"/>
        <v>0</v>
      </c>
    </row>
    <row r="860" spans="1:36" ht="25.5" customHeight="1" x14ac:dyDescent="0.2">
      <c r="A860" s="225" t="s">
        <v>0</v>
      </c>
      <c r="B860" s="226" t="s">
        <v>800</v>
      </c>
      <c r="C860" s="41" t="s">
        <v>24</v>
      </c>
      <c r="D860" s="74" t="s">
        <v>1339</v>
      </c>
      <c r="E860" s="93" t="str">
        <f t="shared" si="385"/>
        <v>Niveau 1</v>
      </c>
      <c r="F860" s="27" t="s">
        <v>1135</v>
      </c>
      <c r="G860" s="41" t="s">
        <v>1145</v>
      </c>
      <c r="H860" s="76">
        <v>100</v>
      </c>
      <c r="I860" s="109">
        <v>4.7</v>
      </c>
      <c r="J860" s="94">
        <f t="shared" si="376"/>
        <v>470</v>
      </c>
      <c r="K860" s="27"/>
      <c r="L860" s="27"/>
      <c r="M860" s="27"/>
      <c r="N860" s="27"/>
      <c r="O860" s="27"/>
      <c r="P860" s="77"/>
      <c r="Q860" s="27"/>
      <c r="R860" s="45"/>
      <c r="S860" s="55"/>
      <c r="T860" s="23"/>
      <c r="U860" s="23"/>
      <c r="V860" s="23"/>
      <c r="W860" s="23"/>
      <c r="X860" s="23"/>
      <c r="Y860" s="91"/>
      <c r="Z860" s="92"/>
      <c r="AA860" s="92"/>
      <c r="AB860" s="67" t="str">
        <f t="shared" si="377"/>
        <v/>
      </c>
      <c r="AC860" s="67" t="str">
        <f t="shared" si="378"/>
        <v/>
      </c>
      <c r="AD860" s="67" t="str">
        <f t="shared" si="379"/>
        <v/>
      </c>
      <c r="AE860" s="31"/>
      <c r="AF860" s="23">
        <f t="shared" si="380"/>
        <v>1</v>
      </c>
      <c r="AG860" s="23">
        <f t="shared" si="381"/>
        <v>0</v>
      </c>
      <c r="AH860" s="23">
        <f t="shared" si="382"/>
        <v>0</v>
      </c>
      <c r="AI860" s="23">
        <f t="shared" si="383"/>
        <v>0</v>
      </c>
      <c r="AJ860" s="23">
        <f t="shared" si="384"/>
        <v>0</v>
      </c>
    </row>
    <row r="861" spans="1:36" ht="25.5" customHeight="1" x14ac:dyDescent="0.2">
      <c r="A861" s="228" t="s">
        <v>5</v>
      </c>
      <c r="B861" s="229" t="s">
        <v>2125</v>
      </c>
      <c r="C861" s="179" t="s">
        <v>31</v>
      </c>
      <c r="D861" s="74"/>
      <c r="E861" s="93"/>
      <c r="F861" s="27"/>
      <c r="G861" s="41"/>
      <c r="H861" s="76"/>
      <c r="I861" s="109"/>
      <c r="J861" s="94"/>
      <c r="K861" s="27"/>
      <c r="L861" s="27"/>
      <c r="M861" s="27"/>
      <c r="N861" s="27"/>
      <c r="O861" s="27"/>
      <c r="P861" s="77"/>
      <c r="Q861" s="27"/>
      <c r="R861" s="45"/>
      <c r="S861" s="217"/>
      <c r="T861" s="23"/>
      <c r="U861" s="23"/>
      <c r="V861" s="23"/>
      <c r="W861" s="23"/>
      <c r="X861" s="23"/>
      <c r="Y861" s="91"/>
      <c r="Z861" s="92"/>
      <c r="AA861" s="92"/>
      <c r="AB861" s="216"/>
      <c r="AC861" s="216"/>
      <c r="AD861" s="216"/>
      <c r="AE861" s="31"/>
      <c r="AF861" s="23"/>
      <c r="AG861" s="23"/>
      <c r="AH861" s="23"/>
      <c r="AI861" s="23"/>
      <c r="AJ861" s="23"/>
    </row>
    <row r="862" spans="1:36" ht="25.5" customHeight="1" x14ac:dyDescent="0.2">
      <c r="A862" s="225" t="s">
        <v>0</v>
      </c>
      <c r="B862" s="226" t="s">
        <v>2016</v>
      </c>
      <c r="C862" s="41" t="s">
        <v>1116</v>
      </c>
      <c r="D862" s="74" t="s">
        <v>1339</v>
      </c>
      <c r="E862" s="93" t="str">
        <f>IF(D862="Bon état","Niveau 1",IF(D862="Faïencée","Niveau 2",IF(D862="Fortement faïencée","Niveau 3",IF(D862="Orniérée","Niveau 4",IF(D862="Affaissée ou quasi détruite","Niveau 5","")))))</f>
        <v>Niveau 1</v>
      </c>
      <c r="F862" s="27" t="s">
        <v>1136</v>
      </c>
      <c r="G862" s="41" t="s">
        <v>1145</v>
      </c>
      <c r="H862" s="76">
        <v>250</v>
      </c>
      <c r="I862" s="109">
        <v>4.5999999999999996</v>
      </c>
      <c r="J862" s="94">
        <f>I862*H862</f>
        <v>1150</v>
      </c>
      <c r="K862" s="27"/>
      <c r="L862" s="27"/>
      <c r="M862" s="27"/>
      <c r="N862" s="27"/>
      <c r="O862" s="27"/>
      <c r="P862" s="77"/>
      <c r="Q862" s="27"/>
      <c r="R862" s="45"/>
      <c r="S862" s="55"/>
      <c r="T862" s="23"/>
      <c r="U862" s="23"/>
      <c r="V862" s="23"/>
      <c r="W862" s="23"/>
      <c r="X862" s="23"/>
      <c r="Y862" s="91"/>
      <c r="Z862" s="92"/>
      <c r="AA862" s="92"/>
      <c r="AB862" s="67" t="str">
        <f>IF(R862="Année N",Y862+Z862+AA862,"")</f>
        <v/>
      </c>
      <c r="AC862" s="67" t="str">
        <f>IF(R862="N+1",Y862+Z862+AA862,"")</f>
        <v/>
      </c>
      <c r="AD862" s="67" t="str">
        <f>IF(R862="&gt; N+1",Y862+Z862+AA862,"")</f>
        <v/>
      </c>
      <c r="AE862" s="31"/>
      <c r="AF862" s="23">
        <f>IF(E862="Niveau 1",1,0)</f>
        <v>1</v>
      </c>
      <c r="AG862" s="23">
        <f>IF(E862="Niveau 2",1,0)</f>
        <v>0</v>
      </c>
      <c r="AH862" s="23">
        <f>IF(E862="Niveau 3",1,0)</f>
        <v>0</v>
      </c>
      <c r="AI862" s="23">
        <f>IF(E862="Niveau 4",1,0)</f>
        <v>0</v>
      </c>
      <c r="AJ862" s="23">
        <f>IF(E862="Niveau 5",1,0)</f>
        <v>0</v>
      </c>
    </row>
    <row r="863" spans="1:36" ht="25.5" customHeight="1" x14ac:dyDescent="0.2">
      <c r="A863" s="225" t="s">
        <v>0</v>
      </c>
      <c r="B863" s="226" t="s">
        <v>802</v>
      </c>
      <c r="C863" s="41" t="s">
        <v>26</v>
      </c>
      <c r="D863" s="74" t="s">
        <v>1339</v>
      </c>
      <c r="E863" s="93" t="str">
        <f>IF(D863="Bon état","Niveau 1",IF(D863="Faïencée","Niveau 2",IF(D863="Fortement faïencée","Niveau 3",IF(D863="Orniérée","Niveau 4",IF(D863="Affaissée ou quasi détruite","Niveau 5","")))))</f>
        <v>Niveau 1</v>
      </c>
      <c r="F863" s="27" t="s">
        <v>1136</v>
      </c>
      <c r="G863" s="41" t="s">
        <v>1145</v>
      </c>
      <c r="H863" s="76">
        <v>200</v>
      </c>
      <c r="I863" s="109">
        <v>3.7</v>
      </c>
      <c r="J863" s="94">
        <f>I863*H863</f>
        <v>740</v>
      </c>
      <c r="K863" s="27"/>
      <c r="L863" s="27"/>
      <c r="M863" s="27"/>
      <c r="N863" s="27"/>
      <c r="O863" s="27"/>
      <c r="P863" s="118"/>
      <c r="Q863" s="27"/>
      <c r="R863" s="45"/>
      <c r="S863" s="55"/>
      <c r="T863" s="23"/>
      <c r="U863" s="23"/>
      <c r="V863" s="23"/>
      <c r="W863" s="23"/>
      <c r="X863" s="23"/>
      <c r="Y863" s="91"/>
      <c r="Z863" s="92"/>
      <c r="AA863" s="92"/>
      <c r="AB863" s="67" t="str">
        <f>IF(R863="Année N",Y863+Z863+AA863,"")</f>
        <v/>
      </c>
      <c r="AC863" s="67" t="str">
        <f>IF(R863="N+1",Y863+Z863+AA863,"")</f>
        <v/>
      </c>
      <c r="AD863" s="67" t="str">
        <f>IF(R863="&gt; N+1",Y863+Z863+AA863,"")</f>
        <v/>
      </c>
      <c r="AE863" s="31"/>
      <c r="AF863" s="23">
        <f>IF(E863="Niveau 1",1,0)</f>
        <v>1</v>
      </c>
      <c r="AG863" s="23">
        <f>IF(E863="Niveau 2",1,0)</f>
        <v>0</v>
      </c>
      <c r="AH863" s="23">
        <f>IF(E863="Niveau 3",1,0)</f>
        <v>0</v>
      </c>
      <c r="AI863" s="23">
        <f>IF(E863="Niveau 4",1,0)</f>
        <v>0</v>
      </c>
      <c r="AJ863" s="23">
        <f>IF(E863="Niveau 5",1,0)</f>
        <v>0</v>
      </c>
    </row>
    <row r="864" spans="1:36" ht="25.5" customHeight="1" x14ac:dyDescent="0.2">
      <c r="A864" s="228" t="s">
        <v>0</v>
      </c>
      <c r="B864" s="229" t="s">
        <v>803</v>
      </c>
      <c r="C864" s="179" t="s">
        <v>25</v>
      </c>
      <c r="D864" s="74"/>
      <c r="E864" s="93" t="str">
        <f t="shared" si="375"/>
        <v/>
      </c>
      <c r="F864" s="27"/>
      <c r="G864" s="41"/>
      <c r="H864" s="76"/>
      <c r="I864" s="109"/>
      <c r="J864" s="94">
        <f t="shared" ref="J864:J925" si="386">I864*H864</f>
        <v>0</v>
      </c>
      <c r="K864" s="27"/>
      <c r="L864" s="27"/>
      <c r="M864" s="27"/>
      <c r="N864" s="27"/>
      <c r="O864" s="27"/>
      <c r="P864" s="77"/>
      <c r="Q864" s="27"/>
      <c r="R864" s="45"/>
      <c r="S864" s="55"/>
      <c r="T864" s="23"/>
      <c r="U864" s="23"/>
      <c r="V864" s="23"/>
      <c r="W864" s="23"/>
      <c r="X864" s="23"/>
      <c r="Y864" s="91"/>
      <c r="Z864" s="92"/>
      <c r="AA864" s="92"/>
      <c r="AB864" s="67" t="str">
        <f t="shared" ref="AB864:AB936" si="387">IF(R864="Année N",Y864+Z864+AA864,"")</f>
        <v/>
      </c>
      <c r="AC864" s="67" t="str">
        <f t="shared" ref="AC864:AC936" si="388">IF(R864="N+1",Y864+Z864+AA864,"")</f>
        <v/>
      </c>
      <c r="AD864" s="67" t="str">
        <f t="shared" ref="AD864:AD936" si="389">IF(R864="&gt; N+1",Y864+Z864+AA864,"")</f>
        <v/>
      </c>
      <c r="AE864" s="31"/>
      <c r="AF864" s="23">
        <f t="shared" ref="AF864:AF923" si="390">IF(E864="Niveau 1",1,0)</f>
        <v>0</v>
      </c>
      <c r="AG864" s="23">
        <f t="shared" ref="AG864:AG923" si="391">IF(E864="Niveau 2",1,0)</f>
        <v>0</v>
      </c>
      <c r="AH864" s="23">
        <f t="shared" ref="AH864:AH923" si="392">IF(E864="Niveau 3",1,0)</f>
        <v>0</v>
      </c>
      <c r="AI864" s="23">
        <f t="shared" ref="AI864:AI923" si="393">IF(E864="Niveau 4",1,0)</f>
        <v>0</v>
      </c>
      <c r="AJ864" s="23">
        <f t="shared" ref="AJ864:AJ923" si="394">IF(E864="Niveau 5",1,0)</f>
        <v>0</v>
      </c>
    </row>
    <row r="865" spans="1:36" ht="25.5" customHeight="1" x14ac:dyDescent="0.2">
      <c r="A865" s="228" t="s">
        <v>0</v>
      </c>
      <c r="B865" s="229" t="s">
        <v>804</v>
      </c>
      <c r="C865" s="179" t="s">
        <v>24</v>
      </c>
      <c r="D865" s="74"/>
      <c r="E865" s="93" t="str">
        <f t="shared" si="375"/>
        <v/>
      </c>
      <c r="F865" s="27"/>
      <c r="G865" s="41"/>
      <c r="H865" s="76"/>
      <c r="I865" s="109"/>
      <c r="J865" s="94">
        <f t="shared" si="386"/>
        <v>0</v>
      </c>
      <c r="K865" s="27"/>
      <c r="L865" s="27"/>
      <c r="M865" s="27"/>
      <c r="N865" s="27"/>
      <c r="O865" s="27"/>
      <c r="P865" s="77"/>
      <c r="Q865" s="27"/>
      <c r="R865" s="45"/>
      <c r="S865" s="55"/>
      <c r="T865" s="23"/>
      <c r="U865" s="23"/>
      <c r="V865" s="23"/>
      <c r="W865" s="23"/>
      <c r="X865" s="23"/>
      <c r="Y865" s="91"/>
      <c r="Z865" s="92"/>
      <c r="AA865" s="92"/>
      <c r="AB865" s="67" t="str">
        <f t="shared" si="387"/>
        <v/>
      </c>
      <c r="AC865" s="67" t="str">
        <f t="shared" si="388"/>
        <v/>
      </c>
      <c r="AD865" s="67" t="str">
        <f t="shared" si="389"/>
        <v/>
      </c>
      <c r="AE865" s="31"/>
      <c r="AF865" s="23">
        <f t="shared" si="390"/>
        <v>0</v>
      </c>
      <c r="AG865" s="23">
        <f t="shared" si="391"/>
        <v>0</v>
      </c>
      <c r="AH865" s="23">
        <f t="shared" si="392"/>
        <v>0</v>
      </c>
      <c r="AI865" s="23">
        <f t="shared" si="393"/>
        <v>0</v>
      </c>
      <c r="AJ865" s="23">
        <f t="shared" si="394"/>
        <v>0</v>
      </c>
    </row>
    <row r="866" spans="1:36" ht="25.5" customHeight="1" x14ac:dyDescent="0.2">
      <c r="A866" s="228" t="s">
        <v>0</v>
      </c>
      <c r="B866" s="229" t="s">
        <v>2018</v>
      </c>
      <c r="C866" s="179" t="s">
        <v>1116</v>
      </c>
      <c r="D866" s="74"/>
      <c r="E866" s="93"/>
      <c r="F866" s="27"/>
      <c r="G866" s="41"/>
      <c r="H866" s="76"/>
      <c r="I866" s="109"/>
      <c r="J866" s="94"/>
      <c r="K866" s="27"/>
      <c r="L866" s="27"/>
      <c r="M866" s="27"/>
      <c r="N866" s="27"/>
      <c r="O866" s="27"/>
      <c r="P866" s="77"/>
      <c r="Q866" s="27"/>
      <c r="R866" s="45"/>
      <c r="S866" s="217"/>
      <c r="T866" s="23"/>
      <c r="U866" s="23"/>
      <c r="V866" s="23"/>
      <c r="W866" s="23"/>
      <c r="X866" s="23"/>
      <c r="Y866" s="91"/>
      <c r="Z866" s="92"/>
      <c r="AA866" s="92"/>
      <c r="AB866" s="216"/>
      <c r="AC866" s="216"/>
      <c r="AD866" s="216"/>
      <c r="AE866" s="31"/>
      <c r="AF866" s="23"/>
      <c r="AG866" s="23"/>
      <c r="AH866" s="23"/>
      <c r="AI866" s="23"/>
      <c r="AJ866" s="23"/>
    </row>
    <row r="867" spans="1:36" ht="25.5" customHeight="1" x14ac:dyDescent="0.2">
      <c r="A867" s="225" t="s">
        <v>0</v>
      </c>
      <c r="B867" s="226" t="s">
        <v>806</v>
      </c>
      <c r="C867" s="41" t="s">
        <v>31</v>
      </c>
      <c r="D867" s="74" t="s">
        <v>1339</v>
      </c>
      <c r="E867" s="93" t="str">
        <f t="shared" si="375"/>
        <v>Niveau 1</v>
      </c>
      <c r="F867" s="27" t="s">
        <v>1136</v>
      </c>
      <c r="G867" s="41" t="s">
        <v>1145</v>
      </c>
      <c r="H867" s="76">
        <v>60</v>
      </c>
      <c r="I867" s="109">
        <v>3.5</v>
      </c>
      <c r="J867" s="94">
        <f t="shared" si="386"/>
        <v>210</v>
      </c>
      <c r="K867" s="27"/>
      <c r="L867" s="27"/>
      <c r="M867" s="27"/>
      <c r="N867" s="27"/>
      <c r="O867" s="27"/>
      <c r="P867" s="77"/>
      <c r="Q867" s="27"/>
      <c r="R867" s="45"/>
      <c r="S867" s="55"/>
      <c r="T867" s="23"/>
      <c r="U867" s="23"/>
      <c r="V867" s="23"/>
      <c r="W867" s="23"/>
      <c r="X867" s="23"/>
      <c r="Y867" s="91"/>
      <c r="Z867" s="92"/>
      <c r="AA867" s="92"/>
      <c r="AB867" s="67" t="str">
        <f t="shared" si="387"/>
        <v/>
      </c>
      <c r="AC867" s="67" t="str">
        <f t="shared" si="388"/>
        <v/>
      </c>
      <c r="AD867" s="67" t="str">
        <f t="shared" si="389"/>
        <v/>
      </c>
      <c r="AE867" s="31"/>
      <c r="AF867" s="23">
        <f t="shared" si="390"/>
        <v>1</v>
      </c>
      <c r="AG867" s="23">
        <f t="shared" si="391"/>
        <v>0</v>
      </c>
      <c r="AH867" s="23">
        <f t="shared" si="392"/>
        <v>0</v>
      </c>
      <c r="AI867" s="23">
        <f t="shared" si="393"/>
        <v>0</v>
      </c>
      <c r="AJ867" s="23">
        <f t="shared" si="394"/>
        <v>0</v>
      </c>
    </row>
    <row r="868" spans="1:36" ht="25.5" customHeight="1" x14ac:dyDescent="0.2">
      <c r="A868" s="225" t="s">
        <v>0</v>
      </c>
      <c r="B868" s="226" t="s">
        <v>807</v>
      </c>
      <c r="C868" s="41" t="s">
        <v>1116</v>
      </c>
      <c r="D868" s="74" t="s">
        <v>1179</v>
      </c>
      <c r="E868" s="93" t="str">
        <f t="shared" si="375"/>
        <v>Niveau 2</v>
      </c>
      <c r="F868" s="27" t="s">
        <v>1136</v>
      </c>
      <c r="G868" s="41" t="s">
        <v>1145</v>
      </c>
      <c r="H868" s="76">
        <v>105</v>
      </c>
      <c r="I868" s="109">
        <v>4.5999999999999996</v>
      </c>
      <c r="J868" s="94">
        <f t="shared" si="386"/>
        <v>482.99999999999994</v>
      </c>
      <c r="K868" s="27"/>
      <c r="L868" s="27"/>
      <c r="M868" s="27"/>
      <c r="N868" s="27"/>
      <c r="O868" s="27"/>
      <c r="P868" s="77"/>
      <c r="Q868" s="27"/>
      <c r="R868" s="45"/>
      <c r="S868" s="55"/>
      <c r="T868" s="23"/>
      <c r="U868" s="23"/>
      <c r="V868" s="23"/>
      <c r="W868" s="23"/>
      <c r="X868" s="23"/>
      <c r="Y868" s="91"/>
      <c r="Z868" s="92"/>
      <c r="AA868" s="92"/>
      <c r="AB868" s="67" t="str">
        <f t="shared" si="387"/>
        <v/>
      </c>
      <c r="AC868" s="67" t="str">
        <f t="shared" si="388"/>
        <v/>
      </c>
      <c r="AD868" s="67" t="str">
        <f t="shared" si="389"/>
        <v/>
      </c>
      <c r="AE868" s="31"/>
      <c r="AF868" s="23">
        <f t="shared" si="390"/>
        <v>0</v>
      </c>
      <c r="AG868" s="23">
        <f t="shared" si="391"/>
        <v>1</v>
      </c>
      <c r="AH868" s="23">
        <f t="shared" si="392"/>
        <v>0</v>
      </c>
      <c r="AI868" s="23">
        <f t="shared" si="393"/>
        <v>0</v>
      </c>
      <c r="AJ868" s="23">
        <f t="shared" si="394"/>
        <v>0</v>
      </c>
    </row>
    <row r="869" spans="1:36" ht="25.5" customHeight="1" x14ac:dyDescent="0.2">
      <c r="A869" s="225" t="s">
        <v>0</v>
      </c>
      <c r="B869" s="226" t="s">
        <v>2019</v>
      </c>
      <c r="C869" s="41" t="s">
        <v>26</v>
      </c>
      <c r="D869" s="74" t="s">
        <v>1179</v>
      </c>
      <c r="E869" s="93" t="str">
        <f>IF(D869="Bon état","Niveau 1",IF(D869="Faïencée","Niveau 2",IF(D869="Fortement faïencée","Niveau 3",IF(D869="Orniérée","Niveau 4",IF(D869="Affaissée ou quasi détruite","Niveau 5","")))))</f>
        <v>Niveau 2</v>
      </c>
      <c r="F869" s="27" t="s">
        <v>1136</v>
      </c>
      <c r="G869" s="41" t="s">
        <v>1145</v>
      </c>
      <c r="H869" s="76">
        <v>470</v>
      </c>
      <c r="I869" s="109">
        <v>5.4</v>
      </c>
      <c r="J869" s="94">
        <f>I869*H869</f>
        <v>2538</v>
      </c>
      <c r="K869" s="27"/>
      <c r="L869" s="27"/>
      <c r="M869" s="27"/>
      <c r="N869" s="27"/>
      <c r="O869" s="27"/>
      <c r="P869" s="118"/>
      <c r="Q869" s="27"/>
      <c r="R869" s="45"/>
      <c r="S869" s="55"/>
      <c r="T869" s="23"/>
      <c r="U869" s="23"/>
      <c r="V869" s="23"/>
      <c r="W869" s="23"/>
      <c r="X869" s="23"/>
      <c r="Y869" s="91"/>
      <c r="Z869" s="92"/>
      <c r="AA869" s="92"/>
      <c r="AB869" s="67" t="str">
        <f>IF(R869="Année N",Y869+Z869+AA869,"")</f>
        <v/>
      </c>
      <c r="AC869" s="67" t="str">
        <f>IF(R869="N+1",Y869+Z869+AA869,"")</f>
        <v/>
      </c>
      <c r="AD869" s="67" t="str">
        <f>IF(R869="&gt; N+1",Y869+Z869+AA869,"")</f>
        <v/>
      </c>
      <c r="AE869" s="31"/>
      <c r="AF869" s="23">
        <f>IF(E869="Niveau 1",1,0)</f>
        <v>0</v>
      </c>
      <c r="AG869" s="23">
        <f>IF(E869="Niveau 2",1,0)</f>
        <v>1</v>
      </c>
      <c r="AH869" s="23">
        <f>IF(E869="Niveau 3",1,0)</f>
        <v>0</v>
      </c>
      <c r="AI869" s="23">
        <f>IF(E869="Niveau 4",1,0)</f>
        <v>0</v>
      </c>
      <c r="AJ869" s="23">
        <f>IF(E869="Niveau 5",1,0)</f>
        <v>0</v>
      </c>
    </row>
    <row r="870" spans="1:36" ht="25.5" customHeight="1" x14ac:dyDescent="0.2">
      <c r="A870" s="228" t="s">
        <v>7</v>
      </c>
      <c r="B870" s="229" t="s">
        <v>2019</v>
      </c>
      <c r="C870" s="179" t="s">
        <v>26</v>
      </c>
      <c r="D870" s="74"/>
      <c r="E870" s="93"/>
      <c r="F870" s="27"/>
      <c r="G870" s="41"/>
      <c r="H870" s="76"/>
      <c r="I870" s="109"/>
      <c r="J870" s="94"/>
      <c r="K870" s="27"/>
      <c r="L870" s="27"/>
      <c r="M870" s="27"/>
      <c r="N870" s="27"/>
      <c r="O870" s="27"/>
      <c r="P870" s="118"/>
      <c r="Q870" s="27"/>
      <c r="R870" s="45"/>
      <c r="S870" s="217"/>
      <c r="T870" s="23"/>
      <c r="U870" s="23"/>
      <c r="V870" s="23"/>
      <c r="W870" s="23"/>
      <c r="X870" s="23"/>
      <c r="Y870" s="91"/>
      <c r="Z870" s="92"/>
      <c r="AA870" s="92"/>
      <c r="AB870" s="216"/>
      <c r="AC870" s="216"/>
      <c r="AD870" s="216"/>
      <c r="AE870" s="31"/>
      <c r="AF870" s="23"/>
      <c r="AG870" s="23"/>
      <c r="AH870" s="23"/>
      <c r="AI870" s="23"/>
      <c r="AJ870" s="23"/>
    </row>
    <row r="871" spans="1:36" s="263" customFormat="1" ht="25.5" customHeight="1" x14ac:dyDescent="0.2">
      <c r="A871" s="248" t="s">
        <v>0</v>
      </c>
      <c r="B871" s="249" t="s">
        <v>2020</v>
      </c>
      <c r="C871" s="250" t="s">
        <v>33</v>
      </c>
      <c r="D871" s="251"/>
      <c r="E871" s="247"/>
      <c r="F871" s="252"/>
      <c r="G871" s="250"/>
      <c r="H871" s="253"/>
      <c r="I871" s="254"/>
      <c r="J871" s="255"/>
      <c r="K871" s="252"/>
      <c r="L871" s="252"/>
      <c r="M871" s="252"/>
      <c r="N871" s="252"/>
      <c r="O871" s="252"/>
      <c r="P871" s="246" t="s">
        <v>2120</v>
      </c>
      <c r="Q871" s="252"/>
      <c r="R871" s="256"/>
      <c r="S871" s="247"/>
      <c r="T871" s="261"/>
      <c r="U871" s="261"/>
      <c r="V871" s="261"/>
      <c r="W871" s="261"/>
      <c r="X871" s="261"/>
      <c r="Y871" s="257"/>
      <c r="Z871" s="258"/>
      <c r="AA871" s="258"/>
      <c r="AB871" s="259"/>
      <c r="AC871" s="259"/>
      <c r="AD871" s="259"/>
      <c r="AE871" s="262"/>
      <c r="AF871" s="261"/>
      <c r="AG871" s="261"/>
      <c r="AH871" s="261"/>
      <c r="AI871" s="261"/>
      <c r="AJ871" s="261"/>
    </row>
    <row r="872" spans="1:36" ht="25.5" customHeight="1" x14ac:dyDescent="0.2">
      <c r="A872" s="225" t="s">
        <v>0</v>
      </c>
      <c r="B872" s="226" t="s">
        <v>2021</v>
      </c>
      <c r="C872" s="41" t="s">
        <v>1116</v>
      </c>
      <c r="D872" s="74" t="s">
        <v>1339</v>
      </c>
      <c r="E872" s="93" t="str">
        <f t="shared" si="375"/>
        <v>Niveau 1</v>
      </c>
      <c r="F872" s="27" t="s">
        <v>1136</v>
      </c>
      <c r="G872" s="41" t="s">
        <v>1145</v>
      </c>
      <c r="H872" s="76">
        <v>150</v>
      </c>
      <c r="I872" s="109">
        <v>4.5999999999999996</v>
      </c>
      <c r="J872" s="94">
        <f t="shared" si="386"/>
        <v>690</v>
      </c>
      <c r="K872" s="27"/>
      <c r="L872" s="27"/>
      <c r="M872" s="27"/>
      <c r="N872" s="27"/>
      <c r="O872" s="27"/>
      <c r="P872" s="77"/>
      <c r="Q872" s="27"/>
      <c r="R872" s="45"/>
      <c r="S872" s="55"/>
      <c r="T872" s="23"/>
      <c r="U872" s="23"/>
      <c r="V872" s="23"/>
      <c r="W872" s="23"/>
      <c r="X872" s="23"/>
      <c r="Y872" s="91"/>
      <c r="Z872" s="92"/>
      <c r="AA872" s="92"/>
      <c r="AB872" s="67" t="str">
        <f t="shared" si="387"/>
        <v/>
      </c>
      <c r="AC872" s="67" t="str">
        <f t="shared" si="388"/>
        <v/>
      </c>
      <c r="AD872" s="67" t="str">
        <f t="shared" si="389"/>
        <v/>
      </c>
      <c r="AE872" s="31"/>
      <c r="AF872" s="23">
        <f t="shared" si="390"/>
        <v>1</v>
      </c>
      <c r="AG872" s="23">
        <f t="shared" si="391"/>
        <v>0</v>
      </c>
      <c r="AH872" s="23">
        <f t="shared" si="392"/>
        <v>0</v>
      </c>
      <c r="AI872" s="23">
        <f t="shared" si="393"/>
        <v>0</v>
      </c>
      <c r="AJ872" s="23">
        <f t="shared" si="394"/>
        <v>0</v>
      </c>
    </row>
    <row r="873" spans="1:36" ht="25.5" customHeight="1" x14ac:dyDescent="0.2">
      <c r="A873" s="225" t="s">
        <v>0</v>
      </c>
      <c r="B873" s="226" t="s">
        <v>2022</v>
      </c>
      <c r="C873" s="41" t="s">
        <v>29</v>
      </c>
      <c r="D873" s="74" t="s">
        <v>1339</v>
      </c>
      <c r="E873" s="93" t="str">
        <f>IF(D873="Bon état","Niveau 1",IF(D873="Faïencée","Niveau 2",IF(D873="Fortement faïencée","Niveau 3",IF(D873="Orniérée","Niveau 4",IF(D873="Affaissée ou quasi détruite","Niveau 5","")))))</f>
        <v>Niveau 1</v>
      </c>
      <c r="F873" s="27" t="s">
        <v>1135</v>
      </c>
      <c r="G873" s="41" t="s">
        <v>1145</v>
      </c>
      <c r="H873" s="76">
        <v>360</v>
      </c>
      <c r="I873" s="109">
        <v>5.5</v>
      </c>
      <c r="J873" s="94">
        <f>I873*H873</f>
        <v>1980</v>
      </c>
      <c r="K873" s="27"/>
      <c r="L873" s="27"/>
      <c r="M873" s="27"/>
      <c r="N873" s="27"/>
      <c r="O873" s="27"/>
      <c r="P873" s="77"/>
      <c r="Q873" s="27"/>
      <c r="R873" s="45"/>
      <c r="S873" s="55"/>
      <c r="T873" s="23"/>
      <c r="U873" s="23"/>
      <c r="V873" s="23"/>
      <c r="W873" s="23"/>
      <c r="X873" s="23"/>
      <c r="Y873" s="91"/>
      <c r="Z873" s="92"/>
      <c r="AA873" s="92"/>
      <c r="AB873" s="67" t="str">
        <f>IF(R873="Année N",Y873+Z873+AA873,"")</f>
        <v/>
      </c>
      <c r="AC873" s="67" t="str">
        <f>IF(R873="N+1",Y873+Z873+AA873,"")</f>
        <v/>
      </c>
      <c r="AD873" s="67" t="str">
        <f>IF(R873="&gt; N+1",Y873+Z873+AA873,"")</f>
        <v/>
      </c>
      <c r="AE873" s="31"/>
      <c r="AF873" s="23">
        <f>IF(E873="Niveau 1",1,0)</f>
        <v>1</v>
      </c>
      <c r="AG873" s="23">
        <f>IF(E873="Niveau 2",1,0)</f>
        <v>0</v>
      </c>
      <c r="AH873" s="23">
        <f>IF(E873="Niveau 3",1,0)</f>
        <v>0</v>
      </c>
      <c r="AI873" s="23">
        <f>IF(E873="Niveau 4",1,0)</f>
        <v>0</v>
      </c>
      <c r="AJ873" s="23">
        <f>IF(E873="Niveau 5",1,0)</f>
        <v>0</v>
      </c>
    </row>
    <row r="874" spans="1:36" ht="25.5" customHeight="1" x14ac:dyDescent="0.2">
      <c r="A874" s="225" t="s">
        <v>9</v>
      </c>
      <c r="B874" s="227" t="s">
        <v>2022</v>
      </c>
      <c r="C874" s="41" t="s">
        <v>36</v>
      </c>
      <c r="D874" s="74" t="s">
        <v>1179</v>
      </c>
      <c r="E874" s="93" t="str">
        <f>IF(D874="Bon état","Niveau 1",IF(D874="Faïencée","Niveau 2",IF(D874="Fortement faïencée","Niveau 3",IF(D874="Orniérée","Niveau 4",IF(D874="Affaissée ou quasi détruite","Niveau 5","")))))</f>
        <v>Niveau 2</v>
      </c>
      <c r="F874" s="27" t="s">
        <v>1134</v>
      </c>
      <c r="G874" s="41" t="s">
        <v>1144</v>
      </c>
      <c r="H874" s="76">
        <v>123</v>
      </c>
      <c r="I874" s="109">
        <v>10</v>
      </c>
      <c r="J874" s="94">
        <f>I874*H874</f>
        <v>1230</v>
      </c>
      <c r="K874" s="27"/>
      <c r="L874" s="27"/>
      <c r="M874" s="27"/>
      <c r="N874" s="27">
        <v>246</v>
      </c>
      <c r="O874" s="27"/>
      <c r="P874" s="77"/>
      <c r="Q874" s="27"/>
      <c r="R874" s="45"/>
      <c r="S874" s="55"/>
      <c r="T874" s="23"/>
      <c r="U874" s="23"/>
      <c r="V874" s="23"/>
      <c r="W874" s="23"/>
      <c r="X874" s="23"/>
      <c r="Y874" s="91"/>
      <c r="Z874" s="92"/>
      <c r="AA874" s="92"/>
      <c r="AB874" s="67" t="str">
        <f>IF(R874="Année N",Y874+Z874+AA874,"")</f>
        <v/>
      </c>
      <c r="AC874" s="67" t="str">
        <f>IF(R874="N+1",Y874+Z874+AA874,"")</f>
        <v/>
      </c>
      <c r="AD874" s="67" t="str">
        <f>IF(R874="&gt; N+1",Y874+Z874+AA874,"")</f>
        <v/>
      </c>
      <c r="AE874" s="31"/>
      <c r="AF874" s="23">
        <f>IF(E874="Niveau 1",1,0)</f>
        <v>0</v>
      </c>
      <c r="AG874" s="23">
        <f>IF(E874="Niveau 2",1,0)</f>
        <v>1</v>
      </c>
      <c r="AH874" s="23">
        <f>IF(E874="Niveau 3",1,0)</f>
        <v>0</v>
      </c>
      <c r="AI874" s="23">
        <f>IF(E874="Niveau 4",1,0)</f>
        <v>0</v>
      </c>
      <c r="AJ874" s="23">
        <f>IF(E874="Niveau 5",1,0)</f>
        <v>0</v>
      </c>
    </row>
    <row r="875" spans="1:36" ht="25.5" customHeight="1" x14ac:dyDescent="0.2">
      <c r="A875" s="225" t="s">
        <v>0</v>
      </c>
      <c r="B875" s="226" t="s">
        <v>2023</v>
      </c>
      <c r="C875" s="41" t="s">
        <v>29</v>
      </c>
      <c r="D875" s="74" t="s">
        <v>1179</v>
      </c>
      <c r="E875" s="93" t="str">
        <f>IF(D875="Bon état","Niveau 1",IF(D875="Faïencée","Niveau 2",IF(D875="Fortement faïencée","Niveau 3",IF(D875="Orniérée","Niveau 4",IF(D875="Affaissée ou quasi détruite","Niveau 5","")))))</f>
        <v>Niveau 2</v>
      </c>
      <c r="F875" s="27" t="s">
        <v>1134</v>
      </c>
      <c r="G875" s="41" t="s">
        <v>1144</v>
      </c>
      <c r="H875" s="76">
        <v>1800</v>
      </c>
      <c r="I875" s="109">
        <v>6.2</v>
      </c>
      <c r="J875" s="94">
        <f>I875*H875</f>
        <v>11160</v>
      </c>
      <c r="K875" s="27"/>
      <c r="L875" s="27"/>
      <c r="M875" s="27"/>
      <c r="N875" s="27"/>
      <c r="O875" s="27"/>
      <c r="P875" s="77"/>
      <c r="Q875" s="27"/>
      <c r="R875" s="45"/>
      <c r="S875" s="55"/>
      <c r="T875" s="23"/>
      <c r="U875" s="23"/>
      <c r="V875" s="23"/>
      <c r="W875" s="23"/>
      <c r="X875" s="23"/>
      <c r="Y875" s="91"/>
      <c r="Z875" s="92"/>
      <c r="AA875" s="92"/>
      <c r="AB875" s="67" t="str">
        <f>IF(R875="Année N",Y875+Z875+AA875,"")</f>
        <v/>
      </c>
      <c r="AC875" s="67" t="str">
        <f>IF(R875="N+1",Y875+Z875+AA875,"")</f>
        <v/>
      </c>
      <c r="AD875" s="67" t="str">
        <f>IF(R875="&gt; N+1",Y875+Z875+AA875,"")</f>
        <v/>
      </c>
      <c r="AE875" s="31"/>
      <c r="AF875" s="23">
        <f>IF(E875="Niveau 1",1,0)</f>
        <v>0</v>
      </c>
      <c r="AG875" s="23">
        <f>IF(E875="Niveau 2",1,0)</f>
        <v>1</v>
      </c>
      <c r="AH875" s="23">
        <f>IF(E875="Niveau 3",1,0)</f>
        <v>0</v>
      </c>
      <c r="AI875" s="23">
        <f>IF(E875="Niveau 4",1,0)</f>
        <v>0</v>
      </c>
      <c r="AJ875" s="23">
        <f>IF(E875="Niveau 5",1,0)</f>
        <v>0</v>
      </c>
    </row>
    <row r="876" spans="1:36" ht="25.5" customHeight="1" x14ac:dyDescent="0.2">
      <c r="A876" s="225" t="s">
        <v>0</v>
      </c>
      <c r="B876" s="226" t="s">
        <v>812</v>
      </c>
      <c r="C876" s="41" t="s">
        <v>23</v>
      </c>
      <c r="D876" s="74" t="s">
        <v>1339</v>
      </c>
      <c r="E876" s="93" t="str">
        <f t="shared" si="375"/>
        <v>Niveau 1</v>
      </c>
      <c r="F876" s="27" t="s">
        <v>1136</v>
      </c>
      <c r="G876" s="41" t="s">
        <v>1145</v>
      </c>
      <c r="H876" s="76">
        <v>175</v>
      </c>
      <c r="I876" s="109">
        <v>4.8</v>
      </c>
      <c r="J876" s="94">
        <f t="shared" si="386"/>
        <v>840</v>
      </c>
      <c r="K876" s="27"/>
      <c r="L876" s="27"/>
      <c r="M876" s="27"/>
      <c r="N876" s="27"/>
      <c r="O876" s="27"/>
      <c r="P876" s="77"/>
      <c r="Q876" s="27"/>
      <c r="R876" s="45"/>
      <c r="S876" s="55"/>
      <c r="T876" s="23"/>
      <c r="U876" s="23"/>
      <c r="V876" s="23"/>
      <c r="W876" s="23"/>
      <c r="X876" s="23"/>
      <c r="Y876" s="91"/>
      <c r="Z876" s="92"/>
      <c r="AA876" s="92"/>
      <c r="AB876" s="67" t="str">
        <f t="shared" si="387"/>
        <v/>
      </c>
      <c r="AC876" s="67" t="str">
        <f t="shared" si="388"/>
        <v/>
      </c>
      <c r="AD876" s="67" t="str">
        <f t="shared" si="389"/>
        <v/>
      </c>
      <c r="AE876" s="31"/>
      <c r="AF876" s="23">
        <f t="shared" si="390"/>
        <v>1</v>
      </c>
      <c r="AG876" s="23">
        <f t="shared" si="391"/>
        <v>0</v>
      </c>
      <c r="AH876" s="23">
        <f t="shared" si="392"/>
        <v>0</v>
      </c>
      <c r="AI876" s="23">
        <f t="shared" si="393"/>
        <v>0</v>
      </c>
      <c r="AJ876" s="23">
        <f t="shared" si="394"/>
        <v>0</v>
      </c>
    </row>
    <row r="877" spans="1:36" ht="25.5" customHeight="1" x14ac:dyDescent="0.2">
      <c r="A877" s="225" t="s">
        <v>16</v>
      </c>
      <c r="B877" s="226" t="s">
        <v>2004</v>
      </c>
      <c r="C877" s="41" t="s">
        <v>31</v>
      </c>
      <c r="D877" s="74" t="s">
        <v>1339</v>
      </c>
      <c r="E877" s="93" t="str">
        <f t="shared" si="375"/>
        <v>Niveau 1</v>
      </c>
      <c r="F877" s="27" t="s">
        <v>1136</v>
      </c>
      <c r="G877" s="41" t="s">
        <v>1145</v>
      </c>
      <c r="H877" s="76">
        <v>100</v>
      </c>
      <c r="I877" s="109">
        <v>4.5999999999999996</v>
      </c>
      <c r="J877" s="94">
        <f t="shared" si="386"/>
        <v>459.99999999999994</v>
      </c>
      <c r="K877" s="27"/>
      <c r="L877" s="27"/>
      <c r="M877" s="27"/>
      <c r="N877" s="27"/>
      <c r="O877" s="27"/>
      <c r="P877" s="77"/>
      <c r="Q877" s="27"/>
      <c r="R877" s="45"/>
      <c r="S877" s="55"/>
      <c r="T877" s="23"/>
      <c r="U877" s="23"/>
      <c r="V877" s="23"/>
      <c r="W877" s="23"/>
      <c r="X877" s="23"/>
      <c r="Y877" s="91"/>
      <c r="Z877" s="92"/>
      <c r="AA877" s="92"/>
      <c r="AB877" s="67" t="str">
        <f t="shared" si="387"/>
        <v/>
      </c>
      <c r="AC877" s="67" t="str">
        <f t="shared" si="388"/>
        <v/>
      </c>
      <c r="AD877" s="67" t="str">
        <f t="shared" si="389"/>
        <v/>
      </c>
      <c r="AE877" s="31"/>
      <c r="AF877" s="23">
        <f t="shared" si="390"/>
        <v>1</v>
      </c>
      <c r="AG877" s="23">
        <f t="shared" si="391"/>
        <v>0</v>
      </c>
      <c r="AH877" s="23">
        <f t="shared" si="392"/>
        <v>0</v>
      </c>
      <c r="AI877" s="23">
        <f t="shared" si="393"/>
        <v>0</v>
      </c>
      <c r="AJ877" s="23">
        <f t="shared" si="394"/>
        <v>0</v>
      </c>
    </row>
    <row r="878" spans="1:36" ht="25.5" customHeight="1" x14ac:dyDescent="0.2">
      <c r="A878" s="228" t="s">
        <v>10</v>
      </c>
      <c r="B878" s="229" t="s">
        <v>2003</v>
      </c>
      <c r="C878" s="179" t="s">
        <v>36</v>
      </c>
      <c r="D878" s="74"/>
      <c r="E878" s="93"/>
      <c r="F878" s="27" t="s">
        <v>1126</v>
      </c>
      <c r="G878" s="41" t="s">
        <v>1145</v>
      </c>
      <c r="H878" s="76"/>
      <c r="I878" s="109"/>
      <c r="J878" s="94"/>
      <c r="K878" s="27"/>
      <c r="L878" s="27"/>
      <c r="M878" s="27"/>
      <c r="N878" s="27"/>
      <c r="O878" s="27"/>
      <c r="P878" s="77"/>
      <c r="Q878" s="27"/>
      <c r="R878" s="45"/>
      <c r="S878" s="217"/>
      <c r="T878" s="23"/>
      <c r="U878" s="23"/>
      <c r="V878" s="23"/>
      <c r="W878" s="23"/>
      <c r="X878" s="23"/>
      <c r="Y878" s="91"/>
      <c r="Z878" s="92"/>
      <c r="AA878" s="92"/>
      <c r="AB878" s="216"/>
      <c r="AC878" s="216"/>
      <c r="AD878" s="216"/>
      <c r="AE878" s="31"/>
      <c r="AF878" s="23"/>
      <c r="AG878" s="23"/>
      <c r="AH878" s="23"/>
      <c r="AI878" s="23"/>
      <c r="AJ878" s="23"/>
    </row>
    <row r="879" spans="1:36" ht="25.5" customHeight="1" x14ac:dyDescent="0.2">
      <c r="A879" s="225" t="s">
        <v>0</v>
      </c>
      <c r="B879" s="226" t="s">
        <v>2002</v>
      </c>
      <c r="C879" s="41" t="s">
        <v>1116</v>
      </c>
      <c r="D879" s="74" t="s">
        <v>1179</v>
      </c>
      <c r="E879" s="93" t="str">
        <f t="shared" ref="E879:E913" si="395">IF(D879="Bon état","Niveau 1",IF(D879="Faïencée","Niveau 2",IF(D879="Fortement faïencée","Niveau 3",IF(D879="Orniérée","Niveau 4",IF(D879="Affaissée ou quasi détruite","Niveau 5","")))))</f>
        <v>Niveau 2</v>
      </c>
      <c r="F879" s="27" t="s">
        <v>1136</v>
      </c>
      <c r="G879" s="41" t="s">
        <v>1145</v>
      </c>
      <c r="H879" s="76">
        <v>280</v>
      </c>
      <c r="I879" s="109">
        <v>5.3</v>
      </c>
      <c r="J879" s="94">
        <f t="shared" si="386"/>
        <v>1484</v>
      </c>
      <c r="K879" s="27"/>
      <c r="L879" s="27"/>
      <c r="M879" s="27"/>
      <c r="N879" s="27"/>
      <c r="O879" s="27"/>
      <c r="P879" s="77"/>
      <c r="Q879" s="27"/>
      <c r="R879" s="45"/>
      <c r="S879" s="55"/>
      <c r="T879" s="23"/>
      <c r="U879" s="23"/>
      <c r="V879" s="23"/>
      <c r="W879" s="23"/>
      <c r="X879" s="23"/>
      <c r="Y879" s="91"/>
      <c r="Z879" s="92"/>
      <c r="AA879" s="92"/>
      <c r="AB879" s="67" t="str">
        <f t="shared" si="387"/>
        <v/>
      </c>
      <c r="AC879" s="67" t="str">
        <f t="shared" si="388"/>
        <v/>
      </c>
      <c r="AD879" s="67" t="str">
        <f t="shared" si="389"/>
        <v/>
      </c>
      <c r="AE879" s="31"/>
      <c r="AF879" s="23">
        <f t="shared" si="390"/>
        <v>0</v>
      </c>
      <c r="AG879" s="23">
        <f t="shared" si="391"/>
        <v>1</v>
      </c>
      <c r="AH879" s="23">
        <f t="shared" si="392"/>
        <v>0</v>
      </c>
      <c r="AI879" s="23">
        <f t="shared" si="393"/>
        <v>0</v>
      </c>
      <c r="AJ879" s="23">
        <f t="shared" si="394"/>
        <v>0</v>
      </c>
    </row>
    <row r="880" spans="1:36" ht="25.5" customHeight="1" x14ac:dyDescent="0.2">
      <c r="A880" s="228" t="s">
        <v>5</v>
      </c>
      <c r="B880" s="229" t="s">
        <v>2002</v>
      </c>
      <c r="C880" s="179" t="s">
        <v>1116</v>
      </c>
      <c r="D880" s="74"/>
      <c r="E880" s="93"/>
      <c r="F880" s="27" t="s">
        <v>1136</v>
      </c>
      <c r="G880" s="41" t="s">
        <v>1145</v>
      </c>
      <c r="H880" s="76"/>
      <c r="I880" s="109"/>
      <c r="J880" s="94"/>
      <c r="K880" s="27"/>
      <c r="L880" s="27"/>
      <c r="M880" s="27"/>
      <c r="N880" s="27"/>
      <c r="O880" s="27"/>
      <c r="P880" s="77"/>
      <c r="Q880" s="27"/>
      <c r="R880" s="45"/>
      <c r="S880" s="217"/>
      <c r="T880" s="23"/>
      <c r="U880" s="23"/>
      <c r="V880" s="23"/>
      <c r="W880" s="23"/>
      <c r="X880" s="23"/>
      <c r="Y880" s="91"/>
      <c r="Z880" s="92"/>
      <c r="AA880" s="92"/>
      <c r="AB880" s="216"/>
      <c r="AC880" s="216"/>
      <c r="AD880" s="216"/>
      <c r="AE880" s="31"/>
      <c r="AF880" s="23"/>
      <c r="AG880" s="23"/>
      <c r="AH880" s="23"/>
      <c r="AI880" s="23"/>
      <c r="AJ880" s="23"/>
    </row>
    <row r="881" spans="1:36" ht="25.5" customHeight="1" x14ac:dyDescent="0.2">
      <c r="A881" s="225" t="s">
        <v>0</v>
      </c>
      <c r="B881" s="226" t="s">
        <v>2001</v>
      </c>
      <c r="C881" s="41" t="s">
        <v>36</v>
      </c>
      <c r="D881" s="74" t="s">
        <v>1339</v>
      </c>
      <c r="E881" s="93" t="str">
        <f>IF(D881="Bon état","Niveau 1",IF(D881="Faïencée","Niveau 2",IF(D881="Fortement faïencée","Niveau 3",IF(D881="Orniérée","Niveau 4",IF(D881="Affaissée ou quasi détruite","Niveau 5","")))))</f>
        <v>Niveau 1</v>
      </c>
      <c r="F881" s="27" t="s">
        <v>1136</v>
      </c>
      <c r="G881" s="41" t="s">
        <v>1145</v>
      </c>
      <c r="H881" s="76">
        <v>285</v>
      </c>
      <c r="I881" s="109">
        <v>5.5</v>
      </c>
      <c r="J881" s="94">
        <f>I881*H881</f>
        <v>1567.5</v>
      </c>
      <c r="K881" s="27"/>
      <c r="L881" s="27"/>
      <c r="M881" s="27"/>
      <c r="N881" s="27"/>
      <c r="O881" s="27"/>
      <c r="P881" s="77" t="s">
        <v>1219</v>
      </c>
      <c r="Q881" s="27"/>
      <c r="R881" s="45"/>
      <c r="S881" s="55"/>
      <c r="T881" s="23"/>
      <c r="U881" s="23"/>
      <c r="V881" s="23"/>
      <c r="W881" s="23"/>
      <c r="X881" s="23"/>
      <c r="Y881" s="91"/>
      <c r="Z881" s="92"/>
      <c r="AA881" s="92"/>
      <c r="AB881" s="67" t="str">
        <f>IF(R881="Année N",Y881+Z881+AA881,"")</f>
        <v/>
      </c>
      <c r="AC881" s="67" t="str">
        <f>IF(R881="N+1",Y881+Z881+AA881,"")</f>
        <v/>
      </c>
      <c r="AD881" s="67" t="str">
        <f>IF(R881="&gt; N+1",Y881+Z881+AA881,"")</f>
        <v/>
      </c>
      <c r="AE881" s="31"/>
      <c r="AF881" s="23">
        <f>IF(E881="Niveau 1",1,0)</f>
        <v>1</v>
      </c>
      <c r="AG881" s="23">
        <f>IF(E881="Niveau 2",1,0)</f>
        <v>0</v>
      </c>
      <c r="AH881" s="23">
        <f>IF(E881="Niveau 3",1,0)</f>
        <v>0</v>
      </c>
      <c r="AI881" s="23">
        <f>IF(E881="Niveau 4",1,0)</f>
        <v>0</v>
      </c>
      <c r="AJ881" s="23">
        <f>IF(E881="Niveau 5",1,0)</f>
        <v>0</v>
      </c>
    </row>
    <row r="882" spans="1:36" ht="25.5" customHeight="1" x14ac:dyDescent="0.2">
      <c r="A882" s="225" t="s">
        <v>0</v>
      </c>
      <c r="B882" s="226" t="s">
        <v>2000</v>
      </c>
      <c r="C882" s="41" t="s">
        <v>31</v>
      </c>
      <c r="D882" s="74" t="s">
        <v>1339</v>
      </c>
      <c r="E882" s="93" t="str">
        <f t="shared" si="395"/>
        <v>Niveau 1</v>
      </c>
      <c r="F882" s="27" t="s">
        <v>1136</v>
      </c>
      <c r="G882" s="41" t="s">
        <v>1145</v>
      </c>
      <c r="H882" s="76">
        <v>230</v>
      </c>
      <c r="I882" s="109">
        <v>4.5999999999999996</v>
      </c>
      <c r="J882" s="94">
        <f t="shared" si="386"/>
        <v>1058</v>
      </c>
      <c r="K882" s="27"/>
      <c r="L882" s="27"/>
      <c r="M882" s="27"/>
      <c r="N882" s="27"/>
      <c r="O882" s="27"/>
      <c r="P882" s="77"/>
      <c r="Q882" s="27"/>
      <c r="R882" s="45"/>
      <c r="S882" s="55"/>
      <c r="T882" s="23"/>
      <c r="U882" s="23"/>
      <c r="V882" s="23"/>
      <c r="W882" s="23"/>
      <c r="X882" s="23"/>
      <c r="Y882" s="91"/>
      <c r="Z882" s="92"/>
      <c r="AA882" s="92"/>
      <c r="AB882" s="67" t="str">
        <f t="shared" si="387"/>
        <v/>
      </c>
      <c r="AC882" s="67" t="str">
        <f t="shared" si="388"/>
        <v/>
      </c>
      <c r="AD882" s="67" t="str">
        <f t="shared" si="389"/>
        <v/>
      </c>
      <c r="AE882" s="31"/>
      <c r="AF882" s="23">
        <f t="shared" si="390"/>
        <v>1</v>
      </c>
      <c r="AG882" s="23">
        <f t="shared" si="391"/>
        <v>0</v>
      </c>
      <c r="AH882" s="23">
        <f t="shared" si="392"/>
        <v>0</v>
      </c>
      <c r="AI882" s="23">
        <f t="shared" si="393"/>
        <v>0</v>
      </c>
      <c r="AJ882" s="23">
        <f t="shared" si="394"/>
        <v>0</v>
      </c>
    </row>
    <row r="883" spans="1:36" ht="25.5" customHeight="1" x14ac:dyDescent="0.2">
      <c r="A883" s="225" t="s">
        <v>0</v>
      </c>
      <c r="B883" s="226" t="s">
        <v>1999</v>
      </c>
      <c r="C883" s="41" t="s">
        <v>36</v>
      </c>
      <c r="D883" s="74" t="s">
        <v>1339</v>
      </c>
      <c r="E883" s="93" t="str">
        <f>IF(D883="Bon état","Niveau 1",IF(D883="Faïencée","Niveau 2",IF(D883="Fortement faïencée","Niveau 3",IF(D883="Orniérée","Niveau 4",IF(D883="Affaissée ou quasi détruite","Niveau 5","")))))</f>
        <v>Niveau 1</v>
      </c>
      <c r="F883" s="27" t="s">
        <v>1136</v>
      </c>
      <c r="G883" s="41" t="s">
        <v>1145</v>
      </c>
      <c r="H883" s="76">
        <v>311</v>
      </c>
      <c r="I883" s="109">
        <v>6</v>
      </c>
      <c r="J883" s="94">
        <f>I883*H883</f>
        <v>1866</v>
      </c>
      <c r="K883" s="27"/>
      <c r="L883" s="27"/>
      <c r="M883" s="27"/>
      <c r="N883" s="27"/>
      <c r="O883" s="27"/>
      <c r="P883" s="77"/>
      <c r="Q883" s="27"/>
      <c r="R883" s="45"/>
      <c r="S883" s="55"/>
      <c r="T883" s="23"/>
      <c r="U883" s="23"/>
      <c r="V883" s="23"/>
      <c r="W883" s="23"/>
      <c r="X883" s="23"/>
      <c r="Y883" s="91"/>
      <c r="Z883" s="92"/>
      <c r="AA883" s="92"/>
      <c r="AB883" s="67" t="str">
        <f>IF(R883="Année N",Y883+Z883+AA883,"")</f>
        <v/>
      </c>
      <c r="AC883" s="67" t="str">
        <f>IF(R883="N+1",Y883+Z883+AA883,"")</f>
        <v/>
      </c>
      <c r="AD883" s="67" t="str">
        <f>IF(R883="&gt; N+1",Y883+Z883+AA883,"")</f>
        <v/>
      </c>
      <c r="AE883" s="31"/>
      <c r="AF883" s="23">
        <f>IF(E883="Niveau 1",1,0)</f>
        <v>1</v>
      </c>
      <c r="AG883" s="23">
        <f>IF(E883="Niveau 2",1,0)</f>
        <v>0</v>
      </c>
      <c r="AH883" s="23">
        <f>IF(E883="Niveau 3",1,0)</f>
        <v>0</v>
      </c>
      <c r="AI883" s="23">
        <f>IF(E883="Niveau 4",1,0)</f>
        <v>0</v>
      </c>
      <c r="AJ883" s="23">
        <f>IF(E883="Niveau 5",1,0)</f>
        <v>0</v>
      </c>
    </row>
    <row r="884" spans="1:36" ht="25.5" customHeight="1" x14ac:dyDescent="0.2">
      <c r="A884" s="225" t="s">
        <v>0</v>
      </c>
      <c r="B884" s="226" t="s">
        <v>1998</v>
      </c>
      <c r="C884" s="41" t="s">
        <v>29</v>
      </c>
      <c r="D884" s="74" t="s">
        <v>1339</v>
      </c>
      <c r="E884" s="93" t="str">
        <f t="shared" si="395"/>
        <v>Niveau 1</v>
      </c>
      <c r="F884" s="27" t="s">
        <v>1136</v>
      </c>
      <c r="G884" s="41" t="s">
        <v>1145</v>
      </c>
      <c r="H884" s="76">
        <v>78</v>
      </c>
      <c r="I884" s="109">
        <v>4.5999999999999996</v>
      </c>
      <c r="J884" s="94">
        <f t="shared" si="386"/>
        <v>358.79999999999995</v>
      </c>
      <c r="K884" s="27"/>
      <c r="L884" s="27"/>
      <c r="M884" s="27"/>
      <c r="N884" s="27"/>
      <c r="O884" s="27"/>
      <c r="P884" s="77"/>
      <c r="Q884" s="27"/>
      <c r="R884" s="45"/>
      <c r="S884" s="55"/>
      <c r="T884" s="23"/>
      <c r="U884" s="23"/>
      <c r="V884" s="23"/>
      <c r="W884" s="23"/>
      <c r="X884" s="23"/>
      <c r="Y884" s="91"/>
      <c r="Z884" s="92"/>
      <c r="AA884" s="92"/>
      <c r="AB884" s="67" t="str">
        <f t="shared" si="387"/>
        <v/>
      </c>
      <c r="AC884" s="67" t="str">
        <f t="shared" si="388"/>
        <v/>
      </c>
      <c r="AD884" s="67" t="str">
        <f t="shared" si="389"/>
        <v/>
      </c>
      <c r="AE884" s="31"/>
      <c r="AF884" s="23">
        <f t="shared" si="390"/>
        <v>1</v>
      </c>
      <c r="AG884" s="23">
        <f t="shared" si="391"/>
        <v>0</v>
      </c>
      <c r="AH884" s="23">
        <f t="shared" si="392"/>
        <v>0</v>
      </c>
      <c r="AI884" s="23">
        <f t="shared" si="393"/>
        <v>0</v>
      </c>
      <c r="AJ884" s="23">
        <f t="shared" si="394"/>
        <v>0</v>
      </c>
    </row>
    <row r="885" spans="1:36" ht="25.5" customHeight="1" x14ac:dyDescent="0.2">
      <c r="A885" s="225" t="s">
        <v>0</v>
      </c>
      <c r="B885" s="226" t="s">
        <v>819</v>
      </c>
      <c r="C885" s="41" t="s">
        <v>1340</v>
      </c>
      <c r="D885" s="74" t="s">
        <v>1179</v>
      </c>
      <c r="E885" s="93" t="str">
        <f t="shared" si="395"/>
        <v>Niveau 2</v>
      </c>
      <c r="F885" s="27" t="s">
        <v>1135</v>
      </c>
      <c r="G885" s="41" t="s">
        <v>1145</v>
      </c>
      <c r="H885" s="76">
        <v>180</v>
      </c>
      <c r="I885" s="109">
        <v>6</v>
      </c>
      <c r="J885" s="94">
        <f t="shared" si="386"/>
        <v>1080</v>
      </c>
      <c r="K885" s="27"/>
      <c r="L885" s="27"/>
      <c r="M885" s="27"/>
      <c r="N885" s="27">
        <v>216</v>
      </c>
      <c r="O885" s="27"/>
      <c r="P885" s="77"/>
      <c r="Q885" s="27"/>
      <c r="R885" s="45"/>
      <c r="S885" s="55"/>
      <c r="T885" s="23"/>
      <c r="U885" s="23"/>
      <c r="V885" s="23"/>
      <c r="W885" s="23"/>
      <c r="X885" s="23"/>
      <c r="Y885" s="91"/>
      <c r="Z885" s="92"/>
      <c r="AA885" s="92"/>
      <c r="AB885" s="67" t="str">
        <f t="shared" si="387"/>
        <v/>
      </c>
      <c r="AC885" s="67" t="str">
        <f t="shared" si="388"/>
        <v/>
      </c>
      <c r="AD885" s="67" t="str">
        <f t="shared" si="389"/>
        <v/>
      </c>
      <c r="AE885" s="31"/>
      <c r="AF885" s="23">
        <f t="shared" si="390"/>
        <v>0</v>
      </c>
      <c r="AG885" s="23">
        <f t="shared" si="391"/>
        <v>1</v>
      </c>
      <c r="AH885" s="23">
        <f t="shared" si="392"/>
        <v>0</v>
      </c>
      <c r="AI885" s="23">
        <f t="shared" si="393"/>
        <v>0</v>
      </c>
      <c r="AJ885" s="23">
        <f t="shared" si="394"/>
        <v>0</v>
      </c>
    </row>
    <row r="886" spans="1:36" ht="25.5" customHeight="1" x14ac:dyDescent="0.2">
      <c r="A886" s="225" t="s">
        <v>4</v>
      </c>
      <c r="B886" s="226" t="s">
        <v>1997</v>
      </c>
      <c r="C886" s="41" t="s">
        <v>36</v>
      </c>
      <c r="D886" s="74" t="s">
        <v>1179</v>
      </c>
      <c r="E886" s="93" t="str">
        <f>IF(D886="Bon état","Niveau 1",IF(D886="Faïencée","Niveau 2",IF(D886="Fortement faïencée","Niveau 3",IF(D886="Orniérée","Niveau 4",IF(D886="Affaissée ou quasi détruite","Niveau 5","")))))</f>
        <v>Niveau 2</v>
      </c>
      <c r="F886" s="27" t="s">
        <v>1135</v>
      </c>
      <c r="G886" s="41" t="s">
        <v>1145</v>
      </c>
      <c r="H886" s="76">
        <v>720</v>
      </c>
      <c r="I886" s="109">
        <v>35</v>
      </c>
      <c r="J886" s="94">
        <f>I886*H886</f>
        <v>25200</v>
      </c>
      <c r="K886" s="27"/>
      <c r="L886" s="27"/>
      <c r="M886" s="27"/>
      <c r="N886" s="27">
        <v>5040</v>
      </c>
      <c r="O886" s="27"/>
      <c r="P886" s="77"/>
      <c r="Q886" s="27"/>
      <c r="R886" s="45"/>
      <c r="S886" s="55"/>
      <c r="T886" s="23"/>
      <c r="U886" s="23"/>
      <c r="V886" s="23"/>
      <c r="W886" s="23"/>
      <c r="X886" s="23"/>
      <c r="Y886" s="91"/>
      <c r="Z886" s="92"/>
      <c r="AA886" s="92"/>
      <c r="AB886" s="67" t="str">
        <f>IF(R886="Année N",Y886+Z886+AA886,"")</f>
        <v/>
      </c>
      <c r="AC886" s="67" t="str">
        <f>IF(R886="N+1",Y886+Z886+AA886,"")</f>
        <v/>
      </c>
      <c r="AD886" s="67" t="str">
        <f>IF(R886="&gt; N+1",Y886+Z886+AA886,"")</f>
        <v/>
      </c>
      <c r="AE886" s="31"/>
      <c r="AF886" s="23">
        <f>IF(E886="Niveau 1",1,0)</f>
        <v>0</v>
      </c>
      <c r="AG886" s="23">
        <f>IF(E886="Niveau 2",1,0)</f>
        <v>1</v>
      </c>
      <c r="AH886" s="23">
        <f>IF(E886="Niveau 3",1,0)</f>
        <v>0</v>
      </c>
      <c r="AI886" s="23">
        <f>IF(E886="Niveau 4",1,0)</f>
        <v>0</v>
      </c>
      <c r="AJ886" s="23">
        <f>IF(E886="Niveau 5",1,0)</f>
        <v>0</v>
      </c>
    </row>
    <row r="887" spans="1:36" ht="25.5" customHeight="1" x14ac:dyDescent="0.2">
      <c r="A887" s="225" t="s">
        <v>0</v>
      </c>
      <c r="B887" s="226" t="s">
        <v>1996</v>
      </c>
      <c r="C887" s="41" t="s">
        <v>34</v>
      </c>
      <c r="D887" s="74" t="s">
        <v>1179</v>
      </c>
      <c r="E887" s="93" t="str">
        <f t="shared" si="395"/>
        <v>Niveau 2</v>
      </c>
      <c r="F887" s="27" t="s">
        <v>1135</v>
      </c>
      <c r="G887" s="41" t="s">
        <v>1145</v>
      </c>
      <c r="H887" s="76">
        <v>400</v>
      </c>
      <c r="I887" s="109">
        <v>5</v>
      </c>
      <c r="J887" s="94">
        <f t="shared" si="386"/>
        <v>2000</v>
      </c>
      <c r="K887" s="27"/>
      <c r="L887" s="27"/>
      <c r="M887" s="27"/>
      <c r="N887" s="27"/>
      <c r="O887" s="27"/>
      <c r="P887" s="118"/>
      <c r="Q887" s="27"/>
      <c r="R887" s="45"/>
      <c r="S887" s="55"/>
      <c r="T887" s="23"/>
      <c r="U887" s="23"/>
      <c r="V887" s="23"/>
      <c r="W887" s="23"/>
      <c r="X887" s="23"/>
      <c r="Y887" s="91"/>
      <c r="Z887" s="92"/>
      <c r="AA887" s="92"/>
      <c r="AB887" s="67" t="str">
        <f t="shared" si="387"/>
        <v/>
      </c>
      <c r="AC887" s="67" t="str">
        <f t="shared" si="388"/>
        <v/>
      </c>
      <c r="AD887" s="67" t="str">
        <f t="shared" si="389"/>
        <v/>
      </c>
      <c r="AE887" s="31"/>
      <c r="AF887" s="23">
        <f t="shared" si="390"/>
        <v>0</v>
      </c>
      <c r="AG887" s="23">
        <f t="shared" si="391"/>
        <v>1</v>
      </c>
      <c r="AH887" s="23">
        <f t="shared" si="392"/>
        <v>0</v>
      </c>
      <c r="AI887" s="23">
        <f t="shared" si="393"/>
        <v>0</v>
      </c>
      <c r="AJ887" s="23">
        <f t="shared" si="394"/>
        <v>0</v>
      </c>
    </row>
    <row r="888" spans="1:36" ht="25.5" customHeight="1" x14ac:dyDescent="0.2">
      <c r="A888" s="225" t="s">
        <v>0</v>
      </c>
      <c r="B888" s="226" t="s">
        <v>1995</v>
      </c>
      <c r="C888" s="41" t="s">
        <v>37</v>
      </c>
      <c r="D888" s="74" t="s">
        <v>1180</v>
      </c>
      <c r="E888" s="93" t="str">
        <f t="shared" si="395"/>
        <v>Niveau 3</v>
      </c>
      <c r="F888" s="27" t="s">
        <v>1135</v>
      </c>
      <c r="G888" s="41" t="s">
        <v>1145</v>
      </c>
      <c r="H888" s="76">
        <v>125</v>
      </c>
      <c r="I888" s="109">
        <v>5</v>
      </c>
      <c r="J888" s="94">
        <f t="shared" si="386"/>
        <v>625</v>
      </c>
      <c r="K888" s="27">
        <v>625</v>
      </c>
      <c r="L888" s="27"/>
      <c r="M888" s="27"/>
      <c r="N888" s="27">
        <v>188</v>
      </c>
      <c r="O888" s="27"/>
      <c r="P888" s="118"/>
      <c r="Q888" s="27"/>
      <c r="R888" s="45"/>
      <c r="S888" s="55"/>
      <c r="T888" s="23"/>
      <c r="U888" s="23"/>
      <c r="V888" s="23"/>
      <c r="W888" s="23"/>
      <c r="X888" s="23"/>
      <c r="Y888" s="91"/>
      <c r="Z888" s="92"/>
      <c r="AA888" s="92"/>
      <c r="AB888" s="67" t="str">
        <f t="shared" si="387"/>
        <v/>
      </c>
      <c r="AC888" s="67" t="str">
        <f t="shared" si="388"/>
        <v/>
      </c>
      <c r="AD888" s="67" t="str">
        <f t="shared" si="389"/>
        <v/>
      </c>
      <c r="AE888" s="31"/>
      <c r="AF888" s="23">
        <f t="shared" si="390"/>
        <v>0</v>
      </c>
      <c r="AG888" s="23">
        <f t="shared" si="391"/>
        <v>0</v>
      </c>
      <c r="AH888" s="23">
        <f t="shared" si="392"/>
        <v>1</v>
      </c>
      <c r="AI888" s="23">
        <f t="shared" si="393"/>
        <v>0</v>
      </c>
      <c r="AJ888" s="23">
        <f t="shared" si="394"/>
        <v>0</v>
      </c>
    </row>
    <row r="889" spans="1:36" ht="25.5" customHeight="1" x14ac:dyDescent="0.2">
      <c r="A889" s="228" t="s">
        <v>10</v>
      </c>
      <c r="B889" s="229" t="s">
        <v>1994</v>
      </c>
      <c r="C889" s="235" t="s">
        <v>26</v>
      </c>
      <c r="D889" s="74"/>
      <c r="E889" s="93"/>
      <c r="F889" s="27" t="s">
        <v>1126</v>
      </c>
      <c r="G889" s="41" t="s">
        <v>1145</v>
      </c>
      <c r="H889" s="76"/>
      <c r="I889" s="109"/>
      <c r="J889" s="94"/>
      <c r="K889" s="27"/>
      <c r="L889" s="27"/>
      <c r="M889" s="27"/>
      <c r="N889" s="27"/>
      <c r="O889" s="27"/>
      <c r="P889" s="118"/>
      <c r="Q889" s="27"/>
      <c r="R889" s="45"/>
      <c r="S889" s="217"/>
      <c r="T889" s="23"/>
      <c r="U889" s="23"/>
      <c r="V889" s="23"/>
      <c r="W889" s="23"/>
      <c r="X889" s="23"/>
      <c r="Y889" s="91"/>
      <c r="Z889" s="92"/>
      <c r="AA889" s="92"/>
      <c r="AB889" s="216"/>
      <c r="AC889" s="216"/>
      <c r="AD889" s="216"/>
      <c r="AE889" s="31"/>
      <c r="AF889" s="23"/>
      <c r="AG889" s="23"/>
      <c r="AH889" s="23"/>
      <c r="AI889" s="23"/>
      <c r="AJ889" s="23"/>
    </row>
    <row r="890" spans="1:36" ht="25.5" customHeight="1" x14ac:dyDescent="0.2">
      <c r="A890" s="225" t="s">
        <v>4</v>
      </c>
      <c r="B890" s="226" t="s">
        <v>1993</v>
      </c>
      <c r="C890" s="41" t="s">
        <v>23</v>
      </c>
      <c r="D890" s="74" t="s">
        <v>1339</v>
      </c>
      <c r="E890" s="93" t="str">
        <f t="shared" si="395"/>
        <v>Niveau 1</v>
      </c>
      <c r="F890" s="27" t="s">
        <v>1136</v>
      </c>
      <c r="G890" s="41" t="s">
        <v>1145</v>
      </c>
      <c r="H890" s="76">
        <v>16</v>
      </c>
      <c r="I890" s="109">
        <v>20</v>
      </c>
      <c r="J890" s="94">
        <f t="shared" si="386"/>
        <v>320</v>
      </c>
      <c r="K890" s="27"/>
      <c r="L890" s="27"/>
      <c r="M890" s="27"/>
      <c r="N890" s="27"/>
      <c r="O890" s="27"/>
      <c r="P890" s="118"/>
      <c r="Q890" s="27"/>
      <c r="R890" s="45"/>
      <c r="S890" s="55"/>
      <c r="T890" s="23"/>
      <c r="U890" s="23"/>
      <c r="V890" s="23"/>
      <c r="W890" s="23"/>
      <c r="X890" s="23"/>
      <c r="Y890" s="91"/>
      <c r="Z890" s="92"/>
      <c r="AA890" s="92"/>
      <c r="AB890" s="67" t="str">
        <f t="shared" si="387"/>
        <v/>
      </c>
      <c r="AC890" s="67" t="str">
        <f t="shared" si="388"/>
        <v/>
      </c>
      <c r="AD890" s="67" t="str">
        <f t="shared" si="389"/>
        <v/>
      </c>
      <c r="AE890" s="31"/>
      <c r="AF890" s="23">
        <f t="shared" si="390"/>
        <v>1</v>
      </c>
      <c r="AG890" s="23">
        <f t="shared" si="391"/>
        <v>0</v>
      </c>
      <c r="AH890" s="23">
        <f t="shared" si="392"/>
        <v>0</v>
      </c>
      <c r="AI890" s="23">
        <f t="shared" si="393"/>
        <v>0</v>
      </c>
      <c r="AJ890" s="23">
        <f t="shared" si="394"/>
        <v>0</v>
      </c>
    </row>
    <row r="891" spans="1:36" ht="25.5" customHeight="1" x14ac:dyDescent="0.2">
      <c r="A891" s="225" t="s">
        <v>4</v>
      </c>
      <c r="B891" s="226" t="s">
        <v>824</v>
      </c>
      <c r="C891" s="41" t="s">
        <v>30</v>
      </c>
      <c r="D891" s="74" t="s">
        <v>1179</v>
      </c>
      <c r="E891" s="93" t="str">
        <f t="shared" si="395"/>
        <v>Niveau 2</v>
      </c>
      <c r="F891" s="27" t="s">
        <v>1135</v>
      </c>
      <c r="G891" s="41" t="s">
        <v>1145</v>
      </c>
      <c r="H891" s="76">
        <v>85</v>
      </c>
      <c r="I891" s="109">
        <v>40</v>
      </c>
      <c r="J891" s="94">
        <f t="shared" si="386"/>
        <v>3400</v>
      </c>
      <c r="K891" s="27"/>
      <c r="L891" s="27"/>
      <c r="M891" s="27"/>
      <c r="N891" s="27"/>
      <c r="O891" s="27"/>
      <c r="P891" s="118"/>
      <c r="Q891" s="27"/>
      <c r="R891" s="45"/>
      <c r="S891" s="55"/>
      <c r="T891" s="23"/>
      <c r="U891" s="23"/>
      <c r="V891" s="23"/>
      <c r="W891" s="23"/>
      <c r="X891" s="23"/>
      <c r="Y891" s="91"/>
      <c r="Z891" s="92"/>
      <c r="AA891" s="92"/>
      <c r="AB891" s="67" t="str">
        <f t="shared" si="387"/>
        <v/>
      </c>
      <c r="AC891" s="67" t="str">
        <f t="shared" si="388"/>
        <v/>
      </c>
      <c r="AD891" s="67" t="str">
        <f t="shared" si="389"/>
        <v/>
      </c>
      <c r="AE891" s="31"/>
      <c r="AF891" s="23">
        <f t="shared" si="390"/>
        <v>0</v>
      </c>
      <c r="AG891" s="23">
        <f t="shared" si="391"/>
        <v>1</v>
      </c>
      <c r="AH891" s="23">
        <f t="shared" si="392"/>
        <v>0</v>
      </c>
      <c r="AI891" s="23">
        <f t="shared" si="393"/>
        <v>0</v>
      </c>
      <c r="AJ891" s="23">
        <f t="shared" si="394"/>
        <v>0</v>
      </c>
    </row>
    <row r="892" spans="1:36" ht="25.5" customHeight="1" x14ac:dyDescent="0.2">
      <c r="A892" s="225" t="s">
        <v>0</v>
      </c>
      <c r="B892" s="226" t="s">
        <v>1992</v>
      </c>
      <c r="C892" s="41" t="s">
        <v>37</v>
      </c>
      <c r="D892" s="74" t="s">
        <v>1180</v>
      </c>
      <c r="E892" s="93" t="str">
        <f t="shared" si="395"/>
        <v>Niveau 3</v>
      </c>
      <c r="F892" s="27" t="s">
        <v>1135</v>
      </c>
      <c r="G892" s="41" t="s">
        <v>1145</v>
      </c>
      <c r="H892" s="76">
        <v>220</v>
      </c>
      <c r="I892" s="109">
        <v>2.8</v>
      </c>
      <c r="J892" s="94">
        <f t="shared" si="386"/>
        <v>616</v>
      </c>
      <c r="K892" s="27">
        <v>35</v>
      </c>
      <c r="L892" s="27"/>
      <c r="M892" s="27"/>
      <c r="N892" s="27">
        <v>185</v>
      </c>
      <c r="O892" s="27"/>
      <c r="P892" s="118"/>
      <c r="Q892" s="27"/>
      <c r="R892" s="45"/>
      <c r="S892" s="55"/>
      <c r="T892" s="23"/>
      <c r="U892" s="23"/>
      <c r="V892" s="23"/>
      <c r="W892" s="23"/>
      <c r="X892" s="23"/>
      <c r="Y892" s="91"/>
      <c r="Z892" s="92"/>
      <c r="AA892" s="92"/>
      <c r="AB892" s="67" t="str">
        <f t="shared" si="387"/>
        <v/>
      </c>
      <c r="AC892" s="67" t="str">
        <f t="shared" si="388"/>
        <v/>
      </c>
      <c r="AD892" s="67" t="str">
        <f t="shared" si="389"/>
        <v/>
      </c>
      <c r="AE892" s="31"/>
      <c r="AF892" s="23">
        <f t="shared" si="390"/>
        <v>0</v>
      </c>
      <c r="AG892" s="23">
        <f t="shared" si="391"/>
        <v>0</v>
      </c>
      <c r="AH892" s="23">
        <f t="shared" si="392"/>
        <v>1</v>
      </c>
      <c r="AI892" s="23">
        <f t="shared" si="393"/>
        <v>0</v>
      </c>
      <c r="AJ892" s="23">
        <f t="shared" si="394"/>
        <v>0</v>
      </c>
    </row>
    <row r="893" spans="1:36" ht="25.5" customHeight="1" x14ac:dyDescent="0.2">
      <c r="A893" s="225" t="s">
        <v>0</v>
      </c>
      <c r="B893" s="227" t="s">
        <v>1241</v>
      </c>
      <c r="C893" s="41" t="s">
        <v>37</v>
      </c>
      <c r="D893" s="74" t="s">
        <v>1339</v>
      </c>
      <c r="E893" s="93" t="str">
        <f t="shared" si="395"/>
        <v>Niveau 1</v>
      </c>
      <c r="F893" s="27" t="s">
        <v>1135</v>
      </c>
      <c r="G893" s="41" t="s">
        <v>1145</v>
      </c>
      <c r="H893" s="76">
        <v>200</v>
      </c>
      <c r="I893" s="109">
        <v>5.5</v>
      </c>
      <c r="J893" s="94">
        <f t="shared" si="386"/>
        <v>1100</v>
      </c>
      <c r="K893" s="27"/>
      <c r="L893" s="27"/>
      <c r="M893" s="27"/>
      <c r="N893" s="27"/>
      <c r="O893" s="27"/>
      <c r="P893" s="118"/>
      <c r="Q893" s="27"/>
      <c r="R893" s="45"/>
      <c r="S893" s="55"/>
      <c r="T893" s="23"/>
      <c r="U893" s="23"/>
      <c r="V893" s="23"/>
      <c r="W893" s="23"/>
      <c r="X893" s="23"/>
      <c r="Y893" s="91"/>
      <c r="Z893" s="92"/>
      <c r="AA893" s="92"/>
      <c r="AB893" s="67" t="str">
        <f t="shared" si="387"/>
        <v/>
      </c>
      <c r="AC893" s="67" t="str">
        <f t="shared" si="388"/>
        <v/>
      </c>
      <c r="AD893" s="67" t="str">
        <f t="shared" si="389"/>
        <v/>
      </c>
      <c r="AE893" s="31"/>
      <c r="AF893" s="23">
        <f t="shared" si="390"/>
        <v>1</v>
      </c>
      <c r="AG893" s="23">
        <f t="shared" si="391"/>
        <v>0</v>
      </c>
      <c r="AH893" s="23">
        <f t="shared" si="392"/>
        <v>0</v>
      </c>
      <c r="AI893" s="23">
        <f t="shared" si="393"/>
        <v>0</v>
      </c>
      <c r="AJ893" s="23">
        <f t="shared" si="394"/>
        <v>0</v>
      </c>
    </row>
    <row r="894" spans="1:36" ht="25.5" customHeight="1" x14ac:dyDescent="0.2">
      <c r="A894" s="225" t="s">
        <v>0</v>
      </c>
      <c r="B894" s="227" t="s">
        <v>1991</v>
      </c>
      <c r="C894" s="41" t="s">
        <v>37</v>
      </c>
      <c r="D894" s="74" t="s">
        <v>1339</v>
      </c>
      <c r="E894" s="93" t="str">
        <f t="shared" si="395"/>
        <v>Niveau 1</v>
      </c>
      <c r="F894" s="27" t="s">
        <v>1136</v>
      </c>
      <c r="G894" s="41" t="s">
        <v>1145</v>
      </c>
      <c r="H894" s="76">
        <v>460</v>
      </c>
      <c r="I894" s="109">
        <v>6</v>
      </c>
      <c r="J894" s="94">
        <f t="shared" si="386"/>
        <v>2760</v>
      </c>
      <c r="K894" s="27"/>
      <c r="L894" s="27"/>
      <c r="M894" s="27"/>
      <c r="N894" s="27"/>
      <c r="O894" s="27"/>
      <c r="P894" s="118" t="s">
        <v>1217</v>
      </c>
      <c r="Q894" s="27"/>
      <c r="R894" s="45"/>
      <c r="S894" s="55"/>
      <c r="T894" s="23"/>
      <c r="U894" s="23"/>
      <c r="V894" s="23"/>
      <c r="W894" s="23"/>
      <c r="X894" s="23"/>
      <c r="Y894" s="91"/>
      <c r="Z894" s="92"/>
      <c r="AA894" s="92"/>
      <c r="AB894" s="67" t="str">
        <f t="shared" si="387"/>
        <v/>
      </c>
      <c r="AC894" s="67" t="str">
        <f t="shared" si="388"/>
        <v/>
      </c>
      <c r="AD894" s="67" t="str">
        <f t="shared" si="389"/>
        <v/>
      </c>
      <c r="AE894" s="31"/>
      <c r="AF894" s="23">
        <f t="shared" si="390"/>
        <v>1</v>
      </c>
      <c r="AG894" s="23">
        <f t="shared" si="391"/>
        <v>0</v>
      </c>
      <c r="AH894" s="23">
        <f t="shared" si="392"/>
        <v>0</v>
      </c>
      <c r="AI894" s="23">
        <f t="shared" si="393"/>
        <v>0</v>
      </c>
      <c r="AJ894" s="23">
        <f t="shared" si="394"/>
        <v>0</v>
      </c>
    </row>
    <row r="895" spans="1:36" ht="25.5" customHeight="1" x14ac:dyDescent="0.2">
      <c r="A895" s="225" t="s">
        <v>0</v>
      </c>
      <c r="B895" s="226" t="s">
        <v>1990</v>
      </c>
      <c r="C895" s="41" t="s">
        <v>34</v>
      </c>
      <c r="D895" s="74" t="s">
        <v>1339</v>
      </c>
      <c r="E895" s="93" t="str">
        <f t="shared" si="395"/>
        <v>Niveau 1</v>
      </c>
      <c r="F895" s="27" t="s">
        <v>1136</v>
      </c>
      <c r="G895" s="41" t="s">
        <v>1145</v>
      </c>
      <c r="H895" s="76">
        <v>135</v>
      </c>
      <c r="I895" s="109">
        <v>8</v>
      </c>
      <c r="J895" s="94">
        <f t="shared" si="386"/>
        <v>1080</v>
      </c>
      <c r="K895" s="27"/>
      <c r="L895" s="27"/>
      <c r="M895" s="27"/>
      <c r="N895" s="27"/>
      <c r="O895" s="27"/>
      <c r="P895" s="118"/>
      <c r="Q895" s="27"/>
      <c r="R895" s="45"/>
      <c r="S895" s="55"/>
      <c r="T895" s="23"/>
      <c r="U895" s="23"/>
      <c r="V895" s="23"/>
      <c r="W895" s="23"/>
      <c r="X895" s="23"/>
      <c r="Y895" s="91"/>
      <c r="Z895" s="92"/>
      <c r="AA895" s="92"/>
      <c r="AB895" s="67" t="str">
        <f t="shared" si="387"/>
        <v/>
      </c>
      <c r="AC895" s="67" t="str">
        <f t="shared" si="388"/>
        <v/>
      </c>
      <c r="AD895" s="67" t="str">
        <f t="shared" si="389"/>
        <v/>
      </c>
      <c r="AE895" s="31"/>
      <c r="AF895" s="23">
        <f t="shared" si="390"/>
        <v>1</v>
      </c>
      <c r="AG895" s="23">
        <f t="shared" si="391"/>
        <v>0</v>
      </c>
      <c r="AH895" s="23">
        <f t="shared" si="392"/>
        <v>0</v>
      </c>
      <c r="AI895" s="23">
        <f t="shared" si="393"/>
        <v>0</v>
      </c>
      <c r="AJ895" s="23">
        <f t="shared" si="394"/>
        <v>0</v>
      </c>
    </row>
    <row r="896" spans="1:36" ht="25.5" customHeight="1" x14ac:dyDescent="0.2">
      <c r="A896" s="225" t="s">
        <v>0</v>
      </c>
      <c r="B896" s="226" t="s">
        <v>1989</v>
      </c>
      <c r="C896" s="41" t="s">
        <v>36</v>
      </c>
      <c r="D896" s="74" t="s">
        <v>1179</v>
      </c>
      <c r="E896" s="93" t="str">
        <f>IF(D896="Bon état","Niveau 1",IF(D896="Faïencée","Niveau 2",IF(D896="Fortement faïencée","Niveau 3",IF(D896="Orniérée","Niveau 4",IF(D896="Affaissée ou quasi détruite","Niveau 5","")))))</f>
        <v>Niveau 2</v>
      </c>
      <c r="F896" s="27" t="s">
        <v>1136</v>
      </c>
      <c r="G896" s="41" t="s">
        <v>1145</v>
      </c>
      <c r="H896" s="76">
        <v>255</v>
      </c>
      <c r="I896" s="109">
        <v>5.5</v>
      </c>
      <c r="J896" s="94">
        <f>I896*H896</f>
        <v>1402.5</v>
      </c>
      <c r="K896" s="27">
        <v>250</v>
      </c>
      <c r="L896" s="27"/>
      <c r="M896" s="27"/>
      <c r="N896" s="27">
        <v>280</v>
      </c>
      <c r="O896" s="27"/>
      <c r="P896" s="118"/>
      <c r="Q896" s="27"/>
      <c r="R896" s="45"/>
      <c r="S896" s="55"/>
      <c r="T896" s="23"/>
      <c r="U896" s="23"/>
      <c r="V896" s="23"/>
      <c r="W896" s="23"/>
      <c r="X896" s="23"/>
      <c r="Y896" s="91"/>
      <c r="Z896" s="92"/>
      <c r="AA896" s="92"/>
      <c r="AB896" s="67" t="str">
        <f>IF(R896="Année N",Y896+Z896+AA896,"")</f>
        <v/>
      </c>
      <c r="AC896" s="67" t="str">
        <f>IF(R896="N+1",Y896+Z896+AA896,"")</f>
        <v/>
      </c>
      <c r="AD896" s="67" t="str">
        <f>IF(R896="&gt; N+1",Y896+Z896+AA896,"")</f>
        <v/>
      </c>
      <c r="AE896" s="31"/>
      <c r="AF896" s="23">
        <f>IF(E896="Niveau 1",1,0)</f>
        <v>0</v>
      </c>
      <c r="AG896" s="23">
        <f>IF(E896="Niveau 2",1,0)</f>
        <v>1</v>
      </c>
      <c r="AH896" s="23">
        <f>IF(E896="Niveau 3",1,0)</f>
        <v>0</v>
      </c>
      <c r="AI896" s="23">
        <f>IF(E896="Niveau 4",1,0)</f>
        <v>0</v>
      </c>
      <c r="AJ896" s="23">
        <f>IF(E896="Niveau 5",1,0)</f>
        <v>0</v>
      </c>
    </row>
    <row r="897" spans="1:36" ht="25.5" customHeight="1" x14ac:dyDescent="0.2">
      <c r="A897" s="225" t="s">
        <v>5</v>
      </c>
      <c r="B897" s="226" t="s">
        <v>1988</v>
      </c>
      <c r="C897" s="41" t="s">
        <v>30</v>
      </c>
      <c r="D897" s="74" t="s">
        <v>1339</v>
      </c>
      <c r="E897" s="93" t="str">
        <f>IF(D897="Bon état","Niveau 1",IF(D897="Faïencée","Niveau 2",IF(D897="Fortement faïencée","Niveau 3",IF(D897="Orniérée","Niveau 4",IF(D897="Affaissée ou quasi détruite","Niveau 5","")))))</f>
        <v>Niveau 1</v>
      </c>
      <c r="F897" s="27" t="s">
        <v>1136</v>
      </c>
      <c r="G897" s="41" t="s">
        <v>1145</v>
      </c>
      <c r="H897" s="76">
        <v>90</v>
      </c>
      <c r="I897" s="109">
        <v>4.5</v>
      </c>
      <c r="J897" s="94">
        <f>I897*H897</f>
        <v>405</v>
      </c>
      <c r="K897" s="27"/>
      <c r="L897" s="27"/>
      <c r="M897" s="27"/>
      <c r="N897" s="27"/>
      <c r="O897" s="27"/>
      <c r="P897" s="118"/>
      <c r="Q897" s="27"/>
      <c r="R897" s="45"/>
      <c r="S897" s="55"/>
      <c r="T897" s="23"/>
      <c r="U897" s="23"/>
      <c r="V897" s="23"/>
      <c r="W897" s="23"/>
      <c r="X897" s="23"/>
      <c r="Y897" s="91"/>
      <c r="Z897" s="92"/>
      <c r="AA897" s="92"/>
      <c r="AB897" s="67" t="str">
        <f>IF(R897="Année N",Y897+Z897+AA897,"")</f>
        <v/>
      </c>
      <c r="AC897" s="67" t="str">
        <f>IF(R897="N+1",Y897+Z897+AA897,"")</f>
        <v/>
      </c>
      <c r="AD897" s="67" t="str">
        <f>IF(R897="&gt; N+1",Y897+Z897+AA897,"")</f>
        <v/>
      </c>
      <c r="AE897" s="31"/>
      <c r="AF897" s="23">
        <f>IF(E897="Niveau 1",1,0)</f>
        <v>1</v>
      </c>
      <c r="AG897" s="23">
        <f>IF(E897="Niveau 2",1,0)</f>
        <v>0</v>
      </c>
      <c r="AH897" s="23">
        <f>IF(E897="Niveau 3",1,0)</f>
        <v>0</v>
      </c>
      <c r="AI897" s="23">
        <f>IF(E897="Niveau 4",1,0)</f>
        <v>0</v>
      </c>
      <c r="AJ897" s="23">
        <f>IF(E897="Niveau 5",1,0)</f>
        <v>0</v>
      </c>
    </row>
    <row r="898" spans="1:36" s="263" customFormat="1" ht="25.5" customHeight="1" x14ac:dyDescent="0.2">
      <c r="A898" s="248" t="s">
        <v>7</v>
      </c>
      <c r="B898" s="249" t="s">
        <v>1987</v>
      </c>
      <c r="C898" s="250" t="s">
        <v>36</v>
      </c>
      <c r="D898" s="251" t="s">
        <v>1180</v>
      </c>
      <c r="E898" s="247" t="str">
        <f t="shared" si="395"/>
        <v>Niveau 3</v>
      </c>
      <c r="F898" s="252" t="s">
        <v>1136</v>
      </c>
      <c r="G898" s="250" t="s">
        <v>1145</v>
      </c>
      <c r="H898" s="253">
        <v>125</v>
      </c>
      <c r="I898" s="254">
        <v>4.8</v>
      </c>
      <c r="J898" s="255">
        <f t="shared" si="386"/>
        <v>600</v>
      </c>
      <c r="K898" s="252"/>
      <c r="L898" s="252"/>
      <c r="M898" s="252"/>
      <c r="N898" s="252">
        <v>180</v>
      </c>
      <c r="O898" s="252"/>
      <c r="P898" s="246" t="s">
        <v>2120</v>
      </c>
      <c r="Q898" s="252"/>
      <c r="R898" s="256"/>
      <c r="S898" s="247"/>
      <c r="T898" s="261"/>
      <c r="U898" s="261"/>
      <c r="V898" s="261"/>
      <c r="W898" s="261"/>
      <c r="X898" s="261"/>
      <c r="Y898" s="257"/>
      <c r="Z898" s="258"/>
      <c r="AA898" s="258"/>
      <c r="AB898" s="259" t="str">
        <f t="shared" si="387"/>
        <v/>
      </c>
      <c r="AC898" s="259" t="str">
        <f t="shared" si="388"/>
        <v/>
      </c>
      <c r="AD898" s="259" t="str">
        <f t="shared" si="389"/>
        <v/>
      </c>
      <c r="AE898" s="262"/>
      <c r="AF898" s="261">
        <f t="shared" si="390"/>
        <v>0</v>
      </c>
      <c r="AG898" s="261">
        <f t="shared" si="391"/>
        <v>0</v>
      </c>
      <c r="AH898" s="261">
        <f t="shared" si="392"/>
        <v>1</v>
      </c>
      <c r="AI898" s="261">
        <f t="shared" si="393"/>
        <v>0</v>
      </c>
      <c r="AJ898" s="261">
        <f t="shared" si="394"/>
        <v>0</v>
      </c>
    </row>
    <row r="899" spans="1:36" ht="25.5" customHeight="1" x14ac:dyDescent="0.2">
      <c r="A899" s="225" t="s">
        <v>0</v>
      </c>
      <c r="B899" s="226" t="s">
        <v>830</v>
      </c>
      <c r="C899" s="41" t="s">
        <v>29</v>
      </c>
      <c r="D899" s="74" t="s">
        <v>1339</v>
      </c>
      <c r="E899" s="93" t="str">
        <f t="shared" si="395"/>
        <v>Niveau 1</v>
      </c>
      <c r="F899" s="27" t="s">
        <v>1135</v>
      </c>
      <c r="G899" s="41" t="s">
        <v>1145</v>
      </c>
      <c r="H899" s="116">
        <v>475</v>
      </c>
      <c r="I899" s="117">
        <v>5.5</v>
      </c>
      <c r="J899" s="94">
        <f t="shared" si="386"/>
        <v>2612.5</v>
      </c>
      <c r="K899" s="27"/>
      <c r="L899" s="27"/>
      <c r="M899" s="27"/>
      <c r="N899" s="27"/>
      <c r="O899" s="27"/>
      <c r="P899" s="118"/>
      <c r="Q899" s="27"/>
      <c r="R899" s="45"/>
      <c r="S899" s="55"/>
      <c r="T899" s="23"/>
      <c r="U899" s="23"/>
      <c r="V899" s="23"/>
      <c r="W899" s="23"/>
      <c r="X899" s="23"/>
      <c r="Y899" s="91"/>
      <c r="Z899" s="92"/>
      <c r="AA899" s="92"/>
      <c r="AB899" s="67" t="str">
        <f t="shared" si="387"/>
        <v/>
      </c>
      <c r="AC899" s="67" t="str">
        <f t="shared" si="388"/>
        <v/>
      </c>
      <c r="AD899" s="67" t="str">
        <f t="shared" si="389"/>
        <v/>
      </c>
      <c r="AE899" s="31"/>
      <c r="AF899" s="23">
        <f t="shared" si="390"/>
        <v>1</v>
      </c>
      <c r="AG899" s="23">
        <f t="shared" si="391"/>
        <v>0</v>
      </c>
      <c r="AH899" s="23">
        <f t="shared" si="392"/>
        <v>0</v>
      </c>
      <c r="AI899" s="23">
        <f t="shared" si="393"/>
        <v>0</v>
      </c>
      <c r="AJ899" s="23">
        <f t="shared" si="394"/>
        <v>0</v>
      </c>
    </row>
    <row r="900" spans="1:36" ht="25.5" customHeight="1" x14ac:dyDescent="0.2">
      <c r="A900" s="225" t="s">
        <v>7</v>
      </c>
      <c r="B900" s="226" t="s">
        <v>830</v>
      </c>
      <c r="C900" s="41" t="s">
        <v>29</v>
      </c>
      <c r="D900" s="74" t="s">
        <v>1339</v>
      </c>
      <c r="E900" s="93" t="str">
        <f t="shared" si="395"/>
        <v>Niveau 1</v>
      </c>
      <c r="F900" s="27" t="s">
        <v>1136</v>
      </c>
      <c r="G900" s="41" t="s">
        <v>1145</v>
      </c>
      <c r="H900" s="116">
        <v>71</v>
      </c>
      <c r="I900" s="117">
        <v>5</v>
      </c>
      <c r="J900" s="94">
        <f t="shared" si="386"/>
        <v>355</v>
      </c>
      <c r="K900" s="27"/>
      <c r="L900" s="27"/>
      <c r="M900" s="27"/>
      <c r="N900" s="27"/>
      <c r="O900" s="27"/>
      <c r="P900" s="118"/>
      <c r="Q900" s="27"/>
      <c r="R900" s="45"/>
      <c r="S900" s="55"/>
      <c r="T900" s="23"/>
      <c r="U900" s="23"/>
      <c r="V900" s="23"/>
      <c r="W900" s="23"/>
      <c r="X900" s="23"/>
      <c r="Y900" s="91"/>
      <c r="Z900" s="92"/>
      <c r="AA900" s="92"/>
      <c r="AB900" s="67" t="str">
        <f t="shared" si="387"/>
        <v/>
      </c>
      <c r="AC900" s="67" t="str">
        <f t="shared" si="388"/>
        <v/>
      </c>
      <c r="AD900" s="67" t="str">
        <f t="shared" si="389"/>
        <v/>
      </c>
      <c r="AE900" s="31"/>
      <c r="AF900" s="23">
        <f t="shared" si="390"/>
        <v>1</v>
      </c>
      <c r="AG900" s="23">
        <f t="shared" si="391"/>
        <v>0</v>
      </c>
      <c r="AH900" s="23">
        <f t="shared" si="392"/>
        <v>0</v>
      </c>
      <c r="AI900" s="23">
        <f t="shared" si="393"/>
        <v>0</v>
      </c>
      <c r="AJ900" s="23">
        <f t="shared" si="394"/>
        <v>0</v>
      </c>
    </row>
    <row r="901" spans="1:36" ht="25.5" customHeight="1" x14ac:dyDescent="0.2">
      <c r="A901" s="225" t="s">
        <v>0</v>
      </c>
      <c r="B901" s="226" t="s">
        <v>831</v>
      </c>
      <c r="C901" s="41" t="s">
        <v>27</v>
      </c>
      <c r="D901" s="74" t="s">
        <v>1179</v>
      </c>
      <c r="E901" s="93" t="str">
        <f t="shared" si="395"/>
        <v>Niveau 2</v>
      </c>
      <c r="F901" s="27" t="s">
        <v>1136</v>
      </c>
      <c r="G901" s="41" t="s">
        <v>1145</v>
      </c>
      <c r="H901" s="116">
        <v>280</v>
      </c>
      <c r="I901" s="117">
        <v>3.4</v>
      </c>
      <c r="J901" s="94">
        <f t="shared" si="386"/>
        <v>952</v>
      </c>
      <c r="K901" s="27"/>
      <c r="L901" s="27"/>
      <c r="M901" s="27"/>
      <c r="N901" s="27"/>
      <c r="O901" s="27"/>
      <c r="P901" s="118"/>
      <c r="Q901" s="27"/>
      <c r="R901" s="45"/>
      <c r="S901" s="55"/>
      <c r="T901" s="23"/>
      <c r="U901" s="23"/>
      <c r="V901" s="23"/>
      <c r="W901" s="23"/>
      <c r="X901" s="23"/>
      <c r="Y901" s="91"/>
      <c r="Z901" s="92"/>
      <c r="AA901" s="92"/>
      <c r="AB901" s="67" t="str">
        <f t="shared" si="387"/>
        <v/>
      </c>
      <c r="AC901" s="67" t="str">
        <f t="shared" si="388"/>
        <v/>
      </c>
      <c r="AD901" s="67" t="str">
        <f t="shared" si="389"/>
        <v/>
      </c>
      <c r="AE901" s="31"/>
      <c r="AF901" s="23">
        <f t="shared" si="390"/>
        <v>0</v>
      </c>
      <c r="AG901" s="23">
        <f t="shared" si="391"/>
        <v>1</v>
      </c>
      <c r="AH901" s="23">
        <f t="shared" si="392"/>
        <v>0</v>
      </c>
      <c r="AI901" s="23">
        <f t="shared" si="393"/>
        <v>0</v>
      </c>
      <c r="AJ901" s="23">
        <f t="shared" si="394"/>
        <v>0</v>
      </c>
    </row>
    <row r="902" spans="1:36" ht="25.5" customHeight="1" x14ac:dyDescent="0.2">
      <c r="A902" s="225" t="s">
        <v>0</v>
      </c>
      <c r="B902" s="226" t="s">
        <v>832</v>
      </c>
      <c r="C902" s="41" t="s">
        <v>31</v>
      </c>
      <c r="D902" s="74" t="s">
        <v>1339</v>
      </c>
      <c r="E902" s="93" t="str">
        <f t="shared" si="395"/>
        <v>Niveau 1</v>
      </c>
      <c r="F902" s="27" t="s">
        <v>1136</v>
      </c>
      <c r="G902" s="41" t="s">
        <v>1145</v>
      </c>
      <c r="H902" s="116">
        <v>60</v>
      </c>
      <c r="I902" s="117">
        <v>4.7</v>
      </c>
      <c r="J902" s="94">
        <f t="shared" si="386"/>
        <v>282</v>
      </c>
      <c r="K902" s="27"/>
      <c r="L902" s="27"/>
      <c r="M902" s="27"/>
      <c r="N902" s="27"/>
      <c r="O902" s="27"/>
      <c r="P902" s="118"/>
      <c r="Q902" s="27"/>
      <c r="R902" s="45"/>
      <c r="S902" s="55"/>
      <c r="T902" s="23"/>
      <c r="U902" s="23"/>
      <c r="V902" s="23"/>
      <c r="W902" s="23"/>
      <c r="X902" s="23"/>
      <c r="Y902" s="91"/>
      <c r="Z902" s="92"/>
      <c r="AA902" s="92"/>
      <c r="AB902" s="67" t="str">
        <f t="shared" si="387"/>
        <v/>
      </c>
      <c r="AC902" s="67" t="str">
        <f t="shared" si="388"/>
        <v/>
      </c>
      <c r="AD902" s="67" t="str">
        <f t="shared" si="389"/>
        <v/>
      </c>
      <c r="AE902" s="31"/>
      <c r="AF902" s="23">
        <f t="shared" si="390"/>
        <v>1</v>
      </c>
      <c r="AG902" s="23">
        <f t="shared" si="391"/>
        <v>0</v>
      </c>
      <c r="AH902" s="23">
        <f t="shared" si="392"/>
        <v>0</v>
      </c>
      <c r="AI902" s="23">
        <f t="shared" si="393"/>
        <v>0</v>
      </c>
      <c r="AJ902" s="23">
        <f t="shared" si="394"/>
        <v>0</v>
      </c>
    </row>
    <row r="903" spans="1:36" ht="25.5" customHeight="1" x14ac:dyDescent="0.2">
      <c r="A903" s="225" t="s">
        <v>5</v>
      </c>
      <c r="B903" s="226" t="s">
        <v>833</v>
      </c>
      <c r="C903" s="41" t="s">
        <v>1116</v>
      </c>
      <c r="D903" s="74" t="s">
        <v>1180</v>
      </c>
      <c r="E903" s="93" t="str">
        <f t="shared" si="395"/>
        <v>Niveau 3</v>
      </c>
      <c r="F903" s="27" t="s">
        <v>1136</v>
      </c>
      <c r="G903" s="41" t="s">
        <v>1145</v>
      </c>
      <c r="H903" s="76">
        <v>150</v>
      </c>
      <c r="I903" s="109">
        <v>4.5999999999999996</v>
      </c>
      <c r="J903" s="94">
        <f t="shared" si="386"/>
        <v>690</v>
      </c>
      <c r="K903" s="27"/>
      <c r="L903" s="27"/>
      <c r="M903" s="27"/>
      <c r="N903" s="27"/>
      <c r="O903" s="27"/>
      <c r="P903" s="118" t="s">
        <v>1205</v>
      </c>
      <c r="Q903" s="27"/>
      <c r="R903" s="45" t="s">
        <v>1123</v>
      </c>
      <c r="S903" s="55"/>
      <c r="T903" s="23"/>
      <c r="U903" s="23"/>
      <c r="V903" s="23"/>
      <c r="W903" s="23"/>
      <c r="X903" s="23"/>
      <c r="Y903" s="91"/>
      <c r="Z903" s="92"/>
      <c r="AA903" s="92"/>
      <c r="AB903" s="67"/>
      <c r="AC903" s="67" t="s">
        <v>1201</v>
      </c>
      <c r="AD903" s="67" t="str">
        <f t="shared" si="389"/>
        <v/>
      </c>
      <c r="AE903" s="31"/>
      <c r="AF903" s="23">
        <f t="shared" si="390"/>
        <v>0</v>
      </c>
      <c r="AG903" s="23">
        <f t="shared" si="391"/>
        <v>0</v>
      </c>
      <c r="AH903" s="23">
        <f t="shared" si="392"/>
        <v>1</v>
      </c>
      <c r="AI903" s="23">
        <f t="shared" si="393"/>
        <v>0</v>
      </c>
      <c r="AJ903" s="23">
        <f t="shared" si="394"/>
        <v>0</v>
      </c>
    </row>
    <row r="904" spans="1:36" ht="25.5" customHeight="1" x14ac:dyDescent="0.2">
      <c r="A904" s="225" t="s">
        <v>5</v>
      </c>
      <c r="B904" s="226" t="s">
        <v>1986</v>
      </c>
      <c r="C904" s="41" t="s">
        <v>29</v>
      </c>
      <c r="D904" s="74" t="s">
        <v>1339</v>
      </c>
      <c r="E904" s="93" t="str">
        <f t="shared" si="395"/>
        <v>Niveau 1</v>
      </c>
      <c r="F904" s="27" t="s">
        <v>1136</v>
      </c>
      <c r="G904" s="41" t="s">
        <v>1145</v>
      </c>
      <c r="H904" s="76">
        <v>95</v>
      </c>
      <c r="I904" s="109">
        <v>4.5</v>
      </c>
      <c r="J904" s="94">
        <f t="shared" si="386"/>
        <v>427.5</v>
      </c>
      <c r="K904" s="27"/>
      <c r="L904" s="27"/>
      <c r="M904" s="27"/>
      <c r="N904" s="27"/>
      <c r="O904" s="27"/>
      <c r="P904" s="118"/>
      <c r="Q904" s="27"/>
      <c r="R904" s="45"/>
      <c r="S904" s="55"/>
      <c r="T904" s="23"/>
      <c r="U904" s="23"/>
      <c r="V904" s="23"/>
      <c r="W904" s="23"/>
      <c r="X904" s="23"/>
      <c r="Y904" s="91"/>
      <c r="Z904" s="92"/>
      <c r="AA904" s="92"/>
      <c r="AB904" s="67" t="str">
        <f t="shared" si="387"/>
        <v/>
      </c>
      <c r="AC904" s="67" t="str">
        <f t="shared" si="388"/>
        <v/>
      </c>
      <c r="AD904" s="67" t="str">
        <f t="shared" si="389"/>
        <v/>
      </c>
      <c r="AE904" s="31"/>
      <c r="AF904" s="23">
        <f t="shared" si="390"/>
        <v>1</v>
      </c>
      <c r="AG904" s="23">
        <f t="shared" si="391"/>
        <v>0</v>
      </c>
      <c r="AH904" s="23">
        <f t="shared" si="392"/>
        <v>0</v>
      </c>
      <c r="AI904" s="23">
        <f t="shared" si="393"/>
        <v>0</v>
      </c>
      <c r="AJ904" s="23">
        <f t="shared" si="394"/>
        <v>0</v>
      </c>
    </row>
    <row r="905" spans="1:36" ht="25.5" customHeight="1" x14ac:dyDescent="0.2">
      <c r="A905" s="126" t="s">
        <v>1</v>
      </c>
      <c r="B905" s="60" t="s">
        <v>1900</v>
      </c>
      <c r="C905" s="41" t="s">
        <v>36</v>
      </c>
      <c r="D905" s="74" t="s">
        <v>1179</v>
      </c>
      <c r="E905" s="93" t="str">
        <f>IF(D905="Bon état","Niveau 1",IF(D905="Faïencée","Niveau 2",IF(D905="Fortement faïencée","Niveau 3",IF(D905="Orniérée","Niveau 4",IF(D905="Affaissée ou quasi détruite","Niveau 5","")))))</f>
        <v>Niveau 2</v>
      </c>
      <c r="F905" s="27" t="s">
        <v>1135</v>
      </c>
      <c r="G905" s="41" t="s">
        <v>1145</v>
      </c>
      <c r="H905" s="76">
        <v>380</v>
      </c>
      <c r="I905" s="109">
        <v>105</v>
      </c>
      <c r="J905" s="94">
        <f>I905*H905</f>
        <v>39900</v>
      </c>
      <c r="K905" s="27"/>
      <c r="L905" s="27"/>
      <c r="M905" s="27"/>
      <c r="N905" s="27">
        <v>7980</v>
      </c>
      <c r="O905" s="27"/>
      <c r="P905" s="118">
        <v>2013</v>
      </c>
      <c r="Q905" s="27" t="s">
        <v>1122</v>
      </c>
      <c r="R905" s="45"/>
      <c r="S905" s="55"/>
      <c r="T905" s="23"/>
      <c r="U905" s="23"/>
      <c r="V905" s="23"/>
      <c r="W905" s="23"/>
      <c r="X905" s="23"/>
      <c r="Y905" s="91"/>
      <c r="Z905" s="92"/>
      <c r="AA905" s="92"/>
      <c r="AB905" s="67" t="str">
        <f>IF(R905="Année N",Y905+Z905+AA905,"")</f>
        <v/>
      </c>
      <c r="AC905" s="67" t="str">
        <f>IF(R905="N+1",Y905+Z905+AA905,"")</f>
        <v/>
      </c>
      <c r="AD905" s="67" t="str">
        <f>IF(R905="&gt; N+1",Y905+Z905+AA905,"")</f>
        <v/>
      </c>
      <c r="AE905" s="31"/>
      <c r="AF905" s="23">
        <f>IF(E905="Niveau 1",1,0)</f>
        <v>0</v>
      </c>
      <c r="AG905" s="23">
        <f>IF(E905="Niveau 2",1,0)</f>
        <v>1</v>
      </c>
      <c r="AH905" s="23">
        <f>IF(E905="Niveau 3",1,0)</f>
        <v>0</v>
      </c>
      <c r="AI905" s="23">
        <f>IF(E905="Niveau 4",1,0)</f>
        <v>0</v>
      </c>
      <c r="AJ905" s="23">
        <f>IF(E905="Niveau 5",1,0)</f>
        <v>0</v>
      </c>
    </row>
    <row r="906" spans="1:36" ht="25.5" customHeight="1" x14ac:dyDescent="0.2">
      <c r="A906" s="212" t="s">
        <v>7</v>
      </c>
      <c r="B906" s="209" t="s">
        <v>1901</v>
      </c>
      <c r="C906" s="214" t="s">
        <v>36</v>
      </c>
      <c r="D906" s="74" t="s">
        <v>1180</v>
      </c>
      <c r="E906" s="93" t="str">
        <f>IF(D906="Bon état","Niveau 1",IF(D906="Faïencée","Niveau 2",IF(D906="Fortement faïencée","Niveau 3",IF(D906="Orniérée","Niveau 4",IF(D906="Affaissée ou quasi détruite","Niveau 5","")))))</f>
        <v>Niveau 3</v>
      </c>
      <c r="F906" s="27" t="s">
        <v>1136</v>
      </c>
      <c r="G906" s="41" t="s">
        <v>1145</v>
      </c>
      <c r="H906" s="76">
        <v>60</v>
      </c>
      <c r="I906" s="109">
        <v>3</v>
      </c>
      <c r="J906" s="94">
        <f>I906*H906</f>
        <v>180</v>
      </c>
      <c r="K906" s="27">
        <v>53</v>
      </c>
      <c r="L906" s="27"/>
      <c r="M906" s="27"/>
      <c r="N906" s="27"/>
      <c r="O906" s="27"/>
      <c r="P906" s="118"/>
      <c r="Q906" s="27"/>
      <c r="R906" s="45"/>
      <c r="S906" s="55"/>
      <c r="T906" s="23"/>
      <c r="U906" s="23"/>
      <c r="V906" s="23"/>
      <c r="W906" s="23"/>
      <c r="X906" s="23"/>
      <c r="Y906" s="91"/>
      <c r="Z906" s="92"/>
      <c r="AA906" s="92"/>
      <c r="AB906" s="67" t="str">
        <f>IF(R906="Année N",Y906+Z906+AA906,"")</f>
        <v/>
      </c>
      <c r="AC906" s="67" t="str">
        <f>IF(R906="N+1",Y906+Z906+AA906,"")</f>
        <v/>
      </c>
      <c r="AD906" s="67" t="str">
        <f>IF(R906="&gt; N+1",Y906+Z906+AA906,"")</f>
        <v/>
      </c>
      <c r="AE906" s="31"/>
      <c r="AF906" s="23">
        <f>IF(E906="Niveau 1",1,0)</f>
        <v>0</v>
      </c>
      <c r="AG906" s="23">
        <f>IF(E906="Niveau 2",1,0)</f>
        <v>0</v>
      </c>
      <c r="AH906" s="23">
        <f>IF(E906="Niveau 3",1,0)</f>
        <v>1</v>
      </c>
      <c r="AI906" s="23">
        <f>IF(E906="Niveau 4",1,0)</f>
        <v>0</v>
      </c>
      <c r="AJ906" s="23">
        <f>IF(E906="Niveau 5",1,0)</f>
        <v>0</v>
      </c>
    </row>
    <row r="907" spans="1:36" ht="25.5" customHeight="1" x14ac:dyDescent="0.2">
      <c r="A907" s="225" t="s">
        <v>0</v>
      </c>
      <c r="B907" s="226" t="s">
        <v>836</v>
      </c>
      <c r="C907" s="41" t="s">
        <v>29</v>
      </c>
      <c r="D907" s="74" t="s">
        <v>1179</v>
      </c>
      <c r="E907" s="93" t="str">
        <f t="shared" si="395"/>
        <v>Niveau 2</v>
      </c>
      <c r="F907" s="27" t="s">
        <v>1136</v>
      </c>
      <c r="G907" s="41" t="s">
        <v>1145</v>
      </c>
      <c r="H907" s="116">
        <v>270</v>
      </c>
      <c r="I907" s="117">
        <v>4.5999999999999996</v>
      </c>
      <c r="J907" s="94">
        <f t="shared" si="386"/>
        <v>1242</v>
      </c>
      <c r="K907" s="27"/>
      <c r="L907" s="27"/>
      <c r="M907" s="27"/>
      <c r="N907" s="27"/>
      <c r="O907" s="27"/>
      <c r="P907" s="118"/>
      <c r="Q907" s="27"/>
      <c r="R907" s="45"/>
      <c r="S907" s="55"/>
      <c r="T907" s="23"/>
      <c r="U907" s="23"/>
      <c r="V907" s="23"/>
      <c r="W907" s="23"/>
      <c r="X907" s="23"/>
      <c r="Y907" s="91"/>
      <c r="Z907" s="92"/>
      <c r="AA907" s="92"/>
      <c r="AB907" s="67" t="str">
        <f t="shared" si="387"/>
        <v/>
      </c>
      <c r="AC907" s="67" t="str">
        <f t="shared" si="388"/>
        <v/>
      </c>
      <c r="AD907" s="67" t="str">
        <f t="shared" si="389"/>
        <v/>
      </c>
      <c r="AE907" s="31"/>
      <c r="AF907" s="23">
        <f t="shared" si="390"/>
        <v>0</v>
      </c>
      <c r="AG907" s="23">
        <f t="shared" si="391"/>
        <v>1</v>
      </c>
      <c r="AH907" s="23">
        <f t="shared" si="392"/>
        <v>0</v>
      </c>
      <c r="AI907" s="23">
        <f t="shared" si="393"/>
        <v>0</v>
      </c>
      <c r="AJ907" s="23">
        <f t="shared" si="394"/>
        <v>0</v>
      </c>
    </row>
    <row r="908" spans="1:36" ht="25.5" customHeight="1" x14ac:dyDescent="0.2">
      <c r="A908" s="225" t="s">
        <v>0</v>
      </c>
      <c r="B908" s="226" t="s">
        <v>1985</v>
      </c>
      <c r="C908" s="41" t="s">
        <v>29</v>
      </c>
      <c r="D908" s="74" t="s">
        <v>1339</v>
      </c>
      <c r="E908" s="93" t="str">
        <f t="shared" si="395"/>
        <v>Niveau 1</v>
      </c>
      <c r="F908" s="27" t="s">
        <v>1136</v>
      </c>
      <c r="G908" s="41" t="s">
        <v>1145</v>
      </c>
      <c r="H908" s="116">
        <v>275</v>
      </c>
      <c r="I908" s="117">
        <v>4.5</v>
      </c>
      <c r="J908" s="94">
        <f t="shared" si="386"/>
        <v>1237.5</v>
      </c>
      <c r="K908" s="27"/>
      <c r="L908" s="27"/>
      <c r="M908" s="27"/>
      <c r="N908" s="27"/>
      <c r="O908" s="27"/>
      <c r="P908" s="118"/>
      <c r="Q908" s="27"/>
      <c r="R908" s="45"/>
      <c r="S908" s="55"/>
      <c r="T908" s="23"/>
      <c r="U908" s="23"/>
      <c r="V908" s="23"/>
      <c r="W908" s="23"/>
      <c r="X908" s="23"/>
      <c r="Y908" s="91"/>
      <c r="Z908" s="92"/>
      <c r="AA908" s="92"/>
      <c r="AB908" s="67" t="str">
        <f t="shared" si="387"/>
        <v/>
      </c>
      <c r="AC908" s="67" t="str">
        <f t="shared" si="388"/>
        <v/>
      </c>
      <c r="AD908" s="67" t="str">
        <f t="shared" si="389"/>
        <v/>
      </c>
      <c r="AE908" s="31"/>
      <c r="AF908" s="23">
        <f t="shared" si="390"/>
        <v>1</v>
      </c>
      <c r="AG908" s="23">
        <f t="shared" si="391"/>
        <v>0</v>
      </c>
      <c r="AH908" s="23">
        <f t="shared" si="392"/>
        <v>0</v>
      </c>
      <c r="AI908" s="23">
        <f t="shared" si="393"/>
        <v>0</v>
      </c>
      <c r="AJ908" s="23">
        <f t="shared" si="394"/>
        <v>0</v>
      </c>
    </row>
    <row r="909" spans="1:36" s="263" customFormat="1" ht="25.5" customHeight="1" x14ac:dyDescent="0.2">
      <c r="A909" s="248" t="s">
        <v>10</v>
      </c>
      <c r="B909" s="249" t="s">
        <v>1984</v>
      </c>
      <c r="C909" s="250" t="s">
        <v>34</v>
      </c>
      <c r="D909" s="251"/>
      <c r="E909" s="247"/>
      <c r="F909" s="252" t="s">
        <v>1126</v>
      </c>
      <c r="G909" s="250" t="s">
        <v>1145</v>
      </c>
      <c r="H909" s="253"/>
      <c r="I909" s="254"/>
      <c r="J909" s="255"/>
      <c r="K909" s="252"/>
      <c r="L909" s="252"/>
      <c r="M909" s="252"/>
      <c r="N909" s="252"/>
      <c r="O909" s="252"/>
      <c r="P909" s="246" t="s">
        <v>2120</v>
      </c>
      <c r="Q909" s="252"/>
      <c r="R909" s="256"/>
      <c r="S909" s="247"/>
      <c r="T909" s="261"/>
      <c r="U909" s="261"/>
      <c r="V909" s="261"/>
      <c r="W909" s="261"/>
      <c r="X909" s="261"/>
      <c r="Y909" s="257"/>
      <c r="Z909" s="258"/>
      <c r="AA909" s="258"/>
      <c r="AB909" s="259"/>
      <c r="AC909" s="259"/>
      <c r="AD909" s="259"/>
      <c r="AE909" s="262"/>
      <c r="AF909" s="261"/>
      <c r="AG909" s="261"/>
      <c r="AH909" s="261"/>
      <c r="AI909" s="261"/>
      <c r="AJ909" s="261"/>
    </row>
    <row r="910" spans="1:36" ht="25.5" customHeight="1" x14ac:dyDescent="0.2">
      <c r="A910" s="225" t="s">
        <v>1</v>
      </c>
      <c r="B910" s="226" t="s">
        <v>1983</v>
      </c>
      <c r="C910" s="41" t="s">
        <v>1116</v>
      </c>
      <c r="D910" s="74" t="s">
        <v>1179</v>
      </c>
      <c r="E910" s="93" t="str">
        <f t="shared" si="395"/>
        <v>Niveau 2</v>
      </c>
      <c r="F910" s="27" t="s">
        <v>1134</v>
      </c>
      <c r="G910" s="41" t="s">
        <v>1144</v>
      </c>
      <c r="H910" s="116">
        <v>1400</v>
      </c>
      <c r="I910" s="117">
        <v>5.4</v>
      </c>
      <c r="J910" s="94">
        <f t="shared" si="386"/>
        <v>7560.0000000000009</v>
      </c>
      <c r="K910" s="27"/>
      <c r="L910" s="27"/>
      <c r="M910" s="27"/>
      <c r="N910" s="27"/>
      <c r="O910" s="27"/>
      <c r="P910" s="118"/>
      <c r="Q910" s="27"/>
      <c r="R910" s="45"/>
      <c r="S910" s="55"/>
      <c r="T910" s="23"/>
      <c r="U910" s="23"/>
      <c r="V910" s="23"/>
      <c r="W910" s="23"/>
      <c r="X910" s="23"/>
      <c r="Y910" s="91"/>
      <c r="Z910" s="92"/>
      <c r="AA910" s="92"/>
      <c r="AB910" s="67" t="str">
        <f t="shared" si="387"/>
        <v/>
      </c>
      <c r="AC910" s="67" t="str">
        <f t="shared" si="388"/>
        <v/>
      </c>
      <c r="AD910" s="67" t="str">
        <f t="shared" si="389"/>
        <v/>
      </c>
      <c r="AE910" s="31"/>
      <c r="AF910" s="23">
        <f t="shared" si="390"/>
        <v>0</v>
      </c>
      <c r="AG910" s="23">
        <f t="shared" si="391"/>
        <v>1</v>
      </c>
      <c r="AH910" s="23">
        <f t="shared" si="392"/>
        <v>0</v>
      </c>
      <c r="AI910" s="23">
        <f t="shared" si="393"/>
        <v>0</v>
      </c>
      <c r="AJ910" s="23">
        <f t="shared" si="394"/>
        <v>0</v>
      </c>
    </row>
    <row r="911" spans="1:36" ht="25.5" customHeight="1" x14ac:dyDescent="0.2">
      <c r="A911" s="225" t="s">
        <v>0</v>
      </c>
      <c r="B911" s="226" t="s">
        <v>1982</v>
      </c>
      <c r="C911" s="41" t="s">
        <v>26</v>
      </c>
      <c r="D911" s="74" t="s">
        <v>1339</v>
      </c>
      <c r="E911" s="93" t="str">
        <f>IF(D911="Bon état","Niveau 1",IF(D911="Faïencée","Niveau 2",IF(D911="Fortement faïencée","Niveau 3",IF(D911="Orniérée","Niveau 4",IF(D911="Affaissée ou quasi détruite","Niveau 5","")))))</f>
        <v>Niveau 1</v>
      </c>
      <c r="F911" s="27" t="s">
        <v>1136</v>
      </c>
      <c r="G911" s="41" t="s">
        <v>1145</v>
      </c>
      <c r="H911" s="116">
        <v>145</v>
      </c>
      <c r="I911" s="117">
        <v>4.5999999999999996</v>
      </c>
      <c r="J911" s="94">
        <f>I911*H911</f>
        <v>667</v>
      </c>
      <c r="K911" s="27"/>
      <c r="L911" s="27"/>
      <c r="M911" s="27"/>
      <c r="N911" s="27"/>
      <c r="O911" s="27"/>
      <c r="P911" s="118"/>
      <c r="Q911" s="27"/>
      <c r="R911" s="45"/>
      <c r="S911" s="55"/>
      <c r="T911" s="23"/>
      <c r="U911" s="23"/>
      <c r="V911" s="23"/>
      <c r="W911" s="23"/>
      <c r="X911" s="23"/>
      <c r="Y911" s="91"/>
      <c r="Z911" s="92"/>
      <c r="AA911" s="92"/>
      <c r="AB911" s="67" t="str">
        <f>IF(R911="Année N",Y911+Z911+AA911,"")</f>
        <v/>
      </c>
      <c r="AC911" s="67" t="str">
        <f>IF(R911="N+1",Y911+Z911+AA911,"")</f>
        <v/>
      </c>
      <c r="AD911" s="67" t="str">
        <f>IF(R911="&gt; N+1",Y911+Z911+AA911,"")</f>
        <v/>
      </c>
      <c r="AE911" s="31"/>
      <c r="AF911" s="23">
        <f>IF(E911="Niveau 1",1,0)</f>
        <v>1</v>
      </c>
      <c r="AG911" s="23">
        <f>IF(E911="Niveau 2",1,0)</f>
        <v>0</v>
      </c>
      <c r="AH911" s="23">
        <f>IF(E911="Niveau 3",1,0)</f>
        <v>0</v>
      </c>
      <c r="AI911" s="23">
        <f>IF(E911="Niveau 4",1,0)</f>
        <v>0</v>
      </c>
      <c r="AJ911" s="23">
        <f>IF(E911="Niveau 5",1,0)</f>
        <v>0</v>
      </c>
    </row>
    <row r="912" spans="1:36" ht="25.5" customHeight="1" x14ac:dyDescent="0.2">
      <c r="A912" s="225" t="s">
        <v>0</v>
      </c>
      <c r="B912" s="226" t="s">
        <v>1981</v>
      </c>
      <c r="C912" s="41" t="s">
        <v>1340</v>
      </c>
      <c r="D912" s="74" t="s">
        <v>1339</v>
      </c>
      <c r="E912" s="93" t="str">
        <f t="shared" si="395"/>
        <v>Niveau 1</v>
      </c>
      <c r="F912" s="27" t="s">
        <v>1135</v>
      </c>
      <c r="G912" s="41" t="s">
        <v>1145</v>
      </c>
      <c r="H912" s="76">
        <v>350</v>
      </c>
      <c r="I912" s="109">
        <v>5.5</v>
      </c>
      <c r="J912" s="94">
        <f t="shared" si="386"/>
        <v>1925</v>
      </c>
      <c r="K912" s="27"/>
      <c r="L912" s="27"/>
      <c r="M912" s="27"/>
      <c r="N912" s="27"/>
      <c r="O912" s="27"/>
      <c r="P912" s="118">
        <v>2015</v>
      </c>
      <c r="Q912" s="27" t="s">
        <v>1170</v>
      </c>
      <c r="R912" s="45"/>
      <c r="S912" s="55"/>
      <c r="T912" s="23"/>
      <c r="U912" s="23"/>
      <c r="V912" s="23"/>
      <c r="W912" s="23"/>
      <c r="X912" s="23"/>
      <c r="Y912" s="91"/>
      <c r="Z912" s="92"/>
      <c r="AA912" s="92"/>
      <c r="AB912" s="67" t="str">
        <f t="shared" si="387"/>
        <v/>
      </c>
      <c r="AC912" s="67" t="str">
        <f t="shared" si="388"/>
        <v/>
      </c>
      <c r="AD912" s="67" t="str">
        <f t="shared" si="389"/>
        <v/>
      </c>
      <c r="AE912" s="31"/>
      <c r="AF912" s="23">
        <f t="shared" si="390"/>
        <v>1</v>
      </c>
      <c r="AG912" s="23">
        <f t="shared" si="391"/>
        <v>0</v>
      </c>
      <c r="AH912" s="23">
        <f t="shared" si="392"/>
        <v>0</v>
      </c>
      <c r="AI912" s="23">
        <f t="shared" si="393"/>
        <v>0</v>
      </c>
      <c r="AJ912" s="23">
        <f t="shared" si="394"/>
        <v>0</v>
      </c>
    </row>
    <row r="913" spans="1:36" ht="25.5" customHeight="1" x14ac:dyDescent="0.2">
      <c r="A913" s="228" t="s">
        <v>7</v>
      </c>
      <c r="B913" s="229" t="s">
        <v>1979</v>
      </c>
      <c r="C913" s="179" t="s">
        <v>25</v>
      </c>
      <c r="D913" s="74"/>
      <c r="E913" s="93" t="str">
        <f t="shared" si="395"/>
        <v/>
      </c>
      <c r="F913" s="27" t="s">
        <v>1136</v>
      </c>
      <c r="G913" s="41" t="s">
        <v>1145</v>
      </c>
      <c r="H913" s="76"/>
      <c r="I913" s="109"/>
      <c r="J913" s="94">
        <f t="shared" si="386"/>
        <v>0</v>
      </c>
      <c r="K913" s="27"/>
      <c r="L913" s="27"/>
      <c r="M913" s="27"/>
      <c r="N913" s="27"/>
      <c r="O913" s="27"/>
      <c r="P913" s="118"/>
      <c r="Q913" s="27"/>
      <c r="R913" s="45"/>
      <c r="S913" s="55"/>
      <c r="T913" s="23"/>
      <c r="U913" s="23"/>
      <c r="V913" s="23"/>
      <c r="W913" s="23"/>
      <c r="X913" s="23"/>
      <c r="Y913" s="91"/>
      <c r="Z913" s="92"/>
      <c r="AA913" s="92"/>
      <c r="AB913" s="67" t="str">
        <f t="shared" si="387"/>
        <v/>
      </c>
      <c r="AC913" s="67" t="str">
        <f t="shared" si="388"/>
        <v/>
      </c>
      <c r="AD913" s="67" t="str">
        <f t="shared" si="389"/>
        <v/>
      </c>
      <c r="AE913" s="31"/>
      <c r="AF913" s="23">
        <f t="shared" si="390"/>
        <v>0</v>
      </c>
      <c r="AG913" s="23">
        <f t="shared" si="391"/>
        <v>0</v>
      </c>
      <c r="AH913" s="23">
        <f t="shared" si="392"/>
        <v>0</v>
      </c>
      <c r="AI913" s="23">
        <f t="shared" si="393"/>
        <v>0</v>
      </c>
      <c r="AJ913" s="23">
        <f t="shared" si="394"/>
        <v>0</v>
      </c>
    </row>
    <row r="914" spans="1:36" ht="25.5" customHeight="1" x14ac:dyDescent="0.2">
      <c r="A914" s="225" t="s">
        <v>5</v>
      </c>
      <c r="B914" s="226" t="s">
        <v>1980</v>
      </c>
      <c r="C914" s="41" t="s">
        <v>30</v>
      </c>
      <c r="D914" s="74" t="s">
        <v>1339</v>
      </c>
      <c r="E914" s="93" t="str">
        <f>IF(D914="Bon état","Niveau 1",IF(D914="Faïencée","Niveau 2",IF(D914="Fortement faïencée","Niveau 3",IF(D914="Orniérée","Niveau 4",IF(D914="Affaissée ou quasi détruite","Niveau 5","")))))</f>
        <v>Niveau 1</v>
      </c>
      <c r="F914" s="27" t="s">
        <v>1136</v>
      </c>
      <c r="G914" s="41" t="s">
        <v>1145</v>
      </c>
      <c r="H914" s="76">
        <v>115</v>
      </c>
      <c r="I914" s="109">
        <v>4.2</v>
      </c>
      <c r="J914" s="94">
        <f>I914*H914</f>
        <v>483</v>
      </c>
      <c r="K914" s="27"/>
      <c r="L914" s="27"/>
      <c r="M914" s="27"/>
      <c r="N914" s="27"/>
      <c r="O914" s="27"/>
      <c r="P914" s="118"/>
      <c r="Q914" s="27"/>
      <c r="R914" s="45"/>
      <c r="S914" s="55"/>
      <c r="T914" s="23"/>
      <c r="U914" s="23"/>
      <c r="V914" s="23"/>
      <c r="W914" s="23"/>
      <c r="X914" s="23"/>
      <c r="Y914" s="91"/>
      <c r="Z914" s="92"/>
      <c r="AA914" s="92"/>
      <c r="AB914" s="67" t="str">
        <f>IF(R914="Année N",Y914+Z914+AA914,"")</f>
        <v/>
      </c>
      <c r="AC914" s="67" t="str">
        <f>IF(R914="N+1",Y914+Z914+AA914,"")</f>
        <v/>
      </c>
      <c r="AD914" s="67" t="str">
        <f>IF(R914="&gt; N+1",Y914+Z914+AA914,"")</f>
        <v/>
      </c>
      <c r="AE914" s="31"/>
      <c r="AF914" s="23">
        <f>IF(E914="Niveau 1",1,0)</f>
        <v>1</v>
      </c>
      <c r="AG914" s="23">
        <f>IF(E914="Niveau 2",1,0)</f>
        <v>0</v>
      </c>
      <c r="AH914" s="23">
        <f>IF(E914="Niveau 3",1,0)</f>
        <v>0</v>
      </c>
      <c r="AI914" s="23">
        <f>IF(E914="Niveau 4",1,0)</f>
        <v>0</v>
      </c>
      <c r="AJ914" s="23">
        <f>IF(E914="Niveau 5",1,0)</f>
        <v>0</v>
      </c>
    </row>
    <row r="915" spans="1:36" ht="25.5" customHeight="1" x14ac:dyDescent="0.2">
      <c r="A915" s="225" t="s">
        <v>0</v>
      </c>
      <c r="B915" s="227" t="s">
        <v>1463</v>
      </c>
      <c r="C915" s="41" t="s">
        <v>29</v>
      </c>
      <c r="D915" s="74" t="s">
        <v>1339</v>
      </c>
      <c r="E915" s="93" t="str">
        <f>IF(D915="Bon état","Niveau 1",IF(D915="Faïencée","Niveau 2",IF(D915="Fortement faïencée","Niveau 3",IF(D915="Orniérée","Niveau 4",IF(D915="Affaissée ou quasi détruite","Niveau 5","")))))</f>
        <v>Niveau 1</v>
      </c>
      <c r="F915" s="27" t="s">
        <v>1136</v>
      </c>
      <c r="G915" s="41" t="s">
        <v>1145</v>
      </c>
      <c r="H915" s="76"/>
      <c r="I915" s="109"/>
      <c r="J915" s="94">
        <f>I915*H915</f>
        <v>0</v>
      </c>
      <c r="K915" s="27"/>
      <c r="L915" s="27"/>
      <c r="M915" s="27"/>
      <c r="N915" s="27"/>
      <c r="O915" s="27"/>
      <c r="P915" s="118"/>
      <c r="Q915" s="27"/>
      <c r="R915" s="45"/>
      <c r="S915" s="55"/>
      <c r="T915" s="23"/>
      <c r="U915" s="23"/>
      <c r="V915" s="23"/>
      <c r="W915" s="23"/>
      <c r="X915" s="23"/>
      <c r="Y915" s="91"/>
      <c r="Z915" s="92"/>
      <c r="AA915" s="92"/>
      <c r="AB915" s="67" t="str">
        <f>IF(R915="Année N",Y915+Z915+AA915,"")</f>
        <v/>
      </c>
      <c r="AC915" s="67" t="str">
        <f>IF(R915="N+1",Y915+Z915+AA915,"")</f>
        <v/>
      </c>
      <c r="AD915" s="67" t="str">
        <f>IF(R915="&gt; N+1",Y915+Z915+AA915,"")</f>
        <v/>
      </c>
      <c r="AE915" s="31"/>
      <c r="AF915" s="23">
        <f>IF(E915="Niveau 1",1,0)</f>
        <v>1</v>
      </c>
      <c r="AG915" s="23">
        <f>IF(E915="Niveau 2",1,0)</f>
        <v>0</v>
      </c>
      <c r="AH915" s="23">
        <f>IF(E915="Niveau 3",1,0)</f>
        <v>0</v>
      </c>
      <c r="AI915" s="23">
        <f>IF(E915="Niveau 4",1,0)</f>
        <v>0</v>
      </c>
      <c r="AJ915" s="23">
        <f>IF(E915="Niveau 5",1,0)</f>
        <v>0</v>
      </c>
    </row>
    <row r="916" spans="1:36" ht="25.5" customHeight="1" x14ac:dyDescent="0.2">
      <c r="A916" s="225" t="s">
        <v>0</v>
      </c>
      <c r="B916" s="226" t="s">
        <v>843</v>
      </c>
      <c r="C916" s="41" t="s">
        <v>34</v>
      </c>
      <c r="D916" s="74" t="s">
        <v>1179</v>
      </c>
      <c r="E916" s="93" t="str">
        <f t="shared" ref="E916:E954" si="396">IF(D916="Bon état","Niveau 1",IF(D916="Faïencée","Niveau 2",IF(D916="Fortement faïencée","Niveau 3",IF(D916="Orniérée","Niveau 4",IF(D916="Affaissée ou quasi détruite","Niveau 5","")))))</f>
        <v>Niveau 2</v>
      </c>
      <c r="F916" s="27" t="s">
        <v>1135</v>
      </c>
      <c r="G916" s="41" t="s">
        <v>1144</v>
      </c>
      <c r="H916" s="76">
        <v>800</v>
      </c>
      <c r="I916" s="109">
        <v>7.5</v>
      </c>
      <c r="J916" s="94">
        <f t="shared" si="386"/>
        <v>6000</v>
      </c>
      <c r="K916" s="27"/>
      <c r="L916" s="27"/>
      <c r="M916" s="27"/>
      <c r="N916" s="27"/>
      <c r="O916" s="27"/>
      <c r="P916" s="118"/>
      <c r="Q916" s="27"/>
      <c r="R916" s="45"/>
      <c r="S916" s="55"/>
      <c r="T916" s="23"/>
      <c r="U916" s="23"/>
      <c r="V916" s="23"/>
      <c r="W916" s="23"/>
      <c r="X916" s="23"/>
      <c r="Y916" s="91"/>
      <c r="Z916" s="92"/>
      <c r="AA916" s="92"/>
      <c r="AB916" s="67" t="str">
        <f t="shared" si="387"/>
        <v/>
      </c>
      <c r="AC916" s="67" t="str">
        <f t="shared" si="388"/>
        <v/>
      </c>
      <c r="AD916" s="67" t="str">
        <f t="shared" si="389"/>
        <v/>
      </c>
      <c r="AE916" s="31"/>
      <c r="AF916" s="23">
        <f t="shared" si="390"/>
        <v>0</v>
      </c>
      <c r="AG916" s="23">
        <f t="shared" si="391"/>
        <v>1</v>
      </c>
      <c r="AH916" s="23">
        <f t="shared" si="392"/>
        <v>0</v>
      </c>
      <c r="AI916" s="23">
        <f t="shared" si="393"/>
        <v>0</v>
      </c>
      <c r="AJ916" s="23">
        <f t="shared" si="394"/>
        <v>0</v>
      </c>
    </row>
    <row r="917" spans="1:36" ht="25.5" customHeight="1" x14ac:dyDescent="0.2">
      <c r="A917" s="228" t="s">
        <v>0</v>
      </c>
      <c r="B917" s="229" t="s">
        <v>1977</v>
      </c>
      <c r="C917" s="179" t="s">
        <v>25</v>
      </c>
      <c r="D917" s="74"/>
      <c r="E917" s="93" t="str">
        <f t="shared" si="396"/>
        <v/>
      </c>
      <c r="F917" s="27"/>
      <c r="G917" s="41"/>
      <c r="H917" s="76"/>
      <c r="I917" s="109"/>
      <c r="J917" s="94">
        <f t="shared" si="386"/>
        <v>0</v>
      </c>
      <c r="K917" s="27"/>
      <c r="L917" s="27"/>
      <c r="M917" s="27"/>
      <c r="N917" s="27"/>
      <c r="O917" s="27"/>
      <c r="P917" s="118"/>
      <c r="Q917" s="27"/>
      <c r="R917" s="45"/>
      <c r="S917" s="55"/>
      <c r="T917" s="23"/>
      <c r="U917" s="23"/>
      <c r="V917" s="23"/>
      <c r="W917" s="23"/>
      <c r="X917" s="23"/>
      <c r="Y917" s="91"/>
      <c r="Z917" s="92"/>
      <c r="AA917" s="92"/>
      <c r="AB917" s="67" t="str">
        <f t="shared" si="387"/>
        <v/>
      </c>
      <c r="AC917" s="67" t="str">
        <f t="shared" si="388"/>
        <v/>
      </c>
      <c r="AD917" s="67" t="str">
        <f t="shared" si="389"/>
        <v/>
      </c>
      <c r="AE917" s="31"/>
      <c r="AF917" s="23">
        <f t="shared" si="390"/>
        <v>0</v>
      </c>
      <c r="AG917" s="23">
        <f t="shared" si="391"/>
        <v>0</v>
      </c>
      <c r="AH917" s="23">
        <f t="shared" si="392"/>
        <v>0</v>
      </c>
      <c r="AI917" s="23">
        <f t="shared" si="393"/>
        <v>0</v>
      </c>
      <c r="AJ917" s="23">
        <f t="shared" si="394"/>
        <v>0</v>
      </c>
    </row>
    <row r="918" spans="1:36" ht="25.5" customHeight="1" x14ac:dyDescent="0.2">
      <c r="A918" s="228" t="s">
        <v>0</v>
      </c>
      <c r="B918" s="229" t="s">
        <v>1978</v>
      </c>
      <c r="C918" s="179" t="s">
        <v>25</v>
      </c>
      <c r="D918" s="74"/>
      <c r="E918" s="93"/>
      <c r="F918" s="27"/>
      <c r="G918" s="41"/>
      <c r="H918" s="76"/>
      <c r="I918" s="109"/>
      <c r="J918" s="94"/>
      <c r="K918" s="27"/>
      <c r="L918" s="27"/>
      <c r="M918" s="27"/>
      <c r="N918" s="27"/>
      <c r="O918" s="27"/>
      <c r="P918" s="118"/>
      <c r="Q918" s="27"/>
      <c r="R918" s="45"/>
      <c r="S918" s="217"/>
      <c r="T918" s="23"/>
      <c r="U918" s="23"/>
      <c r="V918" s="23"/>
      <c r="W918" s="23"/>
      <c r="X918" s="23"/>
      <c r="Y918" s="91"/>
      <c r="Z918" s="92"/>
      <c r="AA918" s="92"/>
      <c r="AB918" s="216"/>
      <c r="AC918" s="216"/>
      <c r="AD918" s="216"/>
      <c r="AE918" s="31"/>
      <c r="AF918" s="23"/>
      <c r="AG918" s="23"/>
      <c r="AH918" s="23"/>
      <c r="AI918" s="23"/>
      <c r="AJ918" s="23"/>
    </row>
    <row r="919" spans="1:36" ht="25.5" customHeight="1" x14ac:dyDescent="0.2">
      <c r="A919" s="228" t="s">
        <v>1</v>
      </c>
      <c r="B919" s="229" t="s">
        <v>1973</v>
      </c>
      <c r="C919" s="179" t="s">
        <v>25</v>
      </c>
      <c r="D919" s="74"/>
      <c r="E919" s="93" t="str">
        <f t="shared" si="396"/>
        <v/>
      </c>
      <c r="F919" s="27"/>
      <c r="G919" s="41"/>
      <c r="H919" s="76"/>
      <c r="I919" s="109"/>
      <c r="J919" s="94">
        <f t="shared" si="386"/>
        <v>0</v>
      </c>
      <c r="K919" s="27"/>
      <c r="L919" s="27"/>
      <c r="M919" s="27"/>
      <c r="N919" s="27"/>
      <c r="O919" s="27"/>
      <c r="P919" s="118"/>
      <c r="Q919" s="27"/>
      <c r="R919" s="45"/>
      <c r="S919" s="55"/>
      <c r="T919" s="23"/>
      <c r="U919" s="23"/>
      <c r="V919" s="23"/>
      <c r="W919" s="23"/>
      <c r="X919" s="23"/>
      <c r="Y919" s="91"/>
      <c r="Z919" s="92"/>
      <c r="AA919" s="92"/>
      <c r="AB919" s="67" t="str">
        <f t="shared" si="387"/>
        <v/>
      </c>
      <c r="AC919" s="67" t="str">
        <f t="shared" si="388"/>
        <v/>
      </c>
      <c r="AD919" s="67" t="str">
        <f t="shared" si="389"/>
        <v/>
      </c>
      <c r="AE919" s="31"/>
      <c r="AF919" s="23">
        <f t="shared" si="390"/>
        <v>0</v>
      </c>
      <c r="AG919" s="23">
        <f t="shared" si="391"/>
        <v>0</v>
      </c>
      <c r="AH919" s="23">
        <f t="shared" si="392"/>
        <v>0</v>
      </c>
      <c r="AI919" s="23">
        <f t="shared" si="393"/>
        <v>0</v>
      </c>
      <c r="AJ919" s="23">
        <f t="shared" si="394"/>
        <v>0</v>
      </c>
    </row>
    <row r="920" spans="1:36" ht="25.5" customHeight="1" x14ac:dyDescent="0.2">
      <c r="A920" s="228" t="s">
        <v>0</v>
      </c>
      <c r="B920" s="237" t="s">
        <v>845</v>
      </c>
      <c r="C920" s="235" t="s">
        <v>1114</v>
      </c>
      <c r="D920" s="74" t="s">
        <v>1179</v>
      </c>
      <c r="E920" s="93" t="str">
        <f>IF(D920="Bon état","Niveau 1",IF(D920="Faïencée","Niveau 2",IF(D920="Fortement faïencée","Niveau 3",IF(D920="Orniérée","Niveau 4",IF(D920="Affaissée ou quasi détruite","Niveau 5","")))))</f>
        <v>Niveau 2</v>
      </c>
      <c r="F920" s="27" t="s">
        <v>1134</v>
      </c>
      <c r="G920" s="41" t="s">
        <v>1144</v>
      </c>
      <c r="H920" s="76">
        <v>120</v>
      </c>
      <c r="I920" s="109">
        <v>4.8</v>
      </c>
      <c r="J920" s="94">
        <f>I920*H920</f>
        <v>576</v>
      </c>
      <c r="K920" s="27"/>
      <c r="L920" s="27"/>
      <c r="M920" s="27"/>
      <c r="N920" s="27"/>
      <c r="O920" s="27"/>
      <c r="P920" s="77"/>
      <c r="Q920" s="27"/>
      <c r="R920" s="45"/>
      <c r="S920" s="55"/>
      <c r="T920" s="23"/>
      <c r="U920" s="23"/>
      <c r="V920" s="23"/>
      <c r="W920" s="23"/>
      <c r="X920" s="23"/>
      <c r="Y920" s="91"/>
      <c r="Z920" s="92"/>
      <c r="AA920" s="92"/>
      <c r="AB920" s="67" t="str">
        <f>IF(R920="Année N",Y920+Z920+AA920,"")</f>
        <v/>
      </c>
      <c r="AC920" s="67" t="str">
        <f>IF(R920="N+1",Y920+Z920+AA920,"")</f>
        <v/>
      </c>
      <c r="AD920" s="67" t="str">
        <f>IF(R920="&gt; N+1",Y920+Z920+AA920,"")</f>
        <v/>
      </c>
      <c r="AE920" s="31"/>
      <c r="AF920" s="23">
        <f>IF(E920="Niveau 1",1,0)</f>
        <v>0</v>
      </c>
      <c r="AG920" s="23">
        <f>IF(E920="Niveau 2",1,0)</f>
        <v>1</v>
      </c>
      <c r="AH920" s="23">
        <f>IF(E920="Niveau 3",1,0)</f>
        <v>0</v>
      </c>
      <c r="AI920" s="23">
        <f>IF(E920="Niveau 4",1,0)</f>
        <v>0</v>
      </c>
      <c r="AJ920" s="23">
        <f>IF(E920="Niveau 5",1,0)</f>
        <v>0</v>
      </c>
    </row>
    <row r="921" spans="1:36" ht="25.5" customHeight="1" x14ac:dyDescent="0.2">
      <c r="A921" s="228" t="s">
        <v>1</v>
      </c>
      <c r="B921" s="229" t="s">
        <v>1974</v>
      </c>
      <c r="C921" s="235" t="s">
        <v>26</v>
      </c>
      <c r="D921" s="74"/>
      <c r="E921" s="93"/>
      <c r="F921" s="27"/>
      <c r="G921" s="41"/>
      <c r="H921" s="76"/>
      <c r="I921" s="109"/>
      <c r="J921" s="94"/>
      <c r="K921" s="27"/>
      <c r="L921" s="27"/>
      <c r="M921" s="27"/>
      <c r="N921" s="27"/>
      <c r="O921" s="27"/>
      <c r="P921" s="118"/>
      <c r="Q921" s="27"/>
      <c r="R921" s="45"/>
      <c r="S921" s="217"/>
      <c r="T921" s="23"/>
      <c r="U921" s="23"/>
      <c r="V921" s="23"/>
      <c r="W921" s="23"/>
      <c r="X921" s="23"/>
      <c r="Y921" s="91"/>
      <c r="Z921" s="92"/>
      <c r="AA921" s="92"/>
      <c r="AB921" s="216"/>
      <c r="AC921" s="216"/>
      <c r="AD921" s="216"/>
      <c r="AE921" s="31"/>
      <c r="AF921" s="23"/>
      <c r="AG921" s="23"/>
      <c r="AH921" s="23"/>
      <c r="AI921" s="23"/>
      <c r="AJ921" s="23"/>
    </row>
    <row r="922" spans="1:36" ht="25.5" customHeight="1" x14ac:dyDescent="0.2">
      <c r="A922" s="228" t="s">
        <v>0</v>
      </c>
      <c r="B922" s="229" t="s">
        <v>1974</v>
      </c>
      <c r="C922" s="235" t="s">
        <v>26</v>
      </c>
      <c r="D922" s="74"/>
      <c r="E922" s="93"/>
      <c r="F922" s="27"/>
      <c r="G922" s="41"/>
      <c r="H922" s="76"/>
      <c r="I922" s="109"/>
      <c r="J922" s="94"/>
      <c r="K922" s="27"/>
      <c r="L922" s="27"/>
      <c r="M922" s="27"/>
      <c r="N922" s="27"/>
      <c r="O922" s="27"/>
      <c r="P922" s="118"/>
      <c r="Q922" s="27"/>
      <c r="R922" s="45"/>
      <c r="S922" s="217"/>
      <c r="T922" s="23"/>
      <c r="U922" s="23"/>
      <c r="V922" s="23"/>
      <c r="W922" s="23"/>
      <c r="X922" s="23"/>
      <c r="Y922" s="91"/>
      <c r="Z922" s="92"/>
      <c r="AA922" s="92"/>
      <c r="AB922" s="216"/>
      <c r="AC922" s="216"/>
      <c r="AD922" s="216"/>
      <c r="AE922" s="31"/>
      <c r="AF922" s="23"/>
      <c r="AG922" s="23"/>
      <c r="AH922" s="23"/>
      <c r="AI922" s="23"/>
      <c r="AJ922" s="23"/>
    </row>
    <row r="923" spans="1:36" ht="25.5" customHeight="1" x14ac:dyDescent="0.2">
      <c r="A923" s="228" t="s">
        <v>0</v>
      </c>
      <c r="B923" s="229" t="s">
        <v>1341</v>
      </c>
      <c r="C923" s="235" t="s">
        <v>23</v>
      </c>
      <c r="D923" s="74"/>
      <c r="E923" s="93" t="str">
        <f t="shared" si="396"/>
        <v/>
      </c>
      <c r="F923" s="27"/>
      <c r="G923" s="41" t="s">
        <v>1144</v>
      </c>
      <c r="H923" s="76"/>
      <c r="I923" s="109"/>
      <c r="J923" s="94">
        <f t="shared" si="386"/>
        <v>0</v>
      </c>
      <c r="K923" s="27"/>
      <c r="L923" s="27"/>
      <c r="M923" s="27"/>
      <c r="N923" s="27"/>
      <c r="O923" s="27"/>
      <c r="P923" s="118"/>
      <c r="Q923" s="27"/>
      <c r="R923" s="45"/>
      <c r="S923" s="55"/>
      <c r="T923" s="23"/>
      <c r="U923" s="23"/>
      <c r="V923" s="23"/>
      <c r="W923" s="23"/>
      <c r="X923" s="23"/>
      <c r="Y923" s="91"/>
      <c r="Z923" s="92"/>
      <c r="AA923" s="92"/>
      <c r="AB923" s="67" t="str">
        <f t="shared" si="387"/>
        <v/>
      </c>
      <c r="AC923" s="67" t="str">
        <f t="shared" si="388"/>
        <v/>
      </c>
      <c r="AD923" s="67" t="str">
        <f t="shared" si="389"/>
        <v/>
      </c>
      <c r="AE923" s="31"/>
      <c r="AF923" s="23">
        <f t="shared" si="390"/>
        <v>0</v>
      </c>
      <c r="AG923" s="23">
        <f t="shared" si="391"/>
        <v>0</v>
      </c>
      <c r="AH923" s="23">
        <f t="shared" si="392"/>
        <v>0</v>
      </c>
      <c r="AI923" s="23">
        <f t="shared" si="393"/>
        <v>0</v>
      </c>
      <c r="AJ923" s="23">
        <f t="shared" si="394"/>
        <v>0</v>
      </c>
    </row>
    <row r="924" spans="1:36" ht="25.5" customHeight="1" x14ac:dyDescent="0.2">
      <c r="A924" s="225" t="s">
        <v>4</v>
      </c>
      <c r="B924" s="226" t="s">
        <v>1975</v>
      </c>
      <c r="C924" s="41" t="s">
        <v>36</v>
      </c>
      <c r="D924" s="74" t="s">
        <v>1339</v>
      </c>
      <c r="E924" s="93" t="str">
        <f>IF(D924="Bon état","Niveau 1",IF(D924="Faïencée","Niveau 2",IF(D924="Fortement faïencée","Niveau 3",IF(D924="Orniérée","Niveau 4",IF(D924="Affaissée ou quasi détruite","Niveau 5","")))))</f>
        <v>Niveau 1</v>
      </c>
      <c r="F924" s="27"/>
      <c r="G924" s="41"/>
      <c r="H924" s="76"/>
      <c r="I924" s="109"/>
      <c r="J924" s="94">
        <f>I924*H924</f>
        <v>0</v>
      </c>
      <c r="K924" s="27"/>
      <c r="L924" s="27"/>
      <c r="M924" s="27"/>
      <c r="N924" s="27"/>
      <c r="O924" s="27"/>
      <c r="P924" s="118" t="s">
        <v>1213</v>
      </c>
      <c r="Q924" s="27"/>
      <c r="R924" s="45"/>
      <c r="S924" s="55"/>
      <c r="T924" s="23"/>
      <c r="U924" s="23"/>
      <c r="V924" s="23"/>
      <c r="W924" s="23"/>
      <c r="X924" s="23"/>
      <c r="Y924" s="91"/>
      <c r="Z924" s="92"/>
      <c r="AA924" s="92"/>
      <c r="AB924" s="67" t="str">
        <f>IF(R924="Année N",Y924+Z924+AA924,"")</f>
        <v/>
      </c>
      <c r="AC924" s="67" t="str">
        <f>IF(R924="N+1",Y924+Z924+AA924,"")</f>
        <v/>
      </c>
      <c r="AD924" s="67" t="str">
        <f>IF(R924="&gt; N+1",Y924+Z924+AA924,"")</f>
        <v/>
      </c>
      <c r="AE924" s="31"/>
      <c r="AF924" s="23">
        <f>IF(E924="Niveau 1",1,0)</f>
        <v>1</v>
      </c>
      <c r="AG924" s="23">
        <f>IF(E924="Niveau 2",1,0)</f>
        <v>0</v>
      </c>
      <c r="AH924" s="23">
        <f>IF(E924="Niveau 3",1,0)</f>
        <v>0</v>
      </c>
      <c r="AI924" s="23">
        <f>IF(E924="Niveau 4",1,0)</f>
        <v>0</v>
      </c>
      <c r="AJ924" s="23">
        <f>IF(E924="Niveau 5",1,0)</f>
        <v>0</v>
      </c>
    </row>
    <row r="925" spans="1:36" ht="25.5" customHeight="1" x14ac:dyDescent="0.2">
      <c r="A925" s="225" t="s">
        <v>1</v>
      </c>
      <c r="B925" s="226" t="s">
        <v>1976</v>
      </c>
      <c r="C925" s="41" t="s">
        <v>25</v>
      </c>
      <c r="D925" s="74"/>
      <c r="E925" s="93" t="str">
        <f t="shared" si="396"/>
        <v/>
      </c>
      <c r="F925" s="27"/>
      <c r="G925" s="41"/>
      <c r="H925" s="76"/>
      <c r="I925" s="109"/>
      <c r="J925" s="94">
        <f t="shared" si="386"/>
        <v>0</v>
      </c>
      <c r="K925" s="27"/>
      <c r="L925" s="27"/>
      <c r="M925" s="27"/>
      <c r="N925" s="27"/>
      <c r="O925" s="27"/>
      <c r="P925" s="118"/>
      <c r="Q925" s="27"/>
      <c r="R925" s="45"/>
      <c r="S925" s="55"/>
      <c r="T925" s="23"/>
      <c r="U925" s="23"/>
      <c r="V925" s="23"/>
      <c r="W925" s="23"/>
      <c r="X925" s="23"/>
      <c r="Y925" s="91"/>
      <c r="Z925" s="92"/>
      <c r="AA925" s="92"/>
      <c r="AB925" s="67" t="str">
        <f t="shared" si="387"/>
        <v/>
      </c>
      <c r="AC925" s="67" t="str">
        <f t="shared" si="388"/>
        <v/>
      </c>
      <c r="AD925" s="67" t="str">
        <f t="shared" si="389"/>
        <v/>
      </c>
      <c r="AE925" s="31"/>
      <c r="AF925" s="23">
        <f t="shared" ref="AF925:AF939" si="397">IF(E925="Niveau 1",1,0)</f>
        <v>0</v>
      </c>
      <c r="AG925" s="23">
        <f t="shared" ref="AG925:AG939" si="398">IF(E925="Niveau 2",1,0)</f>
        <v>0</v>
      </c>
      <c r="AH925" s="23">
        <f t="shared" ref="AH925:AH939" si="399">IF(E925="Niveau 3",1,0)</f>
        <v>0</v>
      </c>
      <c r="AI925" s="23">
        <f t="shared" ref="AI925:AI939" si="400">IF(E925="Niveau 4",1,0)</f>
        <v>0</v>
      </c>
      <c r="AJ925" s="23">
        <f t="shared" ref="AJ925:AJ939" si="401">IF(E925="Niveau 5",1,0)</f>
        <v>0</v>
      </c>
    </row>
    <row r="926" spans="1:36" ht="25.5" customHeight="1" x14ac:dyDescent="0.2">
      <c r="A926" s="228" t="s">
        <v>0</v>
      </c>
      <c r="B926" s="237" t="s">
        <v>1976</v>
      </c>
      <c r="C926" s="179" t="s">
        <v>29</v>
      </c>
      <c r="D926" s="74" t="s">
        <v>1179</v>
      </c>
      <c r="E926" s="93" t="str">
        <f t="shared" si="396"/>
        <v>Niveau 2</v>
      </c>
      <c r="F926" s="27" t="s">
        <v>1135</v>
      </c>
      <c r="G926" s="41" t="s">
        <v>1145</v>
      </c>
      <c r="H926" s="76">
        <v>170</v>
      </c>
      <c r="I926" s="109">
        <v>7.4</v>
      </c>
      <c r="J926" s="94">
        <f t="shared" ref="J926:J1028" si="402">I926*H926</f>
        <v>1258</v>
      </c>
      <c r="K926" s="27"/>
      <c r="L926" s="27"/>
      <c r="M926" s="27"/>
      <c r="N926" s="27"/>
      <c r="O926" s="27"/>
      <c r="P926" s="118"/>
      <c r="Q926" s="27"/>
      <c r="R926" s="45"/>
      <c r="S926" s="55"/>
      <c r="T926" s="23"/>
      <c r="U926" s="23"/>
      <c r="V926" s="23"/>
      <c r="W926" s="23"/>
      <c r="X926" s="23"/>
      <c r="Y926" s="91"/>
      <c r="Z926" s="92"/>
      <c r="AA926" s="92"/>
      <c r="AB926" s="67" t="str">
        <f t="shared" si="387"/>
        <v/>
      </c>
      <c r="AC926" s="67" t="str">
        <f t="shared" si="388"/>
        <v/>
      </c>
      <c r="AD926" s="67" t="str">
        <f t="shared" si="389"/>
        <v/>
      </c>
      <c r="AE926" s="31"/>
      <c r="AF926" s="23">
        <f t="shared" si="397"/>
        <v>0</v>
      </c>
      <c r="AG926" s="23">
        <f t="shared" si="398"/>
        <v>1</v>
      </c>
      <c r="AH926" s="23">
        <f t="shared" si="399"/>
        <v>0</v>
      </c>
      <c r="AI926" s="23">
        <f t="shared" si="400"/>
        <v>0</v>
      </c>
      <c r="AJ926" s="23">
        <f t="shared" si="401"/>
        <v>0</v>
      </c>
    </row>
    <row r="927" spans="1:36" ht="25.5" customHeight="1" x14ac:dyDescent="0.2">
      <c r="A927" s="225" t="s">
        <v>0</v>
      </c>
      <c r="B927" s="226" t="s">
        <v>1972</v>
      </c>
      <c r="C927" s="41" t="s">
        <v>1116</v>
      </c>
      <c r="D927" s="74" t="s">
        <v>1339</v>
      </c>
      <c r="E927" s="93" t="str">
        <f>IF(D927="Bon état","Niveau 1",IF(D927="Faïencée","Niveau 2",IF(D927="Fortement faïencée","Niveau 3",IF(D927="Orniérée","Niveau 4",IF(D927="Affaissée ou quasi détruite","Niveau 5","")))))</f>
        <v>Niveau 1</v>
      </c>
      <c r="F927" s="27" t="s">
        <v>1136</v>
      </c>
      <c r="G927" s="41" t="s">
        <v>1145</v>
      </c>
      <c r="H927" s="76">
        <v>160</v>
      </c>
      <c r="I927" s="109">
        <v>5.3</v>
      </c>
      <c r="J927" s="94">
        <f>I927*H927</f>
        <v>848</v>
      </c>
      <c r="K927" s="27"/>
      <c r="L927" s="27"/>
      <c r="M927" s="27"/>
      <c r="N927" s="27"/>
      <c r="O927" s="27"/>
      <c r="P927" s="118"/>
      <c r="Q927" s="27"/>
      <c r="R927" s="45"/>
      <c r="S927" s="55"/>
      <c r="T927" s="23"/>
      <c r="U927" s="23"/>
      <c r="V927" s="23"/>
      <c r="W927" s="23"/>
      <c r="X927" s="23"/>
      <c r="Y927" s="91"/>
      <c r="Z927" s="92"/>
      <c r="AA927" s="92"/>
      <c r="AB927" s="67" t="str">
        <f>IF(R927="Année N",Y927+Z927+AA927,"")</f>
        <v/>
      </c>
      <c r="AC927" s="67" t="str">
        <f>IF(R927="N+1",Y927+Z927+AA927,"")</f>
        <v/>
      </c>
      <c r="AD927" s="67" t="str">
        <f>IF(R927="&gt; N+1",Y927+Z927+AA927,"")</f>
        <v/>
      </c>
      <c r="AE927" s="31"/>
      <c r="AF927" s="23">
        <f>IF(E927="Niveau 1",1,0)</f>
        <v>1</v>
      </c>
      <c r="AG927" s="23">
        <f>IF(E927="Niveau 2",1,0)</f>
        <v>0</v>
      </c>
      <c r="AH927" s="23">
        <f>IF(E927="Niveau 3",1,0)</f>
        <v>0</v>
      </c>
      <c r="AI927" s="23">
        <f>IF(E927="Niveau 4",1,0)</f>
        <v>0</v>
      </c>
      <c r="AJ927" s="23">
        <f>IF(E927="Niveau 5",1,0)</f>
        <v>0</v>
      </c>
    </row>
    <row r="928" spans="1:36" ht="25.5" customHeight="1" x14ac:dyDescent="0.2">
      <c r="A928" s="228" t="s">
        <v>0</v>
      </c>
      <c r="B928" s="237" t="s">
        <v>1971</v>
      </c>
      <c r="C928" s="235" t="s">
        <v>34</v>
      </c>
      <c r="D928" s="74"/>
      <c r="E928" s="93"/>
      <c r="F928" s="27" t="s">
        <v>1136</v>
      </c>
      <c r="G928" s="41" t="s">
        <v>1145</v>
      </c>
      <c r="H928" s="76"/>
      <c r="I928" s="109"/>
      <c r="J928" s="94"/>
      <c r="K928" s="27"/>
      <c r="L928" s="27"/>
      <c r="M928" s="27"/>
      <c r="N928" s="27"/>
      <c r="O928" s="27"/>
      <c r="P928" s="118"/>
      <c r="Q928" s="27"/>
      <c r="R928" s="45"/>
      <c r="S928" s="217"/>
      <c r="T928" s="23"/>
      <c r="U928" s="23"/>
      <c r="V928" s="23"/>
      <c r="W928" s="23"/>
      <c r="X928" s="23"/>
      <c r="Y928" s="91"/>
      <c r="Z928" s="92"/>
      <c r="AA928" s="92"/>
      <c r="AB928" s="216"/>
      <c r="AC928" s="216"/>
      <c r="AD928" s="216"/>
      <c r="AE928" s="31"/>
      <c r="AF928" s="23"/>
      <c r="AG928" s="23"/>
      <c r="AH928" s="23"/>
      <c r="AI928" s="23"/>
      <c r="AJ928" s="23"/>
    </row>
    <row r="929" spans="1:36" ht="25.5" customHeight="1" x14ac:dyDescent="0.2">
      <c r="A929" s="228" t="s">
        <v>0</v>
      </c>
      <c r="B929" s="237" t="s">
        <v>1970</v>
      </c>
      <c r="C929" s="235" t="s">
        <v>31</v>
      </c>
      <c r="D929" s="74"/>
      <c r="E929" s="93"/>
      <c r="F929" s="27" t="s">
        <v>1136</v>
      </c>
      <c r="G929" s="41" t="s">
        <v>1145</v>
      </c>
      <c r="H929" s="76"/>
      <c r="I929" s="109"/>
      <c r="J929" s="94"/>
      <c r="K929" s="27"/>
      <c r="L929" s="27"/>
      <c r="M929" s="27"/>
      <c r="N929" s="27"/>
      <c r="O929" s="27"/>
      <c r="P929" s="118"/>
      <c r="Q929" s="27"/>
      <c r="R929" s="45"/>
      <c r="S929" s="217"/>
      <c r="T929" s="23"/>
      <c r="U929" s="23"/>
      <c r="V929" s="23"/>
      <c r="W929" s="23"/>
      <c r="X929" s="23"/>
      <c r="Y929" s="91"/>
      <c r="Z929" s="92"/>
      <c r="AA929" s="92"/>
      <c r="AB929" s="216"/>
      <c r="AC929" s="216"/>
      <c r="AD929" s="216"/>
      <c r="AE929" s="31"/>
      <c r="AF929" s="23"/>
      <c r="AG929" s="23"/>
      <c r="AH929" s="23"/>
      <c r="AI929" s="23"/>
      <c r="AJ929" s="23"/>
    </row>
    <row r="930" spans="1:36" ht="25.5" customHeight="1" x14ac:dyDescent="0.2">
      <c r="A930" s="225" t="s">
        <v>0</v>
      </c>
      <c r="B930" s="226" t="s">
        <v>1969</v>
      </c>
      <c r="C930" s="41" t="s">
        <v>34</v>
      </c>
      <c r="D930" s="74" t="s">
        <v>1179</v>
      </c>
      <c r="E930" s="93" t="str">
        <f t="shared" si="396"/>
        <v>Niveau 2</v>
      </c>
      <c r="F930" s="27" t="s">
        <v>1136</v>
      </c>
      <c r="G930" s="41" t="s">
        <v>1145</v>
      </c>
      <c r="H930" s="116">
        <v>615</v>
      </c>
      <c r="I930" s="117">
        <v>5</v>
      </c>
      <c r="J930" s="94">
        <f t="shared" si="402"/>
        <v>3075</v>
      </c>
      <c r="K930" s="27"/>
      <c r="L930" s="27"/>
      <c r="M930" s="27"/>
      <c r="N930" s="27"/>
      <c r="O930" s="27"/>
      <c r="P930" s="118"/>
      <c r="Q930" s="27"/>
      <c r="R930" s="45"/>
      <c r="S930" s="55"/>
      <c r="T930" s="23"/>
      <c r="U930" s="23"/>
      <c r="V930" s="23"/>
      <c r="W930" s="23"/>
      <c r="X930" s="23"/>
      <c r="Y930" s="91"/>
      <c r="Z930" s="92"/>
      <c r="AA930" s="92"/>
      <c r="AB930" s="67" t="str">
        <f t="shared" si="387"/>
        <v/>
      </c>
      <c r="AC930" s="67" t="str">
        <f t="shared" si="388"/>
        <v/>
      </c>
      <c r="AD930" s="67" t="str">
        <f t="shared" si="389"/>
        <v/>
      </c>
      <c r="AE930" s="31"/>
      <c r="AF930" s="23">
        <f t="shared" si="397"/>
        <v>0</v>
      </c>
      <c r="AG930" s="23">
        <f t="shared" si="398"/>
        <v>1</v>
      </c>
      <c r="AH930" s="23">
        <f t="shared" si="399"/>
        <v>0</v>
      </c>
      <c r="AI930" s="23">
        <f t="shared" si="400"/>
        <v>0</v>
      </c>
      <c r="AJ930" s="23">
        <f t="shared" si="401"/>
        <v>0</v>
      </c>
    </row>
    <row r="931" spans="1:36" ht="25.5" customHeight="1" x14ac:dyDescent="0.2">
      <c r="A931" s="225" t="s">
        <v>1</v>
      </c>
      <c r="B931" s="226" t="s">
        <v>1968</v>
      </c>
      <c r="C931" s="41" t="s">
        <v>31</v>
      </c>
      <c r="D931" s="74" t="s">
        <v>1179</v>
      </c>
      <c r="E931" s="93" t="str">
        <f t="shared" si="396"/>
        <v>Niveau 2</v>
      </c>
      <c r="F931" s="27" t="s">
        <v>1136</v>
      </c>
      <c r="G931" s="41" t="s">
        <v>1145</v>
      </c>
      <c r="H931" s="116">
        <v>310</v>
      </c>
      <c r="I931" s="117">
        <v>5.9</v>
      </c>
      <c r="J931" s="94">
        <f t="shared" si="402"/>
        <v>1829</v>
      </c>
      <c r="K931" s="27"/>
      <c r="L931" s="27"/>
      <c r="M931" s="27"/>
      <c r="N931" s="27"/>
      <c r="O931" s="27"/>
      <c r="P931" s="118"/>
      <c r="Q931" s="27"/>
      <c r="R931" s="45"/>
      <c r="S931" s="55"/>
      <c r="T931" s="23"/>
      <c r="U931" s="23"/>
      <c r="V931" s="23"/>
      <c r="W931" s="23"/>
      <c r="X931" s="23"/>
      <c r="Y931" s="91"/>
      <c r="Z931" s="92"/>
      <c r="AA931" s="92"/>
      <c r="AB931" s="67" t="str">
        <f t="shared" si="387"/>
        <v/>
      </c>
      <c r="AC931" s="67" t="str">
        <f t="shared" si="388"/>
        <v/>
      </c>
      <c r="AD931" s="67" t="str">
        <f t="shared" si="389"/>
        <v/>
      </c>
      <c r="AE931" s="31"/>
      <c r="AF931" s="23">
        <f t="shared" si="397"/>
        <v>0</v>
      </c>
      <c r="AG931" s="23">
        <f t="shared" si="398"/>
        <v>1</v>
      </c>
      <c r="AH931" s="23">
        <f t="shared" si="399"/>
        <v>0</v>
      </c>
      <c r="AI931" s="23">
        <f t="shared" si="400"/>
        <v>0</v>
      </c>
      <c r="AJ931" s="23">
        <f t="shared" si="401"/>
        <v>0</v>
      </c>
    </row>
    <row r="932" spans="1:36" ht="25.5" customHeight="1" x14ac:dyDescent="0.2">
      <c r="A932" s="228" t="s">
        <v>0</v>
      </c>
      <c r="B932" s="229" t="s">
        <v>1967</v>
      </c>
      <c r="C932" s="179" t="s">
        <v>25</v>
      </c>
      <c r="D932" s="74"/>
      <c r="E932" s="93" t="str">
        <f t="shared" si="396"/>
        <v/>
      </c>
      <c r="F932" s="27"/>
      <c r="G932" s="41"/>
      <c r="H932" s="116">
        <v>99</v>
      </c>
      <c r="I932" s="117"/>
      <c r="J932" s="94">
        <f t="shared" si="402"/>
        <v>0</v>
      </c>
      <c r="K932" s="27"/>
      <c r="L932" s="27"/>
      <c r="M932" s="27"/>
      <c r="N932" s="27"/>
      <c r="O932" s="27"/>
      <c r="P932" s="118"/>
      <c r="Q932" s="27"/>
      <c r="R932" s="45"/>
      <c r="S932" s="55"/>
      <c r="T932" s="23"/>
      <c r="U932" s="23"/>
      <c r="V932" s="23"/>
      <c r="W932" s="23"/>
      <c r="X932" s="23"/>
      <c r="Y932" s="91"/>
      <c r="Z932" s="92"/>
      <c r="AA932" s="92"/>
      <c r="AB932" s="67" t="str">
        <f t="shared" si="387"/>
        <v/>
      </c>
      <c r="AC932" s="67" t="str">
        <f t="shared" si="388"/>
        <v/>
      </c>
      <c r="AD932" s="67" t="str">
        <f t="shared" si="389"/>
        <v/>
      </c>
      <c r="AE932" s="31"/>
      <c r="AF932" s="23">
        <f t="shared" si="397"/>
        <v>0</v>
      </c>
      <c r="AG932" s="23">
        <f t="shared" si="398"/>
        <v>0</v>
      </c>
      <c r="AH932" s="23">
        <f t="shared" si="399"/>
        <v>0</v>
      </c>
      <c r="AI932" s="23">
        <f t="shared" si="400"/>
        <v>0</v>
      </c>
      <c r="AJ932" s="23">
        <f t="shared" si="401"/>
        <v>0</v>
      </c>
    </row>
    <row r="933" spans="1:36" ht="25.5" customHeight="1" x14ac:dyDescent="0.2">
      <c r="A933" s="228" t="s">
        <v>0</v>
      </c>
      <c r="B933" s="229" t="s">
        <v>1841</v>
      </c>
      <c r="C933" s="179" t="s">
        <v>25</v>
      </c>
      <c r="D933" s="74"/>
      <c r="E933" s="93" t="str">
        <f>IF(D933="Bon état","Niveau 1",IF(D933="Faïencée","Niveau 2",IF(D933="Fortement faïencée","Niveau 3",IF(D933="Orniérée","Niveau 4",IF(D933="Affaissée ou quasi détruite","Niveau 5","")))))</f>
        <v/>
      </c>
      <c r="F933" s="27"/>
      <c r="G933" s="41"/>
      <c r="H933" s="116"/>
      <c r="I933" s="109"/>
      <c r="J933" s="94">
        <f>I933*H933</f>
        <v>0</v>
      </c>
      <c r="K933" s="27"/>
      <c r="L933" s="27"/>
      <c r="M933" s="27"/>
      <c r="N933" s="27"/>
      <c r="O933" s="27"/>
      <c r="P933" s="118"/>
      <c r="Q933" s="27"/>
      <c r="R933" s="45"/>
      <c r="S933" s="55"/>
      <c r="T933" s="23"/>
      <c r="U933" s="23"/>
      <c r="V933" s="23"/>
      <c r="W933" s="23"/>
      <c r="X933" s="23"/>
      <c r="Y933" s="91"/>
      <c r="Z933" s="92"/>
      <c r="AA933" s="92"/>
      <c r="AB933" s="67" t="str">
        <f>IF(R933="Année N",Y933+Z933+AA933,"")</f>
        <v/>
      </c>
      <c r="AC933" s="67" t="str">
        <f>IF(R933="N+1",Y933+Z933+AA933,"")</f>
        <v/>
      </c>
      <c r="AD933" s="67" t="str">
        <f>IF(R933="&gt; N+1",Y933+Z933+AA933,"")</f>
        <v/>
      </c>
      <c r="AE933" s="31"/>
      <c r="AF933" s="23">
        <f>IF(E933="Niveau 1",1,0)</f>
        <v>0</v>
      </c>
      <c r="AG933" s="23">
        <f>IF(E933="Niveau 2",1,0)</f>
        <v>0</v>
      </c>
      <c r="AH933" s="23">
        <f>IF(E933="Niveau 3",1,0)</f>
        <v>0</v>
      </c>
      <c r="AI933" s="23">
        <f>IF(E933="Niveau 4",1,0)</f>
        <v>0</v>
      </c>
      <c r="AJ933" s="23">
        <f>IF(E933="Niveau 5",1,0)</f>
        <v>0</v>
      </c>
    </row>
    <row r="934" spans="1:36" ht="25.5" customHeight="1" x14ac:dyDescent="0.2">
      <c r="A934" s="228" t="s">
        <v>0</v>
      </c>
      <c r="B934" s="229" t="s">
        <v>1966</v>
      </c>
      <c r="C934" s="179" t="s">
        <v>26</v>
      </c>
      <c r="D934" s="74"/>
      <c r="E934" s="93"/>
      <c r="F934" s="27"/>
      <c r="G934" s="41"/>
      <c r="H934" s="76"/>
      <c r="I934" s="109"/>
      <c r="J934" s="94"/>
      <c r="K934" s="27"/>
      <c r="L934" s="27"/>
      <c r="M934" s="27"/>
      <c r="N934" s="27"/>
      <c r="O934" s="27"/>
      <c r="P934" s="118"/>
      <c r="Q934" s="27"/>
      <c r="R934" s="45"/>
      <c r="S934" s="217"/>
      <c r="T934" s="23"/>
      <c r="U934" s="23"/>
      <c r="V934" s="23"/>
      <c r="W934" s="23"/>
      <c r="X934" s="23"/>
      <c r="Y934" s="91"/>
      <c r="Z934" s="92"/>
      <c r="AA934" s="92"/>
      <c r="AB934" s="216"/>
      <c r="AC934" s="216"/>
      <c r="AD934" s="216"/>
      <c r="AE934" s="31"/>
      <c r="AF934" s="23"/>
      <c r="AG934" s="23"/>
      <c r="AH934" s="23"/>
      <c r="AI934" s="23"/>
      <c r="AJ934" s="23"/>
    </row>
    <row r="935" spans="1:36" ht="25.5" customHeight="1" x14ac:dyDescent="0.2">
      <c r="A935" s="225" t="s">
        <v>0</v>
      </c>
      <c r="B935" s="226" t="s">
        <v>1965</v>
      </c>
      <c r="C935" s="41" t="s">
        <v>1116</v>
      </c>
      <c r="D935" s="74" t="s">
        <v>1339</v>
      </c>
      <c r="E935" s="93" t="str">
        <f t="shared" si="396"/>
        <v>Niveau 1</v>
      </c>
      <c r="F935" s="27" t="s">
        <v>1136</v>
      </c>
      <c r="G935" s="41" t="s">
        <v>1145</v>
      </c>
      <c r="H935" s="76">
        <v>315</v>
      </c>
      <c r="I935" s="109">
        <v>5.5</v>
      </c>
      <c r="J935" s="94">
        <f t="shared" si="402"/>
        <v>1732.5</v>
      </c>
      <c r="K935" s="27"/>
      <c r="L935" s="27"/>
      <c r="M935" s="27"/>
      <c r="N935" s="27"/>
      <c r="O935" s="27"/>
      <c r="P935" s="118"/>
      <c r="Q935" s="27"/>
      <c r="R935" s="45"/>
      <c r="S935" s="55"/>
      <c r="T935" s="23"/>
      <c r="U935" s="23"/>
      <c r="V935" s="23"/>
      <c r="W935" s="23"/>
      <c r="X935" s="23"/>
      <c r="Y935" s="91"/>
      <c r="Z935" s="92"/>
      <c r="AA935" s="92"/>
      <c r="AB935" s="67" t="str">
        <f t="shared" si="387"/>
        <v/>
      </c>
      <c r="AC935" s="67" t="str">
        <f t="shared" si="388"/>
        <v/>
      </c>
      <c r="AD935" s="67" t="str">
        <f t="shared" si="389"/>
        <v/>
      </c>
      <c r="AE935" s="31"/>
      <c r="AF935" s="23">
        <f t="shared" si="397"/>
        <v>1</v>
      </c>
      <c r="AG935" s="23">
        <f t="shared" si="398"/>
        <v>0</v>
      </c>
      <c r="AH935" s="23">
        <f t="shared" si="399"/>
        <v>0</v>
      </c>
      <c r="AI935" s="23">
        <f t="shared" si="400"/>
        <v>0</v>
      </c>
      <c r="AJ935" s="23">
        <f t="shared" si="401"/>
        <v>0</v>
      </c>
    </row>
    <row r="936" spans="1:36" ht="25.5" customHeight="1" x14ac:dyDescent="0.2">
      <c r="A936" s="225" t="s">
        <v>0</v>
      </c>
      <c r="B936" s="226" t="s">
        <v>1962</v>
      </c>
      <c r="C936" s="41" t="s">
        <v>28</v>
      </c>
      <c r="D936" s="74" t="s">
        <v>1179</v>
      </c>
      <c r="E936" s="93" t="str">
        <f t="shared" si="396"/>
        <v>Niveau 2</v>
      </c>
      <c r="F936" s="27" t="s">
        <v>1135</v>
      </c>
      <c r="G936" s="41" t="s">
        <v>1145</v>
      </c>
      <c r="H936" s="104">
        <v>300</v>
      </c>
      <c r="I936" s="109">
        <v>5.6</v>
      </c>
      <c r="J936" s="94">
        <f t="shared" si="402"/>
        <v>1680</v>
      </c>
      <c r="K936" s="27"/>
      <c r="L936" s="27"/>
      <c r="M936" s="27"/>
      <c r="N936" s="27"/>
      <c r="O936" s="27"/>
      <c r="P936" s="118"/>
      <c r="Q936" s="27"/>
      <c r="R936" s="45"/>
      <c r="S936" s="55"/>
      <c r="T936" s="23"/>
      <c r="U936" s="23"/>
      <c r="V936" s="23"/>
      <c r="W936" s="23"/>
      <c r="X936" s="23"/>
      <c r="Y936" s="91"/>
      <c r="Z936" s="92"/>
      <c r="AA936" s="92"/>
      <c r="AB936" s="67" t="str">
        <f t="shared" si="387"/>
        <v/>
      </c>
      <c r="AC936" s="67" t="str">
        <f t="shared" si="388"/>
        <v/>
      </c>
      <c r="AD936" s="67" t="str">
        <f t="shared" si="389"/>
        <v/>
      </c>
      <c r="AE936" s="31"/>
      <c r="AF936" s="23">
        <f t="shared" si="397"/>
        <v>0</v>
      </c>
      <c r="AG936" s="23">
        <f t="shared" si="398"/>
        <v>1</v>
      </c>
      <c r="AH936" s="23">
        <f t="shared" si="399"/>
        <v>0</v>
      </c>
      <c r="AI936" s="23">
        <f t="shared" si="400"/>
        <v>0</v>
      </c>
      <c r="AJ936" s="23">
        <f t="shared" si="401"/>
        <v>0</v>
      </c>
    </row>
    <row r="937" spans="1:36" ht="25.5" customHeight="1" x14ac:dyDescent="0.2">
      <c r="A937" s="228" t="s">
        <v>0</v>
      </c>
      <c r="B937" s="229" t="s">
        <v>856</v>
      </c>
      <c r="C937" s="179" t="s">
        <v>32</v>
      </c>
      <c r="D937" s="74"/>
      <c r="E937" s="93" t="str">
        <f t="shared" si="396"/>
        <v/>
      </c>
      <c r="F937" s="27"/>
      <c r="G937" s="41"/>
      <c r="H937" s="76"/>
      <c r="I937" s="109"/>
      <c r="J937" s="94">
        <f t="shared" si="402"/>
        <v>0</v>
      </c>
      <c r="K937" s="27"/>
      <c r="L937" s="27"/>
      <c r="M937" s="27"/>
      <c r="N937" s="27"/>
      <c r="O937" s="27"/>
      <c r="P937" s="118"/>
      <c r="Q937" s="27"/>
      <c r="R937" s="45"/>
      <c r="S937" s="55"/>
      <c r="T937" s="23"/>
      <c r="U937" s="23"/>
      <c r="V937" s="23"/>
      <c r="W937" s="23"/>
      <c r="X937" s="23"/>
      <c r="Y937" s="91"/>
      <c r="Z937" s="92"/>
      <c r="AA937" s="92"/>
      <c r="AB937" s="67" t="str">
        <f t="shared" ref="AB937:AB1028" si="403">IF(R937="Année N",Y937+Z937+AA937,"")</f>
        <v/>
      </c>
      <c r="AC937" s="67" t="str">
        <f t="shared" ref="AC937:AC1021" si="404">IF(R937="N+1",Y937+Z937+AA937,"")</f>
        <v/>
      </c>
      <c r="AD937" s="67" t="str">
        <f t="shared" ref="AD937:AD1028" si="405">IF(R937="&gt; N+1",Y937+Z937+AA937,"")</f>
        <v/>
      </c>
      <c r="AE937" s="31"/>
      <c r="AF937" s="23">
        <f t="shared" si="397"/>
        <v>0</v>
      </c>
      <c r="AG937" s="23">
        <f t="shared" si="398"/>
        <v>0</v>
      </c>
      <c r="AH937" s="23">
        <f t="shared" si="399"/>
        <v>0</v>
      </c>
      <c r="AI937" s="23">
        <f t="shared" si="400"/>
        <v>0</v>
      </c>
      <c r="AJ937" s="23">
        <f t="shared" si="401"/>
        <v>0</v>
      </c>
    </row>
    <row r="938" spans="1:36" ht="25.5" customHeight="1" x14ac:dyDescent="0.2">
      <c r="A938" s="225" t="s">
        <v>0</v>
      </c>
      <c r="B938" s="226" t="s">
        <v>1963</v>
      </c>
      <c r="C938" s="41" t="s">
        <v>29</v>
      </c>
      <c r="D938" s="74" t="s">
        <v>1339</v>
      </c>
      <c r="E938" s="93" t="str">
        <f t="shared" si="396"/>
        <v>Niveau 1</v>
      </c>
      <c r="F938" s="27" t="s">
        <v>1136</v>
      </c>
      <c r="G938" s="41" t="s">
        <v>1145</v>
      </c>
      <c r="H938" s="76">
        <v>150</v>
      </c>
      <c r="I938" s="109">
        <v>5.4</v>
      </c>
      <c r="J938" s="94">
        <f t="shared" si="402"/>
        <v>810</v>
      </c>
      <c r="K938" s="27"/>
      <c r="L938" s="27"/>
      <c r="M938" s="27"/>
      <c r="N938" s="27"/>
      <c r="O938" s="27"/>
      <c r="P938" s="118"/>
      <c r="Q938" s="27"/>
      <c r="R938" s="45"/>
      <c r="S938" s="55"/>
      <c r="T938" s="23"/>
      <c r="U938" s="23"/>
      <c r="V938" s="23"/>
      <c r="W938" s="23"/>
      <c r="X938" s="23"/>
      <c r="Y938" s="91"/>
      <c r="Z938" s="92"/>
      <c r="AA938" s="92"/>
      <c r="AB938" s="67" t="str">
        <f t="shared" si="403"/>
        <v/>
      </c>
      <c r="AC938" s="67" t="str">
        <f t="shared" si="404"/>
        <v/>
      </c>
      <c r="AD938" s="67" t="str">
        <f t="shared" si="405"/>
        <v/>
      </c>
      <c r="AE938" s="31"/>
      <c r="AF938" s="23">
        <f t="shared" si="397"/>
        <v>1</v>
      </c>
      <c r="AG938" s="23">
        <f t="shared" si="398"/>
        <v>0</v>
      </c>
      <c r="AH938" s="23">
        <f t="shared" si="399"/>
        <v>0</v>
      </c>
      <c r="AI938" s="23">
        <f t="shared" si="400"/>
        <v>0</v>
      </c>
      <c r="AJ938" s="23">
        <f t="shared" si="401"/>
        <v>0</v>
      </c>
    </row>
    <row r="939" spans="1:36" ht="25.5" customHeight="1" x14ac:dyDescent="0.2">
      <c r="A939" s="225" t="s">
        <v>0</v>
      </c>
      <c r="B939" s="226" t="s">
        <v>1964</v>
      </c>
      <c r="C939" s="41" t="s">
        <v>1116</v>
      </c>
      <c r="D939" s="74" t="s">
        <v>1339</v>
      </c>
      <c r="E939" s="93" t="str">
        <f t="shared" si="396"/>
        <v>Niveau 1</v>
      </c>
      <c r="F939" s="27" t="s">
        <v>1136</v>
      </c>
      <c r="G939" s="41" t="s">
        <v>1145</v>
      </c>
      <c r="H939" s="76">
        <v>105</v>
      </c>
      <c r="I939" s="109">
        <v>4.5999999999999996</v>
      </c>
      <c r="J939" s="94">
        <f t="shared" si="402"/>
        <v>482.99999999999994</v>
      </c>
      <c r="K939" s="27"/>
      <c r="L939" s="27"/>
      <c r="M939" s="27"/>
      <c r="N939" s="27"/>
      <c r="O939" s="27"/>
      <c r="P939" s="118"/>
      <c r="Q939" s="27"/>
      <c r="R939" s="45"/>
      <c r="S939" s="55"/>
      <c r="T939" s="23"/>
      <c r="U939" s="23"/>
      <c r="V939" s="23"/>
      <c r="W939" s="23"/>
      <c r="X939" s="23"/>
      <c r="Y939" s="91"/>
      <c r="Z939" s="92"/>
      <c r="AA939" s="92"/>
      <c r="AB939" s="67" t="str">
        <f t="shared" si="403"/>
        <v/>
      </c>
      <c r="AC939" s="67" t="str">
        <f t="shared" si="404"/>
        <v/>
      </c>
      <c r="AD939" s="67" t="str">
        <f t="shared" si="405"/>
        <v/>
      </c>
      <c r="AE939" s="31"/>
      <c r="AF939" s="23">
        <f t="shared" si="397"/>
        <v>1</v>
      </c>
      <c r="AG939" s="23">
        <f t="shared" si="398"/>
        <v>0</v>
      </c>
      <c r="AH939" s="23">
        <f t="shared" si="399"/>
        <v>0</v>
      </c>
      <c r="AI939" s="23">
        <f t="shared" si="400"/>
        <v>0</v>
      </c>
      <c r="AJ939" s="23">
        <f t="shared" si="401"/>
        <v>0</v>
      </c>
    </row>
    <row r="940" spans="1:36" ht="25.5" customHeight="1" x14ac:dyDescent="0.2">
      <c r="A940" s="228" t="s">
        <v>10</v>
      </c>
      <c r="B940" s="229" t="s">
        <v>1960</v>
      </c>
      <c r="C940" s="179" t="s">
        <v>26</v>
      </c>
      <c r="D940" s="74"/>
      <c r="E940" s="93"/>
      <c r="F940" s="27" t="s">
        <v>1126</v>
      </c>
      <c r="G940" s="41" t="s">
        <v>1145</v>
      </c>
      <c r="H940" s="76"/>
      <c r="I940" s="109"/>
      <c r="J940" s="94"/>
      <c r="K940" s="27"/>
      <c r="L940" s="27"/>
      <c r="M940" s="27"/>
      <c r="N940" s="27"/>
      <c r="O940" s="27"/>
      <c r="P940" s="118"/>
      <c r="Q940" s="27"/>
      <c r="R940" s="45"/>
      <c r="S940" s="217"/>
      <c r="T940" s="23"/>
      <c r="U940" s="23"/>
      <c r="V940" s="23"/>
      <c r="W940" s="23"/>
      <c r="X940" s="23"/>
      <c r="Y940" s="91"/>
      <c r="Z940" s="92"/>
      <c r="AA940" s="92"/>
      <c r="AB940" s="216"/>
      <c r="AC940" s="216"/>
      <c r="AD940" s="216"/>
      <c r="AE940" s="31"/>
      <c r="AF940" s="23"/>
      <c r="AG940" s="23"/>
      <c r="AH940" s="23"/>
      <c r="AI940" s="23"/>
      <c r="AJ940" s="23"/>
    </row>
    <row r="941" spans="1:36" ht="25.5" customHeight="1" x14ac:dyDescent="0.2">
      <c r="A941" s="225" t="s">
        <v>0</v>
      </c>
      <c r="B941" s="226" t="s">
        <v>1961</v>
      </c>
      <c r="C941" s="41" t="s">
        <v>1340</v>
      </c>
      <c r="D941" s="74" t="s">
        <v>1179</v>
      </c>
      <c r="E941" s="93" t="str">
        <f t="shared" si="396"/>
        <v>Niveau 2</v>
      </c>
      <c r="F941" s="27" t="s">
        <v>1134</v>
      </c>
      <c r="G941" s="41" t="s">
        <v>1144</v>
      </c>
      <c r="H941" s="76"/>
      <c r="I941" s="109"/>
      <c r="J941" s="94">
        <f t="shared" si="402"/>
        <v>0</v>
      </c>
      <c r="K941" s="27"/>
      <c r="L941" s="27" t="s">
        <v>1144</v>
      </c>
      <c r="M941" s="27"/>
      <c r="N941" s="27"/>
      <c r="O941" s="27"/>
      <c r="P941" s="118" t="s">
        <v>1251</v>
      </c>
      <c r="Q941" s="27" t="s">
        <v>1119</v>
      </c>
      <c r="R941" s="45"/>
      <c r="S941" s="112"/>
      <c r="T941" s="23"/>
      <c r="U941" s="23"/>
      <c r="V941" s="23"/>
      <c r="W941" s="23"/>
      <c r="X941" s="23"/>
      <c r="Y941" s="91"/>
      <c r="Z941" s="92"/>
      <c r="AA941" s="92"/>
      <c r="AB941" s="111"/>
      <c r="AC941" s="111" t="s">
        <v>1201</v>
      </c>
      <c r="AD941" s="111"/>
      <c r="AE941" s="31"/>
      <c r="AF941" s="23"/>
      <c r="AG941" s="23"/>
      <c r="AH941" s="23"/>
      <c r="AI941" s="23"/>
      <c r="AJ941" s="23"/>
    </row>
    <row r="942" spans="1:36" ht="25.5" customHeight="1" x14ac:dyDescent="0.2">
      <c r="A942" s="225" t="s">
        <v>0</v>
      </c>
      <c r="B942" s="226" t="s">
        <v>1961</v>
      </c>
      <c r="C942" s="41" t="s">
        <v>1340</v>
      </c>
      <c r="D942" s="74" t="s">
        <v>1180</v>
      </c>
      <c r="E942" s="93" t="str">
        <f t="shared" si="396"/>
        <v>Niveau 3</v>
      </c>
      <c r="F942" s="27" t="s">
        <v>1134</v>
      </c>
      <c r="G942" s="41" t="s">
        <v>1144</v>
      </c>
      <c r="H942" s="76"/>
      <c r="I942" s="109"/>
      <c r="J942" s="94">
        <f t="shared" si="402"/>
        <v>0</v>
      </c>
      <c r="K942" s="27"/>
      <c r="L942" s="27" t="s">
        <v>1144</v>
      </c>
      <c r="M942" s="27"/>
      <c r="N942" s="27"/>
      <c r="O942" s="27"/>
      <c r="P942" s="118" t="s">
        <v>1202</v>
      </c>
      <c r="Q942" s="27" t="s">
        <v>1117</v>
      </c>
      <c r="R942" s="45"/>
      <c r="S942" s="55"/>
      <c r="T942" s="23"/>
      <c r="U942" s="23"/>
      <c r="V942" s="23"/>
      <c r="W942" s="23"/>
      <c r="X942" s="23"/>
      <c r="Y942" s="91"/>
      <c r="Z942" s="92"/>
      <c r="AA942" s="92"/>
      <c r="AB942" s="67" t="str">
        <f t="shared" si="403"/>
        <v/>
      </c>
      <c r="AC942" s="67" t="s">
        <v>1201</v>
      </c>
      <c r="AD942" s="67" t="str">
        <f t="shared" si="405"/>
        <v/>
      </c>
      <c r="AE942" s="31"/>
      <c r="AF942" s="23">
        <f t="shared" ref="AF942:AF1028" si="406">IF(E942="Niveau 1",1,0)</f>
        <v>0</v>
      </c>
      <c r="AG942" s="23">
        <f t="shared" ref="AG942:AG1028" si="407">IF(E942="Niveau 2",1,0)</f>
        <v>0</v>
      </c>
      <c r="AH942" s="23">
        <f t="shared" ref="AH942:AH1028" si="408">IF(E942="Niveau 3",1,0)</f>
        <v>1</v>
      </c>
      <c r="AI942" s="23">
        <f t="shared" ref="AI942:AI1028" si="409">IF(E942="Niveau 4",1,0)</f>
        <v>0</v>
      </c>
      <c r="AJ942" s="23">
        <f t="shared" ref="AJ942:AJ1028" si="410">IF(E942="Niveau 5",1,0)</f>
        <v>0</v>
      </c>
    </row>
    <row r="943" spans="1:36" ht="25.5" customHeight="1" x14ac:dyDescent="0.2">
      <c r="A943" s="225" t="s">
        <v>0</v>
      </c>
      <c r="B943" s="226" t="s">
        <v>1958</v>
      </c>
      <c r="C943" s="41" t="s">
        <v>30</v>
      </c>
      <c r="D943" s="74" t="s">
        <v>1179</v>
      </c>
      <c r="E943" s="93" t="str">
        <f t="shared" si="396"/>
        <v>Niveau 2</v>
      </c>
      <c r="F943" s="27" t="s">
        <v>1136</v>
      </c>
      <c r="G943" s="41" t="s">
        <v>1145</v>
      </c>
      <c r="H943" s="76">
        <v>235</v>
      </c>
      <c r="I943" s="109">
        <v>4.5</v>
      </c>
      <c r="J943" s="94">
        <f t="shared" si="402"/>
        <v>1057.5</v>
      </c>
      <c r="K943" s="27"/>
      <c r="L943" s="27"/>
      <c r="M943" s="27"/>
      <c r="N943" s="27"/>
      <c r="O943" s="27"/>
      <c r="P943" s="118"/>
      <c r="Q943" s="27"/>
      <c r="R943" s="45"/>
      <c r="S943" s="55"/>
      <c r="T943" s="23"/>
      <c r="U943" s="23"/>
      <c r="V943" s="23"/>
      <c r="W943" s="23"/>
      <c r="X943" s="23"/>
      <c r="Y943" s="91"/>
      <c r="Z943" s="92"/>
      <c r="AA943" s="92"/>
      <c r="AB943" s="67" t="str">
        <f t="shared" si="403"/>
        <v/>
      </c>
      <c r="AC943" s="67" t="str">
        <f t="shared" si="404"/>
        <v/>
      </c>
      <c r="AD943" s="67" t="str">
        <f t="shared" si="405"/>
        <v/>
      </c>
      <c r="AE943" s="31"/>
      <c r="AF943" s="23">
        <f t="shared" si="406"/>
        <v>0</v>
      </c>
      <c r="AG943" s="23">
        <f t="shared" si="407"/>
        <v>1</v>
      </c>
      <c r="AH943" s="23">
        <f t="shared" si="408"/>
        <v>0</v>
      </c>
      <c r="AI943" s="23">
        <f t="shared" si="409"/>
        <v>0</v>
      </c>
      <c r="AJ943" s="23">
        <f t="shared" si="410"/>
        <v>0</v>
      </c>
    </row>
    <row r="944" spans="1:36" ht="25.5" customHeight="1" x14ac:dyDescent="0.2">
      <c r="A944" s="225" t="s">
        <v>0</v>
      </c>
      <c r="B944" s="226" t="s">
        <v>1959</v>
      </c>
      <c r="C944" s="41" t="s">
        <v>37</v>
      </c>
      <c r="D944" s="74" t="s">
        <v>1339</v>
      </c>
      <c r="E944" s="93" t="str">
        <f t="shared" si="396"/>
        <v>Niveau 1</v>
      </c>
      <c r="F944" s="27" t="s">
        <v>1136</v>
      </c>
      <c r="G944" s="41" t="s">
        <v>1145</v>
      </c>
      <c r="H944" s="76">
        <v>310</v>
      </c>
      <c r="I944" s="109">
        <v>5.5</v>
      </c>
      <c r="J944" s="94">
        <f t="shared" si="402"/>
        <v>1705</v>
      </c>
      <c r="K944" s="27"/>
      <c r="L944" s="27"/>
      <c r="M944" s="27"/>
      <c r="N944" s="27"/>
      <c r="O944" s="27"/>
      <c r="P944" s="118"/>
      <c r="Q944" s="27"/>
      <c r="R944" s="45"/>
      <c r="S944" s="55"/>
      <c r="T944" s="23"/>
      <c r="U944" s="23"/>
      <c r="V944" s="23"/>
      <c r="W944" s="23"/>
      <c r="X944" s="23"/>
      <c r="Y944" s="91"/>
      <c r="Z944" s="92"/>
      <c r="AA944" s="92"/>
      <c r="AB944" s="67" t="str">
        <f t="shared" si="403"/>
        <v/>
      </c>
      <c r="AC944" s="67" t="str">
        <f t="shared" si="404"/>
        <v/>
      </c>
      <c r="AD944" s="67" t="str">
        <f t="shared" si="405"/>
        <v/>
      </c>
      <c r="AE944" s="31"/>
      <c r="AF944" s="23">
        <f t="shared" si="406"/>
        <v>1</v>
      </c>
      <c r="AG944" s="23">
        <f t="shared" si="407"/>
        <v>0</v>
      </c>
      <c r="AH944" s="23">
        <f t="shared" si="408"/>
        <v>0</v>
      </c>
      <c r="AI944" s="23">
        <f t="shared" si="409"/>
        <v>0</v>
      </c>
      <c r="AJ944" s="23">
        <f t="shared" si="410"/>
        <v>0</v>
      </c>
    </row>
    <row r="945" spans="1:36" ht="25.5" customHeight="1" x14ac:dyDescent="0.2">
      <c r="A945" s="225" t="s">
        <v>3</v>
      </c>
      <c r="B945" s="226" t="s">
        <v>1957</v>
      </c>
      <c r="C945" s="41" t="s">
        <v>36</v>
      </c>
      <c r="D945" s="74" t="s">
        <v>1339</v>
      </c>
      <c r="E945" s="93" t="str">
        <f>IF(D945="Bon état","Niveau 1",IF(D945="Faïencée","Niveau 2",IF(D945="Fortement faïencée","Niveau 3",IF(D945="Orniérée","Niveau 4",IF(D945="Affaissée ou quasi détruite","Niveau 5","")))))</f>
        <v>Niveau 1</v>
      </c>
      <c r="F945" s="27" t="s">
        <v>1135</v>
      </c>
      <c r="G945" s="41" t="s">
        <v>1145</v>
      </c>
      <c r="H945" s="76">
        <v>400</v>
      </c>
      <c r="I945" s="109">
        <v>5.5</v>
      </c>
      <c r="J945" s="94">
        <f>I945*H945</f>
        <v>2200</v>
      </c>
      <c r="K945" s="27"/>
      <c r="L945" s="27"/>
      <c r="M945" s="27"/>
      <c r="N945" s="27"/>
      <c r="O945" s="27"/>
      <c r="P945" s="118">
        <v>2013</v>
      </c>
      <c r="Q945" s="27" t="s">
        <v>1170</v>
      </c>
      <c r="R945" s="45"/>
      <c r="S945" s="55"/>
      <c r="T945" s="23"/>
      <c r="U945" s="23"/>
      <c r="V945" s="23"/>
      <c r="W945" s="23"/>
      <c r="X945" s="23"/>
      <c r="Y945" s="91"/>
      <c r="Z945" s="92"/>
      <c r="AA945" s="92"/>
      <c r="AB945" s="67" t="str">
        <f>IF(R945="Année N",Y945+Z945+AA945,"")</f>
        <v/>
      </c>
      <c r="AC945" s="67" t="str">
        <f>IF(R945="N+1",Y945+Z945+AA945,"")</f>
        <v/>
      </c>
      <c r="AD945" s="67" t="str">
        <f>IF(R945="&gt; N+1",Y945+Z945+AA945,"")</f>
        <v/>
      </c>
      <c r="AE945" s="31"/>
      <c r="AF945" s="23">
        <f>IF(E945="Niveau 1",1,0)</f>
        <v>1</v>
      </c>
      <c r="AG945" s="23">
        <f>IF(E945="Niveau 2",1,0)</f>
        <v>0</v>
      </c>
      <c r="AH945" s="23">
        <f>IF(E945="Niveau 3",1,0)</f>
        <v>0</v>
      </c>
      <c r="AI945" s="23">
        <f>IF(E945="Niveau 4",1,0)</f>
        <v>0</v>
      </c>
      <c r="AJ945" s="23">
        <f>IF(E945="Niveau 5",1,0)</f>
        <v>0</v>
      </c>
    </row>
    <row r="946" spans="1:36" ht="25.5" customHeight="1" x14ac:dyDescent="0.2">
      <c r="A946" s="225" t="s">
        <v>0</v>
      </c>
      <c r="B946" s="226" t="s">
        <v>1956</v>
      </c>
      <c r="C946" s="41" t="s">
        <v>1340</v>
      </c>
      <c r="D946" s="74" t="s">
        <v>1339</v>
      </c>
      <c r="E946" s="93" t="str">
        <f t="shared" si="396"/>
        <v>Niveau 1</v>
      </c>
      <c r="F946" s="27" t="s">
        <v>1136</v>
      </c>
      <c r="G946" s="41" t="s">
        <v>1145</v>
      </c>
      <c r="H946" s="76">
        <v>175</v>
      </c>
      <c r="I946" s="109">
        <v>8.5</v>
      </c>
      <c r="J946" s="94">
        <f t="shared" si="402"/>
        <v>1487.5</v>
      </c>
      <c r="K946" s="27"/>
      <c r="L946" s="27"/>
      <c r="M946" s="27"/>
      <c r="N946" s="27"/>
      <c r="O946" s="27"/>
      <c r="P946" s="118"/>
      <c r="Q946" s="27"/>
      <c r="R946" s="45"/>
      <c r="S946" s="55"/>
      <c r="T946" s="23"/>
      <c r="U946" s="23"/>
      <c r="V946" s="23"/>
      <c r="W946" s="23"/>
      <c r="X946" s="23"/>
      <c r="Y946" s="91"/>
      <c r="Z946" s="92"/>
      <c r="AA946" s="92"/>
      <c r="AB946" s="67" t="str">
        <f t="shared" si="403"/>
        <v/>
      </c>
      <c r="AC946" s="67" t="str">
        <f t="shared" si="404"/>
        <v/>
      </c>
      <c r="AD946" s="67" t="str">
        <f t="shared" si="405"/>
        <v/>
      </c>
      <c r="AE946" s="31"/>
      <c r="AF946" s="23">
        <f t="shared" si="406"/>
        <v>1</v>
      </c>
      <c r="AG946" s="23">
        <f t="shared" si="407"/>
        <v>0</v>
      </c>
      <c r="AH946" s="23">
        <f t="shared" si="408"/>
        <v>0</v>
      </c>
      <c r="AI946" s="23">
        <f t="shared" si="409"/>
        <v>0</v>
      </c>
      <c r="AJ946" s="23">
        <f t="shared" si="410"/>
        <v>0</v>
      </c>
    </row>
    <row r="947" spans="1:36" ht="25.5" customHeight="1" x14ac:dyDescent="0.2">
      <c r="A947" s="126" t="s">
        <v>1</v>
      </c>
      <c r="B947" s="60" t="s">
        <v>864</v>
      </c>
      <c r="C947" s="41" t="s">
        <v>1340</v>
      </c>
      <c r="D947" s="74" t="s">
        <v>1180</v>
      </c>
      <c r="E947" s="93" t="str">
        <f t="shared" si="396"/>
        <v>Niveau 3</v>
      </c>
      <c r="F947" s="27" t="s">
        <v>1134</v>
      </c>
      <c r="G947" s="41" t="s">
        <v>1144</v>
      </c>
      <c r="H947" s="76">
        <v>670</v>
      </c>
      <c r="I947" s="109">
        <v>5.5</v>
      </c>
      <c r="J947" s="94">
        <f>I947*H947</f>
        <v>3685</v>
      </c>
      <c r="K947" s="27"/>
      <c r="L947" s="27"/>
      <c r="M947" s="27"/>
      <c r="N947" s="27">
        <v>1106</v>
      </c>
      <c r="O947" s="27"/>
      <c r="P947" s="118"/>
      <c r="Q947" s="27"/>
      <c r="R947" s="45"/>
      <c r="S947" s="55"/>
      <c r="T947" s="23"/>
      <c r="U947" s="23"/>
      <c r="V947" s="23"/>
      <c r="W947" s="23"/>
      <c r="X947" s="23"/>
      <c r="Y947" s="91"/>
      <c r="Z947" s="92"/>
      <c r="AA947" s="92"/>
      <c r="AB947" s="67" t="str">
        <f>IF(R947="Année N",Y947+Z947+AA947,"")</f>
        <v/>
      </c>
      <c r="AC947" s="67" t="str">
        <f>IF(R947="N+1",Y947+Z947+AA947,"")</f>
        <v/>
      </c>
      <c r="AD947" s="67" t="str">
        <f>IF(R947="&gt; N+1",Y947+Z947+AA947,"")</f>
        <v/>
      </c>
      <c r="AE947" s="31"/>
      <c r="AF947" s="23">
        <f>IF(E947="Niveau 1",1,0)</f>
        <v>0</v>
      </c>
      <c r="AG947" s="23">
        <f>IF(E947="Niveau 2",1,0)</f>
        <v>0</v>
      </c>
      <c r="AH947" s="23">
        <f>IF(E947="Niveau 3",1,0)</f>
        <v>1</v>
      </c>
      <c r="AI947" s="23">
        <f>IF(E947="Niveau 4",1,0)</f>
        <v>0</v>
      </c>
      <c r="AJ947" s="23">
        <f>IF(E947="Niveau 5",1,0)</f>
        <v>0</v>
      </c>
    </row>
    <row r="948" spans="1:36" ht="25.5" customHeight="1" x14ac:dyDescent="0.2">
      <c r="A948" s="126" t="s">
        <v>0</v>
      </c>
      <c r="B948" s="60" t="s">
        <v>866</v>
      </c>
      <c r="C948" s="41" t="s">
        <v>26</v>
      </c>
      <c r="D948" s="74" t="s">
        <v>1339</v>
      </c>
      <c r="E948" s="93" t="str">
        <f t="shared" si="396"/>
        <v>Niveau 1</v>
      </c>
      <c r="F948" s="27" t="s">
        <v>1136</v>
      </c>
      <c r="G948" s="41" t="s">
        <v>1145</v>
      </c>
      <c r="H948" s="76">
        <v>260</v>
      </c>
      <c r="I948" s="109">
        <v>4.5999999999999996</v>
      </c>
      <c r="J948" s="94">
        <f>I948*H948</f>
        <v>1196</v>
      </c>
      <c r="K948" s="27"/>
      <c r="L948" s="27"/>
      <c r="M948" s="27"/>
      <c r="N948" s="27"/>
      <c r="O948" s="27"/>
      <c r="P948" s="118"/>
      <c r="Q948" s="27"/>
      <c r="R948" s="45"/>
      <c r="S948" s="55"/>
      <c r="T948" s="23"/>
      <c r="U948" s="23"/>
      <c r="V948" s="23"/>
      <c r="W948" s="23"/>
      <c r="X948" s="23"/>
      <c r="Y948" s="91"/>
      <c r="Z948" s="92"/>
      <c r="AA948" s="92"/>
      <c r="AB948" s="67" t="str">
        <f>IF(R948="Année N",Y948+Z948+AA948,"")</f>
        <v/>
      </c>
      <c r="AC948" s="67" t="str">
        <f>IF(R948="N+1",Y948+Z948+AA948,"")</f>
        <v/>
      </c>
      <c r="AD948" s="67" t="str">
        <f>IF(R948="&gt; N+1",Y948+Z948+AA948,"")</f>
        <v/>
      </c>
      <c r="AE948" s="31"/>
      <c r="AF948" s="23">
        <f>IF(E948="Niveau 1",1,0)</f>
        <v>1</v>
      </c>
      <c r="AG948" s="23">
        <f>IF(E948="Niveau 2",1,0)</f>
        <v>0</v>
      </c>
      <c r="AH948" s="23">
        <f>IF(E948="Niveau 3",1,0)</f>
        <v>0</v>
      </c>
      <c r="AI948" s="23">
        <f>IF(E948="Niveau 4",1,0)</f>
        <v>0</v>
      </c>
      <c r="AJ948" s="23">
        <f>IF(E948="Niveau 5",1,0)</f>
        <v>0</v>
      </c>
    </row>
    <row r="949" spans="1:36" ht="25.5" customHeight="1" x14ac:dyDescent="0.2">
      <c r="A949" s="126" t="s">
        <v>0</v>
      </c>
      <c r="B949" s="60" t="s">
        <v>1399</v>
      </c>
      <c r="C949" s="41" t="s">
        <v>1114</v>
      </c>
      <c r="D949" s="74" t="s">
        <v>1339</v>
      </c>
      <c r="E949" s="93" t="str">
        <f t="shared" si="396"/>
        <v>Niveau 1</v>
      </c>
      <c r="F949" s="27" t="s">
        <v>1136</v>
      </c>
      <c r="G949" s="41" t="s">
        <v>1145</v>
      </c>
      <c r="H949" s="76">
        <v>195</v>
      </c>
      <c r="I949" s="109">
        <v>4.5999999999999996</v>
      </c>
      <c r="J949" s="94">
        <f>I949*H949</f>
        <v>896.99999999999989</v>
      </c>
      <c r="K949" s="27"/>
      <c r="L949" s="27"/>
      <c r="M949" s="27"/>
      <c r="N949" s="27"/>
      <c r="O949" s="27"/>
      <c r="P949" s="118">
        <v>2014</v>
      </c>
      <c r="Q949" s="27" t="s">
        <v>1119</v>
      </c>
      <c r="R949" s="45"/>
      <c r="S949" s="122"/>
      <c r="T949" s="23"/>
      <c r="U949" s="23"/>
      <c r="V949" s="23"/>
      <c r="W949" s="23"/>
      <c r="X949" s="23"/>
      <c r="Y949" s="91"/>
      <c r="Z949" s="92"/>
      <c r="AA949" s="92"/>
      <c r="AB949" s="121"/>
      <c r="AC949" s="121"/>
      <c r="AD949" s="121"/>
      <c r="AE949" s="31"/>
      <c r="AF949" s="23"/>
      <c r="AG949" s="23"/>
      <c r="AH949" s="23"/>
      <c r="AI949" s="23"/>
      <c r="AJ949" s="23"/>
    </row>
    <row r="950" spans="1:36" ht="25.5" customHeight="1" x14ac:dyDescent="0.2">
      <c r="A950" s="126" t="s">
        <v>0</v>
      </c>
      <c r="B950" s="60" t="s">
        <v>865</v>
      </c>
      <c r="C950" s="41" t="s">
        <v>32</v>
      </c>
      <c r="D950" s="74" t="s">
        <v>1179</v>
      </c>
      <c r="E950" s="93" t="str">
        <f t="shared" si="396"/>
        <v>Niveau 2</v>
      </c>
      <c r="F950" s="27" t="s">
        <v>1136</v>
      </c>
      <c r="G950" s="41" t="s">
        <v>1145</v>
      </c>
      <c r="H950" s="76">
        <v>285</v>
      </c>
      <c r="I950" s="109">
        <v>4.2</v>
      </c>
      <c r="J950" s="94">
        <f t="shared" si="402"/>
        <v>1197</v>
      </c>
      <c r="K950" s="27">
        <v>15</v>
      </c>
      <c r="L950" s="27"/>
      <c r="M950" s="27">
        <v>80</v>
      </c>
      <c r="N950" s="27">
        <v>239</v>
      </c>
      <c r="O950" s="27"/>
      <c r="P950" s="118"/>
      <c r="Q950" s="27"/>
      <c r="R950" s="45"/>
      <c r="S950" s="55"/>
      <c r="T950" s="23"/>
      <c r="U950" s="23"/>
      <c r="V950" s="23"/>
      <c r="W950" s="23"/>
      <c r="X950" s="23"/>
      <c r="Y950" s="91"/>
      <c r="Z950" s="92"/>
      <c r="AA950" s="92"/>
      <c r="AB950" s="67" t="str">
        <f t="shared" si="403"/>
        <v/>
      </c>
      <c r="AC950" s="67" t="str">
        <f t="shared" si="404"/>
        <v/>
      </c>
      <c r="AD950" s="67" t="str">
        <f t="shared" si="405"/>
        <v/>
      </c>
      <c r="AE950" s="31"/>
      <c r="AF950" s="23">
        <f t="shared" si="406"/>
        <v>0</v>
      </c>
      <c r="AG950" s="23">
        <f t="shared" si="407"/>
        <v>1</v>
      </c>
      <c r="AH950" s="23">
        <f t="shared" si="408"/>
        <v>0</v>
      </c>
      <c r="AI950" s="23">
        <f t="shared" si="409"/>
        <v>0</v>
      </c>
      <c r="AJ950" s="23">
        <f t="shared" si="410"/>
        <v>0</v>
      </c>
    </row>
    <row r="951" spans="1:36" ht="25.5" customHeight="1" x14ac:dyDescent="0.2">
      <c r="A951" s="126" t="s">
        <v>0</v>
      </c>
      <c r="B951" s="60" t="s">
        <v>1400</v>
      </c>
      <c r="C951" s="41" t="s">
        <v>1116</v>
      </c>
      <c r="D951" s="74" t="s">
        <v>1179</v>
      </c>
      <c r="E951" s="93" t="str">
        <f t="shared" si="396"/>
        <v>Niveau 2</v>
      </c>
      <c r="F951" s="27" t="s">
        <v>1134</v>
      </c>
      <c r="G951" s="41" t="s">
        <v>1144</v>
      </c>
      <c r="H951" s="76">
        <v>560</v>
      </c>
      <c r="I951" s="109">
        <v>6.6</v>
      </c>
      <c r="J951" s="94">
        <f t="shared" si="402"/>
        <v>3696</v>
      </c>
      <c r="K951" s="27">
        <v>120</v>
      </c>
      <c r="L951" s="27"/>
      <c r="M951" s="27"/>
      <c r="N951" s="27">
        <v>739</v>
      </c>
      <c r="O951" s="27"/>
      <c r="P951" s="118"/>
      <c r="Q951" s="27"/>
      <c r="R951" s="45"/>
      <c r="S951" s="55"/>
      <c r="T951" s="23"/>
      <c r="U951" s="23"/>
      <c r="V951" s="23"/>
      <c r="W951" s="23"/>
      <c r="X951" s="23"/>
      <c r="Y951" s="91"/>
      <c r="Z951" s="92"/>
      <c r="AA951" s="92"/>
      <c r="AB951" s="67" t="str">
        <f t="shared" si="403"/>
        <v/>
      </c>
      <c r="AC951" s="67" t="str">
        <f t="shared" si="404"/>
        <v/>
      </c>
      <c r="AD951" s="67" t="str">
        <f t="shared" si="405"/>
        <v/>
      </c>
      <c r="AE951" s="31"/>
      <c r="AF951" s="23">
        <f t="shared" si="406"/>
        <v>0</v>
      </c>
      <c r="AG951" s="23">
        <f t="shared" si="407"/>
        <v>1</v>
      </c>
      <c r="AH951" s="23">
        <f t="shared" si="408"/>
        <v>0</v>
      </c>
      <c r="AI951" s="23">
        <f t="shared" si="409"/>
        <v>0</v>
      </c>
      <c r="AJ951" s="23">
        <f t="shared" si="410"/>
        <v>0</v>
      </c>
    </row>
    <row r="952" spans="1:36" ht="25.5" customHeight="1" x14ac:dyDescent="0.2">
      <c r="A952" s="126" t="s">
        <v>0</v>
      </c>
      <c r="B952" s="128" t="s">
        <v>1401</v>
      </c>
      <c r="C952" s="41" t="s">
        <v>1116</v>
      </c>
      <c r="D952" s="74" t="s">
        <v>1339</v>
      </c>
      <c r="E952" s="93" t="str">
        <f t="shared" si="396"/>
        <v>Niveau 1</v>
      </c>
      <c r="F952" s="27" t="s">
        <v>1136</v>
      </c>
      <c r="G952" s="41" t="s">
        <v>1145</v>
      </c>
      <c r="H952" s="76">
        <v>300</v>
      </c>
      <c r="I952" s="109">
        <v>3.8</v>
      </c>
      <c r="J952" s="94">
        <f t="shared" si="402"/>
        <v>1140</v>
      </c>
      <c r="K952" s="27"/>
      <c r="L952" s="27"/>
      <c r="M952" s="27"/>
      <c r="N952" s="27"/>
      <c r="O952" s="27"/>
      <c r="P952" s="118"/>
      <c r="Q952" s="27"/>
      <c r="R952" s="45"/>
      <c r="S952" s="55"/>
      <c r="T952" s="23"/>
      <c r="U952" s="23"/>
      <c r="V952" s="23"/>
      <c r="W952" s="23"/>
      <c r="X952" s="23"/>
      <c r="Y952" s="91"/>
      <c r="Z952" s="92"/>
      <c r="AA952" s="92"/>
      <c r="AB952" s="67" t="str">
        <f t="shared" si="403"/>
        <v/>
      </c>
      <c r="AC952" s="67" t="str">
        <f t="shared" si="404"/>
        <v/>
      </c>
      <c r="AD952" s="67" t="str">
        <f t="shared" si="405"/>
        <v/>
      </c>
      <c r="AE952" s="31"/>
      <c r="AF952" s="23">
        <f t="shared" si="406"/>
        <v>1</v>
      </c>
      <c r="AG952" s="23">
        <f t="shared" si="407"/>
        <v>0</v>
      </c>
      <c r="AH952" s="23">
        <f t="shared" si="408"/>
        <v>0</v>
      </c>
      <c r="AI952" s="23">
        <f t="shared" si="409"/>
        <v>0</v>
      </c>
      <c r="AJ952" s="23">
        <f t="shared" si="410"/>
        <v>0</v>
      </c>
    </row>
    <row r="953" spans="1:36" ht="25.5" customHeight="1" x14ac:dyDescent="0.2">
      <c r="A953" s="126" t="s">
        <v>0</v>
      </c>
      <c r="B953" s="60" t="s">
        <v>868</v>
      </c>
      <c r="C953" s="41" t="s">
        <v>1116</v>
      </c>
      <c r="D953" s="74" t="s">
        <v>1339</v>
      </c>
      <c r="E953" s="93" t="str">
        <f t="shared" si="396"/>
        <v>Niveau 1</v>
      </c>
      <c r="F953" s="27" t="s">
        <v>1136</v>
      </c>
      <c r="G953" s="41" t="s">
        <v>1145</v>
      </c>
      <c r="H953" s="76">
        <v>135</v>
      </c>
      <c r="I953" s="109">
        <v>5.2</v>
      </c>
      <c r="J953" s="94">
        <f t="shared" si="402"/>
        <v>702</v>
      </c>
      <c r="K953" s="27"/>
      <c r="L953" s="27"/>
      <c r="M953" s="27"/>
      <c r="N953" s="27"/>
      <c r="O953" s="27"/>
      <c r="P953" s="118"/>
      <c r="Q953" s="27"/>
      <c r="R953" s="45"/>
      <c r="S953" s="55"/>
      <c r="T953" s="23"/>
      <c r="U953" s="23"/>
      <c r="V953" s="23"/>
      <c r="W953" s="23"/>
      <c r="X953" s="23"/>
      <c r="Y953" s="91"/>
      <c r="Z953" s="92"/>
      <c r="AA953" s="92"/>
      <c r="AB953" s="67" t="str">
        <f t="shared" si="403"/>
        <v/>
      </c>
      <c r="AC953" s="67" t="str">
        <f t="shared" si="404"/>
        <v/>
      </c>
      <c r="AD953" s="67" t="str">
        <f t="shared" si="405"/>
        <v/>
      </c>
      <c r="AE953" s="31"/>
      <c r="AF953" s="23">
        <f t="shared" si="406"/>
        <v>1</v>
      </c>
      <c r="AG953" s="23">
        <f t="shared" si="407"/>
        <v>0</v>
      </c>
      <c r="AH953" s="23">
        <f t="shared" si="408"/>
        <v>0</v>
      </c>
      <c r="AI953" s="23">
        <f t="shared" si="409"/>
        <v>0</v>
      </c>
      <c r="AJ953" s="23">
        <f t="shared" si="410"/>
        <v>0</v>
      </c>
    </row>
    <row r="954" spans="1:36" ht="25.5" customHeight="1" x14ac:dyDescent="0.2">
      <c r="A954" s="126" t="s">
        <v>0</v>
      </c>
      <c r="B954" s="60" t="s">
        <v>1402</v>
      </c>
      <c r="C954" s="41" t="s">
        <v>31</v>
      </c>
      <c r="D954" s="74" t="s">
        <v>1179</v>
      </c>
      <c r="E954" s="93" t="str">
        <f t="shared" si="396"/>
        <v>Niveau 2</v>
      </c>
      <c r="F954" s="27" t="s">
        <v>1136</v>
      </c>
      <c r="G954" s="41" t="s">
        <v>1145</v>
      </c>
      <c r="H954" s="76">
        <v>190</v>
      </c>
      <c r="I954" s="109">
        <v>4.5999999999999996</v>
      </c>
      <c r="J954" s="94">
        <f t="shared" si="402"/>
        <v>873.99999999999989</v>
      </c>
      <c r="K954" s="27"/>
      <c r="L954" s="27"/>
      <c r="M954" s="27"/>
      <c r="N954" s="27">
        <v>175</v>
      </c>
      <c r="O954" s="27"/>
      <c r="P954" s="118"/>
      <c r="Q954" s="27"/>
      <c r="R954" s="45"/>
      <c r="S954" s="55"/>
      <c r="T954" s="23"/>
      <c r="U954" s="23"/>
      <c r="V954" s="23"/>
      <c r="W954" s="23"/>
      <c r="X954" s="23"/>
      <c r="Y954" s="91"/>
      <c r="Z954" s="92"/>
      <c r="AA954" s="92"/>
      <c r="AB954" s="67" t="str">
        <f t="shared" si="403"/>
        <v/>
      </c>
      <c r="AC954" s="67" t="str">
        <f t="shared" si="404"/>
        <v/>
      </c>
      <c r="AD954" s="67" t="str">
        <f t="shared" si="405"/>
        <v/>
      </c>
      <c r="AE954" s="31"/>
      <c r="AF954" s="23">
        <f t="shared" si="406"/>
        <v>0</v>
      </c>
      <c r="AG954" s="23">
        <f t="shared" si="407"/>
        <v>1</v>
      </c>
      <c r="AH954" s="23">
        <f t="shared" si="408"/>
        <v>0</v>
      </c>
      <c r="AI954" s="23">
        <f t="shared" si="409"/>
        <v>0</v>
      </c>
      <c r="AJ954" s="23">
        <f t="shared" si="410"/>
        <v>0</v>
      </c>
    </row>
    <row r="955" spans="1:36" s="263" customFormat="1" ht="25.5" customHeight="1" x14ac:dyDescent="0.2">
      <c r="A955" s="248" t="s">
        <v>10</v>
      </c>
      <c r="B955" s="249" t="s">
        <v>1403</v>
      </c>
      <c r="C955" s="250" t="s">
        <v>30</v>
      </c>
      <c r="D955" s="251"/>
      <c r="E955" s="247"/>
      <c r="F955" s="252" t="s">
        <v>1136</v>
      </c>
      <c r="G955" s="250" t="s">
        <v>1145</v>
      </c>
      <c r="H955" s="253"/>
      <c r="I955" s="254"/>
      <c r="J955" s="255"/>
      <c r="K955" s="252"/>
      <c r="L955" s="252"/>
      <c r="M955" s="252"/>
      <c r="N955" s="252"/>
      <c r="O955" s="252"/>
      <c r="P955" s="246" t="s">
        <v>2120</v>
      </c>
      <c r="Q955" s="252"/>
      <c r="R955" s="256"/>
      <c r="S955" s="247"/>
      <c r="T955" s="261"/>
      <c r="U955" s="261"/>
      <c r="V955" s="261"/>
      <c r="W955" s="261"/>
      <c r="X955" s="261"/>
      <c r="Y955" s="257"/>
      <c r="Z955" s="258"/>
      <c r="AA955" s="258"/>
      <c r="AB955" s="259"/>
      <c r="AC955" s="259"/>
      <c r="AD955" s="259"/>
      <c r="AE955" s="262"/>
      <c r="AF955" s="261"/>
      <c r="AG955" s="261"/>
      <c r="AH955" s="261"/>
      <c r="AI955" s="261"/>
      <c r="AJ955" s="261"/>
    </row>
    <row r="956" spans="1:36" s="263" customFormat="1" ht="25.5" customHeight="1" x14ac:dyDescent="0.2">
      <c r="A956" s="248" t="s">
        <v>10</v>
      </c>
      <c r="B956" s="249" t="s">
        <v>1404</v>
      </c>
      <c r="C956" s="250" t="s">
        <v>30</v>
      </c>
      <c r="D956" s="251"/>
      <c r="E956" s="247"/>
      <c r="F956" s="252" t="s">
        <v>1136</v>
      </c>
      <c r="G956" s="250" t="s">
        <v>1145</v>
      </c>
      <c r="H956" s="253"/>
      <c r="I956" s="254"/>
      <c r="J956" s="255"/>
      <c r="K956" s="252"/>
      <c r="L956" s="252"/>
      <c r="M956" s="252"/>
      <c r="N956" s="252"/>
      <c r="O956" s="252"/>
      <c r="P956" s="246" t="s">
        <v>2120</v>
      </c>
      <c r="Q956" s="252"/>
      <c r="R956" s="256"/>
      <c r="S956" s="247"/>
      <c r="T956" s="261"/>
      <c r="U956" s="261"/>
      <c r="V956" s="261"/>
      <c r="W956" s="261"/>
      <c r="X956" s="261"/>
      <c r="Y956" s="257"/>
      <c r="Z956" s="258"/>
      <c r="AA956" s="258"/>
      <c r="AB956" s="259"/>
      <c r="AC956" s="259"/>
      <c r="AD956" s="259"/>
      <c r="AE956" s="262"/>
      <c r="AF956" s="261"/>
      <c r="AG956" s="261"/>
      <c r="AH956" s="261"/>
      <c r="AI956" s="261"/>
      <c r="AJ956" s="261"/>
    </row>
    <row r="957" spans="1:36" ht="25.5" customHeight="1" x14ac:dyDescent="0.2">
      <c r="A957" s="177" t="s">
        <v>0</v>
      </c>
      <c r="B957" s="181" t="s">
        <v>1405</v>
      </c>
      <c r="C957" s="179" t="s">
        <v>1114</v>
      </c>
      <c r="D957" s="74"/>
      <c r="E957" s="93"/>
      <c r="F957" s="27" t="s">
        <v>1136</v>
      </c>
      <c r="G957" s="41" t="s">
        <v>1145</v>
      </c>
      <c r="H957" s="76"/>
      <c r="I957" s="109"/>
      <c r="J957" s="94"/>
      <c r="K957" s="27"/>
      <c r="L957" s="27"/>
      <c r="M957" s="27"/>
      <c r="N957" s="27"/>
      <c r="O957" s="27"/>
      <c r="P957" s="118"/>
      <c r="Q957" s="27"/>
      <c r="R957" s="45"/>
      <c r="S957" s="122"/>
      <c r="T957" s="23"/>
      <c r="U957" s="23"/>
      <c r="V957" s="23"/>
      <c r="W957" s="23"/>
      <c r="X957" s="23"/>
      <c r="Y957" s="91"/>
      <c r="Z957" s="92"/>
      <c r="AA957" s="92"/>
      <c r="AB957" s="121"/>
      <c r="AC957" s="121"/>
      <c r="AD957" s="121"/>
      <c r="AE957" s="31"/>
      <c r="AF957" s="23"/>
      <c r="AG957" s="23"/>
      <c r="AH957" s="23"/>
      <c r="AI957" s="23"/>
      <c r="AJ957" s="23"/>
    </row>
    <row r="958" spans="1:36" ht="25.5" customHeight="1" x14ac:dyDescent="0.2">
      <c r="A958" s="177" t="s">
        <v>10</v>
      </c>
      <c r="B958" s="181" t="s">
        <v>1406</v>
      </c>
      <c r="C958" s="179" t="s">
        <v>26</v>
      </c>
      <c r="D958" s="74"/>
      <c r="E958" s="93"/>
      <c r="F958" s="27" t="s">
        <v>1126</v>
      </c>
      <c r="G958" s="41" t="s">
        <v>1145</v>
      </c>
      <c r="H958" s="76"/>
      <c r="I958" s="109"/>
      <c r="J958" s="94"/>
      <c r="K958" s="27"/>
      <c r="L958" s="27"/>
      <c r="M958" s="27"/>
      <c r="N958" s="27"/>
      <c r="O958" s="27"/>
      <c r="P958" s="118"/>
      <c r="Q958" s="27"/>
      <c r="R958" s="45"/>
      <c r="S958" s="122"/>
      <c r="T958" s="23"/>
      <c r="U958" s="23"/>
      <c r="V958" s="23"/>
      <c r="W958" s="23"/>
      <c r="X958" s="23"/>
      <c r="Y958" s="91"/>
      <c r="Z958" s="92"/>
      <c r="AA958" s="92"/>
      <c r="AB958" s="121"/>
      <c r="AC958" s="121"/>
      <c r="AD958" s="121"/>
      <c r="AE958" s="31"/>
      <c r="AF958" s="23"/>
      <c r="AG958" s="23"/>
      <c r="AH958" s="23"/>
      <c r="AI958" s="23"/>
      <c r="AJ958" s="23"/>
    </row>
    <row r="959" spans="1:36" ht="25.5" customHeight="1" x14ac:dyDescent="0.2">
      <c r="A959" s="221" t="s">
        <v>0</v>
      </c>
      <c r="B959" s="222" t="s">
        <v>871</v>
      </c>
      <c r="C959" s="41" t="s">
        <v>29</v>
      </c>
      <c r="D959" s="74" t="s">
        <v>1339</v>
      </c>
      <c r="E959" s="93" t="str">
        <f t="shared" ref="E959:E1021" si="411">IF(D959="Bon état","Niveau 1",IF(D959="Faïencée","Niveau 2",IF(D959="Fortement faïencée","Niveau 3",IF(D959="Orniérée","Niveau 4",IF(D959="Affaissée ou quasi détruite","Niveau 5","")))))</f>
        <v>Niveau 1</v>
      </c>
      <c r="F959" s="27" t="s">
        <v>1136</v>
      </c>
      <c r="G959" s="41" t="s">
        <v>1145</v>
      </c>
      <c r="H959" s="116">
        <v>70</v>
      </c>
      <c r="I959" s="117">
        <v>6.2</v>
      </c>
      <c r="J959" s="94">
        <f t="shared" si="402"/>
        <v>434</v>
      </c>
      <c r="K959" s="27">
        <v>0</v>
      </c>
      <c r="L959" s="27">
        <v>0</v>
      </c>
      <c r="M959" s="27">
        <v>0</v>
      </c>
      <c r="N959" s="224">
        <v>0</v>
      </c>
      <c r="O959" s="27"/>
      <c r="P959" s="118"/>
      <c r="Q959" s="27"/>
      <c r="R959" s="45"/>
      <c r="S959" s="55"/>
      <c r="T959" s="23"/>
      <c r="U959" s="23"/>
      <c r="V959" s="23"/>
      <c r="W959" s="23"/>
      <c r="X959" s="23"/>
      <c r="Y959" s="91"/>
      <c r="Z959" s="92"/>
      <c r="AA959" s="92"/>
      <c r="AB959" s="67" t="str">
        <f t="shared" si="403"/>
        <v/>
      </c>
      <c r="AC959" s="67" t="str">
        <f t="shared" si="404"/>
        <v/>
      </c>
      <c r="AD959" s="67" t="str">
        <f t="shared" si="405"/>
        <v/>
      </c>
      <c r="AE959" s="31"/>
      <c r="AF959" s="23">
        <f t="shared" si="406"/>
        <v>1</v>
      </c>
      <c r="AG959" s="23">
        <f t="shared" si="407"/>
        <v>0</v>
      </c>
      <c r="AH959" s="23">
        <f t="shared" si="408"/>
        <v>0</v>
      </c>
      <c r="AI959" s="23">
        <f t="shared" si="409"/>
        <v>0</v>
      </c>
      <c r="AJ959" s="23">
        <f t="shared" si="410"/>
        <v>0</v>
      </c>
    </row>
    <row r="960" spans="1:36" ht="25.5" customHeight="1" x14ac:dyDescent="0.2">
      <c r="A960" s="221" t="s">
        <v>0</v>
      </c>
      <c r="B960" s="222" t="s">
        <v>1907</v>
      </c>
      <c r="C960" s="41" t="s">
        <v>26</v>
      </c>
      <c r="D960" s="74" t="s">
        <v>1339</v>
      </c>
      <c r="E960" s="93" t="str">
        <f>IF(D960="Bon état","Niveau 1",IF(D960="Faïencée","Niveau 2",IF(D960="Fortement faïencée","Niveau 3",IF(D960="Orniérée","Niveau 4",IF(D960="Affaissée ou quasi détruite","Niveau 5","")))))</f>
        <v>Niveau 1</v>
      </c>
      <c r="F960" s="27" t="s">
        <v>1136</v>
      </c>
      <c r="G960" s="41" t="s">
        <v>1145</v>
      </c>
      <c r="H960" s="116">
        <v>475</v>
      </c>
      <c r="I960" s="117">
        <v>4.0999999999999996</v>
      </c>
      <c r="J960" s="94">
        <f>I960*H960</f>
        <v>1947.4999999999998</v>
      </c>
      <c r="K960" s="27">
        <v>0</v>
      </c>
      <c r="L960" s="27">
        <v>0</v>
      </c>
      <c r="M960" s="27">
        <v>0</v>
      </c>
      <c r="N960" s="224">
        <v>0</v>
      </c>
      <c r="O960" s="27"/>
      <c r="P960" s="118"/>
      <c r="Q960" s="27"/>
      <c r="R960" s="45"/>
      <c r="S960" s="55"/>
      <c r="T960" s="23"/>
      <c r="U960" s="23"/>
      <c r="V960" s="23"/>
      <c r="W960" s="23"/>
      <c r="X960" s="23"/>
      <c r="Y960" s="91"/>
      <c r="Z960" s="92"/>
      <c r="AA960" s="92"/>
      <c r="AB960" s="67" t="str">
        <f>IF(R960="Année N",Y960+Z960+AA960,"")</f>
        <v/>
      </c>
      <c r="AC960" s="67" t="str">
        <f>IF(R960="N+1",Y960+Z960+AA960,"")</f>
        <v/>
      </c>
      <c r="AD960" s="67" t="str">
        <f>IF(R960="&gt; N+1",Y960+Z960+AA960,"")</f>
        <v/>
      </c>
      <c r="AE960" s="31"/>
      <c r="AF960" s="23">
        <f>IF(E960="Niveau 1",1,0)</f>
        <v>1</v>
      </c>
      <c r="AG960" s="23">
        <f>IF(E960="Niveau 2",1,0)</f>
        <v>0</v>
      </c>
      <c r="AH960" s="23">
        <f>IF(E960="Niveau 3",1,0)</f>
        <v>0</v>
      </c>
      <c r="AI960" s="23">
        <f>IF(E960="Niveau 4",1,0)</f>
        <v>0</v>
      </c>
      <c r="AJ960" s="23">
        <f>IF(E960="Niveau 5",1,0)</f>
        <v>0</v>
      </c>
    </row>
    <row r="961" spans="1:36" ht="25.5" customHeight="1" x14ac:dyDescent="0.2">
      <c r="A961" s="221" t="s">
        <v>0</v>
      </c>
      <c r="B961" s="222" t="s">
        <v>873</v>
      </c>
      <c r="C961" s="41" t="s">
        <v>26</v>
      </c>
      <c r="D961" s="74" t="s">
        <v>1179</v>
      </c>
      <c r="E961" s="93" t="str">
        <f>IF(D961="Bon état","Niveau 1",IF(D961="Faïencée","Niveau 2",IF(D961="Fortement faïencée","Niveau 3",IF(D961="Orniérée","Niveau 4",IF(D961="Affaissée ou quasi détruite","Niveau 5","")))))</f>
        <v>Niveau 2</v>
      </c>
      <c r="F961" s="27" t="s">
        <v>1136</v>
      </c>
      <c r="G961" s="41" t="s">
        <v>1145</v>
      </c>
      <c r="H961" s="116">
        <v>90</v>
      </c>
      <c r="I961" s="117">
        <v>4.3</v>
      </c>
      <c r="J961" s="94">
        <f>I961*H961</f>
        <v>387</v>
      </c>
      <c r="K961" s="27">
        <v>25</v>
      </c>
      <c r="L961" s="27">
        <v>0</v>
      </c>
      <c r="M961" s="27">
        <v>0</v>
      </c>
      <c r="N961" s="224">
        <v>77</v>
      </c>
      <c r="O961" s="27"/>
      <c r="P961" s="118"/>
      <c r="Q961" s="27"/>
      <c r="R961" s="45"/>
      <c r="S961" s="55"/>
      <c r="T961" s="23"/>
      <c r="U961" s="23"/>
      <c r="V961" s="23"/>
      <c r="W961" s="23"/>
      <c r="X961" s="23"/>
      <c r="Y961" s="91"/>
      <c r="Z961" s="92"/>
      <c r="AA961" s="92"/>
      <c r="AB961" s="67" t="str">
        <f>IF(R961="Année N",Y961+Z961+AA961,"")</f>
        <v/>
      </c>
      <c r="AC961" s="67" t="str">
        <f>IF(R961="N+1",Y961+Z961+AA961,"")</f>
        <v/>
      </c>
      <c r="AD961" s="67" t="str">
        <f>IF(R961="&gt; N+1",Y961+Z961+AA961,"")</f>
        <v/>
      </c>
      <c r="AE961" s="31"/>
      <c r="AF961" s="23">
        <f>IF(E961="Niveau 1",1,0)</f>
        <v>0</v>
      </c>
      <c r="AG961" s="23">
        <f>IF(E961="Niveau 2",1,0)</f>
        <v>1</v>
      </c>
      <c r="AH961" s="23">
        <f>IF(E961="Niveau 3",1,0)</f>
        <v>0</v>
      </c>
      <c r="AI961" s="23">
        <f>IF(E961="Niveau 4",1,0)</f>
        <v>0</v>
      </c>
      <c r="AJ961" s="23">
        <f>IF(E961="Niveau 5",1,0)</f>
        <v>0</v>
      </c>
    </row>
    <row r="962" spans="1:36" ht="25.5" customHeight="1" x14ac:dyDescent="0.2">
      <c r="A962" s="221" t="s">
        <v>0</v>
      </c>
      <c r="B962" s="222" t="s">
        <v>1927</v>
      </c>
      <c r="C962" s="41" t="s">
        <v>34</v>
      </c>
      <c r="D962" s="74" t="s">
        <v>1179</v>
      </c>
      <c r="E962" s="93" t="str">
        <f>IF(D962="Bon état","Niveau 1",IF(D962="Faïencée","Niveau 2",IF(D962="Fortement faïencée","Niveau 3",IF(D962="Orniérée","Niveau 4",IF(D962="Affaissée ou quasi détruite","Niveau 5","")))))</f>
        <v>Niveau 2</v>
      </c>
      <c r="F962" s="27" t="s">
        <v>1136</v>
      </c>
      <c r="G962" s="41" t="s">
        <v>1145</v>
      </c>
      <c r="H962" s="116">
        <v>45</v>
      </c>
      <c r="I962" s="117">
        <v>5.5</v>
      </c>
      <c r="J962" s="94">
        <f>I962*H962</f>
        <v>247.5</v>
      </c>
      <c r="K962" s="27">
        <v>50</v>
      </c>
      <c r="L962" s="27">
        <v>0</v>
      </c>
      <c r="M962" s="27">
        <v>0</v>
      </c>
      <c r="N962" s="224">
        <v>50</v>
      </c>
      <c r="O962" s="27"/>
      <c r="P962" s="118"/>
      <c r="Q962" s="27"/>
      <c r="R962" s="45"/>
      <c r="S962" s="55"/>
      <c r="T962" s="23"/>
      <c r="U962" s="23"/>
      <c r="V962" s="23"/>
      <c r="W962" s="23"/>
      <c r="X962" s="23"/>
      <c r="Y962" s="91"/>
      <c r="Z962" s="92"/>
      <c r="AA962" s="92"/>
      <c r="AB962" s="67" t="str">
        <f>IF(R962="Année N",Y962+Z962+AA962,"")</f>
        <v/>
      </c>
      <c r="AC962" s="67" t="str">
        <f>IF(R962="N+1",Y962+Z962+AA962,"")</f>
        <v/>
      </c>
      <c r="AD962" s="67" t="str">
        <f>IF(R962="&gt; N+1",Y962+Z962+AA962,"")</f>
        <v/>
      </c>
      <c r="AE962" s="31"/>
      <c r="AF962" s="23">
        <f>IF(E962="Niveau 1",1,0)</f>
        <v>0</v>
      </c>
      <c r="AG962" s="23">
        <f>IF(E962="Niveau 2",1,0)</f>
        <v>1</v>
      </c>
      <c r="AH962" s="23">
        <f>IF(E962="Niveau 3",1,0)</f>
        <v>0</v>
      </c>
      <c r="AI962" s="23">
        <f>IF(E962="Niveau 4",1,0)</f>
        <v>0</v>
      </c>
      <c r="AJ962" s="23">
        <f>IF(E962="Niveau 5",1,0)</f>
        <v>0</v>
      </c>
    </row>
    <row r="963" spans="1:36" ht="25.5" customHeight="1" x14ac:dyDescent="0.2">
      <c r="A963" s="221" t="s">
        <v>0</v>
      </c>
      <c r="B963" s="222" t="s">
        <v>1926</v>
      </c>
      <c r="C963" s="41" t="s">
        <v>32</v>
      </c>
      <c r="D963" s="74" t="s">
        <v>1179</v>
      </c>
      <c r="E963" s="93" t="str">
        <f t="shared" si="411"/>
        <v>Niveau 2</v>
      </c>
      <c r="F963" s="27" t="s">
        <v>1136</v>
      </c>
      <c r="G963" s="41" t="s">
        <v>1145</v>
      </c>
      <c r="H963" s="76">
        <v>200</v>
      </c>
      <c r="I963" s="109">
        <v>6.8</v>
      </c>
      <c r="J963" s="94">
        <f t="shared" si="402"/>
        <v>1360</v>
      </c>
      <c r="K963" s="27">
        <v>80</v>
      </c>
      <c r="L963" s="27">
        <v>0</v>
      </c>
      <c r="M963" s="27">
        <v>0</v>
      </c>
      <c r="N963" s="27">
        <v>272</v>
      </c>
      <c r="O963" s="27"/>
      <c r="P963" s="118"/>
      <c r="Q963" s="27"/>
      <c r="R963" s="45"/>
      <c r="S963" s="55"/>
      <c r="T963" s="23"/>
      <c r="U963" s="23"/>
      <c r="V963" s="23"/>
      <c r="W963" s="23"/>
      <c r="X963" s="23"/>
      <c r="Y963" s="91"/>
      <c r="Z963" s="92"/>
      <c r="AA963" s="92"/>
      <c r="AB963" s="67" t="str">
        <f t="shared" si="403"/>
        <v/>
      </c>
      <c r="AC963" s="67" t="str">
        <f t="shared" si="404"/>
        <v/>
      </c>
      <c r="AD963" s="67" t="str">
        <f t="shared" si="405"/>
        <v/>
      </c>
      <c r="AE963" s="31"/>
      <c r="AF963" s="23">
        <f t="shared" si="406"/>
        <v>0</v>
      </c>
      <c r="AG963" s="23">
        <f t="shared" si="407"/>
        <v>1</v>
      </c>
      <c r="AH963" s="23">
        <f t="shared" si="408"/>
        <v>0</v>
      </c>
      <c r="AI963" s="23">
        <f t="shared" si="409"/>
        <v>0</v>
      </c>
      <c r="AJ963" s="23">
        <f t="shared" si="410"/>
        <v>0</v>
      </c>
    </row>
    <row r="964" spans="1:36" ht="25.5" customHeight="1" x14ac:dyDescent="0.2">
      <c r="A964" s="221" t="s">
        <v>0</v>
      </c>
      <c r="B964" s="222" t="s">
        <v>876</v>
      </c>
      <c r="C964" s="41" t="s">
        <v>24</v>
      </c>
      <c r="D964" s="74" t="s">
        <v>1179</v>
      </c>
      <c r="E964" s="93" t="str">
        <f t="shared" si="411"/>
        <v>Niveau 2</v>
      </c>
      <c r="F964" s="27" t="s">
        <v>1136</v>
      </c>
      <c r="G964" s="41" t="s">
        <v>1145</v>
      </c>
      <c r="H964" s="76">
        <v>250</v>
      </c>
      <c r="I964" s="109">
        <v>4.5999999999999996</v>
      </c>
      <c r="J964" s="94">
        <f t="shared" si="402"/>
        <v>1150</v>
      </c>
      <c r="K964" s="27">
        <v>50</v>
      </c>
      <c r="L964" s="27">
        <v>0</v>
      </c>
      <c r="M964" s="27">
        <v>0</v>
      </c>
      <c r="N964" s="27">
        <v>230</v>
      </c>
      <c r="O964" s="27"/>
      <c r="P964" s="118"/>
      <c r="Q964" s="27"/>
      <c r="R964" s="45"/>
      <c r="S964" s="55"/>
      <c r="T964" s="23"/>
      <c r="U964" s="23"/>
      <c r="V964" s="23"/>
      <c r="W964" s="23"/>
      <c r="X964" s="23"/>
      <c r="Y964" s="91"/>
      <c r="Z964" s="92"/>
      <c r="AA964" s="92"/>
      <c r="AB964" s="67" t="str">
        <f t="shared" si="403"/>
        <v/>
      </c>
      <c r="AC964" s="67" t="str">
        <f t="shared" si="404"/>
        <v/>
      </c>
      <c r="AD964" s="67" t="str">
        <f t="shared" si="405"/>
        <v/>
      </c>
      <c r="AE964" s="31"/>
      <c r="AF964" s="23">
        <f t="shared" si="406"/>
        <v>0</v>
      </c>
      <c r="AG964" s="23">
        <f t="shared" si="407"/>
        <v>1</v>
      </c>
      <c r="AH964" s="23">
        <f t="shared" si="408"/>
        <v>0</v>
      </c>
      <c r="AI964" s="23">
        <f t="shared" si="409"/>
        <v>0</v>
      </c>
      <c r="AJ964" s="23">
        <f t="shared" si="410"/>
        <v>0</v>
      </c>
    </row>
    <row r="965" spans="1:36" ht="25.5" customHeight="1" x14ac:dyDescent="0.2">
      <c r="A965" s="221" t="s">
        <v>5</v>
      </c>
      <c r="B965" s="223" t="s">
        <v>876</v>
      </c>
      <c r="C965" s="41" t="s">
        <v>37</v>
      </c>
      <c r="D965" s="74" t="s">
        <v>1179</v>
      </c>
      <c r="E965" s="93" t="str">
        <f t="shared" si="411"/>
        <v>Niveau 2</v>
      </c>
      <c r="F965" s="27" t="s">
        <v>1136</v>
      </c>
      <c r="G965" s="41" t="s">
        <v>1145</v>
      </c>
      <c r="H965" s="76">
        <v>300</v>
      </c>
      <c r="I965" s="109">
        <v>2.5</v>
      </c>
      <c r="J965" s="94">
        <f t="shared" si="402"/>
        <v>750</v>
      </c>
      <c r="K965" s="27">
        <v>0</v>
      </c>
      <c r="L965" s="27">
        <v>0</v>
      </c>
      <c r="M965" s="27">
        <v>0</v>
      </c>
      <c r="N965" s="27">
        <v>150</v>
      </c>
      <c r="O965" s="27"/>
      <c r="P965" s="118"/>
      <c r="Q965" s="27"/>
      <c r="R965" s="45"/>
      <c r="S965" s="55"/>
      <c r="T965" s="23"/>
      <c r="U965" s="23"/>
      <c r="V965" s="23"/>
      <c r="W965" s="23"/>
      <c r="X965" s="23"/>
      <c r="Y965" s="91"/>
      <c r="Z965" s="92"/>
      <c r="AA965" s="92"/>
      <c r="AB965" s="67" t="str">
        <f t="shared" si="403"/>
        <v/>
      </c>
      <c r="AC965" s="67" t="str">
        <f t="shared" si="404"/>
        <v/>
      </c>
      <c r="AD965" s="67" t="str">
        <f t="shared" si="405"/>
        <v/>
      </c>
      <c r="AE965" s="31"/>
      <c r="AF965" s="23">
        <f t="shared" si="406"/>
        <v>0</v>
      </c>
      <c r="AG965" s="23">
        <f t="shared" si="407"/>
        <v>1</v>
      </c>
      <c r="AH965" s="23">
        <f t="shared" si="408"/>
        <v>0</v>
      </c>
      <c r="AI965" s="23">
        <f t="shared" si="409"/>
        <v>0</v>
      </c>
      <c r="AJ965" s="23">
        <f t="shared" si="410"/>
        <v>0</v>
      </c>
    </row>
    <row r="966" spans="1:36" ht="25.5" customHeight="1" x14ac:dyDescent="0.2">
      <c r="A966" s="225" t="s">
        <v>0</v>
      </c>
      <c r="B966" s="226" t="s">
        <v>1925</v>
      </c>
      <c r="C966" s="41" t="s">
        <v>1116</v>
      </c>
      <c r="D966" s="74" t="s">
        <v>1339</v>
      </c>
      <c r="E966" s="93" t="str">
        <f t="shared" si="411"/>
        <v>Niveau 1</v>
      </c>
      <c r="F966" s="27" t="s">
        <v>1136</v>
      </c>
      <c r="G966" s="41" t="s">
        <v>1145</v>
      </c>
      <c r="H966" s="76">
        <v>25</v>
      </c>
      <c r="I966" s="109">
        <v>1.9</v>
      </c>
      <c r="J966" s="94">
        <f t="shared" si="402"/>
        <v>47.5</v>
      </c>
      <c r="K966" s="27"/>
      <c r="L966" s="27"/>
      <c r="M966" s="27"/>
      <c r="N966" s="27"/>
      <c r="O966" s="27"/>
      <c r="P966" s="118"/>
      <c r="Q966" s="27"/>
      <c r="R966" s="45"/>
      <c r="S966" s="55"/>
      <c r="T966" s="23"/>
      <c r="U966" s="23"/>
      <c r="V966" s="23"/>
      <c r="W966" s="23"/>
      <c r="X966" s="23"/>
      <c r="Y966" s="91"/>
      <c r="Z966" s="92"/>
      <c r="AA966" s="92"/>
      <c r="AB966" s="67" t="str">
        <f t="shared" si="403"/>
        <v/>
      </c>
      <c r="AC966" s="67" t="str">
        <f t="shared" si="404"/>
        <v/>
      </c>
      <c r="AD966" s="67" t="str">
        <f t="shared" si="405"/>
        <v/>
      </c>
      <c r="AE966" s="31"/>
      <c r="AF966" s="23">
        <f t="shared" si="406"/>
        <v>1</v>
      </c>
      <c r="AG966" s="23">
        <f t="shared" si="407"/>
        <v>0</v>
      </c>
      <c r="AH966" s="23">
        <f t="shared" si="408"/>
        <v>0</v>
      </c>
      <c r="AI966" s="23">
        <f t="shared" si="409"/>
        <v>0</v>
      </c>
      <c r="AJ966" s="23">
        <f t="shared" si="410"/>
        <v>0</v>
      </c>
    </row>
    <row r="967" spans="1:36" ht="25.5" customHeight="1" x14ac:dyDescent="0.2">
      <c r="A967" s="225" t="s">
        <v>0</v>
      </c>
      <c r="B967" s="226" t="s">
        <v>878</v>
      </c>
      <c r="C967" s="41" t="s">
        <v>29</v>
      </c>
      <c r="D967" s="74" t="s">
        <v>1179</v>
      </c>
      <c r="E967" s="93" t="str">
        <f t="shared" si="411"/>
        <v>Niveau 2</v>
      </c>
      <c r="F967" s="27" t="s">
        <v>1135</v>
      </c>
      <c r="G967" s="41" t="s">
        <v>1144</v>
      </c>
      <c r="H967" s="76">
        <v>360</v>
      </c>
      <c r="I967" s="109">
        <v>5.6</v>
      </c>
      <c r="J967" s="94">
        <f t="shared" si="402"/>
        <v>2015.9999999999998</v>
      </c>
      <c r="K967" s="27"/>
      <c r="L967" s="27"/>
      <c r="M967" s="27"/>
      <c r="N967" s="27"/>
      <c r="O967" s="27"/>
      <c r="P967" s="118"/>
      <c r="Q967" s="27"/>
      <c r="R967" s="45"/>
      <c r="S967" s="55"/>
      <c r="T967" s="23"/>
      <c r="U967" s="23"/>
      <c r="V967" s="23"/>
      <c r="W967" s="23"/>
      <c r="X967" s="23"/>
      <c r="Y967" s="91"/>
      <c r="Z967" s="92"/>
      <c r="AA967" s="92"/>
      <c r="AB967" s="67" t="str">
        <f t="shared" si="403"/>
        <v/>
      </c>
      <c r="AC967" s="67" t="str">
        <f t="shared" si="404"/>
        <v/>
      </c>
      <c r="AD967" s="67" t="str">
        <f t="shared" si="405"/>
        <v/>
      </c>
      <c r="AE967" s="31"/>
      <c r="AF967" s="23">
        <f t="shared" si="406"/>
        <v>0</v>
      </c>
      <c r="AG967" s="23">
        <f t="shared" si="407"/>
        <v>1</v>
      </c>
      <c r="AH967" s="23">
        <f t="shared" si="408"/>
        <v>0</v>
      </c>
      <c r="AI967" s="23">
        <f t="shared" si="409"/>
        <v>0</v>
      </c>
      <c r="AJ967" s="23">
        <f t="shared" si="410"/>
        <v>0</v>
      </c>
    </row>
    <row r="968" spans="1:36" ht="25.5" customHeight="1" x14ac:dyDescent="0.2">
      <c r="A968" s="228" t="s">
        <v>5</v>
      </c>
      <c r="B968" s="229" t="s">
        <v>879</v>
      </c>
      <c r="C968" s="179" t="s">
        <v>23</v>
      </c>
      <c r="D968" s="74"/>
      <c r="E968" s="93" t="str">
        <f t="shared" si="411"/>
        <v/>
      </c>
      <c r="F968" s="27"/>
      <c r="G968" s="41"/>
      <c r="H968" s="76"/>
      <c r="I968" s="109"/>
      <c r="J968" s="94">
        <f t="shared" si="402"/>
        <v>0</v>
      </c>
      <c r="K968" s="27"/>
      <c r="L968" s="27"/>
      <c r="M968" s="27"/>
      <c r="N968" s="27"/>
      <c r="O968" s="27"/>
      <c r="P968" s="118"/>
      <c r="Q968" s="27"/>
      <c r="R968" s="45"/>
      <c r="S968" s="55"/>
      <c r="T968" s="23"/>
      <c r="U968" s="23"/>
      <c r="V968" s="23"/>
      <c r="W968" s="23"/>
      <c r="X968" s="23"/>
      <c r="Y968" s="91"/>
      <c r="Z968" s="92"/>
      <c r="AA968" s="92"/>
      <c r="AB968" s="67" t="str">
        <f t="shared" si="403"/>
        <v/>
      </c>
      <c r="AC968" s="67" t="str">
        <f t="shared" si="404"/>
        <v/>
      </c>
      <c r="AD968" s="67" t="str">
        <f t="shared" si="405"/>
        <v/>
      </c>
      <c r="AE968" s="31"/>
      <c r="AF968" s="23">
        <f t="shared" si="406"/>
        <v>0</v>
      </c>
      <c r="AG968" s="23">
        <f t="shared" si="407"/>
        <v>0</v>
      </c>
      <c r="AH968" s="23">
        <f t="shared" si="408"/>
        <v>0</v>
      </c>
      <c r="AI968" s="23">
        <f t="shared" si="409"/>
        <v>0</v>
      </c>
      <c r="AJ968" s="23">
        <f t="shared" si="410"/>
        <v>0</v>
      </c>
    </row>
    <row r="969" spans="1:36" ht="25.5" customHeight="1" x14ac:dyDescent="0.2">
      <c r="A969" s="225" t="s">
        <v>0</v>
      </c>
      <c r="B969" s="226" t="s">
        <v>1924</v>
      </c>
      <c r="C969" s="41" t="s">
        <v>29</v>
      </c>
      <c r="D969" s="74" t="s">
        <v>1179</v>
      </c>
      <c r="E969" s="93" t="str">
        <f t="shared" si="411"/>
        <v>Niveau 2</v>
      </c>
      <c r="F969" s="27" t="s">
        <v>1135</v>
      </c>
      <c r="G969" s="41" t="s">
        <v>1144</v>
      </c>
      <c r="H969" s="76"/>
      <c r="I969" s="109"/>
      <c r="J969" s="94">
        <f t="shared" si="402"/>
        <v>0</v>
      </c>
      <c r="K969" s="27"/>
      <c r="L969" s="27"/>
      <c r="M969" s="27"/>
      <c r="N969" s="27"/>
      <c r="O969" s="27"/>
      <c r="P969" s="118"/>
      <c r="Q969" s="27"/>
      <c r="R969" s="45"/>
      <c r="S969" s="55"/>
      <c r="T969" s="23"/>
      <c r="U969" s="23"/>
      <c r="V969" s="23"/>
      <c r="W969" s="23"/>
      <c r="X969" s="23"/>
      <c r="Y969" s="91"/>
      <c r="Z969" s="92"/>
      <c r="AA969" s="92"/>
      <c r="AB969" s="67" t="str">
        <f t="shared" si="403"/>
        <v/>
      </c>
      <c r="AC969" s="67" t="str">
        <f t="shared" si="404"/>
        <v/>
      </c>
      <c r="AD969" s="67" t="str">
        <f t="shared" si="405"/>
        <v/>
      </c>
      <c r="AE969" s="31"/>
      <c r="AF969" s="23">
        <f t="shared" si="406"/>
        <v>0</v>
      </c>
      <c r="AG969" s="23">
        <f t="shared" si="407"/>
        <v>1</v>
      </c>
      <c r="AH969" s="23">
        <f t="shared" si="408"/>
        <v>0</v>
      </c>
      <c r="AI969" s="23">
        <f t="shared" si="409"/>
        <v>0</v>
      </c>
      <c r="AJ969" s="23">
        <f t="shared" si="410"/>
        <v>0</v>
      </c>
    </row>
    <row r="970" spans="1:36" ht="25.5" customHeight="1" x14ac:dyDescent="0.2">
      <c r="A970" s="225" t="s">
        <v>0</v>
      </c>
      <c r="B970" s="226" t="s">
        <v>881</v>
      </c>
      <c r="C970" s="41" t="s">
        <v>23</v>
      </c>
      <c r="D970" s="74" t="s">
        <v>1339</v>
      </c>
      <c r="E970" s="93" t="str">
        <f>IF(D970="Bon état","Niveau 1",IF(D970="Faïencée","Niveau 2",IF(D970="Fortement faïencée","Niveau 3",IF(D970="Orniérée","Niveau 4",IF(D970="Affaissée ou quasi détruite","Niveau 5","")))))</f>
        <v>Niveau 1</v>
      </c>
      <c r="F970" s="27" t="s">
        <v>1134</v>
      </c>
      <c r="G970" s="41" t="s">
        <v>1144</v>
      </c>
      <c r="H970" s="76"/>
      <c r="I970" s="109"/>
      <c r="J970" s="94">
        <f t="shared" ref="J970:J993" si="412">I970*H970</f>
        <v>0</v>
      </c>
      <c r="K970" s="27"/>
      <c r="L970" s="27"/>
      <c r="M970" s="27"/>
      <c r="N970" s="27"/>
      <c r="O970" s="27"/>
      <c r="P970" s="118"/>
      <c r="Q970" s="27"/>
      <c r="R970" s="45"/>
      <c r="S970" s="55"/>
      <c r="T970" s="23"/>
      <c r="U970" s="23"/>
      <c r="V970" s="23"/>
      <c r="W970" s="23"/>
      <c r="X970" s="23"/>
      <c r="Y970" s="91"/>
      <c r="Z970" s="92"/>
      <c r="AA970" s="92"/>
      <c r="AB970" s="67" t="str">
        <f t="shared" ref="AB970:AB981" si="413">IF(R970="Année N",Y970+Z970+AA970,"")</f>
        <v/>
      </c>
      <c r="AC970" s="67" t="str">
        <f t="shared" ref="AC970:AC981" si="414">IF(R970="N+1",Y970+Z970+AA970,"")</f>
        <v/>
      </c>
      <c r="AD970" s="67" t="str">
        <f t="shared" ref="AD970:AD993" si="415">IF(R970="&gt; N+1",Y970+Z970+AA970,"")</f>
        <v/>
      </c>
      <c r="AE970" s="31"/>
      <c r="AF970" s="23">
        <f t="shared" ref="AF970:AF993" si="416">IF(E970="Niveau 1",1,0)</f>
        <v>1</v>
      </c>
      <c r="AG970" s="23">
        <f t="shared" ref="AG970:AG993" si="417">IF(E970="Niveau 2",1,0)</f>
        <v>0</v>
      </c>
      <c r="AH970" s="23">
        <f t="shared" ref="AH970:AH993" si="418">IF(E970="Niveau 3",1,0)</f>
        <v>0</v>
      </c>
      <c r="AI970" s="23">
        <f t="shared" ref="AI970:AI993" si="419">IF(E970="Niveau 4",1,0)</f>
        <v>0</v>
      </c>
      <c r="AJ970" s="23">
        <f t="shared" ref="AJ970:AJ993" si="420">IF(E970="Niveau 5",1,0)</f>
        <v>0</v>
      </c>
    </row>
    <row r="971" spans="1:36" ht="25.5" customHeight="1" x14ac:dyDescent="0.2">
      <c r="A971" s="225" t="s">
        <v>0</v>
      </c>
      <c r="B971" s="226" t="s">
        <v>882</v>
      </c>
      <c r="C971" s="41" t="s">
        <v>31</v>
      </c>
      <c r="D971" s="74" t="s">
        <v>1179</v>
      </c>
      <c r="E971" s="93" t="str">
        <f>IF(D971="Bon état","Niveau 1",IF(D971="Faïencée","Niveau 2",IF(D971="Fortement faïencée","Niveau 3",IF(D971="Orniérée","Niveau 4",IF(D971="Affaissée ou quasi détruite","Niveau 5","")))))</f>
        <v>Niveau 2</v>
      </c>
      <c r="F971" s="27" t="s">
        <v>1136</v>
      </c>
      <c r="G971" s="41" t="s">
        <v>1145</v>
      </c>
      <c r="H971" s="76"/>
      <c r="I971" s="109"/>
      <c r="J971" s="94">
        <f t="shared" si="412"/>
        <v>0</v>
      </c>
      <c r="K971" s="27"/>
      <c r="L971" s="27"/>
      <c r="M971" s="27"/>
      <c r="N971" s="27"/>
      <c r="O971" s="27"/>
      <c r="P971" s="118"/>
      <c r="Q971" s="27"/>
      <c r="R971" s="45"/>
      <c r="S971" s="55"/>
      <c r="T971" s="23"/>
      <c r="U971" s="23"/>
      <c r="V971" s="23"/>
      <c r="W971" s="23"/>
      <c r="X971" s="23"/>
      <c r="Y971" s="91"/>
      <c r="Z971" s="92"/>
      <c r="AA971" s="92"/>
      <c r="AB971" s="67" t="str">
        <f t="shared" si="413"/>
        <v/>
      </c>
      <c r="AC971" s="67" t="str">
        <f t="shared" si="414"/>
        <v/>
      </c>
      <c r="AD971" s="67" t="str">
        <f t="shared" si="415"/>
        <v/>
      </c>
      <c r="AE971" s="31"/>
      <c r="AF971" s="23">
        <f t="shared" si="416"/>
        <v>0</v>
      </c>
      <c r="AG971" s="23">
        <f t="shared" si="417"/>
        <v>1</v>
      </c>
      <c r="AH971" s="23">
        <f t="shared" si="418"/>
        <v>0</v>
      </c>
      <c r="AI971" s="23">
        <f t="shared" si="419"/>
        <v>0</v>
      </c>
      <c r="AJ971" s="23">
        <f t="shared" si="420"/>
        <v>0</v>
      </c>
    </row>
    <row r="972" spans="1:36" ht="25.5" customHeight="1" x14ac:dyDescent="0.2">
      <c r="A972" s="228" t="s">
        <v>4</v>
      </c>
      <c r="B972" s="229" t="s">
        <v>1923</v>
      </c>
      <c r="C972" s="179" t="s">
        <v>24</v>
      </c>
      <c r="D972" s="74"/>
      <c r="E972" s="93" t="str">
        <f>IF(D972="Bon état","Niveau 1",IF(D972="Faïencée","Niveau 2",IF(D972="Fortement faïencée","Niveau 3",IF(D972="Orniérée","Niveau 4",IF(D972="Affaissée ou quasi détruite","Niveau 5","")))))</f>
        <v/>
      </c>
      <c r="F972" s="27"/>
      <c r="G972" s="41"/>
      <c r="H972" s="76"/>
      <c r="I972" s="109"/>
      <c r="J972" s="94">
        <f t="shared" si="412"/>
        <v>0</v>
      </c>
      <c r="K972" s="27"/>
      <c r="L972" s="27"/>
      <c r="M972" s="27"/>
      <c r="N972" s="27"/>
      <c r="O972" s="27"/>
      <c r="P972" s="118"/>
      <c r="Q972" s="27"/>
      <c r="R972" s="45"/>
      <c r="S972" s="55"/>
      <c r="T972" s="23"/>
      <c r="U972" s="23"/>
      <c r="V972" s="23"/>
      <c r="W972" s="23"/>
      <c r="X972" s="23"/>
      <c r="Y972" s="91"/>
      <c r="Z972" s="92"/>
      <c r="AA972" s="92"/>
      <c r="AB972" s="67" t="str">
        <f t="shared" si="413"/>
        <v/>
      </c>
      <c r="AC972" s="67" t="str">
        <f t="shared" si="414"/>
        <v/>
      </c>
      <c r="AD972" s="67" t="str">
        <f t="shared" si="415"/>
        <v/>
      </c>
      <c r="AE972" s="31"/>
      <c r="AF972" s="23">
        <f t="shared" si="416"/>
        <v>0</v>
      </c>
      <c r="AG972" s="23">
        <f t="shared" si="417"/>
        <v>0</v>
      </c>
      <c r="AH972" s="23">
        <f t="shared" si="418"/>
        <v>0</v>
      </c>
      <c r="AI972" s="23">
        <f t="shared" si="419"/>
        <v>0</v>
      </c>
      <c r="AJ972" s="23">
        <f t="shared" si="420"/>
        <v>0</v>
      </c>
    </row>
    <row r="973" spans="1:36" ht="25.5" customHeight="1" x14ac:dyDescent="0.2">
      <c r="A973" s="225" t="s">
        <v>13</v>
      </c>
      <c r="B973" s="226" t="s">
        <v>1922</v>
      </c>
      <c r="C973" s="41" t="s">
        <v>1116</v>
      </c>
      <c r="D973" s="74" t="s">
        <v>1179</v>
      </c>
      <c r="E973" s="93" t="str">
        <f>IF(D973="Bon état","Niveau 1",IF(D973="Faïencée","Niveau 2",IF(D973="Fortement faïencée","Niveau 3",IF(D973="Orniérée","Niveau 4",IF(D973="Affaissée ou quasi détruite","Niveau 5","")))))</f>
        <v>Niveau 2</v>
      </c>
      <c r="F973" s="27" t="s">
        <v>1136</v>
      </c>
      <c r="G973" s="41" t="s">
        <v>1145</v>
      </c>
      <c r="H973" s="76">
        <v>270</v>
      </c>
      <c r="I973" s="109">
        <v>6.5</v>
      </c>
      <c r="J973" s="94">
        <f t="shared" si="412"/>
        <v>1755</v>
      </c>
      <c r="K973" s="27"/>
      <c r="L973" s="27"/>
      <c r="M973" s="27"/>
      <c r="N973" s="27"/>
      <c r="O973" s="27"/>
      <c r="P973" s="118"/>
      <c r="Q973" s="27"/>
      <c r="R973" s="45"/>
      <c r="S973" s="55"/>
      <c r="T973" s="23"/>
      <c r="U973" s="23"/>
      <c r="V973" s="23"/>
      <c r="W973" s="23"/>
      <c r="X973" s="23"/>
      <c r="Y973" s="91"/>
      <c r="Z973" s="92"/>
      <c r="AA973" s="92"/>
      <c r="AB973" s="67" t="str">
        <f t="shared" si="413"/>
        <v/>
      </c>
      <c r="AC973" s="67" t="str">
        <f t="shared" si="414"/>
        <v/>
      </c>
      <c r="AD973" s="67" t="str">
        <f t="shared" si="415"/>
        <v/>
      </c>
      <c r="AE973" s="31"/>
      <c r="AF973" s="23">
        <f t="shared" si="416"/>
        <v>0</v>
      </c>
      <c r="AG973" s="23">
        <f t="shared" si="417"/>
        <v>1</v>
      </c>
      <c r="AH973" s="23">
        <f t="shared" si="418"/>
        <v>0</v>
      </c>
      <c r="AI973" s="23">
        <f t="shared" si="419"/>
        <v>0</v>
      </c>
      <c r="AJ973" s="23">
        <f t="shared" si="420"/>
        <v>0</v>
      </c>
    </row>
    <row r="974" spans="1:36" ht="25.5" customHeight="1" x14ac:dyDescent="0.2">
      <c r="A974" s="225" t="s">
        <v>13</v>
      </c>
      <c r="B974" s="227" t="s">
        <v>1921</v>
      </c>
      <c r="C974" s="41" t="s">
        <v>1114</v>
      </c>
      <c r="D974" s="74" t="s">
        <v>1339</v>
      </c>
      <c r="E974" s="93" t="str">
        <f t="shared" si="411"/>
        <v>Niveau 1</v>
      </c>
      <c r="F974" s="27" t="s">
        <v>1134</v>
      </c>
      <c r="G974" s="41" t="s">
        <v>1144</v>
      </c>
      <c r="H974" s="76">
        <v>260</v>
      </c>
      <c r="I974" s="109">
        <v>15</v>
      </c>
      <c r="J974" s="94">
        <f t="shared" si="412"/>
        <v>3900</v>
      </c>
      <c r="K974" s="27"/>
      <c r="L974" s="27"/>
      <c r="M974" s="27"/>
      <c r="N974" s="27"/>
      <c r="O974" s="27"/>
      <c r="P974" s="118"/>
      <c r="Q974" s="27"/>
      <c r="R974" s="45"/>
      <c r="S974" s="55"/>
      <c r="T974" s="23"/>
      <c r="U974" s="23"/>
      <c r="V974" s="23"/>
      <c r="W974" s="23"/>
      <c r="X974" s="23"/>
      <c r="Y974" s="91"/>
      <c r="Z974" s="92"/>
      <c r="AA974" s="92"/>
      <c r="AB974" s="67" t="str">
        <f t="shared" si="413"/>
        <v/>
      </c>
      <c r="AC974" s="67" t="str">
        <f t="shared" si="414"/>
        <v/>
      </c>
      <c r="AD974" s="67" t="str">
        <f t="shared" si="415"/>
        <v/>
      </c>
      <c r="AE974" s="31"/>
      <c r="AF974" s="23">
        <f t="shared" si="416"/>
        <v>1</v>
      </c>
      <c r="AG974" s="23">
        <f t="shared" si="417"/>
        <v>0</v>
      </c>
      <c r="AH974" s="23">
        <f t="shared" si="418"/>
        <v>0</v>
      </c>
      <c r="AI974" s="23">
        <f t="shared" si="419"/>
        <v>0</v>
      </c>
      <c r="AJ974" s="23">
        <f t="shared" si="420"/>
        <v>0</v>
      </c>
    </row>
    <row r="975" spans="1:36" ht="25.5" customHeight="1" x14ac:dyDescent="0.2">
      <c r="A975" s="225" t="s">
        <v>13</v>
      </c>
      <c r="B975" s="226" t="s">
        <v>1921</v>
      </c>
      <c r="C975" s="41" t="s">
        <v>23</v>
      </c>
      <c r="D975" s="74" t="s">
        <v>1179</v>
      </c>
      <c r="E975" s="93" t="str">
        <f t="shared" ref="E975:E982" si="421">IF(D975="Bon état","Niveau 1",IF(D975="Faïencée","Niveau 2",IF(D975="Fortement faïencée","Niveau 3",IF(D975="Orniérée","Niveau 4",IF(D975="Affaissée ou quasi détruite","Niveau 5","")))))</f>
        <v>Niveau 2</v>
      </c>
      <c r="F975" s="27" t="s">
        <v>1135</v>
      </c>
      <c r="G975" s="41" t="s">
        <v>1145</v>
      </c>
      <c r="H975" s="76">
        <v>880</v>
      </c>
      <c r="I975" s="109">
        <v>9</v>
      </c>
      <c r="J975" s="94">
        <f t="shared" si="412"/>
        <v>7920</v>
      </c>
      <c r="K975" s="27"/>
      <c r="L975" s="27"/>
      <c r="M975" s="27"/>
      <c r="N975" s="27"/>
      <c r="O975" s="27"/>
      <c r="P975" s="118"/>
      <c r="Q975" s="27"/>
      <c r="R975" s="45"/>
      <c r="S975" s="55"/>
      <c r="T975" s="23"/>
      <c r="U975" s="23"/>
      <c r="V975" s="23"/>
      <c r="W975" s="23"/>
      <c r="X975" s="23"/>
      <c r="Y975" s="91"/>
      <c r="Z975" s="92"/>
      <c r="AA975" s="92"/>
      <c r="AB975" s="67" t="str">
        <f t="shared" si="413"/>
        <v/>
      </c>
      <c r="AC975" s="67" t="str">
        <f t="shared" si="414"/>
        <v/>
      </c>
      <c r="AD975" s="67" t="str">
        <f t="shared" si="415"/>
        <v/>
      </c>
      <c r="AE975" s="31"/>
      <c r="AF975" s="23">
        <f t="shared" si="416"/>
        <v>0</v>
      </c>
      <c r="AG975" s="23">
        <f t="shared" si="417"/>
        <v>1</v>
      </c>
      <c r="AH975" s="23">
        <f t="shared" si="418"/>
        <v>0</v>
      </c>
      <c r="AI975" s="23">
        <f t="shared" si="419"/>
        <v>0</v>
      </c>
      <c r="AJ975" s="23">
        <f t="shared" si="420"/>
        <v>0</v>
      </c>
    </row>
    <row r="976" spans="1:36" ht="25.5" customHeight="1" x14ac:dyDescent="0.2">
      <c r="A976" s="228" t="s">
        <v>0</v>
      </c>
      <c r="B976" s="229" t="s">
        <v>1920</v>
      </c>
      <c r="C976" s="179" t="s">
        <v>25</v>
      </c>
      <c r="D976" s="74"/>
      <c r="E976" s="93" t="str">
        <f t="shared" si="421"/>
        <v/>
      </c>
      <c r="F976" s="27"/>
      <c r="G976" s="41"/>
      <c r="H976" s="76">
        <v>476</v>
      </c>
      <c r="I976" s="109"/>
      <c r="J976" s="94">
        <f t="shared" si="412"/>
        <v>0</v>
      </c>
      <c r="K976" s="27"/>
      <c r="L976" s="27"/>
      <c r="M976" s="27"/>
      <c r="N976" s="27"/>
      <c r="O976" s="27"/>
      <c r="P976" s="118"/>
      <c r="Q976" s="27"/>
      <c r="R976" s="45"/>
      <c r="S976" s="55"/>
      <c r="T976" s="23"/>
      <c r="U976" s="23"/>
      <c r="V976" s="23"/>
      <c r="W976" s="23"/>
      <c r="X976" s="23"/>
      <c r="Y976" s="91"/>
      <c r="Z976" s="92"/>
      <c r="AA976" s="92"/>
      <c r="AB976" s="67" t="str">
        <f t="shared" si="413"/>
        <v/>
      </c>
      <c r="AC976" s="67" t="str">
        <f t="shared" si="414"/>
        <v/>
      </c>
      <c r="AD976" s="67" t="str">
        <f t="shared" si="415"/>
        <v/>
      </c>
      <c r="AE976" s="31"/>
      <c r="AF976" s="23">
        <f t="shared" si="416"/>
        <v>0</v>
      </c>
      <c r="AG976" s="23">
        <f t="shared" si="417"/>
        <v>0</v>
      </c>
      <c r="AH976" s="23">
        <f t="shared" si="418"/>
        <v>0</v>
      </c>
      <c r="AI976" s="23">
        <f t="shared" si="419"/>
        <v>0</v>
      </c>
      <c r="AJ976" s="23">
        <f t="shared" si="420"/>
        <v>0</v>
      </c>
    </row>
    <row r="977" spans="1:36" ht="25.5" customHeight="1" x14ac:dyDescent="0.2">
      <c r="A977" s="225" t="s">
        <v>0</v>
      </c>
      <c r="B977" s="226" t="s">
        <v>1919</v>
      </c>
      <c r="C977" s="41" t="s">
        <v>1115</v>
      </c>
      <c r="D977" s="74" t="s">
        <v>1339</v>
      </c>
      <c r="E977" s="93" t="str">
        <f t="shared" si="421"/>
        <v>Niveau 1</v>
      </c>
      <c r="F977" s="27" t="s">
        <v>1135</v>
      </c>
      <c r="G977" s="41" t="s">
        <v>1145</v>
      </c>
      <c r="H977" s="76">
        <v>420</v>
      </c>
      <c r="I977" s="109">
        <v>5</v>
      </c>
      <c r="J977" s="94">
        <f t="shared" si="412"/>
        <v>2100</v>
      </c>
      <c r="K977" s="27"/>
      <c r="L977" s="27"/>
      <c r="M977" s="27"/>
      <c r="N977" s="27"/>
      <c r="O977" s="27"/>
      <c r="P977" s="118"/>
      <c r="Q977" s="27"/>
      <c r="R977" s="45"/>
      <c r="S977" s="55"/>
      <c r="T977" s="23"/>
      <c r="U977" s="23"/>
      <c r="V977" s="23"/>
      <c r="W977" s="23"/>
      <c r="X977" s="23"/>
      <c r="Y977" s="91"/>
      <c r="Z977" s="92"/>
      <c r="AA977" s="92"/>
      <c r="AB977" s="67" t="str">
        <f t="shared" si="413"/>
        <v/>
      </c>
      <c r="AC977" s="67" t="str">
        <f t="shared" si="414"/>
        <v/>
      </c>
      <c r="AD977" s="67" t="str">
        <f t="shared" si="415"/>
        <v/>
      </c>
      <c r="AE977" s="31"/>
      <c r="AF977" s="23">
        <f t="shared" si="416"/>
        <v>1</v>
      </c>
      <c r="AG977" s="23">
        <f t="shared" si="417"/>
        <v>0</v>
      </c>
      <c r="AH977" s="23">
        <f t="shared" si="418"/>
        <v>0</v>
      </c>
      <c r="AI977" s="23">
        <f t="shared" si="419"/>
        <v>0</v>
      </c>
      <c r="AJ977" s="23">
        <f t="shared" si="420"/>
        <v>0</v>
      </c>
    </row>
    <row r="978" spans="1:36" ht="25.5" customHeight="1" x14ac:dyDescent="0.2">
      <c r="A978" s="225" t="s">
        <v>0</v>
      </c>
      <c r="B978" s="226" t="s">
        <v>1918</v>
      </c>
      <c r="C978" s="41" t="s">
        <v>31</v>
      </c>
      <c r="D978" s="74" t="s">
        <v>1339</v>
      </c>
      <c r="E978" s="93" t="str">
        <f t="shared" si="421"/>
        <v>Niveau 1</v>
      </c>
      <c r="F978" s="27" t="s">
        <v>1136</v>
      </c>
      <c r="G978" s="41" t="s">
        <v>1145</v>
      </c>
      <c r="H978" s="76">
        <v>60</v>
      </c>
      <c r="I978" s="109">
        <v>3.5</v>
      </c>
      <c r="J978" s="94">
        <f t="shared" si="412"/>
        <v>210</v>
      </c>
      <c r="K978" s="27"/>
      <c r="L978" s="27"/>
      <c r="M978" s="27"/>
      <c r="N978" s="27"/>
      <c r="O978" s="27"/>
      <c r="P978" s="118"/>
      <c r="Q978" s="27"/>
      <c r="R978" s="45"/>
      <c r="S978" s="55"/>
      <c r="T978" s="23"/>
      <c r="U978" s="23"/>
      <c r="V978" s="23"/>
      <c r="W978" s="23"/>
      <c r="X978" s="23"/>
      <c r="Y978" s="91"/>
      <c r="Z978" s="92"/>
      <c r="AA978" s="92"/>
      <c r="AB978" s="67" t="str">
        <f t="shared" si="413"/>
        <v/>
      </c>
      <c r="AC978" s="67" t="str">
        <f t="shared" si="414"/>
        <v/>
      </c>
      <c r="AD978" s="67" t="str">
        <f t="shared" si="415"/>
        <v/>
      </c>
      <c r="AE978" s="31"/>
      <c r="AF978" s="23">
        <f t="shared" si="416"/>
        <v>1</v>
      </c>
      <c r="AG978" s="23">
        <f t="shared" si="417"/>
        <v>0</v>
      </c>
      <c r="AH978" s="23">
        <f t="shared" si="418"/>
        <v>0</v>
      </c>
      <c r="AI978" s="23">
        <f t="shared" si="419"/>
        <v>0</v>
      </c>
      <c r="AJ978" s="23">
        <f t="shared" si="420"/>
        <v>0</v>
      </c>
    </row>
    <row r="979" spans="1:36" ht="25.5" customHeight="1" x14ac:dyDescent="0.2">
      <c r="A979" s="225" t="s">
        <v>0</v>
      </c>
      <c r="B979" s="226" t="s">
        <v>889</v>
      </c>
      <c r="C979" s="41" t="s">
        <v>26</v>
      </c>
      <c r="D979" s="74" t="s">
        <v>1179</v>
      </c>
      <c r="E979" s="93" t="str">
        <f t="shared" si="421"/>
        <v>Niveau 2</v>
      </c>
      <c r="F979" s="27" t="s">
        <v>1136</v>
      </c>
      <c r="G979" s="41" t="s">
        <v>1145</v>
      </c>
      <c r="H979" s="76">
        <v>290</v>
      </c>
      <c r="I979" s="109">
        <v>4.4000000000000004</v>
      </c>
      <c r="J979" s="94">
        <f t="shared" si="412"/>
        <v>1276</v>
      </c>
      <c r="K979" s="27"/>
      <c r="L979" s="27"/>
      <c r="M979" s="27"/>
      <c r="N979" s="27"/>
      <c r="O979" s="27"/>
      <c r="P979" s="118"/>
      <c r="Q979" s="27"/>
      <c r="R979" s="45"/>
      <c r="S979" s="55"/>
      <c r="T979" s="23"/>
      <c r="U979" s="23"/>
      <c r="V979" s="23"/>
      <c r="W979" s="23"/>
      <c r="X979" s="23"/>
      <c r="Y979" s="91"/>
      <c r="Z979" s="92"/>
      <c r="AA979" s="92"/>
      <c r="AB979" s="67" t="str">
        <f t="shared" si="413"/>
        <v/>
      </c>
      <c r="AC979" s="67" t="str">
        <f t="shared" si="414"/>
        <v/>
      </c>
      <c r="AD979" s="67" t="str">
        <f t="shared" si="415"/>
        <v/>
      </c>
      <c r="AE979" s="31"/>
      <c r="AF979" s="23">
        <f t="shared" si="416"/>
        <v>0</v>
      </c>
      <c r="AG979" s="23">
        <f t="shared" si="417"/>
        <v>1</v>
      </c>
      <c r="AH979" s="23">
        <f t="shared" si="418"/>
        <v>0</v>
      </c>
      <c r="AI979" s="23">
        <f t="shared" si="419"/>
        <v>0</v>
      </c>
      <c r="AJ979" s="23">
        <f t="shared" si="420"/>
        <v>0</v>
      </c>
    </row>
    <row r="980" spans="1:36" ht="25.5" customHeight="1" x14ac:dyDescent="0.2">
      <c r="A980" s="225" t="s">
        <v>0</v>
      </c>
      <c r="B980" s="226" t="s">
        <v>1917</v>
      </c>
      <c r="C980" s="41" t="s">
        <v>31</v>
      </c>
      <c r="D980" s="74" t="s">
        <v>1339</v>
      </c>
      <c r="E980" s="93" t="str">
        <f t="shared" si="421"/>
        <v>Niveau 1</v>
      </c>
      <c r="F980" s="27" t="s">
        <v>1136</v>
      </c>
      <c r="G980" s="41" t="s">
        <v>1145</v>
      </c>
      <c r="H980" s="76">
        <v>60</v>
      </c>
      <c r="I980" s="109">
        <v>4.7</v>
      </c>
      <c r="J980" s="94">
        <f t="shared" si="412"/>
        <v>282</v>
      </c>
      <c r="K980" s="27"/>
      <c r="L980" s="27"/>
      <c r="M980" s="27"/>
      <c r="N980" s="27"/>
      <c r="O980" s="27"/>
      <c r="P980" s="118"/>
      <c r="Q980" s="27"/>
      <c r="R980" s="45"/>
      <c r="S980" s="55"/>
      <c r="T980" s="23"/>
      <c r="U980" s="23"/>
      <c r="V980" s="23"/>
      <c r="W980" s="23"/>
      <c r="X980" s="23"/>
      <c r="Y980" s="91"/>
      <c r="Z980" s="92"/>
      <c r="AA980" s="92"/>
      <c r="AB980" s="67" t="str">
        <f t="shared" si="413"/>
        <v/>
      </c>
      <c r="AC980" s="67" t="str">
        <f t="shared" si="414"/>
        <v/>
      </c>
      <c r="AD980" s="67" t="str">
        <f t="shared" si="415"/>
        <v/>
      </c>
      <c r="AE980" s="31"/>
      <c r="AF980" s="23">
        <f t="shared" si="416"/>
        <v>1</v>
      </c>
      <c r="AG980" s="23">
        <f t="shared" si="417"/>
        <v>0</v>
      </c>
      <c r="AH980" s="23">
        <f t="shared" si="418"/>
        <v>0</v>
      </c>
      <c r="AI980" s="23">
        <f t="shared" si="419"/>
        <v>0</v>
      </c>
      <c r="AJ980" s="23">
        <f t="shared" si="420"/>
        <v>0</v>
      </c>
    </row>
    <row r="981" spans="1:36" ht="25.5" customHeight="1" x14ac:dyDescent="0.2">
      <c r="A981" s="225" t="s">
        <v>1</v>
      </c>
      <c r="B981" s="226" t="s">
        <v>1916</v>
      </c>
      <c r="C981" s="41" t="s">
        <v>1116</v>
      </c>
      <c r="D981" s="74" t="s">
        <v>1179</v>
      </c>
      <c r="E981" s="93" t="str">
        <f t="shared" si="421"/>
        <v>Niveau 2</v>
      </c>
      <c r="F981" s="27" t="s">
        <v>1134</v>
      </c>
      <c r="G981" s="41" t="s">
        <v>1145</v>
      </c>
      <c r="H981" s="76">
        <v>1000</v>
      </c>
      <c r="I981" s="109">
        <v>5.8</v>
      </c>
      <c r="J981" s="94">
        <f t="shared" si="412"/>
        <v>5800</v>
      </c>
      <c r="K981" s="27"/>
      <c r="L981" s="27"/>
      <c r="M981" s="27"/>
      <c r="N981" s="27"/>
      <c r="O981" s="27"/>
      <c r="P981" s="118"/>
      <c r="Q981" s="27"/>
      <c r="R981" s="45"/>
      <c r="S981" s="55"/>
      <c r="T981" s="23"/>
      <c r="U981" s="23"/>
      <c r="V981" s="23"/>
      <c r="W981" s="23"/>
      <c r="X981" s="23"/>
      <c r="Y981" s="91"/>
      <c r="Z981" s="92"/>
      <c r="AA981" s="92"/>
      <c r="AB981" s="67" t="str">
        <f t="shared" si="413"/>
        <v/>
      </c>
      <c r="AC981" s="67" t="str">
        <f t="shared" si="414"/>
        <v/>
      </c>
      <c r="AD981" s="67" t="str">
        <f t="shared" si="415"/>
        <v/>
      </c>
      <c r="AE981" s="31"/>
      <c r="AF981" s="23">
        <f t="shared" si="416"/>
        <v>0</v>
      </c>
      <c r="AG981" s="23">
        <f t="shared" si="417"/>
        <v>1</v>
      </c>
      <c r="AH981" s="23">
        <f t="shared" si="418"/>
        <v>0</v>
      </c>
      <c r="AI981" s="23">
        <f t="shared" si="419"/>
        <v>0</v>
      </c>
      <c r="AJ981" s="23">
        <f t="shared" si="420"/>
        <v>0</v>
      </c>
    </row>
    <row r="982" spans="1:36" ht="25.5" customHeight="1" x14ac:dyDescent="0.2">
      <c r="A982" s="225" t="s">
        <v>2</v>
      </c>
      <c r="B982" s="226" t="s">
        <v>1915</v>
      </c>
      <c r="C982" s="41" t="s">
        <v>38</v>
      </c>
      <c r="D982" s="74" t="s">
        <v>1179</v>
      </c>
      <c r="E982" s="93" t="str">
        <f t="shared" si="421"/>
        <v>Niveau 2</v>
      </c>
      <c r="F982" s="27" t="s">
        <v>1134</v>
      </c>
      <c r="G982" s="41" t="s">
        <v>1144</v>
      </c>
      <c r="H982" s="230">
        <v>620</v>
      </c>
      <c r="I982" s="231">
        <v>11</v>
      </c>
      <c r="J982" s="94">
        <f t="shared" si="412"/>
        <v>6820</v>
      </c>
      <c r="K982" s="27"/>
      <c r="L982" s="27"/>
      <c r="M982" s="27"/>
      <c r="N982" s="27"/>
      <c r="O982" s="27"/>
      <c r="P982" s="118" t="s">
        <v>1204</v>
      </c>
      <c r="Q982" s="27" t="s">
        <v>1117</v>
      </c>
      <c r="R982" s="45" t="s">
        <v>1123</v>
      </c>
      <c r="S982" s="55"/>
      <c r="T982" s="23"/>
      <c r="U982" s="23"/>
      <c r="V982" s="23"/>
      <c r="W982" s="23"/>
      <c r="X982" s="23"/>
      <c r="Y982" s="91"/>
      <c r="Z982" s="92"/>
      <c r="AA982" s="92"/>
      <c r="AB982" s="67"/>
      <c r="AC982" s="67" t="s">
        <v>1201</v>
      </c>
      <c r="AD982" s="67" t="str">
        <f t="shared" si="415"/>
        <v/>
      </c>
      <c r="AE982" s="31"/>
      <c r="AF982" s="23">
        <f t="shared" si="416"/>
        <v>0</v>
      </c>
      <c r="AG982" s="23">
        <f t="shared" si="417"/>
        <v>1</v>
      </c>
      <c r="AH982" s="23">
        <f t="shared" si="418"/>
        <v>0</v>
      </c>
      <c r="AI982" s="23">
        <f t="shared" si="419"/>
        <v>0</v>
      </c>
      <c r="AJ982" s="23">
        <f t="shared" si="420"/>
        <v>0</v>
      </c>
    </row>
    <row r="983" spans="1:36" ht="25.5" customHeight="1" x14ac:dyDescent="0.2">
      <c r="A983" s="225" t="s">
        <v>2</v>
      </c>
      <c r="B983" s="227" t="s">
        <v>1915</v>
      </c>
      <c r="C983" s="41" t="s">
        <v>36</v>
      </c>
      <c r="D983" s="74" t="s">
        <v>1339</v>
      </c>
      <c r="E983" s="93" t="str">
        <f t="shared" si="411"/>
        <v>Niveau 1</v>
      </c>
      <c r="F983" s="27" t="s">
        <v>1134</v>
      </c>
      <c r="G983" s="41" t="s">
        <v>1145</v>
      </c>
      <c r="H983" s="76">
        <v>995</v>
      </c>
      <c r="I983" s="109">
        <v>8.6</v>
      </c>
      <c r="J983" s="94">
        <f t="shared" si="412"/>
        <v>8557</v>
      </c>
      <c r="K983" s="27"/>
      <c r="L983" s="27"/>
      <c r="M983" s="27"/>
      <c r="N983" s="27"/>
      <c r="O983" s="27"/>
      <c r="P983" s="118"/>
      <c r="Q983" s="27"/>
      <c r="R983" s="45"/>
      <c r="S983" s="55"/>
      <c r="T983" s="23"/>
      <c r="U983" s="23"/>
      <c r="V983" s="23"/>
      <c r="W983" s="23"/>
      <c r="X983" s="23"/>
      <c r="Y983" s="91"/>
      <c r="Z983" s="92"/>
      <c r="AA983" s="92"/>
      <c r="AB983" s="67" t="str">
        <f t="shared" ref="AB983:AB993" si="422">IF(R983="Année N",Y983+Z983+AA983,"")</f>
        <v/>
      </c>
      <c r="AC983" s="67" t="str">
        <f t="shared" ref="AC983:AC993" si="423">IF(R983="N+1",Y983+Z983+AA983,"")</f>
        <v/>
      </c>
      <c r="AD983" s="67" t="str">
        <f t="shared" si="415"/>
        <v/>
      </c>
      <c r="AE983" s="31"/>
      <c r="AF983" s="23">
        <f t="shared" si="416"/>
        <v>1</v>
      </c>
      <c r="AG983" s="23">
        <f t="shared" si="417"/>
        <v>0</v>
      </c>
      <c r="AH983" s="23">
        <f t="shared" si="418"/>
        <v>0</v>
      </c>
      <c r="AI983" s="23">
        <f t="shared" si="419"/>
        <v>0</v>
      </c>
      <c r="AJ983" s="23">
        <f t="shared" si="420"/>
        <v>0</v>
      </c>
    </row>
    <row r="984" spans="1:36" ht="25.5" customHeight="1" x14ac:dyDescent="0.2">
      <c r="A984" s="228" t="s">
        <v>0</v>
      </c>
      <c r="B984" s="229" t="s">
        <v>1914</v>
      </c>
      <c r="C984" s="179" t="s">
        <v>32</v>
      </c>
      <c r="D984" s="74"/>
      <c r="E984" s="93" t="str">
        <f t="shared" ref="E984:E993" si="424">IF(D984="Bon état","Niveau 1",IF(D984="Faïencée","Niveau 2",IF(D984="Fortement faïencée","Niveau 3",IF(D984="Orniérée","Niveau 4",IF(D984="Affaissée ou quasi détruite","Niveau 5","")))))</f>
        <v/>
      </c>
      <c r="F984" s="27"/>
      <c r="G984" s="41"/>
      <c r="H984" s="76"/>
      <c r="I984" s="109"/>
      <c r="J984" s="94">
        <f t="shared" si="412"/>
        <v>0</v>
      </c>
      <c r="K984" s="27"/>
      <c r="L984" s="27"/>
      <c r="M984" s="27"/>
      <c r="N984" s="27"/>
      <c r="O984" s="27"/>
      <c r="P984" s="118"/>
      <c r="Q984" s="27"/>
      <c r="R984" s="45"/>
      <c r="S984" s="55"/>
      <c r="T984" s="23"/>
      <c r="U984" s="23"/>
      <c r="V984" s="23"/>
      <c r="W984" s="23"/>
      <c r="X984" s="23"/>
      <c r="Y984" s="91"/>
      <c r="Z984" s="92"/>
      <c r="AA984" s="92"/>
      <c r="AB984" s="67" t="str">
        <f t="shared" si="422"/>
        <v/>
      </c>
      <c r="AC984" s="67" t="str">
        <f t="shared" si="423"/>
        <v/>
      </c>
      <c r="AD984" s="67" t="str">
        <f t="shared" si="415"/>
        <v/>
      </c>
      <c r="AE984" s="31"/>
      <c r="AF984" s="23">
        <f t="shared" si="416"/>
        <v>0</v>
      </c>
      <c r="AG984" s="23">
        <f t="shared" si="417"/>
        <v>0</v>
      </c>
      <c r="AH984" s="23">
        <f t="shared" si="418"/>
        <v>0</v>
      </c>
      <c r="AI984" s="23">
        <f t="shared" si="419"/>
        <v>0</v>
      </c>
      <c r="AJ984" s="23">
        <f t="shared" si="420"/>
        <v>0</v>
      </c>
    </row>
    <row r="985" spans="1:36" ht="25.5" customHeight="1" x14ac:dyDescent="0.2">
      <c r="A985" s="225" t="s">
        <v>1</v>
      </c>
      <c r="B985" s="226" t="s">
        <v>1913</v>
      </c>
      <c r="C985" s="41" t="s">
        <v>31</v>
      </c>
      <c r="D985" s="74" t="s">
        <v>1179</v>
      </c>
      <c r="E985" s="93" t="str">
        <f t="shared" si="424"/>
        <v>Niveau 2</v>
      </c>
      <c r="F985" s="27" t="s">
        <v>1135</v>
      </c>
      <c r="G985" s="41" t="s">
        <v>1144</v>
      </c>
      <c r="H985" s="76">
        <v>430</v>
      </c>
      <c r="I985" s="109">
        <v>7.4</v>
      </c>
      <c r="J985" s="94">
        <f t="shared" si="412"/>
        <v>3182</v>
      </c>
      <c r="K985" s="27"/>
      <c r="L985" s="27"/>
      <c r="M985" s="27"/>
      <c r="N985" s="27"/>
      <c r="O985" s="27"/>
      <c r="P985" s="118"/>
      <c r="Q985" s="27"/>
      <c r="R985" s="45"/>
      <c r="S985" s="55"/>
      <c r="T985" s="23"/>
      <c r="U985" s="23"/>
      <c r="V985" s="23"/>
      <c r="W985" s="23"/>
      <c r="X985" s="23"/>
      <c r="Y985" s="91"/>
      <c r="Z985" s="92"/>
      <c r="AA985" s="92"/>
      <c r="AB985" s="67" t="str">
        <f t="shared" si="422"/>
        <v/>
      </c>
      <c r="AC985" s="67" t="str">
        <f t="shared" si="423"/>
        <v/>
      </c>
      <c r="AD985" s="67" t="str">
        <f t="shared" si="415"/>
        <v/>
      </c>
      <c r="AE985" s="31"/>
      <c r="AF985" s="23">
        <f t="shared" si="416"/>
        <v>0</v>
      </c>
      <c r="AG985" s="23">
        <f t="shared" si="417"/>
        <v>1</v>
      </c>
      <c r="AH985" s="23">
        <f t="shared" si="418"/>
        <v>0</v>
      </c>
      <c r="AI985" s="23">
        <f t="shared" si="419"/>
        <v>0</v>
      </c>
      <c r="AJ985" s="23">
        <f t="shared" si="420"/>
        <v>0</v>
      </c>
    </row>
    <row r="986" spans="1:36" ht="25.5" customHeight="1" x14ac:dyDescent="0.2">
      <c r="A986" s="225" t="s">
        <v>5</v>
      </c>
      <c r="B986" s="226" t="s">
        <v>895</v>
      </c>
      <c r="C986" s="41" t="s">
        <v>29</v>
      </c>
      <c r="D986" s="74" t="s">
        <v>1339</v>
      </c>
      <c r="E986" s="93" t="str">
        <f t="shared" si="424"/>
        <v>Niveau 1</v>
      </c>
      <c r="F986" s="27" t="s">
        <v>1136</v>
      </c>
      <c r="G986" s="41" t="s">
        <v>1145</v>
      </c>
      <c r="H986" s="76">
        <v>110</v>
      </c>
      <c r="I986" s="109">
        <v>4.5</v>
      </c>
      <c r="J986" s="94">
        <f t="shared" si="412"/>
        <v>495</v>
      </c>
      <c r="K986" s="27"/>
      <c r="L986" s="27"/>
      <c r="M986" s="27"/>
      <c r="N986" s="27"/>
      <c r="O986" s="27"/>
      <c r="P986" s="118"/>
      <c r="Q986" s="27"/>
      <c r="R986" s="45"/>
      <c r="S986" s="55"/>
      <c r="T986" s="23"/>
      <c r="U986" s="23"/>
      <c r="V986" s="23"/>
      <c r="W986" s="23"/>
      <c r="X986" s="23"/>
      <c r="Y986" s="91"/>
      <c r="Z986" s="92"/>
      <c r="AA986" s="92"/>
      <c r="AB986" s="67" t="str">
        <f t="shared" si="422"/>
        <v/>
      </c>
      <c r="AC986" s="67" t="str">
        <f t="shared" si="423"/>
        <v/>
      </c>
      <c r="AD986" s="67" t="str">
        <f t="shared" si="415"/>
        <v/>
      </c>
      <c r="AE986" s="31"/>
      <c r="AF986" s="23">
        <f t="shared" si="416"/>
        <v>1</v>
      </c>
      <c r="AG986" s="23">
        <f t="shared" si="417"/>
        <v>0</v>
      </c>
      <c r="AH986" s="23">
        <f t="shared" si="418"/>
        <v>0</v>
      </c>
      <c r="AI986" s="23">
        <f t="shared" si="419"/>
        <v>0</v>
      </c>
      <c r="AJ986" s="23">
        <f t="shared" si="420"/>
        <v>0</v>
      </c>
    </row>
    <row r="987" spans="1:36" ht="25.5" customHeight="1" x14ac:dyDescent="0.2">
      <c r="A987" s="225" t="s">
        <v>0</v>
      </c>
      <c r="B987" s="226" t="s">
        <v>1912</v>
      </c>
      <c r="C987" s="41" t="s">
        <v>29</v>
      </c>
      <c r="D987" s="74" t="s">
        <v>1179</v>
      </c>
      <c r="E987" s="93" t="str">
        <f t="shared" si="424"/>
        <v>Niveau 2</v>
      </c>
      <c r="F987" s="27" t="s">
        <v>1136</v>
      </c>
      <c r="G987" s="41" t="s">
        <v>1145</v>
      </c>
      <c r="H987" s="76">
        <v>270</v>
      </c>
      <c r="I987" s="109">
        <v>4.5</v>
      </c>
      <c r="J987" s="94">
        <f t="shared" si="412"/>
        <v>1215</v>
      </c>
      <c r="K987" s="27"/>
      <c r="L987" s="27"/>
      <c r="M987" s="27"/>
      <c r="N987" s="27"/>
      <c r="O987" s="27"/>
      <c r="P987" s="118"/>
      <c r="Q987" s="27"/>
      <c r="R987" s="45"/>
      <c r="S987" s="55"/>
      <c r="T987" s="23"/>
      <c r="U987" s="23"/>
      <c r="V987" s="23"/>
      <c r="W987" s="23"/>
      <c r="X987" s="23"/>
      <c r="Y987" s="91"/>
      <c r="Z987" s="92"/>
      <c r="AA987" s="92"/>
      <c r="AB987" s="67" t="str">
        <f t="shared" si="422"/>
        <v/>
      </c>
      <c r="AC987" s="67" t="str">
        <f t="shared" si="423"/>
        <v/>
      </c>
      <c r="AD987" s="67" t="str">
        <f t="shared" si="415"/>
        <v/>
      </c>
      <c r="AE987" s="31"/>
      <c r="AF987" s="23">
        <f t="shared" si="416"/>
        <v>0</v>
      </c>
      <c r="AG987" s="23">
        <f t="shared" si="417"/>
        <v>1</v>
      </c>
      <c r="AH987" s="23">
        <f t="shared" si="418"/>
        <v>0</v>
      </c>
      <c r="AI987" s="23">
        <f t="shared" si="419"/>
        <v>0</v>
      </c>
      <c r="AJ987" s="23">
        <f t="shared" si="420"/>
        <v>0</v>
      </c>
    </row>
    <row r="988" spans="1:36" ht="25.5" customHeight="1" x14ac:dyDescent="0.2">
      <c r="A988" s="225" t="s">
        <v>0</v>
      </c>
      <c r="B988" s="226" t="s">
        <v>1909</v>
      </c>
      <c r="C988" s="41" t="s">
        <v>1114</v>
      </c>
      <c r="D988" s="74" t="s">
        <v>1339</v>
      </c>
      <c r="E988" s="93" t="str">
        <f t="shared" si="424"/>
        <v>Niveau 1</v>
      </c>
      <c r="F988" s="27" t="s">
        <v>1136</v>
      </c>
      <c r="G988" s="41" t="s">
        <v>1145</v>
      </c>
      <c r="H988" s="76">
        <v>64</v>
      </c>
      <c r="I988" s="109">
        <v>4.4000000000000004</v>
      </c>
      <c r="J988" s="94">
        <f t="shared" si="412"/>
        <v>281.60000000000002</v>
      </c>
      <c r="K988" s="27"/>
      <c r="L988" s="27"/>
      <c r="M988" s="27"/>
      <c r="N988" s="27"/>
      <c r="O988" s="27"/>
      <c r="P988" s="118"/>
      <c r="Q988" s="27"/>
      <c r="R988" s="45"/>
      <c r="S988" s="55"/>
      <c r="T988" s="23"/>
      <c r="U988" s="23"/>
      <c r="V988" s="23"/>
      <c r="W988" s="23"/>
      <c r="X988" s="23"/>
      <c r="Y988" s="91"/>
      <c r="Z988" s="92"/>
      <c r="AA988" s="92"/>
      <c r="AB988" s="67" t="str">
        <f t="shared" si="422"/>
        <v/>
      </c>
      <c r="AC988" s="67" t="str">
        <f t="shared" si="423"/>
        <v/>
      </c>
      <c r="AD988" s="67" t="str">
        <f t="shared" si="415"/>
        <v/>
      </c>
      <c r="AE988" s="31"/>
      <c r="AF988" s="23">
        <f t="shared" si="416"/>
        <v>1</v>
      </c>
      <c r="AG988" s="23">
        <f t="shared" si="417"/>
        <v>0</v>
      </c>
      <c r="AH988" s="23">
        <f t="shared" si="418"/>
        <v>0</v>
      </c>
      <c r="AI988" s="23">
        <f t="shared" si="419"/>
        <v>0</v>
      </c>
      <c r="AJ988" s="23">
        <f t="shared" si="420"/>
        <v>0</v>
      </c>
    </row>
    <row r="989" spans="1:36" ht="25.5" customHeight="1" x14ac:dyDescent="0.2">
      <c r="A989" s="225" t="s">
        <v>0</v>
      </c>
      <c r="B989" s="226" t="s">
        <v>1911</v>
      </c>
      <c r="C989" s="41" t="s">
        <v>29</v>
      </c>
      <c r="D989" s="74" t="s">
        <v>1180</v>
      </c>
      <c r="E989" s="93" t="str">
        <f t="shared" si="424"/>
        <v>Niveau 3</v>
      </c>
      <c r="F989" s="27" t="s">
        <v>1136</v>
      </c>
      <c r="G989" s="41" t="s">
        <v>1145</v>
      </c>
      <c r="H989" s="76">
        <v>70</v>
      </c>
      <c r="I989" s="109">
        <v>4.4000000000000004</v>
      </c>
      <c r="J989" s="94">
        <f t="shared" si="412"/>
        <v>308</v>
      </c>
      <c r="K989" s="27"/>
      <c r="L989" s="27"/>
      <c r="M989" s="27"/>
      <c r="N989" s="27"/>
      <c r="O989" s="27"/>
      <c r="P989" s="118"/>
      <c r="Q989" s="27"/>
      <c r="R989" s="45"/>
      <c r="S989" s="55"/>
      <c r="T989" s="23"/>
      <c r="U989" s="23"/>
      <c r="V989" s="23"/>
      <c r="W989" s="23"/>
      <c r="X989" s="23"/>
      <c r="Y989" s="91"/>
      <c r="Z989" s="92"/>
      <c r="AA989" s="92"/>
      <c r="AB989" s="67" t="str">
        <f t="shared" si="422"/>
        <v/>
      </c>
      <c r="AC989" s="67" t="str">
        <f t="shared" si="423"/>
        <v/>
      </c>
      <c r="AD989" s="67" t="str">
        <f t="shared" si="415"/>
        <v/>
      </c>
      <c r="AE989" s="31"/>
      <c r="AF989" s="23">
        <f t="shared" si="416"/>
        <v>0</v>
      </c>
      <c r="AG989" s="23">
        <f t="shared" si="417"/>
        <v>0</v>
      </c>
      <c r="AH989" s="23">
        <f t="shared" si="418"/>
        <v>1</v>
      </c>
      <c r="AI989" s="23">
        <f t="shared" si="419"/>
        <v>0</v>
      </c>
      <c r="AJ989" s="23">
        <f t="shared" si="420"/>
        <v>0</v>
      </c>
    </row>
    <row r="990" spans="1:36" ht="25.5" customHeight="1" x14ac:dyDescent="0.2">
      <c r="A990" s="225" t="s">
        <v>0</v>
      </c>
      <c r="B990" s="226" t="s">
        <v>1910</v>
      </c>
      <c r="C990" s="41" t="s">
        <v>1114</v>
      </c>
      <c r="D990" s="74" t="s">
        <v>1339</v>
      </c>
      <c r="E990" s="93" t="str">
        <f t="shared" si="424"/>
        <v>Niveau 1</v>
      </c>
      <c r="F990" s="27" t="s">
        <v>1136</v>
      </c>
      <c r="G990" s="41" t="s">
        <v>1145</v>
      </c>
      <c r="H990" s="76">
        <v>125</v>
      </c>
      <c r="I990" s="109">
        <v>4.5</v>
      </c>
      <c r="J990" s="94">
        <f t="shared" si="412"/>
        <v>562.5</v>
      </c>
      <c r="K990" s="27"/>
      <c r="L990" s="27"/>
      <c r="M990" s="27"/>
      <c r="N990" s="27"/>
      <c r="O990" s="27"/>
      <c r="P990" s="118"/>
      <c r="Q990" s="27"/>
      <c r="R990" s="45"/>
      <c r="S990" s="55"/>
      <c r="T990" s="23"/>
      <c r="U990" s="23"/>
      <c r="V990" s="23"/>
      <c r="W990" s="23"/>
      <c r="X990" s="23"/>
      <c r="Y990" s="91"/>
      <c r="Z990" s="92"/>
      <c r="AA990" s="92"/>
      <c r="AB990" s="67" t="str">
        <f t="shared" si="422"/>
        <v/>
      </c>
      <c r="AC990" s="67" t="str">
        <f t="shared" si="423"/>
        <v/>
      </c>
      <c r="AD990" s="67" t="str">
        <f t="shared" si="415"/>
        <v/>
      </c>
      <c r="AE990" s="31"/>
      <c r="AF990" s="23">
        <f t="shared" si="416"/>
        <v>1</v>
      </c>
      <c r="AG990" s="23">
        <f t="shared" si="417"/>
        <v>0</v>
      </c>
      <c r="AH990" s="23">
        <f t="shared" si="418"/>
        <v>0</v>
      </c>
      <c r="AI990" s="23">
        <f t="shared" si="419"/>
        <v>0</v>
      </c>
      <c r="AJ990" s="23">
        <f t="shared" si="420"/>
        <v>0</v>
      </c>
    </row>
    <row r="991" spans="1:36" ht="25.5" customHeight="1" x14ac:dyDescent="0.2">
      <c r="A991" s="225" t="s">
        <v>0</v>
      </c>
      <c r="B991" s="226" t="s">
        <v>1908</v>
      </c>
      <c r="C991" s="41" t="s">
        <v>37</v>
      </c>
      <c r="D991" s="74" t="s">
        <v>1339</v>
      </c>
      <c r="E991" s="93" t="str">
        <f t="shared" si="424"/>
        <v>Niveau 1</v>
      </c>
      <c r="F991" s="27" t="s">
        <v>1136</v>
      </c>
      <c r="G991" s="41" t="s">
        <v>1145</v>
      </c>
      <c r="H991" s="76">
        <v>155</v>
      </c>
      <c r="I991" s="109">
        <v>4.7</v>
      </c>
      <c r="J991" s="94">
        <f t="shared" si="412"/>
        <v>728.5</v>
      </c>
      <c r="K991" s="27"/>
      <c r="L991" s="27"/>
      <c r="M991" s="27"/>
      <c r="N991" s="27"/>
      <c r="O991" s="27"/>
      <c r="P991" s="118"/>
      <c r="Q991" s="27"/>
      <c r="R991" s="45"/>
      <c r="S991" s="55"/>
      <c r="T991" s="23"/>
      <c r="U991" s="23"/>
      <c r="V991" s="23"/>
      <c r="W991" s="23"/>
      <c r="X991" s="23"/>
      <c r="Y991" s="91"/>
      <c r="Z991" s="92"/>
      <c r="AA991" s="92"/>
      <c r="AB991" s="67" t="str">
        <f t="shared" si="422"/>
        <v/>
      </c>
      <c r="AC991" s="67" t="str">
        <f t="shared" si="423"/>
        <v/>
      </c>
      <c r="AD991" s="67" t="str">
        <f t="shared" si="415"/>
        <v/>
      </c>
      <c r="AE991" s="31"/>
      <c r="AF991" s="23">
        <f t="shared" si="416"/>
        <v>1</v>
      </c>
      <c r="AG991" s="23">
        <f t="shared" si="417"/>
        <v>0</v>
      </c>
      <c r="AH991" s="23">
        <f t="shared" si="418"/>
        <v>0</v>
      </c>
      <c r="AI991" s="23">
        <f t="shared" si="419"/>
        <v>0</v>
      </c>
      <c r="AJ991" s="23">
        <f t="shared" si="420"/>
        <v>0</v>
      </c>
    </row>
    <row r="992" spans="1:36" ht="25.5" customHeight="1" x14ac:dyDescent="0.2">
      <c r="A992" s="225" t="s">
        <v>0</v>
      </c>
      <c r="B992" s="227" t="s">
        <v>1928</v>
      </c>
      <c r="C992" s="41" t="s">
        <v>38</v>
      </c>
      <c r="D992" s="74" t="s">
        <v>1339</v>
      </c>
      <c r="E992" s="93" t="str">
        <f t="shared" si="424"/>
        <v>Niveau 1</v>
      </c>
      <c r="F992" s="27" t="s">
        <v>1136</v>
      </c>
      <c r="G992" s="41" t="s">
        <v>1145</v>
      </c>
      <c r="H992" s="76">
        <v>135</v>
      </c>
      <c r="I992" s="109">
        <v>4.3</v>
      </c>
      <c r="J992" s="94">
        <f t="shared" si="412"/>
        <v>580.5</v>
      </c>
      <c r="K992" s="27"/>
      <c r="L992" s="27"/>
      <c r="M992" s="27"/>
      <c r="N992" s="27">
        <v>1364</v>
      </c>
      <c r="O992" s="27"/>
      <c r="P992" s="118">
        <v>2015</v>
      </c>
      <c r="Q992" s="27" t="s">
        <v>1170</v>
      </c>
      <c r="R992" s="45"/>
      <c r="S992" s="55"/>
      <c r="T992" s="23"/>
      <c r="U992" s="23"/>
      <c r="V992" s="23"/>
      <c r="W992" s="23"/>
      <c r="X992" s="23"/>
      <c r="Y992" s="91"/>
      <c r="Z992" s="92"/>
      <c r="AA992" s="92"/>
      <c r="AB992" s="67" t="str">
        <f t="shared" si="422"/>
        <v/>
      </c>
      <c r="AC992" s="67" t="str">
        <f t="shared" si="423"/>
        <v/>
      </c>
      <c r="AD992" s="67" t="str">
        <f t="shared" si="415"/>
        <v/>
      </c>
      <c r="AE992" s="31"/>
      <c r="AF992" s="23">
        <f t="shared" si="416"/>
        <v>1</v>
      </c>
      <c r="AG992" s="23">
        <f t="shared" si="417"/>
        <v>0</v>
      </c>
      <c r="AH992" s="23">
        <f t="shared" si="418"/>
        <v>0</v>
      </c>
      <c r="AI992" s="23">
        <f t="shared" si="419"/>
        <v>0</v>
      </c>
      <c r="AJ992" s="23">
        <f t="shared" si="420"/>
        <v>0</v>
      </c>
    </row>
    <row r="993" spans="1:36" ht="25.5" customHeight="1" x14ac:dyDescent="0.2">
      <c r="A993" s="225" t="s">
        <v>0</v>
      </c>
      <c r="B993" s="226" t="s">
        <v>902</v>
      </c>
      <c r="C993" s="41" t="s">
        <v>1113</v>
      </c>
      <c r="D993" s="74" t="s">
        <v>1179</v>
      </c>
      <c r="E993" s="93" t="str">
        <f t="shared" si="424"/>
        <v>Niveau 2</v>
      </c>
      <c r="F993" s="27" t="s">
        <v>1136</v>
      </c>
      <c r="G993" s="41" t="s">
        <v>1145</v>
      </c>
      <c r="H993" s="76"/>
      <c r="I993" s="109"/>
      <c r="J993" s="94">
        <f t="shared" si="412"/>
        <v>0</v>
      </c>
      <c r="K993" s="27"/>
      <c r="L993" s="27"/>
      <c r="M993" s="27"/>
      <c r="N993" s="27"/>
      <c r="O993" s="27"/>
      <c r="P993" s="118">
        <v>2015</v>
      </c>
      <c r="Q993" s="27" t="s">
        <v>1170</v>
      </c>
      <c r="R993" s="45"/>
      <c r="S993" s="55"/>
      <c r="T993" s="23"/>
      <c r="U993" s="23"/>
      <c r="V993" s="23"/>
      <c r="W993" s="23"/>
      <c r="X993" s="23"/>
      <c r="Y993" s="91"/>
      <c r="Z993" s="92"/>
      <c r="AA993" s="92"/>
      <c r="AB993" s="67" t="str">
        <f t="shared" si="422"/>
        <v/>
      </c>
      <c r="AC993" s="67" t="str">
        <f t="shared" si="423"/>
        <v/>
      </c>
      <c r="AD993" s="67" t="str">
        <f t="shared" si="415"/>
        <v/>
      </c>
      <c r="AE993" s="31"/>
      <c r="AF993" s="23">
        <f t="shared" si="416"/>
        <v>0</v>
      </c>
      <c r="AG993" s="23">
        <f t="shared" si="417"/>
        <v>1</v>
      </c>
      <c r="AH993" s="23">
        <f t="shared" si="418"/>
        <v>0</v>
      </c>
      <c r="AI993" s="23">
        <f t="shared" si="419"/>
        <v>0</v>
      </c>
      <c r="AJ993" s="23">
        <f t="shared" si="420"/>
        <v>0</v>
      </c>
    </row>
    <row r="994" spans="1:36" ht="25.5" customHeight="1" x14ac:dyDescent="0.2">
      <c r="A994" s="225" t="s">
        <v>0</v>
      </c>
      <c r="B994" s="226" t="s">
        <v>902</v>
      </c>
      <c r="C994" s="41" t="s">
        <v>1113</v>
      </c>
      <c r="D994" s="74" t="s">
        <v>1339</v>
      </c>
      <c r="E994" s="93" t="str">
        <f t="shared" ref="E994" si="425">IF(D994="Bon état","Niveau 1",IF(D994="Faïencée","Niveau 2",IF(D994="Fortement faïencée","Niveau 3",IF(D994="Orniérée","Niveau 4",IF(D994="Affaissée ou quasi détruite","Niveau 5","")))))</f>
        <v>Niveau 1</v>
      </c>
      <c r="F994" s="27" t="s">
        <v>1136</v>
      </c>
      <c r="G994" s="41" t="s">
        <v>1145</v>
      </c>
      <c r="H994" s="76"/>
      <c r="I994" s="109"/>
      <c r="J994" s="94">
        <f t="shared" ref="J994" si="426">I994*H994</f>
        <v>0</v>
      </c>
      <c r="K994" s="27"/>
      <c r="L994" s="27"/>
      <c r="M994" s="27"/>
      <c r="N994" s="27"/>
      <c r="O994" s="27"/>
      <c r="P994" s="118" t="s">
        <v>1906</v>
      </c>
      <c r="Q994" s="27" t="s">
        <v>1117</v>
      </c>
      <c r="R994" s="45"/>
      <c r="S994" s="211"/>
      <c r="T994" s="23"/>
      <c r="U994" s="23"/>
      <c r="V994" s="23"/>
      <c r="W994" s="23"/>
      <c r="X994" s="23"/>
      <c r="Y994" s="91"/>
      <c r="Z994" s="92"/>
      <c r="AA994" s="92"/>
      <c r="AB994" s="210" t="str">
        <f t="shared" ref="AB994" si="427">IF(R994="Année N",Y994+Z994+AA994,"")</f>
        <v/>
      </c>
      <c r="AC994" s="210" t="str">
        <f t="shared" ref="AC994" si="428">IF(R994="N+1",Y994+Z994+AA994,"")</f>
        <v/>
      </c>
      <c r="AD994" s="210" t="str">
        <f t="shared" ref="AD994" si="429">IF(R994="&gt; N+1",Y994+Z994+AA994,"")</f>
        <v/>
      </c>
      <c r="AE994" s="31"/>
      <c r="AF994" s="23">
        <f t="shared" ref="AF994" si="430">IF(E994="Niveau 1",1,0)</f>
        <v>1</v>
      </c>
      <c r="AG994" s="23">
        <f t="shared" ref="AG994" si="431">IF(E994="Niveau 2",1,0)</f>
        <v>0</v>
      </c>
      <c r="AH994" s="23">
        <f t="shared" ref="AH994" si="432">IF(E994="Niveau 3",1,0)</f>
        <v>0</v>
      </c>
      <c r="AI994" s="23">
        <f t="shared" ref="AI994" si="433">IF(E994="Niveau 4",1,0)</f>
        <v>0</v>
      </c>
      <c r="AJ994" s="23">
        <f t="shared" ref="AJ994" si="434">IF(E994="Niveau 5",1,0)</f>
        <v>0</v>
      </c>
    </row>
    <row r="995" spans="1:36" ht="25.5" customHeight="1" x14ac:dyDescent="0.2">
      <c r="A995" s="225" t="s">
        <v>0</v>
      </c>
      <c r="B995" s="226" t="s">
        <v>903</v>
      </c>
      <c r="C995" s="41" t="s">
        <v>1113</v>
      </c>
      <c r="D995" s="74" t="s">
        <v>1180</v>
      </c>
      <c r="E995" s="93" t="str">
        <f>IF(D995="Bon état","Niveau 1",IF(D995="Faïencée","Niveau 2",IF(D995="Fortement faïencée","Niveau 3",IF(D995="Orniérée","Niveau 4",IF(D995="Affaissée ou quasi détruite","Niveau 5","")))))</f>
        <v>Niveau 3</v>
      </c>
      <c r="F995" s="27" t="s">
        <v>1135</v>
      </c>
      <c r="G995" s="41" t="s">
        <v>1145</v>
      </c>
      <c r="H995" s="76"/>
      <c r="I995" s="109"/>
      <c r="J995" s="94">
        <f>I995*H995</f>
        <v>0</v>
      </c>
      <c r="K995" s="27"/>
      <c r="L995" s="27"/>
      <c r="M995" s="27"/>
      <c r="N995" s="27"/>
      <c r="O995" s="27"/>
      <c r="P995" s="118">
        <v>2015</v>
      </c>
      <c r="Q995" s="27" t="s">
        <v>1170</v>
      </c>
      <c r="R995" s="45"/>
      <c r="S995" s="55"/>
      <c r="T995" s="23"/>
      <c r="U995" s="23"/>
      <c r="V995" s="23"/>
      <c r="W995" s="23"/>
      <c r="X995" s="23"/>
      <c r="Y995" s="91"/>
      <c r="Z995" s="92"/>
      <c r="AA995" s="92"/>
      <c r="AB995" s="67" t="str">
        <f>IF(R995="Année N",Y995+Z995+AA995,"")</f>
        <v/>
      </c>
      <c r="AC995" s="67" t="str">
        <f>IF(R995="N+1",Y995+Z995+AA995,"")</f>
        <v/>
      </c>
      <c r="AD995" s="67" t="str">
        <f>IF(R995="&gt; N+1",Y995+Z995+AA995,"")</f>
        <v/>
      </c>
      <c r="AE995" s="31"/>
      <c r="AF995" s="23">
        <f>IF(E995="Niveau 1",1,0)</f>
        <v>0</v>
      </c>
      <c r="AG995" s="23">
        <f>IF(E995="Niveau 2",1,0)</f>
        <v>0</v>
      </c>
      <c r="AH995" s="23">
        <f>IF(E995="Niveau 3",1,0)</f>
        <v>1</v>
      </c>
      <c r="AI995" s="23">
        <f>IF(E995="Niveau 4",1,0)</f>
        <v>0</v>
      </c>
      <c r="AJ995" s="23">
        <f>IF(E995="Niveau 5",1,0)</f>
        <v>0</v>
      </c>
    </row>
    <row r="996" spans="1:36" ht="25.5" customHeight="1" x14ac:dyDescent="0.2">
      <c r="A996" s="225" t="s">
        <v>4</v>
      </c>
      <c r="B996" s="227" t="s">
        <v>1192</v>
      </c>
      <c r="C996" s="41" t="s">
        <v>36</v>
      </c>
      <c r="D996" s="74" t="s">
        <v>1339</v>
      </c>
      <c r="E996" s="93" t="str">
        <f>IF(D996="Bon état","Niveau 1",IF(D996="Faïencée","Niveau 2",IF(D996="Fortement faïencée","Niveau 3",IF(D996="Orniérée","Niveau 4",IF(D996="Affaissée ou quasi détruite","Niveau 5","")))))</f>
        <v>Niveau 1</v>
      </c>
      <c r="F996" s="27" t="s">
        <v>1134</v>
      </c>
      <c r="G996" s="41" t="s">
        <v>1145</v>
      </c>
      <c r="H996" s="76">
        <v>101</v>
      </c>
      <c r="I996" s="109">
        <v>93</v>
      </c>
      <c r="J996" s="94">
        <f>I996*H996</f>
        <v>9393</v>
      </c>
      <c r="K996" s="27"/>
      <c r="L996" s="27"/>
      <c r="M996" s="27"/>
      <c r="N996" s="27"/>
      <c r="O996" s="27"/>
      <c r="P996" s="118"/>
      <c r="Q996" s="27"/>
      <c r="R996" s="45"/>
      <c r="S996" s="55"/>
      <c r="T996" s="23"/>
      <c r="U996" s="23"/>
      <c r="V996" s="23"/>
      <c r="W996" s="23"/>
      <c r="X996" s="23"/>
      <c r="Y996" s="91"/>
      <c r="Z996" s="92"/>
      <c r="AA996" s="92"/>
      <c r="AB996" s="67" t="str">
        <f>IF(R996="Année N",Y996+Z996+AA996,"")</f>
        <v/>
      </c>
      <c r="AC996" s="67" t="str">
        <f>IF(R996="N+1",Y996+Z996+AA996,"")</f>
        <v/>
      </c>
      <c r="AD996" s="67" t="str">
        <f>IF(R996="&gt; N+1",Y996+Z996+AA996,"")</f>
        <v/>
      </c>
      <c r="AE996" s="31"/>
      <c r="AF996" s="23">
        <f>IF(E996="Niveau 1",1,0)</f>
        <v>1</v>
      </c>
      <c r="AG996" s="23">
        <f>IF(E996="Niveau 2",1,0)</f>
        <v>0</v>
      </c>
      <c r="AH996" s="23">
        <f>IF(E996="Niveau 3",1,0)</f>
        <v>0</v>
      </c>
      <c r="AI996" s="23">
        <f>IF(E996="Niveau 4",1,0)</f>
        <v>0</v>
      </c>
      <c r="AJ996" s="23">
        <f>IF(E996="Niveau 5",1,0)</f>
        <v>0</v>
      </c>
    </row>
    <row r="997" spans="1:36" ht="25.5" customHeight="1" x14ac:dyDescent="0.2">
      <c r="A997" s="225" t="s">
        <v>0</v>
      </c>
      <c r="B997" s="226" t="s">
        <v>1930</v>
      </c>
      <c r="C997" s="41" t="s">
        <v>1340</v>
      </c>
      <c r="D997" s="74" t="s">
        <v>1339</v>
      </c>
      <c r="E997" s="93" t="str">
        <f>IF(D997="Bon état","Niveau 1",IF(D997="Faïencée","Niveau 2",IF(D997="Fortement faïencée","Niveau 3",IF(D997="Orniérée","Niveau 4",IF(D997="Affaissée ou quasi détruite","Niveau 5","")))))</f>
        <v>Niveau 1</v>
      </c>
      <c r="F997" s="27" t="s">
        <v>1136</v>
      </c>
      <c r="G997" s="41" t="s">
        <v>1145</v>
      </c>
      <c r="H997" s="76">
        <v>300</v>
      </c>
      <c r="I997" s="109">
        <v>5.6</v>
      </c>
      <c r="J997" s="94">
        <f>I997*H997</f>
        <v>1680</v>
      </c>
      <c r="K997" s="27"/>
      <c r="L997" s="27"/>
      <c r="M997" s="27"/>
      <c r="N997" s="27"/>
      <c r="O997" s="27"/>
      <c r="P997" s="118">
        <v>2014</v>
      </c>
      <c r="Q997" s="27" t="s">
        <v>1119</v>
      </c>
      <c r="R997" s="45"/>
      <c r="S997" s="55"/>
      <c r="T997" s="23"/>
      <c r="U997" s="23"/>
      <c r="V997" s="23"/>
      <c r="W997" s="23"/>
      <c r="X997" s="23"/>
      <c r="Y997" s="91"/>
      <c r="Z997" s="92"/>
      <c r="AA997" s="92"/>
      <c r="AB997" s="67" t="str">
        <f>IF(R997="Année N",Y997+Z997+AA997,"")</f>
        <v/>
      </c>
      <c r="AC997" s="67" t="str">
        <f>IF(R997="N+1",Y997+Z997+AA997,"")</f>
        <v/>
      </c>
      <c r="AD997" s="67" t="str">
        <f>IF(R997="&gt; N+1",Y997+Z997+AA997,"")</f>
        <v/>
      </c>
      <c r="AE997" s="31"/>
      <c r="AF997" s="23">
        <f>IF(E997="Niveau 1",1,0)</f>
        <v>1</v>
      </c>
      <c r="AG997" s="23">
        <f>IF(E997="Niveau 2",1,0)</f>
        <v>0</v>
      </c>
      <c r="AH997" s="23">
        <f>IF(E997="Niveau 3",1,0)</f>
        <v>0</v>
      </c>
      <c r="AI997" s="23">
        <f>IF(E997="Niveau 4",1,0)</f>
        <v>0</v>
      </c>
      <c r="AJ997" s="23">
        <f>IF(E997="Niveau 5",1,0)</f>
        <v>0</v>
      </c>
    </row>
    <row r="998" spans="1:36" ht="25.5" customHeight="1" x14ac:dyDescent="0.2">
      <c r="A998" s="225" t="s">
        <v>0</v>
      </c>
      <c r="B998" s="226" t="s">
        <v>1931</v>
      </c>
      <c r="C998" s="41" t="s">
        <v>1116</v>
      </c>
      <c r="D998" s="74" t="s">
        <v>1179</v>
      </c>
      <c r="E998" s="93" t="str">
        <f>IF(D998="Bon état","Niveau 1",IF(D998="Faïencée","Niveau 2",IF(D998="Fortement faïencée","Niveau 3",IF(D998="Orniérée","Niveau 4",IF(D998="Affaissée ou quasi détruite","Niveau 5","")))))</f>
        <v>Niveau 2</v>
      </c>
      <c r="F998" s="27" t="s">
        <v>1135</v>
      </c>
      <c r="G998" s="41" t="s">
        <v>1145</v>
      </c>
      <c r="H998" s="76">
        <v>440</v>
      </c>
      <c r="I998" s="109">
        <v>5.8</v>
      </c>
      <c r="J998" s="94">
        <f>I998*H998</f>
        <v>2552</v>
      </c>
      <c r="K998" s="27"/>
      <c r="L998" s="27"/>
      <c r="M998" s="27"/>
      <c r="N998" s="27"/>
      <c r="O998" s="27"/>
      <c r="P998" s="118"/>
      <c r="Q998" s="27"/>
      <c r="R998" s="45"/>
      <c r="S998" s="55"/>
      <c r="T998" s="23"/>
      <c r="U998" s="23"/>
      <c r="V998" s="23"/>
      <c r="W998" s="23"/>
      <c r="X998" s="23"/>
      <c r="Y998" s="91"/>
      <c r="Z998" s="92"/>
      <c r="AA998" s="92"/>
      <c r="AB998" s="67" t="str">
        <f>IF(R998="Année N",Y998+Z998+AA998,"")</f>
        <v/>
      </c>
      <c r="AC998" s="67" t="str">
        <f>IF(R998="N+1",Y998+Z998+AA998,"")</f>
        <v/>
      </c>
      <c r="AD998" s="67" t="str">
        <f>IF(R998="&gt; N+1",Y998+Z998+AA998,"")</f>
        <v/>
      </c>
      <c r="AE998" s="31"/>
      <c r="AF998" s="23">
        <f>IF(E998="Niveau 1",1,0)</f>
        <v>0</v>
      </c>
      <c r="AG998" s="23">
        <f>IF(E998="Niveau 2",1,0)</f>
        <v>1</v>
      </c>
      <c r="AH998" s="23">
        <f>IF(E998="Niveau 3",1,0)</f>
        <v>0</v>
      </c>
      <c r="AI998" s="23">
        <f>IF(E998="Niveau 4",1,0)</f>
        <v>0</v>
      </c>
      <c r="AJ998" s="23">
        <f>IF(E998="Niveau 5",1,0)</f>
        <v>0</v>
      </c>
    </row>
    <row r="999" spans="1:36" ht="25.5" customHeight="1" x14ac:dyDescent="0.2">
      <c r="A999" s="225" t="s">
        <v>1</v>
      </c>
      <c r="B999" s="226" t="s">
        <v>906</v>
      </c>
      <c r="C999" s="41" t="s">
        <v>1340</v>
      </c>
      <c r="D999" s="74" t="s">
        <v>1339</v>
      </c>
      <c r="E999" s="93" t="str">
        <f t="shared" ref="E999:E1020" si="435">IF(D999="Bon état","Niveau 1",IF(D999="Faïencée","Niveau 2",IF(D999="Fortement faïencée","Niveau 3",IF(D999="Orniérée","Niveau 4",IF(D999="Affaissée ou quasi détruite","Niveau 5","")))))</f>
        <v>Niveau 1</v>
      </c>
      <c r="F999" s="27" t="s">
        <v>1135</v>
      </c>
      <c r="G999" s="41" t="s">
        <v>1145</v>
      </c>
      <c r="H999" s="76">
        <v>1100</v>
      </c>
      <c r="I999" s="109">
        <v>5.6</v>
      </c>
      <c r="J999" s="94">
        <f t="shared" ref="J999:J1020" si="436">I999*H999</f>
        <v>6160</v>
      </c>
      <c r="K999" s="27"/>
      <c r="L999" s="27"/>
      <c r="M999" s="27"/>
      <c r="N999" s="27"/>
      <c r="O999" s="27"/>
      <c r="P999" s="118">
        <v>2014</v>
      </c>
      <c r="Q999" s="27" t="s">
        <v>1119</v>
      </c>
      <c r="R999" s="45"/>
      <c r="S999" s="55"/>
      <c r="T999" s="23"/>
      <c r="U999" s="23"/>
      <c r="V999" s="23"/>
      <c r="W999" s="23"/>
      <c r="X999" s="23"/>
      <c r="Y999" s="91"/>
      <c r="Z999" s="92"/>
      <c r="AA999" s="92"/>
      <c r="AB999" s="67" t="str">
        <f t="shared" ref="AB999:AB1008" si="437">IF(R999="Année N",Y999+Z999+AA999,"")</f>
        <v/>
      </c>
      <c r="AC999" s="67" t="str">
        <f t="shared" ref="AC999:AC1008" si="438">IF(R999="N+1",Y999+Z999+AA999,"")</f>
        <v/>
      </c>
      <c r="AD999" s="67" t="str">
        <f t="shared" ref="AD999:AD1020" si="439">IF(R999="&gt; N+1",Y999+Z999+AA999,"")</f>
        <v/>
      </c>
      <c r="AE999" s="31"/>
      <c r="AF999" s="23">
        <f t="shared" ref="AF999:AF1020" si="440">IF(E999="Niveau 1",1,0)</f>
        <v>1</v>
      </c>
      <c r="AG999" s="23">
        <f t="shared" ref="AG999:AG1020" si="441">IF(E999="Niveau 2",1,0)</f>
        <v>0</v>
      </c>
      <c r="AH999" s="23">
        <f t="shared" ref="AH999:AH1020" si="442">IF(E999="Niveau 3",1,0)</f>
        <v>0</v>
      </c>
      <c r="AI999" s="23">
        <f t="shared" ref="AI999:AI1020" si="443">IF(E999="Niveau 4",1,0)</f>
        <v>0</v>
      </c>
      <c r="AJ999" s="23">
        <f t="shared" ref="AJ999:AJ1020" si="444">IF(E999="Niveau 5",1,0)</f>
        <v>0</v>
      </c>
    </row>
    <row r="1000" spans="1:36" ht="25.5" customHeight="1" x14ac:dyDescent="0.2">
      <c r="A1000" s="225" t="s">
        <v>1</v>
      </c>
      <c r="B1000" s="226" t="s">
        <v>906</v>
      </c>
      <c r="C1000" s="41" t="s">
        <v>1340</v>
      </c>
      <c r="D1000" s="74" t="s">
        <v>1179</v>
      </c>
      <c r="E1000" s="93" t="str">
        <f t="shared" si="435"/>
        <v>Niveau 2</v>
      </c>
      <c r="F1000" s="27" t="s">
        <v>1135</v>
      </c>
      <c r="G1000" s="41" t="s">
        <v>1145</v>
      </c>
      <c r="H1000" s="76">
        <v>1005</v>
      </c>
      <c r="I1000" s="109">
        <v>5.6</v>
      </c>
      <c r="J1000" s="94">
        <f t="shared" si="436"/>
        <v>5628</v>
      </c>
      <c r="K1000" s="27"/>
      <c r="L1000" s="27"/>
      <c r="M1000" s="27"/>
      <c r="N1000" s="27">
        <v>1126</v>
      </c>
      <c r="O1000" s="27"/>
      <c r="P1000" s="118" t="s">
        <v>1247</v>
      </c>
      <c r="Q1000" s="27"/>
      <c r="R1000" s="45"/>
      <c r="S1000" s="55"/>
      <c r="T1000" s="23"/>
      <c r="U1000" s="23"/>
      <c r="V1000" s="23"/>
      <c r="W1000" s="23"/>
      <c r="X1000" s="23"/>
      <c r="Y1000" s="91"/>
      <c r="Z1000" s="92"/>
      <c r="AA1000" s="92"/>
      <c r="AB1000" s="67" t="str">
        <f t="shared" si="437"/>
        <v/>
      </c>
      <c r="AC1000" s="67" t="str">
        <f t="shared" si="438"/>
        <v/>
      </c>
      <c r="AD1000" s="67" t="str">
        <f t="shared" si="439"/>
        <v/>
      </c>
      <c r="AE1000" s="31"/>
      <c r="AF1000" s="23">
        <f t="shared" si="440"/>
        <v>0</v>
      </c>
      <c r="AG1000" s="23">
        <f t="shared" si="441"/>
        <v>1</v>
      </c>
      <c r="AH1000" s="23">
        <f t="shared" si="442"/>
        <v>0</v>
      </c>
      <c r="AI1000" s="23">
        <f t="shared" si="443"/>
        <v>0</v>
      </c>
      <c r="AJ1000" s="23">
        <f t="shared" si="444"/>
        <v>0</v>
      </c>
    </row>
    <row r="1001" spans="1:36" ht="25.5" customHeight="1" x14ac:dyDescent="0.2">
      <c r="A1001" s="225" t="s">
        <v>1</v>
      </c>
      <c r="B1001" s="226" t="s">
        <v>1929</v>
      </c>
      <c r="C1001" s="41" t="s">
        <v>29</v>
      </c>
      <c r="D1001" s="74" t="s">
        <v>1179</v>
      </c>
      <c r="E1001" s="93" t="str">
        <f t="shared" si="435"/>
        <v>Niveau 2</v>
      </c>
      <c r="F1001" s="27" t="s">
        <v>1134</v>
      </c>
      <c r="G1001" s="41" t="s">
        <v>1144</v>
      </c>
      <c r="H1001" s="76"/>
      <c r="I1001" s="109"/>
      <c r="J1001" s="94">
        <f t="shared" si="436"/>
        <v>0</v>
      </c>
      <c r="K1001" s="27"/>
      <c r="L1001" s="27"/>
      <c r="M1001" s="27"/>
      <c r="N1001" s="27"/>
      <c r="O1001" s="27"/>
      <c r="P1001" s="118"/>
      <c r="Q1001" s="27"/>
      <c r="R1001" s="45"/>
      <c r="S1001" s="55"/>
      <c r="T1001" s="23"/>
      <c r="U1001" s="23"/>
      <c r="V1001" s="23"/>
      <c r="W1001" s="23"/>
      <c r="X1001" s="23"/>
      <c r="Y1001" s="91"/>
      <c r="Z1001" s="92"/>
      <c r="AA1001" s="92"/>
      <c r="AB1001" s="67" t="str">
        <f t="shared" si="437"/>
        <v/>
      </c>
      <c r="AC1001" s="67" t="str">
        <f t="shared" si="438"/>
        <v/>
      </c>
      <c r="AD1001" s="67" t="str">
        <f t="shared" si="439"/>
        <v/>
      </c>
      <c r="AE1001" s="31"/>
      <c r="AF1001" s="23">
        <f t="shared" si="440"/>
        <v>0</v>
      </c>
      <c r="AG1001" s="23">
        <f t="shared" si="441"/>
        <v>1</v>
      </c>
      <c r="AH1001" s="23">
        <f t="shared" si="442"/>
        <v>0</v>
      </c>
      <c r="AI1001" s="23">
        <f t="shared" si="443"/>
        <v>0</v>
      </c>
      <c r="AJ1001" s="23">
        <f t="shared" si="444"/>
        <v>0</v>
      </c>
    </row>
    <row r="1002" spans="1:36" ht="25.5" customHeight="1" x14ac:dyDescent="0.2">
      <c r="A1002" s="225" t="s">
        <v>0</v>
      </c>
      <c r="B1002" s="226" t="s">
        <v>1932</v>
      </c>
      <c r="C1002" s="41" t="s">
        <v>1116</v>
      </c>
      <c r="D1002" s="74" t="s">
        <v>1179</v>
      </c>
      <c r="E1002" s="93" t="str">
        <f t="shared" si="435"/>
        <v>Niveau 2</v>
      </c>
      <c r="F1002" s="27" t="s">
        <v>1136</v>
      </c>
      <c r="G1002" s="41" t="s">
        <v>1145</v>
      </c>
      <c r="H1002" s="76"/>
      <c r="I1002" s="109"/>
      <c r="J1002" s="94">
        <f t="shared" si="436"/>
        <v>0</v>
      </c>
      <c r="K1002" s="27"/>
      <c r="L1002" s="27"/>
      <c r="M1002" s="27"/>
      <c r="N1002" s="27"/>
      <c r="O1002" s="27"/>
      <c r="P1002" s="118">
        <v>2017</v>
      </c>
      <c r="Q1002" s="27" t="s">
        <v>1117</v>
      </c>
      <c r="R1002" s="45"/>
      <c r="S1002" s="55"/>
      <c r="T1002" s="23"/>
      <c r="U1002" s="23"/>
      <c r="V1002" s="23"/>
      <c r="W1002" s="23"/>
      <c r="X1002" s="23"/>
      <c r="Y1002" s="91"/>
      <c r="Z1002" s="92"/>
      <c r="AA1002" s="92"/>
      <c r="AB1002" s="67" t="str">
        <f t="shared" si="437"/>
        <v/>
      </c>
      <c r="AC1002" s="67" t="str">
        <f t="shared" si="438"/>
        <v/>
      </c>
      <c r="AD1002" s="67" t="str">
        <f t="shared" si="439"/>
        <v/>
      </c>
      <c r="AE1002" s="31"/>
      <c r="AF1002" s="23">
        <f t="shared" si="440"/>
        <v>0</v>
      </c>
      <c r="AG1002" s="23">
        <f t="shared" si="441"/>
        <v>1</v>
      </c>
      <c r="AH1002" s="23">
        <f t="shared" si="442"/>
        <v>0</v>
      </c>
      <c r="AI1002" s="23">
        <f t="shared" si="443"/>
        <v>0</v>
      </c>
      <c r="AJ1002" s="23">
        <f t="shared" si="444"/>
        <v>0</v>
      </c>
    </row>
    <row r="1003" spans="1:36" ht="25.5" customHeight="1" x14ac:dyDescent="0.2">
      <c r="A1003" s="225" t="s">
        <v>0</v>
      </c>
      <c r="B1003" s="226" t="s">
        <v>1933</v>
      </c>
      <c r="C1003" s="41" t="s">
        <v>1340</v>
      </c>
      <c r="D1003" s="74" t="s">
        <v>1179</v>
      </c>
      <c r="E1003" s="93" t="str">
        <f t="shared" si="435"/>
        <v>Niveau 2</v>
      </c>
      <c r="F1003" s="27" t="s">
        <v>1135</v>
      </c>
      <c r="G1003" s="41" t="s">
        <v>1145</v>
      </c>
      <c r="H1003" s="76">
        <v>440</v>
      </c>
      <c r="I1003" s="109">
        <v>5.6</v>
      </c>
      <c r="J1003" s="94">
        <f t="shared" si="436"/>
        <v>2464</v>
      </c>
      <c r="K1003" s="27"/>
      <c r="L1003" s="27"/>
      <c r="M1003" s="27"/>
      <c r="N1003" s="27">
        <v>493</v>
      </c>
      <c r="O1003" s="27"/>
      <c r="P1003" s="118"/>
      <c r="Q1003" s="27"/>
      <c r="R1003" s="45"/>
      <c r="S1003" s="55"/>
      <c r="T1003" s="23"/>
      <c r="U1003" s="23"/>
      <c r="V1003" s="23"/>
      <c r="W1003" s="23"/>
      <c r="X1003" s="23"/>
      <c r="Y1003" s="91"/>
      <c r="Z1003" s="92"/>
      <c r="AA1003" s="92"/>
      <c r="AB1003" s="67" t="str">
        <f t="shared" si="437"/>
        <v/>
      </c>
      <c r="AC1003" s="67" t="str">
        <f t="shared" si="438"/>
        <v/>
      </c>
      <c r="AD1003" s="67" t="str">
        <f t="shared" si="439"/>
        <v/>
      </c>
      <c r="AE1003" s="31"/>
      <c r="AF1003" s="23">
        <f t="shared" si="440"/>
        <v>0</v>
      </c>
      <c r="AG1003" s="23">
        <f t="shared" si="441"/>
        <v>1</v>
      </c>
      <c r="AH1003" s="23">
        <f t="shared" si="442"/>
        <v>0</v>
      </c>
      <c r="AI1003" s="23">
        <f t="shared" si="443"/>
        <v>0</v>
      </c>
      <c r="AJ1003" s="23">
        <f t="shared" si="444"/>
        <v>0</v>
      </c>
    </row>
    <row r="1004" spans="1:36" ht="25.5" customHeight="1" x14ac:dyDescent="0.2">
      <c r="A1004" s="228" t="s">
        <v>0</v>
      </c>
      <c r="B1004" s="229" t="s">
        <v>1934</v>
      </c>
      <c r="C1004" s="179" t="s">
        <v>25</v>
      </c>
      <c r="D1004" s="74"/>
      <c r="E1004" s="93" t="str">
        <f t="shared" si="435"/>
        <v/>
      </c>
      <c r="F1004" s="27"/>
      <c r="G1004" s="41"/>
      <c r="H1004" s="76"/>
      <c r="I1004" s="109"/>
      <c r="J1004" s="94">
        <f t="shared" si="436"/>
        <v>0</v>
      </c>
      <c r="K1004" s="27"/>
      <c r="L1004" s="27"/>
      <c r="M1004" s="27"/>
      <c r="N1004" s="27"/>
      <c r="O1004" s="27"/>
      <c r="P1004" s="118"/>
      <c r="Q1004" s="27"/>
      <c r="R1004" s="45"/>
      <c r="S1004" s="55"/>
      <c r="T1004" s="23"/>
      <c r="U1004" s="23"/>
      <c r="V1004" s="23"/>
      <c r="W1004" s="23"/>
      <c r="X1004" s="23"/>
      <c r="Y1004" s="91"/>
      <c r="Z1004" s="92"/>
      <c r="AA1004" s="92"/>
      <c r="AB1004" s="67" t="str">
        <f t="shared" si="437"/>
        <v/>
      </c>
      <c r="AC1004" s="67" t="str">
        <f t="shared" si="438"/>
        <v/>
      </c>
      <c r="AD1004" s="67" t="str">
        <f t="shared" si="439"/>
        <v/>
      </c>
      <c r="AE1004" s="31"/>
      <c r="AF1004" s="23">
        <f t="shared" si="440"/>
        <v>0</v>
      </c>
      <c r="AG1004" s="23">
        <f t="shared" si="441"/>
        <v>0</v>
      </c>
      <c r="AH1004" s="23">
        <f t="shared" si="442"/>
        <v>0</v>
      </c>
      <c r="AI1004" s="23">
        <f t="shared" si="443"/>
        <v>0</v>
      </c>
      <c r="AJ1004" s="23">
        <f t="shared" si="444"/>
        <v>0</v>
      </c>
    </row>
    <row r="1005" spans="1:36" ht="25.5" customHeight="1" x14ac:dyDescent="0.2">
      <c r="A1005" s="225" t="s">
        <v>0</v>
      </c>
      <c r="B1005" s="226" t="s">
        <v>1935</v>
      </c>
      <c r="C1005" s="41" t="s">
        <v>1116</v>
      </c>
      <c r="D1005" s="74" t="s">
        <v>1179</v>
      </c>
      <c r="E1005" s="93" t="str">
        <f t="shared" si="435"/>
        <v>Niveau 2</v>
      </c>
      <c r="F1005" s="27" t="s">
        <v>1136</v>
      </c>
      <c r="G1005" s="41" t="s">
        <v>1145</v>
      </c>
      <c r="H1005" s="76">
        <v>150</v>
      </c>
      <c r="I1005" s="109">
        <v>4.5</v>
      </c>
      <c r="J1005" s="94">
        <f t="shared" si="436"/>
        <v>675</v>
      </c>
      <c r="K1005" s="27"/>
      <c r="L1005" s="27"/>
      <c r="M1005" s="27"/>
      <c r="N1005" s="27"/>
      <c r="O1005" s="27"/>
      <c r="P1005" s="77"/>
      <c r="Q1005" s="27"/>
      <c r="R1005" s="45"/>
      <c r="S1005" s="55"/>
      <c r="T1005" s="23"/>
      <c r="U1005" s="23"/>
      <c r="V1005" s="23"/>
      <c r="W1005" s="23"/>
      <c r="X1005" s="23"/>
      <c r="Y1005" s="91"/>
      <c r="Z1005" s="92"/>
      <c r="AA1005" s="92"/>
      <c r="AB1005" s="67" t="str">
        <f t="shared" si="437"/>
        <v/>
      </c>
      <c r="AC1005" s="67" t="str">
        <f t="shared" si="438"/>
        <v/>
      </c>
      <c r="AD1005" s="67" t="str">
        <f t="shared" si="439"/>
        <v/>
      </c>
      <c r="AE1005" s="31"/>
      <c r="AF1005" s="23">
        <f t="shared" si="440"/>
        <v>0</v>
      </c>
      <c r="AG1005" s="23">
        <f t="shared" si="441"/>
        <v>1</v>
      </c>
      <c r="AH1005" s="23">
        <f t="shared" si="442"/>
        <v>0</v>
      </c>
      <c r="AI1005" s="23">
        <f t="shared" si="443"/>
        <v>0</v>
      </c>
      <c r="AJ1005" s="23">
        <f t="shared" si="444"/>
        <v>0</v>
      </c>
    </row>
    <row r="1006" spans="1:36" ht="25.5" customHeight="1" x14ac:dyDescent="0.2">
      <c r="A1006" s="225" t="s">
        <v>16</v>
      </c>
      <c r="B1006" s="226" t="s">
        <v>1936</v>
      </c>
      <c r="C1006" s="41" t="s">
        <v>1116</v>
      </c>
      <c r="D1006" s="74" t="s">
        <v>1339</v>
      </c>
      <c r="E1006" s="93" t="str">
        <f t="shared" si="435"/>
        <v>Niveau 1</v>
      </c>
      <c r="F1006" s="27" t="s">
        <v>1136</v>
      </c>
      <c r="G1006" s="41" t="s">
        <v>1145</v>
      </c>
      <c r="H1006" s="76">
        <v>55</v>
      </c>
      <c r="I1006" s="109">
        <v>2.8</v>
      </c>
      <c r="J1006" s="94">
        <f t="shared" si="436"/>
        <v>154</v>
      </c>
      <c r="K1006" s="27"/>
      <c r="L1006" s="27"/>
      <c r="M1006" s="27"/>
      <c r="N1006" s="27"/>
      <c r="O1006" s="27"/>
      <c r="P1006" s="77"/>
      <c r="Q1006" s="27"/>
      <c r="R1006" s="45"/>
      <c r="S1006" s="55"/>
      <c r="T1006" s="23"/>
      <c r="U1006" s="23"/>
      <c r="V1006" s="23"/>
      <c r="W1006" s="23"/>
      <c r="X1006" s="23"/>
      <c r="Y1006" s="91"/>
      <c r="Z1006" s="92"/>
      <c r="AA1006" s="92"/>
      <c r="AB1006" s="67" t="str">
        <f t="shared" si="437"/>
        <v/>
      </c>
      <c r="AC1006" s="67" t="str">
        <f t="shared" si="438"/>
        <v/>
      </c>
      <c r="AD1006" s="67" t="str">
        <f t="shared" si="439"/>
        <v/>
      </c>
      <c r="AE1006" s="31"/>
      <c r="AF1006" s="23">
        <f t="shared" si="440"/>
        <v>1</v>
      </c>
      <c r="AG1006" s="23">
        <f t="shared" si="441"/>
        <v>0</v>
      </c>
      <c r="AH1006" s="23">
        <f t="shared" si="442"/>
        <v>0</v>
      </c>
      <c r="AI1006" s="23">
        <f t="shared" si="443"/>
        <v>0</v>
      </c>
      <c r="AJ1006" s="23">
        <f t="shared" si="444"/>
        <v>0</v>
      </c>
    </row>
    <row r="1007" spans="1:36" ht="25.5" customHeight="1" x14ac:dyDescent="0.2">
      <c r="A1007" s="225" t="s">
        <v>0</v>
      </c>
      <c r="B1007" s="226" t="s">
        <v>1940</v>
      </c>
      <c r="C1007" s="41" t="s">
        <v>29</v>
      </c>
      <c r="D1007" s="74" t="s">
        <v>1179</v>
      </c>
      <c r="E1007" s="93" t="str">
        <f t="shared" si="435"/>
        <v>Niveau 2</v>
      </c>
      <c r="F1007" s="27" t="s">
        <v>1136</v>
      </c>
      <c r="G1007" s="41" t="s">
        <v>1145</v>
      </c>
      <c r="H1007" s="76">
        <v>160</v>
      </c>
      <c r="I1007" s="109">
        <v>6</v>
      </c>
      <c r="J1007" s="94">
        <f t="shared" si="436"/>
        <v>960</v>
      </c>
      <c r="K1007" s="27"/>
      <c r="L1007" s="27"/>
      <c r="M1007" s="27"/>
      <c r="N1007" s="27"/>
      <c r="O1007" s="27"/>
      <c r="P1007" s="77"/>
      <c r="Q1007" s="27"/>
      <c r="R1007" s="45"/>
      <c r="S1007" s="55"/>
      <c r="T1007" s="23"/>
      <c r="U1007" s="23"/>
      <c r="V1007" s="23"/>
      <c r="W1007" s="23"/>
      <c r="X1007" s="23"/>
      <c r="Y1007" s="91"/>
      <c r="Z1007" s="92"/>
      <c r="AA1007" s="92"/>
      <c r="AB1007" s="67" t="str">
        <f t="shared" si="437"/>
        <v/>
      </c>
      <c r="AC1007" s="67" t="str">
        <f t="shared" si="438"/>
        <v/>
      </c>
      <c r="AD1007" s="67" t="str">
        <f t="shared" si="439"/>
        <v/>
      </c>
      <c r="AE1007" s="31"/>
      <c r="AF1007" s="23">
        <f t="shared" si="440"/>
        <v>0</v>
      </c>
      <c r="AG1007" s="23">
        <f t="shared" si="441"/>
        <v>1</v>
      </c>
      <c r="AH1007" s="23">
        <f t="shared" si="442"/>
        <v>0</v>
      </c>
      <c r="AI1007" s="23">
        <f t="shared" si="443"/>
        <v>0</v>
      </c>
      <c r="AJ1007" s="23">
        <f t="shared" si="444"/>
        <v>0</v>
      </c>
    </row>
    <row r="1008" spans="1:36" ht="25.5" customHeight="1" x14ac:dyDescent="0.2">
      <c r="A1008" s="225" t="s">
        <v>0</v>
      </c>
      <c r="B1008" s="226" t="s">
        <v>1941</v>
      </c>
      <c r="C1008" s="41" t="s">
        <v>31</v>
      </c>
      <c r="D1008" s="74" t="s">
        <v>1179</v>
      </c>
      <c r="E1008" s="93" t="str">
        <f t="shared" si="435"/>
        <v>Niveau 2</v>
      </c>
      <c r="F1008" s="27" t="s">
        <v>1136</v>
      </c>
      <c r="G1008" s="41" t="s">
        <v>1145</v>
      </c>
      <c r="H1008" s="76">
        <v>135</v>
      </c>
      <c r="I1008" s="109">
        <v>5</v>
      </c>
      <c r="J1008" s="94">
        <f t="shared" si="436"/>
        <v>675</v>
      </c>
      <c r="K1008" s="27"/>
      <c r="L1008" s="27"/>
      <c r="M1008" s="27"/>
      <c r="N1008" s="27"/>
      <c r="O1008" s="27"/>
      <c r="P1008" s="77"/>
      <c r="Q1008" s="27"/>
      <c r="R1008" s="45"/>
      <c r="S1008" s="55"/>
      <c r="T1008" s="23"/>
      <c r="U1008" s="23"/>
      <c r="V1008" s="23"/>
      <c r="W1008" s="23"/>
      <c r="X1008" s="23"/>
      <c r="Y1008" s="91"/>
      <c r="Z1008" s="92"/>
      <c r="AA1008" s="92"/>
      <c r="AB1008" s="67" t="str">
        <f t="shared" si="437"/>
        <v/>
      </c>
      <c r="AC1008" s="67" t="str">
        <f t="shared" si="438"/>
        <v/>
      </c>
      <c r="AD1008" s="67" t="str">
        <f t="shared" si="439"/>
        <v/>
      </c>
      <c r="AE1008" s="31"/>
      <c r="AF1008" s="23">
        <f t="shared" si="440"/>
        <v>0</v>
      </c>
      <c r="AG1008" s="23">
        <f t="shared" si="441"/>
        <v>1</v>
      </c>
      <c r="AH1008" s="23">
        <f t="shared" si="442"/>
        <v>0</v>
      </c>
      <c r="AI1008" s="23">
        <f t="shared" si="443"/>
        <v>0</v>
      </c>
      <c r="AJ1008" s="23">
        <f t="shared" si="444"/>
        <v>0</v>
      </c>
    </row>
    <row r="1009" spans="1:36" ht="25.5" customHeight="1" x14ac:dyDescent="0.2">
      <c r="A1009" s="225" t="s">
        <v>0</v>
      </c>
      <c r="B1009" s="226" t="s">
        <v>1942</v>
      </c>
      <c r="C1009" s="41" t="s">
        <v>26</v>
      </c>
      <c r="D1009" s="74" t="s">
        <v>1180</v>
      </c>
      <c r="E1009" s="93" t="str">
        <f t="shared" si="435"/>
        <v>Niveau 3</v>
      </c>
      <c r="F1009" s="27" t="s">
        <v>1135</v>
      </c>
      <c r="G1009" s="41" t="s">
        <v>1145</v>
      </c>
      <c r="H1009" s="76">
        <v>160</v>
      </c>
      <c r="I1009" s="109">
        <v>4.5</v>
      </c>
      <c r="J1009" s="94">
        <f t="shared" si="436"/>
        <v>720</v>
      </c>
      <c r="K1009" s="27"/>
      <c r="L1009" s="27"/>
      <c r="M1009" s="27"/>
      <c r="N1009" s="27"/>
      <c r="O1009" s="27"/>
      <c r="P1009" s="118" t="s">
        <v>1199</v>
      </c>
      <c r="Q1009" s="27" t="s">
        <v>1117</v>
      </c>
      <c r="R1009" s="45" t="s">
        <v>1123</v>
      </c>
      <c r="S1009" s="55"/>
      <c r="T1009" s="23"/>
      <c r="U1009" s="23"/>
      <c r="V1009" s="23"/>
      <c r="W1009" s="23"/>
      <c r="X1009" s="23"/>
      <c r="Y1009" s="91"/>
      <c r="Z1009" s="92"/>
      <c r="AA1009" s="92"/>
      <c r="AB1009" s="67"/>
      <c r="AC1009" s="67" t="s">
        <v>1201</v>
      </c>
      <c r="AD1009" s="67" t="str">
        <f t="shared" si="439"/>
        <v/>
      </c>
      <c r="AE1009" s="31"/>
      <c r="AF1009" s="23">
        <f t="shared" si="440"/>
        <v>0</v>
      </c>
      <c r="AG1009" s="23">
        <f t="shared" si="441"/>
        <v>0</v>
      </c>
      <c r="AH1009" s="23">
        <f t="shared" si="442"/>
        <v>1</v>
      </c>
      <c r="AI1009" s="23">
        <f t="shared" si="443"/>
        <v>0</v>
      </c>
      <c r="AJ1009" s="23">
        <f t="shared" si="444"/>
        <v>0</v>
      </c>
    </row>
    <row r="1010" spans="1:36" ht="25.5" customHeight="1" x14ac:dyDescent="0.2">
      <c r="A1010" s="228" t="s">
        <v>5</v>
      </c>
      <c r="B1010" s="229" t="s">
        <v>1943</v>
      </c>
      <c r="C1010" s="179" t="s">
        <v>1116</v>
      </c>
      <c r="D1010" s="74"/>
      <c r="E1010" s="93" t="str">
        <f t="shared" si="435"/>
        <v/>
      </c>
      <c r="F1010" s="27"/>
      <c r="G1010" s="41"/>
      <c r="H1010" s="76"/>
      <c r="I1010" s="109"/>
      <c r="J1010" s="94">
        <f t="shared" si="436"/>
        <v>0</v>
      </c>
      <c r="K1010" s="27"/>
      <c r="L1010" s="27"/>
      <c r="M1010" s="27"/>
      <c r="N1010" s="27"/>
      <c r="O1010" s="27"/>
      <c r="P1010" s="77"/>
      <c r="Q1010" s="27"/>
      <c r="R1010" s="45"/>
      <c r="S1010" s="55"/>
      <c r="T1010" s="23"/>
      <c r="U1010" s="23"/>
      <c r="V1010" s="23"/>
      <c r="W1010" s="23"/>
      <c r="X1010" s="23"/>
      <c r="Y1010" s="91"/>
      <c r="Z1010" s="92"/>
      <c r="AA1010" s="92"/>
      <c r="AB1010" s="67" t="str">
        <f t="shared" ref="AB1010:AB1020" si="445">IF(R1010="Année N",Y1010+Z1010+AA1010,"")</f>
        <v/>
      </c>
      <c r="AC1010" s="67" t="str">
        <f t="shared" ref="AC1010:AC1020" si="446">IF(R1010="N+1",Y1010+Z1010+AA1010,"")</f>
        <v/>
      </c>
      <c r="AD1010" s="67" t="str">
        <f t="shared" si="439"/>
        <v/>
      </c>
      <c r="AE1010" s="31"/>
      <c r="AF1010" s="23">
        <f t="shared" si="440"/>
        <v>0</v>
      </c>
      <c r="AG1010" s="23">
        <f t="shared" si="441"/>
        <v>0</v>
      </c>
      <c r="AH1010" s="23">
        <f t="shared" si="442"/>
        <v>0</v>
      </c>
      <c r="AI1010" s="23">
        <f t="shared" si="443"/>
        <v>0</v>
      </c>
      <c r="AJ1010" s="23">
        <f t="shared" si="444"/>
        <v>0</v>
      </c>
    </row>
    <row r="1011" spans="1:36" ht="25.5" customHeight="1" x14ac:dyDescent="0.2">
      <c r="A1011" s="225" t="s">
        <v>0</v>
      </c>
      <c r="B1011" s="226" t="s">
        <v>1944</v>
      </c>
      <c r="C1011" s="41" t="s">
        <v>1340</v>
      </c>
      <c r="D1011" s="74" t="s">
        <v>1179</v>
      </c>
      <c r="E1011" s="93" t="str">
        <f t="shared" si="435"/>
        <v>Niveau 2</v>
      </c>
      <c r="F1011" s="27" t="s">
        <v>1136</v>
      </c>
      <c r="G1011" s="41" t="s">
        <v>1145</v>
      </c>
      <c r="H1011" s="76">
        <v>120</v>
      </c>
      <c r="I1011" s="109">
        <v>6.5</v>
      </c>
      <c r="J1011" s="94">
        <f t="shared" si="436"/>
        <v>780</v>
      </c>
      <c r="K1011" s="27">
        <v>0</v>
      </c>
      <c r="L1011" s="27">
        <v>0</v>
      </c>
      <c r="M1011" s="27">
        <v>0</v>
      </c>
      <c r="N1011" s="27">
        <v>156</v>
      </c>
      <c r="O1011" s="27">
        <v>0</v>
      </c>
      <c r="P1011" s="77"/>
      <c r="Q1011" s="27"/>
      <c r="R1011" s="45"/>
      <c r="S1011" s="55"/>
      <c r="T1011" s="23"/>
      <c r="U1011" s="23"/>
      <c r="V1011" s="23"/>
      <c r="W1011" s="23"/>
      <c r="X1011" s="23"/>
      <c r="Y1011" s="91"/>
      <c r="Z1011" s="92"/>
      <c r="AA1011" s="92"/>
      <c r="AB1011" s="67" t="str">
        <f t="shared" si="445"/>
        <v/>
      </c>
      <c r="AC1011" s="67" t="str">
        <f t="shared" si="446"/>
        <v/>
      </c>
      <c r="AD1011" s="67" t="str">
        <f t="shared" si="439"/>
        <v/>
      </c>
      <c r="AE1011" s="31"/>
      <c r="AF1011" s="23">
        <f t="shared" si="440"/>
        <v>0</v>
      </c>
      <c r="AG1011" s="23">
        <f t="shared" si="441"/>
        <v>1</v>
      </c>
      <c r="AH1011" s="23">
        <f t="shared" si="442"/>
        <v>0</v>
      </c>
      <c r="AI1011" s="23">
        <f t="shared" si="443"/>
        <v>0</v>
      </c>
      <c r="AJ1011" s="23">
        <f t="shared" si="444"/>
        <v>0</v>
      </c>
    </row>
    <row r="1012" spans="1:36" ht="25.5" customHeight="1" x14ac:dyDescent="0.2">
      <c r="A1012" s="225" t="s">
        <v>0</v>
      </c>
      <c r="B1012" s="226" t="s">
        <v>1945</v>
      </c>
      <c r="C1012" s="41" t="s">
        <v>31</v>
      </c>
      <c r="D1012" s="74" t="s">
        <v>1339</v>
      </c>
      <c r="E1012" s="93" t="str">
        <f t="shared" si="435"/>
        <v>Niveau 1</v>
      </c>
      <c r="F1012" s="27" t="s">
        <v>1136</v>
      </c>
      <c r="G1012" s="41" t="s">
        <v>1145</v>
      </c>
      <c r="H1012" s="76">
        <v>270</v>
      </c>
      <c r="I1012" s="109">
        <v>4.5999999999999996</v>
      </c>
      <c r="J1012" s="94">
        <f t="shared" si="436"/>
        <v>1242</v>
      </c>
      <c r="K1012" s="27">
        <v>0</v>
      </c>
      <c r="L1012" s="27">
        <v>0</v>
      </c>
      <c r="M1012" s="27">
        <v>0</v>
      </c>
      <c r="N1012" s="27">
        <v>0</v>
      </c>
      <c r="O1012" s="27">
        <v>0</v>
      </c>
      <c r="P1012" s="77"/>
      <c r="Q1012" s="27"/>
      <c r="R1012" s="45"/>
      <c r="S1012" s="55"/>
      <c r="T1012" s="23"/>
      <c r="U1012" s="23"/>
      <c r="V1012" s="23"/>
      <c r="W1012" s="23"/>
      <c r="X1012" s="23"/>
      <c r="Y1012" s="91"/>
      <c r="Z1012" s="92"/>
      <c r="AA1012" s="92"/>
      <c r="AB1012" s="67" t="str">
        <f t="shared" si="445"/>
        <v/>
      </c>
      <c r="AC1012" s="67" t="str">
        <f t="shared" si="446"/>
        <v/>
      </c>
      <c r="AD1012" s="67" t="str">
        <f t="shared" si="439"/>
        <v/>
      </c>
      <c r="AE1012" s="31"/>
      <c r="AF1012" s="23">
        <f t="shared" si="440"/>
        <v>1</v>
      </c>
      <c r="AG1012" s="23">
        <f t="shared" si="441"/>
        <v>0</v>
      </c>
      <c r="AH1012" s="23">
        <f t="shared" si="442"/>
        <v>0</v>
      </c>
      <c r="AI1012" s="23">
        <f t="shared" si="443"/>
        <v>0</v>
      </c>
      <c r="AJ1012" s="23">
        <f t="shared" si="444"/>
        <v>0</v>
      </c>
    </row>
    <row r="1013" spans="1:36" ht="25.5" customHeight="1" x14ac:dyDescent="0.2">
      <c r="A1013" s="225" t="s">
        <v>1</v>
      </c>
      <c r="B1013" s="227" t="s">
        <v>1937</v>
      </c>
      <c r="C1013" s="41" t="s">
        <v>29</v>
      </c>
      <c r="D1013" s="74" t="s">
        <v>1339</v>
      </c>
      <c r="E1013" s="93" t="str">
        <f t="shared" si="435"/>
        <v>Niveau 1</v>
      </c>
      <c r="F1013" s="27" t="s">
        <v>1135</v>
      </c>
      <c r="G1013" s="41" t="s">
        <v>1145</v>
      </c>
      <c r="H1013" s="76">
        <v>100</v>
      </c>
      <c r="I1013" s="109">
        <v>6.9</v>
      </c>
      <c r="J1013" s="94">
        <f t="shared" si="436"/>
        <v>690</v>
      </c>
      <c r="K1013" s="27">
        <v>0</v>
      </c>
      <c r="L1013" s="27">
        <v>0</v>
      </c>
      <c r="M1013" s="27">
        <v>0</v>
      </c>
      <c r="N1013" s="27">
        <v>0</v>
      </c>
      <c r="O1013" s="27">
        <v>0</v>
      </c>
      <c r="P1013" s="77"/>
      <c r="Q1013" s="27"/>
      <c r="R1013" s="45"/>
      <c r="S1013" s="55"/>
      <c r="T1013" s="23"/>
      <c r="U1013" s="23"/>
      <c r="V1013" s="23"/>
      <c r="W1013" s="23"/>
      <c r="X1013" s="23"/>
      <c r="Y1013" s="91"/>
      <c r="Z1013" s="92"/>
      <c r="AA1013" s="92"/>
      <c r="AB1013" s="67" t="str">
        <f t="shared" si="445"/>
        <v/>
      </c>
      <c r="AC1013" s="67" t="str">
        <f t="shared" si="446"/>
        <v/>
      </c>
      <c r="AD1013" s="67" t="str">
        <f t="shared" si="439"/>
        <v/>
      </c>
      <c r="AE1013" s="31"/>
      <c r="AF1013" s="23">
        <f t="shared" si="440"/>
        <v>1</v>
      </c>
      <c r="AG1013" s="23">
        <f t="shared" si="441"/>
        <v>0</v>
      </c>
      <c r="AH1013" s="23">
        <f t="shared" si="442"/>
        <v>0</v>
      </c>
      <c r="AI1013" s="23">
        <f t="shared" si="443"/>
        <v>0</v>
      </c>
      <c r="AJ1013" s="23">
        <f t="shared" si="444"/>
        <v>0</v>
      </c>
    </row>
    <row r="1014" spans="1:36" ht="25.5" customHeight="1" x14ac:dyDescent="0.2">
      <c r="A1014" s="225" t="s">
        <v>1</v>
      </c>
      <c r="B1014" s="226" t="s">
        <v>1938</v>
      </c>
      <c r="C1014" s="41" t="s">
        <v>29</v>
      </c>
      <c r="D1014" s="74" t="s">
        <v>1339</v>
      </c>
      <c r="E1014" s="93" t="str">
        <f t="shared" si="435"/>
        <v>Niveau 1</v>
      </c>
      <c r="F1014" s="27" t="s">
        <v>1135</v>
      </c>
      <c r="G1014" s="41" t="s">
        <v>1145</v>
      </c>
      <c r="H1014" s="76">
        <v>850</v>
      </c>
      <c r="I1014" s="109">
        <v>8</v>
      </c>
      <c r="J1014" s="94">
        <f t="shared" si="436"/>
        <v>6800</v>
      </c>
      <c r="K1014" s="27">
        <v>0</v>
      </c>
      <c r="L1014" s="27">
        <v>0</v>
      </c>
      <c r="M1014" s="27">
        <v>0</v>
      </c>
      <c r="N1014" s="27">
        <v>0</v>
      </c>
      <c r="O1014" s="27">
        <v>0</v>
      </c>
      <c r="P1014" s="118"/>
      <c r="Q1014" s="27"/>
      <c r="R1014" s="45"/>
      <c r="S1014" s="55"/>
      <c r="T1014" s="23"/>
      <c r="U1014" s="23"/>
      <c r="V1014" s="23"/>
      <c r="W1014" s="23"/>
      <c r="X1014" s="23"/>
      <c r="Y1014" s="91"/>
      <c r="Z1014" s="92"/>
      <c r="AA1014" s="92"/>
      <c r="AB1014" s="67" t="str">
        <f t="shared" si="445"/>
        <v/>
      </c>
      <c r="AC1014" s="67" t="str">
        <f t="shared" si="446"/>
        <v/>
      </c>
      <c r="AD1014" s="67" t="str">
        <f t="shared" si="439"/>
        <v/>
      </c>
      <c r="AE1014" s="31"/>
      <c r="AF1014" s="23">
        <f t="shared" si="440"/>
        <v>1</v>
      </c>
      <c r="AG1014" s="23">
        <f t="shared" si="441"/>
        <v>0</v>
      </c>
      <c r="AH1014" s="23">
        <f t="shared" si="442"/>
        <v>0</v>
      </c>
      <c r="AI1014" s="23">
        <f t="shared" si="443"/>
        <v>0</v>
      </c>
      <c r="AJ1014" s="23">
        <f t="shared" si="444"/>
        <v>0</v>
      </c>
    </row>
    <row r="1015" spans="1:36" ht="25.5" customHeight="1" x14ac:dyDescent="0.2">
      <c r="A1015" s="225" t="s">
        <v>2</v>
      </c>
      <c r="B1015" s="226" t="s">
        <v>1939</v>
      </c>
      <c r="C1015" s="41" t="s">
        <v>30</v>
      </c>
      <c r="D1015" s="74" t="s">
        <v>1339</v>
      </c>
      <c r="E1015" s="93" t="str">
        <f t="shared" si="435"/>
        <v>Niveau 1</v>
      </c>
      <c r="F1015" s="27" t="s">
        <v>1135</v>
      </c>
      <c r="G1015" s="41" t="s">
        <v>1144</v>
      </c>
      <c r="H1015" s="76">
        <v>990</v>
      </c>
      <c r="I1015" s="109">
        <v>6.4</v>
      </c>
      <c r="J1015" s="94">
        <f t="shared" si="436"/>
        <v>6336</v>
      </c>
      <c r="K1015" s="27">
        <v>0</v>
      </c>
      <c r="L1015" s="27">
        <v>0</v>
      </c>
      <c r="M1015" s="27">
        <v>0</v>
      </c>
      <c r="N1015" s="27">
        <v>0</v>
      </c>
      <c r="O1015" s="27">
        <v>0</v>
      </c>
      <c r="P1015" s="118"/>
      <c r="Q1015" s="27"/>
      <c r="R1015" s="45"/>
      <c r="S1015" s="55"/>
      <c r="T1015" s="23"/>
      <c r="U1015" s="23"/>
      <c r="V1015" s="23"/>
      <c r="W1015" s="23"/>
      <c r="X1015" s="23"/>
      <c r="Y1015" s="91"/>
      <c r="Z1015" s="92"/>
      <c r="AA1015" s="92"/>
      <c r="AB1015" s="67" t="str">
        <f t="shared" si="445"/>
        <v/>
      </c>
      <c r="AC1015" s="67" t="str">
        <f t="shared" si="446"/>
        <v/>
      </c>
      <c r="AD1015" s="67" t="str">
        <f t="shared" si="439"/>
        <v/>
      </c>
      <c r="AE1015" s="31"/>
      <c r="AF1015" s="23">
        <f t="shared" si="440"/>
        <v>1</v>
      </c>
      <c r="AG1015" s="23">
        <f t="shared" si="441"/>
        <v>0</v>
      </c>
      <c r="AH1015" s="23">
        <f t="shared" si="442"/>
        <v>0</v>
      </c>
      <c r="AI1015" s="23">
        <f t="shared" si="443"/>
        <v>0</v>
      </c>
      <c r="AJ1015" s="23">
        <f t="shared" si="444"/>
        <v>0</v>
      </c>
    </row>
    <row r="1016" spans="1:36" ht="25.5" customHeight="1" x14ac:dyDescent="0.2">
      <c r="A1016" s="225" t="s">
        <v>0</v>
      </c>
      <c r="B1016" s="226" t="s">
        <v>921</v>
      </c>
      <c r="C1016" s="41" t="s">
        <v>27</v>
      </c>
      <c r="D1016" s="74" t="s">
        <v>1339</v>
      </c>
      <c r="E1016" s="93" t="str">
        <f t="shared" si="435"/>
        <v>Niveau 1</v>
      </c>
      <c r="F1016" s="27" t="s">
        <v>1136</v>
      </c>
      <c r="G1016" s="41" t="s">
        <v>1145</v>
      </c>
      <c r="H1016" s="76">
        <v>320</v>
      </c>
      <c r="I1016" s="109">
        <v>3</v>
      </c>
      <c r="J1016" s="94">
        <f t="shared" si="436"/>
        <v>960</v>
      </c>
      <c r="K1016" s="27">
        <v>0</v>
      </c>
      <c r="L1016" s="27">
        <v>0</v>
      </c>
      <c r="M1016" s="27">
        <v>0</v>
      </c>
      <c r="N1016" s="27">
        <v>0</v>
      </c>
      <c r="O1016" s="27">
        <v>0</v>
      </c>
      <c r="P1016" s="118"/>
      <c r="Q1016" s="27"/>
      <c r="R1016" s="45"/>
      <c r="S1016" s="55"/>
      <c r="T1016" s="23"/>
      <c r="U1016" s="23"/>
      <c r="V1016" s="23"/>
      <c r="W1016" s="23"/>
      <c r="X1016" s="23"/>
      <c r="Y1016" s="91"/>
      <c r="Z1016" s="92"/>
      <c r="AA1016" s="92"/>
      <c r="AB1016" s="67" t="str">
        <f t="shared" si="445"/>
        <v/>
      </c>
      <c r="AC1016" s="67" t="str">
        <f t="shared" si="446"/>
        <v/>
      </c>
      <c r="AD1016" s="67" t="str">
        <f t="shared" si="439"/>
        <v/>
      </c>
      <c r="AE1016" s="31"/>
      <c r="AF1016" s="23">
        <f t="shared" si="440"/>
        <v>1</v>
      </c>
      <c r="AG1016" s="23">
        <f t="shared" si="441"/>
        <v>0</v>
      </c>
      <c r="AH1016" s="23">
        <f t="shared" si="442"/>
        <v>0</v>
      </c>
      <c r="AI1016" s="23">
        <f t="shared" si="443"/>
        <v>0</v>
      </c>
      <c r="AJ1016" s="23">
        <f t="shared" si="444"/>
        <v>0</v>
      </c>
    </row>
    <row r="1017" spans="1:36" ht="25.5" customHeight="1" x14ac:dyDescent="0.2">
      <c r="A1017" s="225" t="s">
        <v>0</v>
      </c>
      <c r="B1017" s="226" t="s">
        <v>922</v>
      </c>
      <c r="C1017" s="41" t="s">
        <v>29</v>
      </c>
      <c r="D1017" s="74" t="s">
        <v>1339</v>
      </c>
      <c r="E1017" s="93" t="str">
        <f t="shared" si="435"/>
        <v>Niveau 1</v>
      </c>
      <c r="F1017" s="27" t="s">
        <v>1135</v>
      </c>
      <c r="G1017" s="41" t="s">
        <v>1145</v>
      </c>
      <c r="H1017" s="76">
        <v>450</v>
      </c>
      <c r="I1017" s="109">
        <v>5.4</v>
      </c>
      <c r="J1017" s="94">
        <f t="shared" si="436"/>
        <v>2430</v>
      </c>
      <c r="K1017" s="27">
        <v>0</v>
      </c>
      <c r="L1017" s="27">
        <v>0</v>
      </c>
      <c r="M1017" s="27">
        <v>0</v>
      </c>
      <c r="N1017" s="27">
        <v>0</v>
      </c>
      <c r="O1017" s="27">
        <v>0</v>
      </c>
      <c r="P1017" s="118"/>
      <c r="Q1017" s="27"/>
      <c r="R1017" s="45"/>
      <c r="S1017" s="55"/>
      <c r="T1017" s="23"/>
      <c r="U1017" s="23"/>
      <c r="V1017" s="23"/>
      <c r="W1017" s="23"/>
      <c r="X1017" s="23"/>
      <c r="Y1017" s="91"/>
      <c r="Z1017" s="92"/>
      <c r="AA1017" s="92"/>
      <c r="AB1017" s="67" t="str">
        <f t="shared" si="445"/>
        <v/>
      </c>
      <c r="AC1017" s="67" t="str">
        <f t="shared" si="446"/>
        <v/>
      </c>
      <c r="AD1017" s="67" t="str">
        <f t="shared" si="439"/>
        <v/>
      </c>
      <c r="AE1017" s="31"/>
      <c r="AF1017" s="23">
        <f t="shared" si="440"/>
        <v>1</v>
      </c>
      <c r="AG1017" s="23">
        <f t="shared" si="441"/>
        <v>0</v>
      </c>
      <c r="AH1017" s="23">
        <f t="shared" si="442"/>
        <v>0</v>
      </c>
      <c r="AI1017" s="23">
        <f t="shared" si="443"/>
        <v>0</v>
      </c>
      <c r="AJ1017" s="23">
        <f t="shared" si="444"/>
        <v>0</v>
      </c>
    </row>
    <row r="1018" spans="1:36" ht="25.5" customHeight="1" x14ac:dyDescent="0.2">
      <c r="A1018" s="225" t="s">
        <v>0</v>
      </c>
      <c r="B1018" s="226" t="s">
        <v>923</v>
      </c>
      <c r="C1018" s="41" t="s">
        <v>1340</v>
      </c>
      <c r="D1018" s="74" t="s">
        <v>1339</v>
      </c>
      <c r="E1018" s="93" t="str">
        <f t="shared" si="435"/>
        <v>Niveau 1</v>
      </c>
      <c r="F1018" s="27" t="s">
        <v>1136</v>
      </c>
      <c r="G1018" s="41" t="s">
        <v>1145</v>
      </c>
      <c r="H1018" s="76">
        <v>100</v>
      </c>
      <c r="I1018" s="109">
        <v>5.5</v>
      </c>
      <c r="J1018" s="94">
        <f t="shared" si="436"/>
        <v>550</v>
      </c>
      <c r="K1018" s="27">
        <v>0</v>
      </c>
      <c r="L1018" s="27">
        <v>0</v>
      </c>
      <c r="M1018" s="27">
        <v>0</v>
      </c>
      <c r="N1018" s="27">
        <v>0</v>
      </c>
      <c r="O1018" s="27">
        <v>0</v>
      </c>
      <c r="P1018" s="118"/>
      <c r="Q1018" s="27"/>
      <c r="R1018" s="45"/>
      <c r="S1018" s="55"/>
      <c r="T1018" s="23"/>
      <c r="U1018" s="23"/>
      <c r="V1018" s="23"/>
      <c r="W1018" s="23"/>
      <c r="X1018" s="23"/>
      <c r="Y1018" s="91"/>
      <c r="Z1018" s="92"/>
      <c r="AA1018" s="92"/>
      <c r="AB1018" s="67" t="str">
        <f t="shared" si="445"/>
        <v/>
      </c>
      <c r="AC1018" s="67" t="str">
        <f t="shared" si="446"/>
        <v/>
      </c>
      <c r="AD1018" s="67" t="str">
        <f t="shared" si="439"/>
        <v/>
      </c>
      <c r="AE1018" s="31"/>
      <c r="AF1018" s="23">
        <f t="shared" si="440"/>
        <v>1</v>
      </c>
      <c r="AG1018" s="23">
        <f t="shared" si="441"/>
        <v>0</v>
      </c>
      <c r="AH1018" s="23">
        <f t="shared" si="442"/>
        <v>0</v>
      </c>
      <c r="AI1018" s="23">
        <f t="shared" si="443"/>
        <v>0</v>
      </c>
      <c r="AJ1018" s="23">
        <f t="shared" si="444"/>
        <v>0</v>
      </c>
    </row>
    <row r="1019" spans="1:36" ht="25.5" customHeight="1" x14ac:dyDescent="0.2">
      <c r="A1019" s="225" t="s">
        <v>10</v>
      </c>
      <c r="B1019" s="227" t="s">
        <v>1775</v>
      </c>
      <c r="C1019" s="41" t="s">
        <v>29</v>
      </c>
      <c r="D1019" s="74" t="s">
        <v>1339</v>
      </c>
      <c r="E1019" s="93" t="str">
        <f t="shared" si="435"/>
        <v>Niveau 1</v>
      </c>
      <c r="F1019" s="27" t="s">
        <v>1136</v>
      </c>
      <c r="G1019" s="41" t="s">
        <v>1145</v>
      </c>
      <c r="H1019" s="76"/>
      <c r="I1019" s="109"/>
      <c r="J1019" s="94">
        <f t="shared" si="436"/>
        <v>0</v>
      </c>
      <c r="K1019" s="27">
        <v>0</v>
      </c>
      <c r="L1019" s="27">
        <v>0</v>
      </c>
      <c r="M1019" s="27">
        <v>0</v>
      </c>
      <c r="N1019" s="27">
        <v>0</v>
      </c>
      <c r="O1019" s="27">
        <v>0</v>
      </c>
      <c r="P1019" s="118"/>
      <c r="Q1019" s="27"/>
      <c r="R1019" s="45"/>
      <c r="S1019" s="55"/>
      <c r="T1019" s="23"/>
      <c r="U1019" s="23"/>
      <c r="V1019" s="23"/>
      <c r="W1019" s="23"/>
      <c r="X1019" s="23"/>
      <c r="Y1019" s="91"/>
      <c r="Z1019" s="92"/>
      <c r="AA1019" s="92"/>
      <c r="AB1019" s="67" t="str">
        <f t="shared" si="445"/>
        <v/>
      </c>
      <c r="AC1019" s="67" t="str">
        <f t="shared" si="446"/>
        <v/>
      </c>
      <c r="AD1019" s="67" t="str">
        <f t="shared" si="439"/>
        <v/>
      </c>
      <c r="AE1019" s="31"/>
      <c r="AF1019" s="23">
        <f t="shared" si="440"/>
        <v>1</v>
      </c>
      <c r="AG1019" s="23">
        <f t="shared" si="441"/>
        <v>0</v>
      </c>
      <c r="AH1019" s="23">
        <f t="shared" si="442"/>
        <v>0</v>
      </c>
      <c r="AI1019" s="23">
        <f t="shared" si="443"/>
        <v>0</v>
      </c>
      <c r="AJ1019" s="23">
        <f t="shared" si="444"/>
        <v>0</v>
      </c>
    </row>
    <row r="1020" spans="1:36" ht="25.5" customHeight="1" x14ac:dyDescent="0.2">
      <c r="A1020" s="225" t="s">
        <v>0</v>
      </c>
      <c r="B1020" s="226" t="s">
        <v>1947</v>
      </c>
      <c r="C1020" s="41" t="s">
        <v>1116</v>
      </c>
      <c r="D1020" s="74" t="s">
        <v>1339</v>
      </c>
      <c r="E1020" s="93" t="str">
        <f t="shared" si="435"/>
        <v>Niveau 1</v>
      </c>
      <c r="F1020" s="27" t="s">
        <v>1136</v>
      </c>
      <c r="G1020" s="41" t="s">
        <v>1145</v>
      </c>
      <c r="H1020" s="76">
        <v>90</v>
      </c>
      <c r="I1020" s="109">
        <v>5.5</v>
      </c>
      <c r="J1020" s="94">
        <f t="shared" si="436"/>
        <v>495</v>
      </c>
      <c r="K1020" s="27">
        <v>0</v>
      </c>
      <c r="L1020" s="27">
        <v>0</v>
      </c>
      <c r="M1020" s="27">
        <v>0</v>
      </c>
      <c r="N1020" s="27">
        <v>0</v>
      </c>
      <c r="O1020" s="27">
        <v>0</v>
      </c>
      <c r="P1020" s="118"/>
      <c r="Q1020" s="27"/>
      <c r="R1020" s="45"/>
      <c r="S1020" s="55"/>
      <c r="T1020" s="23"/>
      <c r="U1020" s="23"/>
      <c r="V1020" s="23"/>
      <c r="W1020" s="23"/>
      <c r="X1020" s="23"/>
      <c r="Y1020" s="91"/>
      <c r="Z1020" s="92"/>
      <c r="AA1020" s="92"/>
      <c r="AB1020" s="67" t="str">
        <f t="shared" si="445"/>
        <v/>
      </c>
      <c r="AC1020" s="67" t="str">
        <f t="shared" si="446"/>
        <v/>
      </c>
      <c r="AD1020" s="67" t="str">
        <f t="shared" si="439"/>
        <v/>
      </c>
      <c r="AE1020" s="31"/>
      <c r="AF1020" s="23">
        <f t="shared" si="440"/>
        <v>1</v>
      </c>
      <c r="AG1020" s="23">
        <f t="shared" si="441"/>
        <v>0</v>
      </c>
      <c r="AH1020" s="23">
        <f t="shared" si="442"/>
        <v>0</v>
      </c>
      <c r="AI1020" s="23">
        <f t="shared" si="443"/>
        <v>0</v>
      </c>
      <c r="AJ1020" s="23">
        <f t="shared" si="444"/>
        <v>0</v>
      </c>
    </row>
    <row r="1021" spans="1:36" ht="25.5" customHeight="1" x14ac:dyDescent="0.2">
      <c r="A1021" s="225" t="s">
        <v>0</v>
      </c>
      <c r="B1021" s="226" t="s">
        <v>1946</v>
      </c>
      <c r="C1021" s="41" t="s">
        <v>1114</v>
      </c>
      <c r="D1021" s="74" t="s">
        <v>1339</v>
      </c>
      <c r="E1021" s="93" t="str">
        <f t="shared" si="411"/>
        <v>Niveau 1</v>
      </c>
      <c r="F1021" s="27" t="s">
        <v>1136</v>
      </c>
      <c r="G1021" s="41" t="s">
        <v>1145</v>
      </c>
      <c r="H1021" s="76">
        <v>132</v>
      </c>
      <c r="I1021" s="109">
        <v>5.2</v>
      </c>
      <c r="J1021" s="94">
        <f t="shared" si="402"/>
        <v>686.4</v>
      </c>
      <c r="K1021" s="27">
        <v>0</v>
      </c>
      <c r="L1021" s="27">
        <v>0</v>
      </c>
      <c r="M1021" s="27">
        <v>0</v>
      </c>
      <c r="N1021" s="27">
        <v>0</v>
      </c>
      <c r="O1021" s="27">
        <v>0</v>
      </c>
      <c r="P1021" s="118"/>
      <c r="Q1021" s="27"/>
      <c r="R1021" s="45"/>
      <c r="S1021" s="55"/>
      <c r="T1021" s="23"/>
      <c r="U1021" s="23"/>
      <c r="V1021" s="23"/>
      <c r="W1021" s="23"/>
      <c r="X1021" s="23"/>
      <c r="Y1021" s="91"/>
      <c r="Z1021" s="92"/>
      <c r="AA1021" s="92"/>
      <c r="AB1021" s="67" t="str">
        <f t="shared" si="403"/>
        <v/>
      </c>
      <c r="AC1021" s="67" t="str">
        <f t="shared" si="404"/>
        <v/>
      </c>
      <c r="AD1021" s="67" t="str">
        <f t="shared" si="405"/>
        <v/>
      </c>
      <c r="AE1021" s="31"/>
      <c r="AF1021" s="23">
        <f t="shared" si="406"/>
        <v>1</v>
      </c>
      <c r="AG1021" s="23">
        <f t="shared" si="407"/>
        <v>0</v>
      </c>
      <c r="AH1021" s="23">
        <f t="shared" si="408"/>
        <v>0</v>
      </c>
      <c r="AI1021" s="23">
        <f t="shared" si="409"/>
        <v>0</v>
      </c>
      <c r="AJ1021" s="23">
        <f t="shared" si="410"/>
        <v>0</v>
      </c>
    </row>
    <row r="1022" spans="1:36" ht="25.5" customHeight="1" x14ac:dyDescent="0.2">
      <c r="A1022" s="225" t="s">
        <v>0</v>
      </c>
      <c r="B1022" s="232" t="s">
        <v>926</v>
      </c>
      <c r="C1022" s="41" t="s">
        <v>26</v>
      </c>
      <c r="D1022" s="74" t="s">
        <v>1339</v>
      </c>
      <c r="E1022" s="93" t="str">
        <f>IF(D1022="Bon état","Niveau 1",IF(D1022="Faïencée","Niveau 2",IF(D1022="Fortement faïencée","Niveau 3",IF(D1022="Orniérée","Niveau 4",IF(D1022="Affaissée ou quasi détruite","Niveau 5","")))))</f>
        <v>Niveau 1</v>
      </c>
      <c r="F1022" s="27" t="s">
        <v>1136</v>
      </c>
      <c r="G1022" s="41" t="s">
        <v>1145</v>
      </c>
      <c r="H1022" s="76">
        <v>100</v>
      </c>
      <c r="I1022" s="109">
        <v>4.5</v>
      </c>
      <c r="J1022" s="94">
        <f>I1022*H1022</f>
        <v>450</v>
      </c>
      <c r="K1022" s="27">
        <v>0</v>
      </c>
      <c r="L1022" s="27">
        <v>0</v>
      </c>
      <c r="M1022" s="27">
        <v>0</v>
      </c>
      <c r="N1022" s="27">
        <v>0</v>
      </c>
      <c r="O1022" s="27">
        <v>0</v>
      </c>
      <c r="P1022" s="118"/>
      <c r="Q1022" s="27"/>
      <c r="R1022" s="45"/>
      <c r="S1022" s="55"/>
      <c r="T1022" s="23"/>
      <c r="U1022" s="23"/>
      <c r="V1022" s="23"/>
      <c r="W1022" s="23"/>
      <c r="X1022" s="23"/>
      <c r="Y1022" s="91"/>
      <c r="Z1022" s="92"/>
      <c r="AA1022" s="92"/>
      <c r="AB1022" s="67" t="str">
        <f>IF(R1022="Année N",Y1022+Z1022+AA1022,"")</f>
        <v/>
      </c>
      <c r="AC1022" s="67" t="str">
        <f>IF(R1022="N+1",Y1022+Z1022+AA1022,"")</f>
        <v/>
      </c>
      <c r="AD1022" s="67" t="str">
        <f>IF(R1022="&gt; N+1",Y1022+Z1022+AA1022,"")</f>
        <v/>
      </c>
      <c r="AE1022" s="31"/>
      <c r="AF1022" s="23">
        <f>IF(E1022="Niveau 1",1,0)</f>
        <v>1</v>
      </c>
      <c r="AG1022" s="23">
        <f>IF(E1022="Niveau 2",1,0)</f>
        <v>0</v>
      </c>
      <c r="AH1022" s="23">
        <f>IF(E1022="Niveau 3",1,0)</f>
        <v>0</v>
      </c>
      <c r="AI1022" s="23">
        <f>IF(E1022="Niveau 4",1,0)</f>
        <v>0</v>
      </c>
      <c r="AJ1022" s="23">
        <f>IF(E1022="Niveau 5",1,0)</f>
        <v>0</v>
      </c>
    </row>
    <row r="1023" spans="1:36" ht="25.5" customHeight="1" x14ac:dyDescent="0.2">
      <c r="A1023" s="225" t="s">
        <v>7</v>
      </c>
      <c r="B1023" s="233" t="s">
        <v>926</v>
      </c>
      <c r="C1023" s="41" t="s">
        <v>26</v>
      </c>
      <c r="D1023" s="74" t="s">
        <v>1179</v>
      </c>
      <c r="E1023" s="93" t="str">
        <f>IF(D1023="Bon état","Niveau 1",IF(D1023="Faïencée","Niveau 2",IF(D1023="Fortement faïencée","Niveau 3",IF(D1023="Orniérée","Niveau 4",IF(D1023="Affaissée ou quasi détruite","Niveau 5","")))))</f>
        <v>Niveau 2</v>
      </c>
      <c r="F1023" s="27" t="s">
        <v>1136</v>
      </c>
      <c r="G1023" s="41" t="s">
        <v>1145</v>
      </c>
      <c r="H1023" s="76">
        <v>60</v>
      </c>
      <c r="I1023" s="109">
        <v>4.5999999999999996</v>
      </c>
      <c r="J1023" s="94">
        <f>I1023*H1023</f>
        <v>276</v>
      </c>
      <c r="K1023" s="27"/>
      <c r="L1023" s="27"/>
      <c r="M1023" s="27"/>
      <c r="N1023" s="27"/>
      <c r="O1023" s="27"/>
      <c r="P1023" s="118"/>
      <c r="Q1023" s="27"/>
      <c r="R1023" s="45"/>
      <c r="S1023" s="55"/>
      <c r="T1023" s="23"/>
      <c r="U1023" s="23"/>
      <c r="V1023" s="23"/>
      <c r="W1023" s="23"/>
      <c r="X1023" s="23"/>
      <c r="Y1023" s="91"/>
      <c r="Z1023" s="92"/>
      <c r="AA1023" s="92"/>
      <c r="AB1023" s="67" t="str">
        <f>IF(R1023="Année N",Y1023+Z1023+AA1023,"")</f>
        <v/>
      </c>
      <c r="AC1023" s="67" t="str">
        <f>IF(R1023="N+1",Y1023+Z1023+AA1023,"")</f>
        <v/>
      </c>
      <c r="AD1023" s="67" t="str">
        <f>IF(R1023="&gt; N+1",Y1023+Z1023+AA1023,"")</f>
        <v/>
      </c>
      <c r="AE1023" s="31"/>
      <c r="AF1023" s="23">
        <f>IF(E1023="Niveau 1",1,0)</f>
        <v>0</v>
      </c>
      <c r="AG1023" s="23">
        <f>IF(E1023="Niveau 2",1,0)</f>
        <v>1</v>
      </c>
      <c r="AH1023" s="23">
        <f>IF(E1023="Niveau 3",1,0)</f>
        <v>0</v>
      </c>
      <c r="AI1023" s="23">
        <f>IF(E1023="Niveau 4",1,0)</f>
        <v>0</v>
      </c>
      <c r="AJ1023" s="23">
        <f>IF(E1023="Niveau 5",1,0)</f>
        <v>0</v>
      </c>
    </row>
    <row r="1024" spans="1:36" ht="25.5" customHeight="1" x14ac:dyDescent="0.2">
      <c r="A1024" s="228" t="s">
        <v>5</v>
      </c>
      <c r="B1024" s="234" t="s">
        <v>1948</v>
      </c>
      <c r="C1024" s="179" t="s">
        <v>1116</v>
      </c>
      <c r="D1024" s="74"/>
      <c r="E1024" s="93"/>
      <c r="F1024" s="27" t="s">
        <v>1136</v>
      </c>
      <c r="G1024" s="41" t="s">
        <v>1145</v>
      </c>
      <c r="H1024" s="76"/>
      <c r="I1024" s="109"/>
      <c r="J1024" s="94"/>
      <c r="K1024" s="27"/>
      <c r="L1024" s="27"/>
      <c r="M1024" s="27"/>
      <c r="N1024" s="27"/>
      <c r="O1024" s="27"/>
      <c r="P1024" s="118"/>
      <c r="Q1024" s="27"/>
      <c r="R1024" s="45"/>
      <c r="S1024" s="217"/>
      <c r="T1024" s="23"/>
      <c r="U1024" s="23"/>
      <c r="V1024" s="23"/>
      <c r="W1024" s="23"/>
      <c r="X1024" s="23"/>
      <c r="Y1024" s="91"/>
      <c r="Z1024" s="92"/>
      <c r="AA1024" s="92"/>
      <c r="AB1024" s="216"/>
      <c r="AC1024" s="216"/>
      <c r="AD1024" s="216"/>
      <c r="AE1024" s="31"/>
      <c r="AF1024" s="23"/>
      <c r="AG1024" s="23"/>
      <c r="AH1024" s="23"/>
      <c r="AI1024" s="23"/>
      <c r="AJ1024" s="23"/>
    </row>
    <row r="1025" spans="1:36" ht="25.5" customHeight="1" x14ac:dyDescent="0.2">
      <c r="A1025" s="225" t="s">
        <v>0</v>
      </c>
      <c r="B1025" s="226" t="s">
        <v>927</v>
      </c>
      <c r="C1025" s="41" t="s">
        <v>29</v>
      </c>
      <c r="D1025" s="74" t="s">
        <v>1339</v>
      </c>
      <c r="E1025" s="93" t="str">
        <f>IF(D1025="Bon état","Niveau 1",IF(D1025="Faïencée","Niveau 2",IF(D1025="Fortement faïencée","Niveau 3",IF(D1025="Orniérée","Niveau 4",IF(D1025="Affaissée ou quasi détruite","Niveau 5","")))))</f>
        <v>Niveau 1</v>
      </c>
      <c r="F1025" s="27" t="s">
        <v>1136</v>
      </c>
      <c r="G1025" s="41" t="s">
        <v>1145</v>
      </c>
      <c r="H1025" s="76">
        <v>220</v>
      </c>
      <c r="I1025" s="109">
        <v>4.4000000000000004</v>
      </c>
      <c r="J1025" s="94">
        <f>I1025*H1025</f>
        <v>968.00000000000011</v>
      </c>
      <c r="K1025" s="27">
        <v>0</v>
      </c>
      <c r="L1025" s="27">
        <v>0</v>
      </c>
      <c r="M1025" s="27">
        <v>0</v>
      </c>
      <c r="N1025" s="27">
        <v>0</v>
      </c>
      <c r="O1025" s="27">
        <v>0</v>
      </c>
      <c r="P1025" s="118"/>
      <c r="Q1025" s="27"/>
      <c r="R1025" s="45"/>
      <c r="S1025" s="55"/>
      <c r="T1025" s="23"/>
      <c r="U1025" s="23"/>
      <c r="V1025" s="23"/>
      <c r="W1025" s="23"/>
      <c r="X1025" s="23"/>
      <c r="Y1025" s="91"/>
      <c r="Z1025" s="92"/>
      <c r="AA1025" s="92"/>
      <c r="AB1025" s="67" t="str">
        <f>IF(R1025="Année N",Y1025+Z1025+AA1025,"")</f>
        <v/>
      </c>
      <c r="AC1025" s="67" t="str">
        <f>IF(R1025="N+1",Y1025+Z1025+AA1025,"")</f>
        <v/>
      </c>
      <c r="AD1025" s="67" t="str">
        <f>IF(R1025="&gt; N+1",Y1025+Z1025+AA1025,"")</f>
        <v/>
      </c>
      <c r="AE1025" s="31"/>
      <c r="AF1025" s="23">
        <f>IF(E1025="Niveau 1",1,0)</f>
        <v>1</v>
      </c>
      <c r="AG1025" s="23">
        <f>IF(E1025="Niveau 2",1,0)</f>
        <v>0</v>
      </c>
      <c r="AH1025" s="23">
        <f>IF(E1025="Niveau 3",1,0)</f>
        <v>0</v>
      </c>
      <c r="AI1025" s="23">
        <f>IF(E1025="Niveau 4",1,0)</f>
        <v>0</v>
      </c>
      <c r="AJ1025" s="23">
        <f>IF(E1025="Niveau 5",1,0)</f>
        <v>0</v>
      </c>
    </row>
    <row r="1026" spans="1:36" ht="25.5" customHeight="1" x14ac:dyDescent="0.2">
      <c r="A1026" s="221" t="s">
        <v>0</v>
      </c>
      <c r="B1026" s="222" t="s">
        <v>1955</v>
      </c>
      <c r="C1026" s="41" t="s">
        <v>38</v>
      </c>
      <c r="D1026" s="74" t="s">
        <v>1339</v>
      </c>
      <c r="E1026" s="93" t="str">
        <f>IF(D1026="Bon état","Niveau 1",IF(D1026="Faïencée","Niveau 2",IF(D1026="Fortement faïencée","Niveau 3",IF(D1026="Orniérée","Niveau 4",IF(D1026="Affaissée ou quasi détruite","Niveau 5","")))))</f>
        <v>Niveau 1</v>
      </c>
      <c r="F1026" s="27" t="s">
        <v>1136</v>
      </c>
      <c r="G1026" s="41" t="s">
        <v>1145</v>
      </c>
      <c r="H1026" s="76">
        <v>265</v>
      </c>
      <c r="I1026" s="109">
        <v>5</v>
      </c>
      <c r="J1026" s="94">
        <f>I1026*H1026</f>
        <v>1325</v>
      </c>
      <c r="K1026" s="27">
        <v>0</v>
      </c>
      <c r="L1026" s="27">
        <v>0</v>
      </c>
      <c r="M1026" s="27">
        <v>0</v>
      </c>
      <c r="N1026" s="27">
        <v>0</v>
      </c>
      <c r="O1026" s="27">
        <v>0</v>
      </c>
      <c r="P1026" s="118">
        <v>2015</v>
      </c>
      <c r="Q1026" s="27" t="s">
        <v>1170</v>
      </c>
      <c r="R1026" s="45"/>
      <c r="S1026" s="55"/>
      <c r="T1026" s="23"/>
      <c r="U1026" s="23"/>
      <c r="V1026" s="23"/>
      <c r="W1026" s="23"/>
      <c r="X1026" s="23"/>
      <c r="Y1026" s="91"/>
      <c r="Z1026" s="92"/>
      <c r="AA1026" s="92"/>
      <c r="AB1026" s="67" t="str">
        <f>IF(R1026="Année N",Y1026+Z1026+AA1026,"")</f>
        <v/>
      </c>
      <c r="AC1026" s="67" t="str">
        <f>IF(R1026="N+1",Y1026+Z1026+AA1026,"")</f>
        <v/>
      </c>
      <c r="AD1026" s="67" t="str">
        <f>IF(R1026="&gt; N+1",Y1026+Z1026+AA1026,"")</f>
        <v/>
      </c>
      <c r="AE1026" s="31"/>
      <c r="AF1026" s="23">
        <f>IF(E1026="Niveau 1",1,0)</f>
        <v>1</v>
      </c>
      <c r="AG1026" s="23">
        <f>IF(E1026="Niveau 2",1,0)</f>
        <v>0</v>
      </c>
      <c r="AH1026" s="23">
        <f>IF(E1026="Niveau 3",1,0)</f>
        <v>0</v>
      </c>
      <c r="AI1026" s="23">
        <f>IF(E1026="Niveau 4",1,0)</f>
        <v>0</v>
      </c>
      <c r="AJ1026" s="23">
        <f>IF(E1026="Niveau 5",1,0)</f>
        <v>0</v>
      </c>
    </row>
    <row r="1027" spans="1:36" ht="25.5" customHeight="1" x14ac:dyDescent="0.2">
      <c r="A1027" s="221" t="s">
        <v>0</v>
      </c>
      <c r="B1027" s="222" t="s">
        <v>1954</v>
      </c>
      <c r="C1027" s="41" t="s">
        <v>30</v>
      </c>
      <c r="D1027" s="74" t="s">
        <v>1179</v>
      </c>
      <c r="E1027" s="93" t="str">
        <f>IF(D1027="Bon état","Niveau 1",IF(D1027="Faïencée","Niveau 2",IF(D1027="Fortement faïencée","Niveau 3",IF(D1027="Orniérée","Niveau 4",IF(D1027="Affaissée ou quasi détruite","Niveau 5","")))))</f>
        <v>Niveau 2</v>
      </c>
      <c r="F1027" s="27" t="s">
        <v>1136</v>
      </c>
      <c r="G1027" s="41" t="s">
        <v>1145</v>
      </c>
      <c r="H1027" s="76">
        <v>220</v>
      </c>
      <c r="I1027" s="109">
        <v>4.4000000000000004</v>
      </c>
      <c r="J1027" s="94">
        <f>I1027*H1027</f>
        <v>968.00000000000011</v>
      </c>
      <c r="K1027" s="27"/>
      <c r="L1027" s="27"/>
      <c r="M1027" s="27"/>
      <c r="N1027" s="27"/>
      <c r="O1027" s="27"/>
      <c r="P1027" s="118"/>
      <c r="Q1027" s="27"/>
      <c r="R1027" s="45"/>
      <c r="S1027" s="55"/>
      <c r="T1027" s="23"/>
      <c r="U1027" s="23"/>
      <c r="V1027" s="23"/>
      <c r="W1027" s="23"/>
      <c r="X1027" s="23"/>
      <c r="Y1027" s="91"/>
      <c r="Z1027" s="92"/>
      <c r="AA1027" s="92"/>
      <c r="AB1027" s="67" t="str">
        <f>IF(R1027="Année N",Y1027+Z1027+AA1027,"")</f>
        <v/>
      </c>
      <c r="AC1027" s="67" t="str">
        <f>IF(R1027="N+1",Y1027+Z1027+AA1027,"")</f>
        <v/>
      </c>
      <c r="AD1027" s="67" t="str">
        <f>IF(R1027="&gt; N+1",Y1027+Z1027+AA1027,"")</f>
        <v/>
      </c>
      <c r="AE1027" s="31"/>
      <c r="AF1027" s="23">
        <f>IF(E1027="Niveau 1",1,0)</f>
        <v>0</v>
      </c>
      <c r="AG1027" s="23">
        <f>IF(E1027="Niveau 2",1,0)</f>
        <v>1</v>
      </c>
      <c r="AH1027" s="23">
        <f>IF(E1027="Niveau 3",1,0)</f>
        <v>0</v>
      </c>
      <c r="AI1027" s="23">
        <f>IF(E1027="Niveau 4",1,0)</f>
        <v>0</v>
      </c>
      <c r="AJ1027" s="23">
        <f>IF(E1027="Niveau 5",1,0)</f>
        <v>0</v>
      </c>
    </row>
    <row r="1028" spans="1:36" ht="25.5" customHeight="1" x14ac:dyDescent="0.2">
      <c r="A1028" s="221" t="s">
        <v>0</v>
      </c>
      <c r="B1028" s="222" t="s">
        <v>1899</v>
      </c>
      <c r="C1028" s="41" t="s">
        <v>36</v>
      </c>
      <c r="D1028" s="74" t="s">
        <v>1179</v>
      </c>
      <c r="E1028" s="93" t="str">
        <f t="shared" ref="E1028" si="447">IF(D1028="Bon état","Niveau 1",IF(D1028="Faïencée","Niveau 2",IF(D1028="Fortement faïencée","Niveau 3",IF(D1028="Orniérée","Niveau 4",IF(D1028="Affaissée ou quasi détruite","Niveau 5","")))))</f>
        <v>Niveau 2</v>
      </c>
      <c r="F1028" s="27" t="s">
        <v>1134</v>
      </c>
      <c r="G1028" s="41" t="s">
        <v>1145</v>
      </c>
      <c r="H1028" s="76">
        <v>980</v>
      </c>
      <c r="I1028" s="109">
        <v>8.6</v>
      </c>
      <c r="J1028" s="94">
        <f t="shared" si="402"/>
        <v>8428</v>
      </c>
      <c r="K1028" s="27">
        <v>130</v>
      </c>
      <c r="L1028" s="27">
        <v>0</v>
      </c>
      <c r="M1028" s="27">
        <v>0</v>
      </c>
      <c r="N1028" s="27">
        <v>1686</v>
      </c>
      <c r="O1028" s="27">
        <v>0</v>
      </c>
      <c r="P1028" s="118" t="s">
        <v>1235</v>
      </c>
      <c r="Q1028" s="27" t="s">
        <v>1119</v>
      </c>
      <c r="R1028" s="45" t="s">
        <v>1123</v>
      </c>
      <c r="S1028" s="55"/>
      <c r="T1028" s="23"/>
      <c r="U1028" s="23"/>
      <c r="V1028" s="23"/>
      <c r="W1028" s="23"/>
      <c r="X1028" s="23"/>
      <c r="Y1028" s="91"/>
      <c r="Z1028" s="92"/>
      <c r="AA1028" s="92"/>
      <c r="AB1028" s="67">
        <f t="shared" si="403"/>
        <v>0</v>
      </c>
      <c r="AC1028" s="67" t="s">
        <v>1201</v>
      </c>
      <c r="AD1028" s="67" t="str">
        <f t="shared" si="405"/>
        <v/>
      </c>
      <c r="AE1028" s="31"/>
      <c r="AF1028" s="23">
        <f t="shared" si="406"/>
        <v>0</v>
      </c>
      <c r="AG1028" s="23">
        <f t="shared" si="407"/>
        <v>1</v>
      </c>
      <c r="AH1028" s="23">
        <f t="shared" si="408"/>
        <v>0</v>
      </c>
      <c r="AI1028" s="23">
        <f t="shared" si="409"/>
        <v>0</v>
      </c>
      <c r="AJ1028" s="23">
        <f t="shared" si="410"/>
        <v>0</v>
      </c>
    </row>
    <row r="1029" spans="1:36" ht="25.5" customHeight="1" x14ac:dyDescent="0.2">
      <c r="A1029" s="221" t="s">
        <v>0</v>
      </c>
      <c r="B1029" s="222" t="s">
        <v>932</v>
      </c>
      <c r="C1029" s="236" t="s">
        <v>37</v>
      </c>
      <c r="D1029" s="74" t="s">
        <v>1179</v>
      </c>
      <c r="E1029" s="93" t="str">
        <f>IF(D1029="Bon état","Niveau 1",IF(D1029="Faïencée","Niveau 2",IF(D1029="Fortement faïencée","Niveau 3",IF(D1029="Orniérée","Niveau 4",IF(D1029="Affaissée ou quasi détruite","Niveau 5","")))))</f>
        <v>Niveau 2</v>
      </c>
      <c r="F1029" s="27" t="s">
        <v>1136</v>
      </c>
      <c r="G1029" s="41" t="s">
        <v>1145</v>
      </c>
      <c r="H1029" s="76">
        <v>175</v>
      </c>
      <c r="I1029" s="109">
        <v>5.5</v>
      </c>
      <c r="J1029" s="94">
        <f>I1029*H1029</f>
        <v>962.5</v>
      </c>
      <c r="K1029" s="27">
        <v>60</v>
      </c>
      <c r="L1029" s="27">
        <v>0</v>
      </c>
      <c r="M1029" s="27">
        <v>0</v>
      </c>
      <c r="N1029" s="27">
        <v>479</v>
      </c>
      <c r="O1029" s="27">
        <v>0</v>
      </c>
      <c r="P1029" s="118"/>
      <c r="Q1029" s="27"/>
      <c r="R1029" s="45"/>
      <c r="S1029" s="55"/>
      <c r="T1029" s="23"/>
      <c r="U1029" s="23"/>
      <c r="V1029" s="23"/>
      <c r="W1029" s="23"/>
      <c r="X1029" s="23"/>
      <c r="Y1029" s="91"/>
      <c r="Z1029" s="92"/>
      <c r="AA1029" s="92"/>
      <c r="AB1029" s="67" t="str">
        <f>IF(R1029="Année N",Y1029+Z1029+AA1029,"")</f>
        <v/>
      </c>
      <c r="AC1029" s="67" t="str">
        <f>IF(R1029="N+1",Y1029+Z1029+AA1029,"")</f>
        <v/>
      </c>
      <c r="AD1029" s="67" t="str">
        <f>IF(R1029="&gt; N+1",Y1029+Z1029+AA1029,"")</f>
        <v/>
      </c>
      <c r="AE1029" s="31"/>
      <c r="AF1029" s="23">
        <f>IF(E1029="Niveau 1",1,0)</f>
        <v>0</v>
      </c>
      <c r="AG1029" s="23">
        <f>IF(E1029="Niveau 2",1,0)</f>
        <v>1</v>
      </c>
      <c r="AH1029" s="23">
        <f>IF(E1029="Niveau 3",1,0)</f>
        <v>0</v>
      </c>
      <c r="AI1029" s="23">
        <f>IF(E1029="Niveau 4",1,0)</f>
        <v>0</v>
      </c>
      <c r="AJ1029" s="23">
        <f>IF(E1029="Niveau 5",1,0)</f>
        <v>0</v>
      </c>
    </row>
    <row r="1030" spans="1:36" ht="25.5" customHeight="1" x14ac:dyDescent="0.2">
      <c r="A1030" s="221" t="s">
        <v>0</v>
      </c>
      <c r="B1030" s="222" t="s">
        <v>1949</v>
      </c>
      <c r="C1030" s="41" t="s">
        <v>1116</v>
      </c>
      <c r="D1030" s="74" t="s">
        <v>1180</v>
      </c>
      <c r="E1030" s="93" t="str">
        <f>IF(D1030="Bon état","Niveau 1",IF(D1030="Faïencée","Niveau 2",IF(D1030="Fortement faïencée","Niveau 3",IF(D1030="Orniérée","Niveau 4",IF(D1030="Affaissée ou quasi détruite","Niveau 5","")))))</f>
        <v>Niveau 3</v>
      </c>
      <c r="F1030" s="27" t="s">
        <v>1136</v>
      </c>
      <c r="G1030" s="41" t="s">
        <v>1145</v>
      </c>
      <c r="H1030" s="76">
        <v>315</v>
      </c>
      <c r="I1030" s="109">
        <v>4.5</v>
      </c>
      <c r="J1030" s="94">
        <f>I1030*H1030</f>
        <v>1417.5</v>
      </c>
      <c r="K1030" s="27"/>
      <c r="L1030" s="27"/>
      <c r="M1030" s="27"/>
      <c r="N1030" s="27"/>
      <c r="O1030" s="27"/>
      <c r="P1030" s="118" t="s">
        <v>1950</v>
      </c>
      <c r="Q1030" s="27"/>
      <c r="R1030" s="45"/>
      <c r="S1030" s="55"/>
      <c r="T1030" s="23"/>
      <c r="U1030" s="23"/>
      <c r="V1030" s="23"/>
      <c r="W1030" s="23"/>
      <c r="X1030" s="23"/>
      <c r="Y1030" s="91"/>
      <c r="Z1030" s="92"/>
      <c r="AA1030" s="92"/>
      <c r="AB1030" s="67" t="str">
        <f>IF(R1030="Année N",Y1030+Z1030+AA1030,"")</f>
        <v/>
      </c>
      <c r="AC1030" s="67" t="str">
        <f>IF(R1030="N+1",Y1030+Z1030+AA1030,"")</f>
        <v/>
      </c>
      <c r="AD1030" s="67" t="str">
        <f>IF(R1030="&gt; N+1",Y1030+Z1030+AA1030,"")</f>
        <v/>
      </c>
      <c r="AE1030" s="31"/>
      <c r="AF1030" s="23">
        <f>IF(E1030="Niveau 1",1,0)</f>
        <v>0</v>
      </c>
      <c r="AG1030" s="23">
        <f>IF(E1030="Niveau 2",1,0)</f>
        <v>0</v>
      </c>
      <c r="AH1030" s="23">
        <f>IF(E1030="Niveau 3",1,0)</f>
        <v>1</v>
      </c>
      <c r="AI1030" s="23">
        <f>IF(E1030="Niveau 4",1,0)</f>
        <v>0</v>
      </c>
      <c r="AJ1030" s="23">
        <f>IF(E1030="Niveau 5",1,0)</f>
        <v>0</v>
      </c>
    </row>
    <row r="1031" spans="1:36" ht="25.5" customHeight="1" x14ac:dyDescent="0.2">
      <c r="A1031" s="221" t="s">
        <v>0</v>
      </c>
      <c r="B1031" s="222" t="s">
        <v>933</v>
      </c>
      <c r="C1031" s="41" t="s">
        <v>31</v>
      </c>
      <c r="D1031" s="74" t="s">
        <v>1339</v>
      </c>
      <c r="E1031" s="93" t="str">
        <f>IF(D1031="Bon état","Niveau 1",IF(D1031="Faïencée","Niveau 2",IF(D1031="Fortement faïencée","Niveau 3",IF(D1031="Orniérée","Niveau 4",IF(D1031="Affaissée ou quasi détruite","Niveau 5","")))))</f>
        <v>Niveau 1</v>
      </c>
      <c r="F1031" s="27" t="s">
        <v>1136</v>
      </c>
      <c r="G1031" s="41" t="s">
        <v>1145</v>
      </c>
      <c r="H1031" s="76">
        <v>60</v>
      </c>
      <c r="I1031" s="109">
        <v>4.5999999999999996</v>
      </c>
      <c r="J1031" s="94">
        <f>I1031*H1031</f>
        <v>276</v>
      </c>
      <c r="K1031" s="27"/>
      <c r="L1031" s="27"/>
      <c r="M1031" s="27"/>
      <c r="N1031" s="27"/>
      <c r="O1031" s="27"/>
      <c r="P1031" s="118"/>
      <c r="Q1031" s="27"/>
      <c r="R1031" s="45"/>
      <c r="S1031" s="55"/>
      <c r="T1031" s="23"/>
      <c r="U1031" s="23"/>
      <c r="V1031" s="23"/>
      <c r="W1031" s="23"/>
      <c r="X1031" s="23"/>
      <c r="Y1031" s="91"/>
      <c r="Z1031" s="92"/>
      <c r="AA1031" s="92"/>
      <c r="AB1031" s="67" t="str">
        <f>IF(R1031="Année N",Y1031+Z1031+AA1031,"")</f>
        <v/>
      </c>
      <c r="AC1031" s="67" t="str">
        <f>IF(R1031="N+1",Y1031+Z1031+AA1031,"")</f>
        <v/>
      </c>
      <c r="AD1031" s="67" t="str">
        <f>IF(R1031="&gt; N+1",Y1031+Z1031+AA1031,"")</f>
        <v/>
      </c>
      <c r="AE1031" s="31"/>
      <c r="AF1031" s="23">
        <f>IF(E1031="Niveau 1",1,0)</f>
        <v>1</v>
      </c>
      <c r="AG1031" s="23">
        <f>IF(E1031="Niveau 2",1,0)</f>
        <v>0</v>
      </c>
      <c r="AH1031" s="23">
        <f>IF(E1031="Niveau 3",1,0)</f>
        <v>0</v>
      </c>
      <c r="AI1031" s="23">
        <f>IF(E1031="Niveau 4",1,0)</f>
        <v>0</v>
      </c>
      <c r="AJ1031" s="23">
        <f>IF(E1031="Niveau 5",1,0)</f>
        <v>0</v>
      </c>
    </row>
    <row r="1032" spans="1:36" s="263" customFormat="1" ht="25.5" customHeight="1" x14ac:dyDescent="0.2">
      <c r="A1032" s="248" t="s">
        <v>0</v>
      </c>
      <c r="B1032" s="249" t="s">
        <v>1953</v>
      </c>
      <c r="C1032" s="250" t="s">
        <v>31</v>
      </c>
      <c r="D1032" s="251"/>
      <c r="E1032" s="247" t="str">
        <f>IF(D1032="Bon état","Niveau 1",IF(D1032="Faïencée","Niveau 2",IF(D1032="Fortement faïencée","Niveau 3",IF(D1032="Orniérée","Niveau 4",IF(D1032="Affaissée ou quasi détruite","Niveau 5","")))))</f>
        <v/>
      </c>
      <c r="F1032" s="252"/>
      <c r="G1032" s="250"/>
      <c r="H1032" s="253"/>
      <c r="I1032" s="254"/>
      <c r="J1032" s="255">
        <f>I1032*H1032</f>
        <v>0</v>
      </c>
      <c r="K1032" s="252"/>
      <c r="L1032" s="252"/>
      <c r="M1032" s="252"/>
      <c r="N1032" s="252"/>
      <c r="O1032" s="252"/>
      <c r="P1032" s="246" t="s">
        <v>2120</v>
      </c>
      <c r="Q1032" s="252"/>
      <c r="R1032" s="256"/>
      <c r="S1032" s="247"/>
      <c r="T1032" s="261"/>
      <c r="U1032" s="261"/>
      <c r="V1032" s="261"/>
      <c r="W1032" s="261"/>
      <c r="X1032" s="261"/>
      <c r="Y1032" s="257"/>
      <c r="Z1032" s="258"/>
      <c r="AA1032" s="258"/>
      <c r="AB1032" s="259" t="str">
        <f>IF(R1032="Année N",Y1032+Z1032+AA1032,"")</f>
        <v/>
      </c>
      <c r="AC1032" s="259" t="str">
        <f>IF(R1032="N+1",Y1032+Z1032+AA1032,"")</f>
        <v/>
      </c>
      <c r="AD1032" s="259" t="str">
        <f>IF(R1032="&gt; N+1",Y1032+Z1032+AA1032,"")</f>
        <v/>
      </c>
      <c r="AE1032" s="262"/>
      <c r="AF1032" s="261">
        <f>IF(E1032="Niveau 1",1,0)</f>
        <v>0</v>
      </c>
      <c r="AG1032" s="261">
        <f>IF(E1032="Niveau 2",1,0)</f>
        <v>0</v>
      </c>
      <c r="AH1032" s="261">
        <f>IF(E1032="Niveau 3",1,0)</f>
        <v>0</v>
      </c>
      <c r="AI1032" s="261">
        <f>IF(E1032="Niveau 4",1,0)</f>
        <v>0</v>
      </c>
      <c r="AJ1032" s="261">
        <f>IF(E1032="Niveau 5",1,0)</f>
        <v>0</v>
      </c>
    </row>
    <row r="1033" spans="1:36" ht="25.5" customHeight="1" x14ac:dyDescent="0.2">
      <c r="A1033" s="221" t="s">
        <v>5</v>
      </c>
      <c r="B1033" s="222" t="s">
        <v>1951</v>
      </c>
      <c r="C1033" s="215" t="s">
        <v>25</v>
      </c>
      <c r="D1033" s="74" t="s">
        <v>1179</v>
      </c>
      <c r="E1033" s="93" t="str">
        <f>IF(D1033="Bon état","Niveau 1",IF(D1033="Faïencée","Niveau 2",IF(D1033="Fortement faïencée","Niveau 3",IF(D1033="Orniérée","Niveau 4",IF(D1033="Affaissée ou quasi détruite","Niveau 5","")))))</f>
        <v>Niveau 2</v>
      </c>
      <c r="F1033" s="27" t="s">
        <v>1135</v>
      </c>
      <c r="G1033" s="41" t="s">
        <v>1144</v>
      </c>
      <c r="H1033" s="76"/>
      <c r="I1033" s="109"/>
      <c r="J1033" s="94">
        <f>I1033*H1033</f>
        <v>0</v>
      </c>
      <c r="K1033" s="27"/>
      <c r="L1033" s="27"/>
      <c r="M1033" s="27"/>
      <c r="N1033" s="27"/>
      <c r="O1033" s="27"/>
      <c r="P1033" s="118" t="s">
        <v>2126</v>
      </c>
      <c r="Q1033" s="27"/>
      <c r="R1033" s="45"/>
      <c r="S1033" s="55"/>
      <c r="T1033" s="23"/>
      <c r="U1033" s="23"/>
      <c r="V1033" s="23"/>
      <c r="W1033" s="23"/>
      <c r="X1033" s="23"/>
      <c r="Y1033" s="91"/>
      <c r="Z1033" s="92"/>
      <c r="AA1033" s="92"/>
      <c r="AB1033" s="67" t="str">
        <f>IF(R1033="Année N",Y1033+Z1033+AA1033,"")</f>
        <v/>
      </c>
      <c r="AC1033" s="67" t="str">
        <f>IF(R1033="N+1",Y1033+Z1033+AA1033,"")</f>
        <v/>
      </c>
      <c r="AD1033" s="67" t="str">
        <f>IF(R1033="&gt; N+1",Y1033+Z1033+AA1033,"")</f>
        <v/>
      </c>
      <c r="AE1033" s="31"/>
      <c r="AF1033" s="23">
        <f>IF(E1033="Niveau 1",1,0)</f>
        <v>0</v>
      </c>
      <c r="AG1033" s="23">
        <f>IF(E1033="Niveau 2",1,0)</f>
        <v>1</v>
      </c>
      <c r="AH1033" s="23">
        <f>IF(E1033="Niveau 3",1,0)</f>
        <v>0</v>
      </c>
      <c r="AI1033" s="23">
        <f>IF(E1033="Niveau 4",1,0)</f>
        <v>0</v>
      </c>
      <c r="AJ1033" s="23">
        <f>IF(E1033="Niveau 5",1,0)</f>
        <v>0</v>
      </c>
    </row>
    <row r="1034" spans="1:36" ht="25.5" customHeight="1" x14ac:dyDescent="0.2">
      <c r="A1034" s="225" t="s">
        <v>13</v>
      </c>
      <c r="B1034" s="226" t="s">
        <v>1952</v>
      </c>
      <c r="C1034" s="41" t="s">
        <v>27</v>
      </c>
      <c r="D1034" s="74" t="s">
        <v>1339</v>
      </c>
      <c r="E1034" s="93" t="str">
        <f t="shared" ref="E1034:E1044" si="448">IF(D1034="Bon état","Niveau 1",IF(D1034="Faïencée","Niveau 2",IF(D1034="Fortement faïencée","Niveau 3",IF(D1034="Orniérée","Niveau 4",IF(D1034="Affaissée ou quasi détruite","Niveau 5","")))))</f>
        <v>Niveau 1</v>
      </c>
      <c r="F1034" s="27" t="s">
        <v>1136</v>
      </c>
      <c r="G1034" s="41" t="s">
        <v>1145</v>
      </c>
      <c r="H1034" s="76">
        <v>80</v>
      </c>
      <c r="I1034" s="109">
        <v>1.5</v>
      </c>
      <c r="J1034" s="94">
        <f t="shared" ref="J1034:J1038" si="449">I1034*H1034</f>
        <v>120</v>
      </c>
      <c r="K1034" s="27"/>
      <c r="L1034" s="27"/>
      <c r="M1034" s="27"/>
      <c r="N1034" s="27"/>
      <c r="O1034" s="27"/>
      <c r="P1034" s="118"/>
      <c r="Q1034" s="27"/>
      <c r="R1034" s="45"/>
      <c r="S1034" s="55"/>
      <c r="T1034" s="23"/>
      <c r="U1034" s="23"/>
      <c r="V1034" s="23"/>
      <c r="W1034" s="23"/>
      <c r="X1034" s="23"/>
      <c r="Y1034" s="91"/>
      <c r="Z1034" s="92"/>
      <c r="AA1034" s="92"/>
      <c r="AB1034" s="67" t="str">
        <f t="shared" ref="AB1034:AB1038" si="450">IF(R1034="Année N",Y1034+Z1034+AA1034,"")</f>
        <v/>
      </c>
      <c r="AC1034" s="67" t="str">
        <f t="shared" ref="AC1034:AC1038" si="451">IF(R1034="N+1",Y1034+Z1034+AA1034,"")</f>
        <v/>
      </c>
      <c r="AD1034" s="67" t="str">
        <f t="shared" ref="AD1034:AD1038" si="452">IF(R1034="&gt; N+1",Y1034+Z1034+AA1034,"")</f>
        <v/>
      </c>
      <c r="AE1034" s="31"/>
      <c r="AF1034" s="23">
        <f t="shared" ref="AF1034:AF1038" si="453">IF(E1034="Niveau 1",1,0)</f>
        <v>1</v>
      </c>
      <c r="AG1034" s="23">
        <f t="shared" ref="AG1034:AG1038" si="454">IF(E1034="Niveau 2",1,0)</f>
        <v>0</v>
      </c>
      <c r="AH1034" s="23">
        <f t="shared" ref="AH1034:AH1038" si="455">IF(E1034="Niveau 3",1,0)</f>
        <v>0</v>
      </c>
      <c r="AI1034" s="23">
        <f t="shared" ref="AI1034:AI1038" si="456">IF(E1034="Niveau 4",1,0)</f>
        <v>0</v>
      </c>
      <c r="AJ1034" s="23">
        <f t="shared" ref="AJ1034:AJ1038" si="457">IF(E1034="Niveau 5",1,0)</f>
        <v>0</v>
      </c>
    </row>
    <row r="1035" spans="1:36" ht="25.5" customHeight="1" x14ac:dyDescent="0.2">
      <c r="A1035" s="126" t="s">
        <v>0</v>
      </c>
      <c r="B1035" s="128" t="s">
        <v>1245</v>
      </c>
      <c r="C1035" s="41" t="s">
        <v>36</v>
      </c>
      <c r="D1035" s="74" t="s">
        <v>1179</v>
      </c>
      <c r="E1035" s="93" t="str">
        <f t="shared" si="448"/>
        <v>Niveau 2</v>
      </c>
      <c r="F1035" s="27" t="s">
        <v>1136</v>
      </c>
      <c r="G1035" s="41" t="s">
        <v>1145</v>
      </c>
      <c r="H1035" s="76">
        <v>100</v>
      </c>
      <c r="I1035" s="109">
        <v>5.5</v>
      </c>
      <c r="J1035" s="94">
        <f t="shared" si="449"/>
        <v>550</v>
      </c>
      <c r="K1035" s="27">
        <v>0</v>
      </c>
      <c r="L1035" s="27">
        <v>0</v>
      </c>
      <c r="M1035" s="27">
        <v>0</v>
      </c>
      <c r="N1035" s="27">
        <v>110</v>
      </c>
      <c r="O1035" s="27">
        <v>0</v>
      </c>
      <c r="P1035" s="118" t="s">
        <v>1222</v>
      </c>
      <c r="Q1035" s="27"/>
      <c r="R1035" s="45"/>
      <c r="S1035" s="55"/>
      <c r="T1035" s="23"/>
      <c r="U1035" s="23"/>
      <c r="V1035" s="23"/>
      <c r="W1035" s="23"/>
      <c r="X1035" s="23"/>
      <c r="Y1035" s="91"/>
      <c r="Z1035" s="92"/>
      <c r="AA1035" s="92"/>
      <c r="AB1035" s="67" t="str">
        <f t="shared" si="450"/>
        <v/>
      </c>
      <c r="AC1035" s="67" t="str">
        <f t="shared" si="451"/>
        <v/>
      </c>
      <c r="AD1035" s="67" t="str">
        <f t="shared" si="452"/>
        <v/>
      </c>
      <c r="AE1035" s="31"/>
      <c r="AF1035" s="23">
        <f t="shared" si="453"/>
        <v>0</v>
      </c>
      <c r="AG1035" s="23">
        <f t="shared" si="454"/>
        <v>1</v>
      </c>
      <c r="AH1035" s="23">
        <f t="shared" si="455"/>
        <v>0</v>
      </c>
      <c r="AI1035" s="23">
        <f t="shared" si="456"/>
        <v>0</v>
      </c>
      <c r="AJ1035" s="23">
        <f t="shared" si="457"/>
        <v>0</v>
      </c>
    </row>
    <row r="1036" spans="1:36" ht="25.5" customHeight="1" x14ac:dyDescent="0.2">
      <c r="A1036" s="126" t="s">
        <v>0</v>
      </c>
      <c r="B1036" s="60" t="s">
        <v>936</v>
      </c>
      <c r="C1036" s="41" t="s">
        <v>1116</v>
      </c>
      <c r="D1036" s="74" t="s">
        <v>1339</v>
      </c>
      <c r="E1036" s="93" t="str">
        <f t="shared" si="448"/>
        <v>Niveau 1</v>
      </c>
      <c r="F1036" s="27" t="s">
        <v>1136</v>
      </c>
      <c r="G1036" s="41" t="s">
        <v>1145</v>
      </c>
      <c r="H1036" s="76">
        <v>260</v>
      </c>
      <c r="I1036" s="109">
        <v>3.6</v>
      </c>
      <c r="J1036" s="94">
        <f t="shared" si="449"/>
        <v>936</v>
      </c>
      <c r="K1036" s="27">
        <v>15</v>
      </c>
      <c r="L1036" s="27"/>
      <c r="M1036" s="27"/>
      <c r="N1036" s="27"/>
      <c r="O1036" s="27"/>
      <c r="P1036" s="118"/>
      <c r="Q1036" s="27"/>
      <c r="R1036" s="45"/>
      <c r="S1036" s="55"/>
      <c r="T1036" s="23"/>
      <c r="U1036" s="23"/>
      <c r="V1036" s="23"/>
      <c r="W1036" s="23"/>
      <c r="X1036" s="23"/>
      <c r="Y1036" s="91"/>
      <c r="Z1036" s="92"/>
      <c r="AA1036" s="92"/>
      <c r="AB1036" s="67" t="str">
        <f t="shared" si="450"/>
        <v/>
      </c>
      <c r="AC1036" s="67" t="str">
        <f t="shared" si="451"/>
        <v/>
      </c>
      <c r="AD1036" s="67" t="str">
        <f t="shared" si="452"/>
        <v/>
      </c>
      <c r="AE1036" s="31"/>
      <c r="AF1036" s="23">
        <f t="shared" si="453"/>
        <v>1</v>
      </c>
      <c r="AG1036" s="23">
        <f t="shared" si="454"/>
        <v>0</v>
      </c>
      <c r="AH1036" s="23">
        <f t="shared" si="455"/>
        <v>0</v>
      </c>
      <c r="AI1036" s="23">
        <f t="shared" si="456"/>
        <v>0</v>
      </c>
      <c r="AJ1036" s="23">
        <f t="shared" si="457"/>
        <v>0</v>
      </c>
    </row>
    <row r="1037" spans="1:36" ht="25.5" customHeight="1" x14ac:dyDescent="0.2">
      <c r="A1037" s="126" t="s">
        <v>0</v>
      </c>
      <c r="B1037" s="60" t="s">
        <v>937</v>
      </c>
      <c r="C1037" s="41" t="s">
        <v>1114</v>
      </c>
      <c r="D1037" s="74" t="s">
        <v>1339</v>
      </c>
      <c r="E1037" s="93" t="str">
        <f t="shared" si="448"/>
        <v>Niveau 1</v>
      </c>
      <c r="F1037" s="27" t="s">
        <v>1136</v>
      </c>
      <c r="G1037" s="41" t="s">
        <v>1145</v>
      </c>
      <c r="H1037" s="76">
        <v>460</v>
      </c>
      <c r="I1037" s="109">
        <v>5.4</v>
      </c>
      <c r="J1037" s="94">
        <f t="shared" si="449"/>
        <v>2484</v>
      </c>
      <c r="K1037" s="27"/>
      <c r="L1037" s="27"/>
      <c r="M1037" s="27"/>
      <c r="N1037" s="27"/>
      <c r="O1037" s="27"/>
      <c r="P1037" s="118"/>
      <c r="Q1037" s="27"/>
      <c r="R1037" s="45"/>
      <c r="S1037" s="55"/>
      <c r="T1037" s="23"/>
      <c r="U1037" s="23"/>
      <c r="V1037" s="23"/>
      <c r="W1037" s="23"/>
      <c r="X1037" s="23"/>
      <c r="Y1037" s="91"/>
      <c r="Z1037" s="92"/>
      <c r="AA1037" s="92"/>
      <c r="AB1037" s="67" t="str">
        <f t="shared" si="450"/>
        <v/>
      </c>
      <c r="AC1037" s="67" t="str">
        <f t="shared" si="451"/>
        <v/>
      </c>
      <c r="AD1037" s="67" t="str">
        <f t="shared" si="452"/>
        <v/>
      </c>
      <c r="AE1037" s="31"/>
      <c r="AF1037" s="23">
        <f t="shared" si="453"/>
        <v>1</v>
      </c>
      <c r="AG1037" s="23">
        <f t="shared" si="454"/>
        <v>0</v>
      </c>
      <c r="AH1037" s="23">
        <f t="shared" si="455"/>
        <v>0</v>
      </c>
      <c r="AI1037" s="23">
        <f t="shared" si="456"/>
        <v>0</v>
      </c>
      <c r="AJ1037" s="23">
        <f t="shared" si="457"/>
        <v>0</v>
      </c>
    </row>
    <row r="1038" spans="1:36" s="263" customFormat="1" ht="25.5" customHeight="1" x14ac:dyDescent="0.2">
      <c r="A1038" s="248" t="s">
        <v>7</v>
      </c>
      <c r="B1038" s="249" t="s">
        <v>938</v>
      </c>
      <c r="C1038" s="250" t="s">
        <v>27</v>
      </c>
      <c r="D1038" s="251" t="s">
        <v>1180</v>
      </c>
      <c r="E1038" s="247" t="str">
        <f t="shared" si="448"/>
        <v>Niveau 3</v>
      </c>
      <c r="F1038" s="252" t="s">
        <v>1136</v>
      </c>
      <c r="G1038" s="250" t="s">
        <v>1145</v>
      </c>
      <c r="H1038" s="253">
        <v>35</v>
      </c>
      <c r="I1038" s="254">
        <v>1.5</v>
      </c>
      <c r="J1038" s="255">
        <f t="shared" si="449"/>
        <v>52.5</v>
      </c>
      <c r="K1038" s="252"/>
      <c r="L1038" s="252"/>
      <c r="M1038" s="252"/>
      <c r="N1038" s="252">
        <v>16</v>
      </c>
      <c r="O1038" s="252"/>
      <c r="P1038" s="246" t="s">
        <v>2120</v>
      </c>
      <c r="Q1038" s="252"/>
      <c r="R1038" s="256"/>
      <c r="S1038" s="247"/>
      <c r="T1038" s="261"/>
      <c r="U1038" s="261"/>
      <c r="V1038" s="261"/>
      <c r="W1038" s="261"/>
      <c r="X1038" s="261"/>
      <c r="Y1038" s="257"/>
      <c r="Z1038" s="258"/>
      <c r="AA1038" s="258"/>
      <c r="AB1038" s="259" t="str">
        <f t="shared" si="450"/>
        <v/>
      </c>
      <c r="AC1038" s="259" t="str">
        <f t="shared" si="451"/>
        <v/>
      </c>
      <c r="AD1038" s="259" t="str">
        <f t="shared" si="452"/>
        <v/>
      </c>
      <c r="AE1038" s="262"/>
      <c r="AF1038" s="261">
        <f t="shared" si="453"/>
        <v>0</v>
      </c>
      <c r="AG1038" s="261">
        <f t="shared" si="454"/>
        <v>0</v>
      </c>
      <c r="AH1038" s="261">
        <f t="shared" si="455"/>
        <v>1</v>
      </c>
      <c r="AI1038" s="261">
        <f t="shared" si="456"/>
        <v>0</v>
      </c>
      <c r="AJ1038" s="261">
        <f t="shared" si="457"/>
        <v>0</v>
      </c>
    </row>
    <row r="1039" spans="1:36" ht="25.5" customHeight="1" x14ac:dyDescent="0.2">
      <c r="A1039" s="126" t="s">
        <v>0</v>
      </c>
      <c r="B1039" s="60" t="s">
        <v>939</v>
      </c>
      <c r="C1039" s="41" t="s">
        <v>1115</v>
      </c>
      <c r="D1039" s="74" t="s">
        <v>1181</v>
      </c>
      <c r="E1039" s="93" t="str">
        <f t="shared" si="448"/>
        <v>Niveau 4</v>
      </c>
      <c r="F1039" s="27" t="s">
        <v>1135</v>
      </c>
      <c r="G1039" s="41" t="s">
        <v>1145</v>
      </c>
      <c r="H1039" s="76">
        <v>290</v>
      </c>
      <c r="I1039" s="109">
        <v>5.6</v>
      </c>
      <c r="J1039" s="94">
        <f t="shared" ref="J1039:J1068" si="458">I1039*H1039</f>
        <v>1624</v>
      </c>
      <c r="K1039" s="27">
        <v>1624</v>
      </c>
      <c r="L1039" s="27">
        <v>0</v>
      </c>
      <c r="M1039" s="27">
        <v>0</v>
      </c>
      <c r="N1039" s="27">
        <v>731</v>
      </c>
      <c r="O1039" s="27">
        <v>0</v>
      </c>
      <c r="P1039" s="118"/>
      <c r="Q1039" s="27"/>
      <c r="R1039" s="45"/>
      <c r="S1039" s="55"/>
      <c r="T1039" s="23"/>
      <c r="U1039" s="23"/>
      <c r="V1039" s="23"/>
      <c r="W1039" s="23"/>
      <c r="X1039" s="23"/>
      <c r="Y1039" s="91"/>
      <c r="Z1039" s="92"/>
      <c r="AA1039" s="92"/>
      <c r="AB1039" s="67" t="str">
        <f t="shared" ref="AB1039:AB1080" si="459">IF(R1039="Année N",Y1039+Z1039+AA1039,"")</f>
        <v/>
      </c>
      <c r="AC1039" s="67" t="str">
        <f t="shared" ref="AC1039:AC1080" si="460">IF(R1039="N+1",Y1039+Z1039+AA1039,"")</f>
        <v/>
      </c>
      <c r="AD1039" s="67" t="str">
        <f t="shared" ref="AD1039:AD1080" si="461">IF(R1039="&gt; N+1",Y1039+Z1039+AA1039,"")</f>
        <v/>
      </c>
      <c r="AE1039" s="31"/>
      <c r="AF1039" s="23">
        <f t="shared" ref="AF1039:AF1082" si="462">IF(E1039="Niveau 1",1,0)</f>
        <v>0</v>
      </c>
      <c r="AG1039" s="23">
        <f t="shared" ref="AG1039:AG1082" si="463">IF(E1039="Niveau 2",1,0)</f>
        <v>0</v>
      </c>
      <c r="AH1039" s="23">
        <f t="shared" ref="AH1039:AH1082" si="464">IF(E1039="Niveau 3",1,0)</f>
        <v>0</v>
      </c>
      <c r="AI1039" s="23">
        <f t="shared" ref="AI1039:AI1082" si="465">IF(E1039="Niveau 4",1,0)</f>
        <v>1</v>
      </c>
      <c r="AJ1039" s="23">
        <f t="shared" ref="AJ1039:AJ1082" si="466">IF(E1039="Niveau 5",1,0)</f>
        <v>0</v>
      </c>
    </row>
    <row r="1040" spans="1:36" ht="25.5" customHeight="1" x14ac:dyDescent="0.2">
      <c r="A1040" s="126" t="s">
        <v>0</v>
      </c>
      <c r="B1040" s="60" t="s">
        <v>940</v>
      </c>
      <c r="C1040" s="41" t="s">
        <v>23</v>
      </c>
      <c r="D1040" s="74" t="s">
        <v>1339</v>
      </c>
      <c r="E1040" s="93" t="str">
        <f t="shared" si="448"/>
        <v>Niveau 1</v>
      </c>
      <c r="F1040" s="27" t="s">
        <v>1134</v>
      </c>
      <c r="G1040" s="41" t="s">
        <v>1144</v>
      </c>
      <c r="H1040" s="76">
        <v>225</v>
      </c>
      <c r="I1040" s="109">
        <v>5.4</v>
      </c>
      <c r="J1040" s="94">
        <f t="shared" si="458"/>
        <v>1215</v>
      </c>
      <c r="K1040" s="27">
        <v>35</v>
      </c>
      <c r="L1040" s="27">
        <v>0</v>
      </c>
      <c r="M1040" s="27">
        <v>0</v>
      </c>
      <c r="N1040" s="27">
        <v>0</v>
      </c>
      <c r="O1040" s="27">
        <v>0</v>
      </c>
      <c r="P1040" s="118"/>
      <c r="Q1040" s="27"/>
      <c r="R1040" s="45"/>
      <c r="S1040" s="55"/>
      <c r="T1040" s="23"/>
      <c r="U1040" s="23"/>
      <c r="V1040" s="23"/>
      <c r="W1040" s="23"/>
      <c r="X1040" s="23"/>
      <c r="Y1040" s="91"/>
      <c r="Z1040" s="92"/>
      <c r="AA1040" s="92"/>
      <c r="AB1040" s="67" t="str">
        <f t="shared" si="459"/>
        <v/>
      </c>
      <c r="AC1040" s="67" t="str">
        <f t="shared" si="460"/>
        <v/>
      </c>
      <c r="AD1040" s="67" t="str">
        <f t="shared" si="461"/>
        <v/>
      </c>
      <c r="AE1040" s="31"/>
      <c r="AF1040" s="23">
        <f t="shared" si="462"/>
        <v>1</v>
      </c>
      <c r="AG1040" s="23">
        <f t="shared" si="463"/>
        <v>0</v>
      </c>
      <c r="AH1040" s="23">
        <f t="shared" si="464"/>
        <v>0</v>
      </c>
      <c r="AI1040" s="23">
        <f t="shared" si="465"/>
        <v>0</v>
      </c>
      <c r="AJ1040" s="23">
        <f t="shared" si="466"/>
        <v>0</v>
      </c>
    </row>
    <row r="1041" spans="1:36" ht="25.5" customHeight="1" x14ac:dyDescent="0.2">
      <c r="A1041" s="126" t="s">
        <v>0</v>
      </c>
      <c r="B1041" s="60" t="s">
        <v>941</v>
      </c>
      <c r="C1041" s="41" t="s">
        <v>38</v>
      </c>
      <c r="D1041" s="74" t="s">
        <v>1339</v>
      </c>
      <c r="E1041" s="93" t="str">
        <f t="shared" si="448"/>
        <v>Niveau 1</v>
      </c>
      <c r="F1041" s="27" t="s">
        <v>1136</v>
      </c>
      <c r="G1041" s="41" t="s">
        <v>1145</v>
      </c>
      <c r="H1041" s="76">
        <v>103</v>
      </c>
      <c r="I1041" s="109">
        <v>4.3</v>
      </c>
      <c r="J1041" s="94">
        <f t="shared" si="458"/>
        <v>442.9</v>
      </c>
      <c r="K1041" s="27">
        <v>0</v>
      </c>
      <c r="L1041" s="27">
        <v>0</v>
      </c>
      <c r="M1041" s="27">
        <v>0</v>
      </c>
      <c r="N1041" s="27">
        <v>0</v>
      </c>
      <c r="O1041" s="27">
        <v>0</v>
      </c>
      <c r="P1041" s="118">
        <v>2015</v>
      </c>
      <c r="Q1041" s="27" t="s">
        <v>1170</v>
      </c>
      <c r="R1041" s="45"/>
      <c r="S1041" s="55"/>
      <c r="T1041" s="23"/>
      <c r="U1041" s="23"/>
      <c r="V1041" s="23"/>
      <c r="W1041" s="23"/>
      <c r="X1041" s="23"/>
      <c r="Y1041" s="91"/>
      <c r="Z1041" s="92"/>
      <c r="AA1041" s="92"/>
      <c r="AB1041" s="67" t="str">
        <f t="shared" si="459"/>
        <v/>
      </c>
      <c r="AC1041" s="67" t="str">
        <f t="shared" si="460"/>
        <v/>
      </c>
      <c r="AD1041" s="67" t="str">
        <f t="shared" si="461"/>
        <v/>
      </c>
      <c r="AE1041" s="31"/>
      <c r="AF1041" s="23">
        <f t="shared" si="462"/>
        <v>1</v>
      </c>
      <c r="AG1041" s="23">
        <f t="shared" si="463"/>
        <v>0</v>
      </c>
      <c r="AH1041" s="23">
        <f t="shared" si="464"/>
        <v>0</v>
      </c>
      <c r="AI1041" s="23">
        <f t="shared" si="465"/>
        <v>0</v>
      </c>
      <c r="AJ1041" s="23">
        <f t="shared" si="466"/>
        <v>0</v>
      </c>
    </row>
    <row r="1042" spans="1:36" ht="25.5" customHeight="1" x14ac:dyDescent="0.2">
      <c r="A1042" s="177" t="s">
        <v>0</v>
      </c>
      <c r="B1042" s="181" t="s">
        <v>942</v>
      </c>
      <c r="C1042" s="179" t="s">
        <v>25</v>
      </c>
      <c r="D1042" s="74"/>
      <c r="E1042" s="93" t="str">
        <f t="shared" si="448"/>
        <v/>
      </c>
      <c r="F1042" s="27"/>
      <c r="G1042" s="41"/>
      <c r="H1042" s="76"/>
      <c r="I1042" s="109"/>
      <c r="J1042" s="94">
        <f t="shared" si="458"/>
        <v>0</v>
      </c>
      <c r="K1042" s="27"/>
      <c r="L1042" s="27"/>
      <c r="M1042" s="27"/>
      <c r="N1042" s="27"/>
      <c r="O1042" s="27"/>
      <c r="P1042" s="118"/>
      <c r="Q1042" s="27"/>
      <c r="R1042" s="45"/>
      <c r="S1042" s="55"/>
      <c r="T1042" s="23"/>
      <c r="U1042" s="23"/>
      <c r="V1042" s="23"/>
      <c r="W1042" s="23"/>
      <c r="X1042" s="23"/>
      <c r="Y1042" s="91"/>
      <c r="Z1042" s="92"/>
      <c r="AA1042" s="92"/>
      <c r="AB1042" s="67" t="str">
        <f t="shared" si="459"/>
        <v/>
      </c>
      <c r="AC1042" s="67" t="str">
        <f t="shared" si="460"/>
        <v/>
      </c>
      <c r="AD1042" s="67" t="str">
        <f t="shared" si="461"/>
        <v/>
      </c>
      <c r="AE1042" s="31"/>
      <c r="AF1042" s="23">
        <f t="shared" si="462"/>
        <v>0</v>
      </c>
      <c r="AG1042" s="23">
        <f t="shared" si="463"/>
        <v>0</v>
      </c>
      <c r="AH1042" s="23">
        <f t="shared" si="464"/>
        <v>0</v>
      </c>
      <c r="AI1042" s="23">
        <f t="shared" si="465"/>
        <v>0</v>
      </c>
      <c r="AJ1042" s="23">
        <f t="shared" si="466"/>
        <v>0</v>
      </c>
    </row>
    <row r="1043" spans="1:36" ht="25.5" customHeight="1" x14ac:dyDescent="0.2">
      <c r="A1043" s="126" t="s">
        <v>0</v>
      </c>
      <c r="B1043" s="60" t="s">
        <v>1397</v>
      </c>
      <c r="C1043" s="41" t="s">
        <v>28</v>
      </c>
      <c r="D1043" s="74" t="s">
        <v>1339</v>
      </c>
      <c r="E1043" s="93" t="str">
        <f t="shared" si="448"/>
        <v>Niveau 1</v>
      </c>
      <c r="F1043" s="27" t="s">
        <v>1135</v>
      </c>
      <c r="G1043" s="41" t="s">
        <v>1145</v>
      </c>
      <c r="H1043" s="104">
        <v>472</v>
      </c>
      <c r="I1043" s="109">
        <v>5</v>
      </c>
      <c r="J1043" s="94">
        <f t="shared" si="458"/>
        <v>2360</v>
      </c>
      <c r="K1043" s="27">
        <v>0</v>
      </c>
      <c r="L1043" s="27">
        <v>0</v>
      </c>
      <c r="M1043" s="27">
        <v>0</v>
      </c>
      <c r="N1043" s="27">
        <v>0</v>
      </c>
      <c r="O1043" s="27">
        <v>0</v>
      </c>
      <c r="P1043" s="118"/>
      <c r="Q1043" s="27"/>
      <c r="R1043" s="45"/>
      <c r="S1043" s="55"/>
      <c r="T1043" s="23"/>
      <c r="U1043" s="23"/>
      <c r="V1043" s="23"/>
      <c r="W1043" s="23"/>
      <c r="X1043" s="23"/>
      <c r="Y1043" s="91"/>
      <c r="Z1043" s="92"/>
      <c r="AA1043" s="92"/>
      <c r="AB1043" s="67" t="str">
        <f t="shared" si="459"/>
        <v/>
      </c>
      <c r="AC1043" s="67" t="str">
        <f t="shared" si="460"/>
        <v/>
      </c>
      <c r="AD1043" s="67" t="str">
        <f t="shared" si="461"/>
        <v/>
      </c>
      <c r="AE1043" s="31"/>
      <c r="AF1043" s="23">
        <f t="shared" si="462"/>
        <v>1</v>
      </c>
      <c r="AG1043" s="23">
        <f t="shared" si="463"/>
        <v>0</v>
      </c>
      <c r="AH1043" s="23">
        <f t="shared" si="464"/>
        <v>0</v>
      </c>
      <c r="AI1043" s="23">
        <f t="shared" si="465"/>
        <v>0</v>
      </c>
      <c r="AJ1043" s="23">
        <f t="shared" si="466"/>
        <v>0</v>
      </c>
    </row>
    <row r="1044" spans="1:36" ht="25.5" customHeight="1" x14ac:dyDescent="0.2">
      <c r="A1044" s="177" t="s">
        <v>0</v>
      </c>
      <c r="B1044" s="181" t="s">
        <v>946</v>
      </c>
      <c r="C1044" s="179" t="s">
        <v>25</v>
      </c>
      <c r="D1044" s="74"/>
      <c r="E1044" s="93" t="str">
        <f t="shared" si="448"/>
        <v/>
      </c>
      <c r="F1044" s="27"/>
      <c r="G1044" s="41"/>
      <c r="H1044" s="76"/>
      <c r="I1044" s="109"/>
      <c r="J1044" s="94">
        <f t="shared" si="458"/>
        <v>0</v>
      </c>
      <c r="K1044" s="27"/>
      <c r="L1044" s="27"/>
      <c r="M1044" s="27"/>
      <c r="N1044" s="27"/>
      <c r="O1044" s="27"/>
      <c r="P1044" s="118"/>
      <c r="Q1044" s="27"/>
      <c r="R1044" s="45"/>
      <c r="S1044" s="55"/>
      <c r="T1044" s="23"/>
      <c r="U1044" s="23"/>
      <c r="V1044" s="23"/>
      <c r="W1044" s="23"/>
      <c r="X1044" s="23"/>
      <c r="Y1044" s="91"/>
      <c r="Z1044" s="92"/>
      <c r="AA1044" s="92"/>
      <c r="AB1044" s="67" t="str">
        <f t="shared" si="459"/>
        <v/>
      </c>
      <c r="AC1044" s="67" t="str">
        <f t="shared" si="460"/>
        <v/>
      </c>
      <c r="AD1044" s="67" t="str">
        <f t="shared" si="461"/>
        <v/>
      </c>
      <c r="AE1044" s="31"/>
      <c r="AF1044" s="23">
        <f t="shared" si="462"/>
        <v>0</v>
      </c>
      <c r="AG1044" s="23">
        <f t="shared" si="463"/>
        <v>0</v>
      </c>
      <c r="AH1044" s="23">
        <f t="shared" si="464"/>
        <v>0</v>
      </c>
      <c r="AI1044" s="23">
        <f t="shared" si="465"/>
        <v>0</v>
      </c>
      <c r="AJ1044" s="23">
        <f t="shared" si="466"/>
        <v>0</v>
      </c>
    </row>
    <row r="1045" spans="1:36" ht="25.5" customHeight="1" x14ac:dyDescent="0.2">
      <c r="A1045" s="225" t="s">
        <v>10</v>
      </c>
      <c r="B1045" s="209" t="s">
        <v>1396</v>
      </c>
      <c r="C1045" s="41" t="s">
        <v>37</v>
      </c>
      <c r="D1045" s="74" t="s">
        <v>1339</v>
      </c>
      <c r="E1045" s="93" t="str">
        <f>IF(D1045="Bon état","Niveau 1",IF(D1045="Faïencée","Niveau 2",IF(D1045="Fortement faïencée","Niveau 3",IF(D1045="Orniérée","Niveau 4",IF(D1045="Affaissée ou quasi détruite","Niveau 5","")))))</f>
        <v>Niveau 1</v>
      </c>
      <c r="F1045" s="27" t="s">
        <v>1136</v>
      </c>
      <c r="G1045" s="41" t="s">
        <v>1145</v>
      </c>
      <c r="H1045" s="76">
        <v>60</v>
      </c>
      <c r="I1045" s="109">
        <v>1</v>
      </c>
      <c r="J1045" s="94">
        <f>I1045*H1045</f>
        <v>60</v>
      </c>
      <c r="K1045" s="27"/>
      <c r="L1045" s="27"/>
      <c r="M1045" s="27"/>
      <c r="N1045" s="27"/>
      <c r="O1045" s="27"/>
      <c r="P1045" s="77" t="s">
        <v>1216</v>
      </c>
      <c r="Q1045" s="27"/>
      <c r="R1045" s="45"/>
      <c r="S1045" s="55"/>
      <c r="T1045" s="23"/>
      <c r="U1045" s="23"/>
      <c r="V1045" s="23"/>
      <c r="W1045" s="23"/>
      <c r="X1045" s="23"/>
      <c r="Y1045" s="91"/>
      <c r="Z1045" s="92"/>
      <c r="AA1045" s="92"/>
      <c r="AB1045" s="67" t="str">
        <f>IF(R1045="Année N",Y1045+Z1045+AA1045,"")</f>
        <v/>
      </c>
      <c r="AC1045" s="67" t="str">
        <f>IF(R1045="N+1",Y1045+Z1045+AA1045,"")</f>
        <v/>
      </c>
      <c r="AD1045" s="67" t="str">
        <f>IF(R1045="&gt; N+1",Y1045+Z1045+AA1045,"")</f>
        <v/>
      </c>
      <c r="AE1045" s="31"/>
      <c r="AF1045" s="23">
        <f>IF(E1045="Niveau 1",1,0)</f>
        <v>1</v>
      </c>
      <c r="AG1045" s="23">
        <f>IF(E1045="Niveau 2",1,0)</f>
        <v>0</v>
      </c>
      <c r="AH1045" s="23">
        <f>IF(E1045="Niveau 3",1,0)</f>
        <v>0</v>
      </c>
      <c r="AI1045" s="23">
        <f>IF(E1045="Niveau 4",1,0)</f>
        <v>0</v>
      </c>
      <c r="AJ1045" s="23">
        <f>IF(E1045="Niveau 5",1,0)</f>
        <v>0</v>
      </c>
    </row>
    <row r="1046" spans="1:36" ht="25.5" customHeight="1" x14ac:dyDescent="0.2">
      <c r="A1046" s="126" t="s">
        <v>14</v>
      </c>
      <c r="B1046" s="60" t="s">
        <v>947</v>
      </c>
      <c r="C1046" s="41" t="s">
        <v>23</v>
      </c>
      <c r="D1046" s="74" t="s">
        <v>1179</v>
      </c>
      <c r="E1046" s="93" t="str">
        <f t="shared" ref="E1046:E1063" si="467">IF(D1046="Bon état","Niveau 1",IF(D1046="Faïencée","Niveau 2",IF(D1046="Fortement faïencée","Niveau 3",IF(D1046="Orniérée","Niveau 4",IF(D1046="Affaissée ou quasi détruite","Niveau 5","")))))</f>
        <v>Niveau 2</v>
      </c>
      <c r="F1046" s="27" t="s">
        <v>1134</v>
      </c>
      <c r="G1046" s="41" t="s">
        <v>1145</v>
      </c>
      <c r="H1046" s="76">
        <v>257</v>
      </c>
      <c r="I1046" s="109">
        <v>31</v>
      </c>
      <c r="J1046" s="94">
        <f t="shared" si="458"/>
        <v>7967</v>
      </c>
      <c r="K1046" s="27">
        <v>0</v>
      </c>
      <c r="L1046" s="27">
        <v>0</v>
      </c>
      <c r="M1046" s="27">
        <v>0</v>
      </c>
      <c r="N1046" s="27">
        <v>1593</v>
      </c>
      <c r="O1046" s="27">
        <v>0</v>
      </c>
      <c r="P1046" s="118"/>
      <c r="Q1046" s="27"/>
      <c r="R1046" s="45"/>
      <c r="S1046" s="55"/>
      <c r="T1046" s="23"/>
      <c r="U1046" s="23"/>
      <c r="V1046" s="23"/>
      <c r="W1046" s="23"/>
      <c r="X1046" s="23"/>
      <c r="Y1046" s="91"/>
      <c r="Z1046" s="92"/>
      <c r="AA1046" s="92"/>
      <c r="AB1046" s="67" t="str">
        <f t="shared" si="459"/>
        <v/>
      </c>
      <c r="AC1046" s="67" t="str">
        <f t="shared" si="460"/>
        <v/>
      </c>
      <c r="AD1046" s="67" t="str">
        <f t="shared" si="461"/>
        <v/>
      </c>
      <c r="AE1046" s="31"/>
      <c r="AF1046" s="23">
        <f t="shared" si="462"/>
        <v>0</v>
      </c>
      <c r="AG1046" s="23">
        <f t="shared" si="463"/>
        <v>1</v>
      </c>
      <c r="AH1046" s="23">
        <f t="shared" si="464"/>
        <v>0</v>
      </c>
      <c r="AI1046" s="23">
        <f t="shared" si="465"/>
        <v>0</v>
      </c>
      <c r="AJ1046" s="23">
        <f t="shared" si="466"/>
        <v>0</v>
      </c>
    </row>
    <row r="1047" spans="1:36" ht="25.5" customHeight="1" x14ac:dyDescent="0.2">
      <c r="A1047" s="126" t="s">
        <v>0</v>
      </c>
      <c r="B1047" s="60" t="s">
        <v>948</v>
      </c>
      <c r="C1047" s="41" t="s">
        <v>23</v>
      </c>
      <c r="D1047" s="74" t="s">
        <v>1339</v>
      </c>
      <c r="E1047" s="93" t="str">
        <f t="shared" si="467"/>
        <v>Niveau 1</v>
      </c>
      <c r="F1047" s="27" t="s">
        <v>1136</v>
      </c>
      <c r="G1047" s="41" t="s">
        <v>1145</v>
      </c>
      <c r="H1047" s="76">
        <v>247</v>
      </c>
      <c r="I1047" s="109">
        <v>10</v>
      </c>
      <c r="J1047" s="94">
        <f t="shared" si="458"/>
        <v>2470</v>
      </c>
      <c r="K1047" s="27">
        <v>0</v>
      </c>
      <c r="L1047" s="27">
        <v>0</v>
      </c>
      <c r="M1047" s="27">
        <v>0</v>
      </c>
      <c r="N1047" s="27">
        <v>0</v>
      </c>
      <c r="O1047" s="27">
        <v>0</v>
      </c>
      <c r="P1047" s="118"/>
      <c r="Q1047" s="27"/>
      <c r="R1047" s="45"/>
      <c r="S1047" s="55"/>
      <c r="T1047" s="23"/>
      <c r="U1047" s="23"/>
      <c r="V1047" s="23"/>
      <c r="W1047" s="23"/>
      <c r="X1047" s="23"/>
      <c r="Y1047" s="91"/>
      <c r="Z1047" s="92"/>
      <c r="AA1047" s="92"/>
      <c r="AB1047" s="67" t="str">
        <f t="shared" si="459"/>
        <v/>
      </c>
      <c r="AC1047" s="67" t="str">
        <f t="shared" si="460"/>
        <v/>
      </c>
      <c r="AD1047" s="67" t="str">
        <f t="shared" si="461"/>
        <v/>
      </c>
      <c r="AE1047" s="31"/>
      <c r="AF1047" s="23">
        <f t="shared" si="462"/>
        <v>1</v>
      </c>
      <c r="AG1047" s="23">
        <f t="shared" si="463"/>
        <v>0</v>
      </c>
      <c r="AH1047" s="23">
        <f t="shared" si="464"/>
        <v>0</v>
      </c>
      <c r="AI1047" s="23">
        <f t="shared" si="465"/>
        <v>0</v>
      </c>
      <c r="AJ1047" s="23">
        <f t="shared" si="466"/>
        <v>0</v>
      </c>
    </row>
    <row r="1048" spans="1:36" ht="25.5" customHeight="1" x14ac:dyDescent="0.2">
      <c r="A1048" s="126" t="s">
        <v>0</v>
      </c>
      <c r="B1048" s="60" t="s">
        <v>1395</v>
      </c>
      <c r="C1048" s="41" t="s">
        <v>1340</v>
      </c>
      <c r="D1048" s="74" t="s">
        <v>1179</v>
      </c>
      <c r="E1048" s="93" t="str">
        <f t="shared" si="467"/>
        <v>Niveau 2</v>
      </c>
      <c r="F1048" s="27" t="s">
        <v>1136</v>
      </c>
      <c r="G1048" s="41" t="s">
        <v>1145</v>
      </c>
      <c r="H1048" s="76">
        <v>200</v>
      </c>
      <c r="I1048" s="109">
        <v>8</v>
      </c>
      <c r="J1048" s="94">
        <f>I1048*H1048</f>
        <v>1600</v>
      </c>
      <c r="K1048" s="27">
        <v>0</v>
      </c>
      <c r="L1048" s="27">
        <v>0</v>
      </c>
      <c r="M1048" s="27">
        <v>0</v>
      </c>
      <c r="N1048" s="27">
        <v>320</v>
      </c>
      <c r="O1048" s="27">
        <v>0</v>
      </c>
      <c r="P1048" s="118"/>
      <c r="Q1048" s="27"/>
      <c r="R1048" s="45"/>
      <c r="S1048" s="55"/>
      <c r="T1048" s="23"/>
      <c r="U1048" s="23"/>
      <c r="V1048" s="23"/>
      <c r="W1048" s="23"/>
      <c r="X1048" s="23"/>
      <c r="Y1048" s="91"/>
      <c r="Z1048" s="92"/>
      <c r="AA1048" s="92"/>
      <c r="AB1048" s="67" t="str">
        <f>IF(R1048="Année N",Y1048+Z1048+AA1048,"")</f>
        <v/>
      </c>
      <c r="AC1048" s="67" t="str">
        <f>IF(R1048="N+1",Y1048+Z1048+AA1048,"")</f>
        <v/>
      </c>
      <c r="AD1048" s="67" t="str">
        <f>IF(R1048="&gt; N+1",Y1048+Z1048+AA1048,"")</f>
        <v/>
      </c>
      <c r="AE1048" s="31"/>
      <c r="AF1048" s="23">
        <f>IF(E1048="Niveau 1",1,0)</f>
        <v>0</v>
      </c>
      <c r="AG1048" s="23">
        <f>IF(E1048="Niveau 2",1,0)</f>
        <v>1</v>
      </c>
      <c r="AH1048" s="23">
        <f>IF(E1048="Niveau 3",1,0)</f>
        <v>0</v>
      </c>
      <c r="AI1048" s="23">
        <f>IF(E1048="Niveau 4",1,0)</f>
        <v>0</v>
      </c>
      <c r="AJ1048" s="23">
        <f>IF(E1048="Niveau 5",1,0)</f>
        <v>0</v>
      </c>
    </row>
    <row r="1049" spans="1:36" ht="25.5" customHeight="1" x14ac:dyDescent="0.2">
      <c r="A1049" s="126" t="s">
        <v>0</v>
      </c>
      <c r="B1049" s="60" t="s">
        <v>950</v>
      </c>
      <c r="C1049" s="41" t="s">
        <v>23</v>
      </c>
      <c r="D1049" s="74" t="s">
        <v>1179</v>
      </c>
      <c r="E1049" s="93" t="str">
        <f t="shared" si="467"/>
        <v>Niveau 2</v>
      </c>
      <c r="F1049" s="27" t="s">
        <v>1136</v>
      </c>
      <c r="G1049" s="41" t="s">
        <v>1145</v>
      </c>
      <c r="H1049" s="76">
        <v>170</v>
      </c>
      <c r="I1049" s="109">
        <v>4.5</v>
      </c>
      <c r="J1049" s="94">
        <f t="shared" si="458"/>
        <v>765</v>
      </c>
      <c r="K1049" s="27">
        <v>20</v>
      </c>
      <c r="L1049" s="27">
        <v>0</v>
      </c>
      <c r="M1049" s="27">
        <v>0</v>
      </c>
      <c r="N1049" s="27">
        <v>153</v>
      </c>
      <c r="O1049" s="27">
        <v>0</v>
      </c>
      <c r="P1049" s="118"/>
      <c r="Q1049" s="27"/>
      <c r="R1049" s="45"/>
      <c r="S1049" s="55"/>
      <c r="T1049" s="23"/>
      <c r="U1049" s="23"/>
      <c r="V1049" s="23"/>
      <c r="W1049" s="23"/>
      <c r="X1049" s="23"/>
      <c r="Y1049" s="91"/>
      <c r="Z1049" s="92"/>
      <c r="AA1049" s="92"/>
      <c r="AB1049" s="67" t="str">
        <f t="shared" si="459"/>
        <v/>
      </c>
      <c r="AC1049" s="67" t="str">
        <f t="shared" si="460"/>
        <v/>
      </c>
      <c r="AD1049" s="67" t="str">
        <f t="shared" si="461"/>
        <v/>
      </c>
      <c r="AE1049" s="31"/>
      <c r="AF1049" s="23">
        <f t="shared" si="462"/>
        <v>0</v>
      </c>
      <c r="AG1049" s="23">
        <f t="shared" si="463"/>
        <v>1</v>
      </c>
      <c r="AH1049" s="23">
        <f t="shared" si="464"/>
        <v>0</v>
      </c>
      <c r="AI1049" s="23">
        <f t="shared" si="465"/>
        <v>0</v>
      </c>
      <c r="AJ1049" s="23">
        <f t="shared" si="466"/>
        <v>0</v>
      </c>
    </row>
    <row r="1050" spans="1:36" ht="25.5" customHeight="1" x14ac:dyDescent="0.2">
      <c r="A1050" s="126" t="s">
        <v>0</v>
      </c>
      <c r="B1050" s="60" t="s">
        <v>1394</v>
      </c>
      <c r="C1050" s="41" t="s">
        <v>1116</v>
      </c>
      <c r="D1050" s="74" t="s">
        <v>1180</v>
      </c>
      <c r="E1050" s="93" t="str">
        <f t="shared" si="467"/>
        <v>Niveau 3</v>
      </c>
      <c r="F1050" s="27" t="s">
        <v>1136</v>
      </c>
      <c r="G1050" s="41" t="s">
        <v>1145</v>
      </c>
      <c r="H1050" s="76">
        <v>90</v>
      </c>
      <c r="I1050" s="109">
        <v>10</v>
      </c>
      <c r="J1050" s="94">
        <f t="shared" si="458"/>
        <v>900</v>
      </c>
      <c r="K1050" s="27">
        <v>30</v>
      </c>
      <c r="L1050" s="27">
        <v>0</v>
      </c>
      <c r="M1050" s="27">
        <v>0</v>
      </c>
      <c r="N1050" s="27">
        <v>270</v>
      </c>
      <c r="O1050" s="27">
        <v>0</v>
      </c>
      <c r="P1050" s="118"/>
      <c r="Q1050" s="27"/>
      <c r="R1050" s="45"/>
      <c r="S1050" s="55"/>
      <c r="T1050" s="23"/>
      <c r="U1050" s="23"/>
      <c r="V1050" s="23"/>
      <c r="W1050" s="23"/>
      <c r="X1050" s="23"/>
      <c r="Y1050" s="91"/>
      <c r="Z1050" s="92"/>
      <c r="AA1050" s="92"/>
      <c r="AB1050" s="67" t="str">
        <f t="shared" si="459"/>
        <v/>
      </c>
      <c r="AC1050" s="67" t="str">
        <f t="shared" si="460"/>
        <v/>
      </c>
      <c r="AD1050" s="67" t="str">
        <f t="shared" si="461"/>
        <v/>
      </c>
      <c r="AE1050" s="31"/>
      <c r="AF1050" s="23">
        <f t="shared" si="462"/>
        <v>0</v>
      </c>
      <c r="AG1050" s="23">
        <f t="shared" si="463"/>
        <v>0</v>
      </c>
      <c r="AH1050" s="23">
        <f t="shared" si="464"/>
        <v>1</v>
      </c>
      <c r="AI1050" s="23">
        <f t="shared" si="465"/>
        <v>0</v>
      </c>
      <c r="AJ1050" s="23">
        <f t="shared" si="466"/>
        <v>0</v>
      </c>
    </row>
    <row r="1051" spans="1:36" ht="25.5" customHeight="1" x14ac:dyDescent="0.2">
      <c r="A1051" s="177" t="s">
        <v>0</v>
      </c>
      <c r="B1051" s="181" t="s">
        <v>952</v>
      </c>
      <c r="C1051" s="179" t="s">
        <v>25</v>
      </c>
      <c r="D1051" s="74"/>
      <c r="E1051" s="93" t="str">
        <f t="shared" si="467"/>
        <v/>
      </c>
      <c r="F1051" s="27"/>
      <c r="G1051" s="41"/>
      <c r="H1051" s="76">
        <v>463</v>
      </c>
      <c r="I1051" s="109">
        <v>7</v>
      </c>
      <c r="J1051" s="94">
        <f t="shared" si="458"/>
        <v>3241</v>
      </c>
      <c r="K1051" s="27"/>
      <c r="L1051" s="27"/>
      <c r="M1051" s="27"/>
      <c r="N1051" s="27"/>
      <c r="O1051" s="27"/>
      <c r="P1051" s="118"/>
      <c r="Q1051" s="27"/>
      <c r="R1051" s="45"/>
      <c r="S1051" s="55"/>
      <c r="T1051" s="23"/>
      <c r="U1051" s="23"/>
      <c r="V1051" s="23"/>
      <c r="W1051" s="23"/>
      <c r="X1051" s="23"/>
      <c r="Y1051" s="91"/>
      <c r="Z1051" s="92"/>
      <c r="AA1051" s="92"/>
      <c r="AB1051" s="67" t="str">
        <f t="shared" si="459"/>
        <v/>
      </c>
      <c r="AC1051" s="67" t="str">
        <f t="shared" si="460"/>
        <v/>
      </c>
      <c r="AD1051" s="67" t="str">
        <f t="shared" si="461"/>
        <v/>
      </c>
      <c r="AE1051" s="31"/>
      <c r="AF1051" s="23">
        <f t="shared" si="462"/>
        <v>0</v>
      </c>
      <c r="AG1051" s="23">
        <f t="shared" si="463"/>
        <v>0</v>
      </c>
      <c r="AH1051" s="23">
        <f t="shared" si="464"/>
        <v>0</v>
      </c>
      <c r="AI1051" s="23">
        <f t="shared" si="465"/>
        <v>0</v>
      </c>
      <c r="AJ1051" s="23">
        <f t="shared" si="466"/>
        <v>0</v>
      </c>
    </row>
    <row r="1052" spans="1:36" ht="25.5" customHeight="1" x14ac:dyDescent="0.2">
      <c r="A1052" s="126" t="s">
        <v>0</v>
      </c>
      <c r="B1052" s="60" t="s">
        <v>1393</v>
      </c>
      <c r="C1052" s="41" t="s">
        <v>1116</v>
      </c>
      <c r="D1052" s="74" t="s">
        <v>1339</v>
      </c>
      <c r="E1052" s="93" t="str">
        <f t="shared" si="467"/>
        <v>Niveau 1</v>
      </c>
      <c r="F1052" s="27" t="s">
        <v>1136</v>
      </c>
      <c r="G1052" s="41" t="s">
        <v>1145</v>
      </c>
      <c r="H1052" s="76">
        <v>315</v>
      </c>
      <c r="I1052" s="109">
        <v>4.7</v>
      </c>
      <c r="J1052" s="94">
        <f t="shared" si="458"/>
        <v>1480.5</v>
      </c>
      <c r="K1052" s="27">
        <v>0</v>
      </c>
      <c r="L1052" s="27">
        <v>0</v>
      </c>
      <c r="M1052" s="27">
        <v>0</v>
      </c>
      <c r="N1052" s="27">
        <v>0</v>
      </c>
      <c r="O1052" s="27">
        <v>0</v>
      </c>
      <c r="P1052" s="118"/>
      <c r="Q1052" s="27"/>
      <c r="R1052" s="45"/>
      <c r="S1052" s="55"/>
      <c r="T1052" s="23"/>
      <c r="U1052" s="23"/>
      <c r="V1052" s="23"/>
      <c r="W1052" s="23"/>
      <c r="X1052" s="23"/>
      <c r="Y1052" s="91"/>
      <c r="Z1052" s="92"/>
      <c r="AA1052" s="92"/>
      <c r="AB1052" s="67" t="str">
        <f t="shared" si="459"/>
        <v/>
      </c>
      <c r="AC1052" s="67" t="str">
        <f t="shared" si="460"/>
        <v/>
      </c>
      <c r="AD1052" s="67" t="str">
        <f t="shared" si="461"/>
        <v/>
      </c>
      <c r="AE1052" s="31"/>
      <c r="AF1052" s="23">
        <f t="shared" si="462"/>
        <v>1</v>
      </c>
      <c r="AG1052" s="23">
        <f t="shared" si="463"/>
        <v>0</v>
      </c>
      <c r="AH1052" s="23">
        <f t="shared" si="464"/>
        <v>0</v>
      </c>
      <c r="AI1052" s="23">
        <f t="shared" si="465"/>
        <v>0</v>
      </c>
      <c r="AJ1052" s="23">
        <f t="shared" si="466"/>
        <v>0</v>
      </c>
    </row>
    <row r="1053" spans="1:36" ht="25.5" customHeight="1" x14ac:dyDescent="0.2">
      <c r="A1053" s="126" t="s">
        <v>0</v>
      </c>
      <c r="B1053" s="60" t="s">
        <v>954</v>
      </c>
      <c r="C1053" s="41" t="s">
        <v>1116</v>
      </c>
      <c r="D1053" s="74" t="s">
        <v>1339</v>
      </c>
      <c r="E1053" s="93" t="str">
        <f t="shared" si="467"/>
        <v>Niveau 1</v>
      </c>
      <c r="F1053" s="27" t="s">
        <v>1136</v>
      </c>
      <c r="G1053" s="41" t="s">
        <v>1145</v>
      </c>
      <c r="H1053" s="76">
        <v>70</v>
      </c>
      <c r="I1053" s="109">
        <v>3</v>
      </c>
      <c r="J1053" s="94">
        <f t="shared" si="458"/>
        <v>210</v>
      </c>
      <c r="K1053" s="27">
        <v>0</v>
      </c>
      <c r="L1053" s="27">
        <v>0</v>
      </c>
      <c r="M1053" s="27">
        <v>0</v>
      </c>
      <c r="N1053" s="27">
        <v>0</v>
      </c>
      <c r="O1053" s="27">
        <v>0</v>
      </c>
      <c r="P1053" s="118">
        <v>2014</v>
      </c>
      <c r="Q1053" s="27" t="s">
        <v>1117</v>
      </c>
      <c r="R1053" s="45"/>
      <c r="S1053" s="55"/>
      <c r="T1053" s="23"/>
      <c r="U1053" s="23"/>
      <c r="V1053" s="23"/>
      <c r="W1053" s="23"/>
      <c r="X1053" s="23"/>
      <c r="Y1053" s="91"/>
      <c r="Z1053" s="92"/>
      <c r="AA1053" s="92"/>
      <c r="AB1053" s="67" t="str">
        <f t="shared" si="459"/>
        <v/>
      </c>
      <c r="AC1053" s="67" t="str">
        <f t="shared" si="460"/>
        <v/>
      </c>
      <c r="AD1053" s="67" t="str">
        <f t="shared" si="461"/>
        <v/>
      </c>
      <c r="AE1053" s="31"/>
      <c r="AF1053" s="23">
        <f t="shared" si="462"/>
        <v>1</v>
      </c>
      <c r="AG1053" s="23">
        <f t="shared" si="463"/>
        <v>0</v>
      </c>
      <c r="AH1053" s="23">
        <f t="shared" si="464"/>
        <v>0</v>
      </c>
      <c r="AI1053" s="23">
        <f t="shared" si="465"/>
        <v>0</v>
      </c>
      <c r="AJ1053" s="23">
        <f t="shared" si="466"/>
        <v>0</v>
      </c>
    </row>
    <row r="1054" spans="1:36" ht="25.5" customHeight="1" x14ac:dyDescent="0.2">
      <c r="A1054" s="126" t="s">
        <v>0</v>
      </c>
      <c r="B1054" s="60" t="s">
        <v>955</v>
      </c>
      <c r="C1054" s="41" t="s">
        <v>32</v>
      </c>
      <c r="D1054" s="74" t="s">
        <v>1339</v>
      </c>
      <c r="E1054" s="93" t="str">
        <f t="shared" si="467"/>
        <v>Niveau 1</v>
      </c>
      <c r="F1054" s="27" t="s">
        <v>1136</v>
      </c>
      <c r="G1054" s="41" t="s">
        <v>1145</v>
      </c>
      <c r="H1054" s="76">
        <v>205</v>
      </c>
      <c r="I1054" s="109">
        <v>4.5</v>
      </c>
      <c r="J1054" s="94">
        <f t="shared" si="458"/>
        <v>922.5</v>
      </c>
      <c r="K1054" s="27">
        <v>0</v>
      </c>
      <c r="L1054" s="27">
        <v>0</v>
      </c>
      <c r="M1054" s="27">
        <v>0</v>
      </c>
      <c r="N1054" s="27">
        <v>0</v>
      </c>
      <c r="O1054" s="27">
        <v>0</v>
      </c>
      <c r="P1054" s="118"/>
      <c r="Q1054" s="27"/>
      <c r="R1054" s="45"/>
      <c r="S1054" s="55"/>
      <c r="T1054" s="23"/>
      <c r="U1054" s="23"/>
      <c r="V1054" s="23"/>
      <c r="W1054" s="23"/>
      <c r="X1054" s="23"/>
      <c r="Y1054" s="91"/>
      <c r="Z1054" s="92"/>
      <c r="AA1054" s="92"/>
      <c r="AB1054" s="67" t="str">
        <f t="shared" si="459"/>
        <v/>
      </c>
      <c r="AC1054" s="67" t="str">
        <f t="shared" si="460"/>
        <v/>
      </c>
      <c r="AD1054" s="67" t="str">
        <f t="shared" si="461"/>
        <v/>
      </c>
      <c r="AE1054" s="31"/>
      <c r="AF1054" s="23">
        <f t="shared" si="462"/>
        <v>1</v>
      </c>
      <c r="AG1054" s="23">
        <f t="shared" si="463"/>
        <v>0</v>
      </c>
      <c r="AH1054" s="23">
        <f t="shared" si="464"/>
        <v>0</v>
      </c>
      <c r="AI1054" s="23">
        <f t="shared" si="465"/>
        <v>0</v>
      </c>
      <c r="AJ1054" s="23">
        <f t="shared" si="466"/>
        <v>0</v>
      </c>
    </row>
    <row r="1055" spans="1:36" ht="25.5" customHeight="1" x14ac:dyDescent="0.2">
      <c r="A1055" s="177" t="s">
        <v>0</v>
      </c>
      <c r="B1055" s="181" t="s">
        <v>956</v>
      </c>
      <c r="C1055" s="179" t="s">
        <v>25</v>
      </c>
      <c r="D1055" s="74"/>
      <c r="E1055" s="93" t="str">
        <f t="shared" si="467"/>
        <v/>
      </c>
      <c r="F1055" s="27"/>
      <c r="G1055" s="41"/>
      <c r="H1055" s="76"/>
      <c r="I1055" s="109"/>
      <c r="J1055" s="94">
        <f t="shared" si="458"/>
        <v>0</v>
      </c>
      <c r="K1055" s="27"/>
      <c r="L1055" s="27"/>
      <c r="M1055" s="27"/>
      <c r="N1055" s="27"/>
      <c r="O1055" s="27"/>
      <c r="P1055" s="118"/>
      <c r="Q1055" s="27"/>
      <c r="R1055" s="45"/>
      <c r="S1055" s="55"/>
      <c r="T1055" s="23"/>
      <c r="U1055" s="23"/>
      <c r="V1055" s="23"/>
      <c r="W1055" s="23"/>
      <c r="X1055" s="23"/>
      <c r="Y1055" s="91"/>
      <c r="Z1055" s="92"/>
      <c r="AA1055" s="92"/>
      <c r="AB1055" s="67" t="str">
        <f t="shared" si="459"/>
        <v/>
      </c>
      <c r="AC1055" s="67" t="str">
        <f t="shared" si="460"/>
        <v/>
      </c>
      <c r="AD1055" s="67" t="str">
        <f t="shared" si="461"/>
        <v/>
      </c>
      <c r="AE1055" s="31"/>
      <c r="AF1055" s="23">
        <f t="shared" si="462"/>
        <v>0</v>
      </c>
      <c r="AG1055" s="23">
        <f t="shared" si="463"/>
        <v>0</v>
      </c>
      <c r="AH1055" s="23">
        <f t="shared" si="464"/>
        <v>0</v>
      </c>
      <c r="AI1055" s="23">
        <f t="shared" si="465"/>
        <v>0</v>
      </c>
      <c r="AJ1055" s="23">
        <f t="shared" si="466"/>
        <v>0</v>
      </c>
    </row>
    <row r="1056" spans="1:36" ht="25.5" customHeight="1" x14ac:dyDescent="0.2">
      <c r="A1056" s="177" t="s">
        <v>4</v>
      </c>
      <c r="B1056" s="185" t="s">
        <v>956</v>
      </c>
      <c r="C1056" s="179" t="s">
        <v>25</v>
      </c>
      <c r="D1056" s="74"/>
      <c r="E1056" s="93" t="str">
        <f t="shared" si="467"/>
        <v/>
      </c>
      <c r="F1056" s="27"/>
      <c r="G1056" s="41"/>
      <c r="H1056" s="76"/>
      <c r="I1056" s="109"/>
      <c r="J1056" s="94">
        <f t="shared" si="458"/>
        <v>0</v>
      </c>
      <c r="K1056" s="27"/>
      <c r="L1056" s="27"/>
      <c r="M1056" s="27"/>
      <c r="N1056" s="27"/>
      <c r="O1056" s="27"/>
      <c r="P1056" s="118"/>
      <c r="Q1056" s="27"/>
      <c r="R1056" s="45"/>
      <c r="S1056" s="55"/>
      <c r="T1056" s="23"/>
      <c r="U1056" s="23"/>
      <c r="V1056" s="23"/>
      <c r="W1056" s="23"/>
      <c r="X1056" s="23"/>
      <c r="Y1056" s="91"/>
      <c r="Z1056" s="92"/>
      <c r="AA1056" s="92"/>
      <c r="AB1056" s="67" t="str">
        <f t="shared" si="459"/>
        <v/>
      </c>
      <c r="AC1056" s="67" t="str">
        <f t="shared" si="460"/>
        <v/>
      </c>
      <c r="AD1056" s="67" t="str">
        <f t="shared" si="461"/>
        <v/>
      </c>
      <c r="AE1056" s="31"/>
      <c r="AF1056" s="23">
        <f t="shared" si="462"/>
        <v>0</v>
      </c>
      <c r="AG1056" s="23">
        <f t="shared" si="463"/>
        <v>0</v>
      </c>
      <c r="AH1056" s="23">
        <f t="shared" si="464"/>
        <v>0</v>
      </c>
      <c r="AI1056" s="23">
        <f t="shared" si="465"/>
        <v>0</v>
      </c>
      <c r="AJ1056" s="23">
        <f t="shared" si="466"/>
        <v>0</v>
      </c>
    </row>
    <row r="1057" spans="1:36" ht="25.5" customHeight="1" x14ac:dyDescent="0.2">
      <c r="A1057" s="177" t="s">
        <v>6</v>
      </c>
      <c r="B1057" s="185" t="s">
        <v>956</v>
      </c>
      <c r="C1057" s="179" t="s">
        <v>25</v>
      </c>
      <c r="D1057" s="74"/>
      <c r="E1057" s="93" t="str">
        <f t="shared" si="467"/>
        <v/>
      </c>
      <c r="F1057" s="27"/>
      <c r="G1057" s="41"/>
      <c r="H1057" s="76"/>
      <c r="I1057" s="109"/>
      <c r="J1057" s="94">
        <f t="shared" si="458"/>
        <v>0</v>
      </c>
      <c r="K1057" s="27"/>
      <c r="L1057" s="27"/>
      <c r="M1057" s="27"/>
      <c r="N1057" s="27"/>
      <c r="O1057" s="27"/>
      <c r="P1057" s="118"/>
      <c r="Q1057" s="27"/>
      <c r="R1057" s="45"/>
      <c r="S1057" s="55"/>
      <c r="T1057" s="23"/>
      <c r="U1057" s="23"/>
      <c r="V1057" s="23"/>
      <c r="W1057" s="23"/>
      <c r="X1057" s="23"/>
      <c r="Y1057" s="91"/>
      <c r="Z1057" s="92"/>
      <c r="AA1057" s="92"/>
      <c r="AB1057" s="67" t="str">
        <f t="shared" si="459"/>
        <v/>
      </c>
      <c r="AC1057" s="67" t="str">
        <f t="shared" si="460"/>
        <v/>
      </c>
      <c r="AD1057" s="67" t="str">
        <f t="shared" si="461"/>
        <v/>
      </c>
      <c r="AE1057" s="31"/>
      <c r="AF1057" s="23">
        <f t="shared" si="462"/>
        <v>0</v>
      </c>
      <c r="AG1057" s="23">
        <f t="shared" si="463"/>
        <v>0</v>
      </c>
      <c r="AH1057" s="23">
        <f t="shared" si="464"/>
        <v>0</v>
      </c>
      <c r="AI1057" s="23">
        <f t="shared" si="465"/>
        <v>0</v>
      </c>
      <c r="AJ1057" s="23">
        <f t="shared" si="466"/>
        <v>0</v>
      </c>
    </row>
    <row r="1058" spans="1:36" ht="25.5" customHeight="1" x14ac:dyDescent="0.2">
      <c r="A1058" s="126" t="s">
        <v>0</v>
      </c>
      <c r="B1058" s="60" t="s">
        <v>1392</v>
      </c>
      <c r="C1058" s="41" t="s">
        <v>1116</v>
      </c>
      <c r="D1058" s="74" t="s">
        <v>1179</v>
      </c>
      <c r="E1058" s="93" t="str">
        <f t="shared" si="467"/>
        <v>Niveau 2</v>
      </c>
      <c r="F1058" s="27" t="s">
        <v>1136</v>
      </c>
      <c r="G1058" s="41" t="s">
        <v>1145</v>
      </c>
      <c r="H1058" s="76">
        <v>265</v>
      </c>
      <c r="I1058" s="109">
        <v>5.5</v>
      </c>
      <c r="J1058" s="94">
        <f t="shared" si="458"/>
        <v>1457.5</v>
      </c>
      <c r="K1058" s="27"/>
      <c r="L1058" s="27"/>
      <c r="M1058" s="27">
        <v>150</v>
      </c>
      <c r="N1058" s="27">
        <v>292</v>
      </c>
      <c r="O1058" s="27"/>
      <c r="P1058" s="118"/>
      <c r="Q1058" s="27"/>
      <c r="R1058" s="45"/>
      <c r="S1058" s="55"/>
      <c r="T1058" s="23"/>
      <c r="U1058" s="23"/>
      <c r="V1058" s="23"/>
      <c r="W1058" s="23"/>
      <c r="X1058" s="23"/>
      <c r="Y1058" s="91"/>
      <c r="Z1058" s="92"/>
      <c r="AA1058" s="92"/>
      <c r="AB1058" s="67" t="str">
        <f t="shared" si="459"/>
        <v/>
      </c>
      <c r="AC1058" s="67" t="str">
        <f t="shared" si="460"/>
        <v/>
      </c>
      <c r="AD1058" s="67" t="str">
        <f t="shared" si="461"/>
        <v/>
      </c>
      <c r="AE1058" s="31"/>
      <c r="AF1058" s="23">
        <f t="shared" si="462"/>
        <v>0</v>
      </c>
      <c r="AG1058" s="23">
        <f t="shared" si="463"/>
        <v>1</v>
      </c>
      <c r="AH1058" s="23">
        <f t="shared" si="464"/>
        <v>0</v>
      </c>
      <c r="AI1058" s="23">
        <f t="shared" si="465"/>
        <v>0</v>
      </c>
      <c r="AJ1058" s="23">
        <f t="shared" si="466"/>
        <v>0</v>
      </c>
    </row>
    <row r="1059" spans="1:36" ht="25.5" customHeight="1" x14ac:dyDescent="0.2">
      <c r="A1059" s="126" t="s">
        <v>0</v>
      </c>
      <c r="B1059" s="60" t="s">
        <v>958</v>
      </c>
      <c r="C1059" s="41" t="s">
        <v>1115</v>
      </c>
      <c r="D1059" s="74" t="s">
        <v>1339</v>
      </c>
      <c r="E1059" s="93" t="str">
        <f t="shared" si="467"/>
        <v>Niveau 1</v>
      </c>
      <c r="F1059" s="27" t="s">
        <v>1135</v>
      </c>
      <c r="G1059" s="41" t="s">
        <v>1145</v>
      </c>
      <c r="H1059" s="76">
        <v>270</v>
      </c>
      <c r="I1059" s="109">
        <v>4.4000000000000004</v>
      </c>
      <c r="J1059" s="94">
        <f t="shared" si="458"/>
        <v>1188</v>
      </c>
      <c r="K1059" s="27">
        <v>0</v>
      </c>
      <c r="L1059" s="27">
        <v>0</v>
      </c>
      <c r="M1059" s="27">
        <v>0</v>
      </c>
      <c r="N1059" s="27">
        <v>0</v>
      </c>
      <c r="O1059" s="27">
        <v>0</v>
      </c>
      <c r="P1059" s="118"/>
      <c r="Q1059" s="27"/>
      <c r="R1059" s="45"/>
      <c r="S1059" s="55"/>
      <c r="T1059" s="23"/>
      <c r="U1059" s="23"/>
      <c r="V1059" s="23"/>
      <c r="W1059" s="23"/>
      <c r="X1059" s="23"/>
      <c r="Y1059" s="91"/>
      <c r="Z1059" s="92"/>
      <c r="AA1059" s="92"/>
      <c r="AB1059" s="67" t="str">
        <f t="shared" si="459"/>
        <v/>
      </c>
      <c r="AC1059" s="67" t="str">
        <f t="shared" si="460"/>
        <v/>
      </c>
      <c r="AD1059" s="67" t="str">
        <f t="shared" si="461"/>
        <v/>
      </c>
      <c r="AE1059" s="31"/>
      <c r="AF1059" s="23">
        <f t="shared" si="462"/>
        <v>1</v>
      </c>
      <c r="AG1059" s="23">
        <f t="shared" si="463"/>
        <v>0</v>
      </c>
      <c r="AH1059" s="23">
        <f t="shared" si="464"/>
        <v>0</v>
      </c>
      <c r="AI1059" s="23">
        <f t="shared" si="465"/>
        <v>0</v>
      </c>
      <c r="AJ1059" s="23">
        <f t="shared" si="466"/>
        <v>0</v>
      </c>
    </row>
    <row r="1060" spans="1:36" ht="25.5" customHeight="1" x14ac:dyDescent="0.2">
      <c r="A1060" s="126" t="s">
        <v>0</v>
      </c>
      <c r="B1060" s="60" t="s">
        <v>961</v>
      </c>
      <c r="C1060" s="41" t="s">
        <v>29</v>
      </c>
      <c r="D1060" s="74" t="s">
        <v>1339</v>
      </c>
      <c r="E1060" s="93" t="str">
        <f t="shared" si="467"/>
        <v>Niveau 1</v>
      </c>
      <c r="F1060" s="27" t="s">
        <v>1136</v>
      </c>
      <c r="G1060" s="41" t="s">
        <v>1145</v>
      </c>
      <c r="H1060" s="76">
        <v>180</v>
      </c>
      <c r="I1060" s="109">
        <v>4.2</v>
      </c>
      <c r="J1060" s="94">
        <f t="shared" si="458"/>
        <v>756</v>
      </c>
      <c r="K1060" s="27">
        <v>0</v>
      </c>
      <c r="L1060" s="27">
        <v>0</v>
      </c>
      <c r="M1060" s="27">
        <v>0</v>
      </c>
      <c r="N1060" s="27">
        <v>0</v>
      </c>
      <c r="O1060" s="27">
        <v>0</v>
      </c>
      <c r="P1060" s="118">
        <v>2015</v>
      </c>
      <c r="Q1060" s="27" t="s">
        <v>1170</v>
      </c>
      <c r="R1060" s="45"/>
      <c r="S1060" s="55"/>
      <c r="T1060" s="23"/>
      <c r="U1060" s="23"/>
      <c r="V1060" s="23"/>
      <c r="W1060" s="23"/>
      <c r="X1060" s="23"/>
      <c r="Y1060" s="91"/>
      <c r="Z1060" s="92"/>
      <c r="AA1060" s="92"/>
      <c r="AB1060" s="67" t="str">
        <f t="shared" si="459"/>
        <v/>
      </c>
      <c r="AC1060" s="67" t="str">
        <f t="shared" si="460"/>
        <v/>
      </c>
      <c r="AD1060" s="67" t="str">
        <f t="shared" si="461"/>
        <v/>
      </c>
      <c r="AE1060" s="31"/>
      <c r="AF1060" s="23">
        <f t="shared" si="462"/>
        <v>1</v>
      </c>
      <c r="AG1060" s="23">
        <f t="shared" si="463"/>
        <v>0</v>
      </c>
      <c r="AH1060" s="23">
        <f t="shared" si="464"/>
        <v>0</v>
      </c>
      <c r="AI1060" s="23">
        <f t="shared" si="465"/>
        <v>0</v>
      </c>
      <c r="AJ1060" s="23">
        <f t="shared" si="466"/>
        <v>0</v>
      </c>
    </row>
    <row r="1061" spans="1:36" ht="25.5" customHeight="1" x14ac:dyDescent="0.2">
      <c r="A1061" s="177" t="s">
        <v>0</v>
      </c>
      <c r="B1061" s="181" t="s">
        <v>962</v>
      </c>
      <c r="C1061" s="179" t="s">
        <v>25</v>
      </c>
      <c r="D1061" s="74"/>
      <c r="E1061" s="93" t="str">
        <f t="shared" si="467"/>
        <v/>
      </c>
      <c r="F1061" s="27"/>
      <c r="G1061" s="41"/>
      <c r="H1061" s="76"/>
      <c r="I1061" s="109"/>
      <c r="J1061" s="94">
        <f t="shared" si="458"/>
        <v>0</v>
      </c>
      <c r="K1061" s="27"/>
      <c r="L1061" s="27"/>
      <c r="M1061" s="27"/>
      <c r="N1061" s="27"/>
      <c r="O1061" s="27"/>
      <c r="P1061" s="118"/>
      <c r="Q1061" s="27"/>
      <c r="R1061" s="45"/>
      <c r="S1061" s="55"/>
      <c r="T1061" s="23"/>
      <c r="U1061" s="23"/>
      <c r="V1061" s="23"/>
      <c r="W1061" s="23"/>
      <c r="X1061" s="23"/>
      <c r="Y1061" s="91"/>
      <c r="Z1061" s="92"/>
      <c r="AA1061" s="92"/>
      <c r="AB1061" s="67" t="str">
        <f t="shared" si="459"/>
        <v/>
      </c>
      <c r="AC1061" s="67" t="str">
        <f t="shared" si="460"/>
        <v/>
      </c>
      <c r="AD1061" s="67" t="str">
        <f t="shared" si="461"/>
        <v/>
      </c>
      <c r="AE1061" s="31"/>
      <c r="AF1061" s="23">
        <f t="shared" si="462"/>
        <v>0</v>
      </c>
      <c r="AG1061" s="23">
        <f t="shared" si="463"/>
        <v>0</v>
      </c>
      <c r="AH1061" s="23">
        <f t="shared" si="464"/>
        <v>0</v>
      </c>
      <c r="AI1061" s="23">
        <f t="shared" si="465"/>
        <v>0</v>
      </c>
      <c r="AJ1061" s="23">
        <f t="shared" si="466"/>
        <v>0</v>
      </c>
    </row>
    <row r="1062" spans="1:36" ht="25.5" customHeight="1" x14ac:dyDescent="0.2">
      <c r="A1062" s="126" t="s">
        <v>0</v>
      </c>
      <c r="B1062" s="60" t="s">
        <v>964</v>
      </c>
      <c r="C1062" s="41" t="s">
        <v>25</v>
      </c>
      <c r="D1062" s="74" t="s">
        <v>1339</v>
      </c>
      <c r="E1062" s="93" t="str">
        <f t="shared" si="467"/>
        <v>Niveau 1</v>
      </c>
      <c r="F1062" s="27" t="s">
        <v>1136</v>
      </c>
      <c r="G1062" s="41" t="s">
        <v>1145</v>
      </c>
      <c r="H1062" s="76">
        <v>235</v>
      </c>
      <c r="I1062" s="109">
        <v>4.4000000000000004</v>
      </c>
      <c r="J1062" s="94">
        <f t="shared" si="458"/>
        <v>1034</v>
      </c>
      <c r="K1062" s="27">
        <v>0</v>
      </c>
      <c r="L1062" s="27">
        <v>0</v>
      </c>
      <c r="M1062" s="27">
        <v>0</v>
      </c>
      <c r="N1062" s="27">
        <v>0</v>
      </c>
      <c r="O1062" s="27">
        <v>0</v>
      </c>
      <c r="P1062" s="118"/>
      <c r="Q1062" s="27"/>
      <c r="R1062" s="45"/>
      <c r="S1062" s="55"/>
      <c r="T1062" s="23"/>
      <c r="U1062" s="23"/>
      <c r="V1062" s="23"/>
      <c r="W1062" s="23"/>
      <c r="X1062" s="23"/>
      <c r="Y1062" s="91"/>
      <c r="Z1062" s="92"/>
      <c r="AA1062" s="92"/>
      <c r="AB1062" s="67" t="str">
        <f t="shared" si="459"/>
        <v/>
      </c>
      <c r="AC1062" s="67" t="str">
        <f t="shared" si="460"/>
        <v/>
      </c>
      <c r="AD1062" s="67" t="str">
        <f t="shared" si="461"/>
        <v/>
      </c>
      <c r="AE1062" s="31"/>
      <c r="AF1062" s="23">
        <f t="shared" si="462"/>
        <v>1</v>
      </c>
      <c r="AG1062" s="23">
        <f t="shared" si="463"/>
        <v>0</v>
      </c>
      <c r="AH1062" s="23">
        <f t="shared" si="464"/>
        <v>0</v>
      </c>
      <c r="AI1062" s="23">
        <f t="shared" si="465"/>
        <v>0</v>
      </c>
      <c r="AJ1062" s="23">
        <f t="shared" si="466"/>
        <v>0</v>
      </c>
    </row>
    <row r="1063" spans="1:36" ht="25.5" customHeight="1" x14ac:dyDescent="0.2">
      <c r="A1063" s="177" t="s">
        <v>0</v>
      </c>
      <c r="B1063" s="181" t="s">
        <v>943</v>
      </c>
      <c r="C1063" s="179" t="s">
        <v>31</v>
      </c>
      <c r="D1063" s="74"/>
      <c r="E1063" s="93" t="str">
        <f t="shared" si="467"/>
        <v/>
      </c>
      <c r="F1063" s="27"/>
      <c r="G1063" s="41"/>
      <c r="H1063" s="76"/>
      <c r="I1063" s="109"/>
      <c r="J1063" s="94">
        <f t="shared" si="458"/>
        <v>0</v>
      </c>
      <c r="K1063" s="27"/>
      <c r="L1063" s="27"/>
      <c r="M1063" s="27"/>
      <c r="N1063" s="27"/>
      <c r="O1063" s="27"/>
      <c r="P1063" s="118"/>
      <c r="Q1063" s="27"/>
      <c r="R1063" s="45"/>
      <c r="S1063" s="55"/>
      <c r="T1063" s="23"/>
      <c r="U1063" s="23"/>
      <c r="V1063" s="23"/>
      <c r="W1063" s="23"/>
      <c r="X1063" s="23"/>
      <c r="Y1063" s="91"/>
      <c r="Z1063" s="92"/>
      <c r="AA1063" s="92"/>
      <c r="AB1063" s="67" t="str">
        <f t="shared" si="459"/>
        <v/>
      </c>
      <c r="AC1063" s="67" t="str">
        <f t="shared" si="460"/>
        <v/>
      </c>
      <c r="AD1063" s="67" t="str">
        <f t="shared" si="461"/>
        <v/>
      </c>
      <c r="AE1063" s="31"/>
      <c r="AF1063" s="23">
        <f t="shared" si="462"/>
        <v>0</v>
      </c>
      <c r="AG1063" s="23">
        <f t="shared" si="463"/>
        <v>0</v>
      </c>
      <c r="AH1063" s="23">
        <f t="shared" si="464"/>
        <v>0</v>
      </c>
      <c r="AI1063" s="23">
        <f t="shared" si="465"/>
        <v>0</v>
      </c>
      <c r="AJ1063" s="23">
        <f t="shared" si="466"/>
        <v>0</v>
      </c>
    </row>
    <row r="1064" spans="1:36" s="263" customFormat="1" ht="25.5" customHeight="1" x14ac:dyDescent="0.2">
      <c r="A1064" s="248" t="s">
        <v>5</v>
      </c>
      <c r="B1064" s="249" t="s">
        <v>1391</v>
      </c>
      <c r="C1064" s="250" t="s">
        <v>1116</v>
      </c>
      <c r="D1064" s="251"/>
      <c r="E1064" s="247"/>
      <c r="F1064" s="252"/>
      <c r="G1064" s="250"/>
      <c r="H1064" s="253"/>
      <c r="I1064" s="254"/>
      <c r="J1064" s="255"/>
      <c r="K1064" s="252"/>
      <c r="L1064" s="252"/>
      <c r="M1064" s="252"/>
      <c r="N1064" s="252"/>
      <c r="O1064" s="252"/>
      <c r="P1064" s="246" t="s">
        <v>2120</v>
      </c>
      <c r="Q1064" s="252"/>
      <c r="R1064" s="256"/>
      <c r="S1064" s="247"/>
      <c r="T1064" s="261"/>
      <c r="U1064" s="261"/>
      <c r="V1064" s="261"/>
      <c r="W1064" s="261"/>
      <c r="X1064" s="261"/>
      <c r="Y1064" s="257"/>
      <c r="Z1064" s="258"/>
      <c r="AA1064" s="258"/>
      <c r="AB1064" s="259"/>
      <c r="AC1064" s="259"/>
      <c r="AD1064" s="259"/>
      <c r="AE1064" s="262"/>
      <c r="AF1064" s="261"/>
      <c r="AG1064" s="261"/>
      <c r="AH1064" s="261"/>
      <c r="AI1064" s="261"/>
      <c r="AJ1064" s="261"/>
    </row>
    <row r="1065" spans="1:36" ht="25.5" customHeight="1" x14ac:dyDescent="0.2">
      <c r="A1065" s="126" t="s">
        <v>0</v>
      </c>
      <c r="B1065" s="60" t="s">
        <v>1390</v>
      </c>
      <c r="C1065" s="41" t="s">
        <v>24</v>
      </c>
      <c r="D1065" s="74" t="s">
        <v>1179</v>
      </c>
      <c r="E1065" s="93" t="str">
        <f>IF(D1065="Bon état","Niveau 1",IF(D1065="Faïencée","Niveau 2",IF(D1065="Fortement faïencée","Niveau 3",IF(D1065="Orniérée","Niveau 4",IF(D1065="Affaissée ou quasi détruite","Niveau 5","")))))</f>
        <v>Niveau 2</v>
      </c>
      <c r="F1065" s="27" t="s">
        <v>1136</v>
      </c>
      <c r="G1065" s="41" t="s">
        <v>1145</v>
      </c>
      <c r="H1065" s="76">
        <v>200</v>
      </c>
      <c r="I1065" s="109">
        <v>6.5</v>
      </c>
      <c r="J1065" s="94">
        <f t="shared" si="458"/>
        <v>1300</v>
      </c>
      <c r="K1065" s="27"/>
      <c r="L1065" s="27"/>
      <c r="M1065" s="27"/>
      <c r="N1065" s="27">
        <v>260</v>
      </c>
      <c r="O1065" s="27"/>
      <c r="P1065" s="118"/>
      <c r="Q1065" s="27"/>
      <c r="R1065" s="45"/>
      <c r="S1065" s="55"/>
      <c r="T1065" s="23"/>
      <c r="U1065" s="23"/>
      <c r="V1065" s="23"/>
      <c r="W1065" s="23"/>
      <c r="X1065" s="23"/>
      <c r="Y1065" s="91"/>
      <c r="Z1065" s="92"/>
      <c r="AA1065" s="92"/>
      <c r="AB1065" s="67" t="str">
        <f t="shared" si="459"/>
        <v/>
      </c>
      <c r="AC1065" s="67" t="str">
        <f t="shared" si="460"/>
        <v/>
      </c>
      <c r="AD1065" s="67" t="str">
        <f t="shared" si="461"/>
        <v/>
      </c>
      <c r="AE1065" s="31"/>
      <c r="AF1065" s="23">
        <f t="shared" si="462"/>
        <v>0</v>
      </c>
      <c r="AG1065" s="23">
        <f t="shared" si="463"/>
        <v>1</v>
      </c>
      <c r="AH1065" s="23">
        <f t="shared" si="464"/>
        <v>0</v>
      </c>
      <c r="AI1065" s="23">
        <f t="shared" si="465"/>
        <v>0</v>
      </c>
      <c r="AJ1065" s="23">
        <f t="shared" si="466"/>
        <v>0</v>
      </c>
    </row>
    <row r="1066" spans="1:36" ht="25.5" customHeight="1" x14ac:dyDescent="0.2">
      <c r="A1066" s="126" t="s">
        <v>0</v>
      </c>
      <c r="B1066" s="60" t="s">
        <v>1389</v>
      </c>
      <c r="C1066" s="41" t="s">
        <v>1116</v>
      </c>
      <c r="D1066" s="74" t="s">
        <v>1180</v>
      </c>
      <c r="E1066" s="93" t="str">
        <f>IF(D1066="Bon état","Niveau 1",IF(D1066="Faïencée","Niveau 2",IF(D1066="Fortement faïencée","Niveau 3",IF(D1066="Orniérée","Niveau 4",IF(D1066="Affaissée ou quasi détruite","Niveau 5","")))))</f>
        <v>Niveau 3</v>
      </c>
      <c r="F1066" s="27" t="s">
        <v>1135</v>
      </c>
      <c r="G1066" s="41" t="s">
        <v>1145</v>
      </c>
      <c r="H1066" s="76">
        <v>520</v>
      </c>
      <c r="I1066" s="109">
        <v>7.2</v>
      </c>
      <c r="J1066" s="94">
        <f t="shared" si="458"/>
        <v>3744</v>
      </c>
      <c r="K1066" s="27">
        <v>350</v>
      </c>
      <c r="L1066" s="27"/>
      <c r="M1066" s="27"/>
      <c r="N1066" s="27">
        <v>749</v>
      </c>
      <c r="O1066" s="27"/>
      <c r="P1066" s="118" t="s">
        <v>1199</v>
      </c>
      <c r="Q1066" s="27" t="s">
        <v>1117</v>
      </c>
      <c r="R1066" s="45" t="s">
        <v>1123</v>
      </c>
      <c r="S1066" s="55"/>
      <c r="T1066" s="23"/>
      <c r="U1066" s="23"/>
      <c r="V1066" s="23"/>
      <c r="W1066" s="23"/>
      <c r="X1066" s="23"/>
      <c r="Y1066" s="91"/>
      <c r="Z1066" s="92"/>
      <c r="AA1066" s="92"/>
      <c r="AB1066" s="67"/>
      <c r="AC1066" s="67" t="s">
        <v>1201</v>
      </c>
      <c r="AD1066" s="67" t="str">
        <f t="shared" si="461"/>
        <v/>
      </c>
      <c r="AE1066" s="31"/>
      <c r="AF1066" s="23">
        <f t="shared" si="462"/>
        <v>0</v>
      </c>
      <c r="AG1066" s="23">
        <f t="shared" si="463"/>
        <v>0</v>
      </c>
      <c r="AH1066" s="23">
        <f t="shared" si="464"/>
        <v>1</v>
      </c>
      <c r="AI1066" s="23">
        <f t="shared" si="465"/>
        <v>0</v>
      </c>
      <c r="AJ1066" s="23">
        <f t="shared" si="466"/>
        <v>0</v>
      </c>
    </row>
    <row r="1067" spans="1:36" ht="25.5" customHeight="1" x14ac:dyDescent="0.2">
      <c r="A1067" s="177" t="s">
        <v>7</v>
      </c>
      <c r="B1067" s="181" t="s">
        <v>1388</v>
      </c>
      <c r="C1067" s="179" t="s">
        <v>24</v>
      </c>
      <c r="D1067" s="74"/>
      <c r="E1067" s="93" t="str">
        <f>IF(D1067="Bon état","Niveau 1",IF(D1067="Faïencée","Niveau 2",IF(D1067="Fortement faïencée","Niveau 3",IF(D1067="Orniérée","Niveau 4",IF(D1067="Affaissée ou quasi détruite","Niveau 5","")))))</f>
        <v/>
      </c>
      <c r="F1067" s="27"/>
      <c r="G1067" s="41"/>
      <c r="H1067" s="76"/>
      <c r="I1067" s="109"/>
      <c r="J1067" s="94">
        <f t="shared" si="458"/>
        <v>0</v>
      </c>
      <c r="K1067" s="27"/>
      <c r="L1067" s="27"/>
      <c r="M1067" s="27"/>
      <c r="N1067" s="27"/>
      <c r="O1067" s="27"/>
      <c r="P1067" s="118"/>
      <c r="Q1067" s="27"/>
      <c r="R1067" s="45"/>
      <c r="S1067" s="55"/>
      <c r="T1067" s="23"/>
      <c r="U1067" s="23"/>
      <c r="V1067" s="23"/>
      <c r="W1067" s="23"/>
      <c r="X1067" s="23"/>
      <c r="Y1067" s="91"/>
      <c r="Z1067" s="92"/>
      <c r="AA1067" s="92"/>
      <c r="AB1067" s="67" t="str">
        <f t="shared" si="459"/>
        <v/>
      </c>
      <c r="AC1067" s="67" t="str">
        <f t="shared" si="460"/>
        <v/>
      </c>
      <c r="AD1067" s="67" t="str">
        <f t="shared" si="461"/>
        <v/>
      </c>
      <c r="AE1067" s="31"/>
      <c r="AF1067" s="23">
        <f t="shared" si="462"/>
        <v>0</v>
      </c>
      <c r="AG1067" s="23">
        <f t="shared" si="463"/>
        <v>0</v>
      </c>
      <c r="AH1067" s="23">
        <f t="shared" si="464"/>
        <v>0</v>
      </c>
      <c r="AI1067" s="23">
        <f t="shared" si="465"/>
        <v>0</v>
      </c>
      <c r="AJ1067" s="23">
        <f t="shared" si="466"/>
        <v>0</v>
      </c>
    </row>
    <row r="1068" spans="1:36" ht="25.5" customHeight="1" x14ac:dyDescent="0.2">
      <c r="A1068" s="126" t="s">
        <v>0</v>
      </c>
      <c r="B1068" s="60" t="s">
        <v>963</v>
      </c>
      <c r="C1068" s="41" t="s">
        <v>23</v>
      </c>
      <c r="D1068" s="74" t="s">
        <v>1339</v>
      </c>
      <c r="E1068" s="93" t="str">
        <f>IF(D1068="Bon état","Niveau 1",IF(D1068="Faïencée","Niveau 2",IF(D1068="Fortement faïencée","Niveau 3",IF(D1068="Orniérée","Niveau 4",IF(D1068="Affaissée ou quasi détruite","Niveau 5","")))))</f>
        <v>Niveau 1</v>
      </c>
      <c r="F1068" s="27" t="s">
        <v>1136</v>
      </c>
      <c r="G1068" s="41" t="s">
        <v>1145</v>
      </c>
      <c r="H1068" s="76">
        <v>110</v>
      </c>
      <c r="I1068" s="109">
        <v>3.4</v>
      </c>
      <c r="J1068" s="94">
        <f t="shared" si="458"/>
        <v>374</v>
      </c>
      <c r="K1068" s="27">
        <v>0</v>
      </c>
      <c r="L1068" s="27">
        <v>0</v>
      </c>
      <c r="M1068" s="27">
        <v>0</v>
      </c>
      <c r="N1068" s="27">
        <v>0</v>
      </c>
      <c r="O1068" s="27">
        <v>0</v>
      </c>
      <c r="P1068" s="118"/>
      <c r="Q1068" s="27"/>
      <c r="R1068" s="45"/>
      <c r="S1068" s="55"/>
      <c r="T1068" s="23"/>
      <c r="U1068" s="23"/>
      <c r="V1068" s="23"/>
      <c r="W1068" s="23"/>
      <c r="X1068" s="23"/>
      <c r="Y1068" s="91"/>
      <c r="Z1068" s="92"/>
      <c r="AA1068" s="92"/>
      <c r="AB1068" s="67" t="str">
        <f t="shared" si="459"/>
        <v/>
      </c>
      <c r="AC1068" s="67" t="str">
        <f t="shared" si="460"/>
        <v/>
      </c>
      <c r="AD1068" s="67" t="str">
        <f t="shared" si="461"/>
        <v/>
      </c>
      <c r="AE1068" s="31"/>
      <c r="AF1068" s="23">
        <f t="shared" si="462"/>
        <v>1</v>
      </c>
      <c r="AG1068" s="23">
        <f t="shared" si="463"/>
        <v>0</v>
      </c>
      <c r="AH1068" s="23">
        <f t="shared" si="464"/>
        <v>0</v>
      </c>
      <c r="AI1068" s="23">
        <f t="shared" si="465"/>
        <v>0</v>
      </c>
      <c r="AJ1068" s="23">
        <f t="shared" si="466"/>
        <v>0</v>
      </c>
    </row>
    <row r="1069" spans="1:36" s="263" customFormat="1" ht="25.5" customHeight="1" x14ac:dyDescent="0.2">
      <c r="A1069" s="248" t="s">
        <v>10</v>
      </c>
      <c r="B1069" s="249" t="s">
        <v>1387</v>
      </c>
      <c r="C1069" s="250"/>
      <c r="D1069" s="251"/>
      <c r="E1069" s="247"/>
      <c r="F1069" s="252" t="s">
        <v>1126</v>
      </c>
      <c r="G1069" s="250" t="s">
        <v>1145</v>
      </c>
      <c r="H1069" s="253"/>
      <c r="I1069" s="254"/>
      <c r="J1069" s="255"/>
      <c r="K1069" s="252"/>
      <c r="L1069" s="252"/>
      <c r="M1069" s="252"/>
      <c r="N1069" s="252"/>
      <c r="O1069" s="252"/>
      <c r="P1069" s="246" t="s">
        <v>2127</v>
      </c>
      <c r="Q1069" s="252"/>
      <c r="R1069" s="256"/>
      <c r="S1069" s="247"/>
      <c r="T1069" s="261"/>
      <c r="U1069" s="261"/>
      <c r="V1069" s="261"/>
      <c r="W1069" s="261"/>
      <c r="X1069" s="261"/>
      <c r="Y1069" s="257"/>
      <c r="Z1069" s="258"/>
      <c r="AA1069" s="258"/>
      <c r="AB1069" s="259"/>
      <c r="AC1069" s="259"/>
      <c r="AD1069" s="259"/>
      <c r="AE1069" s="262"/>
      <c r="AF1069" s="261"/>
      <c r="AG1069" s="261"/>
      <c r="AH1069" s="261"/>
      <c r="AI1069" s="261"/>
      <c r="AJ1069" s="261"/>
    </row>
    <row r="1070" spans="1:36" ht="25.5" customHeight="1" x14ac:dyDescent="0.2">
      <c r="A1070" s="126" t="s">
        <v>0</v>
      </c>
      <c r="B1070" s="60" t="s">
        <v>1386</v>
      </c>
      <c r="C1070" s="41" t="s">
        <v>37</v>
      </c>
      <c r="D1070" s="74" t="s">
        <v>1179</v>
      </c>
      <c r="E1070" s="93" t="str">
        <f t="shared" ref="E1070:E1100" si="468">IF(D1070="Bon état","Niveau 1",IF(D1070="Faïencée","Niveau 2",IF(D1070="Fortement faïencée","Niveau 3",IF(D1070="Orniérée","Niveau 4",IF(D1070="Affaissée ou quasi détruite","Niveau 5","")))))</f>
        <v>Niveau 2</v>
      </c>
      <c r="F1070" s="27" t="s">
        <v>1135</v>
      </c>
      <c r="G1070" s="41" t="s">
        <v>1145</v>
      </c>
      <c r="H1070" s="76">
        <v>355</v>
      </c>
      <c r="I1070" s="109">
        <v>4.5</v>
      </c>
      <c r="J1070" s="94">
        <f t="shared" ref="J1070:J1129" si="469">I1070*H1070</f>
        <v>1597.5</v>
      </c>
      <c r="K1070" s="27"/>
      <c r="L1070" s="27"/>
      <c r="M1070" s="27"/>
      <c r="N1070" s="27"/>
      <c r="O1070" s="27"/>
      <c r="P1070" s="118" t="s">
        <v>1220</v>
      </c>
      <c r="Q1070" s="27" t="s">
        <v>1119</v>
      </c>
      <c r="R1070" s="45" t="s">
        <v>1123</v>
      </c>
      <c r="S1070" s="55"/>
      <c r="T1070" s="23"/>
      <c r="U1070" s="23"/>
      <c r="V1070" s="23"/>
      <c r="W1070" s="23"/>
      <c r="X1070" s="23"/>
      <c r="Y1070" s="91"/>
      <c r="Z1070" s="92"/>
      <c r="AA1070" s="92"/>
      <c r="AB1070" s="67"/>
      <c r="AC1070" s="67" t="s">
        <v>1201</v>
      </c>
      <c r="AD1070" s="67" t="str">
        <f t="shared" si="461"/>
        <v/>
      </c>
      <c r="AE1070" s="31"/>
      <c r="AF1070" s="23">
        <f t="shared" si="462"/>
        <v>0</v>
      </c>
      <c r="AG1070" s="23">
        <f t="shared" si="463"/>
        <v>1</v>
      </c>
      <c r="AH1070" s="23">
        <f t="shared" si="464"/>
        <v>0</v>
      </c>
      <c r="AI1070" s="23">
        <f t="shared" si="465"/>
        <v>0</v>
      </c>
      <c r="AJ1070" s="23">
        <f t="shared" si="466"/>
        <v>0</v>
      </c>
    </row>
    <row r="1071" spans="1:36" ht="25.5" customHeight="1" x14ac:dyDescent="0.2">
      <c r="A1071" s="126" t="s">
        <v>0</v>
      </c>
      <c r="B1071" s="127" t="s">
        <v>1264</v>
      </c>
      <c r="C1071" s="41" t="s">
        <v>29</v>
      </c>
      <c r="D1071" s="74" t="s">
        <v>1180</v>
      </c>
      <c r="E1071" s="93" t="str">
        <f t="shared" si="468"/>
        <v>Niveau 3</v>
      </c>
      <c r="F1071" s="27" t="s">
        <v>1134</v>
      </c>
      <c r="G1071" s="41" t="s">
        <v>1145</v>
      </c>
      <c r="H1071" s="76">
        <v>310</v>
      </c>
      <c r="I1071" s="109">
        <v>5.3</v>
      </c>
      <c r="J1071" s="94">
        <f>I1071*H1071</f>
        <v>1643</v>
      </c>
      <c r="K1071" s="27"/>
      <c r="L1071" s="27"/>
      <c r="M1071" s="27"/>
      <c r="N1071" s="27">
        <v>493</v>
      </c>
      <c r="O1071" s="27"/>
      <c r="P1071" s="118"/>
      <c r="Q1071" s="27"/>
      <c r="R1071" s="45"/>
      <c r="S1071" s="55"/>
      <c r="T1071" s="23"/>
      <c r="U1071" s="23"/>
      <c r="V1071" s="23"/>
      <c r="W1071" s="23"/>
      <c r="X1071" s="23"/>
      <c r="Y1071" s="91"/>
      <c r="Z1071" s="92"/>
      <c r="AA1071" s="92"/>
      <c r="AB1071" s="67" t="str">
        <f>IF(R1071="Année N",Y1071+Z1071+AA1071,"")</f>
        <v/>
      </c>
      <c r="AC1071" s="67" t="str">
        <f>IF(R1071="N+1",Y1071+Z1071+AA1071,"")</f>
        <v/>
      </c>
      <c r="AD1071" s="67" t="str">
        <f>IF(R1071="&gt; N+1",Y1071+Z1071+AA1071,"")</f>
        <v/>
      </c>
      <c r="AE1071" s="31"/>
      <c r="AF1071" s="23">
        <f>IF(E1071="Niveau 1",1,0)</f>
        <v>0</v>
      </c>
      <c r="AG1071" s="23">
        <f>IF(E1071="Niveau 2",1,0)</f>
        <v>0</v>
      </c>
      <c r="AH1071" s="23">
        <f>IF(E1071="Niveau 3",1,0)</f>
        <v>1</v>
      </c>
      <c r="AI1071" s="23">
        <f>IF(E1071="Niveau 4",1,0)</f>
        <v>0</v>
      </c>
      <c r="AJ1071" s="23">
        <f>IF(E1071="Niveau 5",1,0)</f>
        <v>0</v>
      </c>
    </row>
    <row r="1072" spans="1:36" ht="25.5" customHeight="1" x14ac:dyDescent="0.2">
      <c r="A1072" s="126" t="s">
        <v>0</v>
      </c>
      <c r="B1072" s="60" t="s">
        <v>1385</v>
      </c>
      <c r="C1072" s="41" t="s">
        <v>31</v>
      </c>
      <c r="D1072" s="74" t="s">
        <v>1339</v>
      </c>
      <c r="E1072" s="93" t="str">
        <f t="shared" si="468"/>
        <v>Niveau 1</v>
      </c>
      <c r="F1072" s="27" t="s">
        <v>1136</v>
      </c>
      <c r="G1072" s="41" t="s">
        <v>1145</v>
      </c>
      <c r="H1072" s="76">
        <v>60</v>
      </c>
      <c r="I1072" s="109">
        <v>3.5</v>
      </c>
      <c r="J1072" s="94">
        <f t="shared" si="469"/>
        <v>210</v>
      </c>
      <c r="K1072" s="27"/>
      <c r="L1072" s="27"/>
      <c r="M1072" s="27"/>
      <c r="N1072" s="27"/>
      <c r="O1072" s="27"/>
      <c r="P1072" s="118"/>
      <c r="Q1072" s="27"/>
      <c r="R1072" s="45"/>
      <c r="S1072" s="55"/>
      <c r="T1072" s="23"/>
      <c r="U1072" s="23"/>
      <c r="V1072" s="23"/>
      <c r="W1072" s="23"/>
      <c r="X1072" s="23"/>
      <c r="Y1072" s="91"/>
      <c r="Z1072" s="92"/>
      <c r="AA1072" s="92"/>
      <c r="AB1072" s="67" t="str">
        <f t="shared" si="459"/>
        <v/>
      </c>
      <c r="AC1072" s="67" t="str">
        <f t="shared" si="460"/>
        <v/>
      </c>
      <c r="AD1072" s="67" t="str">
        <f t="shared" si="461"/>
        <v/>
      </c>
      <c r="AE1072" s="31"/>
      <c r="AF1072" s="23">
        <f t="shared" si="462"/>
        <v>1</v>
      </c>
      <c r="AG1072" s="23">
        <f t="shared" si="463"/>
        <v>0</v>
      </c>
      <c r="AH1072" s="23">
        <f t="shared" si="464"/>
        <v>0</v>
      </c>
      <c r="AI1072" s="23">
        <f t="shared" si="465"/>
        <v>0</v>
      </c>
      <c r="AJ1072" s="23">
        <f t="shared" si="466"/>
        <v>0</v>
      </c>
    </row>
    <row r="1073" spans="1:36" ht="25.5" customHeight="1" x14ac:dyDescent="0.2">
      <c r="A1073" s="177" t="s">
        <v>0</v>
      </c>
      <c r="B1073" s="181" t="s">
        <v>1384</v>
      </c>
      <c r="C1073" s="179" t="s">
        <v>1340</v>
      </c>
      <c r="D1073" s="74" t="s">
        <v>1179</v>
      </c>
      <c r="E1073" s="93" t="str">
        <f t="shared" si="468"/>
        <v>Niveau 2</v>
      </c>
      <c r="F1073" s="27" t="s">
        <v>1136</v>
      </c>
      <c r="G1073" s="41" t="s">
        <v>1145</v>
      </c>
      <c r="H1073" s="76">
        <v>210</v>
      </c>
      <c r="I1073" s="109">
        <v>6</v>
      </c>
      <c r="J1073" s="94">
        <f>I1073*H1073</f>
        <v>1260</v>
      </c>
      <c r="K1073" s="27">
        <v>30</v>
      </c>
      <c r="L1073" s="27"/>
      <c r="M1073" s="27"/>
      <c r="N1073" s="27">
        <v>252</v>
      </c>
      <c r="O1073" s="27"/>
      <c r="P1073" s="118"/>
      <c r="Q1073" s="27"/>
      <c r="R1073" s="45"/>
      <c r="S1073" s="55"/>
      <c r="T1073" s="23"/>
      <c r="U1073" s="23"/>
      <c r="V1073" s="23"/>
      <c r="W1073" s="23"/>
      <c r="X1073" s="23"/>
      <c r="Y1073" s="91"/>
      <c r="Z1073" s="92"/>
      <c r="AA1073" s="92"/>
      <c r="AB1073" s="67" t="str">
        <f>IF(R1073="Année N",Y1073+Z1073+AA1073,"")</f>
        <v/>
      </c>
      <c r="AC1073" s="67" t="str">
        <f>IF(R1073="N+1",Y1073+Z1073+AA1073,"")</f>
        <v/>
      </c>
      <c r="AD1073" s="67" t="str">
        <f>IF(R1073="&gt; N+1",Y1073+Z1073+AA1073,"")</f>
        <v/>
      </c>
      <c r="AE1073" s="31"/>
      <c r="AF1073" s="23">
        <f>IF(E1073="Niveau 1",1,0)</f>
        <v>0</v>
      </c>
      <c r="AG1073" s="23">
        <f>IF(E1073="Niveau 2",1,0)</f>
        <v>1</v>
      </c>
      <c r="AH1073" s="23">
        <f>IF(E1073="Niveau 3",1,0)</f>
        <v>0</v>
      </c>
      <c r="AI1073" s="23">
        <f>IF(E1073="Niveau 4",1,0)</f>
        <v>0</v>
      </c>
      <c r="AJ1073" s="23">
        <f>IF(E1073="Niveau 5",1,0)</f>
        <v>0</v>
      </c>
    </row>
    <row r="1074" spans="1:36" ht="25.5" customHeight="1" x14ac:dyDescent="0.2">
      <c r="A1074" s="126" t="s">
        <v>0</v>
      </c>
      <c r="B1074" s="60" t="s">
        <v>1383</v>
      </c>
      <c r="C1074" s="41" t="s">
        <v>1114</v>
      </c>
      <c r="D1074" s="74" t="s">
        <v>1339</v>
      </c>
      <c r="E1074" s="93" t="str">
        <f t="shared" si="468"/>
        <v>Niveau 1</v>
      </c>
      <c r="F1074" s="27" t="s">
        <v>1136</v>
      </c>
      <c r="G1074" s="41" t="s">
        <v>1145</v>
      </c>
      <c r="H1074" s="76">
        <v>185</v>
      </c>
      <c r="I1074" s="109">
        <v>4.5</v>
      </c>
      <c r="J1074" s="94">
        <f>I1074*H1074</f>
        <v>832.5</v>
      </c>
      <c r="K1074" s="27">
        <v>0</v>
      </c>
      <c r="L1074" s="27">
        <v>0</v>
      </c>
      <c r="M1074" s="27">
        <v>0</v>
      </c>
      <c r="N1074" s="27">
        <v>0</v>
      </c>
      <c r="O1074" s="27">
        <v>0</v>
      </c>
      <c r="P1074" s="118">
        <v>2013</v>
      </c>
      <c r="Q1074" s="27" t="s">
        <v>1170</v>
      </c>
      <c r="R1074" s="45"/>
      <c r="S1074" s="55"/>
      <c r="T1074" s="23"/>
      <c r="U1074" s="23"/>
      <c r="V1074" s="23"/>
      <c r="W1074" s="23"/>
      <c r="X1074" s="23"/>
      <c r="Y1074" s="91"/>
      <c r="Z1074" s="92"/>
      <c r="AA1074" s="92"/>
      <c r="AB1074" s="67" t="str">
        <f>IF(R1074="Année N",Y1074+Z1074+AA1074,"")</f>
        <v/>
      </c>
      <c r="AC1074" s="67" t="str">
        <f>IF(R1074="N+1",Y1074+Z1074+AA1074,"")</f>
        <v/>
      </c>
      <c r="AD1074" s="67" t="str">
        <f>IF(R1074="&gt; N+1",Y1074+Z1074+AA1074,"")</f>
        <v/>
      </c>
      <c r="AE1074" s="31"/>
      <c r="AF1074" s="23">
        <f>IF(E1074="Niveau 1",1,0)</f>
        <v>1</v>
      </c>
      <c r="AG1074" s="23">
        <f>IF(E1074="Niveau 2",1,0)</f>
        <v>0</v>
      </c>
      <c r="AH1074" s="23">
        <f>IF(E1074="Niveau 3",1,0)</f>
        <v>0</v>
      </c>
      <c r="AI1074" s="23">
        <f>IF(E1074="Niveau 4",1,0)</f>
        <v>0</v>
      </c>
      <c r="AJ1074" s="23">
        <f>IF(E1074="Niveau 5",1,0)</f>
        <v>0</v>
      </c>
    </row>
    <row r="1075" spans="1:36" ht="25.5" customHeight="1" x14ac:dyDescent="0.2">
      <c r="A1075" s="126" t="s">
        <v>0</v>
      </c>
      <c r="B1075" s="60" t="s">
        <v>1382</v>
      </c>
      <c r="C1075" s="41" t="s">
        <v>28</v>
      </c>
      <c r="D1075" s="74" t="s">
        <v>1339</v>
      </c>
      <c r="E1075" s="93" t="str">
        <f t="shared" si="468"/>
        <v>Niveau 1</v>
      </c>
      <c r="F1075" s="27" t="s">
        <v>1136</v>
      </c>
      <c r="G1075" s="41" t="s">
        <v>1145</v>
      </c>
      <c r="H1075" s="104">
        <v>146</v>
      </c>
      <c r="I1075" s="109">
        <v>4</v>
      </c>
      <c r="J1075" s="94">
        <f t="shared" si="469"/>
        <v>584</v>
      </c>
      <c r="K1075" s="27">
        <v>0</v>
      </c>
      <c r="L1075" s="27">
        <v>0</v>
      </c>
      <c r="M1075" s="27">
        <v>0</v>
      </c>
      <c r="N1075" s="27">
        <v>0</v>
      </c>
      <c r="O1075" s="27">
        <v>0</v>
      </c>
      <c r="P1075" s="118"/>
      <c r="Q1075" s="27"/>
      <c r="R1075" s="45"/>
      <c r="S1075" s="55"/>
      <c r="T1075" s="23"/>
      <c r="U1075" s="23"/>
      <c r="V1075" s="23"/>
      <c r="W1075" s="23"/>
      <c r="X1075" s="23"/>
      <c r="Y1075" s="91"/>
      <c r="Z1075" s="92"/>
      <c r="AA1075" s="92"/>
      <c r="AB1075" s="67" t="str">
        <f t="shared" si="459"/>
        <v/>
      </c>
      <c r="AC1075" s="67" t="str">
        <f t="shared" si="460"/>
        <v/>
      </c>
      <c r="AD1075" s="67" t="str">
        <f t="shared" si="461"/>
        <v/>
      </c>
      <c r="AE1075" s="31"/>
      <c r="AF1075" s="23">
        <f t="shared" si="462"/>
        <v>1</v>
      </c>
      <c r="AG1075" s="23">
        <f t="shared" si="463"/>
        <v>0</v>
      </c>
      <c r="AH1075" s="23">
        <f t="shared" si="464"/>
        <v>0</v>
      </c>
      <c r="AI1075" s="23">
        <f t="shared" si="465"/>
        <v>0</v>
      </c>
      <c r="AJ1075" s="23">
        <f t="shared" si="466"/>
        <v>0</v>
      </c>
    </row>
    <row r="1076" spans="1:36" ht="25.5" customHeight="1" x14ac:dyDescent="0.2">
      <c r="A1076" s="126" t="s">
        <v>0</v>
      </c>
      <c r="B1076" s="60" t="s">
        <v>1381</v>
      </c>
      <c r="C1076" s="41" t="s">
        <v>1114</v>
      </c>
      <c r="D1076" s="74" t="s">
        <v>1339</v>
      </c>
      <c r="E1076" s="93" t="str">
        <f t="shared" si="468"/>
        <v>Niveau 1</v>
      </c>
      <c r="F1076" s="27" t="s">
        <v>1136</v>
      </c>
      <c r="G1076" s="41" t="s">
        <v>1145</v>
      </c>
      <c r="H1076" s="76">
        <v>62</v>
      </c>
      <c r="I1076" s="109">
        <v>4.4000000000000004</v>
      </c>
      <c r="J1076" s="94">
        <f>I1076*H1076</f>
        <v>272.8</v>
      </c>
      <c r="K1076" s="27">
        <v>0</v>
      </c>
      <c r="L1076" s="27">
        <v>0</v>
      </c>
      <c r="M1076" s="27">
        <v>0</v>
      </c>
      <c r="N1076" s="27">
        <v>0</v>
      </c>
      <c r="O1076" s="27">
        <v>0</v>
      </c>
      <c r="P1076" s="118"/>
      <c r="Q1076" s="27"/>
      <c r="R1076" s="45"/>
      <c r="S1076" s="55"/>
      <c r="T1076" s="23"/>
      <c r="U1076" s="23"/>
      <c r="V1076" s="23"/>
      <c r="W1076" s="23"/>
      <c r="X1076" s="23"/>
      <c r="Y1076" s="91"/>
      <c r="Z1076" s="92"/>
      <c r="AA1076" s="92"/>
      <c r="AB1076" s="67" t="str">
        <f>IF(R1076="Année N",Y1076+Z1076+AA1076,"")</f>
        <v/>
      </c>
      <c r="AC1076" s="67" t="str">
        <f>IF(R1076="N+1",Y1076+Z1076+AA1076,"")</f>
        <v/>
      </c>
      <c r="AD1076" s="67" t="str">
        <f>IF(R1076="&gt; N+1",Y1076+Z1076+AA1076,"")</f>
        <v/>
      </c>
      <c r="AE1076" s="31"/>
      <c r="AF1076" s="23">
        <f>IF(E1076="Niveau 1",1,0)</f>
        <v>1</v>
      </c>
      <c r="AG1076" s="23">
        <f>IF(E1076="Niveau 2",1,0)</f>
        <v>0</v>
      </c>
      <c r="AH1076" s="23">
        <f>IF(E1076="Niveau 3",1,0)</f>
        <v>0</v>
      </c>
      <c r="AI1076" s="23">
        <f>IF(E1076="Niveau 4",1,0)</f>
        <v>0</v>
      </c>
      <c r="AJ1076" s="23">
        <f>IF(E1076="Niveau 5",1,0)</f>
        <v>0</v>
      </c>
    </row>
    <row r="1077" spans="1:36" ht="25.5" customHeight="1" x14ac:dyDescent="0.2">
      <c r="A1077" s="126" t="s">
        <v>0</v>
      </c>
      <c r="B1077" s="60" t="s">
        <v>1380</v>
      </c>
      <c r="C1077" s="41" t="s">
        <v>36</v>
      </c>
      <c r="D1077" s="74" t="s">
        <v>1339</v>
      </c>
      <c r="E1077" s="93" t="str">
        <f t="shared" si="468"/>
        <v>Niveau 1</v>
      </c>
      <c r="F1077" s="27" t="s">
        <v>1136</v>
      </c>
      <c r="G1077" s="41" t="s">
        <v>1145</v>
      </c>
      <c r="H1077" s="76">
        <v>45</v>
      </c>
      <c r="I1077" s="109">
        <v>15</v>
      </c>
      <c r="J1077" s="94">
        <f>I1077*H1077</f>
        <v>675</v>
      </c>
      <c r="K1077" s="27">
        <v>0</v>
      </c>
      <c r="L1077" s="27">
        <v>0</v>
      </c>
      <c r="M1077" s="27">
        <v>0</v>
      </c>
      <c r="N1077" s="27">
        <v>0</v>
      </c>
      <c r="O1077" s="27">
        <v>0</v>
      </c>
      <c r="P1077" s="118" t="s">
        <v>1218</v>
      </c>
      <c r="Q1077" s="27"/>
      <c r="R1077" s="45"/>
      <c r="S1077" s="55"/>
      <c r="T1077" s="23"/>
      <c r="U1077" s="23"/>
      <c r="V1077" s="23"/>
      <c r="W1077" s="23"/>
      <c r="X1077" s="23"/>
      <c r="Y1077" s="91"/>
      <c r="Z1077" s="92"/>
      <c r="AA1077" s="92"/>
      <c r="AB1077" s="67" t="str">
        <f>IF(R1077="Année N",Y1077+Z1077+AA1077,"")</f>
        <v/>
      </c>
      <c r="AC1077" s="67" t="str">
        <f>IF(R1077="N+1",Y1077+Z1077+AA1077,"")</f>
        <v/>
      </c>
      <c r="AD1077" s="67" t="str">
        <f>IF(R1077="&gt; N+1",Y1077+Z1077+AA1077,"")</f>
        <v/>
      </c>
      <c r="AE1077" s="31"/>
      <c r="AF1077" s="23">
        <f>IF(E1077="Niveau 1",1,0)</f>
        <v>1</v>
      </c>
      <c r="AG1077" s="23">
        <f>IF(E1077="Niveau 2",1,0)</f>
        <v>0</v>
      </c>
      <c r="AH1077" s="23">
        <f>IF(E1077="Niveau 3",1,0)</f>
        <v>0</v>
      </c>
      <c r="AI1077" s="23">
        <f>IF(E1077="Niveau 4",1,0)</f>
        <v>0</v>
      </c>
      <c r="AJ1077" s="23">
        <f>IF(E1077="Niveau 5",1,0)</f>
        <v>0</v>
      </c>
    </row>
    <row r="1078" spans="1:36" ht="25.5" customHeight="1" x14ac:dyDescent="0.2">
      <c r="A1078" s="126" t="s">
        <v>0</v>
      </c>
      <c r="B1078" s="128" t="s">
        <v>971</v>
      </c>
      <c r="C1078" s="41" t="s">
        <v>1115</v>
      </c>
      <c r="D1078" s="74" t="s">
        <v>1339</v>
      </c>
      <c r="E1078" s="93" t="str">
        <f t="shared" si="468"/>
        <v>Niveau 1</v>
      </c>
      <c r="F1078" s="27" t="s">
        <v>1135</v>
      </c>
      <c r="G1078" s="41" t="s">
        <v>1145</v>
      </c>
      <c r="H1078" s="76">
        <v>180</v>
      </c>
      <c r="I1078" s="109">
        <v>4.4000000000000004</v>
      </c>
      <c r="J1078" s="94">
        <f t="shared" si="469"/>
        <v>792.00000000000011</v>
      </c>
      <c r="K1078" s="27">
        <v>0</v>
      </c>
      <c r="L1078" s="27">
        <v>0</v>
      </c>
      <c r="M1078" s="27">
        <v>0</v>
      </c>
      <c r="N1078" s="27">
        <v>0</v>
      </c>
      <c r="O1078" s="27">
        <v>0</v>
      </c>
      <c r="P1078" s="118"/>
      <c r="Q1078" s="27"/>
      <c r="R1078" s="45"/>
      <c r="S1078" s="55"/>
      <c r="T1078" s="23"/>
      <c r="U1078" s="23"/>
      <c r="V1078" s="23"/>
      <c r="W1078" s="23"/>
      <c r="X1078" s="23"/>
      <c r="Y1078" s="91"/>
      <c r="Z1078" s="92"/>
      <c r="AA1078" s="92"/>
      <c r="AB1078" s="67" t="str">
        <f t="shared" si="459"/>
        <v/>
      </c>
      <c r="AC1078" s="67" t="str">
        <f t="shared" si="460"/>
        <v/>
      </c>
      <c r="AD1078" s="67" t="str">
        <f t="shared" si="461"/>
        <v/>
      </c>
      <c r="AE1078" s="31"/>
      <c r="AF1078" s="23">
        <f t="shared" si="462"/>
        <v>1</v>
      </c>
      <c r="AG1078" s="23">
        <f t="shared" si="463"/>
        <v>0</v>
      </c>
      <c r="AH1078" s="23">
        <f t="shared" si="464"/>
        <v>0</v>
      </c>
      <c r="AI1078" s="23">
        <f t="shared" si="465"/>
        <v>0</v>
      </c>
      <c r="AJ1078" s="23">
        <f t="shared" si="466"/>
        <v>0</v>
      </c>
    </row>
    <row r="1079" spans="1:36" ht="25.5" customHeight="1" x14ac:dyDescent="0.2">
      <c r="A1079" s="126" t="s">
        <v>0</v>
      </c>
      <c r="B1079" s="60" t="s">
        <v>1379</v>
      </c>
      <c r="C1079" s="41" t="s">
        <v>1113</v>
      </c>
      <c r="D1079" s="74" t="s">
        <v>1339</v>
      </c>
      <c r="E1079" s="93" t="str">
        <f t="shared" si="468"/>
        <v>Niveau 1</v>
      </c>
      <c r="F1079" s="27" t="s">
        <v>1135</v>
      </c>
      <c r="G1079" s="41" t="s">
        <v>1145</v>
      </c>
      <c r="H1079" s="76">
        <v>330</v>
      </c>
      <c r="I1079" s="109">
        <v>5.3</v>
      </c>
      <c r="J1079" s="94">
        <f t="shared" si="469"/>
        <v>1749</v>
      </c>
      <c r="K1079" s="27">
        <v>0</v>
      </c>
      <c r="L1079" s="27">
        <v>0</v>
      </c>
      <c r="M1079" s="27">
        <v>0</v>
      </c>
      <c r="N1079" s="27">
        <v>0</v>
      </c>
      <c r="O1079" s="27">
        <v>0</v>
      </c>
      <c r="P1079" s="118"/>
      <c r="Q1079" s="27"/>
      <c r="R1079" s="45"/>
      <c r="S1079" s="55"/>
      <c r="T1079" s="23"/>
      <c r="U1079" s="23"/>
      <c r="V1079" s="23"/>
      <c r="W1079" s="23"/>
      <c r="X1079" s="23"/>
      <c r="Y1079" s="91"/>
      <c r="Z1079" s="92"/>
      <c r="AA1079" s="92"/>
      <c r="AB1079" s="67" t="str">
        <f t="shared" si="459"/>
        <v/>
      </c>
      <c r="AC1079" s="67" t="str">
        <f t="shared" si="460"/>
        <v/>
      </c>
      <c r="AD1079" s="67" t="str">
        <f t="shared" si="461"/>
        <v/>
      </c>
      <c r="AE1079" s="31"/>
      <c r="AF1079" s="23">
        <f t="shared" si="462"/>
        <v>1</v>
      </c>
      <c r="AG1079" s="23">
        <f t="shared" si="463"/>
        <v>0</v>
      </c>
      <c r="AH1079" s="23">
        <f t="shared" si="464"/>
        <v>0</v>
      </c>
      <c r="AI1079" s="23">
        <f t="shared" si="465"/>
        <v>0</v>
      </c>
      <c r="AJ1079" s="23">
        <f t="shared" si="466"/>
        <v>0</v>
      </c>
    </row>
    <row r="1080" spans="1:36" ht="25.5" customHeight="1" x14ac:dyDescent="0.2">
      <c r="A1080" s="126" t="s">
        <v>2</v>
      </c>
      <c r="B1080" s="60" t="s">
        <v>1374</v>
      </c>
      <c r="C1080" s="41" t="s">
        <v>1340</v>
      </c>
      <c r="D1080" s="74" t="s">
        <v>1179</v>
      </c>
      <c r="E1080" s="93" t="str">
        <f t="shared" si="468"/>
        <v>Niveau 2</v>
      </c>
      <c r="F1080" s="27" t="s">
        <v>1134</v>
      </c>
      <c r="G1080" s="41" t="s">
        <v>1144</v>
      </c>
      <c r="H1080" s="76">
        <v>250</v>
      </c>
      <c r="I1080" s="109">
        <v>10</v>
      </c>
      <c r="J1080" s="94">
        <f t="shared" si="469"/>
        <v>2500</v>
      </c>
      <c r="K1080" s="27"/>
      <c r="L1080" s="27"/>
      <c r="M1080" s="27"/>
      <c r="N1080" s="27">
        <v>500</v>
      </c>
      <c r="O1080" s="27"/>
      <c r="P1080" s="118"/>
      <c r="Q1080" s="27"/>
      <c r="R1080" s="45"/>
      <c r="S1080" s="55"/>
      <c r="T1080" s="23"/>
      <c r="U1080" s="23"/>
      <c r="V1080" s="23"/>
      <c r="W1080" s="23"/>
      <c r="X1080" s="23"/>
      <c r="Y1080" s="91"/>
      <c r="Z1080" s="92"/>
      <c r="AA1080" s="92"/>
      <c r="AB1080" s="67" t="str">
        <f t="shared" si="459"/>
        <v/>
      </c>
      <c r="AC1080" s="67" t="str">
        <f t="shared" si="460"/>
        <v/>
      </c>
      <c r="AD1080" s="67" t="str">
        <f t="shared" si="461"/>
        <v/>
      </c>
      <c r="AE1080" s="31"/>
      <c r="AF1080" s="23">
        <f t="shared" si="462"/>
        <v>0</v>
      </c>
      <c r="AG1080" s="23">
        <f t="shared" si="463"/>
        <v>1</v>
      </c>
      <c r="AH1080" s="23">
        <f t="shared" si="464"/>
        <v>0</v>
      </c>
      <c r="AI1080" s="23">
        <f t="shared" si="465"/>
        <v>0</v>
      </c>
      <c r="AJ1080" s="23">
        <f t="shared" si="466"/>
        <v>0</v>
      </c>
    </row>
    <row r="1081" spans="1:36" ht="25.5" customHeight="1" x14ac:dyDescent="0.2">
      <c r="A1081" s="126" t="s">
        <v>5</v>
      </c>
      <c r="B1081" s="60" t="s">
        <v>1378</v>
      </c>
      <c r="C1081" s="41" t="s">
        <v>29</v>
      </c>
      <c r="D1081" s="74" t="s">
        <v>1339</v>
      </c>
      <c r="E1081" s="93" t="str">
        <f t="shared" si="468"/>
        <v>Niveau 1</v>
      </c>
      <c r="F1081" s="27" t="s">
        <v>1136</v>
      </c>
      <c r="G1081" s="41" t="s">
        <v>1145</v>
      </c>
      <c r="H1081" s="76">
        <v>125</v>
      </c>
      <c r="I1081" s="109">
        <v>4.5</v>
      </c>
      <c r="J1081" s="94">
        <f t="shared" si="469"/>
        <v>562.5</v>
      </c>
      <c r="K1081" s="27"/>
      <c r="L1081" s="27"/>
      <c r="M1081" s="27"/>
      <c r="N1081" s="27"/>
      <c r="O1081" s="27"/>
      <c r="P1081" s="118"/>
      <c r="Q1081" s="27"/>
      <c r="R1081" s="45"/>
      <c r="S1081" s="55"/>
      <c r="T1081" s="23"/>
      <c r="U1081" s="23"/>
      <c r="V1081" s="23"/>
      <c r="W1081" s="23"/>
      <c r="X1081" s="23"/>
      <c r="Y1081" s="91"/>
      <c r="Z1081" s="92"/>
      <c r="AA1081" s="92"/>
      <c r="AB1081" s="67" t="str">
        <f t="shared" ref="AB1081:AB1137" si="470">IF(R1081="Année N",Y1081+Z1081+AA1081,"")</f>
        <v/>
      </c>
      <c r="AC1081" s="67" t="str">
        <f t="shared" ref="AC1081:AC1137" si="471">IF(R1081="N+1",Y1081+Z1081+AA1081,"")</f>
        <v/>
      </c>
      <c r="AD1081" s="67" t="str">
        <f t="shared" ref="AD1081:AD1137" si="472">IF(R1081="&gt; N+1",Y1081+Z1081+AA1081,"")</f>
        <v/>
      </c>
      <c r="AE1081" s="31"/>
      <c r="AF1081" s="23">
        <f t="shared" si="462"/>
        <v>1</v>
      </c>
      <c r="AG1081" s="23">
        <f t="shared" si="463"/>
        <v>0</v>
      </c>
      <c r="AH1081" s="23">
        <f t="shared" si="464"/>
        <v>0</v>
      </c>
      <c r="AI1081" s="23">
        <f t="shared" si="465"/>
        <v>0</v>
      </c>
      <c r="AJ1081" s="23">
        <f t="shared" si="466"/>
        <v>0</v>
      </c>
    </row>
    <row r="1082" spans="1:36" ht="25.5" customHeight="1" x14ac:dyDescent="0.2">
      <c r="A1082" s="126" t="s">
        <v>0</v>
      </c>
      <c r="B1082" s="60" t="s">
        <v>1377</v>
      </c>
      <c r="C1082" s="41" t="s">
        <v>29</v>
      </c>
      <c r="D1082" s="74" t="s">
        <v>1179</v>
      </c>
      <c r="E1082" s="93" t="str">
        <f t="shared" si="468"/>
        <v>Niveau 2</v>
      </c>
      <c r="F1082" s="27" t="s">
        <v>1136</v>
      </c>
      <c r="G1082" s="41" t="s">
        <v>1144</v>
      </c>
      <c r="H1082" s="76">
        <v>445</v>
      </c>
      <c r="I1082" s="109">
        <v>5.8</v>
      </c>
      <c r="J1082" s="94">
        <f t="shared" si="469"/>
        <v>2581</v>
      </c>
      <c r="K1082" s="27">
        <v>75</v>
      </c>
      <c r="L1082" s="27"/>
      <c r="M1082" s="27">
        <v>100</v>
      </c>
      <c r="N1082" s="27">
        <v>516</v>
      </c>
      <c r="O1082" s="27"/>
      <c r="P1082" s="118"/>
      <c r="Q1082" s="27"/>
      <c r="R1082" s="45"/>
      <c r="S1082" s="55"/>
      <c r="T1082" s="23"/>
      <c r="U1082" s="23"/>
      <c r="V1082" s="23"/>
      <c r="W1082" s="23"/>
      <c r="X1082" s="23"/>
      <c r="Y1082" s="91"/>
      <c r="Z1082" s="92"/>
      <c r="AA1082" s="92"/>
      <c r="AB1082" s="67" t="str">
        <f t="shared" si="470"/>
        <v/>
      </c>
      <c r="AC1082" s="67" t="str">
        <f t="shared" si="471"/>
        <v/>
      </c>
      <c r="AD1082" s="67" t="str">
        <f t="shared" si="472"/>
        <v/>
      </c>
      <c r="AE1082" s="31"/>
      <c r="AF1082" s="23">
        <f t="shared" si="462"/>
        <v>0</v>
      </c>
      <c r="AG1082" s="23">
        <f t="shared" si="463"/>
        <v>1</v>
      </c>
      <c r="AH1082" s="23">
        <f t="shared" si="464"/>
        <v>0</v>
      </c>
      <c r="AI1082" s="23">
        <f t="shared" si="465"/>
        <v>0</v>
      </c>
      <c r="AJ1082" s="23">
        <f t="shared" si="466"/>
        <v>0</v>
      </c>
    </row>
    <row r="1083" spans="1:36" ht="25.5" customHeight="1" x14ac:dyDescent="0.2">
      <c r="A1083" s="126" t="s">
        <v>2</v>
      </c>
      <c r="B1083" s="60" t="s">
        <v>1376</v>
      </c>
      <c r="C1083" s="41" t="s">
        <v>29</v>
      </c>
      <c r="D1083" s="74" t="s">
        <v>1179</v>
      </c>
      <c r="E1083" s="93" t="str">
        <f t="shared" si="468"/>
        <v>Niveau 2</v>
      </c>
      <c r="F1083" s="27" t="s">
        <v>1134</v>
      </c>
      <c r="G1083" s="41" t="s">
        <v>1144</v>
      </c>
      <c r="H1083" s="76">
        <v>1300</v>
      </c>
      <c r="I1083" s="109">
        <v>13.6</v>
      </c>
      <c r="J1083" s="94">
        <f t="shared" si="469"/>
        <v>17680</v>
      </c>
      <c r="K1083" s="27"/>
      <c r="L1083" s="27"/>
      <c r="M1083" s="27"/>
      <c r="N1083" s="27"/>
      <c r="O1083" s="27"/>
      <c r="P1083" s="118"/>
      <c r="Q1083" s="27"/>
      <c r="R1083" s="45"/>
      <c r="S1083" s="55"/>
      <c r="T1083" s="23"/>
      <c r="U1083" s="23"/>
      <c r="V1083" s="23"/>
      <c r="W1083" s="23"/>
      <c r="X1083" s="23"/>
      <c r="Y1083" s="91"/>
      <c r="Z1083" s="92"/>
      <c r="AA1083" s="92"/>
      <c r="AB1083" s="67" t="str">
        <f t="shared" si="470"/>
        <v/>
      </c>
      <c r="AC1083" s="67" t="str">
        <f t="shared" si="471"/>
        <v/>
      </c>
      <c r="AD1083" s="67" t="str">
        <f t="shared" si="472"/>
        <v/>
      </c>
      <c r="AE1083" s="31"/>
      <c r="AF1083" s="23">
        <f t="shared" ref="AF1083:AF1142" si="473">IF(E1083="Niveau 1",1,0)</f>
        <v>0</v>
      </c>
      <c r="AG1083" s="23">
        <f t="shared" ref="AG1083:AG1142" si="474">IF(E1083="Niveau 2",1,0)</f>
        <v>1</v>
      </c>
      <c r="AH1083" s="23">
        <f t="shared" ref="AH1083:AH1142" si="475">IF(E1083="Niveau 3",1,0)</f>
        <v>0</v>
      </c>
      <c r="AI1083" s="23">
        <f t="shared" ref="AI1083:AI1142" si="476">IF(E1083="Niveau 4",1,0)</f>
        <v>0</v>
      </c>
      <c r="AJ1083" s="23">
        <f t="shared" ref="AJ1083:AJ1142" si="477">IF(E1083="Niveau 5",1,0)</f>
        <v>0</v>
      </c>
    </row>
    <row r="1084" spans="1:36" ht="25.5" customHeight="1" x14ac:dyDescent="0.2">
      <c r="A1084" s="126" t="s">
        <v>0</v>
      </c>
      <c r="B1084" s="60" t="s">
        <v>1375</v>
      </c>
      <c r="C1084" s="41" t="s">
        <v>36</v>
      </c>
      <c r="D1084" s="74" t="s">
        <v>1339</v>
      </c>
      <c r="E1084" s="93" t="str">
        <f t="shared" si="468"/>
        <v>Niveau 1</v>
      </c>
      <c r="F1084" s="27" t="s">
        <v>1136</v>
      </c>
      <c r="G1084" s="41" t="s">
        <v>1145</v>
      </c>
      <c r="H1084" s="76">
        <v>480</v>
      </c>
      <c r="I1084" s="109">
        <v>6.5</v>
      </c>
      <c r="J1084" s="94">
        <f>I1084*H1084</f>
        <v>3120</v>
      </c>
      <c r="K1084" s="27"/>
      <c r="L1084" s="27"/>
      <c r="M1084" s="27"/>
      <c r="N1084" s="27">
        <v>3536</v>
      </c>
      <c r="O1084" s="27"/>
      <c r="P1084" s="118">
        <v>2015</v>
      </c>
      <c r="Q1084" s="27" t="s">
        <v>1122</v>
      </c>
      <c r="R1084" s="45"/>
      <c r="S1084" s="55"/>
      <c r="T1084" s="23"/>
      <c r="U1084" s="23"/>
      <c r="V1084" s="23"/>
      <c r="W1084" s="23"/>
      <c r="X1084" s="23"/>
      <c r="Y1084" s="91"/>
      <c r="Z1084" s="92"/>
      <c r="AA1084" s="92"/>
      <c r="AB1084" s="67" t="str">
        <f>IF(R1084="Année N",Y1084+Z1084+AA1084,"")</f>
        <v/>
      </c>
      <c r="AC1084" s="67" t="str">
        <f>IF(R1084="N+1",Y1084+Z1084+AA1084,"")</f>
        <v/>
      </c>
      <c r="AD1084" s="67" t="str">
        <f>IF(R1084="&gt; N+1",Y1084+Z1084+AA1084,"")</f>
        <v/>
      </c>
      <c r="AE1084" s="31"/>
      <c r="AF1084" s="23">
        <f>IF(E1084="Niveau 1",1,0)</f>
        <v>1</v>
      </c>
      <c r="AG1084" s="23">
        <f>IF(E1084="Niveau 2",1,0)</f>
        <v>0</v>
      </c>
      <c r="AH1084" s="23">
        <f>IF(E1084="Niveau 3",1,0)</f>
        <v>0</v>
      </c>
      <c r="AI1084" s="23">
        <f>IF(E1084="Niveau 4",1,0)</f>
        <v>0</v>
      </c>
      <c r="AJ1084" s="23">
        <f>IF(E1084="Niveau 5",1,0)</f>
        <v>0</v>
      </c>
    </row>
    <row r="1085" spans="1:36" ht="25.5" customHeight="1" x14ac:dyDescent="0.2">
      <c r="A1085" s="126" t="s">
        <v>0</v>
      </c>
      <c r="B1085" s="97" t="s">
        <v>978</v>
      </c>
      <c r="C1085" s="41" t="s">
        <v>26</v>
      </c>
      <c r="D1085" s="74" t="s">
        <v>1339</v>
      </c>
      <c r="E1085" s="93" t="str">
        <f t="shared" si="468"/>
        <v>Niveau 1</v>
      </c>
      <c r="F1085" s="27" t="s">
        <v>1136</v>
      </c>
      <c r="G1085" s="41" t="s">
        <v>1145</v>
      </c>
      <c r="H1085" s="76">
        <v>370</v>
      </c>
      <c r="I1085" s="109">
        <v>3.6</v>
      </c>
      <c r="J1085" s="94">
        <f>I1085*H1085</f>
        <v>1332</v>
      </c>
      <c r="K1085" s="27"/>
      <c r="L1085" s="27"/>
      <c r="M1085" s="27"/>
      <c r="N1085" s="27"/>
      <c r="O1085" s="27"/>
      <c r="P1085" s="118"/>
      <c r="Q1085" s="27"/>
      <c r="R1085" s="45"/>
      <c r="S1085" s="55"/>
      <c r="T1085" s="23"/>
      <c r="U1085" s="23"/>
      <c r="V1085" s="23"/>
      <c r="W1085" s="23"/>
      <c r="X1085" s="23"/>
      <c r="Y1085" s="91"/>
      <c r="Z1085" s="92"/>
      <c r="AA1085" s="92"/>
      <c r="AB1085" s="67" t="str">
        <f>IF(R1085="Année N",Y1085+Z1085+AA1085,"")</f>
        <v/>
      </c>
      <c r="AC1085" s="67" t="str">
        <f>IF(R1085="N+1",Y1085+Z1085+AA1085,"")</f>
        <v/>
      </c>
      <c r="AD1085" s="67" t="str">
        <f>IF(R1085="&gt; N+1",Y1085+Z1085+AA1085,"")</f>
        <v/>
      </c>
      <c r="AE1085" s="31"/>
      <c r="AF1085" s="23">
        <f>IF(E1085="Niveau 1",1,0)</f>
        <v>1</v>
      </c>
      <c r="AG1085" s="23">
        <f>IF(E1085="Niveau 2",1,0)</f>
        <v>0</v>
      </c>
      <c r="AH1085" s="23">
        <f>IF(E1085="Niveau 3",1,0)</f>
        <v>0</v>
      </c>
      <c r="AI1085" s="23">
        <f>IF(E1085="Niveau 4",1,0)</f>
        <v>0</v>
      </c>
      <c r="AJ1085" s="23">
        <f>IF(E1085="Niveau 5",1,0)</f>
        <v>0</v>
      </c>
    </row>
    <row r="1086" spans="1:36" ht="25.5" customHeight="1" x14ac:dyDescent="0.2">
      <c r="A1086" s="126" t="s">
        <v>0</v>
      </c>
      <c r="B1086" s="60" t="s">
        <v>1373</v>
      </c>
      <c r="C1086" s="41" t="s">
        <v>30</v>
      </c>
      <c r="D1086" s="74" t="s">
        <v>1179</v>
      </c>
      <c r="E1086" s="93" t="str">
        <f t="shared" si="468"/>
        <v>Niveau 2</v>
      </c>
      <c r="F1086" s="27" t="s">
        <v>1135</v>
      </c>
      <c r="G1086" s="41" t="s">
        <v>1145</v>
      </c>
      <c r="H1086" s="76">
        <v>205</v>
      </c>
      <c r="I1086" s="109">
        <v>5.6</v>
      </c>
      <c r="J1086" s="94">
        <f t="shared" si="469"/>
        <v>1148</v>
      </c>
      <c r="K1086" s="27"/>
      <c r="L1086" s="27"/>
      <c r="M1086" s="27"/>
      <c r="N1086" s="27">
        <v>230</v>
      </c>
      <c r="O1086" s="27"/>
      <c r="P1086" s="118"/>
      <c r="Q1086" s="27"/>
      <c r="R1086" s="45"/>
      <c r="S1086" s="55"/>
      <c r="T1086" s="23"/>
      <c r="U1086" s="23"/>
      <c r="V1086" s="23"/>
      <c r="W1086" s="23"/>
      <c r="X1086" s="23"/>
      <c r="Y1086" s="91"/>
      <c r="Z1086" s="92"/>
      <c r="AA1086" s="92"/>
      <c r="AB1086" s="67" t="str">
        <f t="shared" si="470"/>
        <v/>
      </c>
      <c r="AC1086" s="67" t="str">
        <f t="shared" si="471"/>
        <v/>
      </c>
      <c r="AD1086" s="67" t="str">
        <f t="shared" si="472"/>
        <v/>
      </c>
      <c r="AE1086" s="31"/>
      <c r="AF1086" s="23">
        <f t="shared" si="473"/>
        <v>0</v>
      </c>
      <c r="AG1086" s="23">
        <f t="shared" si="474"/>
        <v>1</v>
      </c>
      <c r="AH1086" s="23">
        <f t="shared" si="475"/>
        <v>0</v>
      </c>
      <c r="AI1086" s="23">
        <f t="shared" si="476"/>
        <v>0</v>
      </c>
      <c r="AJ1086" s="23">
        <f t="shared" si="477"/>
        <v>0</v>
      </c>
    </row>
    <row r="1087" spans="1:36" ht="25.5" customHeight="1" x14ac:dyDescent="0.2">
      <c r="A1087" s="126" t="s">
        <v>5</v>
      </c>
      <c r="B1087" s="60" t="s">
        <v>1373</v>
      </c>
      <c r="C1087" s="41" t="s">
        <v>30</v>
      </c>
      <c r="D1087" s="74" t="s">
        <v>1339</v>
      </c>
      <c r="E1087" s="93" t="str">
        <f t="shared" si="468"/>
        <v>Niveau 1</v>
      </c>
      <c r="F1087" s="27" t="s">
        <v>1136</v>
      </c>
      <c r="G1087" s="41" t="s">
        <v>1145</v>
      </c>
      <c r="H1087" s="76">
        <v>90</v>
      </c>
      <c r="I1087" s="109">
        <v>4.5</v>
      </c>
      <c r="J1087" s="94">
        <f t="shared" si="469"/>
        <v>405</v>
      </c>
      <c r="K1087" s="27"/>
      <c r="L1087" s="27"/>
      <c r="M1087" s="27"/>
      <c r="N1087" s="27"/>
      <c r="O1087" s="27"/>
      <c r="P1087" s="118"/>
      <c r="Q1087" s="27"/>
      <c r="R1087" s="45"/>
      <c r="S1087" s="55"/>
      <c r="T1087" s="23"/>
      <c r="U1087" s="23"/>
      <c r="V1087" s="23"/>
      <c r="W1087" s="23"/>
      <c r="X1087" s="23"/>
      <c r="Y1087" s="91"/>
      <c r="Z1087" s="92"/>
      <c r="AA1087" s="92"/>
      <c r="AB1087" s="67" t="str">
        <f t="shared" si="470"/>
        <v/>
      </c>
      <c r="AC1087" s="67" t="str">
        <f t="shared" si="471"/>
        <v/>
      </c>
      <c r="AD1087" s="67" t="str">
        <f t="shared" si="472"/>
        <v/>
      </c>
      <c r="AE1087" s="31"/>
      <c r="AF1087" s="23">
        <f t="shared" si="473"/>
        <v>1</v>
      </c>
      <c r="AG1087" s="23">
        <f t="shared" si="474"/>
        <v>0</v>
      </c>
      <c r="AH1087" s="23">
        <f t="shared" si="475"/>
        <v>0</v>
      </c>
      <c r="AI1087" s="23">
        <f t="shared" si="476"/>
        <v>0</v>
      </c>
      <c r="AJ1087" s="23">
        <f t="shared" si="477"/>
        <v>0</v>
      </c>
    </row>
    <row r="1088" spans="1:36" ht="25.5" customHeight="1" x14ac:dyDescent="0.2">
      <c r="A1088" s="126" t="s">
        <v>0</v>
      </c>
      <c r="B1088" s="60" t="s">
        <v>1242</v>
      </c>
      <c r="C1088" s="41" t="s">
        <v>37</v>
      </c>
      <c r="D1088" s="74" t="s">
        <v>1339</v>
      </c>
      <c r="E1088" s="93" t="str">
        <f t="shared" si="468"/>
        <v>Niveau 1</v>
      </c>
      <c r="F1088" s="27" t="s">
        <v>1136</v>
      </c>
      <c r="G1088" s="41" t="s">
        <v>1145</v>
      </c>
      <c r="H1088" s="76">
        <v>120</v>
      </c>
      <c r="I1088" s="109">
        <v>4.5999999999999996</v>
      </c>
      <c r="J1088" s="94">
        <f t="shared" si="469"/>
        <v>552</v>
      </c>
      <c r="K1088" s="27"/>
      <c r="L1088" s="27"/>
      <c r="M1088" s="27"/>
      <c r="N1088" s="27"/>
      <c r="O1088" s="27"/>
      <c r="P1088" s="118"/>
      <c r="Q1088" s="27"/>
      <c r="R1088" s="45"/>
      <c r="S1088" s="55"/>
      <c r="T1088" s="23"/>
      <c r="U1088" s="23"/>
      <c r="V1088" s="23"/>
      <c r="W1088" s="23"/>
      <c r="X1088" s="23"/>
      <c r="Y1088" s="91"/>
      <c r="Z1088" s="92"/>
      <c r="AA1088" s="92"/>
      <c r="AB1088" s="67" t="str">
        <f t="shared" si="470"/>
        <v/>
      </c>
      <c r="AC1088" s="67" t="str">
        <f t="shared" si="471"/>
        <v/>
      </c>
      <c r="AD1088" s="67" t="str">
        <f t="shared" si="472"/>
        <v/>
      </c>
      <c r="AE1088" s="31"/>
      <c r="AF1088" s="23">
        <f t="shared" si="473"/>
        <v>1</v>
      </c>
      <c r="AG1088" s="23">
        <f t="shared" si="474"/>
        <v>0</v>
      </c>
      <c r="AH1088" s="23">
        <f t="shared" si="475"/>
        <v>0</v>
      </c>
      <c r="AI1088" s="23">
        <f t="shared" si="476"/>
        <v>0</v>
      </c>
      <c r="AJ1088" s="23">
        <f t="shared" si="477"/>
        <v>0</v>
      </c>
    </row>
    <row r="1089" spans="1:36" ht="25.5" customHeight="1" x14ac:dyDescent="0.2">
      <c r="A1089" s="126" t="s">
        <v>0</v>
      </c>
      <c r="B1089" s="60" t="s">
        <v>1372</v>
      </c>
      <c r="C1089" s="41" t="s">
        <v>1340</v>
      </c>
      <c r="D1089" s="74" t="s">
        <v>1179</v>
      </c>
      <c r="E1089" s="93" t="str">
        <f t="shared" si="468"/>
        <v>Niveau 2</v>
      </c>
      <c r="F1089" s="27" t="s">
        <v>1136</v>
      </c>
      <c r="G1089" s="41" t="s">
        <v>1145</v>
      </c>
      <c r="H1089" s="76">
        <v>240</v>
      </c>
      <c r="I1089" s="109">
        <v>6</v>
      </c>
      <c r="J1089" s="94">
        <f t="shared" si="469"/>
        <v>1440</v>
      </c>
      <c r="K1089" s="27"/>
      <c r="L1089" s="27"/>
      <c r="M1089" s="27"/>
      <c r="N1089" s="27">
        <v>288</v>
      </c>
      <c r="O1089" s="27"/>
      <c r="P1089" s="118"/>
      <c r="Q1089" s="27"/>
      <c r="R1089" s="45"/>
      <c r="S1089" s="55"/>
      <c r="T1089" s="23"/>
      <c r="U1089" s="23"/>
      <c r="V1089" s="23"/>
      <c r="W1089" s="23"/>
      <c r="X1089" s="23"/>
      <c r="Y1089" s="91"/>
      <c r="Z1089" s="92"/>
      <c r="AA1089" s="92"/>
      <c r="AB1089" s="67" t="str">
        <f t="shared" si="470"/>
        <v/>
      </c>
      <c r="AC1089" s="67" t="str">
        <f t="shared" si="471"/>
        <v/>
      </c>
      <c r="AD1089" s="67" t="str">
        <f t="shared" si="472"/>
        <v/>
      </c>
      <c r="AE1089" s="31"/>
      <c r="AF1089" s="23">
        <f t="shared" si="473"/>
        <v>0</v>
      </c>
      <c r="AG1089" s="23">
        <f t="shared" si="474"/>
        <v>1</v>
      </c>
      <c r="AH1089" s="23">
        <f t="shared" si="475"/>
        <v>0</v>
      </c>
      <c r="AI1089" s="23">
        <f t="shared" si="476"/>
        <v>0</v>
      </c>
      <c r="AJ1089" s="23">
        <f t="shared" si="477"/>
        <v>0</v>
      </c>
    </row>
    <row r="1090" spans="1:36" ht="25.5" customHeight="1" x14ac:dyDescent="0.2">
      <c r="A1090" s="126" t="s">
        <v>1</v>
      </c>
      <c r="B1090" s="60" t="s">
        <v>1371</v>
      </c>
      <c r="C1090" s="41" t="s">
        <v>1340</v>
      </c>
      <c r="D1090" s="74" t="s">
        <v>1179</v>
      </c>
      <c r="E1090" s="93" t="str">
        <f t="shared" si="468"/>
        <v>Niveau 2</v>
      </c>
      <c r="F1090" s="27" t="s">
        <v>1135</v>
      </c>
      <c r="G1090" s="41" t="s">
        <v>1144</v>
      </c>
      <c r="H1090" s="76">
        <v>404</v>
      </c>
      <c r="I1090" s="109">
        <v>5.5</v>
      </c>
      <c r="J1090" s="94">
        <f t="shared" si="469"/>
        <v>2222</v>
      </c>
      <c r="K1090" s="27">
        <v>120</v>
      </c>
      <c r="L1090" s="27"/>
      <c r="M1090" s="27"/>
      <c r="N1090" s="27">
        <v>444</v>
      </c>
      <c r="O1090" s="27"/>
      <c r="P1090" s="118" t="s">
        <v>1250</v>
      </c>
      <c r="Q1090" s="27"/>
      <c r="R1090" s="45"/>
      <c r="S1090" s="55"/>
      <c r="T1090" s="23"/>
      <c r="U1090" s="23"/>
      <c r="V1090" s="23"/>
      <c r="W1090" s="23"/>
      <c r="X1090" s="23"/>
      <c r="Y1090" s="91"/>
      <c r="Z1090" s="92"/>
      <c r="AA1090" s="92"/>
      <c r="AB1090" s="67" t="str">
        <f t="shared" si="470"/>
        <v/>
      </c>
      <c r="AC1090" s="67" t="str">
        <f t="shared" si="471"/>
        <v/>
      </c>
      <c r="AD1090" s="67" t="str">
        <f t="shared" si="472"/>
        <v/>
      </c>
      <c r="AE1090" s="31"/>
      <c r="AF1090" s="23">
        <f t="shared" si="473"/>
        <v>0</v>
      </c>
      <c r="AG1090" s="23">
        <f t="shared" si="474"/>
        <v>1</v>
      </c>
      <c r="AH1090" s="23">
        <f t="shared" si="475"/>
        <v>0</v>
      </c>
      <c r="AI1090" s="23">
        <f t="shared" si="476"/>
        <v>0</v>
      </c>
      <c r="AJ1090" s="23">
        <f t="shared" si="477"/>
        <v>0</v>
      </c>
    </row>
    <row r="1091" spans="1:36" ht="25.5" customHeight="1" x14ac:dyDescent="0.2">
      <c r="A1091" s="126" t="s">
        <v>1</v>
      </c>
      <c r="B1091" s="60" t="s">
        <v>1370</v>
      </c>
      <c r="C1091" s="41" t="s">
        <v>31</v>
      </c>
      <c r="D1091" s="74" t="s">
        <v>1179</v>
      </c>
      <c r="E1091" s="93" t="str">
        <f t="shared" si="468"/>
        <v>Niveau 2</v>
      </c>
      <c r="F1091" s="27" t="s">
        <v>1135</v>
      </c>
      <c r="G1091" s="41" t="s">
        <v>1144</v>
      </c>
      <c r="H1091" s="76">
        <v>420</v>
      </c>
      <c r="I1091" s="109">
        <v>5</v>
      </c>
      <c r="J1091" s="94">
        <f t="shared" si="469"/>
        <v>2100</v>
      </c>
      <c r="K1091" s="27"/>
      <c r="L1091" s="27"/>
      <c r="M1091" s="27"/>
      <c r="N1091" s="27">
        <v>420</v>
      </c>
      <c r="O1091" s="27"/>
      <c r="P1091" s="118"/>
      <c r="Q1091" s="27"/>
      <c r="R1091" s="45"/>
      <c r="S1091" s="55"/>
      <c r="T1091" s="23"/>
      <c r="U1091" s="23"/>
      <c r="V1091" s="23"/>
      <c r="W1091" s="23"/>
      <c r="X1091" s="23"/>
      <c r="Y1091" s="91"/>
      <c r="Z1091" s="92"/>
      <c r="AA1091" s="92"/>
      <c r="AB1091" s="67" t="str">
        <f t="shared" si="470"/>
        <v/>
      </c>
      <c r="AC1091" s="67" t="str">
        <f t="shared" si="471"/>
        <v/>
      </c>
      <c r="AD1091" s="67" t="str">
        <f t="shared" si="472"/>
        <v/>
      </c>
      <c r="AE1091" s="31"/>
      <c r="AF1091" s="23">
        <f t="shared" si="473"/>
        <v>0</v>
      </c>
      <c r="AG1091" s="23">
        <f t="shared" si="474"/>
        <v>1</v>
      </c>
      <c r="AH1091" s="23">
        <f t="shared" si="475"/>
        <v>0</v>
      </c>
      <c r="AI1091" s="23">
        <f t="shared" si="476"/>
        <v>0</v>
      </c>
      <c r="AJ1091" s="23">
        <f t="shared" si="477"/>
        <v>0</v>
      </c>
    </row>
    <row r="1092" spans="1:36" ht="25.5" customHeight="1" x14ac:dyDescent="0.2">
      <c r="A1092" s="177" t="s">
        <v>1</v>
      </c>
      <c r="B1092" s="181" t="s">
        <v>1369</v>
      </c>
      <c r="C1092" s="179" t="s">
        <v>25</v>
      </c>
      <c r="D1092" s="74"/>
      <c r="E1092" s="93" t="str">
        <f t="shared" si="468"/>
        <v/>
      </c>
      <c r="F1092" s="27"/>
      <c r="G1092" s="41"/>
      <c r="H1092" s="76"/>
      <c r="I1092" s="109"/>
      <c r="J1092" s="94">
        <f t="shared" si="469"/>
        <v>0</v>
      </c>
      <c r="K1092" s="27"/>
      <c r="L1092" s="27"/>
      <c r="M1092" s="27"/>
      <c r="N1092" s="27"/>
      <c r="O1092" s="27"/>
      <c r="P1092" s="118"/>
      <c r="Q1092" s="27"/>
      <c r="R1092" s="45"/>
      <c r="S1092" s="55"/>
      <c r="T1092" s="23"/>
      <c r="U1092" s="23"/>
      <c r="V1092" s="23"/>
      <c r="W1092" s="23"/>
      <c r="X1092" s="23"/>
      <c r="Y1092" s="91"/>
      <c r="Z1092" s="92"/>
      <c r="AA1092" s="92"/>
      <c r="AB1092" s="67" t="str">
        <f t="shared" si="470"/>
        <v/>
      </c>
      <c r="AC1092" s="67" t="str">
        <f t="shared" si="471"/>
        <v/>
      </c>
      <c r="AD1092" s="67" t="str">
        <f t="shared" si="472"/>
        <v/>
      </c>
      <c r="AE1092" s="31"/>
      <c r="AF1092" s="23">
        <f t="shared" si="473"/>
        <v>0</v>
      </c>
      <c r="AG1092" s="23">
        <f t="shared" si="474"/>
        <v>0</v>
      </c>
      <c r="AH1092" s="23">
        <f t="shared" si="475"/>
        <v>0</v>
      </c>
      <c r="AI1092" s="23">
        <f t="shared" si="476"/>
        <v>0</v>
      </c>
      <c r="AJ1092" s="23">
        <f t="shared" si="477"/>
        <v>0</v>
      </c>
    </row>
    <row r="1093" spans="1:36" ht="25.5" customHeight="1" x14ac:dyDescent="0.2">
      <c r="A1093" s="126" t="s">
        <v>0</v>
      </c>
      <c r="B1093" s="60" t="s">
        <v>1368</v>
      </c>
      <c r="C1093" s="41" t="s">
        <v>36</v>
      </c>
      <c r="D1093" s="74" t="s">
        <v>1179</v>
      </c>
      <c r="E1093" s="93" t="str">
        <f t="shared" si="468"/>
        <v>Niveau 2</v>
      </c>
      <c r="F1093" s="27" t="s">
        <v>1135</v>
      </c>
      <c r="G1093" s="41" t="s">
        <v>1145</v>
      </c>
      <c r="H1093" s="76">
        <v>600</v>
      </c>
      <c r="I1093" s="109">
        <v>6.5</v>
      </c>
      <c r="J1093" s="94">
        <f>I1093*H1093</f>
        <v>3900</v>
      </c>
      <c r="K1093" s="27">
        <v>150</v>
      </c>
      <c r="L1093" s="27"/>
      <c r="M1093" s="27"/>
      <c r="N1093" s="27">
        <v>780</v>
      </c>
      <c r="O1093" s="27"/>
      <c r="P1093" s="118" t="s">
        <v>1233</v>
      </c>
      <c r="Q1093" s="27"/>
      <c r="R1093" s="45"/>
      <c r="S1093" s="55"/>
      <c r="T1093" s="23"/>
      <c r="U1093" s="23"/>
      <c r="V1093" s="23"/>
      <c r="W1093" s="23"/>
      <c r="X1093" s="23"/>
      <c r="Y1093" s="91"/>
      <c r="Z1093" s="92"/>
      <c r="AA1093" s="92"/>
      <c r="AB1093" s="67" t="str">
        <f>IF(R1093="Année N",Y1093+Z1093+AA1093,"")</f>
        <v/>
      </c>
      <c r="AC1093" s="67" t="str">
        <f>IF(R1093="N+1",Y1093+Z1093+AA1093,"")</f>
        <v/>
      </c>
      <c r="AD1093" s="67" t="str">
        <f>IF(R1093="&gt; N+1",Y1093+Z1093+AA1093,"")</f>
        <v/>
      </c>
      <c r="AE1093" s="31"/>
      <c r="AF1093" s="23">
        <f>IF(E1093="Niveau 1",1,0)</f>
        <v>0</v>
      </c>
      <c r="AG1093" s="23">
        <f>IF(E1093="Niveau 2",1,0)</f>
        <v>1</v>
      </c>
      <c r="AH1093" s="23">
        <f>IF(E1093="Niveau 3",1,0)</f>
        <v>0</v>
      </c>
      <c r="AI1093" s="23">
        <f>IF(E1093="Niveau 4",1,0)</f>
        <v>0</v>
      </c>
      <c r="AJ1093" s="23">
        <f>IF(E1093="Niveau 5",1,0)</f>
        <v>0</v>
      </c>
    </row>
    <row r="1094" spans="1:36" ht="25.5" customHeight="1" x14ac:dyDescent="0.2">
      <c r="A1094" s="126" t="s">
        <v>0</v>
      </c>
      <c r="B1094" s="60" t="s">
        <v>1367</v>
      </c>
      <c r="C1094" s="41" t="s">
        <v>29</v>
      </c>
      <c r="D1094" s="74" t="s">
        <v>1179</v>
      </c>
      <c r="E1094" s="93" t="str">
        <f t="shared" si="468"/>
        <v>Niveau 2</v>
      </c>
      <c r="F1094" s="27" t="s">
        <v>1136</v>
      </c>
      <c r="G1094" s="41" t="s">
        <v>1145</v>
      </c>
      <c r="H1094" s="76">
        <v>185</v>
      </c>
      <c r="I1094" s="109">
        <v>5.5</v>
      </c>
      <c r="J1094" s="94">
        <f t="shared" si="469"/>
        <v>1017.5</v>
      </c>
      <c r="K1094" s="27"/>
      <c r="L1094" s="27"/>
      <c r="M1094" s="27"/>
      <c r="N1094" s="27"/>
      <c r="O1094" s="27"/>
      <c r="P1094" s="118"/>
      <c r="Q1094" s="27"/>
      <c r="R1094" s="45"/>
      <c r="S1094" s="55"/>
      <c r="T1094" s="23"/>
      <c r="U1094" s="23"/>
      <c r="V1094" s="23"/>
      <c r="W1094" s="23"/>
      <c r="X1094" s="23"/>
      <c r="Y1094" s="91"/>
      <c r="Z1094" s="92"/>
      <c r="AA1094" s="92"/>
      <c r="AB1094" s="67" t="str">
        <f t="shared" si="470"/>
        <v/>
      </c>
      <c r="AC1094" s="67" t="str">
        <f t="shared" si="471"/>
        <v/>
      </c>
      <c r="AD1094" s="67" t="str">
        <f t="shared" si="472"/>
        <v/>
      </c>
      <c r="AE1094" s="31"/>
      <c r="AF1094" s="23">
        <f t="shared" si="473"/>
        <v>0</v>
      </c>
      <c r="AG1094" s="23">
        <f t="shared" si="474"/>
        <v>1</v>
      </c>
      <c r="AH1094" s="23">
        <f t="shared" si="475"/>
        <v>0</v>
      </c>
      <c r="AI1094" s="23">
        <f t="shared" si="476"/>
        <v>0</v>
      </c>
      <c r="AJ1094" s="23">
        <f t="shared" si="477"/>
        <v>0</v>
      </c>
    </row>
    <row r="1095" spans="1:36" ht="25.5" customHeight="1" x14ac:dyDescent="0.2">
      <c r="A1095" s="126" t="s">
        <v>5</v>
      </c>
      <c r="B1095" s="60" t="s">
        <v>1366</v>
      </c>
      <c r="C1095" s="41" t="s">
        <v>29</v>
      </c>
      <c r="D1095" s="74" t="s">
        <v>1339</v>
      </c>
      <c r="E1095" s="93" t="str">
        <f t="shared" si="468"/>
        <v>Niveau 1</v>
      </c>
      <c r="F1095" s="27" t="s">
        <v>1136</v>
      </c>
      <c r="G1095" s="41" t="s">
        <v>1145</v>
      </c>
      <c r="H1095" s="76">
        <v>140</v>
      </c>
      <c r="I1095" s="109">
        <v>4.5</v>
      </c>
      <c r="J1095" s="94">
        <f t="shared" si="469"/>
        <v>630</v>
      </c>
      <c r="K1095" s="27"/>
      <c r="L1095" s="27"/>
      <c r="M1095" s="27"/>
      <c r="N1095" s="27"/>
      <c r="O1095" s="27"/>
      <c r="P1095" s="118"/>
      <c r="Q1095" s="27"/>
      <c r="R1095" s="45"/>
      <c r="S1095" s="55"/>
      <c r="T1095" s="23"/>
      <c r="U1095" s="23"/>
      <c r="V1095" s="23"/>
      <c r="W1095" s="23"/>
      <c r="X1095" s="23"/>
      <c r="Y1095" s="91"/>
      <c r="Z1095" s="92"/>
      <c r="AA1095" s="92"/>
      <c r="AB1095" s="67" t="str">
        <f t="shared" si="470"/>
        <v/>
      </c>
      <c r="AC1095" s="67" t="str">
        <f t="shared" si="471"/>
        <v/>
      </c>
      <c r="AD1095" s="67" t="str">
        <f t="shared" si="472"/>
        <v/>
      </c>
      <c r="AE1095" s="31"/>
      <c r="AF1095" s="23">
        <f t="shared" si="473"/>
        <v>1</v>
      </c>
      <c r="AG1095" s="23">
        <f t="shared" si="474"/>
        <v>0</v>
      </c>
      <c r="AH1095" s="23">
        <f t="shared" si="475"/>
        <v>0</v>
      </c>
      <c r="AI1095" s="23">
        <f t="shared" si="476"/>
        <v>0</v>
      </c>
      <c r="AJ1095" s="23">
        <f t="shared" si="477"/>
        <v>0</v>
      </c>
    </row>
    <row r="1096" spans="1:36" ht="25.5" customHeight="1" x14ac:dyDescent="0.2">
      <c r="A1096" s="126" t="s">
        <v>0</v>
      </c>
      <c r="B1096" s="60" t="s">
        <v>1365</v>
      </c>
      <c r="C1096" s="41" t="s">
        <v>37</v>
      </c>
      <c r="D1096" s="74" t="s">
        <v>1179</v>
      </c>
      <c r="E1096" s="93" t="str">
        <f t="shared" si="468"/>
        <v>Niveau 2</v>
      </c>
      <c r="F1096" s="27" t="s">
        <v>1136</v>
      </c>
      <c r="G1096" s="41" t="s">
        <v>1145</v>
      </c>
      <c r="H1096" s="76">
        <v>235</v>
      </c>
      <c r="I1096" s="109">
        <v>3.5</v>
      </c>
      <c r="J1096" s="94">
        <f t="shared" si="469"/>
        <v>822.5</v>
      </c>
      <c r="K1096" s="27">
        <v>30</v>
      </c>
      <c r="L1096" s="27"/>
      <c r="M1096" s="27"/>
      <c r="N1096" s="27">
        <v>165</v>
      </c>
      <c r="O1096" s="27"/>
      <c r="P1096" s="118"/>
      <c r="Q1096" s="27"/>
      <c r="R1096" s="45"/>
      <c r="S1096" s="55"/>
      <c r="T1096" s="23"/>
      <c r="U1096" s="23"/>
      <c r="V1096" s="23"/>
      <c r="W1096" s="23"/>
      <c r="X1096" s="23"/>
      <c r="Y1096" s="91"/>
      <c r="Z1096" s="92"/>
      <c r="AA1096" s="92"/>
      <c r="AB1096" s="67" t="str">
        <f t="shared" si="470"/>
        <v/>
      </c>
      <c r="AC1096" s="67" t="str">
        <f t="shared" si="471"/>
        <v/>
      </c>
      <c r="AD1096" s="67" t="str">
        <f t="shared" si="472"/>
        <v/>
      </c>
      <c r="AE1096" s="31"/>
      <c r="AF1096" s="23">
        <f t="shared" si="473"/>
        <v>0</v>
      </c>
      <c r="AG1096" s="23">
        <f t="shared" si="474"/>
        <v>1</v>
      </c>
      <c r="AH1096" s="23">
        <f t="shared" si="475"/>
        <v>0</v>
      </c>
      <c r="AI1096" s="23">
        <f t="shared" si="476"/>
        <v>0</v>
      </c>
      <c r="AJ1096" s="23">
        <f t="shared" si="477"/>
        <v>0</v>
      </c>
    </row>
    <row r="1097" spans="1:36" ht="25.5" customHeight="1" x14ac:dyDescent="0.2">
      <c r="A1097" s="126" t="s">
        <v>0</v>
      </c>
      <c r="B1097" s="128" t="s">
        <v>990</v>
      </c>
      <c r="C1097" s="41" t="s">
        <v>38</v>
      </c>
      <c r="D1097" s="74" t="s">
        <v>1339</v>
      </c>
      <c r="E1097" s="93" t="str">
        <f t="shared" si="468"/>
        <v>Niveau 1</v>
      </c>
      <c r="F1097" s="27" t="s">
        <v>1136</v>
      </c>
      <c r="G1097" s="41" t="s">
        <v>1145</v>
      </c>
      <c r="H1097" s="76">
        <v>120</v>
      </c>
      <c r="I1097" s="109">
        <v>4.4000000000000004</v>
      </c>
      <c r="J1097" s="94">
        <f t="shared" si="469"/>
        <v>528</v>
      </c>
      <c r="K1097" s="27"/>
      <c r="L1097" s="27"/>
      <c r="M1097" s="27"/>
      <c r="N1097" s="27"/>
      <c r="O1097" s="27"/>
      <c r="P1097" s="118">
        <v>2015</v>
      </c>
      <c r="Q1097" s="27" t="s">
        <v>1170</v>
      </c>
      <c r="R1097" s="45"/>
      <c r="S1097" s="55"/>
      <c r="T1097" s="23"/>
      <c r="U1097" s="23"/>
      <c r="V1097" s="23"/>
      <c r="W1097" s="23"/>
      <c r="X1097" s="23"/>
      <c r="Y1097" s="91"/>
      <c r="Z1097" s="92"/>
      <c r="AA1097" s="92"/>
      <c r="AB1097" s="67" t="str">
        <f t="shared" si="470"/>
        <v/>
      </c>
      <c r="AC1097" s="67" t="str">
        <f t="shared" si="471"/>
        <v/>
      </c>
      <c r="AD1097" s="67" t="str">
        <f t="shared" si="472"/>
        <v/>
      </c>
      <c r="AE1097" s="31"/>
      <c r="AF1097" s="23">
        <f t="shared" si="473"/>
        <v>1</v>
      </c>
      <c r="AG1097" s="23">
        <f t="shared" si="474"/>
        <v>0</v>
      </c>
      <c r="AH1097" s="23">
        <f t="shared" si="475"/>
        <v>0</v>
      </c>
      <c r="AI1097" s="23">
        <f t="shared" si="476"/>
        <v>0</v>
      </c>
      <c r="AJ1097" s="23">
        <f t="shared" si="477"/>
        <v>0</v>
      </c>
    </row>
    <row r="1098" spans="1:36" ht="25.5" customHeight="1" x14ac:dyDescent="0.2">
      <c r="A1098" s="126" t="s">
        <v>0</v>
      </c>
      <c r="B1098" s="60" t="s">
        <v>1364</v>
      </c>
      <c r="C1098" s="41" t="s">
        <v>1114</v>
      </c>
      <c r="D1098" s="74" t="s">
        <v>1179</v>
      </c>
      <c r="E1098" s="93" t="str">
        <f t="shared" si="468"/>
        <v>Niveau 2</v>
      </c>
      <c r="F1098" s="27" t="s">
        <v>1136</v>
      </c>
      <c r="G1098" s="41" t="s">
        <v>1145</v>
      </c>
      <c r="H1098" s="76">
        <v>143</v>
      </c>
      <c r="I1098" s="109">
        <v>4.5</v>
      </c>
      <c r="J1098" s="94">
        <f>I1098*H1098</f>
        <v>643.5</v>
      </c>
      <c r="K1098" s="27"/>
      <c r="L1098" s="27"/>
      <c r="M1098" s="27"/>
      <c r="N1098" s="27">
        <v>129</v>
      </c>
      <c r="O1098" s="27"/>
      <c r="P1098" s="118"/>
      <c r="Q1098" s="27"/>
      <c r="R1098" s="45"/>
      <c r="S1098" s="55"/>
      <c r="T1098" s="23"/>
      <c r="U1098" s="23"/>
      <c r="V1098" s="23"/>
      <c r="W1098" s="23"/>
      <c r="X1098" s="23"/>
      <c r="Y1098" s="91"/>
      <c r="Z1098" s="92"/>
      <c r="AA1098" s="92"/>
      <c r="AB1098" s="67" t="str">
        <f>IF(R1098="Année N",Y1098+Z1098+AA1098,"")</f>
        <v/>
      </c>
      <c r="AC1098" s="67" t="str">
        <f>IF(R1098="N+1",Y1098+Z1098+AA1098,"")</f>
        <v/>
      </c>
      <c r="AD1098" s="67" t="str">
        <f>IF(R1098="&gt; N+1",Y1098+Z1098+AA1098,"")</f>
        <v/>
      </c>
      <c r="AE1098" s="31"/>
      <c r="AF1098" s="23">
        <f>IF(E1098="Niveau 1",1,0)</f>
        <v>0</v>
      </c>
      <c r="AG1098" s="23">
        <f>IF(E1098="Niveau 2",1,0)</f>
        <v>1</v>
      </c>
      <c r="AH1098" s="23">
        <f>IF(E1098="Niveau 3",1,0)</f>
        <v>0</v>
      </c>
      <c r="AI1098" s="23">
        <f>IF(E1098="Niveau 4",1,0)</f>
        <v>0</v>
      </c>
      <c r="AJ1098" s="23">
        <f>IF(E1098="Niveau 5",1,0)</f>
        <v>0</v>
      </c>
    </row>
    <row r="1099" spans="1:36" ht="25.5" customHeight="1" x14ac:dyDescent="0.2">
      <c r="A1099" s="177" t="s">
        <v>4</v>
      </c>
      <c r="B1099" s="181" t="s">
        <v>1363</v>
      </c>
      <c r="C1099" s="179" t="s">
        <v>1115</v>
      </c>
      <c r="D1099" s="74"/>
      <c r="E1099" s="93" t="str">
        <f t="shared" si="468"/>
        <v/>
      </c>
      <c r="F1099" s="27"/>
      <c r="G1099" s="41"/>
      <c r="H1099" s="76"/>
      <c r="I1099" s="109"/>
      <c r="J1099" s="94">
        <f t="shared" si="469"/>
        <v>0</v>
      </c>
      <c r="K1099" s="27"/>
      <c r="L1099" s="27"/>
      <c r="M1099" s="27"/>
      <c r="N1099" s="27"/>
      <c r="O1099" s="27"/>
      <c r="P1099" s="118"/>
      <c r="Q1099" s="27"/>
      <c r="R1099" s="45"/>
      <c r="S1099" s="55"/>
      <c r="T1099" s="23"/>
      <c r="U1099" s="23"/>
      <c r="V1099" s="23"/>
      <c r="W1099" s="23"/>
      <c r="X1099" s="23"/>
      <c r="Y1099" s="91"/>
      <c r="Z1099" s="92"/>
      <c r="AA1099" s="92"/>
      <c r="AB1099" s="67" t="str">
        <f t="shared" si="470"/>
        <v/>
      </c>
      <c r="AC1099" s="67" t="str">
        <f t="shared" si="471"/>
        <v/>
      </c>
      <c r="AD1099" s="67" t="str">
        <f t="shared" si="472"/>
        <v/>
      </c>
      <c r="AE1099" s="31"/>
      <c r="AF1099" s="23">
        <f t="shared" si="473"/>
        <v>0</v>
      </c>
      <c r="AG1099" s="23">
        <f t="shared" si="474"/>
        <v>0</v>
      </c>
      <c r="AH1099" s="23">
        <f t="shared" si="475"/>
        <v>0</v>
      </c>
      <c r="AI1099" s="23">
        <f t="shared" si="476"/>
        <v>0</v>
      </c>
      <c r="AJ1099" s="23">
        <f t="shared" si="477"/>
        <v>0</v>
      </c>
    </row>
    <row r="1100" spans="1:36" ht="25.5" customHeight="1" x14ac:dyDescent="0.2">
      <c r="A1100" s="126" t="s">
        <v>3</v>
      </c>
      <c r="B1100" s="60" t="s">
        <v>993</v>
      </c>
      <c r="C1100" s="41" t="s">
        <v>36</v>
      </c>
      <c r="D1100" s="74" t="s">
        <v>1339</v>
      </c>
      <c r="E1100" s="93" t="str">
        <f t="shared" si="468"/>
        <v>Niveau 1</v>
      </c>
      <c r="F1100" s="27" t="s">
        <v>1136</v>
      </c>
      <c r="G1100" s="41" t="s">
        <v>1145</v>
      </c>
      <c r="H1100" s="76">
        <v>360</v>
      </c>
      <c r="I1100" s="109">
        <v>6</v>
      </c>
      <c r="J1100" s="94">
        <f>I1100*H1100</f>
        <v>2160</v>
      </c>
      <c r="K1100" s="27"/>
      <c r="L1100" s="27"/>
      <c r="M1100" s="27"/>
      <c r="N1100" s="27"/>
      <c r="O1100" s="27"/>
      <c r="P1100" s="118" t="s">
        <v>1234</v>
      </c>
      <c r="Q1100" s="27"/>
      <c r="R1100" s="45"/>
      <c r="S1100" s="55"/>
      <c r="T1100" s="23"/>
      <c r="U1100" s="23"/>
      <c r="V1100" s="23"/>
      <c r="W1100" s="23"/>
      <c r="X1100" s="23"/>
      <c r="Y1100" s="91"/>
      <c r="Z1100" s="92"/>
      <c r="AA1100" s="92"/>
      <c r="AB1100" s="67" t="str">
        <f>IF(R1100="Année N",Y1100+Z1100+AA1100,"")</f>
        <v/>
      </c>
      <c r="AC1100" s="67" t="str">
        <f>IF(R1100="N+1",Y1100+Z1100+AA1100,"")</f>
        <v/>
      </c>
      <c r="AD1100" s="67" t="str">
        <f>IF(R1100="&gt; N+1",Y1100+Z1100+AA1100,"")</f>
        <v/>
      </c>
      <c r="AE1100" s="31"/>
      <c r="AF1100" s="23">
        <f>IF(E1100="Niveau 1",1,0)</f>
        <v>1</v>
      </c>
      <c r="AG1100" s="23">
        <f>IF(E1100="Niveau 2",1,0)</f>
        <v>0</v>
      </c>
      <c r="AH1100" s="23">
        <f>IF(E1100="Niveau 3",1,0)</f>
        <v>0</v>
      </c>
      <c r="AI1100" s="23">
        <f>IF(E1100="Niveau 4",1,0)</f>
        <v>0</v>
      </c>
      <c r="AJ1100" s="23">
        <f>IF(E1100="Niveau 5",1,0)</f>
        <v>0</v>
      </c>
    </row>
    <row r="1101" spans="1:36" ht="25.5" customHeight="1" x14ac:dyDescent="0.2">
      <c r="A1101" s="177" t="s">
        <v>0</v>
      </c>
      <c r="B1101" s="181" t="s">
        <v>1362</v>
      </c>
      <c r="C1101" s="180" t="s">
        <v>1116</v>
      </c>
      <c r="D1101" s="74"/>
      <c r="E1101" s="93"/>
      <c r="F1101" s="27" t="s">
        <v>1126</v>
      </c>
      <c r="G1101" s="41" t="s">
        <v>1145</v>
      </c>
      <c r="H1101" s="76"/>
      <c r="I1101" s="109"/>
      <c r="J1101" s="94"/>
      <c r="K1101" s="27"/>
      <c r="L1101" s="27"/>
      <c r="M1101" s="27"/>
      <c r="N1101" s="27"/>
      <c r="O1101" s="27"/>
      <c r="P1101" s="118"/>
      <c r="Q1101" s="27"/>
      <c r="R1101" s="45"/>
      <c r="S1101" s="122"/>
      <c r="T1101" s="23"/>
      <c r="U1101" s="23"/>
      <c r="V1101" s="23"/>
      <c r="W1101" s="23"/>
      <c r="X1101" s="23"/>
      <c r="Y1101" s="91"/>
      <c r="Z1101" s="92"/>
      <c r="AA1101" s="92"/>
      <c r="AB1101" s="121"/>
      <c r="AC1101" s="121"/>
      <c r="AD1101" s="121"/>
      <c r="AE1101" s="31"/>
      <c r="AF1101" s="23"/>
      <c r="AG1101" s="23"/>
      <c r="AH1101" s="23"/>
      <c r="AI1101" s="23"/>
      <c r="AJ1101" s="23"/>
    </row>
    <row r="1102" spans="1:36" ht="25.5" customHeight="1" x14ac:dyDescent="0.2">
      <c r="A1102" s="177" t="s">
        <v>0</v>
      </c>
      <c r="B1102" s="181" t="s">
        <v>1361</v>
      </c>
      <c r="C1102" s="179" t="s">
        <v>1116</v>
      </c>
      <c r="D1102" s="74"/>
      <c r="E1102" s="93" t="str">
        <f>IF(D1102="Bon état","Niveau 1",IF(D1102="Faïencée","Niveau 2",IF(D1102="Fortement faïencée","Niveau 3",IF(D1102="Orniérée","Niveau 4",IF(D1102="Affaissée ou quasi détruite","Niveau 5","")))))</f>
        <v/>
      </c>
      <c r="F1102" s="27"/>
      <c r="G1102" s="41"/>
      <c r="H1102" s="76"/>
      <c r="I1102" s="109"/>
      <c r="J1102" s="94">
        <f t="shared" si="469"/>
        <v>0</v>
      </c>
      <c r="K1102" s="27"/>
      <c r="L1102" s="27"/>
      <c r="M1102" s="27"/>
      <c r="N1102" s="27"/>
      <c r="O1102" s="27"/>
      <c r="P1102" s="118"/>
      <c r="Q1102" s="27"/>
      <c r="R1102" s="45"/>
      <c r="S1102" s="55"/>
      <c r="T1102" s="23"/>
      <c r="U1102" s="23"/>
      <c r="V1102" s="23"/>
      <c r="W1102" s="23"/>
      <c r="X1102" s="23"/>
      <c r="Y1102" s="91"/>
      <c r="Z1102" s="92"/>
      <c r="AA1102" s="92"/>
      <c r="AB1102" s="67" t="str">
        <f t="shared" si="470"/>
        <v/>
      </c>
      <c r="AC1102" s="67" t="str">
        <f t="shared" si="471"/>
        <v/>
      </c>
      <c r="AD1102" s="67" t="str">
        <f t="shared" si="472"/>
        <v/>
      </c>
      <c r="AE1102" s="31"/>
      <c r="AF1102" s="23">
        <f t="shared" si="473"/>
        <v>0</v>
      </c>
      <c r="AG1102" s="23">
        <f t="shared" si="474"/>
        <v>0</v>
      </c>
      <c r="AH1102" s="23">
        <f t="shared" si="475"/>
        <v>0</v>
      </c>
      <c r="AI1102" s="23">
        <f t="shared" si="476"/>
        <v>0</v>
      </c>
      <c r="AJ1102" s="23">
        <f t="shared" si="477"/>
        <v>0</v>
      </c>
    </row>
    <row r="1103" spans="1:36" s="263" customFormat="1" ht="25.5" customHeight="1" x14ac:dyDescent="0.2">
      <c r="A1103" s="248" t="s">
        <v>3</v>
      </c>
      <c r="B1103" s="249" t="s">
        <v>1360</v>
      </c>
      <c r="C1103" s="250" t="s">
        <v>30</v>
      </c>
      <c r="D1103" s="251"/>
      <c r="E1103" s="247"/>
      <c r="F1103" s="252"/>
      <c r="G1103" s="250"/>
      <c r="H1103" s="253"/>
      <c r="I1103" s="254"/>
      <c r="J1103" s="255"/>
      <c r="K1103" s="252"/>
      <c r="L1103" s="252"/>
      <c r="M1103" s="252"/>
      <c r="N1103" s="252"/>
      <c r="O1103" s="252"/>
      <c r="P1103" s="246" t="s">
        <v>2120</v>
      </c>
      <c r="Q1103" s="252"/>
      <c r="R1103" s="256"/>
      <c r="S1103" s="247"/>
      <c r="T1103" s="261"/>
      <c r="U1103" s="261"/>
      <c r="V1103" s="261"/>
      <c r="W1103" s="261"/>
      <c r="X1103" s="261"/>
      <c r="Y1103" s="257"/>
      <c r="Z1103" s="258"/>
      <c r="AA1103" s="258"/>
      <c r="AB1103" s="259"/>
      <c r="AC1103" s="259"/>
      <c r="AD1103" s="259"/>
      <c r="AE1103" s="262"/>
      <c r="AF1103" s="261"/>
      <c r="AG1103" s="261"/>
      <c r="AH1103" s="261"/>
      <c r="AI1103" s="261"/>
      <c r="AJ1103" s="261"/>
    </row>
    <row r="1104" spans="1:36" ht="25.5" customHeight="1" x14ac:dyDescent="0.2">
      <c r="A1104" s="177" t="s">
        <v>0</v>
      </c>
      <c r="B1104" s="181" t="s">
        <v>1359</v>
      </c>
      <c r="C1104" s="179" t="s">
        <v>32</v>
      </c>
      <c r="D1104" s="74"/>
      <c r="E1104" s="93" t="str">
        <f t="shared" ref="E1104:E1126" si="478">IF(D1104="Bon état","Niveau 1",IF(D1104="Faïencée","Niveau 2",IF(D1104="Fortement faïencée","Niveau 3",IF(D1104="Orniérée","Niveau 4",IF(D1104="Affaissée ou quasi détruite","Niveau 5","")))))</f>
        <v/>
      </c>
      <c r="F1104" s="27"/>
      <c r="G1104" s="41"/>
      <c r="H1104" s="76"/>
      <c r="I1104" s="109"/>
      <c r="J1104" s="94">
        <f t="shared" si="469"/>
        <v>0</v>
      </c>
      <c r="K1104" s="27"/>
      <c r="L1104" s="27"/>
      <c r="M1104" s="27"/>
      <c r="N1104" s="27"/>
      <c r="O1104" s="27"/>
      <c r="P1104" s="118"/>
      <c r="Q1104" s="27"/>
      <c r="R1104" s="45"/>
      <c r="S1104" s="55"/>
      <c r="T1104" s="23"/>
      <c r="U1104" s="23"/>
      <c r="V1104" s="23"/>
      <c r="W1104" s="23"/>
      <c r="X1104" s="23"/>
      <c r="Y1104" s="91"/>
      <c r="Z1104" s="92"/>
      <c r="AA1104" s="92"/>
      <c r="AB1104" s="67" t="str">
        <f t="shared" si="470"/>
        <v/>
      </c>
      <c r="AC1104" s="67" t="str">
        <f t="shared" si="471"/>
        <v/>
      </c>
      <c r="AD1104" s="67" t="str">
        <f t="shared" si="472"/>
        <v/>
      </c>
      <c r="AE1104" s="31"/>
      <c r="AF1104" s="23">
        <f t="shared" si="473"/>
        <v>0</v>
      </c>
      <c r="AG1104" s="23">
        <f t="shared" si="474"/>
        <v>0</v>
      </c>
      <c r="AH1104" s="23">
        <f t="shared" si="475"/>
        <v>0</v>
      </c>
      <c r="AI1104" s="23">
        <f t="shared" si="476"/>
        <v>0</v>
      </c>
      <c r="AJ1104" s="23">
        <f t="shared" si="477"/>
        <v>0</v>
      </c>
    </row>
    <row r="1105" spans="1:36" ht="25.5" customHeight="1" x14ac:dyDescent="0.2">
      <c r="A1105" s="126" t="s">
        <v>0</v>
      </c>
      <c r="B1105" s="128" t="s">
        <v>1246</v>
      </c>
      <c r="C1105" s="41" t="s">
        <v>1340</v>
      </c>
      <c r="D1105" s="74" t="s">
        <v>1339</v>
      </c>
      <c r="E1105" s="93" t="str">
        <f t="shared" si="478"/>
        <v>Niveau 1</v>
      </c>
      <c r="F1105" s="27" t="s">
        <v>1136</v>
      </c>
      <c r="G1105" s="41" t="s">
        <v>1145</v>
      </c>
      <c r="H1105" s="76">
        <v>60</v>
      </c>
      <c r="I1105" s="109">
        <v>5.5</v>
      </c>
      <c r="J1105" s="94">
        <f t="shared" si="469"/>
        <v>330</v>
      </c>
      <c r="K1105" s="27">
        <v>0</v>
      </c>
      <c r="L1105" s="27">
        <v>0</v>
      </c>
      <c r="M1105" s="27">
        <v>0</v>
      </c>
      <c r="N1105" s="27">
        <v>0</v>
      </c>
      <c r="O1105" s="27">
        <v>0</v>
      </c>
      <c r="P1105" s="118"/>
      <c r="Q1105" s="27"/>
      <c r="R1105" s="45"/>
      <c r="S1105" s="55"/>
      <c r="T1105" s="23"/>
      <c r="U1105" s="23"/>
      <c r="V1105" s="23"/>
      <c r="W1105" s="23"/>
      <c r="X1105" s="23"/>
      <c r="Y1105" s="91"/>
      <c r="Z1105" s="92"/>
      <c r="AA1105" s="92"/>
      <c r="AB1105" s="67" t="str">
        <f t="shared" si="470"/>
        <v/>
      </c>
      <c r="AC1105" s="67" t="str">
        <f t="shared" si="471"/>
        <v/>
      </c>
      <c r="AD1105" s="67" t="str">
        <f t="shared" si="472"/>
        <v/>
      </c>
      <c r="AE1105" s="31"/>
      <c r="AF1105" s="23">
        <f t="shared" si="473"/>
        <v>1</v>
      </c>
      <c r="AG1105" s="23">
        <f t="shared" si="474"/>
        <v>0</v>
      </c>
      <c r="AH1105" s="23">
        <f t="shared" si="475"/>
        <v>0</v>
      </c>
      <c r="AI1105" s="23">
        <f t="shared" si="476"/>
        <v>0</v>
      </c>
      <c r="AJ1105" s="23">
        <f t="shared" si="477"/>
        <v>0</v>
      </c>
    </row>
    <row r="1106" spans="1:36" ht="25.5" customHeight="1" x14ac:dyDescent="0.2">
      <c r="A1106" s="126" t="s">
        <v>3</v>
      </c>
      <c r="B1106" s="60" t="s">
        <v>1358</v>
      </c>
      <c r="C1106" s="41" t="s">
        <v>1115</v>
      </c>
      <c r="D1106" s="74" t="s">
        <v>1339</v>
      </c>
      <c r="E1106" s="93" t="str">
        <f t="shared" si="478"/>
        <v>Niveau 1</v>
      </c>
      <c r="F1106" s="27" t="s">
        <v>1135</v>
      </c>
      <c r="G1106" s="41" t="s">
        <v>1145</v>
      </c>
      <c r="H1106" s="76">
        <v>250</v>
      </c>
      <c r="I1106" s="109">
        <v>5</v>
      </c>
      <c r="J1106" s="94">
        <f t="shared" si="469"/>
        <v>1250</v>
      </c>
      <c r="K1106" s="27">
        <v>0</v>
      </c>
      <c r="L1106" s="27">
        <v>0</v>
      </c>
      <c r="M1106" s="27">
        <v>0</v>
      </c>
      <c r="N1106" s="27">
        <v>0</v>
      </c>
      <c r="O1106" s="27">
        <v>0</v>
      </c>
      <c r="P1106" s="118"/>
      <c r="Q1106" s="27"/>
      <c r="R1106" s="45"/>
      <c r="S1106" s="55"/>
      <c r="T1106" s="23"/>
      <c r="U1106" s="23"/>
      <c r="V1106" s="23"/>
      <c r="W1106" s="23"/>
      <c r="X1106" s="23"/>
      <c r="Y1106" s="91"/>
      <c r="Z1106" s="92"/>
      <c r="AA1106" s="92"/>
      <c r="AB1106" s="67" t="str">
        <f t="shared" si="470"/>
        <v/>
      </c>
      <c r="AC1106" s="67" t="str">
        <f t="shared" si="471"/>
        <v/>
      </c>
      <c r="AD1106" s="67" t="str">
        <f t="shared" si="472"/>
        <v/>
      </c>
      <c r="AE1106" s="31"/>
      <c r="AF1106" s="23">
        <f t="shared" si="473"/>
        <v>1</v>
      </c>
      <c r="AG1106" s="23">
        <f t="shared" si="474"/>
        <v>0</v>
      </c>
      <c r="AH1106" s="23">
        <f t="shared" si="475"/>
        <v>0</v>
      </c>
      <c r="AI1106" s="23">
        <f t="shared" si="476"/>
        <v>0</v>
      </c>
      <c r="AJ1106" s="23">
        <f t="shared" si="477"/>
        <v>0</v>
      </c>
    </row>
    <row r="1107" spans="1:36" ht="25.5" customHeight="1" x14ac:dyDescent="0.2">
      <c r="A1107" s="126" t="s">
        <v>0</v>
      </c>
      <c r="B1107" s="60" t="s">
        <v>1354</v>
      </c>
      <c r="C1107" s="41" t="s">
        <v>31</v>
      </c>
      <c r="D1107" s="74" t="s">
        <v>1179</v>
      </c>
      <c r="E1107" s="93" t="str">
        <f t="shared" si="478"/>
        <v>Niveau 2</v>
      </c>
      <c r="F1107" s="27" t="s">
        <v>1136</v>
      </c>
      <c r="G1107" s="41" t="s">
        <v>1145</v>
      </c>
      <c r="H1107" s="76">
        <v>240</v>
      </c>
      <c r="I1107" s="109">
        <v>4.5999999999999996</v>
      </c>
      <c r="J1107" s="94">
        <f t="shared" si="469"/>
        <v>1104</v>
      </c>
      <c r="K1107" s="27">
        <v>40</v>
      </c>
      <c r="L1107" s="27">
        <v>0</v>
      </c>
      <c r="M1107" s="27">
        <v>0</v>
      </c>
      <c r="N1107" s="27">
        <v>221</v>
      </c>
      <c r="O1107" s="27">
        <v>0</v>
      </c>
      <c r="P1107" s="118"/>
      <c r="Q1107" s="27"/>
      <c r="R1107" s="45"/>
      <c r="S1107" s="55"/>
      <c r="T1107" s="23"/>
      <c r="U1107" s="23"/>
      <c r="V1107" s="23"/>
      <c r="W1107" s="23"/>
      <c r="X1107" s="23"/>
      <c r="Y1107" s="91"/>
      <c r="Z1107" s="92"/>
      <c r="AA1107" s="92"/>
      <c r="AB1107" s="67" t="str">
        <f t="shared" si="470"/>
        <v/>
      </c>
      <c r="AC1107" s="67" t="str">
        <f t="shared" si="471"/>
        <v/>
      </c>
      <c r="AD1107" s="67" t="str">
        <f t="shared" si="472"/>
        <v/>
      </c>
      <c r="AE1107" s="31"/>
      <c r="AF1107" s="23">
        <f t="shared" si="473"/>
        <v>0</v>
      </c>
      <c r="AG1107" s="23">
        <f t="shared" si="474"/>
        <v>1</v>
      </c>
      <c r="AH1107" s="23">
        <f t="shared" si="475"/>
        <v>0</v>
      </c>
      <c r="AI1107" s="23">
        <f t="shared" si="476"/>
        <v>0</v>
      </c>
      <c r="AJ1107" s="23">
        <f t="shared" si="477"/>
        <v>0</v>
      </c>
    </row>
    <row r="1108" spans="1:36" ht="25.5" customHeight="1" x14ac:dyDescent="0.2">
      <c r="A1108" s="126" t="s">
        <v>0</v>
      </c>
      <c r="B1108" s="60" t="s">
        <v>1353</v>
      </c>
      <c r="C1108" s="41" t="s">
        <v>31</v>
      </c>
      <c r="D1108" s="74" t="s">
        <v>1179</v>
      </c>
      <c r="E1108" s="93" t="str">
        <f t="shared" si="478"/>
        <v>Niveau 2</v>
      </c>
      <c r="F1108" s="27" t="s">
        <v>1135</v>
      </c>
      <c r="G1108" s="41" t="s">
        <v>1145</v>
      </c>
      <c r="H1108" s="76">
        <v>250</v>
      </c>
      <c r="I1108" s="109">
        <v>4.5999999999999996</v>
      </c>
      <c r="J1108" s="94">
        <f t="shared" si="469"/>
        <v>1150</v>
      </c>
      <c r="K1108" s="27">
        <v>50</v>
      </c>
      <c r="L1108" s="27">
        <v>0</v>
      </c>
      <c r="M1108" s="27">
        <v>100</v>
      </c>
      <c r="N1108" s="27">
        <v>230</v>
      </c>
      <c r="O1108" s="27">
        <v>0</v>
      </c>
      <c r="P1108" s="118"/>
      <c r="Q1108" s="27"/>
      <c r="R1108" s="45"/>
      <c r="S1108" s="55"/>
      <c r="T1108" s="23"/>
      <c r="U1108" s="23"/>
      <c r="V1108" s="23"/>
      <c r="W1108" s="23"/>
      <c r="X1108" s="23"/>
      <c r="Y1108" s="91"/>
      <c r="Z1108" s="92"/>
      <c r="AA1108" s="92"/>
      <c r="AB1108" s="67" t="str">
        <f t="shared" si="470"/>
        <v/>
      </c>
      <c r="AC1108" s="67" t="str">
        <f t="shared" si="471"/>
        <v/>
      </c>
      <c r="AD1108" s="67" t="str">
        <f t="shared" si="472"/>
        <v/>
      </c>
      <c r="AE1108" s="31"/>
      <c r="AF1108" s="23">
        <f t="shared" si="473"/>
        <v>0</v>
      </c>
      <c r="AG1108" s="23">
        <f t="shared" si="474"/>
        <v>1</v>
      </c>
      <c r="AH1108" s="23">
        <f t="shared" si="475"/>
        <v>0</v>
      </c>
      <c r="AI1108" s="23">
        <f t="shared" si="476"/>
        <v>0</v>
      </c>
      <c r="AJ1108" s="23">
        <f t="shared" si="477"/>
        <v>0</v>
      </c>
    </row>
    <row r="1109" spans="1:36" ht="25.5" customHeight="1" x14ac:dyDescent="0.2">
      <c r="A1109" s="126" t="s">
        <v>0</v>
      </c>
      <c r="B1109" s="60" t="s">
        <v>1352</v>
      </c>
      <c r="C1109" s="41" t="s">
        <v>1114</v>
      </c>
      <c r="D1109" s="74" t="s">
        <v>1179</v>
      </c>
      <c r="E1109" s="93" t="str">
        <f t="shared" si="478"/>
        <v>Niveau 2</v>
      </c>
      <c r="F1109" s="27" t="s">
        <v>1136</v>
      </c>
      <c r="G1109" s="41" t="s">
        <v>1145</v>
      </c>
      <c r="H1109" s="76">
        <v>427</v>
      </c>
      <c r="I1109" s="109">
        <v>4.0999999999999996</v>
      </c>
      <c r="J1109" s="94">
        <f t="shared" si="469"/>
        <v>1750.6999999999998</v>
      </c>
      <c r="K1109" s="27">
        <v>0</v>
      </c>
      <c r="L1109" s="27">
        <v>0</v>
      </c>
      <c r="M1109" s="27">
        <v>0</v>
      </c>
      <c r="N1109" s="27">
        <v>350</v>
      </c>
      <c r="O1109" s="27">
        <v>0</v>
      </c>
      <c r="P1109" s="118"/>
      <c r="Q1109" s="27"/>
      <c r="R1109" s="45"/>
      <c r="S1109" s="122"/>
      <c r="T1109" s="23"/>
      <c r="U1109" s="23"/>
      <c r="V1109" s="23"/>
      <c r="W1109" s="23"/>
      <c r="X1109" s="23"/>
      <c r="Y1109" s="91"/>
      <c r="Z1109" s="92"/>
      <c r="AA1109" s="92"/>
      <c r="AB1109" s="121"/>
      <c r="AC1109" s="121"/>
      <c r="AD1109" s="121"/>
      <c r="AE1109" s="31"/>
      <c r="AF1109" s="23">
        <f t="shared" si="473"/>
        <v>0</v>
      </c>
      <c r="AG1109" s="23">
        <f t="shared" si="474"/>
        <v>1</v>
      </c>
      <c r="AH1109" s="23">
        <f t="shared" si="475"/>
        <v>0</v>
      </c>
      <c r="AI1109" s="23">
        <f t="shared" si="476"/>
        <v>0</v>
      </c>
      <c r="AJ1109" s="23">
        <f t="shared" si="477"/>
        <v>0</v>
      </c>
    </row>
    <row r="1110" spans="1:36" ht="25.5" customHeight="1" x14ac:dyDescent="0.2">
      <c r="A1110" s="126" t="s">
        <v>0</v>
      </c>
      <c r="B1110" s="59" t="s">
        <v>1355</v>
      </c>
      <c r="C1110" s="41" t="s">
        <v>36</v>
      </c>
      <c r="D1110" s="74" t="s">
        <v>1339</v>
      </c>
      <c r="E1110" s="93" t="str">
        <f t="shared" si="478"/>
        <v>Niveau 1</v>
      </c>
      <c r="F1110" s="27" t="s">
        <v>1136</v>
      </c>
      <c r="G1110" s="41" t="s">
        <v>1145</v>
      </c>
      <c r="H1110" s="76">
        <v>460</v>
      </c>
      <c r="I1110" s="109">
        <v>6.7</v>
      </c>
      <c r="J1110" s="94">
        <f>I1110*H1110</f>
        <v>3082</v>
      </c>
      <c r="K1110" s="27">
        <v>100</v>
      </c>
      <c r="L1110" s="27">
        <v>0</v>
      </c>
      <c r="M1110" s="27">
        <v>0</v>
      </c>
      <c r="N1110" s="27">
        <v>0</v>
      </c>
      <c r="O1110" s="27">
        <v>0</v>
      </c>
      <c r="P1110" s="118" t="s">
        <v>1232</v>
      </c>
      <c r="Q1110" s="27"/>
      <c r="R1110" s="45"/>
      <c r="S1110" s="55"/>
      <c r="T1110" s="23"/>
      <c r="U1110" s="23"/>
      <c r="V1110" s="23"/>
      <c r="W1110" s="23"/>
      <c r="X1110" s="23"/>
      <c r="Y1110" s="91"/>
      <c r="Z1110" s="92"/>
      <c r="AA1110" s="92"/>
      <c r="AB1110" s="67" t="str">
        <f>IF(R1110="Année N",Y1110+Z1110+AA1110,"")</f>
        <v/>
      </c>
      <c r="AC1110" s="67" t="str">
        <f>IF(R1110="N+1",Y1110+Z1110+AA1110,"")</f>
        <v/>
      </c>
      <c r="AD1110" s="67" t="str">
        <f>IF(R1110="&gt; N+1",Y1110+Z1110+AA1110,"")</f>
        <v/>
      </c>
      <c r="AE1110" s="31"/>
      <c r="AF1110" s="23">
        <f>IF(E1110="Niveau 1",1,0)</f>
        <v>1</v>
      </c>
      <c r="AG1110" s="23">
        <f>IF(E1110="Niveau 2",1,0)</f>
        <v>0</v>
      </c>
      <c r="AH1110" s="23">
        <f>IF(E1110="Niveau 3",1,0)</f>
        <v>0</v>
      </c>
      <c r="AI1110" s="23">
        <f>IF(E1110="Niveau 4",1,0)</f>
        <v>0</v>
      </c>
      <c r="AJ1110" s="23">
        <f>IF(E1110="Niveau 5",1,0)</f>
        <v>0</v>
      </c>
    </row>
    <row r="1111" spans="1:36" s="263" customFormat="1" ht="25.5" customHeight="1" x14ac:dyDescent="0.2">
      <c r="A1111" s="248" t="s">
        <v>10</v>
      </c>
      <c r="B1111" s="260" t="s">
        <v>1356</v>
      </c>
      <c r="C1111" s="250" t="s">
        <v>36</v>
      </c>
      <c r="D1111" s="251"/>
      <c r="E1111" s="247" t="str">
        <f t="shared" si="478"/>
        <v/>
      </c>
      <c r="F1111" s="252"/>
      <c r="G1111" s="250"/>
      <c r="H1111" s="253"/>
      <c r="I1111" s="254"/>
      <c r="J1111" s="255">
        <f t="shared" si="469"/>
        <v>0</v>
      </c>
      <c r="K1111" s="252"/>
      <c r="L1111" s="252"/>
      <c r="M1111" s="252"/>
      <c r="N1111" s="252"/>
      <c r="O1111" s="252"/>
      <c r="P1111" s="246" t="s">
        <v>2120</v>
      </c>
      <c r="Q1111" s="252"/>
      <c r="R1111" s="256"/>
      <c r="S1111" s="247"/>
      <c r="T1111" s="261"/>
      <c r="U1111" s="261"/>
      <c r="V1111" s="261"/>
      <c r="W1111" s="261"/>
      <c r="X1111" s="261"/>
      <c r="Y1111" s="257"/>
      <c r="Z1111" s="258"/>
      <c r="AA1111" s="258"/>
      <c r="AB1111" s="259" t="str">
        <f t="shared" si="470"/>
        <v/>
      </c>
      <c r="AC1111" s="259" t="str">
        <f t="shared" si="471"/>
        <v/>
      </c>
      <c r="AD1111" s="259" t="str">
        <f t="shared" si="472"/>
        <v/>
      </c>
      <c r="AE1111" s="262"/>
      <c r="AF1111" s="261">
        <f t="shared" si="473"/>
        <v>0</v>
      </c>
      <c r="AG1111" s="261">
        <f t="shared" si="474"/>
        <v>0</v>
      </c>
      <c r="AH1111" s="261">
        <f t="shared" si="475"/>
        <v>0</v>
      </c>
      <c r="AI1111" s="261">
        <f t="shared" si="476"/>
        <v>0</v>
      </c>
      <c r="AJ1111" s="261">
        <f t="shared" si="477"/>
        <v>0</v>
      </c>
    </row>
    <row r="1112" spans="1:36" ht="25.5" customHeight="1" x14ac:dyDescent="0.2">
      <c r="A1112" s="126" t="s">
        <v>0</v>
      </c>
      <c r="B1112" s="128" t="s">
        <v>1357</v>
      </c>
      <c r="C1112" s="41" t="s">
        <v>1115</v>
      </c>
      <c r="D1112" s="74" t="s">
        <v>1339</v>
      </c>
      <c r="E1112" s="93" t="str">
        <f t="shared" si="478"/>
        <v>Niveau 1</v>
      </c>
      <c r="F1112" s="27" t="s">
        <v>1136</v>
      </c>
      <c r="G1112" s="41" t="s">
        <v>1145</v>
      </c>
      <c r="H1112" s="76">
        <v>56</v>
      </c>
      <c r="I1112" s="109">
        <v>20</v>
      </c>
      <c r="J1112" s="94">
        <f t="shared" si="469"/>
        <v>1120</v>
      </c>
      <c r="K1112" s="27">
        <v>0</v>
      </c>
      <c r="L1112" s="27">
        <v>0</v>
      </c>
      <c r="M1112" s="27">
        <v>0</v>
      </c>
      <c r="N1112" s="27">
        <v>0</v>
      </c>
      <c r="O1112" s="27">
        <v>0</v>
      </c>
      <c r="P1112" s="118"/>
      <c r="Q1112" s="27"/>
      <c r="R1112" s="45"/>
      <c r="S1112" s="55"/>
      <c r="T1112" s="23"/>
      <c r="U1112" s="23"/>
      <c r="V1112" s="23"/>
      <c r="W1112" s="23"/>
      <c r="X1112" s="23"/>
      <c r="Y1112" s="91"/>
      <c r="Z1112" s="92"/>
      <c r="AA1112" s="92"/>
      <c r="AB1112" s="67" t="str">
        <f t="shared" si="470"/>
        <v/>
      </c>
      <c r="AC1112" s="67" t="str">
        <f t="shared" si="471"/>
        <v/>
      </c>
      <c r="AD1112" s="67" t="str">
        <f t="shared" si="472"/>
        <v/>
      </c>
      <c r="AE1112" s="31"/>
      <c r="AF1112" s="23">
        <f t="shared" si="473"/>
        <v>1</v>
      </c>
      <c r="AG1112" s="23">
        <f t="shared" si="474"/>
        <v>0</v>
      </c>
      <c r="AH1112" s="23">
        <f t="shared" si="475"/>
        <v>0</v>
      </c>
      <c r="AI1112" s="23">
        <f t="shared" si="476"/>
        <v>0</v>
      </c>
      <c r="AJ1112" s="23">
        <f t="shared" si="477"/>
        <v>0</v>
      </c>
    </row>
    <row r="1113" spans="1:36" ht="25.5" customHeight="1" x14ac:dyDescent="0.2">
      <c r="A1113" s="126" t="s">
        <v>0</v>
      </c>
      <c r="B1113" s="60" t="s">
        <v>1003</v>
      </c>
      <c r="C1113" s="41" t="s">
        <v>27</v>
      </c>
      <c r="D1113" s="74" t="s">
        <v>1179</v>
      </c>
      <c r="E1113" s="93" t="str">
        <f t="shared" si="478"/>
        <v>Niveau 2</v>
      </c>
      <c r="F1113" s="27" t="s">
        <v>1136</v>
      </c>
      <c r="G1113" s="41" t="s">
        <v>1145</v>
      </c>
      <c r="H1113" s="76">
        <v>120</v>
      </c>
      <c r="I1113" s="109">
        <v>3.5</v>
      </c>
      <c r="J1113" s="94">
        <f t="shared" si="469"/>
        <v>420</v>
      </c>
      <c r="K1113" s="27">
        <v>30</v>
      </c>
      <c r="L1113" s="27">
        <v>0</v>
      </c>
      <c r="M1113" s="27">
        <v>0</v>
      </c>
      <c r="N1113" s="27">
        <v>84</v>
      </c>
      <c r="O1113" s="27">
        <v>0</v>
      </c>
      <c r="P1113" s="118"/>
      <c r="Q1113" s="27"/>
      <c r="R1113" s="45"/>
      <c r="S1113" s="55"/>
      <c r="T1113" s="23"/>
      <c r="U1113" s="23"/>
      <c r="V1113" s="23"/>
      <c r="W1113" s="23"/>
      <c r="X1113" s="23"/>
      <c r="Y1113" s="91"/>
      <c r="Z1113" s="92"/>
      <c r="AA1113" s="92"/>
      <c r="AB1113" s="67" t="str">
        <f t="shared" si="470"/>
        <v/>
      </c>
      <c r="AC1113" s="67" t="str">
        <f t="shared" si="471"/>
        <v/>
      </c>
      <c r="AD1113" s="67" t="str">
        <f t="shared" si="472"/>
        <v/>
      </c>
      <c r="AE1113" s="31"/>
      <c r="AF1113" s="23">
        <f t="shared" si="473"/>
        <v>0</v>
      </c>
      <c r="AG1113" s="23">
        <f t="shared" si="474"/>
        <v>1</v>
      </c>
      <c r="AH1113" s="23">
        <f t="shared" si="475"/>
        <v>0</v>
      </c>
      <c r="AI1113" s="23">
        <f t="shared" si="476"/>
        <v>0</v>
      </c>
      <c r="AJ1113" s="23">
        <f t="shared" si="477"/>
        <v>0</v>
      </c>
    </row>
    <row r="1114" spans="1:36" ht="25.5" customHeight="1" x14ac:dyDescent="0.2">
      <c r="A1114" s="126" t="s">
        <v>0</v>
      </c>
      <c r="B1114" s="60" t="s">
        <v>1350</v>
      </c>
      <c r="C1114" s="41" t="s">
        <v>1114</v>
      </c>
      <c r="D1114" s="74" t="s">
        <v>1181</v>
      </c>
      <c r="E1114" s="93" t="str">
        <f t="shared" si="478"/>
        <v>Niveau 4</v>
      </c>
      <c r="F1114" s="27" t="s">
        <v>1136</v>
      </c>
      <c r="G1114" s="41" t="s">
        <v>1145</v>
      </c>
      <c r="H1114" s="76">
        <v>225</v>
      </c>
      <c r="I1114" s="109">
        <v>7</v>
      </c>
      <c r="J1114" s="94">
        <f t="shared" ref="J1114:J1119" si="479">I1114*H1114</f>
        <v>1575</v>
      </c>
      <c r="K1114" s="27">
        <v>400</v>
      </c>
      <c r="L1114" s="27">
        <v>0</v>
      </c>
      <c r="M1114" s="27">
        <v>0</v>
      </c>
      <c r="N1114" s="27">
        <v>709</v>
      </c>
      <c r="O1114" s="27">
        <v>0</v>
      </c>
      <c r="P1114" s="118"/>
      <c r="Q1114" s="27"/>
      <c r="R1114" s="45"/>
      <c r="S1114" s="55"/>
      <c r="T1114" s="23"/>
      <c r="U1114" s="23"/>
      <c r="V1114" s="23"/>
      <c r="W1114" s="23"/>
      <c r="X1114" s="23"/>
      <c r="Y1114" s="91"/>
      <c r="Z1114" s="92"/>
      <c r="AA1114" s="92"/>
      <c r="AB1114" s="67" t="str">
        <f>IF(R1114="Année N",Y1114+Z1114+AA1114,"")</f>
        <v/>
      </c>
      <c r="AC1114" s="67" t="str">
        <f>IF(R1114="N+1",Y1114+Z1114+AA1114,"")</f>
        <v/>
      </c>
      <c r="AD1114" s="67" t="str">
        <f>IF(R1114="&gt; N+1",Y1114+Z1114+AA1114,"")</f>
        <v/>
      </c>
      <c r="AE1114" s="31"/>
      <c r="AF1114" s="23">
        <f t="shared" ref="AF1114:AF1119" si="480">IF(E1114="Niveau 1",1,0)</f>
        <v>0</v>
      </c>
      <c r="AG1114" s="23">
        <f t="shared" ref="AG1114:AG1119" si="481">IF(E1114="Niveau 2",1,0)</f>
        <v>0</v>
      </c>
      <c r="AH1114" s="23">
        <f t="shared" ref="AH1114:AH1119" si="482">IF(E1114="Niveau 3",1,0)</f>
        <v>0</v>
      </c>
      <c r="AI1114" s="23">
        <f t="shared" ref="AI1114:AI1119" si="483">IF(E1114="Niveau 4",1,0)</f>
        <v>1</v>
      </c>
      <c r="AJ1114" s="23">
        <f t="shared" ref="AJ1114:AJ1119" si="484">IF(E1114="Niveau 5",1,0)</f>
        <v>0</v>
      </c>
    </row>
    <row r="1115" spans="1:36" ht="25.5" customHeight="1" x14ac:dyDescent="0.2">
      <c r="A1115" s="126" t="s">
        <v>0</v>
      </c>
      <c r="B1115" s="127" t="s">
        <v>1351</v>
      </c>
      <c r="C1115" s="41" t="s">
        <v>1113</v>
      </c>
      <c r="D1115" s="74" t="s">
        <v>1339</v>
      </c>
      <c r="E1115" s="93" t="str">
        <f t="shared" si="478"/>
        <v>Niveau 1</v>
      </c>
      <c r="F1115" s="27" t="s">
        <v>1136</v>
      </c>
      <c r="G1115" s="41" t="s">
        <v>1145</v>
      </c>
      <c r="H1115" s="76">
        <v>60</v>
      </c>
      <c r="I1115" s="109">
        <v>3.4</v>
      </c>
      <c r="J1115" s="94">
        <f t="shared" si="479"/>
        <v>204</v>
      </c>
      <c r="K1115" s="27">
        <v>0</v>
      </c>
      <c r="L1115" s="27">
        <v>0</v>
      </c>
      <c r="M1115" s="27">
        <v>0</v>
      </c>
      <c r="N1115" s="27">
        <v>0</v>
      </c>
      <c r="O1115" s="27">
        <v>0</v>
      </c>
      <c r="P1115" s="118">
        <v>2013</v>
      </c>
      <c r="Q1115" s="27" t="s">
        <v>1117</v>
      </c>
      <c r="R1115" s="45"/>
      <c r="S1115" s="55"/>
      <c r="T1115" s="23"/>
      <c r="U1115" s="23"/>
      <c r="V1115" s="23"/>
      <c r="W1115" s="23"/>
      <c r="X1115" s="23"/>
      <c r="Y1115" s="91"/>
      <c r="Z1115" s="92"/>
      <c r="AA1115" s="92"/>
      <c r="AB1115" s="67" t="str">
        <f>IF(R1115="Année N",Y1115+Z1115+AA1115,"")</f>
        <v/>
      </c>
      <c r="AC1115" s="67" t="str">
        <f>IF(R1115="N+1",Y1115+Z1115+AA1115,"")</f>
        <v/>
      </c>
      <c r="AD1115" s="67" t="str">
        <f>IF(R1115="&gt; N+1",Y1115+Z1115+AA1115,"")</f>
        <v/>
      </c>
      <c r="AE1115" s="31"/>
      <c r="AF1115" s="23">
        <f t="shared" si="480"/>
        <v>1</v>
      </c>
      <c r="AG1115" s="23">
        <f t="shared" si="481"/>
        <v>0</v>
      </c>
      <c r="AH1115" s="23">
        <f t="shared" si="482"/>
        <v>0</v>
      </c>
      <c r="AI1115" s="23">
        <f t="shared" si="483"/>
        <v>0</v>
      </c>
      <c r="AJ1115" s="23">
        <f t="shared" si="484"/>
        <v>0</v>
      </c>
    </row>
    <row r="1116" spans="1:36" ht="25.5" customHeight="1" x14ac:dyDescent="0.2">
      <c r="A1116" s="177" t="s">
        <v>0</v>
      </c>
      <c r="B1116" s="229" t="s">
        <v>2130</v>
      </c>
      <c r="C1116" s="179" t="s">
        <v>31</v>
      </c>
      <c r="D1116" s="74"/>
      <c r="E1116" s="93" t="str">
        <f t="shared" si="478"/>
        <v/>
      </c>
      <c r="F1116" s="27"/>
      <c r="G1116" s="41"/>
      <c r="H1116" s="76"/>
      <c r="I1116" s="109"/>
      <c r="J1116" s="94">
        <f t="shared" si="479"/>
        <v>0</v>
      </c>
      <c r="K1116" s="27"/>
      <c r="L1116" s="27"/>
      <c r="M1116" s="27"/>
      <c r="N1116" s="27"/>
      <c r="O1116" s="27"/>
      <c r="P1116" s="118"/>
      <c r="Q1116" s="27"/>
      <c r="R1116" s="45"/>
      <c r="S1116" s="55"/>
      <c r="T1116" s="23"/>
      <c r="U1116" s="23"/>
      <c r="V1116" s="23"/>
      <c r="W1116" s="23"/>
      <c r="X1116" s="23"/>
      <c r="Y1116" s="91"/>
      <c r="Z1116" s="92"/>
      <c r="AA1116" s="92"/>
      <c r="AB1116" s="67" t="str">
        <f>IF(R1116="Année N",Y1116+Z1116+AA1116,"")</f>
        <v/>
      </c>
      <c r="AC1116" s="67" t="str">
        <f>IF(R1116="N+1",Y1116+Z1116+AA1116,"")</f>
        <v/>
      </c>
      <c r="AD1116" s="67" t="str">
        <f>IF(R1116="&gt; N+1",Y1116+Z1116+AA1116,"")</f>
        <v/>
      </c>
      <c r="AE1116" s="31"/>
      <c r="AF1116" s="23">
        <f t="shared" si="480"/>
        <v>0</v>
      </c>
      <c r="AG1116" s="23">
        <f t="shared" si="481"/>
        <v>0</v>
      </c>
      <c r="AH1116" s="23">
        <f t="shared" si="482"/>
        <v>0</v>
      </c>
      <c r="AI1116" s="23">
        <f t="shared" si="483"/>
        <v>0</v>
      </c>
      <c r="AJ1116" s="23">
        <f t="shared" si="484"/>
        <v>0</v>
      </c>
    </row>
    <row r="1117" spans="1:36" ht="25.5" customHeight="1" x14ac:dyDescent="0.2">
      <c r="A1117" s="126" t="s">
        <v>7</v>
      </c>
      <c r="B1117" s="60" t="s">
        <v>1007</v>
      </c>
      <c r="C1117" s="41" t="s">
        <v>37</v>
      </c>
      <c r="D1117" s="74" t="s">
        <v>1179</v>
      </c>
      <c r="E1117" s="93" t="str">
        <f t="shared" si="478"/>
        <v>Niveau 2</v>
      </c>
      <c r="F1117" s="27" t="s">
        <v>1136</v>
      </c>
      <c r="G1117" s="41" t="s">
        <v>1145</v>
      </c>
      <c r="H1117" s="76">
        <v>100</v>
      </c>
      <c r="I1117" s="109">
        <v>7.2</v>
      </c>
      <c r="J1117" s="94">
        <f t="shared" si="479"/>
        <v>720</v>
      </c>
      <c r="K1117" s="27">
        <v>20</v>
      </c>
      <c r="L1117" s="27">
        <v>0</v>
      </c>
      <c r="M1117" s="27">
        <v>0</v>
      </c>
      <c r="N1117" s="27">
        <v>144</v>
      </c>
      <c r="O1117" s="27">
        <v>0</v>
      </c>
      <c r="P1117" s="118"/>
      <c r="Q1117" s="27"/>
      <c r="R1117" s="45"/>
      <c r="S1117" s="55"/>
      <c r="T1117" s="23"/>
      <c r="U1117" s="23"/>
      <c r="V1117" s="23"/>
      <c r="W1117" s="23"/>
      <c r="X1117" s="23"/>
      <c r="Y1117" s="91"/>
      <c r="Z1117" s="92"/>
      <c r="AA1117" s="92"/>
      <c r="AB1117" s="67" t="str">
        <f>IF(R1117="Année N",Y1117+Z1117+AA1117,"")</f>
        <v/>
      </c>
      <c r="AC1117" s="67" t="str">
        <f>IF(R1117="N+1",Y1117+Z1117+AA1117,"")</f>
        <v/>
      </c>
      <c r="AD1117" s="67" t="str">
        <f>IF(R1117="&gt; N+1",Y1117+Z1117+AA1117,"")</f>
        <v/>
      </c>
      <c r="AE1117" s="31"/>
      <c r="AF1117" s="23">
        <f t="shared" si="480"/>
        <v>0</v>
      </c>
      <c r="AG1117" s="23">
        <f t="shared" si="481"/>
        <v>1</v>
      </c>
      <c r="AH1117" s="23">
        <f t="shared" si="482"/>
        <v>0</v>
      </c>
      <c r="AI1117" s="23">
        <f t="shared" si="483"/>
        <v>0</v>
      </c>
      <c r="AJ1117" s="23">
        <f t="shared" si="484"/>
        <v>0</v>
      </c>
    </row>
    <row r="1118" spans="1:36" ht="25.5" customHeight="1" x14ac:dyDescent="0.2">
      <c r="A1118" s="182" t="s">
        <v>0</v>
      </c>
      <c r="B1118" s="183" t="s">
        <v>1349</v>
      </c>
      <c r="C1118" s="184" t="s">
        <v>1114</v>
      </c>
      <c r="D1118" s="74" t="s">
        <v>1339</v>
      </c>
      <c r="E1118" s="93" t="str">
        <f t="shared" si="478"/>
        <v>Niveau 1</v>
      </c>
      <c r="F1118" s="27" t="s">
        <v>1136</v>
      </c>
      <c r="G1118" s="41" t="s">
        <v>1145</v>
      </c>
      <c r="H1118" s="76">
        <v>378</v>
      </c>
      <c r="I1118" s="109">
        <v>5.4</v>
      </c>
      <c r="J1118" s="94">
        <f t="shared" si="479"/>
        <v>2041.2</v>
      </c>
      <c r="K1118" s="27">
        <v>0</v>
      </c>
      <c r="L1118" s="27">
        <v>0</v>
      </c>
      <c r="M1118" s="27">
        <v>0</v>
      </c>
      <c r="N1118" s="27">
        <v>0</v>
      </c>
      <c r="O1118" s="27">
        <v>0</v>
      </c>
      <c r="P1118" s="118">
        <v>2015</v>
      </c>
      <c r="Q1118" s="27" t="s">
        <v>1119</v>
      </c>
      <c r="R1118" s="45"/>
      <c r="S1118" s="122"/>
      <c r="T1118" s="23"/>
      <c r="U1118" s="23"/>
      <c r="V1118" s="23"/>
      <c r="W1118" s="23"/>
      <c r="X1118" s="23"/>
      <c r="Y1118" s="91"/>
      <c r="Z1118" s="92"/>
      <c r="AA1118" s="92"/>
      <c r="AB1118" s="121"/>
      <c r="AC1118" s="121"/>
      <c r="AD1118" s="121"/>
      <c r="AE1118" s="31"/>
      <c r="AF1118" s="23">
        <f t="shared" si="480"/>
        <v>1</v>
      </c>
      <c r="AG1118" s="23">
        <f t="shared" si="481"/>
        <v>0</v>
      </c>
      <c r="AH1118" s="23">
        <f t="shared" si="482"/>
        <v>0</v>
      </c>
      <c r="AI1118" s="23">
        <f t="shared" si="483"/>
        <v>0</v>
      </c>
      <c r="AJ1118" s="23">
        <f t="shared" si="484"/>
        <v>0</v>
      </c>
    </row>
    <row r="1119" spans="1:36" ht="25.5" customHeight="1" x14ac:dyDescent="0.2">
      <c r="A1119" s="126" t="s">
        <v>0</v>
      </c>
      <c r="B1119" s="60" t="s">
        <v>1348</v>
      </c>
      <c r="C1119" s="41" t="s">
        <v>1114</v>
      </c>
      <c r="D1119" s="74" t="s">
        <v>1180</v>
      </c>
      <c r="E1119" s="93" t="str">
        <f t="shared" si="478"/>
        <v>Niveau 3</v>
      </c>
      <c r="F1119" s="27" t="s">
        <v>1135</v>
      </c>
      <c r="G1119" s="41" t="s">
        <v>1144</v>
      </c>
      <c r="H1119" s="76">
        <v>270</v>
      </c>
      <c r="I1119" s="109">
        <v>5.6</v>
      </c>
      <c r="J1119" s="94">
        <f t="shared" si="479"/>
        <v>1512</v>
      </c>
      <c r="K1119" s="27">
        <v>120</v>
      </c>
      <c r="L1119" s="27">
        <v>0</v>
      </c>
      <c r="M1119" s="27">
        <v>0</v>
      </c>
      <c r="N1119" s="27">
        <v>450</v>
      </c>
      <c r="O1119" s="27">
        <v>0</v>
      </c>
      <c r="P1119" s="118"/>
      <c r="Q1119" s="27"/>
      <c r="R1119" s="45"/>
      <c r="S1119" s="55"/>
      <c r="T1119" s="23"/>
      <c r="U1119" s="23"/>
      <c r="V1119" s="23"/>
      <c r="W1119" s="23"/>
      <c r="X1119" s="23"/>
      <c r="Y1119" s="91"/>
      <c r="Z1119" s="92"/>
      <c r="AA1119" s="92"/>
      <c r="AB1119" s="67" t="str">
        <f>IF(R1119="Année N",Y1119+Z1119+AA1119,"")</f>
        <v/>
      </c>
      <c r="AC1119" s="67" t="str">
        <f>IF(R1119="N+1",Y1119+Z1119+AA1119,"")</f>
        <v/>
      </c>
      <c r="AD1119" s="67" t="str">
        <f>IF(R1119="&gt; N+1",Y1119+Z1119+AA1119,"")</f>
        <v/>
      </c>
      <c r="AE1119" s="31"/>
      <c r="AF1119" s="23">
        <f t="shared" si="480"/>
        <v>0</v>
      </c>
      <c r="AG1119" s="23">
        <f t="shared" si="481"/>
        <v>0</v>
      </c>
      <c r="AH1119" s="23">
        <f t="shared" si="482"/>
        <v>1</v>
      </c>
      <c r="AI1119" s="23">
        <f t="shared" si="483"/>
        <v>0</v>
      </c>
      <c r="AJ1119" s="23">
        <f t="shared" si="484"/>
        <v>0</v>
      </c>
    </row>
    <row r="1120" spans="1:36" ht="25.5" customHeight="1" x14ac:dyDescent="0.2">
      <c r="A1120" s="126" t="s">
        <v>0</v>
      </c>
      <c r="B1120" s="60" t="s">
        <v>1347</v>
      </c>
      <c r="C1120" s="41" t="s">
        <v>30</v>
      </c>
      <c r="D1120" s="74" t="s">
        <v>1339</v>
      </c>
      <c r="E1120" s="93" t="str">
        <f t="shared" si="478"/>
        <v>Niveau 1</v>
      </c>
      <c r="F1120" s="27" t="s">
        <v>1135</v>
      </c>
      <c r="G1120" s="41" t="s">
        <v>1145</v>
      </c>
      <c r="H1120" s="76">
        <v>615</v>
      </c>
      <c r="I1120" s="109">
        <v>5.6</v>
      </c>
      <c r="J1120" s="94">
        <f t="shared" si="469"/>
        <v>3444</v>
      </c>
      <c r="K1120" s="27">
        <v>10</v>
      </c>
      <c r="L1120" s="27">
        <v>0</v>
      </c>
      <c r="M1120" s="27">
        <v>0</v>
      </c>
      <c r="N1120" s="27">
        <v>0</v>
      </c>
      <c r="O1120" s="27">
        <v>0</v>
      </c>
      <c r="P1120" s="118"/>
      <c r="Q1120" s="27"/>
      <c r="R1120" s="45"/>
      <c r="S1120" s="55"/>
      <c r="T1120" s="23"/>
      <c r="U1120" s="23"/>
      <c r="V1120" s="23"/>
      <c r="W1120" s="23"/>
      <c r="X1120" s="23"/>
      <c r="Y1120" s="91"/>
      <c r="Z1120" s="92"/>
      <c r="AA1120" s="92"/>
      <c r="AB1120" s="67" t="str">
        <f t="shared" si="470"/>
        <v/>
      </c>
      <c r="AC1120" s="67" t="str">
        <f t="shared" si="471"/>
        <v/>
      </c>
      <c r="AD1120" s="67" t="str">
        <f t="shared" si="472"/>
        <v/>
      </c>
      <c r="AE1120" s="31"/>
      <c r="AF1120" s="23">
        <f t="shared" si="473"/>
        <v>1</v>
      </c>
      <c r="AG1120" s="23">
        <f t="shared" si="474"/>
        <v>0</v>
      </c>
      <c r="AH1120" s="23">
        <f t="shared" si="475"/>
        <v>0</v>
      </c>
      <c r="AI1120" s="23">
        <f t="shared" si="476"/>
        <v>0</v>
      </c>
      <c r="AJ1120" s="23">
        <f t="shared" si="477"/>
        <v>0</v>
      </c>
    </row>
    <row r="1121" spans="1:36" ht="25.5" customHeight="1" x14ac:dyDescent="0.2">
      <c r="A1121" s="126" t="s">
        <v>0</v>
      </c>
      <c r="B1121" s="60" t="s">
        <v>1346</v>
      </c>
      <c r="C1121" s="41" t="s">
        <v>32</v>
      </c>
      <c r="D1121" s="74" t="s">
        <v>1179</v>
      </c>
      <c r="E1121" s="93" t="str">
        <f t="shared" si="478"/>
        <v>Niveau 2</v>
      </c>
      <c r="F1121" s="27" t="s">
        <v>1136</v>
      </c>
      <c r="G1121" s="41" t="s">
        <v>1145</v>
      </c>
      <c r="H1121" s="76">
        <v>315</v>
      </c>
      <c r="I1121" s="109">
        <v>4.4000000000000004</v>
      </c>
      <c r="J1121" s="94">
        <f t="shared" si="469"/>
        <v>1386</v>
      </c>
      <c r="K1121" s="27">
        <v>0</v>
      </c>
      <c r="L1121" s="27">
        <v>0</v>
      </c>
      <c r="M1121" s="27">
        <v>0</v>
      </c>
      <c r="N1121" s="27">
        <v>277</v>
      </c>
      <c r="O1121" s="27">
        <v>0</v>
      </c>
      <c r="P1121" s="118"/>
      <c r="Q1121" s="27"/>
      <c r="R1121" s="45"/>
      <c r="S1121" s="55"/>
      <c r="T1121" s="23"/>
      <c r="U1121" s="23"/>
      <c r="V1121" s="23"/>
      <c r="W1121" s="23"/>
      <c r="X1121" s="23"/>
      <c r="Y1121" s="91"/>
      <c r="Z1121" s="92"/>
      <c r="AA1121" s="92"/>
      <c r="AB1121" s="67" t="str">
        <f t="shared" si="470"/>
        <v/>
      </c>
      <c r="AC1121" s="67" t="str">
        <f t="shared" si="471"/>
        <v/>
      </c>
      <c r="AD1121" s="67" t="str">
        <f t="shared" si="472"/>
        <v/>
      </c>
      <c r="AE1121" s="31"/>
      <c r="AF1121" s="23">
        <f t="shared" si="473"/>
        <v>0</v>
      </c>
      <c r="AG1121" s="23">
        <f t="shared" si="474"/>
        <v>1</v>
      </c>
      <c r="AH1121" s="23">
        <f t="shared" si="475"/>
        <v>0</v>
      </c>
      <c r="AI1121" s="23">
        <f t="shared" si="476"/>
        <v>0</v>
      </c>
      <c r="AJ1121" s="23">
        <f t="shared" si="477"/>
        <v>0</v>
      </c>
    </row>
    <row r="1122" spans="1:36" ht="25.5" customHeight="1" x14ac:dyDescent="0.2">
      <c r="A1122" s="126" t="s">
        <v>0</v>
      </c>
      <c r="B1122" s="60" t="s">
        <v>1012</v>
      </c>
      <c r="C1122" s="41" t="s">
        <v>31</v>
      </c>
      <c r="D1122" s="74" t="s">
        <v>1179</v>
      </c>
      <c r="E1122" s="93" t="str">
        <f t="shared" si="478"/>
        <v>Niveau 2</v>
      </c>
      <c r="F1122" s="27" t="s">
        <v>1136</v>
      </c>
      <c r="G1122" s="41" t="s">
        <v>1145</v>
      </c>
      <c r="H1122" s="76">
        <v>110</v>
      </c>
      <c r="I1122" s="109">
        <v>4.5999999999999996</v>
      </c>
      <c r="J1122" s="94">
        <f t="shared" si="469"/>
        <v>505.99999999999994</v>
      </c>
      <c r="K1122" s="27">
        <v>0</v>
      </c>
      <c r="L1122" s="27">
        <v>0</v>
      </c>
      <c r="M1122" s="27">
        <v>0</v>
      </c>
      <c r="N1122" s="27">
        <v>110</v>
      </c>
      <c r="O1122" s="27">
        <v>0</v>
      </c>
      <c r="P1122" s="118"/>
      <c r="Q1122" s="27"/>
      <c r="R1122" s="45"/>
      <c r="S1122" s="55"/>
      <c r="T1122" s="23"/>
      <c r="U1122" s="23"/>
      <c r="V1122" s="23"/>
      <c r="W1122" s="23"/>
      <c r="X1122" s="23"/>
      <c r="Y1122" s="91"/>
      <c r="Z1122" s="92"/>
      <c r="AA1122" s="92"/>
      <c r="AB1122" s="67" t="str">
        <f t="shared" si="470"/>
        <v/>
      </c>
      <c r="AC1122" s="67" t="str">
        <f t="shared" si="471"/>
        <v/>
      </c>
      <c r="AD1122" s="67" t="str">
        <f t="shared" si="472"/>
        <v/>
      </c>
      <c r="AE1122" s="31"/>
      <c r="AF1122" s="23">
        <f t="shared" si="473"/>
        <v>0</v>
      </c>
      <c r="AG1122" s="23">
        <f t="shared" si="474"/>
        <v>1</v>
      </c>
      <c r="AH1122" s="23">
        <f t="shared" si="475"/>
        <v>0</v>
      </c>
      <c r="AI1122" s="23">
        <f t="shared" si="476"/>
        <v>0</v>
      </c>
      <c r="AJ1122" s="23">
        <f t="shared" si="477"/>
        <v>0</v>
      </c>
    </row>
    <row r="1123" spans="1:36" ht="25.5" customHeight="1" x14ac:dyDescent="0.2">
      <c r="A1123" s="126" t="s">
        <v>1</v>
      </c>
      <c r="B1123" s="60" t="s">
        <v>1345</v>
      </c>
      <c r="C1123" s="41" t="s">
        <v>31</v>
      </c>
      <c r="D1123" s="74" t="s">
        <v>1180</v>
      </c>
      <c r="E1123" s="93" t="str">
        <f t="shared" si="478"/>
        <v>Niveau 3</v>
      </c>
      <c r="F1123" s="27" t="s">
        <v>1135</v>
      </c>
      <c r="G1123" s="41" t="s">
        <v>1145</v>
      </c>
      <c r="H1123" s="76">
        <v>215</v>
      </c>
      <c r="I1123" s="109">
        <v>7.5</v>
      </c>
      <c r="J1123" s="94">
        <f t="shared" si="469"/>
        <v>1612.5</v>
      </c>
      <c r="K1123" s="27">
        <v>0</v>
      </c>
      <c r="L1123" s="27">
        <v>0</v>
      </c>
      <c r="M1123" s="27">
        <v>0</v>
      </c>
      <c r="N1123" s="27">
        <v>484</v>
      </c>
      <c r="O1123" s="27">
        <v>0</v>
      </c>
      <c r="P1123" s="118"/>
      <c r="Q1123" s="27"/>
      <c r="R1123" s="45"/>
      <c r="S1123" s="55"/>
      <c r="T1123" s="23"/>
      <c r="U1123" s="23"/>
      <c r="V1123" s="23"/>
      <c r="W1123" s="23"/>
      <c r="X1123" s="23"/>
      <c r="Y1123" s="91"/>
      <c r="Z1123" s="92"/>
      <c r="AA1123" s="92"/>
      <c r="AB1123" s="67" t="str">
        <f t="shared" si="470"/>
        <v/>
      </c>
      <c r="AC1123" s="67" t="str">
        <f t="shared" si="471"/>
        <v/>
      </c>
      <c r="AD1123" s="67" t="str">
        <f t="shared" si="472"/>
        <v/>
      </c>
      <c r="AE1123" s="31"/>
      <c r="AF1123" s="23">
        <f t="shared" si="473"/>
        <v>0</v>
      </c>
      <c r="AG1123" s="23">
        <f t="shared" si="474"/>
        <v>0</v>
      </c>
      <c r="AH1123" s="23">
        <f t="shared" si="475"/>
        <v>1</v>
      </c>
      <c r="AI1123" s="23">
        <f t="shared" si="476"/>
        <v>0</v>
      </c>
      <c r="AJ1123" s="23">
        <f t="shared" si="477"/>
        <v>0</v>
      </c>
    </row>
    <row r="1124" spans="1:36" ht="25.5" customHeight="1" x14ac:dyDescent="0.2">
      <c r="A1124" s="126" t="s">
        <v>0</v>
      </c>
      <c r="B1124" s="97" t="s">
        <v>1344</v>
      </c>
      <c r="C1124" s="41" t="s">
        <v>26</v>
      </c>
      <c r="D1124" s="74" t="s">
        <v>1179</v>
      </c>
      <c r="E1124" s="93" t="str">
        <f t="shared" si="478"/>
        <v>Niveau 2</v>
      </c>
      <c r="F1124" s="27" t="s">
        <v>1135</v>
      </c>
      <c r="G1124" s="41" t="s">
        <v>1145</v>
      </c>
      <c r="H1124" s="76">
        <v>430</v>
      </c>
      <c r="I1124" s="109">
        <v>5.6</v>
      </c>
      <c r="J1124" s="94">
        <f>I1124*H1124</f>
        <v>2408</v>
      </c>
      <c r="K1124" s="27">
        <v>95</v>
      </c>
      <c r="L1124" s="27">
        <v>0</v>
      </c>
      <c r="M1124" s="27">
        <v>0</v>
      </c>
      <c r="N1124" s="27">
        <v>482</v>
      </c>
      <c r="O1124" s="27">
        <v>0</v>
      </c>
      <c r="P1124" s="118"/>
      <c r="Q1124" s="27"/>
      <c r="R1124" s="45"/>
      <c r="S1124" s="55"/>
      <c r="T1124" s="23"/>
      <c r="U1124" s="23"/>
      <c r="V1124" s="23"/>
      <c r="W1124" s="23"/>
      <c r="X1124" s="23"/>
      <c r="Y1124" s="91"/>
      <c r="Z1124" s="92"/>
      <c r="AA1124" s="92"/>
      <c r="AB1124" s="67" t="str">
        <f>IF(R1124="Année N",Y1124+Z1124+AA1124,"")</f>
        <v/>
      </c>
      <c r="AC1124" s="67" t="str">
        <f>IF(R1124="N+1",Y1124+Z1124+AA1124,"")</f>
        <v/>
      </c>
      <c r="AD1124" s="67" t="str">
        <f>IF(R1124="&gt; N+1",Y1124+Z1124+AA1124,"")</f>
        <v/>
      </c>
      <c r="AE1124" s="31"/>
      <c r="AF1124" s="23">
        <f>IF(E1124="Niveau 1",1,0)</f>
        <v>0</v>
      </c>
      <c r="AG1124" s="23">
        <f>IF(E1124="Niveau 2",1,0)</f>
        <v>1</v>
      </c>
      <c r="AH1124" s="23">
        <f>IF(E1124="Niveau 3",1,0)</f>
        <v>0</v>
      </c>
      <c r="AI1124" s="23">
        <f>IF(E1124="Niveau 4",1,0)</f>
        <v>0</v>
      </c>
      <c r="AJ1124" s="23">
        <f>IF(E1124="Niveau 5",1,0)</f>
        <v>0</v>
      </c>
    </row>
    <row r="1125" spans="1:36" ht="25.5" customHeight="1" x14ac:dyDescent="0.2">
      <c r="A1125" s="126" t="s">
        <v>0</v>
      </c>
      <c r="B1125" s="60" t="s">
        <v>1015</v>
      </c>
      <c r="C1125" s="41" t="s">
        <v>31</v>
      </c>
      <c r="D1125" s="74" t="s">
        <v>1180</v>
      </c>
      <c r="E1125" s="93" t="str">
        <f t="shared" si="478"/>
        <v>Niveau 3</v>
      </c>
      <c r="F1125" s="27" t="s">
        <v>1136</v>
      </c>
      <c r="G1125" s="41" t="s">
        <v>1145</v>
      </c>
      <c r="H1125" s="76">
        <v>225</v>
      </c>
      <c r="I1125" s="109">
        <v>4.2</v>
      </c>
      <c r="J1125" s="94">
        <f t="shared" si="469"/>
        <v>945</v>
      </c>
      <c r="K1125" s="27">
        <v>50</v>
      </c>
      <c r="L1125" s="27">
        <v>0</v>
      </c>
      <c r="M1125" s="27">
        <v>0</v>
      </c>
      <c r="N1125" s="27">
        <v>284</v>
      </c>
      <c r="O1125" s="27">
        <v>0</v>
      </c>
      <c r="P1125" s="118"/>
      <c r="Q1125" s="27"/>
      <c r="R1125" s="45"/>
      <c r="S1125" s="55"/>
      <c r="T1125" s="23"/>
      <c r="U1125" s="23"/>
      <c r="V1125" s="23"/>
      <c r="W1125" s="23"/>
      <c r="X1125" s="23"/>
      <c r="Y1125" s="91"/>
      <c r="Z1125" s="92"/>
      <c r="AA1125" s="92"/>
      <c r="AB1125" s="67" t="str">
        <f t="shared" si="470"/>
        <v/>
      </c>
      <c r="AC1125" s="67" t="str">
        <f t="shared" si="471"/>
        <v/>
      </c>
      <c r="AD1125" s="67" t="str">
        <f t="shared" si="472"/>
        <v/>
      </c>
      <c r="AE1125" s="31"/>
      <c r="AF1125" s="23">
        <f t="shared" si="473"/>
        <v>0</v>
      </c>
      <c r="AG1125" s="23">
        <f t="shared" si="474"/>
        <v>0</v>
      </c>
      <c r="AH1125" s="23">
        <f t="shared" si="475"/>
        <v>1</v>
      </c>
      <c r="AI1125" s="23">
        <f t="shared" si="476"/>
        <v>0</v>
      </c>
      <c r="AJ1125" s="23">
        <f t="shared" si="477"/>
        <v>0</v>
      </c>
    </row>
    <row r="1126" spans="1:36" ht="25.5" customHeight="1" x14ac:dyDescent="0.2">
      <c r="A1126" s="177" t="s">
        <v>0</v>
      </c>
      <c r="B1126" s="178" t="s">
        <v>1016</v>
      </c>
      <c r="C1126" s="179" t="s">
        <v>31</v>
      </c>
      <c r="D1126" s="74"/>
      <c r="E1126" s="93" t="str">
        <f t="shared" si="478"/>
        <v/>
      </c>
      <c r="F1126" s="27"/>
      <c r="G1126" s="41"/>
      <c r="H1126" s="76"/>
      <c r="I1126" s="109"/>
      <c r="J1126" s="94">
        <f t="shared" si="469"/>
        <v>0</v>
      </c>
      <c r="K1126" s="27"/>
      <c r="L1126" s="27"/>
      <c r="M1126" s="27"/>
      <c r="N1126" s="27"/>
      <c r="O1126" s="27"/>
      <c r="P1126" s="118"/>
      <c r="Q1126" s="27"/>
      <c r="R1126" s="45"/>
      <c r="S1126" s="55"/>
      <c r="T1126" s="23"/>
      <c r="U1126" s="23"/>
      <c r="V1126" s="23"/>
      <c r="W1126" s="23"/>
      <c r="X1126" s="23"/>
      <c r="Y1126" s="91"/>
      <c r="Z1126" s="92"/>
      <c r="AA1126" s="92"/>
      <c r="AB1126" s="67" t="str">
        <f t="shared" si="470"/>
        <v/>
      </c>
      <c r="AC1126" s="67" t="str">
        <f t="shared" si="471"/>
        <v/>
      </c>
      <c r="AD1126" s="67" t="str">
        <f t="shared" si="472"/>
        <v/>
      </c>
      <c r="AE1126" s="31"/>
      <c r="AF1126" s="23">
        <f t="shared" si="473"/>
        <v>0</v>
      </c>
      <c r="AG1126" s="23">
        <f t="shared" si="474"/>
        <v>0</v>
      </c>
      <c r="AH1126" s="23">
        <f t="shared" si="475"/>
        <v>0</v>
      </c>
      <c r="AI1126" s="23">
        <f t="shared" si="476"/>
        <v>0</v>
      </c>
      <c r="AJ1126" s="23">
        <f t="shared" si="477"/>
        <v>0</v>
      </c>
    </row>
    <row r="1127" spans="1:36" s="263" customFormat="1" ht="25.5" customHeight="1" x14ac:dyDescent="0.2">
      <c r="A1127" s="248" t="s">
        <v>0</v>
      </c>
      <c r="B1127" s="265" t="s">
        <v>1338</v>
      </c>
      <c r="C1127" s="250" t="s">
        <v>31</v>
      </c>
      <c r="D1127" s="251"/>
      <c r="E1127" s="247"/>
      <c r="F1127" s="252"/>
      <c r="G1127" s="250"/>
      <c r="H1127" s="253"/>
      <c r="I1127" s="254"/>
      <c r="J1127" s="255"/>
      <c r="K1127" s="252"/>
      <c r="L1127" s="252"/>
      <c r="M1127" s="252"/>
      <c r="N1127" s="252"/>
      <c r="O1127" s="252"/>
      <c r="P1127" s="264" t="s">
        <v>2120</v>
      </c>
      <c r="Q1127" s="252"/>
      <c r="R1127" s="256"/>
      <c r="S1127" s="247"/>
      <c r="T1127" s="261"/>
      <c r="U1127" s="261"/>
      <c r="V1127" s="261"/>
      <c r="W1127" s="261"/>
      <c r="X1127" s="261"/>
      <c r="Y1127" s="257"/>
      <c r="Z1127" s="258"/>
      <c r="AA1127" s="258"/>
      <c r="AB1127" s="259"/>
      <c r="AC1127" s="259"/>
      <c r="AD1127" s="259"/>
      <c r="AE1127" s="262"/>
      <c r="AF1127" s="261"/>
      <c r="AG1127" s="261"/>
      <c r="AH1127" s="261"/>
      <c r="AI1127" s="261"/>
      <c r="AJ1127" s="261"/>
    </row>
    <row r="1128" spans="1:36" ht="25.5" customHeight="1" x14ac:dyDescent="0.2">
      <c r="A1128" s="126" t="s">
        <v>0</v>
      </c>
      <c r="B1128" s="97" t="s">
        <v>1018</v>
      </c>
      <c r="C1128" s="41" t="s">
        <v>23</v>
      </c>
      <c r="D1128" s="74" t="s">
        <v>1339</v>
      </c>
      <c r="E1128" s="93" t="str">
        <f t="shared" ref="E1128:E1147" si="485">IF(D1128="Bon état","Niveau 1",IF(D1128="Faïencée","Niveau 2",IF(D1128="Fortement faïencée","Niveau 3",IF(D1128="Orniérée","Niveau 4",IF(D1128="Affaissée ou quasi détruite","Niveau 5","")))))</f>
        <v>Niveau 1</v>
      </c>
      <c r="F1128" s="27" t="s">
        <v>1136</v>
      </c>
      <c r="G1128" s="41" t="s">
        <v>1145</v>
      </c>
      <c r="H1128" s="76">
        <v>75</v>
      </c>
      <c r="I1128" s="109">
        <v>5</v>
      </c>
      <c r="J1128" s="94">
        <f t="shared" si="469"/>
        <v>375</v>
      </c>
      <c r="K1128" s="27">
        <v>0</v>
      </c>
      <c r="L1128" s="27">
        <v>0</v>
      </c>
      <c r="M1128" s="27">
        <v>0</v>
      </c>
      <c r="N1128" s="27">
        <v>0</v>
      </c>
      <c r="O1128" s="27">
        <v>0</v>
      </c>
      <c r="P1128" s="77"/>
      <c r="Q1128" s="27"/>
      <c r="R1128" s="45"/>
      <c r="S1128" s="55"/>
      <c r="T1128" s="23"/>
      <c r="U1128" s="23"/>
      <c r="V1128" s="23"/>
      <c r="W1128" s="23"/>
      <c r="X1128" s="23"/>
      <c r="Y1128" s="91"/>
      <c r="Z1128" s="92"/>
      <c r="AA1128" s="92"/>
      <c r="AB1128" s="67" t="str">
        <f t="shared" si="470"/>
        <v/>
      </c>
      <c r="AC1128" s="67" t="str">
        <f t="shared" si="471"/>
        <v/>
      </c>
      <c r="AD1128" s="67" t="str">
        <f t="shared" si="472"/>
        <v/>
      </c>
      <c r="AE1128" s="31"/>
      <c r="AF1128" s="23">
        <f t="shared" si="473"/>
        <v>1</v>
      </c>
      <c r="AG1128" s="23">
        <f t="shared" si="474"/>
        <v>0</v>
      </c>
      <c r="AH1128" s="23">
        <f t="shared" si="475"/>
        <v>0</v>
      </c>
      <c r="AI1128" s="23">
        <f t="shared" si="476"/>
        <v>0</v>
      </c>
      <c r="AJ1128" s="23">
        <f t="shared" si="477"/>
        <v>0</v>
      </c>
    </row>
    <row r="1129" spans="1:36" ht="25.5" customHeight="1" x14ac:dyDescent="0.2">
      <c r="A1129" s="126" t="s">
        <v>0</v>
      </c>
      <c r="B1129" s="97" t="s">
        <v>1019</v>
      </c>
      <c r="C1129" s="41" t="s">
        <v>1340</v>
      </c>
      <c r="D1129" s="74" t="s">
        <v>1339</v>
      </c>
      <c r="E1129" s="93" t="str">
        <f t="shared" si="485"/>
        <v>Niveau 1</v>
      </c>
      <c r="F1129" s="27" t="s">
        <v>1136</v>
      </c>
      <c r="G1129" s="41" t="s">
        <v>1145</v>
      </c>
      <c r="H1129" s="76">
        <v>115</v>
      </c>
      <c r="I1129" s="109">
        <v>6</v>
      </c>
      <c r="J1129" s="94">
        <f t="shared" si="469"/>
        <v>690</v>
      </c>
      <c r="K1129" s="27">
        <v>0</v>
      </c>
      <c r="L1129" s="27">
        <v>0</v>
      </c>
      <c r="M1129" s="27">
        <v>0</v>
      </c>
      <c r="N1129" s="27">
        <v>0</v>
      </c>
      <c r="O1129" s="27">
        <v>0</v>
      </c>
      <c r="P1129" s="118">
        <v>2017</v>
      </c>
      <c r="Q1129" s="27" t="s">
        <v>1117</v>
      </c>
      <c r="R1129" s="45" t="s">
        <v>1123</v>
      </c>
      <c r="S1129" s="55"/>
      <c r="T1129" s="23"/>
      <c r="U1129" s="23"/>
      <c r="V1129" s="23"/>
      <c r="W1129" s="23"/>
      <c r="X1129" s="23"/>
      <c r="Y1129" s="91"/>
      <c r="Z1129" s="92"/>
      <c r="AA1129" s="92"/>
      <c r="AB1129" s="67">
        <f t="shared" si="470"/>
        <v>0</v>
      </c>
      <c r="AC1129" s="67" t="s">
        <v>1201</v>
      </c>
      <c r="AD1129" s="67" t="str">
        <f t="shared" si="472"/>
        <v/>
      </c>
      <c r="AE1129" s="31"/>
      <c r="AF1129" s="23">
        <f t="shared" si="473"/>
        <v>1</v>
      </c>
      <c r="AG1129" s="23">
        <f t="shared" si="474"/>
        <v>0</v>
      </c>
      <c r="AH1129" s="23">
        <f t="shared" si="475"/>
        <v>0</v>
      </c>
      <c r="AI1129" s="23">
        <f t="shared" si="476"/>
        <v>0</v>
      </c>
      <c r="AJ1129" s="23">
        <f t="shared" si="477"/>
        <v>0</v>
      </c>
    </row>
    <row r="1130" spans="1:36" ht="25.5" customHeight="1" x14ac:dyDescent="0.2">
      <c r="A1130" s="126" t="s">
        <v>10</v>
      </c>
      <c r="B1130" s="60" t="s">
        <v>1337</v>
      </c>
      <c r="C1130" s="41" t="s">
        <v>36</v>
      </c>
      <c r="D1130" s="74" t="s">
        <v>1339</v>
      </c>
      <c r="E1130" s="93" t="str">
        <f t="shared" si="485"/>
        <v>Niveau 1</v>
      </c>
      <c r="F1130" s="27" t="s">
        <v>1136</v>
      </c>
      <c r="G1130" s="41" t="s">
        <v>1145</v>
      </c>
      <c r="H1130" s="76">
        <v>210</v>
      </c>
      <c r="I1130" s="109">
        <v>5</v>
      </c>
      <c r="J1130" s="94">
        <f>I1130*H1130</f>
        <v>1050</v>
      </c>
      <c r="K1130" s="27">
        <v>0</v>
      </c>
      <c r="L1130" s="27">
        <v>0</v>
      </c>
      <c r="M1130" s="27">
        <v>0</v>
      </c>
      <c r="N1130" s="27">
        <v>0</v>
      </c>
      <c r="O1130" s="27">
        <v>0</v>
      </c>
      <c r="P1130" s="77"/>
      <c r="Q1130" s="27"/>
      <c r="R1130" s="45"/>
      <c r="S1130" s="55"/>
      <c r="T1130" s="23"/>
      <c r="U1130" s="23"/>
      <c r="V1130" s="23"/>
      <c r="W1130" s="23"/>
      <c r="X1130" s="23"/>
      <c r="Y1130" s="91"/>
      <c r="Z1130" s="92"/>
      <c r="AA1130" s="92"/>
      <c r="AB1130" s="67" t="str">
        <f>IF(R1130="Année N",Y1130+Z1130+AA1130,"")</f>
        <v/>
      </c>
      <c r="AC1130" s="67" t="str">
        <f>IF(R1130="N+1",Y1130+Z1130+AA1130,"")</f>
        <v/>
      </c>
      <c r="AD1130" s="67" t="str">
        <f>IF(R1130="&gt; N+1",Y1130+Z1130+AA1130,"")</f>
        <v/>
      </c>
      <c r="AE1130" s="31"/>
      <c r="AF1130" s="23">
        <f>IF(E1130="Niveau 1",1,0)</f>
        <v>1</v>
      </c>
      <c r="AG1130" s="23">
        <f>IF(E1130="Niveau 2",1,0)</f>
        <v>0</v>
      </c>
      <c r="AH1130" s="23">
        <f>IF(E1130="Niveau 3",1,0)</f>
        <v>0</v>
      </c>
      <c r="AI1130" s="23">
        <f>IF(E1130="Niveau 4",1,0)</f>
        <v>0</v>
      </c>
      <c r="AJ1130" s="23">
        <f>IF(E1130="Niveau 5",1,0)</f>
        <v>0</v>
      </c>
    </row>
    <row r="1131" spans="1:36" ht="25.5" customHeight="1" x14ac:dyDescent="0.2">
      <c r="A1131" s="126" t="s">
        <v>0</v>
      </c>
      <c r="B1131" s="97" t="s">
        <v>1336</v>
      </c>
      <c r="C1131" s="41" t="s">
        <v>1116</v>
      </c>
      <c r="D1131" s="74" t="s">
        <v>1339</v>
      </c>
      <c r="E1131" s="93" t="str">
        <f t="shared" si="485"/>
        <v>Niveau 1</v>
      </c>
      <c r="F1131" s="27" t="s">
        <v>1136</v>
      </c>
      <c r="G1131" s="41" t="s">
        <v>1145</v>
      </c>
      <c r="H1131" s="76">
        <v>150</v>
      </c>
      <c r="I1131" s="109">
        <v>5.2</v>
      </c>
      <c r="J1131" s="94">
        <f t="shared" ref="J1131:J1174" si="486">I1131*H1131</f>
        <v>780</v>
      </c>
      <c r="K1131" s="27">
        <v>0</v>
      </c>
      <c r="L1131" s="27">
        <v>0</v>
      </c>
      <c r="M1131" s="27">
        <v>0</v>
      </c>
      <c r="N1131" s="27">
        <v>0</v>
      </c>
      <c r="O1131" s="27">
        <v>0</v>
      </c>
      <c r="P1131" s="77"/>
      <c r="Q1131" s="27"/>
      <c r="R1131" s="45"/>
      <c r="S1131" s="55"/>
      <c r="T1131" s="23"/>
      <c r="U1131" s="23"/>
      <c r="V1131" s="23"/>
      <c r="W1131" s="23"/>
      <c r="X1131" s="23"/>
      <c r="Y1131" s="91"/>
      <c r="Z1131" s="92"/>
      <c r="AA1131" s="92"/>
      <c r="AB1131" s="67" t="str">
        <f t="shared" si="470"/>
        <v/>
      </c>
      <c r="AC1131" s="67" t="str">
        <f t="shared" si="471"/>
        <v/>
      </c>
      <c r="AD1131" s="67" t="str">
        <f t="shared" si="472"/>
        <v/>
      </c>
      <c r="AE1131" s="31"/>
      <c r="AF1131" s="23">
        <f t="shared" si="473"/>
        <v>1</v>
      </c>
      <c r="AG1131" s="23">
        <f t="shared" si="474"/>
        <v>0</v>
      </c>
      <c r="AH1131" s="23">
        <f t="shared" si="475"/>
        <v>0</v>
      </c>
      <c r="AI1131" s="23">
        <f t="shared" si="476"/>
        <v>0</v>
      </c>
      <c r="AJ1131" s="23">
        <f t="shared" si="477"/>
        <v>0</v>
      </c>
    </row>
    <row r="1132" spans="1:36" ht="25.5" customHeight="1" x14ac:dyDescent="0.2">
      <c r="A1132" s="126" t="s">
        <v>7</v>
      </c>
      <c r="B1132" s="97" t="s">
        <v>1335</v>
      </c>
      <c r="C1132" s="41" t="s">
        <v>37</v>
      </c>
      <c r="D1132" s="74" t="s">
        <v>1179</v>
      </c>
      <c r="E1132" s="93" t="str">
        <f t="shared" si="485"/>
        <v>Niveau 2</v>
      </c>
      <c r="F1132" s="27" t="s">
        <v>1136</v>
      </c>
      <c r="G1132" s="41" t="s">
        <v>1145</v>
      </c>
      <c r="H1132" s="76">
        <v>85</v>
      </c>
      <c r="I1132" s="109">
        <v>4.4000000000000004</v>
      </c>
      <c r="J1132" s="94">
        <f t="shared" si="486"/>
        <v>374.00000000000006</v>
      </c>
      <c r="K1132" s="27">
        <v>10</v>
      </c>
      <c r="L1132" s="27">
        <v>0</v>
      </c>
      <c r="M1132" s="27">
        <v>0</v>
      </c>
      <c r="N1132" s="27">
        <v>75</v>
      </c>
      <c r="O1132" s="27">
        <v>0</v>
      </c>
      <c r="P1132" s="77"/>
      <c r="Q1132" s="27"/>
      <c r="R1132" s="45"/>
      <c r="S1132" s="55"/>
      <c r="T1132" s="23"/>
      <c r="U1132" s="23"/>
      <c r="V1132" s="23"/>
      <c r="W1132" s="23"/>
      <c r="X1132" s="23"/>
      <c r="Y1132" s="91"/>
      <c r="Z1132" s="92"/>
      <c r="AA1132" s="92"/>
      <c r="AB1132" s="67" t="str">
        <f t="shared" si="470"/>
        <v/>
      </c>
      <c r="AC1132" s="67" t="str">
        <f t="shared" si="471"/>
        <v/>
      </c>
      <c r="AD1132" s="67" t="str">
        <f t="shared" si="472"/>
        <v/>
      </c>
      <c r="AE1132" s="31"/>
      <c r="AF1132" s="23">
        <f t="shared" si="473"/>
        <v>0</v>
      </c>
      <c r="AG1132" s="23">
        <f t="shared" si="474"/>
        <v>1</v>
      </c>
      <c r="AH1132" s="23">
        <f t="shared" si="475"/>
        <v>0</v>
      </c>
      <c r="AI1132" s="23">
        <f t="shared" si="476"/>
        <v>0</v>
      </c>
      <c r="AJ1132" s="23">
        <f t="shared" si="477"/>
        <v>0</v>
      </c>
    </row>
    <row r="1133" spans="1:36" ht="25.5" customHeight="1" x14ac:dyDescent="0.2">
      <c r="A1133" s="126" t="s">
        <v>7</v>
      </c>
      <c r="B1133" s="97" t="s">
        <v>1023</v>
      </c>
      <c r="C1133" s="41" t="s">
        <v>29</v>
      </c>
      <c r="D1133" s="74" t="s">
        <v>1179</v>
      </c>
      <c r="E1133" s="93" t="str">
        <f t="shared" si="485"/>
        <v>Niveau 2</v>
      </c>
      <c r="F1133" s="27" t="s">
        <v>1136</v>
      </c>
      <c r="G1133" s="41" t="s">
        <v>1145</v>
      </c>
      <c r="H1133" s="76">
        <v>175</v>
      </c>
      <c r="I1133" s="109">
        <v>4.2</v>
      </c>
      <c r="J1133" s="94">
        <f>I1133*H1133</f>
        <v>735</v>
      </c>
      <c r="K1133" s="27">
        <v>0</v>
      </c>
      <c r="L1133" s="27">
        <v>0</v>
      </c>
      <c r="M1133" s="27">
        <v>0</v>
      </c>
      <c r="N1133" s="27">
        <v>147</v>
      </c>
      <c r="O1133" s="27">
        <v>0</v>
      </c>
      <c r="P1133" s="77"/>
      <c r="Q1133" s="27"/>
      <c r="R1133" s="45"/>
      <c r="S1133" s="55"/>
      <c r="T1133" s="23"/>
      <c r="U1133" s="23"/>
      <c r="V1133" s="23"/>
      <c r="W1133" s="23"/>
      <c r="X1133" s="23"/>
      <c r="Y1133" s="91"/>
      <c r="Z1133" s="92"/>
      <c r="AA1133" s="92"/>
      <c r="AB1133" s="67" t="str">
        <f>IF(R1133="Année N",Y1133+Z1133+AA1133,"")</f>
        <v/>
      </c>
      <c r="AC1133" s="67" t="str">
        <f>IF(R1133="N+1",Y1133+Z1133+AA1133,"")</f>
        <v/>
      </c>
      <c r="AD1133" s="67" t="str">
        <f>IF(R1133="&gt; N+1",Y1133+Z1133+AA1133,"")</f>
        <v/>
      </c>
      <c r="AE1133" s="31"/>
      <c r="AF1133" s="23">
        <f>IF(E1133="Niveau 1",1,0)</f>
        <v>0</v>
      </c>
      <c r="AG1133" s="23">
        <f>IF(E1133="Niveau 2",1,0)</f>
        <v>1</v>
      </c>
      <c r="AH1133" s="23">
        <f>IF(E1133="Niveau 3",1,0)</f>
        <v>0</v>
      </c>
      <c r="AI1133" s="23">
        <f>IF(E1133="Niveau 4",1,0)</f>
        <v>0</v>
      </c>
      <c r="AJ1133" s="23">
        <f>IF(E1133="Niveau 5",1,0)</f>
        <v>0</v>
      </c>
    </row>
    <row r="1134" spans="1:36" ht="25.5" customHeight="1" x14ac:dyDescent="0.2">
      <c r="A1134" s="126" t="s">
        <v>0</v>
      </c>
      <c r="B1134" s="97" t="s">
        <v>1334</v>
      </c>
      <c r="C1134" s="41" t="s">
        <v>37</v>
      </c>
      <c r="D1134" s="74" t="s">
        <v>1179</v>
      </c>
      <c r="E1134" s="93" t="str">
        <f t="shared" si="485"/>
        <v>Niveau 2</v>
      </c>
      <c r="F1134" s="27" t="s">
        <v>1136</v>
      </c>
      <c r="G1134" s="41" t="s">
        <v>1145</v>
      </c>
      <c r="H1134" s="76">
        <v>365</v>
      </c>
      <c r="I1134" s="109">
        <v>5.2</v>
      </c>
      <c r="J1134" s="94">
        <f>I1134*H1134</f>
        <v>1898</v>
      </c>
      <c r="K1134" s="27">
        <v>0</v>
      </c>
      <c r="L1134" s="27">
        <v>0</v>
      </c>
      <c r="M1134" s="27">
        <v>0</v>
      </c>
      <c r="N1134" s="27">
        <v>380</v>
      </c>
      <c r="O1134" s="27">
        <v>0</v>
      </c>
      <c r="P1134" s="118"/>
      <c r="Q1134" s="27"/>
      <c r="R1134" s="45"/>
      <c r="S1134" s="55"/>
      <c r="T1134" s="23"/>
      <c r="U1134" s="23"/>
      <c r="V1134" s="23"/>
      <c r="W1134" s="23"/>
      <c r="X1134" s="23"/>
      <c r="Y1134" s="91"/>
      <c r="Z1134" s="92"/>
      <c r="AA1134" s="92"/>
      <c r="AB1134" s="67" t="str">
        <f>IF(R1134="Année N",Y1134+Z1134+AA1134,"")</f>
        <v/>
      </c>
      <c r="AC1134" s="67" t="str">
        <f>IF(R1134="N+1",Y1134+Z1134+AA1134,"")</f>
        <v/>
      </c>
      <c r="AD1134" s="67" t="str">
        <f>IF(R1134="&gt; N+1",Y1134+Z1134+AA1134,"")</f>
        <v/>
      </c>
      <c r="AE1134" s="31"/>
      <c r="AF1134" s="23">
        <f>IF(E1134="Niveau 1",1,0)</f>
        <v>0</v>
      </c>
      <c r="AG1134" s="23">
        <f>IF(E1134="Niveau 2",1,0)</f>
        <v>1</v>
      </c>
      <c r="AH1134" s="23">
        <f>IF(E1134="Niveau 3",1,0)</f>
        <v>0</v>
      </c>
      <c r="AI1134" s="23">
        <f>IF(E1134="Niveau 4",1,0)</f>
        <v>0</v>
      </c>
      <c r="AJ1134" s="23">
        <f>IF(E1134="Niveau 5",1,0)</f>
        <v>0</v>
      </c>
    </row>
    <row r="1135" spans="1:36" ht="25.5" customHeight="1" x14ac:dyDescent="0.2">
      <c r="A1135" s="126" t="s">
        <v>0</v>
      </c>
      <c r="B1135" s="97" t="s">
        <v>1333</v>
      </c>
      <c r="C1135" s="41" t="s">
        <v>1116</v>
      </c>
      <c r="D1135" s="74" t="s">
        <v>1339</v>
      </c>
      <c r="E1135" s="93" t="str">
        <f t="shared" si="485"/>
        <v>Niveau 1</v>
      </c>
      <c r="F1135" s="27" t="s">
        <v>1136</v>
      </c>
      <c r="G1135" s="41" t="s">
        <v>1145</v>
      </c>
      <c r="H1135" s="76">
        <v>270</v>
      </c>
      <c r="I1135" s="109">
        <v>5.5</v>
      </c>
      <c r="J1135" s="94">
        <f t="shared" si="486"/>
        <v>1485</v>
      </c>
      <c r="K1135" s="27">
        <v>0</v>
      </c>
      <c r="L1135" s="27">
        <v>0</v>
      </c>
      <c r="M1135" s="27">
        <v>0</v>
      </c>
      <c r="N1135" s="27">
        <v>0</v>
      </c>
      <c r="O1135" s="27">
        <v>0</v>
      </c>
      <c r="P1135" s="118"/>
      <c r="Q1135" s="27"/>
      <c r="R1135" s="45"/>
      <c r="S1135" s="55"/>
      <c r="T1135" s="23"/>
      <c r="U1135" s="23"/>
      <c r="V1135" s="23"/>
      <c r="W1135" s="23"/>
      <c r="X1135" s="23"/>
      <c r="Y1135" s="91"/>
      <c r="Z1135" s="92"/>
      <c r="AA1135" s="92"/>
      <c r="AB1135" s="67" t="str">
        <f t="shared" si="470"/>
        <v/>
      </c>
      <c r="AC1135" s="67" t="str">
        <f t="shared" si="471"/>
        <v/>
      </c>
      <c r="AD1135" s="67" t="str">
        <f t="shared" si="472"/>
        <v/>
      </c>
      <c r="AE1135" s="31"/>
      <c r="AF1135" s="23">
        <f t="shared" si="473"/>
        <v>1</v>
      </c>
      <c r="AG1135" s="23">
        <f t="shared" si="474"/>
        <v>0</v>
      </c>
      <c r="AH1135" s="23">
        <f t="shared" si="475"/>
        <v>0</v>
      </c>
      <c r="AI1135" s="23">
        <f t="shared" si="476"/>
        <v>0</v>
      </c>
      <c r="AJ1135" s="23">
        <f t="shared" si="477"/>
        <v>0</v>
      </c>
    </row>
    <row r="1136" spans="1:36" ht="25.5" customHeight="1" x14ac:dyDescent="0.2">
      <c r="A1136" s="126" t="s">
        <v>0</v>
      </c>
      <c r="B1136" s="97" t="s">
        <v>1332</v>
      </c>
      <c r="C1136" s="41" t="s">
        <v>23</v>
      </c>
      <c r="D1136" s="74" t="s">
        <v>1339</v>
      </c>
      <c r="E1136" s="93" t="str">
        <f t="shared" si="485"/>
        <v>Niveau 1</v>
      </c>
      <c r="F1136" s="27" t="s">
        <v>1136</v>
      </c>
      <c r="G1136" s="41" t="s">
        <v>1145</v>
      </c>
      <c r="H1136" s="76">
        <v>150</v>
      </c>
      <c r="I1136" s="109">
        <v>6</v>
      </c>
      <c r="J1136" s="94">
        <f t="shared" si="486"/>
        <v>900</v>
      </c>
      <c r="K1136" s="27">
        <v>0</v>
      </c>
      <c r="L1136" s="27">
        <v>0</v>
      </c>
      <c r="M1136" s="27">
        <v>0</v>
      </c>
      <c r="N1136" s="27">
        <v>0</v>
      </c>
      <c r="O1136" s="27">
        <v>0</v>
      </c>
      <c r="P1136" s="118"/>
      <c r="Q1136" s="27"/>
      <c r="R1136" s="45"/>
      <c r="S1136" s="55"/>
      <c r="T1136" s="23"/>
      <c r="U1136" s="23"/>
      <c r="V1136" s="23"/>
      <c r="W1136" s="23"/>
      <c r="X1136" s="23"/>
      <c r="Y1136" s="91"/>
      <c r="Z1136" s="92"/>
      <c r="AA1136" s="92"/>
      <c r="AB1136" s="67" t="str">
        <f t="shared" si="470"/>
        <v/>
      </c>
      <c r="AC1136" s="67" t="str">
        <f t="shared" si="471"/>
        <v/>
      </c>
      <c r="AD1136" s="67" t="str">
        <f t="shared" si="472"/>
        <v/>
      </c>
      <c r="AE1136" s="31"/>
      <c r="AF1136" s="23">
        <f t="shared" si="473"/>
        <v>1</v>
      </c>
      <c r="AG1136" s="23">
        <f t="shared" si="474"/>
        <v>0</v>
      </c>
      <c r="AH1136" s="23">
        <f t="shared" si="475"/>
        <v>0</v>
      </c>
      <c r="AI1136" s="23">
        <f t="shared" si="476"/>
        <v>0</v>
      </c>
      <c r="AJ1136" s="23">
        <f t="shared" si="477"/>
        <v>0</v>
      </c>
    </row>
    <row r="1137" spans="1:36" ht="25.5" customHeight="1" x14ac:dyDescent="0.2">
      <c r="A1137" s="177" t="s">
        <v>0</v>
      </c>
      <c r="B1137" s="178" t="s">
        <v>1331</v>
      </c>
      <c r="C1137" s="179" t="s">
        <v>25</v>
      </c>
      <c r="D1137" s="74"/>
      <c r="E1137" s="93" t="str">
        <f t="shared" si="485"/>
        <v/>
      </c>
      <c r="F1137" s="27"/>
      <c r="G1137" s="41"/>
      <c r="H1137" s="76"/>
      <c r="I1137" s="109"/>
      <c r="J1137" s="94">
        <f t="shared" si="486"/>
        <v>0</v>
      </c>
      <c r="K1137" s="27"/>
      <c r="L1137" s="27"/>
      <c r="M1137" s="27"/>
      <c r="N1137" s="27"/>
      <c r="O1137" s="27"/>
      <c r="P1137" s="118"/>
      <c r="Q1137" s="27"/>
      <c r="R1137" s="45"/>
      <c r="S1137" s="55"/>
      <c r="T1137" s="23"/>
      <c r="U1137" s="23"/>
      <c r="V1137" s="23"/>
      <c r="W1137" s="23"/>
      <c r="X1137" s="23"/>
      <c r="Y1137" s="91"/>
      <c r="Z1137" s="92"/>
      <c r="AA1137" s="92"/>
      <c r="AB1137" s="67" t="str">
        <f t="shared" si="470"/>
        <v/>
      </c>
      <c r="AC1137" s="67" t="str">
        <f t="shared" si="471"/>
        <v/>
      </c>
      <c r="AD1137" s="67" t="str">
        <f t="shared" si="472"/>
        <v/>
      </c>
      <c r="AE1137" s="31"/>
      <c r="AF1137" s="23">
        <f t="shared" si="473"/>
        <v>0</v>
      </c>
      <c r="AG1137" s="23">
        <f t="shared" si="474"/>
        <v>0</v>
      </c>
      <c r="AH1137" s="23">
        <f t="shared" si="475"/>
        <v>0</v>
      </c>
      <c r="AI1137" s="23">
        <f t="shared" si="476"/>
        <v>0</v>
      </c>
      <c r="AJ1137" s="23">
        <f t="shared" si="477"/>
        <v>0</v>
      </c>
    </row>
    <row r="1138" spans="1:36" ht="25.5" customHeight="1" x14ac:dyDescent="0.2">
      <c r="A1138" s="126" t="s">
        <v>0</v>
      </c>
      <c r="B1138" s="110" t="s">
        <v>1029</v>
      </c>
      <c r="C1138" s="41" t="s">
        <v>26</v>
      </c>
      <c r="D1138" s="74" t="s">
        <v>1339</v>
      </c>
      <c r="E1138" s="93" t="str">
        <f t="shared" si="485"/>
        <v>Niveau 1</v>
      </c>
      <c r="F1138" s="27" t="s">
        <v>1136</v>
      </c>
      <c r="G1138" s="41" t="s">
        <v>1145</v>
      </c>
      <c r="H1138" s="76">
        <v>230</v>
      </c>
      <c r="I1138" s="109">
        <v>4.5</v>
      </c>
      <c r="J1138" s="94">
        <f>I1138*H1138</f>
        <v>1035</v>
      </c>
      <c r="K1138" s="27">
        <v>0</v>
      </c>
      <c r="L1138" s="27">
        <v>0</v>
      </c>
      <c r="M1138" s="27">
        <v>0</v>
      </c>
      <c r="N1138" s="27">
        <v>0</v>
      </c>
      <c r="O1138" s="27">
        <v>0</v>
      </c>
      <c r="P1138" s="118">
        <v>2013</v>
      </c>
      <c r="Q1138" s="27" t="s">
        <v>1119</v>
      </c>
      <c r="R1138" s="45"/>
      <c r="S1138" s="55"/>
      <c r="T1138" s="23"/>
      <c r="U1138" s="23"/>
      <c r="V1138" s="23"/>
      <c r="W1138" s="23"/>
      <c r="X1138" s="23"/>
      <c r="Y1138" s="91"/>
      <c r="Z1138" s="92"/>
      <c r="AA1138" s="92"/>
      <c r="AB1138" s="67" t="str">
        <f>IF(R1138="Année N",Y1138+Z1138+AA1138,"")</f>
        <v/>
      </c>
      <c r="AC1138" s="67" t="str">
        <f>IF(R1138="N+1",Y1138+Z1138+AA1138,"")</f>
        <v/>
      </c>
      <c r="AD1138" s="67" t="str">
        <f>IF(R1138="&gt; N+1",Y1138+Z1138+AA1138,"")</f>
        <v/>
      </c>
      <c r="AE1138" s="31"/>
      <c r="AF1138" s="23">
        <f>IF(E1138="Niveau 1",1,0)</f>
        <v>1</v>
      </c>
      <c r="AG1138" s="23">
        <f>IF(E1138="Niveau 2",1,0)</f>
        <v>0</v>
      </c>
      <c r="AH1138" s="23">
        <f>IF(E1138="Niveau 3",1,0)</f>
        <v>0</v>
      </c>
      <c r="AI1138" s="23">
        <f>IF(E1138="Niveau 4",1,0)</f>
        <v>0</v>
      </c>
      <c r="AJ1138" s="23">
        <f>IF(E1138="Niveau 5",1,0)</f>
        <v>0</v>
      </c>
    </row>
    <row r="1139" spans="1:36" s="263" customFormat="1" ht="25.5" customHeight="1" x14ac:dyDescent="0.2">
      <c r="A1139" s="248" t="s">
        <v>0</v>
      </c>
      <c r="B1139" s="265" t="s">
        <v>1330</v>
      </c>
      <c r="C1139" s="250" t="s">
        <v>35</v>
      </c>
      <c r="D1139" s="251"/>
      <c r="E1139" s="247" t="str">
        <f t="shared" si="485"/>
        <v/>
      </c>
      <c r="F1139" s="252"/>
      <c r="G1139" s="250"/>
      <c r="H1139" s="253"/>
      <c r="I1139" s="254"/>
      <c r="J1139" s="255"/>
      <c r="K1139" s="252"/>
      <c r="L1139" s="252"/>
      <c r="M1139" s="252"/>
      <c r="N1139" s="252"/>
      <c r="O1139" s="252"/>
      <c r="P1139" s="246" t="s">
        <v>2120</v>
      </c>
      <c r="Q1139" s="252"/>
      <c r="R1139" s="256"/>
      <c r="S1139" s="247"/>
      <c r="T1139" s="261"/>
      <c r="U1139" s="261"/>
      <c r="V1139" s="261"/>
      <c r="W1139" s="261"/>
      <c r="X1139" s="261"/>
      <c r="Y1139" s="257"/>
      <c r="Z1139" s="258"/>
      <c r="AA1139" s="258"/>
      <c r="AB1139" s="259"/>
      <c r="AC1139" s="259"/>
      <c r="AD1139" s="259"/>
      <c r="AE1139" s="262"/>
      <c r="AF1139" s="261"/>
      <c r="AG1139" s="261"/>
      <c r="AH1139" s="261"/>
      <c r="AI1139" s="261"/>
      <c r="AJ1139" s="261"/>
    </row>
    <row r="1140" spans="1:36" ht="25.5" customHeight="1" x14ac:dyDescent="0.2">
      <c r="A1140" s="126" t="s">
        <v>0</v>
      </c>
      <c r="B1140" s="127" t="s">
        <v>1329</v>
      </c>
      <c r="C1140" s="41" t="s">
        <v>36</v>
      </c>
      <c r="D1140" s="74" t="s">
        <v>1339</v>
      </c>
      <c r="E1140" s="93" t="str">
        <f t="shared" si="485"/>
        <v>Niveau 1</v>
      </c>
      <c r="F1140" s="27" t="s">
        <v>1136</v>
      </c>
      <c r="G1140" s="41" t="s">
        <v>1145</v>
      </c>
      <c r="H1140" s="76">
        <v>70</v>
      </c>
      <c r="I1140" s="109">
        <v>6.5</v>
      </c>
      <c r="J1140" s="94">
        <f>I1140*H1140</f>
        <v>455</v>
      </c>
      <c r="K1140" s="27">
        <v>0</v>
      </c>
      <c r="L1140" s="27">
        <v>0</v>
      </c>
      <c r="M1140" s="27">
        <v>0</v>
      </c>
      <c r="N1140" s="27">
        <v>0</v>
      </c>
      <c r="O1140" s="27">
        <v>0</v>
      </c>
      <c r="P1140" s="118"/>
      <c r="Q1140" s="27"/>
      <c r="R1140" s="45"/>
      <c r="S1140" s="55"/>
      <c r="T1140" s="23"/>
      <c r="U1140" s="23"/>
      <c r="V1140" s="23"/>
      <c r="W1140" s="23"/>
      <c r="X1140" s="23"/>
      <c r="Y1140" s="91"/>
      <c r="Z1140" s="92"/>
      <c r="AA1140" s="92"/>
      <c r="AB1140" s="67" t="str">
        <f>IF(R1140="Année N",Y1140+Z1140+AA1140,"")</f>
        <v/>
      </c>
      <c r="AC1140" s="67" t="str">
        <f>IF(R1140="N+1",Y1140+Z1140+AA1140,"")</f>
        <v/>
      </c>
      <c r="AD1140" s="67" t="str">
        <f>IF(R1140="&gt; N+1",Y1140+Z1140+AA1140,"")</f>
        <v/>
      </c>
      <c r="AE1140" s="31"/>
      <c r="AF1140" s="23">
        <f>IF(E1140="Niveau 1",1,0)</f>
        <v>1</v>
      </c>
      <c r="AG1140" s="23">
        <f>IF(E1140="Niveau 2",1,0)</f>
        <v>0</v>
      </c>
      <c r="AH1140" s="23">
        <f>IF(E1140="Niveau 3",1,0)</f>
        <v>0</v>
      </c>
      <c r="AI1140" s="23">
        <f>IF(E1140="Niveau 4",1,0)</f>
        <v>0</v>
      </c>
      <c r="AJ1140" s="23">
        <f>IF(E1140="Niveau 5",1,0)</f>
        <v>0</v>
      </c>
    </row>
    <row r="1141" spans="1:36" ht="25.5" customHeight="1" x14ac:dyDescent="0.2">
      <c r="A1141" s="177" t="s">
        <v>0</v>
      </c>
      <c r="B1141" s="178" t="s">
        <v>1030</v>
      </c>
      <c r="C1141" s="179" t="s">
        <v>25</v>
      </c>
      <c r="D1141" s="74"/>
      <c r="E1141" s="93" t="str">
        <f t="shared" si="485"/>
        <v/>
      </c>
      <c r="F1141" s="27"/>
      <c r="G1141" s="41"/>
      <c r="H1141" s="76"/>
      <c r="I1141" s="109"/>
      <c r="J1141" s="94">
        <f t="shared" si="486"/>
        <v>0</v>
      </c>
      <c r="K1141" s="27"/>
      <c r="L1141" s="27"/>
      <c r="M1141" s="27"/>
      <c r="N1141" s="27"/>
      <c r="O1141" s="27"/>
      <c r="P1141" s="118"/>
      <c r="Q1141" s="27"/>
      <c r="R1141" s="45"/>
      <c r="S1141" s="55"/>
      <c r="T1141" s="23"/>
      <c r="U1141" s="23"/>
      <c r="V1141" s="23"/>
      <c r="W1141" s="23"/>
      <c r="X1141" s="23"/>
      <c r="Y1141" s="91"/>
      <c r="Z1141" s="92"/>
      <c r="AA1141" s="92"/>
      <c r="AB1141" s="67" t="str">
        <f t="shared" ref="AB1141:AB1174" si="487">IF(R1141="Année N",Y1141+Z1141+AA1141,"")</f>
        <v/>
      </c>
      <c r="AC1141" s="67" t="str">
        <f t="shared" ref="AC1141:AC1174" si="488">IF(R1141="N+1",Y1141+Z1141+AA1141,"")</f>
        <v/>
      </c>
      <c r="AD1141" s="67" t="str">
        <f t="shared" ref="AD1141:AD1174" si="489">IF(R1141="&gt; N+1",Y1141+Z1141+AA1141,"")</f>
        <v/>
      </c>
      <c r="AE1141" s="31"/>
      <c r="AF1141" s="23">
        <f t="shared" si="473"/>
        <v>0</v>
      </c>
      <c r="AG1141" s="23">
        <f t="shared" si="474"/>
        <v>0</v>
      </c>
      <c r="AH1141" s="23">
        <f t="shared" si="475"/>
        <v>0</v>
      </c>
      <c r="AI1141" s="23">
        <f t="shared" si="476"/>
        <v>0</v>
      </c>
      <c r="AJ1141" s="23">
        <f t="shared" si="477"/>
        <v>0</v>
      </c>
    </row>
    <row r="1142" spans="1:36" ht="25.5" customHeight="1" x14ac:dyDescent="0.2">
      <c r="A1142" s="177" t="s">
        <v>7</v>
      </c>
      <c r="B1142" s="178" t="s">
        <v>1030</v>
      </c>
      <c r="C1142" s="179" t="s">
        <v>25</v>
      </c>
      <c r="D1142" s="74"/>
      <c r="E1142" s="93" t="str">
        <f t="shared" si="485"/>
        <v/>
      </c>
      <c r="F1142" s="27"/>
      <c r="G1142" s="41"/>
      <c r="H1142" s="76"/>
      <c r="I1142" s="109"/>
      <c r="J1142" s="94">
        <f t="shared" si="486"/>
        <v>0</v>
      </c>
      <c r="K1142" s="27"/>
      <c r="L1142" s="27"/>
      <c r="M1142" s="27"/>
      <c r="N1142" s="27"/>
      <c r="O1142" s="27"/>
      <c r="P1142" s="118"/>
      <c r="Q1142" s="27"/>
      <c r="R1142" s="45"/>
      <c r="S1142" s="55"/>
      <c r="T1142" s="23"/>
      <c r="U1142" s="23"/>
      <c r="V1142" s="23"/>
      <c r="W1142" s="23"/>
      <c r="X1142" s="23"/>
      <c r="Y1142" s="91"/>
      <c r="Z1142" s="92"/>
      <c r="AA1142" s="92"/>
      <c r="AB1142" s="67" t="str">
        <f t="shared" si="487"/>
        <v/>
      </c>
      <c r="AC1142" s="67" t="str">
        <f t="shared" si="488"/>
        <v/>
      </c>
      <c r="AD1142" s="67" t="str">
        <f t="shared" si="489"/>
        <v/>
      </c>
      <c r="AE1142" s="31"/>
      <c r="AF1142" s="23">
        <f t="shared" si="473"/>
        <v>0</v>
      </c>
      <c r="AG1142" s="23">
        <f t="shared" si="474"/>
        <v>0</v>
      </c>
      <c r="AH1142" s="23">
        <f t="shared" si="475"/>
        <v>0</v>
      </c>
      <c r="AI1142" s="23">
        <f t="shared" si="476"/>
        <v>0</v>
      </c>
      <c r="AJ1142" s="23">
        <f t="shared" si="477"/>
        <v>0</v>
      </c>
    </row>
    <row r="1143" spans="1:36" ht="25.5" customHeight="1" x14ac:dyDescent="0.2">
      <c r="A1143" s="126" t="s">
        <v>0</v>
      </c>
      <c r="B1143" s="97" t="s">
        <v>1328</v>
      </c>
      <c r="C1143" s="41" t="s">
        <v>1115</v>
      </c>
      <c r="D1143" s="74" t="s">
        <v>1179</v>
      </c>
      <c r="E1143" s="93" t="str">
        <f t="shared" si="485"/>
        <v>Niveau 2</v>
      </c>
      <c r="F1143" s="27" t="s">
        <v>1135</v>
      </c>
      <c r="G1143" s="41" t="s">
        <v>1145</v>
      </c>
      <c r="H1143" s="76">
        <v>300</v>
      </c>
      <c r="I1143" s="109">
        <v>5.6</v>
      </c>
      <c r="J1143" s="94">
        <f t="shared" si="486"/>
        <v>1680</v>
      </c>
      <c r="K1143" s="27">
        <v>50</v>
      </c>
      <c r="L1143" s="27">
        <v>0</v>
      </c>
      <c r="M1143" s="27">
        <v>80</v>
      </c>
      <c r="N1143" s="27">
        <v>336</v>
      </c>
      <c r="O1143" s="27">
        <v>0</v>
      </c>
      <c r="P1143" s="118"/>
      <c r="Q1143" s="27"/>
      <c r="R1143" s="45"/>
      <c r="S1143" s="55"/>
      <c r="T1143" s="23"/>
      <c r="U1143" s="23"/>
      <c r="V1143" s="23"/>
      <c r="W1143" s="23"/>
      <c r="X1143" s="23"/>
      <c r="Y1143" s="91"/>
      <c r="Z1143" s="92"/>
      <c r="AA1143" s="92"/>
      <c r="AB1143" s="67" t="str">
        <f t="shared" si="487"/>
        <v/>
      </c>
      <c r="AC1143" s="67" t="str">
        <f t="shared" si="488"/>
        <v/>
      </c>
      <c r="AD1143" s="67" t="str">
        <f t="shared" si="489"/>
        <v/>
      </c>
      <c r="AE1143" s="31"/>
      <c r="AF1143" s="23">
        <f t="shared" ref="AF1143:AF1174" si="490">IF(E1143="Niveau 1",1,0)</f>
        <v>0</v>
      </c>
      <c r="AG1143" s="23">
        <f t="shared" ref="AG1143:AG1174" si="491">IF(E1143="Niveau 2",1,0)</f>
        <v>1</v>
      </c>
      <c r="AH1143" s="23">
        <f t="shared" ref="AH1143:AH1174" si="492">IF(E1143="Niveau 3",1,0)</f>
        <v>0</v>
      </c>
      <c r="AI1143" s="23">
        <f t="shared" ref="AI1143:AI1174" si="493">IF(E1143="Niveau 4",1,0)</f>
        <v>0</v>
      </c>
      <c r="AJ1143" s="23">
        <f t="shared" ref="AJ1143:AJ1174" si="494">IF(E1143="Niveau 5",1,0)</f>
        <v>0</v>
      </c>
    </row>
    <row r="1144" spans="1:36" ht="25.5" customHeight="1" x14ac:dyDescent="0.2">
      <c r="A1144" s="126" t="s">
        <v>0</v>
      </c>
      <c r="B1144" s="97" t="s">
        <v>1327</v>
      </c>
      <c r="C1144" s="41" t="s">
        <v>29</v>
      </c>
      <c r="D1144" s="74" t="s">
        <v>1339</v>
      </c>
      <c r="E1144" s="93" t="str">
        <f t="shared" si="485"/>
        <v>Niveau 1</v>
      </c>
      <c r="F1144" s="27" t="s">
        <v>1136</v>
      </c>
      <c r="G1144" s="41" t="s">
        <v>1145</v>
      </c>
      <c r="H1144" s="76">
        <v>160</v>
      </c>
      <c r="I1144" s="109">
        <v>12</v>
      </c>
      <c r="J1144" s="94">
        <f t="shared" si="486"/>
        <v>1920</v>
      </c>
      <c r="K1144" s="27">
        <v>0</v>
      </c>
      <c r="L1144" s="27">
        <v>0</v>
      </c>
      <c r="M1144" s="27">
        <v>0</v>
      </c>
      <c r="N1144" s="27">
        <v>0</v>
      </c>
      <c r="O1144" s="27">
        <v>0</v>
      </c>
      <c r="P1144" s="118"/>
      <c r="Q1144" s="27"/>
      <c r="R1144" s="45"/>
      <c r="S1144" s="55"/>
      <c r="T1144" s="23"/>
      <c r="U1144" s="23"/>
      <c r="V1144" s="23"/>
      <c r="W1144" s="23"/>
      <c r="X1144" s="23"/>
      <c r="Y1144" s="91"/>
      <c r="Z1144" s="92"/>
      <c r="AA1144" s="92"/>
      <c r="AB1144" s="67" t="str">
        <f t="shared" si="487"/>
        <v/>
      </c>
      <c r="AC1144" s="67" t="str">
        <f t="shared" si="488"/>
        <v/>
      </c>
      <c r="AD1144" s="67" t="str">
        <f t="shared" si="489"/>
        <v/>
      </c>
      <c r="AE1144" s="31"/>
      <c r="AF1144" s="23">
        <f t="shared" si="490"/>
        <v>1</v>
      </c>
      <c r="AG1144" s="23">
        <f t="shared" si="491"/>
        <v>0</v>
      </c>
      <c r="AH1144" s="23">
        <f t="shared" si="492"/>
        <v>0</v>
      </c>
      <c r="AI1144" s="23">
        <f t="shared" si="493"/>
        <v>0</v>
      </c>
      <c r="AJ1144" s="23">
        <f t="shared" si="494"/>
        <v>0</v>
      </c>
    </row>
    <row r="1145" spans="1:36" ht="25.5" customHeight="1" x14ac:dyDescent="0.2">
      <c r="A1145" s="126" t="s">
        <v>1</v>
      </c>
      <c r="B1145" s="97" t="s">
        <v>1326</v>
      </c>
      <c r="C1145" s="41" t="s">
        <v>31</v>
      </c>
      <c r="D1145" s="74" t="s">
        <v>1179</v>
      </c>
      <c r="E1145" s="93" t="str">
        <f t="shared" si="485"/>
        <v>Niveau 2</v>
      </c>
      <c r="F1145" s="27" t="s">
        <v>1136</v>
      </c>
      <c r="G1145" s="41" t="s">
        <v>1145</v>
      </c>
      <c r="H1145" s="76">
        <v>140</v>
      </c>
      <c r="I1145" s="109">
        <v>4.5999999999999996</v>
      </c>
      <c r="J1145" s="94">
        <f t="shared" si="486"/>
        <v>644</v>
      </c>
      <c r="K1145" s="27">
        <v>0</v>
      </c>
      <c r="L1145" s="27">
        <v>0</v>
      </c>
      <c r="M1145" s="27">
        <v>0</v>
      </c>
      <c r="N1145" s="27">
        <v>129</v>
      </c>
      <c r="O1145" s="27">
        <v>0</v>
      </c>
      <c r="P1145" s="118"/>
      <c r="Q1145" s="27"/>
      <c r="R1145" s="45"/>
      <c r="S1145" s="55"/>
      <c r="T1145" s="23"/>
      <c r="U1145" s="23"/>
      <c r="V1145" s="23"/>
      <c r="W1145" s="23"/>
      <c r="X1145" s="23"/>
      <c r="Y1145" s="91"/>
      <c r="Z1145" s="92"/>
      <c r="AA1145" s="92"/>
      <c r="AB1145" s="67" t="str">
        <f t="shared" si="487"/>
        <v/>
      </c>
      <c r="AC1145" s="67" t="str">
        <f t="shared" si="488"/>
        <v/>
      </c>
      <c r="AD1145" s="67" t="str">
        <f t="shared" si="489"/>
        <v/>
      </c>
      <c r="AE1145" s="31"/>
      <c r="AF1145" s="23">
        <f t="shared" si="490"/>
        <v>0</v>
      </c>
      <c r="AG1145" s="23">
        <f t="shared" si="491"/>
        <v>1</v>
      </c>
      <c r="AH1145" s="23">
        <f t="shared" si="492"/>
        <v>0</v>
      </c>
      <c r="AI1145" s="23">
        <f t="shared" si="493"/>
        <v>0</v>
      </c>
      <c r="AJ1145" s="23">
        <f t="shared" si="494"/>
        <v>0</v>
      </c>
    </row>
    <row r="1146" spans="1:36" ht="25.5" customHeight="1" x14ac:dyDescent="0.2">
      <c r="A1146" s="126" t="s">
        <v>0</v>
      </c>
      <c r="B1146" s="97" t="s">
        <v>1034</v>
      </c>
      <c r="C1146" s="41" t="s">
        <v>1116</v>
      </c>
      <c r="D1146" s="74" t="s">
        <v>1339</v>
      </c>
      <c r="E1146" s="93" t="str">
        <f t="shared" si="485"/>
        <v>Niveau 1</v>
      </c>
      <c r="F1146" s="27" t="s">
        <v>1136</v>
      </c>
      <c r="G1146" s="41" t="s">
        <v>1145</v>
      </c>
      <c r="H1146" s="76">
        <v>25</v>
      </c>
      <c r="I1146" s="109">
        <v>6</v>
      </c>
      <c r="J1146" s="94">
        <f t="shared" si="486"/>
        <v>150</v>
      </c>
      <c r="K1146" s="27">
        <v>0</v>
      </c>
      <c r="L1146" s="27">
        <v>0</v>
      </c>
      <c r="M1146" s="27">
        <v>0</v>
      </c>
      <c r="N1146" s="27">
        <v>0</v>
      </c>
      <c r="O1146" s="27">
        <v>0</v>
      </c>
      <c r="P1146" s="118"/>
      <c r="Q1146" s="27"/>
      <c r="R1146" s="45"/>
      <c r="S1146" s="55"/>
      <c r="T1146" s="23"/>
      <c r="U1146" s="23"/>
      <c r="V1146" s="23"/>
      <c r="W1146" s="23"/>
      <c r="X1146" s="23"/>
      <c r="Y1146" s="91"/>
      <c r="Z1146" s="92"/>
      <c r="AA1146" s="92"/>
      <c r="AB1146" s="67" t="str">
        <f t="shared" si="487"/>
        <v/>
      </c>
      <c r="AC1146" s="67" t="str">
        <f t="shared" si="488"/>
        <v/>
      </c>
      <c r="AD1146" s="67" t="str">
        <f t="shared" si="489"/>
        <v/>
      </c>
      <c r="AE1146" s="31"/>
      <c r="AF1146" s="23">
        <f t="shared" si="490"/>
        <v>1</v>
      </c>
      <c r="AG1146" s="23">
        <f t="shared" si="491"/>
        <v>0</v>
      </c>
      <c r="AH1146" s="23">
        <f t="shared" si="492"/>
        <v>0</v>
      </c>
      <c r="AI1146" s="23">
        <f t="shared" si="493"/>
        <v>0</v>
      </c>
      <c r="AJ1146" s="23">
        <f t="shared" si="494"/>
        <v>0</v>
      </c>
    </row>
    <row r="1147" spans="1:36" ht="25.5" customHeight="1" x14ac:dyDescent="0.2">
      <c r="A1147" s="126" t="s">
        <v>0</v>
      </c>
      <c r="B1147" s="97" t="s">
        <v>1325</v>
      </c>
      <c r="C1147" s="41" t="s">
        <v>1116</v>
      </c>
      <c r="D1147" s="74" t="s">
        <v>1339</v>
      </c>
      <c r="E1147" s="93" t="str">
        <f t="shared" si="485"/>
        <v>Niveau 1</v>
      </c>
      <c r="F1147" s="27" t="s">
        <v>1135</v>
      </c>
      <c r="G1147" s="41" t="s">
        <v>1145</v>
      </c>
      <c r="H1147" s="76">
        <v>215</v>
      </c>
      <c r="I1147" s="109">
        <v>4.5999999999999996</v>
      </c>
      <c r="J1147" s="94">
        <f t="shared" si="486"/>
        <v>988.99999999999989</v>
      </c>
      <c r="K1147" s="27">
        <v>0</v>
      </c>
      <c r="L1147" s="27">
        <v>0</v>
      </c>
      <c r="M1147" s="27">
        <v>0</v>
      </c>
      <c r="N1147" s="27">
        <v>0</v>
      </c>
      <c r="O1147" s="27">
        <v>0</v>
      </c>
      <c r="P1147" s="118"/>
      <c r="Q1147" s="27"/>
      <c r="R1147" s="45"/>
      <c r="S1147" s="55"/>
      <c r="T1147" s="23"/>
      <c r="U1147" s="23"/>
      <c r="V1147" s="23"/>
      <c r="W1147" s="23"/>
      <c r="X1147" s="23"/>
      <c r="Y1147" s="91"/>
      <c r="Z1147" s="92"/>
      <c r="AA1147" s="92"/>
      <c r="AB1147" s="67" t="str">
        <f t="shared" si="487"/>
        <v/>
      </c>
      <c r="AC1147" s="67" t="str">
        <f t="shared" si="488"/>
        <v/>
      </c>
      <c r="AD1147" s="67" t="str">
        <f t="shared" si="489"/>
        <v/>
      </c>
      <c r="AE1147" s="31"/>
      <c r="AF1147" s="23">
        <f t="shared" si="490"/>
        <v>1</v>
      </c>
      <c r="AG1147" s="23">
        <f t="shared" si="491"/>
        <v>0</v>
      </c>
      <c r="AH1147" s="23">
        <f t="shared" si="492"/>
        <v>0</v>
      </c>
      <c r="AI1147" s="23">
        <f t="shared" si="493"/>
        <v>0</v>
      </c>
      <c r="AJ1147" s="23">
        <f t="shared" si="494"/>
        <v>0</v>
      </c>
    </row>
    <row r="1148" spans="1:36" s="263" customFormat="1" ht="25.5" customHeight="1" x14ac:dyDescent="0.2">
      <c r="A1148" s="248" t="s">
        <v>0</v>
      </c>
      <c r="B1148" s="265" t="s">
        <v>1324</v>
      </c>
      <c r="C1148" s="250" t="s">
        <v>30</v>
      </c>
      <c r="D1148" s="251"/>
      <c r="E1148" s="247"/>
      <c r="F1148" s="252"/>
      <c r="G1148" s="250"/>
      <c r="H1148" s="253"/>
      <c r="I1148" s="254"/>
      <c r="J1148" s="255"/>
      <c r="K1148" s="252"/>
      <c r="L1148" s="252"/>
      <c r="M1148" s="252"/>
      <c r="N1148" s="252"/>
      <c r="O1148" s="252"/>
      <c r="P1148" s="246" t="s">
        <v>2128</v>
      </c>
      <c r="Q1148" s="252"/>
      <c r="R1148" s="256"/>
      <c r="S1148" s="247"/>
      <c r="T1148" s="261"/>
      <c r="U1148" s="261"/>
      <c r="V1148" s="261"/>
      <c r="W1148" s="261"/>
      <c r="X1148" s="261"/>
      <c r="Y1148" s="257"/>
      <c r="Z1148" s="258"/>
      <c r="AA1148" s="258"/>
      <c r="AB1148" s="259"/>
      <c r="AC1148" s="259"/>
      <c r="AD1148" s="259"/>
      <c r="AE1148" s="262"/>
      <c r="AF1148" s="261"/>
      <c r="AG1148" s="261"/>
      <c r="AH1148" s="261"/>
      <c r="AI1148" s="261"/>
      <c r="AJ1148" s="261"/>
    </row>
    <row r="1149" spans="1:36" ht="25.5" customHeight="1" x14ac:dyDescent="0.2">
      <c r="A1149" s="126" t="s">
        <v>0</v>
      </c>
      <c r="B1149" s="97" t="s">
        <v>1323</v>
      </c>
      <c r="C1149" s="41" t="s">
        <v>31</v>
      </c>
      <c r="D1149" s="74" t="s">
        <v>1339</v>
      </c>
      <c r="E1149" s="93" t="str">
        <f t="shared" ref="E1149:E1161" si="495">IF(D1149="Bon état","Niveau 1",IF(D1149="Faïencée","Niveau 2",IF(D1149="Fortement faïencée","Niveau 3",IF(D1149="Orniérée","Niveau 4",IF(D1149="Affaissée ou quasi détruite","Niveau 5","")))))</f>
        <v>Niveau 1</v>
      </c>
      <c r="F1149" s="27" t="s">
        <v>1136</v>
      </c>
      <c r="G1149" s="41" t="s">
        <v>1145</v>
      </c>
      <c r="H1149" s="76">
        <v>60</v>
      </c>
      <c r="I1149" s="109">
        <v>4.5</v>
      </c>
      <c r="J1149" s="94">
        <f t="shared" si="486"/>
        <v>270</v>
      </c>
      <c r="K1149" s="27">
        <v>10</v>
      </c>
      <c r="L1149" s="27">
        <v>0</v>
      </c>
      <c r="M1149" s="27">
        <v>0</v>
      </c>
      <c r="N1149" s="27">
        <v>0</v>
      </c>
      <c r="O1149" s="27">
        <v>0</v>
      </c>
      <c r="P1149" s="118"/>
      <c r="Q1149" s="27"/>
      <c r="R1149" s="45"/>
      <c r="S1149" s="55"/>
      <c r="T1149" s="23"/>
      <c r="U1149" s="23"/>
      <c r="V1149" s="23"/>
      <c r="W1149" s="23"/>
      <c r="X1149" s="23"/>
      <c r="Y1149" s="91"/>
      <c r="Z1149" s="92"/>
      <c r="AA1149" s="92"/>
      <c r="AB1149" s="67" t="str">
        <f t="shared" si="487"/>
        <v/>
      </c>
      <c r="AC1149" s="67" t="str">
        <f t="shared" si="488"/>
        <v/>
      </c>
      <c r="AD1149" s="67" t="str">
        <f t="shared" si="489"/>
        <v/>
      </c>
      <c r="AE1149" s="31"/>
      <c r="AF1149" s="23">
        <f t="shared" si="490"/>
        <v>1</v>
      </c>
      <c r="AG1149" s="23">
        <f t="shared" si="491"/>
        <v>0</v>
      </c>
      <c r="AH1149" s="23">
        <f t="shared" si="492"/>
        <v>0</v>
      </c>
      <c r="AI1149" s="23">
        <f t="shared" si="493"/>
        <v>0</v>
      </c>
      <c r="AJ1149" s="23">
        <f t="shared" si="494"/>
        <v>0</v>
      </c>
    </row>
    <row r="1150" spans="1:36" ht="25.5" customHeight="1" x14ac:dyDescent="0.2">
      <c r="A1150" s="126" t="s">
        <v>0</v>
      </c>
      <c r="B1150" s="97" t="s">
        <v>1322</v>
      </c>
      <c r="C1150" s="41" t="s">
        <v>1116</v>
      </c>
      <c r="D1150" s="74" t="s">
        <v>1339</v>
      </c>
      <c r="E1150" s="93" t="str">
        <f t="shared" si="495"/>
        <v>Niveau 1</v>
      </c>
      <c r="F1150" s="27" t="s">
        <v>1136</v>
      </c>
      <c r="G1150" s="41" t="s">
        <v>1145</v>
      </c>
      <c r="H1150" s="76">
        <v>390</v>
      </c>
      <c r="I1150" s="109">
        <v>5.5</v>
      </c>
      <c r="J1150" s="94">
        <f t="shared" si="486"/>
        <v>2145</v>
      </c>
      <c r="K1150" s="27">
        <v>0</v>
      </c>
      <c r="L1150" s="27">
        <v>0</v>
      </c>
      <c r="M1150" s="27">
        <v>150</v>
      </c>
      <c r="N1150" s="27">
        <v>0</v>
      </c>
      <c r="O1150" s="27">
        <v>0</v>
      </c>
      <c r="P1150" s="118"/>
      <c r="Q1150" s="27"/>
      <c r="R1150" s="45"/>
      <c r="S1150" s="55"/>
      <c r="T1150" s="23"/>
      <c r="U1150" s="23"/>
      <c r="V1150" s="23"/>
      <c r="W1150" s="23"/>
      <c r="X1150" s="23"/>
      <c r="Y1150" s="91"/>
      <c r="Z1150" s="92"/>
      <c r="AA1150" s="92"/>
      <c r="AB1150" s="67" t="str">
        <f t="shared" si="487"/>
        <v/>
      </c>
      <c r="AC1150" s="67" t="str">
        <f t="shared" si="488"/>
        <v/>
      </c>
      <c r="AD1150" s="67" t="str">
        <f t="shared" si="489"/>
        <v/>
      </c>
      <c r="AE1150" s="31"/>
      <c r="AF1150" s="23">
        <f t="shared" si="490"/>
        <v>1</v>
      </c>
      <c r="AG1150" s="23">
        <f t="shared" si="491"/>
        <v>0</v>
      </c>
      <c r="AH1150" s="23">
        <f t="shared" si="492"/>
        <v>0</v>
      </c>
      <c r="AI1150" s="23">
        <f t="shared" si="493"/>
        <v>0</v>
      </c>
      <c r="AJ1150" s="23">
        <f t="shared" si="494"/>
        <v>0</v>
      </c>
    </row>
    <row r="1151" spans="1:36" ht="25.5" customHeight="1" x14ac:dyDescent="0.2">
      <c r="A1151" s="126" t="s">
        <v>0</v>
      </c>
      <c r="B1151" s="97" t="s">
        <v>1321</v>
      </c>
      <c r="C1151" s="41" t="s">
        <v>30</v>
      </c>
      <c r="D1151" s="74" t="s">
        <v>1339</v>
      </c>
      <c r="E1151" s="93" t="str">
        <f t="shared" si="495"/>
        <v>Niveau 1</v>
      </c>
      <c r="F1151" s="27" t="s">
        <v>1136</v>
      </c>
      <c r="G1151" s="41" t="s">
        <v>1145</v>
      </c>
      <c r="H1151" s="76">
        <v>155</v>
      </c>
      <c r="I1151" s="109">
        <v>4.5</v>
      </c>
      <c r="J1151" s="94">
        <f t="shared" si="486"/>
        <v>697.5</v>
      </c>
      <c r="K1151" s="27">
        <v>0</v>
      </c>
      <c r="L1151" s="27">
        <v>0</v>
      </c>
      <c r="M1151" s="27">
        <v>0</v>
      </c>
      <c r="N1151" s="27">
        <v>0</v>
      </c>
      <c r="O1151" s="27">
        <v>0</v>
      </c>
      <c r="P1151" s="118"/>
      <c r="Q1151" s="27"/>
      <c r="R1151" s="45"/>
      <c r="S1151" s="55"/>
      <c r="T1151" s="23"/>
      <c r="U1151" s="23"/>
      <c r="V1151" s="23"/>
      <c r="W1151" s="23"/>
      <c r="X1151" s="23"/>
      <c r="Y1151" s="91"/>
      <c r="Z1151" s="92"/>
      <c r="AA1151" s="92"/>
      <c r="AB1151" s="67" t="str">
        <f t="shared" si="487"/>
        <v/>
      </c>
      <c r="AC1151" s="67" t="str">
        <f t="shared" si="488"/>
        <v/>
      </c>
      <c r="AD1151" s="67" t="str">
        <f t="shared" si="489"/>
        <v/>
      </c>
      <c r="AE1151" s="31"/>
      <c r="AF1151" s="23">
        <f t="shared" si="490"/>
        <v>1</v>
      </c>
      <c r="AG1151" s="23">
        <f t="shared" si="491"/>
        <v>0</v>
      </c>
      <c r="AH1151" s="23">
        <f t="shared" si="492"/>
        <v>0</v>
      </c>
      <c r="AI1151" s="23">
        <f t="shared" si="493"/>
        <v>0</v>
      </c>
      <c r="AJ1151" s="23">
        <f t="shared" si="494"/>
        <v>0</v>
      </c>
    </row>
    <row r="1152" spans="1:36" ht="25.5" customHeight="1" x14ac:dyDescent="0.2">
      <c r="A1152" s="126" t="s">
        <v>0</v>
      </c>
      <c r="B1152" s="97" t="s">
        <v>1320</v>
      </c>
      <c r="C1152" s="41" t="s">
        <v>36</v>
      </c>
      <c r="D1152" s="74" t="s">
        <v>1339</v>
      </c>
      <c r="E1152" s="93" t="str">
        <f t="shared" si="495"/>
        <v>Niveau 1</v>
      </c>
      <c r="F1152" s="27" t="s">
        <v>1136</v>
      </c>
      <c r="G1152" s="41" t="s">
        <v>1145</v>
      </c>
      <c r="H1152" s="76">
        <v>146</v>
      </c>
      <c r="I1152" s="109">
        <v>10</v>
      </c>
      <c r="J1152" s="94">
        <f>I1152*H1152</f>
        <v>1460</v>
      </c>
      <c r="K1152" s="27">
        <v>0</v>
      </c>
      <c r="L1152" s="27">
        <v>0</v>
      </c>
      <c r="M1152" s="27">
        <v>0</v>
      </c>
      <c r="N1152" s="27">
        <v>0</v>
      </c>
      <c r="O1152" s="27">
        <v>0</v>
      </c>
      <c r="P1152" s="118">
        <v>2014</v>
      </c>
      <c r="Q1152" s="27" t="s">
        <v>1170</v>
      </c>
      <c r="R1152" s="45"/>
      <c r="S1152" s="55"/>
      <c r="T1152" s="23"/>
      <c r="U1152" s="23"/>
      <c r="V1152" s="23"/>
      <c r="W1152" s="23"/>
      <c r="X1152" s="23"/>
      <c r="Y1152" s="91"/>
      <c r="Z1152" s="92"/>
      <c r="AA1152" s="92"/>
      <c r="AB1152" s="67" t="str">
        <f>IF(R1152="Année N",Y1152+Z1152+AA1152,"")</f>
        <v/>
      </c>
      <c r="AC1152" s="67" t="str">
        <f>IF(R1152="N+1",Y1152+Z1152+AA1152,"")</f>
        <v/>
      </c>
      <c r="AD1152" s="67" t="str">
        <f>IF(R1152="&gt; N+1",Y1152+Z1152+AA1152,"")</f>
        <v/>
      </c>
      <c r="AE1152" s="31"/>
      <c r="AF1152" s="23">
        <f>IF(E1152="Niveau 1",1,0)</f>
        <v>1</v>
      </c>
      <c r="AG1152" s="23">
        <f>IF(E1152="Niveau 2",1,0)</f>
        <v>0</v>
      </c>
      <c r="AH1152" s="23">
        <f>IF(E1152="Niveau 3",1,0)</f>
        <v>0</v>
      </c>
      <c r="AI1152" s="23">
        <f>IF(E1152="Niveau 4",1,0)</f>
        <v>0</v>
      </c>
      <c r="AJ1152" s="23">
        <f>IF(E1152="Niveau 5",1,0)</f>
        <v>0</v>
      </c>
    </row>
    <row r="1153" spans="1:36" ht="25.5" customHeight="1" x14ac:dyDescent="0.2">
      <c r="A1153" s="126" t="s">
        <v>0</v>
      </c>
      <c r="B1153" s="97" t="s">
        <v>1319</v>
      </c>
      <c r="C1153" s="41" t="s">
        <v>31</v>
      </c>
      <c r="D1153" s="74" t="s">
        <v>1179</v>
      </c>
      <c r="E1153" s="93" t="str">
        <f t="shared" si="495"/>
        <v>Niveau 2</v>
      </c>
      <c r="F1153" s="27" t="s">
        <v>1136</v>
      </c>
      <c r="G1153" s="41" t="s">
        <v>1145</v>
      </c>
      <c r="H1153" s="76">
        <v>320</v>
      </c>
      <c r="I1153" s="109">
        <v>4.5999999999999996</v>
      </c>
      <c r="J1153" s="94">
        <f t="shared" si="486"/>
        <v>1472</v>
      </c>
      <c r="K1153" s="27">
        <v>0</v>
      </c>
      <c r="L1153" s="27">
        <v>0</v>
      </c>
      <c r="M1153" s="27">
        <v>294</v>
      </c>
      <c r="N1153" s="27">
        <v>0</v>
      </c>
      <c r="O1153" s="27">
        <v>0</v>
      </c>
      <c r="P1153" s="118"/>
      <c r="Q1153" s="27"/>
      <c r="R1153" s="45"/>
      <c r="S1153" s="55"/>
      <c r="T1153" s="23"/>
      <c r="U1153" s="23"/>
      <c r="V1153" s="23"/>
      <c r="W1153" s="23"/>
      <c r="X1153" s="23"/>
      <c r="Y1153" s="91"/>
      <c r="Z1153" s="92"/>
      <c r="AA1153" s="92"/>
      <c r="AB1153" s="67" t="str">
        <f t="shared" si="487"/>
        <v/>
      </c>
      <c r="AC1153" s="67" t="str">
        <f t="shared" si="488"/>
        <v/>
      </c>
      <c r="AD1153" s="67" t="str">
        <f t="shared" si="489"/>
        <v/>
      </c>
      <c r="AE1153" s="31"/>
      <c r="AF1153" s="23">
        <f t="shared" si="490"/>
        <v>0</v>
      </c>
      <c r="AG1153" s="23">
        <f t="shared" si="491"/>
        <v>1</v>
      </c>
      <c r="AH1153" s="23">
        <f t="shared" si="492"/>
        <v>0</v>
      </c>
      <c r="AI1153" s="23">
        <f t="shared" si="493"/>
        <v>0</v>
      </c>
      <c r="AJ1153" s="23">
        <f t="shared" si="494"/>
        <v>0</v>
      </c>
    </row>
    <row r="1154" spans="1:36" ht="25.5" customHeight="1" x14ac:dyDescent="0.2">
      <c r="A1154" s="126" t="s">
        <v>5</v>
      </c>
      <c r="B1154" s="97" t="s">
        <v>1318</v>
      </c>
      <c r="C1154" s="41" t="s">
        <v>1116</v>
      </c>
      <c r="D1154" s="74" t="s">
        <v>1339</v>
      </c>
      <c r="E1154" s="93" t="str">
        <f t="shared" si="495"/>
        <v>Niveau 1</v>
      </c>
      <c r="F1154" s="27" t="s">
        <v>1136</v>
      </c>
      <c r="G1154" s="41" t="s">
        <v>1145</v>
      </c>
      <c r="H1154" s="76">
        <v>85</v>
      </c>
      <c r="I1154" s="109">
        <v>4.5999999999999996</v>
      </c>
      <c r="J1154" s="94">
        <f t="shared" si="486"/>
        <v>390.99999999999994</v>
      </c>
      <c r="K1154" s="27">
        <v>15</v>
      </c>
      <c r="L1154" s="27">
        <v>0</v>
      </c>
      <c r="M1154" s="27">
        <v>0</v>
      </c>
      <c r="N1154" s="27">
        <v>0</v>
      </c>
      <c r="O1154" s="27">
        <v>0</v>
      </c>
      <c r="P1154" s="118"/>
      <c r="Q1154" s="27"/>
      <c r="R1154" s="45"/>
      <c r="S1154" s="55"/>
      <c r="T1154" s="23"/>
      <c r="U1154" s="23"/>
      <c r="V1154" s="23"/>
      <c r="W1154" s="23"/>
      <c r="X1154" s="23"/>
      <c r="Y1154" s="91"/>
      <c r="Z1154" s="92"/>
      <c r="AA1154" s="92"/>
      <c r="AB1154" s="67" t="str">
        <f t="shared" si="487"/>
        <v/>
      </c>
      <c r="AC1154" s="67" t="str">
        <f t="shared" si="488"/>
        <v/>
      </c>
      <c r="AD1154" s="67" t="str">
        <f t="shared" si="489"/>
        <v/>
      </c>
      <c r="AE1154" s="31"/>
      <c r="AF1154" s="23">
        <f t="shared" si="490"/>
        <v>1</v>
      </c>
      <c r="AG1154" s="23">
        <f t="shared" si="491"/>
        <v>0</v>
      </c>
      <c r="AH1154" s="23">
        <f t="shared" si="492"/>
        <v>0</v>
      </c>
      <c r="AI1154" s="23">
        <f t="shared" si="493"/>
        <v>0</v>
      </c>
      <c r="AJ1154" s="23">
        <f t="shared" si="494"/>
        <v>0</v>
      </c>
    </row>
    <row r="1155" spans="1:36" ht="25.5" customHeight="1" x14ac:dyDescent="0.2">
      <c r="A1155" s="177" t="s">
        <v>0</v>
      </c>
      <c r="B1155" s="178" t="s">
        <v>1317</v>
      </c>
      <c r="C1155" s="179" t="s">
        <v>31</v>
      </c>
      <c r="D1155" s="74"/>
      <c r="E1155" s="93" t="str">
        <f t="shared" si="495"/>
        <v/>
      </c>
      <c r="F1155" s="27"/>
      <c r="G1155" s="41"/>
      <c r="H1155" s="76"/>
      <c r="I1155" s="109"/>
      <c r="J1155" s="94">
        <f t="shared" si="486"/>
        <v>0</v>
      </c>
      <c r="K1155" s="27"/>
      <c r="L1155" s="27"/>
      <c r="M1155" s="27"/>
      <c r="N1155" s="27"/>
      <c r="O1155" s="27"/>
      <c r="P1155" s="118"/>
      <c r="Q1155" s="27"/>
      <c r="R1155" s="45"/>
      <c r="S1155" s="55"/>
      <c r="T1155" s="23"/>
      <c r="U1155" s="23"/>
      <c r="V1155" s="23"/>
      <c r="W1155" s="23"/>
      <c r="X1155" s="23"/>
      <c r="Y1155" s="91"/>
      <c r="Z1155" s="92"/>
      <c r="AA1155" s="92"/>
      <c r="AB1155" s="67" t="str">
        <f t="shared" si="487"/>
        <v/>
      </c>
      <c r="AC1155" s="67" t="str">
        <f t="shared" si="488"/>
        <v/>
      </c>
      <c r="AD1155" s="67" t="str">
        <f t="shared" si="489"/>
        <v/>
      </c>
      <c r="AE1155" s="31"/>
      <c r="AF1155" s="23">
        <f t="shared" si="490"/>
        <v>0</v>
      </c>
      <c r="AG1155" s="23">
        <f t="shared" si="491"/>
        <v>0</v>
      </c>
      <c r="AH1155" s="23">
        <f t="shared" si="492"/>
        <v>0</v>
      </c>
      <c r="AI1155" s="23">
        <f t="shared" si="493"/>
        <v>0</v>
      </c>
      <c r="AJ1155" s="23">
        <f t="shared" si="494"/>
        <v>0</v>
      </c>
    </row>
    <row r="1156" spans="1:36" ht="25.5" customHeight="1" x14ac:dyDescent="0.2">
      <c r="A1156" s="177" t="s">
        <v>7</v>
      </c>
      <c r="B1156" s="178" t="s">
        <v>1043</v>
      </c>
      <c r="C1156" s="179" t="s">
        <v>24</v>
      </c>
      <c r="D1156" s="74"/>
      <c r="E1156" s="93" t="str">
        <f t="shared" si="495"/>
        <v/>
      </c>
      <c r="F1156" s="27"/>
      <c r="G1156" s="41"/>
      <c r="H1156" s="76"/>
      <c r="I1156" s="109"/>
      <c r="J1156" s="94">
        <f t="shared" si="486"/>
        <v>0</v>
      </c>
      <c r="K1156" s="27"/>
      <c r="L1156" s="27"/>
      <c r="M1156" s="27"/>
      <c r="N1156" s="27"/>
      <c r="O1156" s="27"/>
      <c r="P1156" s="118"/>
      <c r="Q1156" s="27"/>
      <c r="R1156" s="45"/>
      <c r="S1156" s="55"/>
      <c r="T1156" s="23"/>
      <c r="U1156" s="23"/>
      <c r="V1156" s="23"/>
      <c r="W1156" s="23"/>
      <c r="X1156" s="23"/>
      <c r="Y1156" s="91"/>
      <c r="Z1156" s="92"/>
      <c r="AA1156" s="92"/>
      <c r="AB1156" s="67" t="str">
        <f t="shared" si="487"/>
        <v/>
      </c>
      <c r="AC1156" s="67" t="str">
        <f t="shared" si="488"/>
        <v/>
      </c>
      <c r="AD1156" s="67" t="str">
        <f t="shared" si="489"/>
        <v/>
      </c>
      <c r="AE1156" s="31"/>
      <c r="AF1156" s="23">
        <f t="shared" si="490"/>
        <v>0</v>
      </c>
      <c r="AG1156" s="23">
        <f t="shared" si="491"/>
        <v>0</v>
      </c>
      <c r="AH1156" s="23">
        <f t="shared" si="492"/>
        <v>0</v>
      </c>
      <c r="AI1156" s="23">
        <f t="shared" si="493"/>
        <v>0</v>
      </c>
      <c r="AJ1156" s="23">
        <f t="shared" si="494"/>
        <v>0</v>
      </c>
    </row>
    <row r="1157" spans="1:36" ht="25.5" customHeight="1" x14ac:dyDescent="0.2">
      <c r="A1157" s="126" t="s">
        <v>0</v>
      </c>
      <c r="B1157" s="97" t="s">
        <v>1044</v>
      </c>
      <c r="C1157" s="41" t="s">
        <v>27</v>
      </c>
      <c r="D1157" s="74" t="s">
        <v>1339</v>
      </c>
      <c r="E1157" s="93" t="str">
        <f t="shared" si="495"/>
        <v>Niveau 1</v>
      </c>
      <c r="F1157" s="27" t="s">
        <v>1136</v>
      </c>
      <c r="G1157" s="41" t="s">
        <v>1145</v>
      </c>
      <c r="H1157" s="76">
        <v>210</v>
      </c>
      <c r="I1157" s="109">
        <v>3.4</v>
      </c>
      <c r="J1157" s="94">
        <f>I1157*H1157</f>
        <v>714</v>
      </c>
      <c r="K1157" s="27">
        <v>0</v>
      </c>
      <c r="L1157" s="27">
        <v>0</v>
      </c>
      <c r="M1157" s="27">
        <v>0</v>
      </c>
      <c r="N1157" s="27">
        <v>0</v>
      </c>
      <c r="O1157" s="27">
        <v>0</v>
      </c>
      <c r="P1157" s="118"/>
      <c r="Q1157" s="27"/>
      <c r="R1157" s="45"/>
      <c r="S1157" s="55"/>
      <c r="T1157" s="23"/>
      <c r="U1157" s="23"/>
      <c r="V1157" s="23"/>
      <c r="W1157" s="23"/>
      <c r="X1157" s="23"/>
      <c r="Y1157" s="91"/>
      <c r="Z1157" s="92"/>
      <c r="AA1157" s="92"/>
      <c r="AB1157" s="67" t="str">
        <f>IF(R1157="Année N",Y1157+Z1157+AA1157,"")</f>
        <v/>
      </c>
      <c r="AC1157" s="67" t="str">
        <f>IF(R1157="N+1",Y1157+Z1157+AA1157,"")</f>
        <v/>
      </c>
      <c r="AD1157" s="67" t="str">
        <f>IF(R1157="&gt; N+1",Y1157+Z1157+AA1157,"")</f>
        <v/>
      </c>
      <c r="AE1157" s="31"/>
      <c r="AF1157" s="23">
        <f>IF(E1157="Niveau 1",1,0)</f>
        <v>1</v>
      </c>
      <c r="AG1157" s="23">
        <f>IF(E1157="Niveau 2",1,0)</f>
        <v>0</v>
      </c>
      <c r="AH1157" s="23">
        <f>IF(E1157="Niveau 3",1,0)</f>
        <v>0</v>
      </c>
      <c r="AI1157" s="23">
        <f>IF(E1157="Niveau 4",1,0)</f>
        <v>0</v>
      </c>
      <c r="AJ1157" s="23">
        <f>IF(E1157="Niveau 5",1,0)</f>
        <v>0</v>
      </c>
    </row>
    <row r="1158" spans="1:36" ht="25.5" customHeight="1" x14ac:dyDescent="0.2">
      <c r="A1158" s="126" t="s">
        <v>0</v>
      </c>
      <c r="B1158" s="97" t="s">
        <v>1045</v>
      </c>
      <c r="C1158" s="41" t="s">
        <v>29</v>
      </c>
      <c r="D1158" s="74" t="s">
        <v>1179</v>
      </c>
      <c r="E1158" s="93" t="str">
        <f t="shared" si="495"/>
        <v>Niveau 2</v>
      </c>
      <c r="F1158" s="27" t="s">
        <v>1136</v>
      </c>
      <c r="G1158" s="41" t="s">
        <v>1145</v>
      </c>
      <c r="H1158" s="76">
        <v>295</v>
      </c>
      <c r="I1158" s="109">
        <v>5.4</v>
      </c>
      <c r="J1158" s="94">
        <f>I1158*H1158</f>
        <v>1593</v>
      </c>
      <c r="K1158" s="27">
        <v>15</v>
      </c>
      <c r="L1158" s="27">
        <v>0</v>
      </c>
      <c r="M1158" s="27">
        <v>0</v>
      </c>
      <c r="N1158" s="27">
        <v>319</v>
      </c>
      <c r="O1158" s="27">
        <v>0</v>
      </c>
      <c r="P1158" s="118"/>
      <c r="Q1158" s="27"/>
      <c r="R1158" s="45"/>
      <c r="S1158" s="55"/>
      <c r="T1158" s="23"/>
      <c r="U1158" s="23"/>
      <c r="V1158" s="23"/>
      <c r="W1158" s="23"/>
      <c r="X1158" s="23"/>
      <c r="Y1158" s="91"/>
      <c r="Z1158" s="92"/>
      <c r="AA1158" s="92"/>
      <c r="AB1158" s="67" t="str">
        <f>IF(R1158="Année N",Y1158+Z1158+AA1158,"")</f>
        <v/>
      </c>
      <c r="AC1158" s="67" t="str">
        <f>IF(R1158="N+1",Y1158+Z1158+AA1158,"")</f>
        <v/>
      </c>
      <c r="AD1158" s="67" t="str">
        <f>IF(R1158="&gt; N+1",Y1158+Z1158+AA1158,"")</f>
        <v/>
      </c>
      <c r="AE1158" s="31"/>
      <c r="AF1158" s="23">
        <f>IF(E1158="Niveau 1",1,0)</f>
        <v>0</v>
      </c>
      <c r="AG1158" s="23">
        <f>IF(E1158="Niveau 2",1,0)</f>
        <v>1</v>
      </c>
      <c r="AH1158" s="23">
        <f>IF(E1158="Niveau 3",1,0)</f>
        <v>0</v>
      </c>
      <c r="AI1158" s="23">
        <f>IF(E1158="Niveau 4",1,0)</f>
        <v>0</v>
      </c>
      <c r="AJ1158" s="23">
        <f>IF(E1158="Niveau 5",1,0)</f>
        <v>0</v>
      </c>
    </row>
    <row r="1159" spans="1:36" ht="25.5" customHeight="1" x14ac:dyDescent="0.2">
      <c r="A1159" s="126" t="s">
        <v>0</v>
      </c>
      <c r="B1159" s="97" t="s">
        <v>1316</v>
      </c>
      <c r="C1159" s="41" t="s">
        <v>1116</v>
      </c>
      <c r="D1159" s="74" t="s">
        <v>1179</v>
      </c>
      <c r="E1159" s="93" t="str">
        <f t="shared" si="495"/>
        <v>Niveau 2</v>
      </c>
      <c r="F1159" s="27" t="s">
        <v>1136</v>
      </c>
      <c r="G1159" s="41" t="s">
        <v>1145</v>
      </c>
      <c r="H1159" s="76">
        <v>320</v>
      </c>
      <c r="I1159" s="109">
        <v>5.6</v>
      </c>
      <c r="J1159" s="94">
        <f t="shared" si="486"/>
        <v>1792</v>
      </c>
      <c r="K1159" s="27">
        <v>0</v>
      </c>
      <c r="L1159" s="27">
        <v>0</v>
      </c>
      <c r="M1159" s="27">
        <v>0</v>
      </c>
      <c r="N1159" s="27">
        <v>358</v>
      </c>
      <c r="O1159" s="27">
        <v>0</v>
      </c>
      <c r="P1159" s="118"/>
      <c r="Q1159" s="27"/>
      <c r="R1159" s="45"/>
      <c r="S1159" s="55"/>
      <c r="T1159" s="23"/>
      <c r="U1159" s="23"/>
      <c r="V1159" s="23"/>
      <c r="W1159" s="23"/>
      <c r="X1159" s="23"/>
      <c r="Y1159" s="91"/>
      <c r="Z1159" s="92"/>
      <c r="AA1159" s="92"/>
      <c r="AB1159" s="67" t="str">
        <f t="shared" si="487"/>
        <v/>
      </c>
      <c r="AC1159" s="67" t="str">
        <f t="shared" si="488"/>
        <v/>
      </c>
      <c r="AD1159" s="67" t="str">
        <f t="shared" si="489"/>
        <v/>
      </c>
      <c r="AE1159" s="31"/>
      <c r="AF1159" s="23">
        <f t="shared" si="490"/>
        <v>0</v>
      </c>
      <c r="AG1159" s="23">
        <f t="shared" si="491"/>
        <v>1</v>
      </c>
      <c r="AH1159" s="23">
        <f t="shared" si="492"/>
        <v>0</v>
      </c>
      <c r="AI1159" s="23">
        <f t="shared" si="493"/>
        <v>0</v>
      </c>
      <c r="AJ1159" s="23">
        <f t="shared" si="494"/>
        <v>0</v>
      </c>
    </row>
    <row r="1160" spans="1:36" ht="25.5" customHeight="1" x14ac:dyDescent="0.2">
      <c r="A1160" s="126" t="s">
        <v>0</v>
      </c>
      <c r="B1160" s="127" t="s">
        <v>1315</v>
      </c>
      <c r="C1160" s="41" t="s">
        <v>1113</v>
      </c>
      <c r="D1160" s="74" t="s">
        <v>1339</v>
      </c>
      <c r="E1160" s="93" t="str">
        <f t="shared" si="495"/>
        <v>Niveau 1</v>
      </c>
      <c r="F1160" s="27" t="s">
        <v>1136</v>
      </c>
      <c r="G1160" s="41" t="s">
        <v>1145</v>
      </c>
      <c r="H1160" s="76">
        <v>320</v>
      </c>
      <c r="I1160" s="109">
        <v>6.5</v>
      </c>
      <c r="J1160" s="94">
        <f>I1160*H1160</f>
        <v>2080</v>
      </c>
      <c r="K1160" s="27">
        <v>0</v>
      </c>
      <c r="L1160" s="27">
        <v>0</v>
      </c>
      <c r="M1160" s="27">
        <v>0</v>
      </c>
      <c r="N1160" s="27">
        <v>0</v>
      </c>
      <c r="O1160" s="27">
        <v>0</v>
      </c>
      <c r="P1160" s="118">
        <v>2015</v>
      </c>
      <c r="Q1160" s="27" t="s">
        <v>1117</v>
      </c>
      <c r="R1160" s="45"/>
      <c r="S1160" s="55"/>
      <c r="T1160" s="23"/>
      <c r="U1160" s="23"/>
      <c r="V1160" s="23"/>
      <c r="W1160" s="23"/>
      <c r="X1160" s="23"/>
      <c r="Y1160" s="91"/>
      <c r="Z1160" s="92"/>
      <c r="AA1160" s="92"/>
      <c r="AB1160" s="67" t="str">
        <f>IF(R1160="Année N",Y1160+Z1160+AA1160,"")</f>
        <v/>
      </c>
      <c r="AC1160" s="67" t="str">
        <f>IF(R1160="N+1",Y1160+Z1160+AA1160,"")</f>
        <v/>
      </c>
      <c r="AD1160" s="67" t="str">
        <f>IF(R1160="&gt; N+1",Y1160+Z1160+AA1160,"")</f>
        <v/>
      </c>
      <c r="AE1160" s="31"/>
      <c r="AF1160" s="23">
        <f>IF(E1160="Niveau 1",1,0)</f>
        <v>1</v>
      </c>
      <c r="AG1160" s="23">
        <f>IF(E1160="Niveau 2",1,0)</f>
        <v>0</v>
      </c>
      <c r="AH1160" s="23">
        <f>IF(E1160="Niveau 3",1,0)</f>
        <v>0</v>
      </c>
      <c r="AI1160" s="23">
        <f>IF(E1160="Niveau 4",1,0)</f>
        <v>0</v>
      </c>
      <c r="AJ1160" s="23">
        <f>IF(E1160="Niveau 5",1,0)</f>
        <v>0</v>
      </c>
    </row>
    <row r="1161" spans="1:36" ht="25.5" customHeight="1" x14ac:dyDescent="0.2">
      <c r="A1161" s="126" t="s">
        <v>0</v>
      </c>
      <c r="B1161" s="97" t="s">
        <v>1048</v>
      </c>
      <c r="C1161" s="41" t="s">
        <v>36</v>
      </c>
      <c r="D1161" s="74" t="s">
        <v>1179</v>
      </c>
      <c r="E1161" s="93" t="str">
        <f t="shared" si="495"/>
        <v>Niveau 2</v>
      </c>
      <c r="F1161" s="27" t="s">
        <v>1136</v>
      </c>
      <c r="G1161" s="41" t="s">
        <v>1145</v>
      </c>
      <c r="H1161" s="76">
        <v>555</v>
      </c>
      <c r="I1161" s="109">
        <v>6</v>
      </c>
      <c r="J1161" s="94">
        <f>I1161*H1161</f>
        <v>3330</v>
      </c>
      <c r="K1161" s="27">
        <v>250</v>
      </c>
      <c r="L1161" s="27">
        <v>0</v>
      </c>
      <c r="M1161" s="27">
        <v>0</v>
      </c>
      <c r="N1161" s="27">
        <v>666</v>
      </c>
      <c r="O1161" s="27">
        <v>0</v>
      </c>
      <c r="P1161" s="118" t="s">
        <v>1236</v>
      </c>
      <c r="Q1161" s="27"/>
      <c r="R1161" s="45"/>
      <c r="S1161" s="55"/>
      <c r="T1161" s="23"/>
      <c r="U1161" s="23"/>
      <c r="V1161" s="23"/>
      <c r="W1161" s="23"/>
      <c r="X1161" s="23"/>
      <c r="Y1161" s="91"/>
      <c r="Z1161" s="92"/>
      <c r="AA1161" s="92"/>
      <c r="AB1161" s="67" t="str">
        <f>IF(R1161="Année N",Y1161+Z1161+AA1161,"")</f>
        <v/>
      </c>
      <c r="AC1161" s="67" t="str">
        <f>IF(R1161="N+1",Y1161+Z1161+AA1161,"")</f>
        <v/>
      </c>
      <c r="AD1161" s="67" t="str">
        <f>IF(R1161="&gt; N+1",Y1161+Z1161+AA1161,"")</f>
        <v/>
      </c>
      <c r="AE1161" s="31"/>
      <c r="AF1161" s="23">
        <f>IF(E1161="Niveau 1",1,0)</f>
        <v>0</v>
      </c>
      <c r="AG1161" s="23">
        <f>IF(E1161="Niveau 2",1,0)</f>
        <v>1</v>
      </c>
      <c r="AH1161" s="23">
        <f>IF(E1161="Niveau 3",1,0)</f>
        <v>0</v>
      </c>
      <c r="AI1161" s="23">
        <f>IF(E1161="Niveau 4",1,0)</f>
        <v>0</v>
      </c>
      <c r="AJ1161" s="23">
        <f>IF(E1161="Niveau 5",1,0)</f>
        <v>0</v>
      </c>
    </row>
    <row r="1162" spans="1:36" ht="25.5" customHeight="1" x14ac:dyDescent="0.2">
      <c r="A1162" s="177" t="s">
        <v>0</v>
      </c>
      <c r="B1162" s="178" t="s">
        <v>1314</v>
      </c>
      <c r="C1162" s="180" t="s">
        <v>25</v>
      </c>
      <c r="D1162" s="74"/>
      <c r="E1162" s="93"/>
      <c r="F1162" s="27"/>
      <c r="G1162" s="41"/>
      <c r="H1162" s="76"/>
      <c r="I1162" s="109"/>
      <c r="J1162" s="94"/>
      <c r="K1162" s="27"/>
      <c r="L1162" s="27"/>
      <c r="M1162" s="27"/>
      <c r="N1162" s="27"/>
      <c r="O1162" s="27"/>
      <c r="P1162" s="118"/>
      <c r="Q1162" s="27"/>
      <c r="R1162" s="45"/>
      <c r="S1162" s="122"/>
      <c r="T1162" s="23"/>
      <c r="U1162" s="23"/>
      <c r="V1162" s="23"/>
      <c r="W1162" s="23"/>
      <c r="X1162" s="23"/>
      <c r="Y1162" s="91"/>
      <c r="Z1162" s="92"/>
      <c r="AA1162" s="92"/>
      <c r="AB1162" s="121"/>
      <c r="AC1162" s="121"/>
      <c r="AD1162" s="121"/>
      <c r="AE1162" s="31"/>
      <c r="AF1162" s="23"/>
      <c r="AG1162" s="23"/>
      <c r="AH1162" s="23"/>
      <c r="AI1162" s="23"/>
      <c r="AJ1162" s="23"/>
    </row>
    <row r="1163" spans="1:36" ht="25.5" customHeight="1" x14ac:dyDescent="0.2">
      <c r="A1163" s="177" t="s">
        <v>0</v>
      </c>
      <c r="B1163" s="178" t="s">
        <v>1313</v>
      </c>
      <c r="C1163" s="179" t="s">
        <v>25</v>
      </c>
      <c r="D1163" s="74"/>
      <c r="E1163" s="93" t="str">
        <f t="shared" ref="E1163:E1171" si="496">IF(D1163="Bon état","Niveau 1",IF(D1163="Faïencée","Niveau 2",IF(D1163="Fortement faïencée","Niveau 3",IF(D1163="Orniérée","Niveau 4",IF(D1163="Affaissée ou quasi détruite","Niveau 5","")))))</f>
        <v/>
      </c>
      <c r="F1163" s="27"/>
      <c r="G1163" s="41"/>
      <c r="H1163" s="76"/>
      <c r="I1163" s="109"/>
      <c r="J1163" s="94">
        <f t="shared" si="486"/>
        <v>0</v>
      </c>
      <c r="K1163" s="27"/>
      <c r="L1163" s="27"/>
      <c r="M1163" s="27"/>
      <c r="N1163" s="27"/>
      <c r="O1163" s="27"/>
      <c r="P1163" s="118"/>
      <c r="Q1163" s="27"/>
      <c r="R1163" s="45"/>
      <c r="S1163" s="55"/>
      <c r="T1163" s="23"/>
      <c r="U1163" s="23"/>
      <c r="V1163" s="23"/>
      <c r="W1163" s="23"/>
      <c r="X1163" s="23"/>
      <c r="Y1163" s="91"/>
      <c r="Z1163" s="92"/>
      <c r="AA1163" s="92"/>
      <c r="AB1163" s="67" t="str">
        <f t="shared" si="487"/>
        <v/>
      </c>
      <c r="AC1163" s="67" t="str">
        <f t="shared" si="488"/>
        <v/>
      </c>
      <c r="AD1163" s="67" t="str">
        <f t="shared" si="489"/>
        <v/>
      </c>
      <c r="AE1163" s="31"/>
      <c r="AF1163" s="23">
        <f t="shared" si="490"/>
        <v>0</v>
      </c>
      <c r="AG1163" s="23">
        <f t="shared" si="491"/>
        <v>0</v>
      </c>
      <c r="AH1163" s="23">
        <f t="shared" si="492"/>
        <v>0</v>
      </c>
      <c r="AI1163" s="23">
        <f t="shared" si="493"/>
        <v>0</v>
      </c>
      <c r="AJ1163" s="23">
        <f t="shared" si="494"/>
        <v>0</v>
      </c>
    </row>
    <row r="1164" spans="1:36" ht="25.5" customHeight="1" x14ac:dyDescent="0.2">
      <c r="A1164" s="126" t="s">
        <v>0</v>
      </c>
      <c r="B1164" s="97" t="s">
        <v>1312</v>
      </c>
      <c r="C1164" s="41" t="s">
        <v>27</v>
      </c>
      <c r="D1164" s="74" t="s">
        <v>1339</v>
      </c>
      <c r="E1164" s="93" t="str">
        <f t="shared" si="496"/>
        <v>Niveau 1</v>
      </c>
      <c r="F1164" s="27" t="s">
        <v>1134</v>
      </c>
      <c r="G1164" s="41" t="s">
        <v>1145</v>
      </c>
      <c r="H1164" s="76">
        <v>295</v>
      </c>
      <c r="I1164" s="109">
        <v>5.5</v>
      </c>
      <c r="J1164" s="94">
        <f>I1164*H1164</f>
        <v>1622.5</v>
      </c>
      <c r="K1164" s="27">
        <v>0</v>
      </c>
      <c r="L1164" s="27">
        <v>0</v>
      </c>
      <c r="M1164" s="27">
        <v>0</v>
      </c>
      <c r="N1164" s="27">
        <v>0</v>
      </c>
      <c r="O1164" s="27">
        <v>0</v>
      </c>
      <c r="P1164" s="118"/>
      <c r="Q1164" s="27"/>
      <c r="R1164" s="45"/>
      <c r="S1164" s="55"/>
      <c r="T1164" s="23"/>
      <c r="U1164" s="23"/>
      <c r="V1164" s="23"/>
      <c r="W1164" s="23"/>
      <c r="X1164" s="23"/>
      <c r="Y1164" s="91"/>
      <c r="Z1164" s="92"/>
      <c r="AA1164" s="92"/>
      <c r="AB1164" s="67" t="str">
        <f>IF(R1164="Année N",Y1164+Z1164+AA1164,"")</f>
        <v/>
      </c>
      <c r="AC1164" s="67" t="str">
        <f>IF(R1164="N+1",Y1164+Z1164+AA1164,"")</f>
        <v/>
      </c>
      <c r="AD1164" s="67" t="str">
        <f>IF(R1164="&gt; N+1",Y1164+Z1164+AA1164,"")</f>
        <v/>
      </c>
      <c r="AE1164" s="31"/>
      <c r="AF1164" s="23">
        <f>IF(E1164="Niveau 1",1,0)</f>
        <v>1</v>
      </c>
      <c r="AG1164" s="23">
        <f>IF(E1164="Niveau 2",1,0)</f>
        <v>0</v>
      </c>
      <c r="AH1164" s="23">
        <f>IF(E1164="Niveau 3",1,0)</f>
        <v>0</v>
      </c>
      <c r="AI1164" s="23">
        <f>IF(E1164="Niveau 4",1,0)</f>
        <v>0</v>
      </c>
      <c r="AJ1164" s="23">
        <f>IF(E1164="Niveau 5",1,0)</f>
        <v>0</v>
      </c>
    </row>
    <row r="1165" spans="1:36" ht="25.5" customHeight="1" x14ac:dyDescent="0.2">
      <c r="A1165" s="126" t="s">
        <v>0</v>
      </c>
      <c r="B1165" s="97" t="s">
        <v>1312</v>
      </c>
      <c r="C1165" s="41" t="s">
        <v>1113</v>
      </c>
      <c r="D1165" s="74" t="s">
        <v>1339</v>
      </c>
      <c r="E1165" s="93" t="str">
        <f t="shared" si="496"/>
        <v>Niveau 1</v>
      </c>
      <c r="F1165" s="27" t="s">
        <v>1134</v>
      </c>
      <c r="G1165" s="41" t="s">
        <v>1145</v>
      </c>
      <c r="H1165" s="76">
        <v>155</v>
      </c>
      <c r="I1165" s="109">
        <v>5.5</v>
      </c>
      <c r="J1165" s="94">
        <f>I1165*H1165</f>
        <v>852.5</v>
      </c>
      <c r="K1165" s="27">
        <v>0</v>
      </c>
      <c r="L1165" s="27">
        <v>0</v>
      </c>
      <c r="M1165" s="27">
        <v>0</v>
      </c>
      <c r="N1165" s="27">
        <v>0</v>
      </c>
      <c r="O1165" s="27">
        <v>0</v>
      </c>
      <c r="P1165" s="118">
        <v>2013</v>
      </c>
      <c r="Q1165" s="27" t="s">
        <v>1117</v>
      </c>
      <c r="R1165" s="45"/>
      <c r="S1165" s="122"/>
      <c r="T1165" s="23"/>
      <c r="U1165" s="23"/>
      <c r="V1165" s="23"/>
      <c r="W1165" s="23"/>
      <c r="X1165" s="23"/>
      <c r="Y1165" s="91"/>
      <c r="Z1165" s="92"/>
      <c r="AA1165" s="92"/>
      <c r="AB1165" s="121"/>
      <c r="AC1165" s="121"/>
      <c r="AD1165" s="121"/>
      <c r="AE1165" s="31"/>
      <c r="AF1165" s="23"/>
      <c r="AG1165" s="23"/>
      <c r="AH1165" s="23"/>
      <c r="AI1165" s="23"/>
      <c r="AJ1165" s="23"/>
    </row>
    <row r="1166" spans="1:36" ht="25.5" customHeight="1" x14ac:dyDescent="0.2">
      <c r="A1166" s="126" t="s">
        <v>0</v>
      </c>
      <c r="B1166" s="97" t="s">
        <v>1051</v>
      </c>
      <c r="C1166" s="41" t="s">
        <v>1116</v>
      </c>
      <c r="D1166" s="74" t="s">
        <v>1339</v>
      </c>
      <c r="E1166" s="93" t="str">
        <f t="shared" si="496"/>
        <v>Niveau 1</v>
      </c>
      <c r="F1166" s="27" t="s">
        <v>1136</v>
      </c>
      <c r="G1166" s="41" t="s">
        <v>1145</v>
      </c>
      <c r="H1166" s="76">
        <v>145</v>
      </c>
      <c r="I1166" s="109">
        <v>3.5</v>
      </c>
      <c r="J1166" s="94">
        <f t="shared" si="486"/>
        <v>507.5</v>
      </c>
      <c r="K1166" s="27">
        <v>10</v>
      </c>
      <c r="L1166" s="27">
        <v>0</v>
      </c>
      <c r="M1166" s="27">
        <v>0</v>
      </c>
      <c r="N1166" s="27">
        <v>0</v>
      </c>
      <c r="O1166" s="27">
        <v>0</v>
      </c>
      <c r="P1166" s="118"/>
      <c r="Q1166" s="27"/>
      <c r="R1166" s="45"/>
      <c r="S1166" s="55"/>
      <c r="T1166" s="23"/>
      <c r="U1166" s="23"/>
      <c r="V1166" s="23"/>
      <c r="W1166" s="23"/>
      <c r="X1166" s="23"/>
      <c r="Y1166" s="91"/>
      <c r="Z1166" s="92"/>
      <c r="AA1166" s="92"/>
      <c r="AB1166" s="67" t="str">
        <f t="shared" si="487"/>
        <v/>
      </c>
      <c r="AC1166" s="67" t="str">
        <f t="shared" si="488"/>
        <v/>
      </c>
      <c r="AD1166" s="67" t="str">
        <f t="shared" si="489"/>
        <v/>
      </c>
      <c r="AE1166" s="31"/>
      <c r="AF1166" s="23">
        <f t="shared" si="490"/>
        <v>1</v>
      </c>
      <c r="AG1166" s="23">
        <f t="shared" si="491"/>
        <v>0</v>
      </c>
      <c r="AH1166" s="23">
        <f t="shared" si="492"/>
        <v>0</v>
      </c>
      <c r="AI1166" s="23">
        <f t="shared" si="493"/>
        <v>0</v>
      </c>
      <c r="AJ1166" s="23">
        <f t="shared" si="494"/>
        <v>0</v>
      </c>
    </row>
    <row r="1167" spans="1:36" ht="25.5" customHeight="1" x14ac:dyDescent="0.2">
      <c r="A1167" s="126" t="s">
        <v>0</v>
      </c>
      <c r="B1167" s="97" t="s">
        <v>1052</v>
      </c>
      <c r="C1167" s="41" t="s">
        <v>1116</v>
      </c>
      <c r="D1167" s="74" t="s">
        <v>1339</v>
      </c>
      <c r="E1167" s="93" t="str">
        <f t="shared" si="496"/>
        <v>Niveau 1</v>
      </c>
      <c r="F1167" s="27" t="s">
        <v>1136</v>
      </c>
      <c r="G1167" s="41" t="s">
        <v>1145</v>
      </c>
      <c r="H1167" s="76">
        <v>135</v>
      </c>
      <c r="I1167" s="109">
        <v>4.5</v>
      </c>
      <c r="J1167" s="94">
        <f t="shared" si="486"/>
        <v>607.5</v>
      </c>
      <c r="K1167" s="27">
        <v>0</v>
      </c>
      <c r="L1167" s="27">
        <v>0</v>
      </c>
      <c r="M1167" s="27">
        <v>0</v>
      </c>
      <c r="N1167" s="27">
        <v>0</v>
      </c>
      <c r="O1167" s="27">
        <v>0</v>
      </c>
      <c r="P1167" s="118"/>
      <c r="Q1167" s="27"/>
      <c r="R1167" s="45"/>
      <c r="S1167" s="55"/>
      <c r="T1167" s="23"/>
      <c r="U1167" s="23"/>
      <c r="V1167" s="23"/>
      <c r="W1167" s="23"/>
      <c r="X1167" s="23"/>
      <c r="Y1167" s="91"/>
      <c r="Z1167" s="92"/>
      <c r="AA1167" s="92"/>
      <c r="AB1167" s="67" t="str">
        <f t="shared" si="487"/>
        <v/>
      </c>
      <c r="AC1167" s="67" t="str">
        <f t="shared" si="488"/>
        <v/>
      </c>
      <c r="AD1167" s="67" t="str">
        <f t="shared" si="489"/>
        <v/>
      </c>
      <c r="AE1167" s="31"/>
      <c r="AF1167" s="23">
        <f t="shared" si="490"/>
        <v>1</v>
      </c>
      <c r="AG1167" s="23">
        <f t="shared" si="491"/>
        <v>0</v>
      </c>
      <c r="AH1167" s="23">
        <f t="shared" si="492"/>
        <v>0</v>
      </c>
      <c r="AI1167" s="23">
        <f t="shared" si="493"/>
        <v>0</v>
      </c>
      <c r="AJ1167" s="23">
        <f t="shared" si="494"/>
        <v>0</v>
      </c>
    </row>
    <row r="1168" spans="1:36" ht="25.5" customHeight="1" x14ac:dyDescent="0.2">
      <c r="A1168" s="126" t="s">
        <v>0</v>
      </c>
      <c r="B1168" s="97" t="s">
        <v>1311</v>
      </c>
      <c r="C1168" s="41" t="s">
        <v>36</v>
      </c>
      <c r="D1168" s="74" t="s">
        <v>1339</v>
      </c>
      <c r="E1168" s="93" t="str">
        <f t="shared" si="496"/>
        <v>Niveau 1</v>
      </c>
      <c r="F1168" s="27" t="s">
        <v>1136</v>
      </c>
      <c r="G1168" s="41" t="s">
        <v>1145</v>
      </c>
      <c r="H1168" s="76">
        <v>220</v>
      </c>
      <c r="I1168" s="109">
        <v>7</v>
      </c>
      <c r="J1168" s="94">
        <f>I1168*H1168</f>
        <v>1540</v>
      </c>
      <c r="K1168" s="27">
        <v>0</v>
      </c>
      <c r="L1168" s="27">
        <v>0</v>
      </c>
      <c r="M1168" s="27">
        <v>0</v>
      </c>
      <c r="N1168" s="27">
        <v>0</v>
      </c>
      <c r="O1168" s="27">
        <v>0</v>
      </c>
      <c r="P1168" s="118"/>
      <c r="Q1168" s="27"/>
      <c r="R1168" s="45"/>
      <c r="S1168" s="55"/>
      <c r="T1168" s="23"/>
      <c r="U1168" s="23"/>
      <c r="V1168" s="23"/>
      <c r="W1168" s="23"/>
      <c r="X1168" s="23"/>
      <c r="Y1168" s="91"/>
      <c r="Z1168" s="92"/>
      <c r="AA1168" s="92"/>
      <c r="AB1168" s="67" t="str">
        <f>IF(R1168="Année N",Y1168+Z1168+AA1168,"")</f>
        <v/>
      </c>
      <c r="AC1168" s="67" t="str">
        <f>IF(R1168="N+1",Y1168+Z1168+AA1168,"")</f>
        <v/>
      </c>
      <c r="AD1168" s="67" t="str">
        <f>IF(R1168="&gt; N+1",Y1168+Z1168+AA1168,"")</f>
        <v/>
      </c>
      <c r="AE1168" s="31"/>
      <c r="AF1168" s="23">
        <f>IF(E1168="Niveau 1",1,0)</f>
        <v>1</v>
      </c>
      <c r="AG1168" s="23">
        <f>IF(E1168="Niveau 2",1,0)</f>
        <v>0</v>
      </c>
      <c r="AH1168" s="23">
        <f>IF(E1168="Niveau 3",1,0)</f>
        <v>0</v>
      </c>
      <c r="AI1168" s="23">
        <f>IF(E1168="Niveau 4",1,0)</f>
        <v>0</v>
      </c>
      <c r="AJ1168" s="23">
        <f>IF(E1168="Niveau 5",1,0)</f>
        <v>0</v>
      </c>
    </row>
    <row r="1169" spans="1:36" ht="25.5" customHeight="1" x14ac:dyDescent="0.2">
      <c r="A1169" s="126" t="s">
        <v>0</v>
      </c>
      <c r="B1169" s="97" t="s">
        <v>1310</v>
      </c>
      <c r="C1169" s="41" t="s">
        <v>29</v>
      </c>
      <c r="D1169" s="74" t="s">
        <v>1339</v>
      </c>
      <c r="E1169" s="93" t="str">
        <f t="shared" si="496"/>
        <v>Niveau 1</v>
      </c>
      <c r="F1169" s="27" t="s">
        <v>1136</v>
      </c>
      <c r="G1169" s="41" t="s">
        <v>1145</v>
      </c>
      <c r="H1169" s="76">
        <v>70</v>
      </c>
      <c r="I1169" s="109">
        <v>4.5999999999999996</v>
      </c>
      <c r="J1169" s="94">
        <f t="shared" si="486"/>
        <v>322</v>
      </c>
      <c r="K1169" s="27">
        <v>0</v>
      </c>
      <c r="L1169" s="27">
        <v>0</v>
      </c>
      <c r="M1169" s="27">
        <v>0</v>
      </c>
      <c r="N1169" s="27">
        <v>0</v>
      </c>
      <c r="O1169" s="27">
        <v>0</v>
      </c>
      <c r="P1169" s="118"/>
      <c r="Q1169" s="27"/>
      <c r="R1169" s="45"/>
      <c r="S1169" s="55"/>
      <c r="T1169" s="23"/>
      <c r="U1169" s="23"/>
      <c r="V1169" s="23"/>
      <c r="W1169" s="23"/>
      <c r="X1169" s="23"/>
      <c r="Y1169" s="91"/>
      <c r="Z1169" s="92"/>
      <c r="AA1169" s="92"/>
      <c r="AB1169" s="67" t="str">
        <f t="shared" si="487"/>
        <v/>
      </c>
      <c r="AC1169" s="67" t="str">
        <f t="shared" si="488"/>
        <v/>
      </c>
      <c r="AD1169" s="67" t="str">
        <f t="shared" si="489"/>
        <v/>
      </c>
      <c r="AE1169" s="31"/>
      <c r="AF1169" s="23">
        <f t="shared" si="490"/>
        <v>1</v>
      </c>
      <c r="AG1169" s="23">
        <f t="shared" si="491"/>
        <v>0</v>
      </c>
      <c r="AH1169" s="23">
        <f t="shared" si="492"/>
        <v>0</v>
      </c>
      <c r="AI1169" s="23">
        <f t="shared" si="493"/>
        <v>0</v>
      </c>
      <c r="AJ1169" s="23">
        <f t="shared" si="494"/>
        <v>0</v>
      </c>
    </row>
    <row r="1170" spans="1:36" ht="25.5" customHeight="1" x14ac:dyDescent="0.2">
      <c r="A1170" s="126" t="s">
        <v>0</v>
      </c>
      <c r="B1170" s="97" t="s">
        <v>1309</v>
      </c>
      <c r="C1170" s="41" t="s">
        <v>26</v>
      </c>
      <c r="D1170" s="74" t="s">
        <v>1179</v>
      </c>
      <c r="E1170" s="93" t="str">
        <f t="shared" si="496"/>
        <v>Niveau 2</v>
      </c>
      <c r="F1170" s="27" t="s">
        <v>1135</v>
      </c>
      <c r="G1170" s="41" t="s">
        <v>1145</v>
      </c>
      <c r="H1170" s="76">
        <v>290</v>
      </c>
      <c r="I1170" s="109">
        <v>6.2</v>
      </c>
      <c r="J1170" s="94">
        <f>I1170*H1170</f>
        <v>1798</v>
      </c>
      <c r="K1170" s="27">
        <v>10</v>
      </c>
      <c r="L1170" s="27">
        <v>0</v>
      </c>
      <c r="M1170" s="27">
        <v>0</v>
      </c>
      <c r="N1170" s="27">
        <v>360</v>
      </c>
      <c r="O1170" s="27">
        <v>0</v>
      </c>
      <c r="P1170" s="118"/>
      <c r="Q1170" s="27"/>
      <c r="R1170" s="45"/>
      <c r="S1170" s="55"/>
      <c r="T1170" s="23"/>
      <c r="U1170" s="23"/>
      <c r="V1170" s="23"/>
      <c r="W1170" s="23"/>
      <c r="X1170" s="23"/>
      <c r="Y1170" s="91"/>
      <c r="Z1170" s="92"/>
      <c r="AA1170" s="92"/>
      <c r="AB1170" s="67" t="str">
        <f>IF(R1170="Année N",Y1170+Z1170+AA1170,"")</f>
        <v/>
      </c>
      <c r="AC1170" s="67" t="str">
        <f>IF(R1170="N+1",Y1170+Z1170+AA1170,"")</f>
        <v/>
      </c>
      <c r="AD1170" s="67" t="str">
        <f>IF(R1170="&gt; N+1",Y1170+Z1170+AA1170,"")</f>
        <v/>
      </c>
      <c r="AE1170" s="31"/>
      <c r="AF1170" s="23">
        <f>IF(E1170="Niveau 1",1,0)</f>
        <v>0</v>
      </c>
      <c r="AG1170" s="23">
        <f>IF(E1170="Niveau 2",1,0)</f>
        <v>1</v>
      </c>
      <c r="AH1170" s="23">
        <f>IF(E1170="Niveau 3",1,0)</f>
        <v>0</v>
      </c>
      <c r="AI1170" s="23">
        <f>IF(E1170="Niveau 4",1,0)</f>
        <v>0</v>
      </c>
      <c r="AJ1170" s="23">
        <f>IF(E1170="Niveau 5",1,0)</f>
        <v>0</v>
      </c>
    </row>
    <row r="1171" spans="1:36" ht="25.5" customHeight="1" x14ac:dyDescent="0.2">
      <c r="A1171" s="126" t="s">
        <v>0</v>
      </c>
      <c r="B1171" s="97" t="s">
        <v>1056</v>
      </c>
      <c r="C1171" s="41" t="s">
        <v>1113</v>
      </c>
      <c r="D1171" s="74" t="s">
        <v>1339</v>
      </c>
      <c r="E1171" s="93" t="str">
        <f t="shared" si="496"/>
        <v>Niveau 1</v>
      </c>
      <c r="F1171" s="27" t="s">
        <v>1136</v>
      </c>
      <c r="G1171" s="41" t="s">
        <v>1145</v>
      </c>
      <c r="H1171" s="76">
        <v>120</v>
      </c>
      <c r="I1171" s="109">
        <v>4.5</v>
      </c>
      <c r="J1171" s="94">
        <f>I1171*H1171</f>
        <v>540</v>
      </c>
      <c r="K1171" s="27">
        <v>0</v>
      </c>
      <c r="L1171" s="27">
        <v>0</v>
      </c>
      <c r="M1171" s="27">
        <v>0</v>
      </c>
      <c r="N1171" s="27">
        <v>0</v>
      </c>
      <c r="O1171" s="27">
        <v>0</v>
      </c>
      <c r="P1171" s="118"/>
      <c r="Q1171" s="27"/>
      <c r="R1171" s="45"/>
      <c r="S1171" s="55"/>
      <c r="T1171" s="23"/>
      <c r="U1171" s="23"/>
      <c r="V1171" s="23"/>
      <c r="W1171" s="23"/>
      <c r="X1171" s="23"/>
      <c r="Y1171" s="91"/>
      <c r="Z1171" s="92"/>
      <c r="AA1171" s="92"/>
      <c r="AB1171" s="67" t="str">
        <f>IF(R1171="Année N",Y1171+Z1171+AA1171,"")</f>
        <v/>
      </c>
      <c r="AC1171" s="67" t="str">
        <f>IF(R1171="N+1",Y1171+Z1171+AA1171,"")</f>
        <v/>
      </c>
      <c r="AD1171" s="67" t="str">
        <f>IF(R1171="&gt; N+1",Y1171+Z1171+AA1171,"")</f>
        <v/>
      </c>
      <c r="AE1171" s="31"/>
      <c r="AF1171" s="23">
        <f>IF(E1171="Niveau 1",1,0)</f>
        <v>1</v>
      </c>
      <c r="AG1171" s="23">
        <f>IF(E1171="Niveau 2",1,0)</f>
        <v>0</v>
      </c>
      <c r="AH1171" s="23">
        <f>IF(E1171="Niveau 3",1,0)</f>
        <v>0</v>
      </c>
      <c r="AI1171" s="23">
        <f>IF(E1171="Niveau 4",1,0)</f>
        <v>0</v>
      </c>
      <c r="AJ1171" s="23">
        <f>IF(E1171="Niveau 5",1,0)</f>
        <v>0</v>
      </c>
    </row>
    <row r="1172" spans="1:36" s="263" customFormat="1" ht="25.5" customHeight="1" x14ac:dyDescent="0.2">
      <c r="A1172" s="248" t="s">
        <v>0</v>
      </c>
      <c r="B1172" s="265" t="s">
        <v>2129</v>
      </c>
      <c r="C1172" s="250" t="s">
        <v>30</v>
      </c>
      <c r="D1172" s="251"/>
      <c r="E1172" s="247"/>
      <c r="F1172" s="252"/>
      <c r="G1172" s="250"/>
      <c r="H1172" s="253"/>
      <c r="I1172" s="254"/>
      <c r="J1172" s="255"/>
      <c r="K1172" s="252"/>
      <c r="L1172" s="252"/>
      <c r="M1172" s="252"/>
      <c r="N1172" s="252"/>
      <c r="O1172" s="252"/>
      <c r="P1172" s="246" t="s">
        <v>2128</v>
      </c>
      <c r="Q1172" s="252"/>
      <c r="R1172" s="256"/>
      <c r="S1172" s="247"/>
      <c r="T1172" s="261"/>
      <c r="U1172" s="261"/>
      <c r="V1172" s="261"/>
      <c r="W1172" s="261"/>
      <c r="X1172" s="261"/>
      <c r="Y1172" s="257"/>
      <c r="Z1172" s="258"/>
      <c r="AA1172" s="258"/>
      <c r="AB1172" s="259"/>
      <c r="AC1172" s="259"/>
      <c r="AD1172" s="259"/>
      <c r="AE1172" s="262"/>
      <c r="AF1172" s="261"/>
      <c r="AG1172" s="261"/>
      <c r="AH1172" s="261"/>
      <c r="AI1172" s="261"/>
      <c r="AJ1172" s="261"/>
    </row>
    <row r="1173" spans="1:36" ht="25.5" customHeight="1" x14ac:dyDescent="0.2">
      <c r="A1173" s="126" t="s">
        <v>0</v>
      </c>
      <c r="B1173" s="97" t="s">
        <v>1057</v>
      </c>
      <c r="C1173" s="41" t="s">
        <v>31</v>
      </c>
      <c r="D1173" s="74" t="s">
        <v>1180</v>
      </c>
      <c r="E1173" s="93" t="str">
        <f t="shared" ref="E1173:E1180" si="497">IF(D1173="Bon état","Niveau 1",IF(D1173="Faïencée","Niveau 2",IF(D1173="Fortement faïencée","Niveau 3",IF(D1173="Orniérée","Niveau 4",IF(D1173="Affaissée ou quasi détruite","Niveau 5","")))))</f>
        <v>Niveau 3</v>
      </c>
      <c r="F1173" s="27" t="s">
        <v>1136</v>
      </c>
      <c r="G1173" s="41" t="s">
        <v>1145</v>
      </c>
      <c r="H1173" s="76">
        <v>135</v>
      </c>
      <c r="I1173" s="109">
        <v>4.5999999999999996</v>
      </c>
      <c r="J1173" s="94">
        <f t="shared" si="486"/>
        <v>621</v>
      </c>
      <c r="K1173" s="27">
        <v>0</v>
      </c>
      <c r="L1173" s="27">
        <v>0</v>
      </c>
      <c r="M1173" s="27">
        <v>0</v>
      </c>
      <c r="N1173" s="27">
        <v>186</v>
      </c>
      <c r="O1173" s="27">
        <v>0</v>
      </c>
      <c r="P1173" s="118" t="s">
        <v>1270</v>
      </c>
      <c r="Q1173" s="27"/>
      <c r="R1173" s="45"/>
      <c r="S1173" s="55"/>
      <c r="T1173" s="23"/>
      <c r="U1173" s="23"/>
      <c r="V1173" s="23"/>
      <c r="W1173" s="23"/>
      <c r="X1173" s="23"/>
      <c r="Y1173" s="91"/>
      <c r="Z1173" s="92"/>
      <c r="AA1173" s="92"/>
      <c r="AB1173" s="67" t="str">
        <f t="shared" si="487"/>
        <v/>
      </c>
      <c r="AC1173" s="67" t="str">
        <f t="shared" si="488"/>
        <v/>
      </c>
      <c r="AD1173" s="67" t="str">
        <f t="shared" si="489"/>
        <v/>
      </c>
      <c r="AE1173" s="31"/>
      <c r="AF1173" s="23">
        <f t="shared" si="490"/>
        <v>0</v>
      </c>
      <c r="AG1173" s="23">
        <f t="shared" si="491"/>
        <v>0</v>
      </c>
      <c r="AH1173" s="23">
        <f t="shared" si="492"/>
        <v>1</v>
      </c>
      <c r="AI1173" s="23">
        <f t="shared" si="493"/>
        <v>0</v>
      </c>
      <c r="AJ1173" s="23">
        <f t="shared" si="494"/>
        <v>0</v>
      </c>
    </row>
    <row r="1174" spans="1:36" ht="25.5" customHeight="1" x14ac:dyDescent="0.2">
      <c r="A1174" s="126" t="s">
        <v>0</v>
      </c>
      <c r="B1174" s="97" t="s">
        <v>1058</v>
      </c>
      <c r="C1174" s="41" t="s">
        <v>1116</v>
      </c>
      <c r="D1174" s="74" t="s">
        <v>1339</v>
      </c>
      <c r="E1174" s="93" t="str">
        <f t="shared" si="497"/>
        <v>Niveau 1</v>
      </c>
      <c r="F1174" s="27" t="s">
        <v>1136</v>
      </c>
      <c r="G1174" s="41" t="s">
        <v>1145</v>
      </c>
      <c r="H1174" s="76">
        <v>100</v>
      </c>
      <c r="I1174" s="109">
        <v>4.5999999999999996</v>
      </c>
      <c r="J1174" s="94">
        <f t="shared" si="486"/>
        <v>459.99999999999994</v>
      </c>
      <c r="K1174" s="27">
        <v>0</v>
      </c>
      <c r="L1174" s="27">
        <v>0</v>
      </c>
      <c r="M1174" s="27">
        <v>0</v>
      </c>
      <c r="N1174" s="27">
        <v>0</v>
      </c>
      <c r="O1174" s="27">
        <v>0</v>
      </c>
      <c r="P1174" s="118">
        <v>2015</v>
      </c>
      <c r="Q1174" s="27" t="s">
        <v>1117</v>
      </c>
      <c r="R1174" s="45"/>
      <c r="S1174" s="55"/>
      <c r="T1174" s="23"/>
      <c r="U1174" s="23"/>
      <c r="V1174" s="23"/>
      <c r="W1174" s="23"/>
      <c r="X1174" s="23"/>
      <c r="Y1174" s="91"/>
      <c r="Z1174" s="92"/>
      <c r="AA1174" s="92"/>
      <c r="AB1174" s="67" t="str">
        <f t="shared" si="487"/>
        <v/>
      </c>
      <c r="AC1174" s="67" t="str">
        <f t="shared" si="488"/>
        <v/>
      </c>
      <c r="AD1174" s="67" t="str">
        <f t="shared" si="489"/>
        <v/>
      </c>
      <c r="AE1174" s="31"/>
      <c r="AF1174" s="23">
        <f t="shared" si="490"/>
        <v>1</v>
      </c>
      <c r="AG1174" s="23">
        <f t="shared" si="491"/>
        <v>0</v>
      </c>
      <c r="AH1174" s="23">
        <f t="shared" si="492"/>
        <v>0</v>
      </c>
      <c r="AI1174" s="23">
        <f t="shared" si="493"/>
        <v>0</v>
      </c>
      <c r="AJ1174" s="23">
        <f t="shared" si="494"/>
        <v>0</v>
      </c>
    </row>
    <row r="1175" spans="1:36" ht="25.5" customHeight="1" x14ac:dyDescent="0.2">
      <c r="A1175" s="126" t="s">
        <v>0</v>
      </c>
      <c r="B1175" s="97" t="s">
        <v>1271</v>
      </c>
      <c r="C1175" s="41" t="s">
        <v>1340</v>
      </c>
      <c r="D1175" s="74" t="s">
        <v>1339</v>
      </c>
      <c r="E1175" s="93" t="str">
        <f t="shared" si="497"/>
        <v>Niveau 1</v>
      </c>
      <c r="F1175" s="27" t="s">
        <v>1136</v>
      </c>
      <c r="G1175" s="41" t="s">
        <v>1145</v>
      </c>
      <c r="H1175" s="76">
        <v>165</v>
      </c>
      <c r="I1175" s="109">
        <v>5.5</v>
      </c>
      <c r="J1175" s="94">
        <f t="shared" ref="J1175:J1180" si="498">I1175*H1175</f>
        <v>907.5</v>
      </c>
      <c r="K1175" s="27">
        <v>0</v>
      </c>
      <c r="L1175" s="27">
        <v>0</v>
      </c>
      <c r="M1175" s="27">
        <v>0</v>
      </c>
      <c r="N1175" s="27">
        <v>0</v>
      </c>
      <c r="O1175" s="27">
        <v>0</v>
      </c>
      <c r="P1175" s="118"/>
      <c r="Q1175" s="27"/>
      <c r="R1175" s="45"/>
      <c r="S1175" s="55"/>
      <c r="T1175" s="23"/>
      <c r="U1175" s="23"/>
      <c r="V1175" s="23"/>
      <c r="W1175" s="23"/>
      <c r="X1175" s="23"/>
      <c r="Y1175" s="91"/>
      <c r="Z1175" s="92"/>
      <c r="AA1175" s="92"/>
      <c r="AB1175" s="67" t="str">
        <f t="shared" ref="AB1175:AB1180" si="499">IF(R1175="Année N",Y1175+Z1175+AA1175,"")</f>
        <v/>
      </c>
      <c r="AC1175" s="67" t="str">
        <f t="shared" ref="AC1175:AC1180" si="500">IF(R1175="N+1",Y1175+Z1175+AA1175,"")</f>
        <v/>
      </c>
      <c r="AD1175" s="67" t="str">
        <f t="shared" ref="AD1175:AD1180" si="501">IF(R1175="&gt; N+1",Y1175+Z1175+AA1175,"")</f>
        <v/>
      </c>
      <c r="AE1175" s="31"/>
      <c r="AF1175" s="23">
        <f t="shared" ref="AF1175:AF1180" si="502">IF(E1175="Niveau 1",1,0)</f>
        <v>1</v>
      </c>
      <c r="AG1175" s="23">
        <f t="shared" ref="AG1175:AG1180" si="503">IF(E1175="Niveau 2",1,0)</f>
        <v>0</v>
      </c>
      <c r="AH1175" s="23">
        <f t="shared" ref="AH1175:AH1180" si="504">IF(E1175="Niveau 3",1,0)</f>
        <v>0</v>
      </c>
      <c r="AI1175" s="23">
        <f t="shared" ref="AI1175:AI1180" si="505">IF(E1175="Niveau 4",1,0)</f>
        <v>0</v>
      </c>
      <c r="AJ1175" s="23">
        <f t="shared" ref="AJ1175:AJ1180" si="506">IF(E1175="Niveau 5",1,0)</f>
        <v>0</v>
      </c>
    </row>
    <row r="1176" spans="1:36" ht="25.5" customHeight="1" x14ac:dyDescent="0.2">
      <c r="A1176" s="126" t="s">
        <v>0</v>
      </c>
      <c r="B1176" s="97" t="s">
        <v>1272</v>
      </c>
      <c r="C1176" s="41" t="s">
        <v>1116</v>
      </c>
      <c r="D1176" s="74" t="s">
        <v>1339</v>
      </c>
      <c r="E1176" s="93" t="str">
        <f t="shared" si="497"/>
        <v>Niveau 1</v>
      </c>
      <c r="F1176" s="27" t="s">
        <v>1136</v>
      </c>
      <c r="G1176" s="41" t="s">
        <v>1145</v>
      </c>
      <c r="H1176" s="76">
        <v>55</v>
      </c>
      <c r="I1176" s="109">
        <v>4.5999999999999996</v>
      </c>
      <c r="J1176" s="94">
        <f t="shared" si="498"/>
        <v>252.99999999999997</v>
      </c>
      <c r="K1176" s="27">
        <v>0</v>
      </c>
      <c r="L1176" s="27">
        <v>0</v>
      </c>
      <c r="M1176" s="27">
        <v>0</v>
      </c>
      <c r="N1176" s="27">
        <v>0</v>
      </c>
      <c r="O1176" s="27">
        <v>0</v>
      </c>
      <c r="P1176" s="118"/>
      <c r="Q1176" s="27"/>
      <c r="R1176" s="45"/>
      <c r="S1176" s="55"/>
      <c r="T1176" s="23"/>
      <c r="U1176" s="23"/>
      <c r="V1176" s="23"/>
      <c r="W1176" s="23"/>
      <c r="X1176" s="23"/>
      <c r="Y1176" s="91"/>
      <c r="Z1176" s="92"/>
      <c r="AA1176" s="92"/>
      <c r="AB1176" s="67" t="str">
        <f t="shared" si="499"/>
        <v/>
      </c>
      <c r="AC1176" s="67" t="str">
        <f t="shared" si="500"/>
        <v/>
      </c>
      <c r="AD1176" s="67" t="str">
        <f t="shared" si="501"/>
        <v/>
      </c>
      <c r="AE1176" s="31"/>
      <c r="AF1176" s="23">
        <f t="shared" si="502"/>
        <v>1</v>
      </c>
      <c r="AG1176" s="23">
        <f t="shared" si="503"/>
        <v>0</v>
      </c>
      <c r="AH1176" s="23">
        <f t="shared" si="504"/>
        <v>0</v>
      </c>
      <c r="AI1176" s="23">
        <f t="shared" si="505"/>
        <v>0</v>
      </c>
      <c r="AJ1176" s="23">
        <f t="shared" si="506"/>
        <v>0</v>
      </c>
    </row>
    <row r="1177" spans="1:36" ht="25.5" customHeight="1" x14ac:dyDescent="0.2">
      <c r="A1177" s="126" t="s">
        <v>3</v>
      </c>
      <c r="B1177" s="97" t="s">
        <v>1061</v>
      </c>
      <c r="C1177" s="41" t="s">
        <v>1115</v>
      </c>
      <c r="D1177" s="74" t="s">
        <v>1179</v>
      </c>
      <c r="E1177" s="93" t="str">
        <f t="shared" si="497"/>
        <v>Niveau 2</v>
      </c>
      <c r="F1177" s="27" t="s">
        <v>1135</v>
      </c>
      <c r="G1177" s="41" t="s">
        <v>1144</v>
      </c>
      <c r="H1177" s="76">
        <v>250</v>
      </c>
      <c r="I1177" s="109">
        <v>12</v>
      </c>
      <c r="J1177" s="94">
        <f t="shared" si="498"/>
        <v>3000</v>
      </c>
      <c r="K1177" s="27">
        <v>0</v>
      </c>
      <c r="L1177" s="27">
        <v>0</v>
      </c>
      <c r="M1177" s="27">
        <v>0</v>
      </c>
      <c r="N1177" s="27">
        <v>600</v>
      </c>
      <c r="O1177" s="27">
        <v>0</v>
      </c>
      <c r="P1177" s="118"/>
      <c r="Q1177" s="27"/>
      <c r="R1177" s="45"/>
      <c r="S1177" s="55"/>
      <c r="T1177" s="23"/>
      <c r="U1177" s="23"/>
      <c r="V1177" s="23"/>
      <c r="W1177" s="23"/>
      <c r="X1177" s="23"/>
      <c r="Y1177" s="91"/>
      <c r="Z1177" s="92"/>
      <c r="AA1177" s="92"/>
      <c r="AB1177" s="67" t="str">
        <f t="shared" si="499"/>
        <v/>
      </c>
      <c r="AC1177" s="67" t="str">
        <f t="shared" si="500"/>
        <v/>
      </c>
      <c r="AD1177" s="67" t="str">
        <f t="shared" si="501"/>
        <v/>
      </c>
      <c r="AE1177" s="31"/>
      <c r="AF1177" s="23">
        <f t="shared" si="502"/>
        <v>0</v>
      </c>
      <c r="AG1177" s="23">
        <f t="shared" si="503"/>
        <v>1</v>
      </c>
      <c r="AH1177" s="23">
        <f t="shared" si="504"/>
        <v>0</v>
      </c>
      <c r="AI1177" s="23">
        <f t="shared" si="505"/>
        <v>0</v>
      </c>
      <c r="AJ1177" s="23">
        <f t="shared" si="506"/>
        <v>0</v>
      </c>
    </row>
    <row r="1178" spans="1:36" ht="25.5" customHeight="1" x14ac:dyDescent="0.2">
      <c r="A1178" s="177" t="s">
        <v>5</v>
      </c>
      <c r="B1178" s="272" t="s">
        <v>1061</v>
      </c>
      <c r="C1178" s="179" t="s">
        <v>1115</v>
      </c>
      <c r="D1178" s="74"/>
      <c r="E1178" s="93" t="str">
        <f t="shared" si="497"/>
        <v/>
      </c>
      <c r="F1178" s="27"/>
      <c r="G1178" s="41"/>
      <c r="H1178" s="76"/>
      <c r="I1178" s="109"/>
      <c r="J1178" s="94">
        <f t="shared" si="498"/>
        <v>0</v>
      </c>
      <c r="K1178" s="27"/>
      <c r="L1178" s="27"/>
      <c r="M1178" s="27"/>
      <c r="N1178" s="27"/>
      <c r="O1178" s="27"/>
      <c r="P1178" s="118"/>
      <c r="Q1178" s="27"/>
      <c r="R1178" s="45"/>
      <c r="S1178" s="55"/>
      <c r="T1178" s="23"/>
      <c r="U1178" s="23"/>
      <c r="V1178" s="23"/>
      <c r="W1178" s="23"/>
      <c r="X1178" s="23"/>
      <c r="Y1178" s="91"/>
      <c r="Z1178" s="92"/>
      <c r="AA1178" s="92"/>
      <c r="AB1178" s="67" t="str">
        <f t="shared" si="499"/>
        <v/>
      </c>
      <c r="AC1178" s="67" t="str">
        <f t="shared" si="500"/>
        <v/>
      </c>
      <c r="AD1178" s="67" t="str">
        <f t="shared" si="501"/>
        <v/>
      </c>
      <c r="AE1178" s="31"/>
      <c r="AF1178" s="23">
        <f t="shared" si="502"/>
        <v>0</v>
      </c>
      <c r="AG1178" s="23">
        <f t="shared" si="503"/>
        <v>0</v>
      </c>
      <c r="AH1178" s="23">
        <f t="shared" si="504"/>
        <v>0</v>
      </c>
      <c r="AI1178" s="23">
        <f t="shared" si="505"/>
        <v>0</v>
      </c>
      <c r="AJ1178" s="23">
        <f t="shared" si="506"/>
        <v>0</v>
      </c>
    </row>
    <row r="1179" spans="1:36" ht="25.5" customHeight="1" x14ac:dyDescent="0.2">
      <c r="A1179" s="126" t="s">
        <v>0</v>
      </c>
      <c r="B1179" s="128" t="s">
        <v>1273</v>
      </c>
      <c r="C1179" s="41" t="s">
        <v>34</v>
      </c>
      <c r="D1179" s="74" t="s">
        <v>1180</v>
      </c>
      <c r="E1179" s="93" t="str">
        <f t="shared" si="497"/>
        <v>Niveau 3</v>
      </c>
      <c r="F1179" s="27" t="s">
        <v>1135</v>
      </c>
      <c r="G1179" s="41" t="s">
        <v>1145</v>
      </c>
      <c r="H1179" s="76">
        <v>270</v>
      </c>
      <c r="I1179" s="109">
        <v>5.5</v>
      </c>
      <c r="J1179" s="94">
        <f t="shared" si="498"/>
        <v>1485</v>
      </c>
      <c r="K1179" s="27">
        <v>0</v>
      </c>
      <c r="L1179" s="27">
        <v>0</v>
      </c>
      <c r="M1179" s="27">
        <v>0</v>
      </c>
      <c r="N1179" s="27">
        <v>446</v>
      </c>
      <c r="O1179" s="27">
        <v>0</v>
      </c>
      <c r="P1179" s="118"/>
      <c r="Q1179" s="27"/>
      <c r="R1179" s="45"/>
      <c r="S1179" s="55"/>
      <c r="T1179" s="23"/>
      <c r="U1179" s="23"/>
      <c r="V1179" s="23"/>
      <c r="W1179" s="23"/>
      <c r="X1179" s="23"/>
      <c r="Y1179" s="91"/>
      <c r="Z1179" s="92"/>
      <c r="AA1179" s="92"/>
      <c r="AB1179" s="67" t="str">
        <f t="shared" si="499"/>
        <v/>
      </c>
      <c r="AC1179" s="67" t="str">
        <f t="shared" si="500"/>
        <v/>
      </c>
      <c r="AD1179" s="67" t="str">
        <f t="shared" si="501"/>
        <v/>
      </c>
      <c r="AE1179" s="31"/>
      <c r="AF1179" s="23">
        <f t="shared" si="502"/>
        <v>0</v>
      </c>
      <c r="AG1179" s="23">
        <f t="shared" si="503"/>
        <v>0</v>
      </c>
      <c r="AH1179" s="23">
        <f t="shared" si="504"/>
        <v>1</v>
      </c>
      <c r="AI1179" s="23">
        <f t="shared" si="505"/>
        <v>0</v>
      </c>
      <c r="AJ1179" s="23">
        <f t="shared" si="506"/>
        <v>0</v>
      </c>
    </row>
    <row r="1180" spans="1:36" ht="25.5" customHeight="1" x14ac:dyDescent="0.2">
      <c r="A1180" s="126" t="s">
        <v>0</v>
      </c>
      <c r="B1180" s="97" t="s">
        <v>1274</v>
      </c>
      <c r="C1180" s="41" t="s">
        <v>31</v>
      </c>
      <c r="D1180" s="74" t="s">
        <v>1179</v>
      </c>
      <c r="E1180" s="93" t="str">
        <f t="shared" si="497"/>
        <v>Niveau 2</v>
      </c>
      <c r="F1180" s="27" t="s">
        <v>1136</v>
      </c>
      <c r="G1180" s="41" t="s">
        <v>1145</v>
      </c>
      <c r="H1180" s="76">
        <v>65</v>
      </c>
      <c r="I1180" s="109">
        <v>4.5999999999999996</v>
      </c>
      <c r="J1180" s="94">
        <f t="shared" si="498"/>
        <v>299</v>
      </c>
      <c r="K1180" s="27">
        <v>0</v>
      </c>
      <c r="L1180" s="27">
        <v>0</v>
      </c>
      <c r="M1180" s="27">
        <v>0</v>
      </c>
      <c r="N1180" s="27">
        <v>60</v>
      </c>
      <c r="O1180" s="27">
        <v>0</v>
      </c>
      <c r="P1180" s="118"/>
      <c r="Q1180" s="27"/>
      <c r="R1180" s="45"/>
      <c r="S1180" s="55"/>
      <c r="T1180" s="23"/>
      <c r="U1180" s="23"/>
      <c r="V1180" s="23"/>
      <c r="W1180" s="23"/>
      <c r="X1180" s="23"/>
      <c r="Y1180" s="91"/>
      <c r="Z1180" s="92"/>
      <c r="AA1180" s="92"/>
      <c r="AB1180" s="67" t="str">
        <f t="shared" si="499"/>
        <v/>
      </c>
      <c r="AC1180" s="67" t="str">
        <f t="shared" si="500"/>
        <v/>
      </c>
      <c r="AD1180" s="67" t="str">
        <f t="shared" si="501"/>
        <v/>
      </c>
      <c r="AE1180" s="31"/>
      <c r="AF1180" s="23">
        <f t="shared" si="502"/>
        <v>0</v>
      </c>
      <c r="AG1180" s="23">
        <f t="shared" si="503"/>
        <v>1</v>
      </c>
      <c r="AH1180" s="23">
        <f t="shared" si="504"/>
        <v>0</v>
      </c>
      <c r="AI1180" s="23">
        <f t="shared" si="505"/>
        <v>0</v>
      </c>
      <c r="AJ1180" s="23">
        <f t="shared" si="506"/>
        <v>0</v>
      </c>
    </row>
    <row r="1181" spans="1:36" ht="25.5" customHeight="1" x14ac:dyDescent="0.2">
      <c r="A1181" s="177" t="s">
        <v>0</v>
      </c>
      <c r="B1181" s="178" t="s">
        <v>1306</v>
      </c>
      <c r="C1181" s="179" t="s">
        <v>34</v>
      </c>
      <c r="D1181" s="74"/>
      <c r="E1181" s="93"/>
      <c r="F1181" s="27"/>
      <c r="G1181" s="41"/>
      <c r="H1181" s="76"/>
      <c r="I1181" s="109"/>
      <c r="J1181" s="94"/>
      <c r="K1181" s="27"/>
      <c r="L1181" s="27"/>
      <c r="M1181" s="27"/>
      <c r="N1181" s="27"/>
      <c r="O1181" s="27"/>
      <c r="P1181" s="118"/>
      <c r="Q1181" s="27"/>
      <c r="R1181" s="45"/>
      <c r="S1181" s="122"/>
      <c r="T1181" s="23"/>
      <c r="U1181" s="23"/>
      <c r="V1181" s="23"/>
      <c r="W1181" s="23"/>
      <c r="X1181" s="23"/>
      <c r="Y1181" s="91"/>
      <c r="Z1181" s="92"/>
      <c r="AA1181" s="92"/>
      <c r="AB1181" s="121"/>
      <c r="AC1181" s="121"/>
      <c r="AD1181" s="121"/>
      <c r="AE1181" s="31"/>
      <c r="AF1181" s="23"/>
      <c r="AG1181" s="23"/>
      <c r="AH1181" s="23"/>
      <c r="AI1181" s="23"/>
      <c r="AJ1181" s="23"/>
    </row>
    <row r="1182" spans="1:36" ht="25.5" customHeight="1" x14ac:dyDescent="0.2">
      <c r="A1182" s="126" t="s">
        <v>0</v>
      </c>
      <c r="B1182" s="97" t="s">
        <v>1275</v>
      </c>
      <c r="C1182" s="41" t="s">
        <v>1340</v>
      </c>
      <c r="D1182" s="74" t="s">
        <v>1179</v>
      </c>
      <c r="E1182" s="93" t="str">
        <f t="shared" ref="E1182:E1205" si="507">IF(D1182="Bon état","Niveau 1",IF(D1182="Faïencée","Niveau 2",IF(D1182="Fortement faïencée","Niveau 3",IF(D1182="Orniérée","Niveau 4",IF(D1182="Affaissée ou quasi détruite","Niveau 5","")))))</f>
        <v>Niveau 2</v>
      </c>
      <c r="F1182" s="27" t="s">
        <v>1136</v>
      </c>
      <c r="G1182" s="41" t="s">
        <v>1145</v>
      </c>
      <c r="H1182" s="76">
        <v>180</v>
      </c>
      <c r="I1182" s="109">
        <v>6</v>
      </c>
      <c r="J1182" s="94">
        <f t="shared" ref="J1182:J1205" si="508">I1182*H1182</f>
        <v>1080</v>
      </c>
      <c r="K1182" s="27">
        <v>0</v>
      </c>
      <c r="L1182" s="27">
        <v>0</v>
      </c>
      <c r="M1182" s="27">
        <v>0</v>
      </c>
      <c r="N1182" s="27">
        <v>216</v>
      </c>
      <c r="O1182" s="27">
        <v>0</v>
      </c>
      <c r="P1182" s="118"/>
      <c r="Q1182" s="27"/>
      <c r="R1182" s="45"/>
      <c r="S1182" s="55"/>
      <c r="T1182" s="23"/>
      <c r="U1182" s="23"/>
      <c r="V1182" s="23"/>
      <c r="W1182" s="23"/>
      <c r="X1182" s="23"/>
      <c r="Y1182" s="91"/>
      <c r="Z1182" s="92"/>
      <c r="AA1182" s="92"/>
      <c r="AB1182" s="67" t="str">
        <f t="shared" ref="AB1182:AB1205" si="509">IF(R1182="Année N",Y1182+Z1182+AA1182,"")</f>
        <v/>
      </c>
      <c r="AC1182" s="67" t="str">
        <f t="shared" ref="AC1182:AC1205" si="510">IF(R1182="N+1",Y1182+Z1182+AA1182,"")</f>
        <v/>
      </c>
      <c r="AD1182" s="67" t="str">
        <f t="shared" ref="AD1182:AD1205" si="511">IF(R1182="&gt; N+1",Y1182+Z1182+AA1182,"")</f>
        <v/>
      </c>
      <c r="AE1182" s="31"/>
      <c r="AF1182" s="23">
        <f t="shared" ref="AF1182:AF1205" si="512">IF(E1182="Niveau 1",1,0)</f>
        <v>0</v>
      </c>
      <c r="AG1182" s="23">
        <f t="shared" ref="AG1182:AG1205" si="513">IF(E1182="Niveau 2",1,0)</f>
        <v>1</v>
      </c>
      <c r="AH1182" s="23">
        <f t="shared" ref="AH1182:AH1205" si="514">IF(E1182="Niveau 3",1,0)</f>
        <v>0</v>
      </c>
      <c r="AI1182" s="23">
        <f t="shared" ref="AI1182:AI1205" si="515">IF(E1182="Niveau 4",1,0)</f>
        <v>0</v>
      </c>
      <c r="AJ1182" s="23">
        <f t="shared" ref="AJ1182:AJ1205" si="516">IF(E1182="Niveau 5",1,0)</f>
        <v>0</v>
      </c>
    </row>
    <row r="1183" spans="1:36" ht="25.5" customHeight="1" x14ac:dyDescent="0.2">
      <c r="A1183" s="126" t="s">
        <v>1</v>
      </c>
      <c r="B1183" s="97" t="s">
        <v>1276</v>
      </c>
      <c r="C1183" s="41" t="s">
        <v>31</v>
      </c>
      <c r="D1183" s="74" t="s">
        <v>1339</v>
      </c>
      <c r="E1183" s="93" t="str">
        <f t="shared" si="507"/>
        <v>Niveau 1</v>
      </c>
      <c r="F1183" s="27" t="s">
        <v>1136</v>
      </c>
      <c r="G1183" s="41" t="s">
        <v>1145</v>
      </c>
      <c r="H1183" s="76">
        <v>400</v>
      </c>
      <c r="I1183" s="109">
        <v>6.5</v>
      </c>
      <c r="J1183" s="94">
        <f t="shared" si="508"/>
        <v>2600</v>
      </c>
      <c r="K1183" s="27">
        <v>0</v>
      </c>
      <c r="L1183" s="27">
        <v>0</v>
      </c>
      <c r="M1183" s="27">
        <v>0</v>
      </c>
      <c r="N1183" s="27">
        <v>0</v>
      </c>
      <c r="O1183" s="27">
        <v>0</v>
      </c>
      <c r="P1183" s="118"/>
      <c r="Q1183" s="27"/>
      <c r="R1183" s="45"/>
      <c r="S1183" s="55"/>
      <c r="T1183" s="23"/>
      <c r="U1183" s="23"/>
      <c r="V1183" s="23"/>
      <c r="W1183" s="23"/>
      <c r="X1183" s="23"/>
      <c r="Y1183" s="91"/>
      <c r="Z1183" s="92"/>
      <c r="AA1183" s="92"/>
      <c r="AB1183" s="67" t="str">
        <f t="shared" si="509"/>
        <v/>
      </c>
      <c r="AC1183" s="67" t="str">
        <f t="shared" si="510"/>
        <v/>
      </c>
      <c r="AD1183" s="67" t="str">
        <f t="shared" si="511"/>
        <v/>
      </c>
      <c r="AE1183" s="31"/>
      <c r="AF1183" s="23">
        <f t="shared" si="512"/>
        <v>1</v>
      </c>
      <c r="AG1183" s="23">
        <f t="shared" si="513"/>
        <v>0</v>
      </c>
      <c r="AH1183" s="23">
        <f t="shared" si="514"/>
        <v>0</v>
      </c>
      <c r="AI1183" s="23">
        <f t="shared" si="515"/>
        <v>0</v>
      </c>
      <c r="AJ1183" s="23">
        <f t="shared" si="516"/>
        <v>0</v>
      </c>
    </row>
    <row r="1184" spans="1:36" ht="25.5" customHeight="1" x14ac:dyDescent="0.2">
      <c r="A1184" s="126" t="s">
        <v>0</v>
      </c>
      <c r="B1184" s="97" t="s">
        <v>1067</v>
      </c>
      <c r="C1184" s="41" t="s">
        <v>1113</v>
      </c>
      <c r="D1184" s="74" t="s">
        <v>1179</v>
      </c>
      <c r="E1184" s="93" t="str">
        <f t="shared" si="507"/>
        <v>Niveau 2</v>
      </c>
      <c r="F1184" s="27" t="s">
        <v>1136</v>
      </c>
      <c r="G1184" s="41" t="s">
        <v>1145</v>
      </c>
      <c r="H1184" s="76">
        <v>195</v>
      </c>
      <c r="I1184" s="109">
        <v>4.5</v>
      </c>
      <c r="J1184" s="94">
        <f t="shared" si="508"/>
        <v>877.5</v>
      </c>
      <c r="K1184" s="27">
        <v>0</v>
      </c>
      <c r="L1184" s="27">
        <v>0</v>
      </c>
      <c r="M1184" s="27">
        <v>0</v>
      </c>
      <c r="N1184" s="27">
        <v>176</v>
      </c>
      <c r="O1184" s="27">
        <v>0</v>
      </c>
      <c r="P1184" s="118"/>
      <c r="Q1184" s="27"/>
      <c r="R1184" s="45"/>
      <c r="S1184" s="55"/>
      <c r="T1184" s="23"/>
      <c r="U1184" s="23"/>
      <c r="V1184" s="23"/>
      <c r="W1184" s="23"/>
      <c r="X1184" s="23"/>
      <c r="Y1184" s="91"/>
      <c r="Z1184" s="92"/>
      <c r="AA1184" s="92"/>
      <c r="AB1184" s="67" t="str">
        <f t="shared" si="509"/>
        <v/>
      </c>
      <c r="AC1184" s="67" t="str">
        <f t="shared" si="510"/>
        <v/>
      </c>
      <c r="AD1184" s="67" t="str">
        <f t="shared" si="511"/>
        <v/>
      </c>
      <c r="AE1184" s="31"/>
      <c r="AF1184" s="23">
        <f t="shared" si="512"/>
        <v>0</v>
      </c>
      <c r="AG1184" s="23">
        <f t="shared" si="513"/>
        <v>1</v>
      </c>
      <c r="AH1184" s="23">
        <f t="shared" si="514"/>
        <v>0</v>
      </c>
      <c r="AI1184" s="23">
        <f t="shared" si="515"/>
        <v>0</v>
      </c>
      <c r="AJ1184" s="23">
        <f t="shared" si="516"/>
        <v>0</v>
      </c>
    </row>
    <row r="1185" spans="1:36" ht="25.5" customHeight="1" x14ac:dyDescent="0.2">
      <c r="A1185" s="126" t="s">
        <v>0</v>
      </c>
      <c r="B1185" s="97" t="s">
        <v>1278</v>
      </c>
      <c r="C1185" s="41" t="s">
        <v>1116</v>
      </c>
      <c r="D1185" s="74" t="s">
        <v>1179</v>
      </c>
      <c r="E1185" s="93" t="str">
        <f t="shared" si="507"/>
        <v>Niveau 2</v>
      </c>
      <c r="F1185" s="27" t="s">
        <v>1136</v>
      </c>
      <c r="G1185" s="41" t="s">
        <v>1145</v>
      </c>
      <c r="H1185" s="76">
        <v>370</v>
      </c>
      <c r="I1185" s="109">
        <v>5.6</v>
      </c>
      <c r="J1185" s="94">
        <f t="shared" si="508"/>
        <v>2072</v>
      </c>
      <c r="K1185" s="27">
        <v>0</v>
      </c>
      <c r="L1185" s="27">
        <v>0</v>
      </c>
      <c r="M1185" s="27">
        <v>0</v>
      </c>
      <c r="N1185" s="27">
        <v>414</v>
      </c>
      <c r="O1185" s="27">
        <v>0</v>
      </c>
      <c r="P1185" s="118"/>
      <c r="Q1185" s="27"/>
      <c r="R1185" s="45"/>
      <c r="S1185" s="55"/>
      <c r="T1185" s="23"/>
      <c r="U1185" s="23"/>
      <c r="V1185" s="23"/>
      <c r="W1185" s="23"/>
      <c r="X1185" s="23"/>
      <c r="Y1185" s="91"/>
      <c r="Z1185" s="92"/>
      <c r="AA1185" s="92"/>
      <c r="AB1185" s="67" t="str">
        <f t="shared" si="509"/>
        <v/>
      </c>
      <c r="AC1185" s="67" t="str">
        <f t="shared" si="510"/>
        <v/>
      </c>
      <c r="AD1185" s="67" t="str">
        <f t="shared" si="511"/>
        <v/>
      </c>
      <c r="AE1185" s="31"/>
      <c r="AF1185" s="23">
        <f t="shared" si="512"/>
        <v>0</v>
      </c>
      <c r="AG1185" s="23">
        <f t="shared" si="513"/>
        <v>1</v>
      </c>
      <c r="AH1185" s="23">
        <f t="shared" si="514"/>
        <v>0</v>
      </c>
      <c r="AI1185" s="23">
        <f t="shared" si="515"/>
        <v>0</v>
      </c>
      <c r="AJ1185" s="23">
        <f t="shared" si="516"/>
        <v>0</v>
      </c>
    </row>
    <row r="1186" spans="1:36" ht="25.5" customHeight="1" x14ac:dyDescent="0.2">
      <c r="A1186" s="126" t="s">
        <v>0</v>
      </c>
      <c r="B1186" s="97" t="s">
        <v>1069</v>
      </c>
      <c r="C1186" s="41" t="s">
        <v>37</v>
      </c>
      <c r="D1186" s="74" t="s">
        <v>1179</v>
      </c>
      <c r="E1186" s="93" t="str">
        <f t="shared" si="507"/>
        <v>Niveau 2</v>
      </c>
      <c r="F1186" s="27" t="s">
        <v>1136</v>
      </c>
      <c r="G1186" s="41" t="s">
        <v>1145</v>
      </c>
      <c r="H1186" s="76">
        <v>340</v>
      </c>
      <c r="I1186" s="109">
        <v>6.5</v>
      </c>
      <c r="J1186" s="94">
        <f t="shared" si="508"/>
        <v>2210</v>
      </c>
      <c r="K1186" s="27">
        <v>0</v>
      </c>
      <c r="L1186" s="27">
        <v>0</v>
      </c>
      <c r="M1186" s="27">
        <v>0</v>
      </c>
      <c r="N1186" s="27">
        <v>442</v>
      </c>
      <c r="O1186" s="27">
        <v>0</v>
      </c>
      <c r="P1186" s="118"/>
      <c r="Q1186" s="27"/>
      <c r="R1186" s="45"/>
      <c r="S1186" s="55"/>
      <c r="T1186" s="23"/>
      <c r="U1186" s="23"/>
      <c r="V1186" s="23"/>
      <c r="W1186" s="23"/>
      <c r="X1186" s="23"/>
      <c r="Y1186" s="91"/>
      <c r="Z1186" s="92"/>
      <c r="AA1186" s="92"/>
      <c r="AB1186" s="67" t="str">
        <f t="shared" si="509"/>
        <v/>
      </c>
      <c r="AC1186" s="67" t="str">
        <f t="shared" si="510"/>
        <v/>
      </c>
      <c r="AD1186" s="67" t="str">
        <f t="shared" si="511"/>
        <v/>
      </c>
      <c r="AE1186" s="31"/>
      <c r="AF1186" s="23">
        <f t="shared" si="512"/>
        <v>0</v>
      </c>
      <c r="AG1186" s="23">
        <f t="shared" si="513"/>
        <v>1</v>
      </c>
      <c r="AH1186" s="23">
        <f t="shared" si="514"/>
        <v>0</v>
      </c>
      <c r="AI1186" s="23">
        <f t="shared" si="515"/>
        <v>0</v>
      </c>
      <c r="AJ1186" s="23">
        <f t="shared" si="516"/>
        <v>0</v>
      </c>
    </row>
    <row r="1187" spans="1:36" ht="25.5" customHeight="1" x14ac:dyDescent="0.2">
      <c r="A1187" s="126" t="s">
        <v>0</v>
      </c>
      <c r="B1187" s="97" t="s">
        <v>1277</v>
      </c>
      <c r="C1187" s="41" t="s">
        <v>36</v>
      </c>
      <c r="D1187" s="74" t="s">
        <v>1339</v>
      </c>
      <c r="E1187" s="93" t="str">
        <f t="shared" si="507"/>
        <v>Niveau 1</v>
      </c>
      <c r="F1187" s="27" t="s">
        <v>1135</v>
      </c>
      <c r="G1187" s="41" t="s">
        <v>1145</v>
      </c>
      <c r="H1187" s="76">
        <v>507</v>
      </c>
      <c r="I1187" s="109">
        <v>8.4</v>
      </c>
      <c r="J1187" s="94">
        <f t="shared" si="508"/>
        <v>4258.8</v>
      </c>
      <c r="K1187" s="27">
        <v>0</v>
      </c>
      <c r="L1187" s="27">
        <v>0</v>
      </c>
      <c r="M1187" s="27">
        <v>0</v>
      </c>
      <c r="N1187" s="27">
        <v>0</v>
      </c>
      <c r="O1187" s="27">
        <v>0</v>
      </c>
      <c r="P1187" s="118">
        <v>2014</v>
      </c>
      <c r="Q1187" s="27" t="s">
        <v>1170</v>
      </c>
      <c r="R1187" s="45"/>
      <c r="S1187" s="55"/>
      <c r="T1187" s="23"/>
      <c r="U1187" s="23"/>
      <c r="V1187" s="23"/>
      <c r="W1187" s="23"/>
      <c r="X1187" s="23"/>
      <c r="Y1187" s="91"/>
      <c r="Z1187" s="92"/>
      <c r="AA1187" s="92"/>
      <c r="AB1187" s="67" t="str">
        <f t="shared" si="509"/>
        <v/>
      </c>
      <c r="AC1187" s="67" t="str">
        <f t="shared" si="510"/>
        <v/>
      </c>
      <c r="AD1187" s="67" t="str">
        <f t="shared" si="511"/>
        <v/>
      </c>
      <c r="AE1187" s="31"/>
      <c r="AF1187" s="23">
        <f t="shared" si="512"/>
        <v>1</v>
      </c>
      <c r="AG1187" s="23">
        <f t="shared" si="513"/>
        <v>0</v>
      </c>
      <c r="AH1187" s="23">
        <f t="shared" si="514"/>
        <v>0</v>
      </c>
      <c r="AI1187" s="23">
        <f t="shared" si="515"/>
        <v>0</v>
      </c>
      <c r="AJ1187" s="23">
        <f t="shared" si="516"/>
        <v>0</v>
      </c>
    </row>
    <row r="1188" spans="1:36" ht="25.5" customHeight="1" x14ac:dyDescent="0.2">
      <c r="A1188" s="126" t="s">
        <v>0</v>
      </c>
      <c r="B1188" s="60" t="s">
        <v>1279</v>
      </c>
      <c r="C1188" s="41" t="s">
        <v>1114</v>
      </c>
      <c r="D1188" s="74" t="s">
        <v>1179</v>
      </c>
      <c r="E1188" s="93" t="str">
        <f t="shared" si="507"/>
        <v>Niveau 2</v>
      </c>
      <c r="F1188" s="27" t="s">
        <v>1135</v>
      </c>
      <c r="G1188" s="41" t="s">
        <v>1145</v>
      </c>
      <c r="H1188" s="76">
        <v>627</v>
      </c>
      <c r="I1188" s="109">
        <v>5.5</v>
      </c>
      <c r="J1188" s="94">
        <f t="shared" si="508"/>
        <v>3448.5</v>
      </c>
      <c r="K1188" s="27">
        <v>50</v>
      </c>
      <c r="L1188" s="27">
        <v>0</v>
      </c>
      <c r="M1188" s="27">
        <v>0</v>
      </c>
      <c r="N1188" s="27">
        <v>690</v>
      </c>
      <c r="O1188" s="27">
        <v>0</v>
      </c>
      <c r="P1188" s="118"/>
      <c r="Q1188" s="27"/>
      <c r="R1188" s="45"/>
      <c r="S1188" s="55"/>
      <c r="T1188" s="23"/>
      <c r="U1188" s="23"/>
      <c r="V1188" s="23"/>
      <c r="W1188" s="23"/>
      <c r="X1188" s="23"/>
      <c r="Y1188" s="91"/>
      <c r="Z1188" s="92"/>
      <c r="AA1188" s="92"/>
      <c r="AB1188" s="67" t="str">
        <f t="shared" si="509"/>
        <v/>
      </c>
      <c r="AC1188" s="67" t="str">
        <f t="shared" si="510"/>
        <v/>
      </c>
      <c r="AD1188" s="67" t="str">
        <f t="shared" si="511"/>
        <v/>
      </c>
      <c r="AE1188" s="31"/>
      <c r="AF1188" s="23">
        <f t="shared" si="512"/>
        <v>0</v>
      </c>
      <c r="AG1188" s="23">
        <f t="shared" si="513"/>
        <v>1</v>
      </c>
      <c r="AH1188" s="23">
        <f t="shared" si="514"/>
        <v>0</v>
      </c>
      <c r="AI1188" s="23">
        <f t="shared" si="515"/>
        <v>0</v>
      </c>
      <c r="AJ1188" s="23">
        <f t="shared" si="516"/>
        <v>0</v>
      </c>
    </row>
    <row r="1189" spans="1:36" ht="25.5" customHeight="1" x14ac:dyDescent="0.2">
      <c r="A1189" s="126" t="s">
        <v>0</v>
      </c>
      <c r="B1189" s="97" t="s">
        <v>1280</v>
      </c>
      <c r="C1189" s="41" t="s">
        <v>30</v>
      </c>
      <c r="D1189" s="74" t="s">
        <v>1339</v>
      </c>
      <c r="E1189" s="93" t="str">
        <f t="shared" si="507"/>
        <v>Niveau 1</v>
      </c>
      <c r="F1189" s="27" t="s">
        <v>1136</v>
      </c>
      <c r="G1189" s="41" t="s">
        <v>1145</v>
      </c>
      <c r="H1189" s="76">
        <v>145</v>
      </c>
      <c r="I1189" s="109">
        <v>5.5</v>
      </c>
      <c r="J1189" s="94">
        <f t="shared" si="508"/>
        <v>797.5</v>
      </c>
      <c r="K1189" s="27">
        <v>0</v>
      </c>
      <c r="L1189" s="27">
        <v>0</v>
      </c>
      <c r="M1189" s="27">
        <v>0</v>
      </c>
      <c r="N1189" s="27">
        <v>0</v>
      </c>
      <c r="O1189" s="27">
        <v>0</v>
      </c>
      <c r="P1189" s="118"/>
      <c r="Q1189" s="27"/>
      <c r="R1189" s="45"/>
      <c r="S1189" s="55"/>
      <c r="T1189" s="23"/>
      <c r="U1189" s="23"/>
      <c r="V1189" s="23"/>
      <c r="W1189" s="23"/>
      <c r="X1189" s="23"/>
      <c r="Y1189" s="91"/>
      <c r="Z1189" s="92"/>
      <c r="AA1189" s="92"/>
      <c r="AB1189" s="67" t="str">
        <f t="shared" si="509"/>
        <v/>
      </c>
      <c r="AC1189" s="67" t="str">
        <f t="shared" si="510"/>
        <v/>
      </c>
      <c r="AD1189" s="67" t="str">
        <f t="shared" si="511"/>
        <v/>
      </c>
      <c r="AE1189" s="31"/>
      <c r="AF1189" s="23">
        <f t="shared" si="512"/>
        <v>1</v>
      </c>
      <c r="AG1189" s="23">
        <f t="shared" si="513"/>
        <v>0</v>
      </c>
      <c r="AH1189" s="23">
        <f t="shared" si="514"/>
        <v>0</v>
      </c>
      <c r="AI1189" s="23">
        <f t="shared" si="515"/>
        <v>0</v>
      </c>
      <c r="AJ1189" s="23">
        <f t="shared" si="516"/>
        <v>0</v>
      </c>
    </row>
    <row r="1190" spans="1:36" ht="25.5" customHeight="1" x14ac:dyDescent="0.2">
      <c r="A1190" s="126" t="s">
        <v>0</v>
      </c>
      <c r="B1190" s="127" t="s">
        <v>1281</v>
      </c>
      <c r="C1190" s="41" t="s">
        <v>1113</v>
      </c>
      <c r="D1190" s="74" t="s">
        <v>1339</v>
      </c>
      <c r="E1190" s="93" t="str">
        <f t="shared" si="507"/>
        <v>Niveau 1</v>
      </c>
      <c r="F1190" s="27" t="s">
        <v>1136</v>
      </c>
      <c r="G1190" s="41" t="s">
        <v>1145</v>
      </c>
      <c r="H1190" s="76">
        <v>80</v>
      </c>
      <c r="I1190" s="109">
        <v>4.7</v>
      </c>
      <c r="J1190" s="94">
        <f t="shared" si="508"/>
        <v>376</v>
      </c>
      <c r="K1190" s="27">
        <v>0</v>
      </c>
      <c r="L1190" s="27">
        <v>0</v>
      </c>
      <c r="M1190" s="27">
        <v>0</v>
      </c>
      <c r="N1190" s="27">
        <v>0</v>
      </c>
      <c r="O1190" s="27">
        <v>0</v>
      </c>
      <c r="P1190" s="118">
        <v>2013</v>
      </c>
      <c r="Q1190" s="27" t="s">
        <v>1117</v>
      </c>
      <c r="R1190" s="45"/>
      <c r="S1190" s="55"/>
      <c r="T1190" s="23"/>
      <c r="U1190" s="23"/>
      <c r="V1190" s="23"/>
      <c r="W1190" s="23"/>
      <c r="X1190" s="23"/>
      <c r="Y1190" s="91"/>
      <c r="Z1190" s="92"/>
      <c r="AA1190" s="92"/>
      <c r="AB1190" s="67" t="str">
        <f t="shared" si="509"/>
        <v/>
      </c>
      <c r="AC1190" s="67" t="str">
        <f t="shared" si="510"/>
        <v/>
      </c>
      <c r="AD1190" s="67" t="str">
        <f t="shared" si="511"/>
        <v/>
      </c>
      <c r="AE1190" s="31"/>
      <c r="AF1190" s="23">
        <f t="shared" si="512"/>
        <v>1</v>
      </c>
      <c r="AG1190" s="23">
        <f t="shared" si="513"/>
        <v>0</v>
      </c>
      <c r="AH1190" s="23">
        <f t="shared" si="514"/>
        <v>0</v>
      </c>
      <c r="AI1190" s="23">
        <f t="shared" si="515"/>
        <v>0</v>
      </c>
      <c r="AJ1190" s="23">
        <f t="shared" si="516"/>
        <v>0</v>
      </c>
    </row>
    <row r="1191" spans="1:36" ht="25.5" customHeight="1" x14ac:dyDescent="0.2">
      <c r="A1191" s="126" t="s">
        <v>7</v>
      </c>
      <c r="B1191" s="97" t="s">
        <v>1281</v>
      </c>
      <c r="C1191" s="41" t="s">
        <v>27</v>
      </c>
      <c r="D1191" s="74" t="s">
        <v>1179</v>
      </c>
      <c r="E1191" s="93" t="str">
        <f t="shared" si="507"/>
        <v>Niveau 2</v>
      </c>
      <c r="F1191" s="27" t="s">
        <v>1136</v>
      </c>
      <c r="G1191" s="41" t="s">
        <v>1145</v>
      </c>
      <c r="H1191" s="76">
        <v>75</v>
      </c>
      <c r="I1191" s="109">
        <v>4.7</v>
      </c>
      <c r="J1191" s="94">
        <f t="shared" si="508"/>
        <v>352.5</v>
      </c>
      <c r="K1191" s="27">
        <v>60</v>
      </c>
      <c r="L1191" s="27">
        <v>0</v>
      </c>
      <c r="M1191" s="27">
        <v>0</v>
      </c>
      <c r="N1191" s="27">
        <v>71</v>
      </c>
      <c r="O1191" s="27">
        <v>0</v>
      </c>
      <c r="P1191" s="118"/>
      <c r="Q1191" s="27"/>
      <c r="R1191" s="45"/>
      <c r="S1191" s="55"/>
      <c r="T1191" s="23"/>
      <c r="U1191" s="23"/>
      <c r="V1191" s="23"/>
      <c r="W1191" s="23"/>
      <c r="X1191" s="23"/>
      <c r="Y1191" s="91"/>
      <c r="Z1191" s="92"/>
      <c r="AA1191" s="92"/>
      <c r="AB1191" s="67" t="str">
        <f t="shared" si="509"/>
        <v/>
      </c>
      <c r="AC1191" s="67" t="str">
        <f t="shared" si="510"/>
        <v/>
      </c>
      <c r="AD1191" s="67" t="str">
        <f t="shared" si="511"/>
        <v/>
      </c>
      <c r="AE1191" s="31"/>
      <c r="AF1191" s="23">
        <f t="shared" si="512"/>
        <v>0</v>
      </c>
      <c r="AG1191" s="23">
        <f t="shared" si="513"/>
        <v>1</v>
      </c>
      <c r="AH1191" s="23">
        <f t="shared" si="514"/>
        <v>0</v>
      </c>
      <c r="AI1191" s="23">
        <f t="shared" si="515"/>
        <v>0</v>
      </c>
      <c r="AJ1191" s="23">
        <f t="shared" si="516"/>
        <v>0</v>
      </c>
    </row>
    <row r="1192" spans="1:36" ht="25.5" customHeight="1" x14ac:dyDescent="0.2">
      <c r="A1192" s="126" t="s">
        <v>0</v>
      </c>
      <c r="B1192" s="97" t="s">
        <v>1282</v>
      </c>
      <c r="C1192" s="41" t="s">
        <v>23</v>
      </c>
      <c r="D1192" s="74" t="s">
        <v>1339</v>
      </c>
      <c r="E1192" s="93" t="str">
        <f t="shared" si="507"/>
        <v>Niveau 1</v>
      </c>
      <c r="F1192" s="27" t="s">
        <v>1136</v>
      </c>
      <c r="G1192" s="41" t="s">
        <v>1145</v>
      </c>
      <c r="H1192" s="76">
        <v>74</v>
      </c>
      <c r="I1192" s="109">
        <v>4.5</v>
      </c>
      <c r="J1192" s="94">
        <f t="shared" si="508"/>
        <v>333</v>
      </c>
      <c r="K1192" s="27">
        <v>0</v>
      </c>
      <c r="L1192" s="27">
        <v>0</v>
      </c>
      <c r="M1192" s="27">
        <v>0</v>
      </c>
      <c r="N1192" s="27">
        <v>0</v>
      </c>
      <c r="O1192" s="27">
        <v>0</v>
      </c>
      <c r="P1192" s="118"/>
      <c r="Q1192" s="27"/>
      <c r="R1192" s="45"/>
      <c r="S1192" s="55"/>
      <c r="T1192" s="23"/>
      <c r="U1192" s="23"/>
      <c r="V1192" s="23"/>
      <c r="W1192" s="23"/>
      <c r="X1192" s="23"/>
      <c r="Y1192" s="91"/>
      <c r="Z1192" s="92"/>
      <c r="AA1192" s="92"/>
      <c r="AB1192" s="67" t="str">
        <f t="shared" si="509"/>
        <v/>
      </c>
      <c r="AC1192" s="67" t="str">
        <f t="shared" si="510"/>
        <v/>
      </c>
      <c r="AD1192" s="67" t="str">
        <f t="shared" si="511"/>
        <v/>
      </c>
      <c r="AE1192" s="31"/>
      <c r="AF1192" s="23">
        <f t="shared" si="512"/>
        <v>1</v>
      </c>
      <c r="AG1192" s="23">
        <f t="shared" si="513"/>
        <v>0</v>
      </c>
      <c r="AH1192" s="23">
        <f t="shared" si="514"/>
        <v>0</v>
      </c>
      <c r="AI1192" s="23">
        <f t="shared" si="515"/>
        <v>0</v>
      </c>
      <c r="AJ1192" s="23">
        <f t="shared" si="516"/>
        <v>0</v>
      </c>
    </row>
    <row r="1193" spans="1:36" ht="25.5" customHeight="1" x14ac:dyDescent="0.2">
      <c r="A1193" s="126" t="s">
        <v>1</v>
      </c>
      <c r="B1193" s="97" t="s">
        <v>1283</v>
      </c>
      <c r="C1193" s="41" t="s">
        <v>29</v>
      </c>
      <c r="D1193" s="74" t="s">
        <v>1179</v>
      </c>
      <c r="E1193" s="93" t="str">
        <f t="shared" si="507"/>
        <v>Niveau 2</v>
      </c>
      <c r="F1193" s="27" t="s">
        <v>1134</v>
      </c>
      <c r="G1193" s="41" t="s">
        <v>1144</v>
      </c>
      <c r="H1193" s="76">
        <v>200</v>
      </c>
      <c r="I1193" s="109">
        <v>12</v>
      </c>
      <c r="J1193" s="94">
        <f t="shared" si="508"/>
        <v>2400</v>
      </c>
      <c r="K1193" s="27">
        <v>85</v>
      </c>
      <c r="L1193" s="27">
        <v>0</v>
      </c>
      <c r="M1193" s="27">
        <v>0</v>
      </c>
      <c r="N1193" s="27">
        <v>480</v>
      </c>
      <c r="O1193" s="27">
        <v>0</v>
      </c>
      <c r="P1193" s="118"/>
      <c r="Q1193" s="27"/>
      <c r="R1193" s="45"/>
      <c r="S1193" s="55"/>
      <c r="T1193" s="23"/>
      <c r="U1193" s="23"/>
      <c r="V1193" s="23"/>
      <c r="W1193" s="23"/>
      <c r="X1193" s="23"/>
      <c r="Y1193" s="91"/>
      <c r="Z1193" s="92"/>
      <c r="AA1193" s="92"/>
      <c r="AB1193" s="67" t="str">
        <f t="shared" si="509"/>
        <v/>
      </c>
      <c r="AC1193" s="67" t="str">
        <f t="shared" si="510"/>
        <v/>
      </c>
      <c r="AD1193" s="67" t="str">
        <f t="shared" si="511"/>
        <v/>
      </c>
      <c r="AE1193" s="31"/>
      <c r="AF1193" s="23">
        <f t="shared" si="512"/>
        <v>0</v>
      </c>
      <c r="AG1193" s="23">
        <f t="shared" si="513"/>
        <v>1</v>
      </c>
      <c r="AH1193" s="23">
        <f t="shared" si="514"/>
        <v>0</v>
      </c>
      <c r="AI1193" s="23">
        <f t="shared" si="515"/>
        <v>0</v>
      </c>
      <c r="AJ1193" s="23">
        <f t="shared" si="516"/>
        <v>0</v>
      </c>
    </row>
    <row r="1194" spans="1:36" ht="25.5" customHeight="1" x14ac:dyDescent="0.2">
      <c r="A1194" s="126" t="s">
        <v>0</v>
      </c>
      <c r="B1194" s="97" t="s">
        <v>1284</v>
      </c>
      <c r="C1194" s="41" t="s">
        <v>23</v>
      </c>
      <c r="D1194" s="74" t="s">
        <v>1339</v>
      </c>
      <c r="E1194" s="93" t="str">
        <f t="shared" si="507"/>
        <v>Niveau 1</v>
      </c>
      <c r="F1194" s="27" t="s">
        <v>1136</v>
      </c>
      <c r="G1194" s="41" t="s">
        <v>1145</v>
      </c>
      <c r="H1194" s="76">
        <v>243</v>
      </c>
      <c r="I1194" s="109">
        <v>7.5</v>
      </c>
      <c r="J1194" s="94">
        <f t="shared" si="508"/>
        <v>1822.5</v>
      </c>
      <c r="K1194" s="27">
        <v>0</v>
      </c>
      <c r="L1194" s="27">
        <v>0</v>
      </c>
      <c r="M1194" s="27">
        <v>0</v>
      </c>
      <c r="N1194" s="27">
        <v>0</v>
      </c>
      <c r="O1194" s="27">
        <v>0</v>
      </c>
      <c r="P1194" s="118"/>
      <c r="Q1194" s="27"/>
      <c r="R1194" s="45"/>
      <c r="S1194" s="55"/>
      <c r="T1194" s="23"/>
      <c r="U1194" s="23"/>
      <c r="V1194" s="23"/>
      <c r="W1194" s="23"/>
      <c r="X1194" s="23"/>
      <c r="Y1194" s="91"/>
      <c r="Z1194" s="92"/>
      <c r="AA1194" s="92"/>
      <c r="AB1194" s="67" t="str">
        <f t="shared" si="509"/>
        <v/>
      </c>
      <c r="AC1194" s="67" t="str">
        <f t="shared" si="510"/>
        <v/>
      </c>
      <c r="AD1194" s="67" t="str">
        <f t="shared" si="511"/>
        <v/>
      </c>
      <c r="AE1194" s="31"/>
      <c r="AF1194" s="23">
        <f t="shared" si="512"/>
        <v>1</v>
      </c>
      <c r="AG1194" s="23">
        <f t="shared" si="513"/>
        <v>0</v>
      </c>
      <c r="AH1194" s="23">
        <f t="shared" si="514"/>
        <v>0</v>
      </c>
      <c r="AI1194" s="23">
        <f t="shared" si="515"/>
        <v>0</v>
      </c>
      <c r="AJ1194" s="23">
        <f t="shared" si="516"/>
        <v>0</v>
      </c>
    </row>
    <row r="1195" spans="1:36" ht="25.5" customHeight="1" x14ac:dyDescent="0.2">
      <c r="A1195" s="126" t="s">
        <v>4</v>
      </c>
      <c r="B1195" s="97" t="s">
        <v>1294</v>
      </c>
      <c r="C1195" s="41" t="s">
        <v>24</v>
      </c>
      <c r="D1195" s="74" t="s">
        <v>1339</v>
      </c>
      <c r="E1195" s="93" t="str">
        <f t="shared" si="507"/>
        <v>Niveau 1</v>
      </c>
      <c r="F1195" s="27" t="s">
        <v>1135</v>
      </c>
      <c r="G1195" s="41" t="s">
        <v>1145</v>
      </c>
      <c r="H1195" s="76">
        <v>195</v>
      </c>
      <c r="I1195" s="109">
        <v>3.2</v>
      </c>
      <c r="J1195" s="94">
        <f t="shared" si="508"/>
        <v>624</v>
      </c>
      <c r="K1195" s="27">
        <v>0</v>
      </c>
      <c r="L1195" s="27">
        <v>0</v>
      </c>
      <c r="M1195" s="27">
        <v>0</v>
      </c>
      <c r="N1195" s="27">
        <v>0</v>
      </c>
      <c r="O1195" s="27">
        <v>0</v>
      </c>
      <c r="P1195" s="118"/>
      <c r="Q1195" s="27"/>
      <c r="R1195" s="45"/>
      <c r="S1195" s="55"/>
      <c r="T1195" s="23"/>
      <c r="U1195" s="23"/>
      <c r="V1195" s="23"/>
      <c r="W1195" s="23"/>
      <c r="X1195" s="23"/>
      <c r="Y1195" s="91"/>
      <c r="Z1195" s="92"/>
      <c r="AA1195" s="92"/>
      <c r="AB1195" s="67" t="str">
        <f t="shared" si="509"/>
        <v/>
      </c>
      <c r="AC1195" s="67" t="str">
        <f t="shared" si="510"/>
        <v/>
      </c>
      <c r="AD1195" s="67" t="str">
        <f t="shared" si="511"/>
        <v/>
      </c>
      <c r="AE1195" s="31"/>
      <c r="AF1195" s="23">
        <f t="shared" si="512"/>
        <v>1</v>
      </c>
      <c r="AG1195" s="23">
        <f t="shared" si="513"/>
        <v>0</v>
      </c>
      <c r="AH1195" s="23">
        <f t="shared" si="514"/>
        <v>0</v>
      </c>
      <c r="AI1195" s="23">
        <f t="shared" si="515"/>
        <v>0</v>
      </c>
      <c r="AJ1195" s="23">
        <f t="shared" si="516"/>
        <v>0</v>
      </c>
    </row>
    <row r="1196" spans="1:36" ht="25.5" customHeight="1" x14ac:dyDescent="0.2">
      <c r="A1196" s="126" t="s">
        <v>0</v>
      </c>
      <c r="B1196" s="97" t="s">
        <v>1078</v>
      </c>
      <c r="C1196" s="41" t="s">
        <v>1340</v>
      </c>
      <c r="D1196" s="74" t="s">
        <v>1179</v>
      </c>
      <c r="E1196" s="93" t="str">
        <f t="shared" si="507"/>
        <v>Niveau 2</v>
      </c>
      <c r="F1196" s="27" t="s">
        <v>1136</v>
      </c>
      <c r="G1196" s="41" t="s">
        <v>1145</v>
      </c>
      <c r="H1196" s="76">
        <v>90</v>
      </c>
      <c r="I1196" s="109">
        <v>6.5</v>
      </c>
      <c r="J1196" s="94">
        <f t="shared" si="508"/>
        <v>585</v>
      </c>
      <c r="K1196" s="27">
        <v>0</v>
      </c>
      <c r="L1196" s="27">
        <v>0</v>
      </c>
      <c r="M1196" s="27">
        <v>90</v>
      </c>
      <c r="N1196" s="27">
        <v>117</v>
      </c>
      <c r="O1196" s="27">
        <v>0</v>
      </c>
      <c r="P1196" s="118" t="s">
        <v>1249</v>
      </c>
      <c r="Q1196" s="27"/>
      <c r="R1196" s="45"/>
      <c r="S1196" s="55"/>
      <c r="T1196" s="23"/>
      <c r="U1196" s="23"/>
      <c r="V1196" s="23"/>
      <c r="W1196" s="23"/>
      <c r="X1196" s="23"/>
      <c r="Y1196" s="91"/>
      <c r="Z1196" s="92"/>
      <c r="AA1196" s="92"/>
      <c r="AB1196" s="67" t="str">
        <f t="shared" si="509"/>
        <v/>
      </c>
      <c r="AC1196" s="67" t="str">
        <f t="shared" si="510"/>
        <v/>
      </c>
      <c r="AD1196" s="67" t="str">
        <f t="shared" si="511"/>
        <v/>
      </c>
      <c r="AE1196" s="31"/>
      <c r="AF1196" s="23">
        <f t="shared" si="512"/>
        <v>0</v>
      </c>
      <c r="AG1196" s="23">
        <f t="shared" si="513"/>
        <v>1</v>
      </c>
      <c r="AH1196" s="23">
        <f t="shared" si="514"/>
        <v>0</v>
      </c>
      <c r="AI1196" s="23">
        <f t="shared" si="515"/>
        <v>0</v>
      </c>
      <c r="AJ1196" s="23">
        <f t="shared" si="516"/>
        <v>0</v>
      </c>
    </row>
    <row r="1197" spans="1:36" ht="25.5" customHeight="1" x14ac:dyDescent="0.2">
      <c r="A1197" s="177" t="s">
        <v>0</v>
      </c>
      <c r="B1197" s="181" t="s">
        <v>1293</v>
      </c>
      <c r="C1197" s="179" t="s">
        <v>1114</v>
      </c>
      <c r="D1197" s="74"/>
      <c r="E1197" s="93" t="str">
        <f t="shared" si="507"/>
        <v/>
      </c>
      <c r="F1197" s="27"/>
      <c r="G1197" s="41"/>
      <c r="H1197" s="76"/>
      <c r="I1197" s="109"/>
      <c r="J1197" s="94">
        <f t="shared" si="508"/>
        <v>0</v>
      </c>
      <c r="K1197" s="27"/>
      <c r="L1197" s="27"/>
      <c r="M1197" s="27"/>
      <c r="N1197" s="27"/>
      <c r="O1197" s="27"/>
      <c r="P1197" s="118"/>
      <c r="Q1197" s="27"/>
      <c r="R1197" s="45"/>
      <c r="S1197" s="55"/>
      <c r="T1197" s="23"/>
      <c r="U1197" s="23"/>
      <c r="V1197" s="23"/>
      <c r="W1197" s="23"/>
      <c r="X1197" s="23"/>
      <c r="Y1197" s="91"/>
      <c r="Z1197" s="92"/>
      <c r="AA1197" s="92"/>
      <c r="AB1197" s="67" t="str">
        <f t="shared" si="509"/>
        <v/>
      </c>
      <c r="AC1197" s="67" t="str">
        <f t="shared" si="510"/>
        <v/>
      </c>
      <c r="AD1197" s="67" t="str">
        <f t="shared" si="511"/>
        <v/>
      </c>
      <c r="AE1197" s="31"/>
      <c r="AF1197" s="23">
        <f t="shared" si="512"/>
        <v>0</v>
      </c>
      <c r="AG1197" s="23">
        <f t="shared" si="513"/>
        <v>0</v>
      </c>
      <c r="AH1197" s="23">
        <f t="shared" si="514"/>
        <v>0</v>
      </c>
      <c r="AI1197" s="23">
        <f t="shared" si="515"/>
        <v>0</v>
      </c>
      <c r="AJ1197" s="23">
        <f t="shared" si="516"/>
        <v>0</v>
      </c>
    </row>
    <row r="1198" spans="1:36" ht="25.5" customHeight="1" x14ac:dyDescent="0.2">
      <c r="A1198" s="126" t="s">
        <v>0</v>
      </c>
      <c r="B1198" s="60" t="s">
        <v>1080</v>
      </c>
      <c r="C1198" s="41" t="s">
        <v>1114</v>
      </c>
      <c r="D1198" s="74" t="s">
        <v>1339</v>
      </c>
      <c r="E1198" s="93" t="str">
        <f t="shared" si="507"/>
        <v>Niveau 1</v>
      </c>
      <c r="F1198" s="27" t="s">
        <v>1136</v>
      </c>
      <c r="G1198" s="41" t="s">
        <v>1145</v>
      </c>
      <c r="H1198" s="76">
        <v>110</v>
      </c>
      <c r="I1198" s="109">
        <v>5.3</v>
      </c>
      <c r="J1198" s="94">
        <f t="shared" si="508"/>
        <v>583</v>
      </c>
      <c r="K1198" s="27">
        <v>0</v>
      </c>
      <c r="L1198" s="27">
        <v>0</v>
      </c>
      <c r="M1198" s="27">
        <v>0</v>
      </c>
      <c r="N1198" s="27">
        <v>0</v>
      </c>
      <c r="O1198" s="27">
        <v>0</v>
      </c>
      <c r="P1198" s="118"/>
      <c r="Q1198" s="27"/>
      <c r="R1198" s="45"/>
      <c r="S1198" s="55"/>
      <c r="T1198" s="23"/>
      <c r="U1198" s="23"/>
      <c r="V1198" s="23"/>
      <c r="W1198" s="23"/>
      <c r="X1198" s="23"/>
      <c r="Y1198" s="91"/>
      <c r="Z1198" s="92"/>
      <c r="AA1198" s="92"/>
      <c r="AB1198" s="67" t="str">
        <f t="shared" si="509"/>
        <v/>
      </c>
      <c r="AC1198" s="67" t="str">
        <f t="shared" si="510"/>
        <v/>
      </c>
      <c r="AD1198" s="67" t="str">
        <f t="shared" si="511"/>
        <v/>
      </c>
      <c r="AE1198" s="31"/>
      <c r="AF1198" s="23">
        <f t="shared" si="512"/>
        <v>1</v>
      </c>
      <c r="AG1198" s="23">
        <f t="shared" si="513"/>
        <v>0</v>
      </c>
      <c r="AH1198" s="23">
        <f t="shared" si="514"/>
        <v>0</v>
      </c>
      <c r="AI1198" s="23">
        <f t="shared" si="515"/>
        <v>0</v>
      </c>
      <c r="AJ1198" s="23">
        <f t="shared" si="516"/>
        <v>0</v>
      </c>
    </row>
    <row r="1199" spans="1:36" ht="25.5" customHeight="1" x14ac:dyDescent="0.2">
      <c r="A1199" s="126" t="s">
        <v>0</v>
      </c>
      <c r="B1199" s="97" t="s">
        <v>1290</v>
      </c>
      <c r="C1199" s="41" t="s">
        <v>1114</v>
      </c>
      <c r="D1199" s="74" t="s">
        <v>1179</v>
      </c>
      <c r="E1199" s="93" t="str">
        <f t="shared" si="507"/>
        <v>Niveau 2</v>
      </c>
      <c r="F1199" s="27" t="s">
        <v>1136</v>
      </c>
      <c r="G1199" s="41" t="s">
        <v>1145</v>
      </c>
      <c r="H1199" s="76">
        <v>285</v>
      </c>
      <c r="I1199" s="109">
        <v>5.0999999999999996</v>
      </c>
      <c r="J1199" s="94">
        <f t="shared" si="508"/>
        <v>1453.5</v>
      </c>
      <c r="K1199" s="27">
        <v>0</v>
      </c>
      <c r="L1199" s="27">
        <v>0</v>
      </c>
      <c r="M1199" s="27">
        <v>0</v>
      </c>
      <c r="N1199" s="27">
        <v>291</v>
      </c>
      <c r="O1199" s="27">
        <v>0</v>
      </c>
      <c r="P1199" s="118"/>
      <c r="Q1199" s="27"/>
      <c r="R1199" s="45"/>
      <c r="S1199" s="55"/>
      <c r="T1199" s="23"/>
      <c r="U1199" s="23"/>
      <c r="V1199" s="23"/>
      <c r="W1199" s="23"/>
      <c r="X1199" s="23"/>
      <c r="Y1199" s="91"/>
      <c r="Z1199" s="92"/>
      <c r="AA1199" s="92"/>
      <c r="AB1199" s="67" t="str">
        <f t="shared" si="509"/>
        <v/>
      </c>
      <c r="AC1199" s="67" t="str">
        <f t="shared" si="510"/>
        <v/>
      </c>
      <c r="AD1199" s="67" t="str">
        <f t="shared" si="511"/>
        <v/>
      </c>
      <c r="AE1199" s="31"/>
      <c r="AF1199" s="23">
        <f t="shared" si="512"/>
        <v>0</v>
      </c>
      <c r="AG1199" s="23">
        <f t="shared" si="513"/>
        <v>1</v>
      </c>
      <c r="AH1199" s="23">
        <f t="shared" si="514"/>
        <v>0</v>
      </c>
      <c r="AI1199" s="23">
        <f t="shared" si="515"/>
        <v>0</v>
      </c>
      <c r="AJ1199" s="23">
        <f t="shared" si="516"/>
        <v>0</v>
      </c>
    </row>
    <row r="1200" spans="1:36" ht="25.5" customHeight="1" x14ac:dyDescent="0.2">
      <c r="A1200" s="126" t="s">
        <v>0</v>
      </c>
      <c r="B1200" s="97" t="s">
        <v>1291</v>
      </c>
      <c r="C1200" s="41" t="s">
        <v>1114</v>
      </c>
      <c r="D1200" s="74" t="s">
        <v>1179</v>
      </c>
      <c r="E1200" s="93" t="str">
        <f t="shared" si="507"/>
        <v>Niveau 2</v>
      </c>
      <c r="F1200" s="27" t="s">
        <v>1136</v>
      </c>
      <c r="G1200" s="41" t="s">
        <v>1145</v>
      </c>
      <c r="H1200" s="76">
        <v>130</v>
      </c>
      <c r="I1200" s="109">
        <v>4.0999999999999996</v>
      </c>
      <c r="J1200" s="94">
        <f t="shared" si="508"/>
        <v>533</v>
      </c>
      <c r="K1200" s="27">
        <v>0</v>
      </c>
      <c r="L1200" s="27">
        <v>0</v>
      </c>
      <c r="M1200" s="27">
        <v>0</v>
      </c>
      <c r="N1200" s="27">
        <v>110</v>
      </c>
      <c r="O1200" s="27">
        <v>0</v>
      </c>
      <c r="P1200" s="118"/>
      <c r="Q1200" s="27"/>
      <c r="R1200" s="45"/>
      <c r="S1200" s="55"/>
      <c r="T1200" s="23"/>
      <c r="U1200" s="23"/>
      <c r="V1200" s="23"/>
      <c r="W1200" s="23"/>
      <c r="X1200" s="23"/>
      <c r="Y1200" s="91"/>
      <c r="Z1200" s="92"/>
      <c r="AA1200" s="92"/>
      <c r="AB1200" s="67" t="str">
        <f t="shared" si="509"/>
        <v/>
      </c>
      <c r="AC1200" s="67" t="str">
        <f t="shared" si="510"/>
        <v/>
      </c>
      <c r="AD1200" s="67" t="str">
        <f t="shared" si="511"/>
        <v/>
      </c>
      <c r="AE1200" s="31"/>
      <c r="AF1200" s="23">
        <f t="shared" si="512"/>
        <v>0</v>
      </c>
      <c r="AG1200" s="23">
        <f t="shared" si="513"/>
        <v>1</v>
      </c>
      <c r="AH1200" s="23">
        <f t="shared" si="514"/>
        <v>0</v>
      </c>
      <c r="AI1200" s="23">
        <f t="shared" si="515"/>
        <v>0</v>
      </c>
      <c r="AJ1200" s="23">
        <f t="shared" si="516"/>
        <v>0</v>
      </c>
    </row>
    <row r="1201" spans="1:36" ht="25.5" customHeight="1" x14ac:dyDescent="0.2">
      <c r="A1201" s="126" t="s">
        <v>0</v>
      </c>
      <c r="B1201" s="127" t="s">
        <v>1292</v>
      </c>
      <c r="C1201" s="41" t="s">
        <v>36</v>
      </c>
      <c r="D1201" s="74" t="s">
        <v>1179</v>
      </c>
      <c r="E1201" s="93" t="str">
        <f t="shared" si="507"/>
        <v>Niveau 2</v>
      </c>
      <c r="F1201" s="27" t="s">
        <v>1136</v>
      </c>
      <c r="G1201" s="41" t="s">
        <v>1145</v>
      </c>
      <c r="H1201" s="76">
        <v>315</v>
      </c>
      <c r="I1201" s="109">
        <v>5.5</v>
      </c>
      <c r="J1201" s="94">
        <f t="shared" si="508"/>
        <v>1732.5</v>
      </c>
      <c r="K1201" s="27">
        <v>80</v>
      </c>
      <c r="L1201" s="27">
        <v>0</v>
      </c>
      <c r="M1201" s="27">
        <v>0</v>
      </c>
      <c r="N1201" s="27">
        <v>347</v>
      </c>
      <c r="O1201" s="27">
        <v>0</v>
      </c>
      <c r="P1201" s="118" t="s">
        <v>1237</v>
      </c>
      <c r="Q1201" s="27"/>
      <c r="R1201" s="45"/>
      <c r="S1201" s="55"/>
      <c r="T1201" s="23"/>
      <c r="U1201" s="23"/>
      <c r="V1201" s="23"/>
      <c r="W1201" s="23"/>
      <c r="X1201" s="23"/>
      <c r="Y1201" s="91"/>
      <c r="Z1201" s="92"/>
      <c r="AA1201" s="92"/>
      <c r="AB1201" s="67" t="str">
        <f t="shared" si="509"/>
        <v/>
      </c>
      <c r="AC1201" s="67" t="str">
        <f t="shared" si="510"/>
        <v/>
      </c>
      <c r="AD1201" s="67" t="str">
        <f t="shared" si="511"/>
        <v/>
      </c>
      <c r="AE1201" s="31"/>
      <c r="AF1201" s="23">
        <f t="shared" si="512"/>
        <v>0</v>
      </c>
      <c r="AG1201" s="23">
        <f t="shared" si="513"/>
        <v>1</v>
      </c>
      <c r="AH1201" s="23">
        <f t="shared" si="514"/>
        <v>0</v>
      </c>
      <c r="AI1201" s="23">
        <f t="shared" si="515"/>
        <v>0</v>
      </c>
      <c r="AJ1201" s="23">
        <f t="shared" si="516"/>
        <v>0</v>
      </c>
    </row>
    <row r="1202" spans="1:36" ht="25.5" customHeight="1" x14ac:dyDescent="0.2">
      <c r="A1202" s="126" t="s">
        <v>0</v>
      </c>
      <c r="B1202" s="97" t="s">
        <v>1288</v>
      </c>
      <c r="C1202" s="41" t="s">
        <v>23</v>
      </c>
      <c r="D1202" s="74" t="s">
        <v>1339</v>
      </c>
      <c r="E1202" s="93" t="str">
        <f t="shared" si="507"/>
        <v>Niveau 1</v>
      </c>
      <c r="F1202" s="27" t="s">
        <v>1136</v>
      </c>
      <c r="G1202" s="41" t="s">
        <v>1144</v>
      </c>
      <c r="H1202" s="76">
        <v>320</v>
      </c>
      <c r="I1202" s="109">
        <v>7.5</v>
      </c>
      <c r="J1202" s="94">
        <f t="shared" si="508"/>
        <v>2400</v>
      </c>
      <c r="K1202" s="27"/>
      <c r="L1202" s="27"/>
      <c r="M1202" s="27"/>
      <c r="N1202" s="27"/>
      <c r="O1202" s="27"/>
      <c r="P1202" s="118"/>
      <c r="Q1202" s="27"/>
      <c r="R1202" s="45"/>
      <c r="S1202" s="55"/>
      <c r="T1202" s="23"/>
      <c r="U1202" s="23"/>
      <c r="V1202" s="23"/>
      <c r="W1202" s="23"/>
      <c r="X1202" s="23"/>
      <c r="Y1202" s="91"/>
      <c r="Z1202" s="92"/>
      <c r="AA1202" s="92"/>
      <c r="AB1202" s="67" t="str">
        <f t="shared" si="509"/>
        <v/>
      </c>
      <c r="AC1202" s="67" t="str">
        <f t="shared" si="510"/>
        <v/>
      </c>
      <c r="AD1202" s="67" t="str">
        <f t="shared" si="511"/>
        <v/>
      </c>
      <c r="AE1202" s="31"/>
      <c r="AF1202" s="23">
        <f t="shared" si="512"/>
        <v>1</v>
      </c>
      <c r="AG1202" s="23">
        <f t="shared" si="513"/>
        <v>0</v>
      </c>
      <c r="AH1202" s="23">
        <f t="shared" si="514"/>
        <v>0</v>
      </c>
      <c r="AI1202" s="23">
        <f t="shared" si="515"/>
        <v>0</v>
      </c>
      <c r="AJ1202" s="23">
        <f t="shared" si="516"/>
        <v>0</v>
      </c>
    </row>
    <row r="1203" spans="1:36" ht="25.5" customHeight="1" x14ac:dyDescent="0.2">
      <c r="A1203" s="126" t="s">
        <v>1</v>
      </c>
      <c r="B1203" s="97" t="s">
        <v>1289</v>
      </c>
      <c r="C1203" s="41" t="s">
        <v>33</v>
      </c>
      <c r="D1203" s="74" t="s">
        <v>1179</v>
      </c>
      <c r="E1203" s="93" t="str">
        <f t="shared" si="507"/>
        <v>Niveau 2</v>
      </c>
      <c r="F1203" s="27" t="s">
        <v>1135</v>
      </c>
      <c r="G1203" s="41" t="s">
        <v>1145</v>
      </c>
      <c r="H1203" s="76">
        <v>560</v>
      </c>
      <c r="I1203" s="109">
        <v>4.5999999999999996</v>
      </c>
      <c r="J1203" s="94">
        <f t="shared" si="508"/>
        <v>2576</v>
      </c>
      <c r="K1203" s="27">
        <v>15</v>
      </c>
      <c r="L1203" s="27">
        <v>0</v>
      </c>
      <c r="M1203" s="27">
        <v>0</v>
      </c>
      <c r="N1203" s="27">
        <v>515</v>
      </c>
      <c r="O1203" s="27">
        <v>0</v>
      </c>
      <c r="P1203" s="118"/>
      <c r="Q1203" s="27"/>
      <c r="R1203" s="45"/>
      <c r="S1203" s="55"/>
      <c r="T1203" s="23"/>
      <c r="U1203" s="23"/>
      <c r="V1203" s="23"/>
      <c r="W1203" s="23"/>
      <c r="X1203" s="23"/>
      <c r="Y1203" s="91"/>
      <c r="Z1203" s="92"/>
      <c r="AA1203" s="92"/>
      <c r="AB1203" s="67" t="str">
        <f t="shared" si="509"/>
        <v/>
      </c>
      <c r="AC1203" s="67" t="str">
        <f t="shared" si="510"/>
        <v/>
      </c>
      <c r="AD1203" s="67" t="str">
        <f t="shared" si="511"/>
        <v/>
      </c>
      <c r="AE1203" s="31"/>
      <c r="AF1203" s="23">
        <f t="shared" si="512"/>
        <v>0</v>
      </c>
      <c r="AG1203" s="23">
        <f t="shared" si="513"/>
        <v>1</v>
      </c>
      <c r="AH1203" s="23">
        <f t="shared" si="514"/>
        <v>0</v>
      </c>
      <c r="AI1203" s="23">
        <f t="shared" si="515"/>
        <v>0</v>
      </c>
      <c r="AJ1203" s="23">
        <f t="shared" si="516"/>
        <v>0</v>
      </c>
    </row>
    <row r="1204" spans="1:36" ht="25.5" customHeight="1" x14ac:dyDescent="0.2">
      <c r="A1204" s="177" t="s">
        <v>7</v>
      </c>
      <c r="B1204" s="178" t="s">
        <v>1287</v>
      </c>
      <c r="C1204" s="179" t="s">
        <v>25</v>
      </c>
      <c r="D1204" s="74"/>
      <c r="E1204" s="93" t="str">
        <f t="shared" si="507"/>
        <v/>
      </c>
      <c r="F1204" s="27"/>
      <c r="G1204" s="41"/>
      <c r="H1204" s="76"/>
      <c r="I1204" s="109"/>
      <c r="J1204" s="94">
        <f t="shared" si="508"/>
        <v>0</v>
      </c>
      <c r="K1204" s="27"/>
      <c r="L1204" s="27"/>
      <c r="M1204" s="27"/>
      <c r="N1204" s="27"/>
      <c r="O1204" s="27"/>
      <c r="P1204" s="77"/>
      <c r="Q1204" s="27"/>
      <c r="R1204" s="45"/>
      <c r="S1204" s="55"/>
      <c r="T1204" s="23"/>
      <c r="U1204" s="23"/>
      <c r="V1204" s="23"/>
      <c r="W1204" s="23"/>
      <c r="X1204" s="23"/>
      <c r="Y1204" s="91"/>
      <c r="Z1204" s="92"/>
      <c r="AA1204" s="92"/>
      <c r="AB1204" s="67" t="str">
        <f t="shared" si="509"/>
        <v/>
      </c>
      <c r="AC1204" s="67" t="str">
        <f t="shared" si="510"/>
        <v/>
      </c>
      <c r="AD1204" s="67" t="str">
        <f t="shared" si="511"/>
        <v/>
      </c>
      <c r="AE1204" s="31"/>
      <c r="AF1204" s="23">
        <f t="shared" si="512"/>
        <v>0</v>
      </c>
      <c r="AG1204" s="23">
        <f t="shared" si="513"/>
        <v>0</v>
      </c>
      <c r="AH1204" s="23">
        <f t="shared" si="514"/>
        <v>0</v>
      </c>
      <c r="AI1204" s="23">
        <f t="shared" si="515"/>
        <v>0</v>
      </c>
      <c r="AJ1204" s="23">
        <f t="shared" si="516"/>
        <v>0</v>
      </c>
    </row>
    <row r="1205" spans="1:36" ht="25.5" customHeight="1" x14ac:dyDescent="0.2">
      <c r="A1205" s="126" t="s">
        <v>0</v>
      </c>
      <c r="B1205" s="97" t="s">
        <v>1295</v>
      </c>
      <c r="C1205" s="41" t="s">
        <v>37</v>
      </c>
      <c r="D1205" s="74" t="s">
        <v>1180</v>
      </c>
      <c r="E1205" s="93" t="str">
        <f t="shared" si="507"/>
        <v>Niveau 3</v>
      </c>
      <c r="F1205" s="27" t="s">
        <v>1136</v>
      </c>
      <c r="G1205" s="41" t="s">
        <v>1145</v>
      </c>
      <c r="H1205" s="76">
        <v>170</v>
      </c>
      <c r="I1205" s="109">
        <v>8.1</v>
      </c>
      <c r="J1205" s="94">
        <f t="shared" si="508"/>
        <v>1377</v>
      </c>
      <c r="K1205" s="27">
        <v>1377</v>
      </c>
      <c r="L1205" s="27">
        <v>0</v>
      </c>
      <c r="M1205" s="27">
        <v>0</v>
      </c>
      <c r="N1205" s="27">
        <v>413</v>
      </c>
      <c r="O1205" s="27">
        <v>0</v>
      </c>
      <c r="P1205" s="77"/>
      <c r="Q1205" s="27"/>
      <c r="R1205" s="45"/>
      <c r="S1205" s="55"/>
      <c r="T1205" s="23"/>
      <c r="U1205" s="23"/>
      <c r="V1205" s="23"/>
      <c r="W1205" s="23"/>
      <c r="X1205" s="23"/>
      <c r="Y1205" s="91"/>
      <c r="Z1205" s="92"/>
      <c r="AA1205" s="92"/>
      <c r="AB1205" s="67" t="str">
        <f t="shared" si="509"/>
        <v/>
      </c>
      <c r="AC1205" s="67" t="str">
        <f t="shared" si="510"/>
        <v/>
      </c>
      <c r="AD1205" s="67" t="str">
        <f t="shared" si="511"/>
        <v/>
      </c>
      <c r="AE1205" s="31"/>
      <c r="AF1205" s="23">
        <f t="shared" si="512"/>
        <v>0</v>
      </c>
      <c r="AG1205" s="23">
        <f t="shared" si="513"/>
        <v>0</v>
      </c>
      <c r="AH1205" s="23">
        <f t="shared" si="514"/>
        <v>1</v>
      </c>
      <c r="AI1205" s="23">
        <f t="shared" si="515"/>
        <v>0</v>
      </c>
      <c r="AJ1205" s="23">
        <f t="shared" si="516"/>
        <v>0</v>
      </c>
    </row>
    <row r="1206" spans="1:36" ht="25.5" customHeight="1" x14ac:dyDescent="0.2">
      <c r="A1206" s="177" t="s">
        <v>0</v>
      </c>
      <c r="B1206" s="178" t="s">
        <v>1307</v>
      </c>
      <c r="C1206" s="179" t="s">
        <v>1116</v>
      </c>
      <c r="D1206" s="74"/>
      <c r="E1206" s="93"/>
      <c r="F1206" s="27"/>
      <c r="G1206" s="41"/>
      <c r="H1206" s="76"/>
      <c r="I1206" s="109"/>
      <c r="J1206" s="94"/>
      <c r="K1206" s="27"/>
      <c r="L1206" s="27"/>
      <c r="M1206" s="27"/>
      <c r="N1206" s="27"/>
      <c r="O1206" s="27"/>
      <c r="P1206" s="77"/>
      <c r="Q1206" s="27"/>
      <c r="R1206" s="45"/>
      <c r="S1206" s="122"/>
      <c r="T1206" s="23"/>
      <c r="U1206" s="23"/>
      <c r="V1206" s="23"/>
      <c r="W1206" s="23"/>
      <c r="X1206" s="23"/>
      <c r="Y1206" s="91"/>
      <c r="Z1206" s="92"/>
      <c r="AA1206" s="92"/>
      <c r="AB1206" s="121"/>
      <c r="AC1206" s="121"/>
      <c r="AD1206" s="121"/>
      <c r="AE1206" s="31"/>
      <c r="AF1206" s="23"/>
      <c r="AG1206" s="23"/>
      <c r="AH1206" s="23"/>
      <c r="AI1206" s="23"/>
      <c r="AJ1206" s="23"/>
    </row>
    <row r="1207" spans="1:36" ht="25.5" customHeight="1" x14ac:dyDescent="0.2">
      <c r="A1207" s="126" t="s">
        <v>0</v>
      </c>
      <c r="B1207" s="97" t="s">
        <v>1296</v>
      </c>
      <c r="C1207" s="41" t="s">
        <v>31</v>
      </c>
      <c r="D1207" s="74" t="s">
        <v>1179</v>
      </c>
      <c r="E1207" s="93" t="str">
        <f t="shared" ref="E1207:E1214" si="517">IF(D1207="Bon état","Niveau 1",IF(D1207="Faïencée","Niveau 2",IF(D1207="Fortement faïencée","Niveau 3",IF(D1207="Orniérée","Niveau 4",IF(D1207="Affaissée ou quasi détruite","Niveau 5","")))))</f>
        <v>Niveau 2</v>
      </c>
      <c r="F1207" s="27" t="s">
        <v>1136</v>
      </c>
      <c r="G1207" s="41" t="s">
        <v>1145</v>
      </c>
      <c r="H1207" s="76">
        <v>45</v>
      </c>
      <c r="I1207" s="109">
        <v>4.5</v>
      </c>
      <c r="J1207" s="94">
        <f t="shared" ref="J1207:J1214" si="518">I1207*H1207</f>
        <v>202.5</v>
      </c>
      <c r="K1207" s="27"/>
      <c r="L1207" s="27"/>
      <c r="M1207" s="27"/>
      <c r="N1207" s="27"/>
      <c r="O1207" s="27"/>
      <c r="P1207" s="77"/>
      <c r="Q1207" s="27"/>
      <c r="R1207" s="45"/>
      <c r="S1207" s="55"/>
      <c r="T1207" s="23"/>
      <c r="U1207" s="23"/>
      <c r="V1207" s="23"/>
      <c r="W1207" s="23"/>
      <c r="X1207" s="23"/>
      <c r="Y1207" s="91"/>
      <c r="Z1207" s="92"/>
      <c r="AA1207" s="92"/>
      <c r="AB1207" s="67" t="str">
        <f t="shared" ref="AB1207:AB1214" si="519">IF(R1207="Année N",Y1207+Z1207+AA1207,"")</f>
        <v/>
      </c>
      <c r="AC1207" s="67" t="str">
        <f t="shared" ref="AC1207:AC1214" si="520">IF(R1207="N+1",Y1207+Z1207+AA1207,"")</f>
        <v/>
      </c>
      <c r="AD1207" s="67" t="str">
        <f t="shared" ref="AD1207:AD1214" si="521">IF(R1207="&gt; N+1",Y1207+Z1207+AA1207,"")</f>
        <v/>
      </c>
      <c r="AE1207" s="31"/>
      <c r="AF1207" s="23">
        <f t="shared" ref="AF1207:AF1214" si="522">IF(E1207="Niveau 1",1,0)</f>
        <v>0</v>
      </c>
      <c r="AG1207" s="23">
        <f t="shared" ref="AG1207:AG1214" si="523">IF(E1207="Niveau 2",1,0)</f>
        <v>1</v>
      </c>
      <c r="AH1207" s="23">
        <f t="shared" ref="AH1207:AH1214" si="524">IF(E1207="Niveau 3",1,0)</f>
        <v>0</v>
      </c>
      <c r="AI1207" s="23">
        <f t="shared" ref="AI1207:AI1214" si="525">IF(E1207="Niveau 4",1,0)</f>
        <v>0</v>
      </c>
      <c r="AJ1207" s="23">
        <f t="shared" ref="AJ1207:AJ1214" si="526">IF(E1207="Niveau 5",1,0)</f>
        <v>0</v>
      </c>
    </row>
    <row r="1208" spans="1:36" ht="25.5" customHeight="1" x14ac:dyDescent="0.2">
      <c r="A1208" s="126" t="s">
        <v>0</v>
      </c>
      <c r="B1208" s="97" t="s">
        <v>1342</v>
      </c>
      <c r="C1208" s="41" t="s">
        <v>25</v>
      </c>
      <c r="D1208" s="74" t="s">
        <v>1179</v>
      </c>
      <c r="E1208" s="93" t="str">
        <f t="shared" si="517"/>
        <v>Niveau 2</v>
      </c>
      <c r="F1208" s="27" t="s">
        <v>1135</v>
      </c>
      <c r="G1208" s="41" t="s">
        <v>1145</v>
      </c>
      <c r="H1208" s="76">
        <v>495</v>
      </c>
      <c r="I1208" s="109">
        <v>7</v>
      </c>
      <c r="J1208" s="94">
        <f t="shared" si="518"/>
        <v>3465</v>
      </c>
      <c r="K1208" s="27">
        <v>0</v>
      </c>
      <c r="L1208" s="27">
        <v>0</v>
      </c>
      <c r="M1208" s="27">
        <v>0</v>
      </c>
      <c r="N1208" s="27">
        <v>693</v>
      </c>
      <c r="O1208" s="27">
        <v>0</v>
      </c>
      <c r="P1208" s="77"/>
      <c r="Q1208" s="27"/>
      <c r="R1208" s="45"/>
      <c r="S1208" s="55"/>
      <c r="T1208" s="23"/>
      <c r="U1208" s="23"/>
      <c r="V1208" s="23"/>
      <c r="W1208" s="23"/>
      <c r="X1208" s="23"/>
      <c r="Y1208" s="91"/>
      <c r="Z1208" s="92"/>
      <c r="AA1208" s="92"/>
      <c r="AB1208" s="67" t="str">
        <f t="shared" si="519"/>
        <v/>
      </c>
      <c r="AC1208" s="67" t="str">
        <f t="shared" si="520"/>
        <v/>
      </c>
      <c r="AD1208" s="67" t="str">
        <f t="shared" si="521"/>
        <v/>
      </c>
      <c r="AE1208" s="31"/>
      <c r="AF1208" s="23">
        <f t="shared" si="522"/>
        <v>0</v>
      </c>
      <c r="AG1208" s="23">
        <f t="shared" si="523"/>
        <v>1</v>
      </c>
      <c r="AH1208" s="23">
        <f t="shared" si="524"/>
        <v>0</v>
      </c>
      <c r="AI1208" s="23">
        <f t="shared" si="525"/>
        <v>0</v>
      </c>
      <c r="AJ1208" s="23">
        <f t="shared" si="526"/>
        <v>0</v>
      </c>
    </row>
    <row r="1209" spans="1:36" ht="25.5" customHeight="1" x14ac:dyDescent="0.2">
      <c r="A1209" s="126" t="s">
        <v>0</v>
      </c>
      <c r="B1209" s="97" t="s">
        <v>1297</v>
      </c>
      <c r="C1209" s="41" t="s">
        <v>31</v>
      </c>
      <c r="D1209" s="74" t="s">
        <v>1339</v>
      </c>
      <c r="E1209" s="93" t="str">
        <f t="shared" si="517"/>
        <v>Niveau 1</v>
      </c>
      <c r="F1209" s="27" t="s">
        <v>1136</v>
      </c>
      <c r="G1209" s="41" t="s">
        <v>1145</v>
      </c>
      <c r="H1209" s="76">
        <v>110</v>
      </c>
      <c r="I1209" s="109">
        <v>4.5999999999999996</v>
      </c>
      <c r="J1209" s="94">
        <f t="shared" si="518"/>
        <v>505.99999999999994</v>
      </c>
      <c r="K1209" s="27"/>
      <c r="L1209" s="27"/>
      <c r="M1209" s="27"/>
      <c r="N1209" s="27"/>
      <c r="O1209" s="27"/>
      <c r="P1209" s="77"/>
      <c r="Q1209" s="27"/>
      <c r="R1209" s="45"/>
      <c r="S1209" s="55"/>
      <c r="T1209" s="23"/>
      <c r="U1209" s="23"/>
      <c r="V1209" s="23"/>
      <c r="W1209" s="23"/>
      <c r="X1209" s="23"/>
      <c r="Y1209" s="91"/>
      <c r="Z1209" s="92"/>
      <c r="AA1209" s="92"/>
      <c r="AB1209" s="67" t="str">
        <f t="shared" si="519"/>
        <v/>
      </c>
      <c r="AC1209" s="67" t="str">
        <f t="shared" si="520"/>
        <v/>
      </c>
      <c r="AD1209" s="67" t="str">
        <f t="shared" si="521"/>
        <v/>
      </c>
      <c r="AE1209" s="31"/>
      <c r="AF1209" s="23">
        <f t="shared" si="522"/>
        <v>1</v>
      </c>
      <c r="AG1209" s="23">
        <f t="shared" si="523"/>
        <v>0</v>
      </c>
      <c r="AH1209" s="23">
        <f t="shared" si="524"/>
        <v>0</v>
      </c>
      <c r="AI1209" s="23">
        <f t="shared" si="525"/>
        <v>0</v>
      </c>
      <c r="AJ1209" s="23">
        <f t="shared" si="526"/>
        <v>0</v>
      </c>
    </row>
    <row r="1210" spans="1:36" ht="25.5" customHeight="1" x14ac:dyDescent="0.2">
      <c r="A1210" s="126" t="s">
        <v>0</v>
      </c>
      <c r="B1210" s="97" t="s">
        <v>1298</v>
      </c>
      <c r="C1210" s="41" t="s">
        <v>29</v>
      </c>
      <c r="D1210" s="74" t="s">
        <v>1339</v>
      </c>
      <c r="E1210" s="93" t="str">
        <f t="shared" si="517"/>
        <v>Niveau 1</v>
      </c>
      <c r="F1210" s="27" t="s">
        <v>1136</v>
      </c>
      <c r="G1210" s="41" t="s">
        <v>1145</v>
      </c>
      <c r="H1210" s="76">
        <v>150</v>
      </c>
      <c r="I1210" s="109">
        <v>3.3</v>
      </c>
      <c r="J1210" s="94">
        <f t="shared" si="518"/>
        <v>495</v>
      </c>
      <c r="K1210" s="27"/>
      <c r="L1210" s="27"/>
      <c r="M1210" s="27"/>
      <c r="N1210" s="27"/>
      <c r="O1210" s="27"/>
      <c r="P1210" s="77"/>
      <c r="Q1210" s="27"/>
      <c r="R1210" s="45"/>
      <c r="S1210" s="55"/>
      <c r="T1210" s="23"/>
      <c r="U1210" s="23"/>
      <c r="V1210" s="23"/>
      <c r="W1210" s="23"/>
      <c r="X1210" s="23"/>
      <c r="Y1210" s="91"/>
      <c r="Z1210" s="92"/>
      <c r="AA1210" s="92"/>
      <c r="AB1210" s="67" t="str">
        <f t="shared" si="519"/>
        <v/>
      </c>
      <c r="AC1210" s="67" t="str">
        <f t="shared" si="520"/>
        <v/>
      </c>
      <c r="AD1210" s="67" t="str">
        <f t="shared" si="521"/>
        <v/>
      </c>
      <c r="AE1210" s="31"/>
      <c r="AF1210" s="23">
        <f t="shared" si="522"/>
        <v>1</v>
      </c>
      <c r="AG1210" s="23">
        <f t="shared" si="523"/>
        <v>0</v>
      </c>
      <c r="AH1210" s="23">
        <f t="shared" si="524"/>
        <v>0</v>
      </c>
      <c r="AI1210" s="23">
        <f t="shared" si="525"/>
        <v>0</v>
      </c>
      <c r="AJ1210" s="23">
        <f t="shared" si="526"/>
        <v>0</v>
      </c>
    </row>
    <row r="1211" spans="1:36" ht="25.5" customHeight="1" x14ac:dyDescent="0.2">
      <c r="A1211" s="177" t="s">
        <v>13</v>
      </c>
      <c r="B1211" s="178" t="s">
        <v>1299</v>
      </c>
      <c r="C1211" s="179" t="s">
        <v>1116</v>
      </c>
      <c r="D1211" s="74"/>
      <c r="E1211" s="93" t="str">
        <f t="shared" si="517"/>
        <v/>
      </c>
      <c r="F1211" s="27"/>
      <c r="G1211" s="41"/>
      <c r="H1211" s="76"/>
      <c r="I1211" s="109"/>
      <c r="J1211" s="94">
        <f t="shared" si="518"/>
        <v>0</v>
      </c>
      <c r="K1211" s="27"/>
      <c r="L1211" s="27"/>
      <c r="M1211" s="27"/>
      <c r="N1211" s="27"/>
      <c r="O1211" s="27"/>
      <c r="P1211" s="77"/>
      <c r="Q1211" s="27"/>
      <c r="R1211" s="45"/>
      <c r="S1211" s="55"/>
      <c r="T1211" s="23"/>
      <c r="U1211" s="23"/>
      <c r="V1211" s="23"/>
      <c r="W1211" s="23"/>
      <c r="X1211" s="23"/>
      <c r="Y1211" s="91"/>
      <c r="Z1211" s="92"/>
      <c r="AA1211" s="92"/>
      <c r="AB1211" s="67" t="str">
        <f t="shared" si="519"/>
        <v/>
      </c>
      <c r="AC1211" s="67" t="str">
        <f t="shared" si="520"/>
        <v/>
      </c>
      <c r="AD1211" s="67" t="str">
        <f t="shared" si="521"/>
        <v/>
      </c>
      <c r="AE1211" s="31"/>
      <c r="AF1211" s="23">
        <f t="shared" si="522"/>
        <v>0</v>
      </c>
      <c r="AG1211" s="23">
        <f t="shared" si="523"/>
        <v>0</v>
      </c>
      <c r="AH1211" s="23">
        <f t="shared" si="524"/>
        <v>0</v>
      </c>
      <c r="AI1211" s="23">
        <f t="shared" si="525"/>
        <v>0</v>
      </c>
      <c r="AJ1211" s="23">
        <f t="shared" si="526"/>
        <v>0</v>
      </c>
    </row>
    <row r="1212" spans="1:36" ht="25.5" customHeight="1" x14ac:dyDescent="0.2">
      <c r="A1212" s="126" t="s">
        <v>0</v>
      </c>
      <c r="B1212" s="97" t="s">
        <v>1300</v>
      </c>
      <c r="C1212" s="41" t="s">
        <v>26</v>
      </c>
      <c r="D1212" s="74" t="s">
        <v>1179</v>
      </c>
      <c r="E1212" s="93" t="str">
        <f t="shared" si="517"/>
        <v>Niveau 2</v>
      </c>
      <c r="F1212" s="27" t="s">
        <v>1135</v>
      </c>
      <c r="G1212" s="41" t="s">
        <v>1144</v>
      </c>
      <c r="H1212" s="76">
        <v>380</v>
      </c>
      <c r="I1212" s="109">
        <v>4.9000000000000004</v>
      </c>
      <c r="J1212" s="94">
        <f t="shared" si="518"/>
        <v>1862.0000000000002</v>
      </c>
      <c r="K1212" s="27">
        <v>20</v>
      </c>
      <c r="L1212" s="27">
        <v>0</v>
      </c>
      <c r="M1212" s="27"/>
      <c r="N1212" s="27">
        <v>372</v>
      </c>
      <c r="O1212" s="27">
        <v>0</v>
      </c>
      <c r="P1212" s="77"/>
      <c r="Q1212" s="27"/>
      <c r="R1212" s="45"/>
      <c r="S1212" s="55"/>
      <c r="T1212" s="23"/>
      <c r="U1212" s="23"/>
      <c r="V1212" s="23"/>
      <c r="W1212" s="23"/>
      <c r="X1212" s="23"/>
      <c r="Y1212" s="91"/>
      <c r="Z1212" s="92"/>
      <c r="AA1212" s="92"/>
      <c r="AB1212" s="67" t="str">
        <f t="shared" si="519"/>
        <v/>
      </c>
      <c r="AC1212" s="67" t="str">
        <f t="shared" si="520"/>
        <v/>
      </c>
      <c r="AD1212" s="67" t="str">
        <f t="shared" si="521"/>
        <v/>
      </c>
      <c r="AE1212" s="31"/>
      <c r="AF1212" s="23">
        <f t="shared" si="522"/>
        <v>0</v>
      </c>
      <c r="AG1212" s="23">
        <f t="shared" si="523"/>
        <v>1</v>
      </c>
      <c r="AH1212" s="23">
        <f t="shared" si="524"/>
        <v>0</v>
      </c>
      <c r="AI1212" s="23">
        <f t="shared" si="525"/>
        <v>0</v>
      </c>
      <c r="AJ1212" s="23">
        <f t="shared" si="526"/>
        <v>0</v>
      </c>
    </row>
    <row r="1213" spans="1:36" ht="25.5" customHeight="1" x14ac:dyDescent="0.2">
      <c r="A1213" s="126" t="s">
        <v>0</v>
      </c>
      <c r="B1213" s="97" t="s">
        <v>1301</v>
      </c>
      <c r="C1213" s="41" t="s">
        <v>29</v>
      </c>
      <c r="D1213" s="74" t="s">
        <v>1339</v>
      </c>
      <c r="E1213" s="93" t="str">
        <f t="shared" si="517"/>
        <v>Niveau 1</v>
      </c>
      <c r="F1213" s="27" t="s">
        <v>1136</v>
      </c>
      <c r="G1213" s="41" t="s">
        <v>1145</v>
      </c>
      <c r="H1213" s="76">
        <v>78</v>
      </c>
      <c r="I1213" s="109">
        <v>4.5999999999999996</v>
      </c>
      <c r="J1213" s="94">
        <f t="shared" si="518"/>
        <v>358.79999999999995</v>
      </c>
      <c r="K1213" s="27">
        <v>0</v>
      </c>
      <c r="L1213" s="27">
        <v>0</v>
      </c>
      <c r="M1213" s="27">
        <v>0</v>
      </c>
      <c r="N1213" s="27">
        <v>0</v>
      </c>
      <c r="O1213" s="27">
        <v>0</v>
      </c>
      <c r="P1213" s="77"/>
      <c r="Q1213" s="27"/>
      <c r="R1213" s="45"/>
      <c r="S1213" s="55"/>
      <c r="T1213" s="23"/>
      <c r="U1213" s="23"/>
      <c r="V1213" s="23"/>
      <c r="W1213" s="23"/>
      <c r="X1213" s="23"/>
      <c r="Y1213" s="91"/>
      <c r="Z1213" s="92"/>
      <c r="AA1213" s="92"/>
      <c r="AB1213" s="67" t="str">
        <f t="shared" si="519"/>
        <v/>
      </c>
      <c r="AC1213" s="67" t="str">
        <f t="shared" si="520"/>
        <v/>
      </c>
      <c r="AD1213" s="67" t="str">
        <f t="shared" si="521"/>
        <v/>
      </c>
      <c r="AE1213" s="31"/>
      <c r="AF1213" s="23">
        <f t="shared" si="522"/>
        <v>1</v>
      </c>
      <c r="AG1213" s="23">
        <f t="shared" si="523"/>
        <v>0</v>
      </c>
      <c r="AH1213" s="23">
        <f t="shared" si="524"/>
        <v>0</v>
      </c>
      <c r="AI1213" s="23">
        <f t="shared" si="525"/>
        <v>0</v>
      </c>
      <c r="AJ1213" s="23">
        <f t="shared" si="526"/>
        <v>0</v>
      </c>
    </row>
    <row r="1214" spans="1:36" ht="25.5" customHeight="1" x14ac:dyDescent="0.2">
      <c r="A1214" s="126" t="s">
        <v>0</v>
      </c>
      <c r="B1214" s="97" t="s">
        <v>1302</v>
      </c>
      <c r="C1214" s="41" t="s">
        <v>33</v>
      </c>
      <c r="D1214" s="74" t="s">
        <v>1179</v>
      </c>
      <c r="E1214" s="93" t="str">
        <f t="shared" si="517"/>
        <v>Niveau 2</v>
      </c>
      <c r="F1214" s="27" t="s">
        <v>1136</v>
      </c>
      <c r="G1214" s="41" t="s">
        <v>1145</v>
      </c>
      <c r="H1214" s="76">
        <v>90</v>
      </c>
      <c r="I1214" s="109">
        <v>4.5999999999999996</v>
      </c>
      <c r="J1214" s="94">
        <f t="shared" si="518"/>
        <v>413.99999999999994</v>
      </c>
      <c r="K1214" s="27">
        <v>10</v>
      </c>
      <c r="L1214" s="27">
        <v>0</v>
      </c>
      <c r="M1214" s="27">
        <v>0</v>
      </c>
      <c r="N1214" s="27">
        <v>83</v>
      </c>
      <c r="O1214" s="27">
        <v>0</v>
      </c>
      <c r="P1214" s="77"/>
      <c r="Q1214" s="27"/>
      <c r="R1214" s="45"/>
      <c r="S1214" s="55"/>
      <c r="T1214" s="23"/>
      <c r="U1214" s="23"/>
      <c r="V1214" s="23"/>
      <c r="W1214" s="23"/>
      <c r="X1214" s="23"/>
      <c r="Y1214" s="91"/>
      <c r="Z1214" s="92"/>
      <c r="AA1214" s="92"/>
      <c r="AB1214" s="67" t="str">
        <f t="shared" si="519"/>
        <v/>
      </c>
      <c r="AC1214" s="67" t="str">
        <f t="shared" si="520"/>
        <v/>
      </c>
      <c r="AD1214" s="67" t="str">
        <f t="shared" si="521"/>
        <v/>
      </c>
      <c r="AE1214" s="31"/>
      <c r="AF1214" s="23">
        <f t="shared" si="522"/>
        <v>0</v>
      </c>
      <c r="AG1214" s="23">
        <f t="shared" si="523"/>
        <v>1</v>
      </c>
      <c r="AH1214" s="23">
        <f t="shared" si="524"/>
        <v>0</v>
      </c>
      <c r="AI1214" s="23">
        <f t="shared" si="525"/>
        <v>0</v>
      </c>
      <c r="AJ1214" s="23">
        <f t="shared" si="526"/>
        <v>0</v>
      </c>
    </row>
    <row r="1215" spans="1:36" s="263" customFormat="1" ht="25.5" customHeight="1" x14ac:dyDescent="0.2">
      <c r="A1215" s="248" t="s">
        <v>10</v>
      </c>
      <c r="B1215" s="265" t="s">
        <v>1308</v>
      </c>
      <c r="C1215" s="250" t="s">
        <v>30</v>
      </c>
      <c r="D1215" s="251"/>
      <c r="E1215" s="247"/>
      <c r="F1215" s="252"/>
      <c r="G1215" s="250"/>
      <c r="H1215" s="253"/>
      <c r="I1215" s="254"/>
      <c r="J1215" s="255"/>
      <c r="K1215" s="252"/>
      <c r="L1215" s="252"/>
      <c r="M1215" s="252"/>
      <c r="N1215" s="252"/>
      <c r="O1215" s="252"/>
      <c r="P1215" s="264" t="s">
        <v>2120</v>
      </c>
      <c r="Q1215" s="252"/>
      <c r="R1215" s="256"/>
      <c r="S1215" s="247"/>
      <c r="T1215" s="261"/>
      <c r="U1215" s="261"/>
      <c r="V1215" s="261"/>
      <c r="W1215" s="261"/>
      <c r="X1215" s="261"/>
      <c r="Y1215" s="257"/>
      <c r="Z1215" s="258"/>
      <c r="AA1215" s="258"/>
      <c r="AB1215" s="259"/>
      <c r="AC1215" s="259"/>
      <c r="AD1215" s="259"/>
      <c r="AE1215" s="262"/>
      <c r="AF1215" s="261"/>
      <c r="AG1215" s="261"/>
      <c r="AH1215" s="261"/>
      <c r="AI1215" s="261"/>
      <c r="AJ1215" s="261"/>
    </row>
    <row r="1216" spans="1:36" ht="25.5" customHeight="1" x14ac:dyDescent="0.2">
      <c r="A1216" s="126" t="s">
        <v>0</v>
      </c>
      <c r="B1216" s="97" t="s">
        <v>1303</v>
      </c>
      <c r="C1216" s="41" t="s">
        <v>31</v>
      </c>
      <c r="D1216" s="74" t="s">
        <v>1339</v>
      </c>
      <c r="E1216" s="93" t="str">
        <f t="shared" ref="E1216:E1225" si="527">IF(D1216="Bon état","Niveau 1",IF(D1216="Faïencée","Niveau 2",IF(D1216="Fortement faïencée","Niveau 3",IF(D1216="Orniérée","Niveau 4",IF(D1216="Affaissée ou quasi détruite","Niveau 5","")))))</f>
        <v>Niveau 1</v>
      </c>
      <c r="F1216" s="27" t="s">
        <v>1136</v>
      </c>
      <c r="G1216" s="41" t="s">
        <v>1145</v>
      </c>
      <c r="H1216" s="76">
        <v>55</v>
      </c>
      <c r="I1216" s="109">
        <v>4.5999999999999996</v>
      </c>
      <c r="J1216" s="94">
        <f>I1216*H1216</f>
        <v>252.99999999999997</v>
      </c>
      <c r="K1216" s="27"/>
      <c r="L1216" s="27"/>
      <c r="M1216" s="27"/>
      <c r="N1216" s="27"/>
      <c r="O1216" s="27"/>
      <c r="P1216" s="77"/>
      <c r="Q1216" s="27"/>
      <c r="R1216" s="45"/>
      <c r="S1216" s="55"/>
      <c r="T1216" s="23"/>
      <c r="U1216" s="23"/>
      <c r="V1216" s="23"/>
      <c r="W1216" s="23"/>
      <c r="X1216" s="23"/>
      <c r="Y1216" s="91"/>
      <c r="Z1216" s="92"/>
      <c r="AA1216" s="92"/>
      <c r="AB1216" s="67" t="str">
        <f>IF(R1216="Année N",Y1216+Z1216+AA1216,"")</f>
        <v/>
      </c>
      <c r="AC1216" s="67" t="str">
        <f>IF(R1216="N+1",Y1216+Z1216+AA1216,"")</f>
        <v/>
      </c>
      <c r="AD1216" s="67" t="str">
        <f>IF(R1216="&gt; N+1",Y1216+Z1216+AA1216,"")</f>
        <v/>
      </c>
      <c r="AE1216" s="31"/>
      <c r="AF1216" s="23">
        <f>IF(E1216="Niveau 1",1,0)</f>
        <v>1</v>
      </c>
      <c r="AG1216" s="23">
        <f>IF(E1216="Niveau 2",1,0)</f>
        <v>0</v>
      </c>
      <c r="AH1216" s="23">
        <f>IF(E1216="Niveau 3",1,0)</f>
        <v>0</v>
      </c>
      <c r="AI1216" s="23">
        <f>IF(E1216="Niveau 4",1,0)</f>
        <v>0</v>
      </c>
      <c r="AJ1216" s="23">
        <f>IF(E1216="Niveau 5",1,0)</f>
        <v>0</v>
      </c>
    </row>
    <row r="1217" spans="1:36" ht="25.5" customHeight="1" x14ac:dyDescent="0.2">
      <c r="A1217" s="177" t="s">
        <v>0</v>
      </c>
      <c r="B1217" s="178" t="s">
        <v>1304</v>
      </c>
      <c r="C1217" s="179" t="s">
        <v>25</v>
      </c>
      <c r="D1217" s="74"/>
      <c r="E1217" s="93" t="str">
        <f t="shared" si="527"/>
        <v/>
      </c>
      <c r="F1217" s="27"/>
      <c r="G1217" s="41"/>
      <c r="H1217" s="76"/>
      <c r="I1217" s="109"/>
      <c r="J1217" s="94">
        <f>I1217*H1217</f>
        <v>0</v>
      </c>
      <c r="K1217" s="27"/>
      <c r="L1217" s="27"/>
      <c r="M1217" s="27"/>
      <c r="N1217" s="27"/>
      <c r="O1217" s="27"/>
      <c r="P1217" s="77"/>
      <c r="Q1217" s="27"/>
      <c r="R1217" s="45"/>
      <c r="S1217" s="55"/>
      <c r="T1217" s="23"/>
      <c r="U1217" s="23"/>
      <c r="V1217" s="23"/>
      <c r="W1217" s="23"/>
      <c r="X1217" s="23"/>
      <c r="Y1217" s="91"/>
      <c r="Z1217" s="92"/>
      <c r="AA1217" s="92"/>
      <c r="AB1217" s="67" t="str">
        <f>IF(R1217="Année N",Y1217+Z1217+AA1217,"")</f>
        <v/>
      </c>
      <c r="AC1217" s="67" t="str">
        <f>IF(R1217="N+1",Y1217+Z1217+AA1217,"")</f>
        <v/>
      </c>
      <c r="AD1217" s="67" t="str">
        <f>IF(R1217="&gt; N+1",Y1217+Z1217+AA1217,"")</f>
        <v/>
      </c>
      <c r="AE1217" s="31"/>
      <c r="AF1217" s="23">
        <f>IF(E1217="Niveau 1",1,0)</f>
        <v>0</v>
      </c>
      <c r="AG1217" s="23">
        <f>IF(E1217="Niveau 2",1,0)</f>
        <v>0</v>
      </c>
      <c r="AH1217" s="23">
        <f>IF(E1217="Niveau 3",1,0)</f>
        <v>0</v>
      </c>
      <c r="AI1217" s="23">
        <f>IF(E1217="Niveau 4",1,0)</f>
        <v>0</v>
      </c>
      <c r="AJ1217" s="23">
        <f>IF(E1217="Niveau 5",1,0)</f>
        <v>0</v>
      </c>
    </row>
    <row r="1218" spans="1:36" ht="25.5" customHeight="1" x14ac:dyDescent="0.2">
      <c r="A1218" s="126" t="s">
        <v>0</v>
      </c>
      <c r="B1218" s="97" t="s">
        <v>1099</v>
      </c>
      <c r="C1218" s="41" t="s">
        <v>26</v>
      </c>
      <c r="D1218" s="74" t="s">
        <v>1339</v>
      </c>
      <c r="E1218" s="93" t="str">
        <f t="shared" si="527"/>
        <v>Niveau 1</v>
      </c>
      <c r="F1218" s="27" t="s">
        <v>1136</v>
      </c>
      <c r="G1218" s="41" t="s">
        <v>1145</v>
      </c>
      <c r="H1218" s="76"/>
      <c r="I1218" s="109"/>
      <c r="J1218" s="94"/>
      <c r="K1218" s="27"/>
      <c r="L1218" s="27"/>
      <c r="M1218" s="27"/>
      <c r="N1218" s="27"/>
      <c r="O1218" s="27"/>
      <c r="P1218" s="77"/>
      <c r="Q1218" s="27"/>
      <c r="R1218" s="45"/>
      <c r="S1218" s="55">
        <f>IF(Q1218="Bicouche",J1218*PU!$B$3,0)</f>
        <v>0</v>
      </c>
      <c r="T1218" s="23">
        <f>IF(Q1218="ECF",J1218*PU!$B$5,0)</f>
        <v>0</v>
      </c>
      <c r="U1218" s="23">
        <f>IF(Q1218="Enrobé projeté",J1218*PU!$B$7,0)</f>
        <v>0</v>
      </c>
      <c r="V1218" s="23">
        <f>IF(Q1218="PAT",J1218*PU!$B$9,0)</f>
        <v>0</v>
      </c>
      <c r="W1218" s="23">
        <f>IF(Q1218="Béton bitumineux",J1218*PU!$B$11,0)</f>
        <v>0</v>
      </c>
      <c r="X1218" s="23">
        <f>IF(Q1218="xxxxx",J1218*PU!$B$13,0)</f>
        <v>0</v>
      </c>
      <c r="Y1218" s="91">
        <f>SUM(S1218:X1218)</f>
        <v>0</v>
      </c>
      <c r="Z1218" s="92"/>
      <c r="AA1218" s="92"/>
      <c r="AB1218" s="67" t="str">
        <f>IF(R1218="Année N",Y1218+Z1218+AA1218,"")</f>
        <v/>
      </c>
      <c r="AC1218" s="67" t="str">
        <f>IF(R1218="N+1",Y1218+Z1218+AA1218,"")</f>
        <v/>
      </c>
      <c r="AD1218" s="67" t="str">
        <f>IF(R1218="&gt; N+1",Y1218+Z1218+AA1218,"")</f>
        <v/>
      </c>
      <c r="AE1218" s="31"/>
      <c r="AF1218" s="23">
        <f>IF(E1218="Niveau 1",1,0)</f>
        <v>1</v>
      </c>
      <c r="AG1218" s="23">
        <f>IF(E1218="Niveau 2",1,0)</f>
        <v>0</v>
      </c>
      <c r="AH1218" s="23">
        <f>IF(E1218="Niveau 3",1,0)</f>
        <v>0</v>
      </c>
      <c r="AI1218" s="23">
        <f>IF(E1218="Niveau 4",1,0)</f>
        <v>0</v>
      </c>
      <c r="AJ1218" s="23">
        <f>IF(E1218="Niveau 5",1,0)</f>
        <v>0</v>
      </c>
    </row>
    <row r="1219" spans="1:36" ht="25.5" customHeight="1" x14ac:dyDescent="0.2">
      <c r="A1219" s="126" t="s">
        <v>0</v>
      </c>
      <c r="B1219" s="97" t="s">
        <v>1305</v>
      </c>
      <c r="C1219" s="41" t="s">
        <v>1116</v>
      </c>
      <c r="D1219" s="74" t="s">
        <v>1339</v>
      </c>
      <c r="E1219" s="93" t="str">
        <f t="shared" si="527"/>
        <v>Niveau 1</v>
      </c>
      <c r="F1219" s="27" t="s">
        <v>1136</v>
      </c>
      <c r="G1219" s="41" t="s">
        <v>1145</v>
      </c>
      <c r="H1219" s="76"/>
      <c r="I1219" s="109"/>
      <c r="J1219" s="94">
        <f>I1219*H1219</f>
        <v>0</v>
      </c>
      <c r="K1219" s="27"/>
      <c r="L1219" s="27"/>
      <c r="M1219" s="27"/>
      <c r="N1219" s="27"/>
      <c r="O1219" s="27"/>
      <c r="P1219" s="77"/>
      <c r="Q1219" s="27"/>
      <c r="R1219" s="45"/>
      <c r="S1219" s="55"/>
      <c r="T1219" s="23"/>
      <c r="U1219" s="23"/>
      <c r="V1219" s="23"/>
      <c r="W1219" s="23"/>
      <c r="X1219" s="23"/>
      <c r="Y1219" s="91"/>
      <c r="Z1219" s="92"/>
      <c r="AA1219" s="92"/>
      <c r="AB1219" s="67" t="str">
        <f>IF(R1219="Année N",Y1219+Z1219+AA1219,"")</f>
        <v/>
      </c>
      <c r="AC1219" s="67" t="str">
        <f>IF(R1219="N+1",Y1219+Z1219+AA1219,"")</f>
        <v/>
      </c>
      <c r="AD1219" s="67" t="str">
        <f>IF(R1219="&gt; N+1",Y1219+Z1219+AA1219,"")</f>
        <v/>
      </c>
      <c r="AE1219" s="31"/>
      <c r="AF1219" s="23">
        <f>IF(E1219="Niveau 1",1,0)</f>
        <v>1</v>
      </c>
      <c r="AG1219" s="23">
        <f>IF(E1219="Niveau 2",1,0)</f>
        <v>0</v>
      </c>
      <c r="AH1219" s="23">
        <f>IF(E1219="Niveau 3",1,0)</f>
        <v>0</v>
      </c>
      <c r="AI1219" s="23">
        <f>IF(E1219="Niveau 4",1,0)</f>
        <v>0</v>
      </c>
      <c r="AJ1219" s="23">
        <f>IF(E1219="Niveau 5",1,0)</f>
        <v>0</v>
      </c>
    </row>
    <row r="1220" spans="1:36" ht="25.5" customHeight="1" x14ac:dyDescent="0.2">
      <c r="A1220" s="126" t="s">
        <v>0</v>
      </c>
      <c r="B1220" s="97" t="s">
        <v>1268</v>
      </c>
      <c r="C1220" s="41" t="s">
        <v>31</v>
      </c>
      <c r="D1220" s="74" t="s">
        <v>1179</v>
      </c>
      <c r="E1220" s="93" t="str">
        <f t="shared" si="527"/>
        <v>Niveau 2</v>
      </c>
      <c r="F1220" s="27" t="s">
        <v>1135</v>
      </c>
      <c r="G1220" s="41" t="s">
        <v>1145</v>
      </c>
      <c r="H1220" s="76">
        <v>65</v>
      </c>
      <c r="I1220" s="109">
        <v>4.5999999999999996</v>
      </c>
      <c r="J1220" s="94">
        <f t="shared" ref="J1220:J1224" si="528">I1220*H1220</f>
        <v>299</v>
      </c>
      <c r="K1220" s="27"/>
      <c r="L1220" s="27"/>
      <c r="M1220" s="27"/>
      <c r="N1220" s="27">
        <v>60</v>
      </c>
      <c r="O1220" s="27"/>
      <c r="P1220" s="77"/>
      <c r="Q1220" s="27"/>
      <c r="R1220" s="45"/>
      <c r="S1220" s="55"/>
      <c r="T1220" s="23"/>
      <c r="U1220" s="23"/>
      <c r="V1220" s="23"/>
      <c r="W1220" s="23"/>
      <c r="X1220" s="23"/>
      <c r="Y1220" s="91"/>
      <c r="Z1220" s="92"/>
      <c r="AA1220" s="92"/>
      <c r="AB1220" s="67" t="str">
        <f t="shared" ref="AB1220:AB1224" si="529">IF(R1220="Année N",Y1220+Z1220+AA1220,"")</f>
        <v/>
      </c>
      <c r="AC1220" s="67" t="str">
        <f t="shared" ref="AC1220:AC1224" si="530">IF(R1220="N+1",Y1220+Z1220+AA1220,"")</f>
        <v/>
      </c>
      <c r="AD1220" s="67" t="str">
        <f t="shared" ref="AD1220:AD1224" si="531">IF(R1220="&gt; N+1",Y1220+Z1220+AA1220,"")</f>
        <v/>
      </c>
      <c r="AE1220" s="31"/>
      <c r="AF1220" s="23">
        <f t="shared" ref="AF1220:AF1224" si="532">IF(E1220="Niveau 1",1,0)</f>
        <v>0</v>
      </c>
      <c r="AG1220" s="23">
        <f t="shared" ref="AG1220:AG1224" si="533">IF(E1220="Niveau 2",1,0)</f>
        <v>1</v>
      </c>
      <c r="AH1220" s="23">
        <f t="shared" ref="AH1220:AH1224" si="534">IF(E1220="Niveau 3",1,0)</f>
        <v>0</v>
      </c>
      <c r="AI1220" s="23">
        <f t="shared" ref="AI1220:AI1224" si="535">IF(E1220="Niveau 4",1,0)</f>
        <v>0</v>
      </c>
      <c r="AJ1220" s="23">
        <f t="shared" ref="AJ1220:AJ1224" si="536">IF(E1220="Niveau 5",1,0)</f>
        <v>0</v>
      </c>
    </row>
    <row r="1221" spans="1:36" ht="25.5" customHeight="1" x14ac:dyDescent="0.2">
      <c r="A1221" s="126" t="s">
        <v>1</v>
      </c>
      <c r="B1221" s="97" t="s">
        <v>1269</v>
      </c>
      <c r="C1221" s="41" t="s">
        <v>1116</v>
      </c>
      <c r="D1221" s="74" t="s">
        <v>1339</v>
      </c>
      <c r="E1221" s="93" t="str">
        <f t="shared" si="527"/>
        <v>Niveau 1</v>
      </c>
      <c r="F1221" s="27" t="s">
        <v>1134</v>
      </c>
      <c r="G1221" s="41" t="s">
        <v>1144</v>
      </c>
      <c r="H1221" s="76">
        <v>950</v>
      </c>
      <c r="I1221" s="109">
        <v>6.4</v>
      </c>
      <c r="J1221" s="94">
        <f t="shared" si="528"/>
        <v>6080</v>
      </c>
      <c r="K1221" s="27">
        <v>150</v>
      </c>
      <c r="L1221" s="27" t="s">
        <v>2131</v>
      </c>
      <c r="M1221" s="27">
        <v>0</v>
      </c>
      <c r="N1221" s="27">
        <v>0</v>
      </c>
      <c r="O1221" s="27">
        <v>0</v>
      </c>
      <c r="P1221" s="77"/>
      <c r="Q1221" s="27"/>
      <c r="R1221" s="45"/>
      <c r="S1221" s="55"/>
      <c r="T1221" s="23"/>
      <c r="U1221" s="23"/>
      <c r="V1221" s="23"/>
      <c r="W1221" s="23"/>
      <c r="X1221" s="23"/>
      <c r="Y1221" s="91"/>
      <c r="Z1221" s="92"/>
      <c r="AA1221" s="92"/>
      <c r="AB1221" s="67" t="str">
        <f t="shared" si="529"/>
        <v/>
      </c>
      <c r="AC1221" s="67" t="str">
        <f t="shared" si="530"/>
        <v/>
      </c>
      <c r="AD1221" s="67" t="str">
        <f t="shared" si="531"/>
        <v/>
      </c>
      <c r="AE1221" s="31"/>
      <c r="AF1221" s="23">
        <f t="shared" si="532"/>
        <v>1</v>
      </c>
      <c r="AG1221" s="23">
        <f t="shared" si="533"/>
        <v>0</v>
      </c>
      <c r="AH1221" s="23">
        <f t="shared" si="534"/>
        <v>0</v>
      </c>
      <c r="AI1221" s="23">
        <f t="shared" si="535"/>
        <v>0</v>
      </c>
      <c r="AJ1221" s="23">
        <f t="shared" si="536"/>
        <v>0</v>
      </c>
    </row>
    <row r="1222" spans="1:36" ht="25.5" customHeight="1" x14ac:dyDescent="0.2">
      <c r="A1222" s="126" t="s">
        <v>0</v>
      </c>
      <c r="B1222" s="97" t="s">
        <v>1266</v>
      </c>
      <c r="C1222" s="41" t="s">
        <v>1114</v>
      </c>
      <c r="D1222" s="74" t="s">
        <v>1339</v>
      </c>
      <c r="E1222" s="93" t="str">
        <f t="shared" si="527"/>
        <v>Niveau 1</v>
      </c>
      <c r="F1222" s="27" t="s">
        <v>1136</v>
      </c>
      <c r="G1222" s="41" t="s">
        <v>1145</v>
      </c>
      <c r="H1222" s="76">
        <v>100</v>
      </c>
      <c r="I1222" s="109">
        <v>5.5</v>
      </c>
      <c r="J1222" s="94">
        <f>I1222*H1222</f>
        <v>550</v>
      </c>
      <c r="K1222" s="27">
        <v>0</v>
      </c>
      <c r="L1222" s="27">
        <v>0</v>
      </c>
      <c r="M1222" s="27">
        <v>0</v>
      </c>
      <c r="N1222" s="27">
        <v>0</v>
      </c>
      <c r="O1222" s="27">
        <v>0</v>
      </c>
      <c r="P1222" s="77"/>
      <c r="Q1222" s="27"/>
      <c r="R1222" s="45"/>
      <c r="S1222" s="55"/>
      <c r="T1222" s="23"/>
      <c r="U1222" s="23"/>
      <c r="V1222" s="23"/>
      <c r="W1222" s="23"/>
      <c r="X1222" s="23"/>
      <c r="Y1222" s="91"/>
      <c r="Z1222" s="92"/>
      <c r="AA1222" s="92"/>
      <c r="AB1222" s="67" t="str">
        <f>IF(R1222="Année N",Y1222+Z1222+AA1222,"")</f>
        <v/>
      </c>
      <c r="AC1222" s="67" t="str">
        <f>IF(R1222="N+1",Y1222+Z1222+AA1222,"")</f>
        <v/>
      </c>
      <c r="AD1222" s="67" t="str">
        <f>IF(R1222="&gt; N+1",Y1222+Z1222+AA1222,"")</f>
        <v/>
      </c>
      <c r="AE1222" s="31"/>
      <c r="AF1222" s="23">
        <f>IF(E1222="Niveau 1",1,0)</f>
        <v>1</v>
      </c>
      <c r="AG1222" s="23">
        <f>IF(E1222="Niveau 2",1,0)</f>
        <v>0</v>
      </c>
      <c r="AH1222" s="23">
        <f>IF(E1222="Niveau 3",1,0)</f>
        <v>0</v>
      </c>
      <c r="AI1222" s="23">
        <f>IF(E1222="Niveau 4",1,0)</f>
        <v>0</v>
      </c>
      <c r="AJ1222" s="23">
        <f>IF(E1222="Niveau 5",1,0)</f>
        <v>0</v>
      </c>
    </row>
    <row r="1223" spans="1:36" ht="25.5" customHeight="1" x14ac:dyDescent="0.2">
      <c r="A1223" s="126" t="s">
        <v>0</v>
      </c>
      <c r="B1223" s="97" t="s">
        <v>1267</v>
      </c>
      <c r="C1223" s="41" t="s">
        <v>1116</v>
      </c>
      <c r="D1223" s="74" t="s">
        <v>1179</v>
      </c>
      <c r="E1223" s="93" t="str">
        <f t="shared" si="527"/>
        <v>Niveau 2</v>
      </c>
      <c r="F1223" s="27" t="s">
        <v>1136</v>
      </c>
      <c r="G1223" s="41" t="s">
        <v>1145</v>
      </c>
      <c r="H1223" s="76">
        <v>180</v>
      </c>
      <c r="I1223" s="109">
        <v>4.5999999999999996</v>
      </c>
      <c r="J1223" s="94">
        <f t="shared" si="528"/>
        <v>827.99999999999989</v>
      </c>
      <c r="K1223" s="27">
        <v>50</v>
      </c>
      <c r="L1223" s="27">
        <v>0</v>
      </c>
      <c r="M1223" s="27">
        <v>0</v>
      </c>
      <c r="N1223" s="27">
        <v>166</v>
      </c>
      <c r="O1223" s="27">
        <v>0</v>
      </c>
      <c r="P1223" s="77"/>
      <c r="Q1223" s="27"/>
      <c r="R1223" s="45"/>
      <c r="S1223" s="55"/>
      <c r="T1223" s="23"/>
      <c r="U1223" s="23"/>
      <c r="V1223" s="23"/>
      <c r="W1223" s="23"/>
      <c r="X1223" s="23"/>
      <c r="Y1223" s="91"/>
      <c r="Z1223" s="92"/>
      <c r="AA1223" s="92"/>
      <c r="AB1223" s="67" t="str">
        <f t="shared" si="529"/>
        <v/>
      </c>
      <c r="AC1223" s="67" t="str">
        <f t="shared" si="530"/>
        <v/>
      </c>
      <c r="AD1223" s="67" t="str">
        <f t="shared" si="531"/>
        <v/>
      </c>
      <c r="AE1223" s="31"/>
      <c r="AF1223" s="23">
        <f t="shared" si="532"/>
        <v>0</v>
      </c>
      <c r="AG1223" s="23">
        <f t="shared" si="533"/>
        <v>1</v>
      </c>
      <c r="AH1223" s="23">
        <f t="shared" si="534"/>
        <v>0</v>
      </c>
      <c r="AI1223" s="23">
        <f t="shared" si="535"/>
        <v>0</v>
      </c>
      <c r="AJ1223" s="23">
        <f t="shared" si="536"/>
        <v>0</v>
      </c>
    </row>
    <row r="1224" spans="1:36" ht="25.5" customHeight="1" x14ac:dyDescent="0.2">
      <c r="A1224" s="129" t="s">
        <v>0</v>
      </c>
      <c r="B1224" s="130" t="s">
        <v>1265</v>
      </c>
      <c r="C1224" s="131" t="s">
        <v>1116</v>
      </c>
      <c r="D1224" s="132" t="s">
        <v>1339</v>
      </c>
      <c r="E1224" s="133" t="str">
        <f t="shared" si="527"/>
        <v>Niveau 1</v>
      </c>
      <c r="F1224" s="134" t="s">
        <v>1136</v>
      </c>
      <c r="G1224" s="131" t="s">
        <v>1145</v>
      </c>
      <c r="H1224" s="135">
        <v>200</v>
      </c>
      <c r="I1224" s="136">
        <v>4.2</v>
      </c>
      <c r="J1224" s="137">
        <f t="shared" si="528"/>
        <v>840</v>
      </c>
      <c r="K1224" s="27">
        <v>0</v>
      </c>
      <c r="L1224" s="27">
        <v>0</v>
      </c>
      <c r="M1224" s="27">
        <v>0</v>
      </c>
      <c r="N1224" s="27">
        <v>0</v>
      </c>
      <c r="O1224" s="27">
        <v>0</v>
      </c>
      <c r="P1224" s="138"/>
      <c r="Q1224" s="134"/>
      <c r="R1224" s="139"/>
      <c r="S1224" s="140"/>
      <c r="T1224" s="141"/>
      <c r="U1224" s="141"/>
      <c r="V1224" s="141"/>
      <c r="W1224" s="141"/>
      <c r="X1224" s="141"/>
      <c r="Y1224" s="142"/>
      <c r="Z1224" s="143"/>
      <c r="AA1224" s="143"/>
      <c r="AB1224" s="144" t="str">
        <f t="shared" si="529"/>
        <v/>
      </c>
      <c r="AC1224" s="144" t="str">
        <f t="shared" si="530"/>
        <v/>
      </c>
      <c r="AD1224" s="144" t="str">
        <f t="shared" si="531"/>
        <v/>
      </c>
      <c r="AE1224" s="31"/>
      <c r="AF1224" s="141">
        <f t="shared" si="532"/>
        <v>1</v>
      </c>
      <c r="AG1224" s="141">
        <f t="shared" si="533"/>
        <v>0</v>
      </c>
      <c r="AH1224" s="141">
        <f t="shared" si="534"/>
        <v>0</v>
      </c>
      <c r="AI1224" s="141">
        <f t="shared" si="535"/>
        <v>0</v>
      </c>
      <c r="AJ1224" s="141">
        <f t="shared" si="536"/>
        <v>0</v>
      </c>
    </row>
    <row r="1225" spans="1:36" s="176" customFormat="1" ht="25.5" customHeight="1" x14ac:dyDescent="0.2">
      <c r="A1225" s="172" t="s">
        <v>0</v>
      </c>
      <c r="B1225" s="173" t="s">
        <v>1106</v>
      </c>
      <c r="C1225" s="27" t="s">
        <v>26</v>
      </c>
      <c r="D1225" s="174" t="s">
        <v>1179</v>
      </c>
      <c r="E1225" s="123" t="str">
        <f t="shared" si="527"/>
        <v>Niveau 2</v>
      </c>
      <c r="F1225" s="27" t="s">
        <v>1136</v>
      </c>
      <c r="G1225" s="27" t="s">
        <v>1145</v>
      </c>
      <c r="H1225" s="33">
        <v>95</v>
      </c>
      <c r="I1225" s="109">
        <v>4.5</v>
      </c>
      <c r="J1225" s="175">
        <f>I1225*H1225</f>
        <v>427.5</v>
      </c>
      <c r="K1225" s="27">
        <v>15</v>
      </c>
      <c r="L1225" s="27">
        <v>0</v>
      </c>
      <c r="M1225" s="27">
        <v>0</v>
      </c>
      <c r="N1225" s="27">
        <v>86</v>
      </c>
      <c r="O1225" s="27">
        <v>0</v>
      </c>
      <c r="P1225" s="77"/>
      <c r="Q1225" s="27"/>
      <c r="R1225" s="27"/>
      <c r="S1225" s="23">
        <f>IF(Q1225="Bicouche",J1225*PU!$B$3,0)</f>
        <v>0</v>
      </c>
      <c r="T1225" s="23">
        <f>IF(Q1225="ECF",J1225*PU!$B$5,0)</f>
        <v>0</v>
      </c>
      <c r="U1225" s="23">
        <f>IF(Q1225="Enrobé projeté",J1225*PU!$B$7,0)</f>
        <v>0</v>
      </c>
      <c r="V1225" s="23">
        <f>IF(Q1225="PAT",J1225*PU!$B$9,0)</f>
        <v>0</v>
      </c>
      <c r="W1225" s="23">
        <f>IF(Q1225="Béton bitumineux",J1225*PU!$B$11,0)</f>
        <v>0</v>
      </c>
      <c r="X1225" s="23">
        <f>IF(Q1225="xxxxx",J1225*PU!$B$13,0)</f>
        <v>0</v>
      </c>
      <c r="Y1225" s="91">
        <f t="shared" ref="Y1225" si="537">SUM(S1225:X1225)</f>
        <v>0</v>
      </c>
      <c r="Z1225" s="92"/>
      <c r="AA1225" s="92"/>
      <c r="AB1225" s="121" t="str">
        <f t="shared" ref="AB1225" si="538">IF(R1225="Année N",Y1225+Z1225+AA1225,"")</f>
        <v/>
      </c>
      <c r="AC1225" s="121" t="str">
        <f t="shared" ref="AC1225" si="539">IF(R1225="N+1",Y1225+Z1225+AA1225,"")</f>
        <v/>
      </c>
      <c r="AD1225" s="121" t="str">
        <f t="shared" ref="AD1225" si="540">IF(R1225="&gt; N+1",Y1225+Z1225+AA1225,"")</f>
        <v/>
      </c>
      <c r="AF1225" s="23">
        <f t="shared" ref="AF1225" si="541">IF(E1225="Niveau 1",1,0)</f>
        <v>0</v>
      </c>
      <c r="AG1225" s="23">
        <f t="shared" ref="AG1225" si="542">IF(E1225="Niveau 2",1,0)</f>
        <v>1</v>
      </c>
      <c r="AH1225" s="23">
        <f t="shared" ref="AH1225" si="543">IF(E1225="Niveau 3",1,0)</f>
        <v>0</v>
      </c>
      <c r="AI1225" s="23">
        <f t="shared" ref="AI1225" si="544">IF(E1225="Niveau 4",1,0)</f>
        <v>0</v>
      </c>
      <c r="AJ1225" s="23">
        <f t="shared" ref="AJ1225" si="545">IF(E1225="Niveau 5",1,0)</f>
        <v>0</v>
      </c>
    </row>
    <row r="1226" spans="1:36" s="26" customFormat="1" x14ac:dyDescent="0.2">
      <c r="A1226" s="160"/>
      <c r="B1226" s="161"/>
      <c r="C1226" s="160"/>
      <c r="D1226" s="162"/>
      <c r="E1226" s="163"/>
      <c r="F1226" s="160"/>
      <c r="G1226" s="160"/>
      <c r="H1226" s="164"/>
      <c r="I1226" s="165"/>
      <c r="J1226" s="166"/>
      <c r="K1226" s="160"/>
      <c r="L1226" s="160"/>
      <c r="M1226" s="160"/>
      <c r="N1226" s="160"/>
      <c r="O1226" s="160"/>
      <c r="P1226" s="167"/>
      <c r="Q1226" s="160"/>
      <c r="R1226" s="160"/>
      <c r="S1226" s="168"/>
      <c r="T1226" s="168"/>
      <c r="U1226" s="168"/>
      <c r="V1226" s="168"/>
      <c r="W1226" s="168"/>
      <c r="X1226" s="168"/>
      <c r="Y1226" s="169"/>
      <c r="Z1226" s="170"/>
      <c r="AA1226" s="170"/>
      <c r="AB1226" s="171"/>
      <c r="AC1226" s="171"/>
      <c r="AD1226" s="171"/>
      <c r="AF1226" s="168"/>
      <c r="AG1226" s="168"/>
      <c r="AH1226" s="168"/>
      <c r="AI1226" s="168"/>
      <c r="AJ1226" s="168"/>
    </row>
    <row r="1227" spans="1:36" s="26" customFormat="1" x14ac:dyDescent="0.2">
      <c r="A1227" s="160"/>
      <c r="B1227" s="161"/>
      <c r="C1227" s="160"/>
      <c r="D1227" s="162"/>
      <c r="E1227" s="163"/>
      <c r="F1227" s="160"/>
      <c r="G1227" s="160"/>
      <c r="H1227" s="164"/>
      <c r="I1227" s="165"/>
      <c r="J1227" s="166"/>
      <c r="K1227" s="160"/>
      <c r="L1227" s="160"/>
      <c r="M1227" s="160"/>
      <c r="N1227" s="160"/>
      <c r="O1227" s="160"/>
      <c r="P1227" s="167"/>
      <c r="Q1227" s="160"/>
      <c r="R1227" s="160"/>
      <c r="S1227" s="168"/>
      <c r="T1227" s="168"/>
      <c r="U1227" s="168"/>
      <c r="V1227" s="168"/>
      <c r="W1227" s="168"/>
      <c r="X1227" s="168"/>
      <c r="Y1227" s="169"/>
      <c r="Z1227" s="170"/>
      <c r="AA1227" s="170"/>
      <c r="AB1227" s="171"/>
      <c r="AC1227" s="171"/>
      <c r="AD1227" s="171"/>
      <c r="AF1227" s="168"/>
      <c r="AG1227" s="168"/>
      <c r="AH1227" s="168"/>
      <c r="AI1227" s="168"/>
      <c r="AJ1227" s="168"/>
    </row>
    <row r="1228" spans="1:36" s="26" customFormat="1" x14ac:dyDescent="0.2">
      <c r="A1228" s="160"/>
      <c r="B1228" s="161"/>
      <c r="C1228" s="160"/>
      <c r="D1228" s="162"/>
      <c r="E1228" s="163"/>
      <c r="F1228" s="160"/>
      <c r="G1228" s="160"/>
      <c r="H1228" s="164"/>
      <c r="I1228" s="165"/>
      <c r="J1228" s="166"/>
      <c r="K1228" s="160"/>
      <c r="L1228" s="160"/>
      <c r="M1228" s="160"/>
      <c r="N1228" s="160"/>
      <c r="O1228" s="160"/>
      <c r="P1228" s="167"/>
      <c r="Q1228" s="160"/>
      <c r="R1228" s="160"/>
      <c r="S1228" s="168"/>
      <c r="T1228" s="168"/>
      <c r="U1228" s="168"/>
      <c r="V1228" s="168"/>
      <c r="W1228" s="168"/>
      <c r="X1228" s="168"/>
      <c r="Y1228" s="169"/>
      <c r="Z1228" s="170"/>
      <c r="AA1228" s="170"/>
      <c r="AB1228" s="171"/>
      <c r="AC1228" s="171"/>
      <c r="AD1228" s="171"/>
      <c r="AF1228" s="168"/>
      <c r="AG1228" s="168"/>
      <c r="AH1228" s="168"/>
      <c r="AI1228" s="168"/>
      <c r="AJ1228" s="168"/>
    </row>
    <row r="1229" spans="1:36" s="26" customFormat="1" x14ac:dyDescent="0.2">
      <c r="A1229" s="160"/>
      <c r="B1229" s="161"/>
      <c r="C1229" s="160"/>
      <c r="D1229" s="162"/>
      <c r="E1229" s="163"/>
      <c r="F1229" s="160"/>
      <c r="G1229" s="160"/>
      <c r="H1229" s="164"/>
      <c r="I1229" s="165"/>
      <c r="J1229" s="166"/>
      <c r="K1229" s="160"/>
      <c r="L1229" s="160"/>
      <c r="M1229" s="160"/>
      <c r="N1229" s="160"/>
      <c r="O1229" s="160"/>
      <c r="P1229" s="167"/>
      <c r="Q1229" s="160"/>
      <c r="R1229" s="160"/>
      <c r="S1229" s="168"/>
      <c r="T1229" s="168"/>
      <c r="U1229" s="168"/>
      <c r="V1229" s="168"/>
      <c r="W1229" s="168"/>
      <c r="X1229" s="168"/>
      <c r="Y1229" s="169"/>
      <c r="Z1229" s="170"/>
      <c r="AA1229" s="170"/>
      <c r="AB1229" s="171"/>
      <c r="AC1229" s="171"/>
      <c r="AD1229" s="171"/>
      <c r="AF1229" s="168"/>
      <c r="AG1229" s="168"/>
      <c r="AH1229" s="168"/>
      <c r="AI1229" s="168"/>
      <c r="AJ1229" s="168"/>
    </row>
    <row r="1230" spans="1:36" s="26" customFormat="1" x14ac:dyDescent="0.2">
      <c r="A1230" s="160"/>
      <c r="B1230" s="161"/>
      <c r="C1230" s="160"/>
      <c r="D1230" s="162"/>
      <c r="E1230" s="163"/>
      <c r="F1230" s="160"/>
      <c r="G1230" s="160"/>
      <c r="H1230" s="164"/>
      <c r="I1230" s="165"/>
      <c r="J1230" s="166"/>
      <c r="K1230" s="160"/>
      <c r="L1230" s="160"/>
      <c r="M1230" s="160"/>
      <c r="N1230" s="160"/>
      <c r="O1230" s="160"/>
      <c r="P1230" s="167"/>
      <c r="Q1230" s="160"/>
      <c r="R1230" s="160"/>
      <c r="S1230" s="168"/>
      <c r="T1230" s="168"/>
      <c r="U1230" s="168"/>
      <c r="V1230" s="168"/>
      <c r="W1230" s="168"/>
      <c r="X1230" s="168"/>
      <c r="Y1230" s="169"/>
      <c r="Z1230" s="170"/>
      <c r="AA1230" s="170"/>
      <c r="AB1230" s="171"/>
      <c r="AC1230" s="171"/>
      <c r="AD1230" s="171"/>
      <c r="AF1230" s="168"/>
      <c r="AG1230" s="168"/>
      <c r="AH1230" s="168"/>
      <c r="AI1230" s="168"/>
      <c r="AJ1230" s="168"/>
    </row>
    <row r="1231" spans="1:36" s="26" customFormat="1" x14ac:dyDescent="0.2">
      <c r="A1231" s="160"/>
      <c r="B1231" s="110"/>
      <c r="C1231" s="160"/>
      <c r="D1231" s="162"/>
      <c r="E1231" s="163"/>
      <c r="F1231" s="160"/>
      <c r="G1231" s="160"/>
      <c r="H1231" s="164"/>
      <c r="I1231" s="165"/>
      <c r="J1231" s="166"/>
      <c r="K1231" s="160"/>
      <c r="L1231" s="160"/>
      <c r="M1231" s="160"/>
      <c r="N1231" s="160"/>
      <c r="O1231" s="160"/>
      <c r="P1231" s="167"/>
      <c r="Q1231" s="160"/>
      <c r="R1231" s="160"/>
      <c r="S1231" s="168"/>
      <c r="T1231" s="168"/>
      <c r="U1231" s="168"/>
      <c r="V1231" s="168"/>
      <c r="W1231" s="168"/>
      <c r="X1231" s="168"/>
      <c r="Y1231" s="169"/>
      <c r="Z1231" s="170"/>
      <c r="AA1231" s="170"/>
      <c r="AB1231" s="171"/>
      <c r="AC1231" s="171"/>
      <c r="AD1231" s="171"/>
      <c r="AF1231" s="168"/>
      <c r="AG1231" s="168"/>
      <c r="AH1231" s="168"/>
      <c r="AI1231" s="168"/>
      <c r="AJ1231" s="168"/>
    </row>
    <row r="1232" spans="1:36" s="26" customFormat="1" x14ac:dyDescent="0.2">
      <c r="A1232" s="160"/>
      <c r="B1232" s="161"/>
      <c r="C1232" s="160"/>
      <c r="D1232" s="162"/>
      <c r="E1232" s="163"/>
      <c r="F1232" s="160"/>
      <c r="G1232" s="160"/>
      <c r="H1232" s="164"/>
      <c r="I1232" s="165"/>
      <c r="J1232" s="166"/>
      <c r="K1232" s="160"/>
      <c r="L1232" s="160"/>
      <c r="M1232" s="160"/>
      <c r="N1232" s="160"/>
      <c r="O1232" s="160"/>
      <c r="P1232" s="167"/>
      <c r="Q1232" s="160"/>
      <c r="R1232" s="160"/>
      <c r="S1232" s="168"/>
      <c r="T1232" s="168"/>
      <c r="U1232" s="168"/>
      <c r="V1232" s="168"/>
      <c r="W1232" s="168"/>
      <c r="X1232" s="168"/>
      <c r="Y1232" s="169"/>
      <c r="Z1232" s="170"/>
      <c r="AA1232" s="170"/>
      <c r="AB1232" s="171"/>
      <c r="AC1232" s="171"/>
      <c r="AD1232" s="171"/>
      <c r="AF1232" s="168"/>
      <c r="AG1232" s="168"/>
      <c r="AH1232" s="168"/>
      <c r="AI1232" s="168"/>
      <c r="AJ1232" s="168"/>
    </row>
    <row r="1233" spans="1:36" s="26" customFormat="1" x14ac:dyDescent="0.2">
      <c r="A1233" s="160"/>
      <c r="B1233" s="110"/>
      <c r="C1233" s="160"/>
      <c r="D1233" s="162"/>
      <c r="E1233" s="163"/>
      <c r="F1233" s="160"/>
      <c r="G1233" s="160"/>
      <c r="H1233" s="164"/>
      <c r="I1233" s="165"/>
      <c r="J1233" s="166"/>
      <c r="K1233" s="160"/>
      <c r="L1233" s="160"/>
      <c r="M1233" s="160"/>
      <c r="N1233" s="160"/>
      <c r="O1233" s="160"/>
      <c r="P1233" s="167"/>
      <c r="Q1233" s="160"/>
      <c r="R1233" s="160"/>
      <c r="S1233" s="168"/>
      <c r="T1233" s="168"/>
      <c r="U1233" s="168"/>
      <c r="V1233" s="168"/>
      <c r="W1233" s="168"/>
      <c r="X1233" s="168"/>
      <c r="Y1233" s="169"/>
      <c r="Z1233" s="170"/>
      <c r="AA1233" s="170"/>
      <c r="AB1233" s="171"/>
      <c r="AC1233" s="171"/>
      <c r="AD1233" s="171"/>
      <c r="AF1233" s="168"/>
      <c r="AG1233" s="168"/>
      <c r="AH1233" s="168"/>
      <c r="AI1233" s="168"/>
      <c r="AJ1233" s="168"/>
    </row>
    <row r="1234" spans="1:36" s="26" customFormat="1" x14ac:dyDescent="0.2">
      <c r="A1234" s="160"/>
      <c r="B1234" s="110"/>
      <c r="C1234" s="160"/>
      <c r="D1234" s="162"/>
      <c r="E1234" s="163"/>
      <c r="F1234" s="160"/>
      <c r="G1234" s="160"/>
      <c r="H1234" s="164"/>
      <c r="I1234" s="165"/>
      <c r="J1234" s="166"/>
      <c r="K1234" s="160"/>
      <c r="L1234" s="160"/>
      <c r="M1234" s="160"/>
      <c r="N1234" s="160"/>
      <c r="O1234" s="160"/>
      <c r="P1234" s="167"/>
      <c r="Q1234" s="160"/>
      <c r="R1234" s="160"/>
      <c r="S1234" s="168"/>
      <c r="T1234" s="168"/>
      <c r="U1234" s="168"/>
      <c r="V1234" s="168"/>
      <c r="W1234" s="168"/>
      <c r="X1234" s="168"/>
      <c r="Y1234" s="169"/>
      <c r="Z1234" s="170"/>
      <c r="AA1234" s="170"/>
      <c r="AB1234" s="171"/>
      <c r="AC1234" s="171"/>
      <c r="AD1234" s="171"/>
      <c r="AF1234" s="168"/>
      <c r="AG1234" s="168"/>
      <c r="AH1234" s="168"/>
      <c r="AI1234" s="168"/>
      <c r="AJ1234" s="168"/>
    </row>
    <row r="1235" spans="1:36" s="26" customFormat="1" x14ac:dyDescent="0.2">
      <c r="A1235" s="160"/>
      <c r="B1235" s="161"/>
      <c r="C1235" s="160"/>
      <c r="D1235" s="162"/>
      <c r="E1235" s="163"/>
      <c r="F1235" s="160"/>
      <c r="G1235" s="160"/>
      <c r="H1235" s="164"/>
      <c r="I1235" s="165"/>
      <c r="J1235" s="166"/>
      <c r="K1235" s="160"/>
      <c r="L1235" s="160"/>
      <c r="M1235" s="160"/>
      <c r="N1235" s="160"/>
      <c r="O1235" s="160"/>
      <c r="P1235" s="167"/>
      <c r="Q1235" s="160"/>
      <c r="R1235" s="160"/>
      <c r="S1235" s="168"/>
      <c r="T1235" s="168"/>
      <c r="U1235" s="168"/>
      <c r="V1235" s="168"/>
      <c r="W1235" s="168"/>
      <c r="X1235" s="168"/>
      <c r="Y1235" s="169"/>
      <c r="Z1235" s="170"/>
      <c r="AA1235" s="170"/>
      <c r="AB1235" s="171"/>
      <c r="AC1235" s="171"/>
      <c r="AD1235" s="171"/>
      <c r="AF1235" s="168"/>
      <c r="AG1235" s="168"/>
      <c r="AH1235" s="168"/>
      <c r="AI1235" s="168"/>
      <c r="AJ1235" s="168"/>
    </row>
    <row r="1236" spans="1:36" s="26" customFormat="1" x14ac:dyDescent="0.2">
      <c r="A1236" s="160"/>
      <c r="B1236" s="161"/>
      <c r="C1236" s="160"/>
      <c r="D1236" s="162"/>
      <c r="E1236" s="163"/>
      <c r="F1236" s="160"/>
      <c r="G1236" s="160"/>
      <c r="H1236" s="164"/>
      <c r="I1236" s="165"/>
      <c r="J1236" s="166"/>
      <c r="K1236" s="160"/>
      <c r="L1236" s="160"/>
      <c r="M1236" s="160"/>
      <c r="N1236" s="160"/>
      <c r="O1236" s="160"/>
      <c r="P1236" s="167"/>
      <c r="Q1236" s="160"/>
      <c r="R1236" s="160"/>
      <c r="S1236" s="168"/>
      <c r="T1236" s="168"/>
      <c r="U1236" s="168"/>
      <c r="V1236" s="168"/>
      <c r="W1236" s="168"/>
      <c r="X1236" s="168"/>
      <c r="Y1236" s="169"/>
      <c r="Z1236" s="170"/>
      <c r="AA1236" s="170"/>
      <c r="AB1236" s="171"/>
      <c r="AC1236" s="171"/>
      <c r="AD1236" s="171"/>
      <c r="AF1236" s="168"/>
      <c r="AG1236" s="168"/>
      <c r="AH1236" s="168"/>
      <c r="AI1236" s="168"/>
      <c r="AJ1236" s="168"/>
    </row>
    <row r="1237" spans="1:36" s="26" customFormat="1" x14ac:dyDescent="0.2">
      <c r="A1237" s="160"/>
      <c r="B1237" s="161"/>
      <c r="C1237" s="160"/>
      <c r="D1237" s="162"/>
      <c r="E1237" s="163"/>
      <c r="F1237" s="160"/>
      <c r="G1237" s="160"/>
      <c r="H1237" s="164"/>
      <c r="I1237" s="165"/>
      <c r="J1237" s="166"/>
      <c r="K1237" s="160"/>
      <c r="L1237" s="160"/>
      <c r="M1237" s="160"/>
      <c r="N1237" s="160"/>
      <c r="O1237" s="160"/>
      <c r="P1237" s="167"/>
      <c r="Q1237" s="160"/>
      <c r="R1237" s="160"/>
      <c r="S1237" s="168"/>
      <c r="T1237" s="168"/>
      <c r="U1237" s="168"/>
      <c r="V1237" s="168"/>
      <c r="W1237" s="168"/>
      <c r="X1237" s="168"/>
      <c r="Y1237" s="169"/>
      <c r="Z1237" s="170"/>
      <c r="AA1237" s="170"/>
      <c r="AB1237" s="171"/>
      <c r="AC1237" s="171"/>
      <c r="AD1237" s="171"/>
      <c r="AF1237" s="168"/>
      <c r="AG1237" s="168"/>
      <c r="AH1237" s="168"/>
      <c r="AI1237" s="168"/>
      <c r="AJ1237" s="168"/>
    </row>
    <row r="1238" spans="1:36" s="26" customFormat="1" x14ac:dyDescent="0.2">
      <c r="A1238" s="160"/>
      <c r="B1238" s="161"/>
      <c r="C1238" s="160"/>
      <c r="D1238" s="162"/>
      <c r="E1238" s="163"/>
      <c r="F1238" s="160"/>
      <c r="G1238" s="160"/>
      <c r="H1238" s="164"/>
      <c r="I1238" s="165"/>
      <c r="J1238" s="166"/>
      <c r="K1238" s="160"/>
      <c r="L1238" s="160"/>
      <c r="M1238" s="160"/>
      <c r="N1238" s="160"/>
      <c r="O1238" s="160"/>
      <c r="P1238" s="167"/>
      <c r="Q1238" s="160"/>
      <c r="R1238" s="160"/>
      <c r="S1238" s="168"/>
      <c r="T1238" s="168"/>
      <c r="U1238" s="168"/>
      <c r="V1238" s="168"/>
      <c r="W1238" s="168"/>
      <c r="X1238" s="168"/>
      <c r="Y1238" s="169"/>
      <c r="Z1238" s="170"/>
      <c r="AA1238" s="170"/>
      <c r="AB1238" s="171"/>
      <c r="AC1238" s="171"/>
      <c r="AD1238" s="171"/>
      <c r="AF1238" s="168"/>
      <c r="AG1238" s="168"/>
      <c r="AH1238" s="168"/>
      <c r="AI1238" s="168"/>
      <c r="AJ1238" s="168"/>
    </row>
    <row r="1239" spans="1:36" s="26" customFormat="1" x14ac:dyDescent="0.2">
      <c r="A1239" s="160"/>
      <c r="B1239" s="161"/>
      <c r="C1239" s="160"/>
      <c r="D1239" s="162"/>
      <c r="E1239" s="163"/>
      <c r="F1239" s="160"/>
      <c r="G1239" s="160"/>
      <c r="H1239" s="164"/>
      <c r="I1239" s="165"/>
      <c r="J1239" s="166"/>
      <c r="K1239" s="160"/>
      <c r="L1239" s="160"/>
      <c r="M1239" s="160"/>
      <c r="N1239" s="160"/>
      <c r="O1239" s="160"/>
      <c r="P1239" s="167"/>
      <c r="Q1239" s="160"/>
      <c r="R1239" s="160"/>
      <c r="S1239" s="168"/>
      <c r="T1239" s="168"/>
      <c r="U1239" s="168"/>
      <c r="V1239" s="168"/>
      <c r="W1239" s="168"/>
      <c r="X1239" s="168"/>
      <c r="Y1239" s="169"/>
      <c r="Z1239" s="170"/>
      <c r="AA1239" s="170"/>
      <c r="AB1239" s="171"/>
      <c r="AC1239" s="171"/>
      <c r="AD1239" s="171"/>
      <c r="AF1239" s="168"/>
      <c r="AG1239" s="168"/>
      <c r="AH1239" s="168"/>
      <c r="AI1239" s="168"/>
      <c r="AJ1239" s="168"/>
    </row>
    <row r="1240" spans="1:36" s="26" customFormat="1" x14ac:dyDescent="0.2">
      <c r="A1240" s="160"/>
      <c r="B1240" s="161"/>
      <c r="C1240" s="160"/>
      <c r="D1240" s="162"/>
      <c r="E1240" s="163"/>
      <c r="F1240" s="160"/>
      <c r="G1240" s="160"/>
      <c r="H1240" s="164"/>
      <c r="I1240" s="165"/>
      <c r="J1240" s="166"/>
      <c r="K1240" s="160"/>
      <c r="L1240" s="160"/>
      <c r="M1240" s="160"/>
      <c r="N1240" s="160"/>
      <c r="O1240" s="160"/>
      <c r="P1240" s="167"/>
      <c r="Q1240" s="160"/>
      <c r="R1240" s="160"/>
      <c r="S1240" s="168"/>
      <c r="T1240" s="168"/>
      <c r="U1240" s="168"/>
      <c r="V1240" s="168"/>
      <c r="W1240" s="168"/>
      <c r="X1240" s="168"/>
      <c r="Y1240" s="169"/>
      <c r="Z1240" s="170"/>
      <c r="AA1240" s="170"/>
      <c r="AB1240" s="171"/>
      <c r="AC1240" s="171"/>
      <c r="AD1240" s="171"/>
      <c r="AF1240" s="168"/>
      <c r="AG1240" s="168"/>
      <c r="AH1240" s="168"/>
      <c r="AI1240" s="168"/>
      <c r="AJ1240" s="168"/>
    </row>
    <row r="1241" spans="1:36" s="26" customFormat="1" x14ac:dyDescent="0.2">
      <c r="A1241" s="160"/>
      <c r="B1241" s="161"/>
      <c r="C1241" s="160"/>
      <c r="D1241" s="162"/>
      <c r="E1241" s="163"/>
      <c r="F1241" s="160"/>
      <c r="G1241" s="160"/>
      <c r="H1241" s="164"/>
      <c r="I1241" s="165"/>
      <c r="J1241" s="166"/>
      <c r="K1241" s="160"/>
      <c r="L1241" s="160"/>
      <c r="M1241" s="160"/>
      <c r="N1241" s="160"/>
      <c r="O1241" s="160"/>
      <c r="P1241" s="167"/>
      <c r="Q1241" s="160"/>
      <c r="R1241" s="160"/>
      <c r="S1241" s="168"/>
      <c r="T1241" s="168"/>
      <c r="U1241" s="168"/>
      <c r="V1241" s="168"/>
      <c r="W1241" s="168"/>
      <c r="X1241" s="168"/>
      <c r="Y1241" s="169"/>
      <c r="Z1241" s="170"/>
      <c r="AA1241" s="170"/>
      <c r="AB1241" s="171"/>
      <c r="AC1241" s="171"/>
      <c r="AD1241" s="171"/>
      <c r="AF1241" s="168"/>
      <c r="AG1241" s="168"/>
      <c r="AH1241" s="168"/>
      <c r="AI1241" s="168"/>
      <c r="AJ1241" s="168"/>
    </row>
    <row r="1242" spans="1:36" s="26" customFormat="1" x14ac:dyDescent="0.2">
      <c r="A1242" s="160"/>
      <c r="B1242" s="161"/>
      <c r="C1242" s="160"/>
      <c r="D1242" s="162"/>
      <c r="E1242" s="163"/>
      <c r="F1242" s="160"/>
      <c r="G1242" s="160"/>
      <c r="H1242" s="164"/>
      <c r="I1242" s="165"/>
      <c r="J1242" s="166"/>
      <c r="K1242" s="160"/>
      <c r="L1242" s="160"/>
      <c r="M1242" s="160"/>
      <c r="N1242" s="160"/>
      <c r="O1242" s="160"/>
      <c r="P1242" s="167"/>
      <c r="Q1242" s="160"/>
      <c r="R1242" s="160"/>
      <c r="S1242" s="168"/>
      <c r="T1242" s="168"/>
      <c r="U1242" s="168"/>
      <c r="V1242" s="168"/>
      <c r="W1242" s="168"/>
      <c r="X1242" s="168"/>
      <c r="Y1242" s="169"/>
      <c r="Z1242" s="170"/>
      <c r="AA1242" s="170"/>
      <c r="AB1242" s="171"/>
      <c r="AC1242" s="171"/>
      <c r="AD1242" s="171"/>
      <c r="AF1242" s="168"/>
      <c r="AG1242" s="168"/>
      <c r="AH1242" s="168"/>
      <c r="AI1242" s="168"/>
      <c r="AJ1242" s="168"/>
    </row>
    <row r="1243" spans="1:36" s="26" customFormat="1" x14ac:dyDescent="0.2">
      <c r="A1243" s="160"/>
      <c r="B1243" s="161"/>
      <c r="C1243" s="160"/>
      <c r="D1243" s="162"/>
      <c r="E1243" s="163"/>
      <c r="F1243" s="160"/>
      <c r="G1243" s="160"/>
      <c r="H1243" s="164"/>
      <c r="I1243" s="165"/>
      <c r="J1243" s="166"/>
      <c r="K1243" s="160"/>
      <c r="L1243" s="160"/>
      <c r="M1243" s="160"/>
      <c r="N1243" s="160"/>
      <c r="O1243" s="160"/>
      <c r="P1243" s="167"/>
      <c r="Q1243" s="160"/>
      <c r="R1243" s="160"/>
      <c r="S1243" s="168"/>
      <c r="T1243" s="168"/>
      <c r="U1243" s="168"/>
      <c r="V1243" s="168"/>
      <c r="W1243" s="168"/>
      <c r="X1243" s="168"/>
      <c r="Y1243" s="169"/>
      <c r="Z1243" s="170"/>
      <c r="AA1243" s="170"/>
      <c r="AB1243" s="171"/>
      <c r="AC1243" s="171"/>
      <c r="AD1243" s="171"/>
      <c r="AF1243" s="168"/>
      <c r="AG1243" s="168"/>
      <c r="AH1243" s="168"/>
      <c r="AI1243" s="168"/>
      <c r="AJ1243" s="168"/>
    </row>
    <row r="1244" spans="1:36" s="26" customFormat="1" x14ac:dyDescent="0.2">
      <c r="A1244" s="160"/>
      <c r="B1244" s="161"/>
      <c r="C1244" s="160"/>
      <c r="D1244" s="162"/>
      <c r="E1244" s="163"/>
      <c r="F1244" s="160"/>
      <c r="G1244" s="160"/>
      <c r="H1244" s="164"/>
      <c r="I1244" s="165"/>
      <c r="J1244" s="166"/>
      <c r="K1244" s="160"/>
      <c r="L1244" s="160"/>
      <c r="M1244" s="160"/>
      <c r="N1244" s="160"/>
      <c r="O1244" s="160"/>
      <c r="P1244" s="167"/>
      <c r="Q1244" s="160"/>
      <c r="R1244" s="160"/>
      <c r="S1244" s="168"/>
      <c r="T1244" s="168"/>
      <c r="U1244" s="168"/>
      <c r="V1244" s="168"/>
      <c r="W1244" s="168"/>
      <c r="X1244" s="168"/>
      <c r="Y1244" s="169"/>
      <c r="Z1244" s="170"/>
      <c r="AA1244" s="170"/>
      <c r="AB1244" s="171"/>
      <c r="AC1244" s="171"/>
      <c r="AD1244" s="171"/>
      <c r="AF1244" s="168"/>
      <c r="AG1244" s="168"/>
      <c r="AH1244" s="168"/>
      <c r="AI1244" s="168"/>
      <c r="AJ1244" s="168"/>
    </row>
    <row r="1245" spans="1:36" s="26" customFormat="1" x14ac:dyDescent="0.2">
      <c r="A1245" s="160"/>
      <c r="B1245" s="161"/>
      <c r="C1245" s="160"/>
      <c r="D1245" s="162"/>
      <c r="E1245" s="163"/>
      <c r="F1245" s="160"/>
      <c r="G1245" s="160"/>
      <c r="H1245" s="164"/>
      <c r="I1245" s="165"/>
      <c r="J1245" s="166"/>
      <c r="K1245" s="160"/>
      <c r="L1245" s="160"/>
      <c r="M1245" s="160"/>
      <c r="N1245" s="160"/>
      <c r="O1245" s="160"/>
      <c r="P1245" s="167"/>
      <c r="Q1245" s="160"/>
      <c r="R1245" s="160"/>
      <c r="S1245" s="168"/>
      <c r="T1245" s="168"/>
      <c r="U1245" s="168"/>
      <c r="V1245" s="168"/>
      <c r="W1245" s="168"/>
      <c r="X1245" s="168"/>
      <c r="Y1245" s="169"/>
      <c r="Z1245" s="170"/>
      <c r="AA1245" s="170"/>
      <c r="AB1245" s="171"/>
      <c r="AC1245" s="171"/>
      <c r="AD1245" s="171"/>
      <c r="AF1245" s="168"/>
      <c r="AG1245" s="168"/>
      <c r="AH1245" s="168"/>
      <c r="AI1245" s="168"/>
      <c r="AJ1245" s="168"/>
    </row>
    <row r="1246" spans="1:36" s="26" customFormat="1" x14ac:dyDescent="0.2">
      <c r="A1246" s="160"/>
      <c r="B1246" s="161"/>
      <c r="C1246" s="160"/>
      <c r="D1246" s="162"/>
      <c r="E1246" s="163"/>
      <c r="F1246" s="160"/>
      <c r="G1246" s="160"/>
      <c r="H1246" s="164"/>
      <c r="I1246" s="165"/>
      <c r="J1246" s="166"/>
      <c r="K1246" s="160"/>
      <c r="L1246" s="160"/>
      <c r="M1246" s="160"/>
      <c r="N1246" s="160"/>
      <c r="O1246" s="160"/>
      <c r="P1246" s="167"/>
      <c r="Q1246" s="160"/>
      <c r="R1246" s="160"/>
      <c r="S1246" s="168"/>
      <c r="T1246" s="168"/>
      <c r="U1246" s="168"/>
      <c r="V1246" s="168"/>
      <c r="W1246" s="168"/>
      <c r="X1246" s="168"/>
      <c r="Y1246" s="169"/>
      <c r="Z1246" s="170"/>
      <c r="AA1246" s="170"/>
      <c r="AB1246" s="171"/>
      <c r="AC1246" s="171"/>
      <c r="AD1246" s="171"/>
      <c r="AF1246" s="168"/>
      <c r="AG1246" s="168"/>
      <c r="AH1246" s="168"/>
      <c r="AI1246" s="168"/>
      <c r="AJ1246" s="168"/>
    </row>
    <row r="1247" spans="1:36" s="26" customFormat="1" x14ac:dyDescent="0.2">
      <c r="A1247" s="160"/>
      <c r="B1247" s="161"/>
      <c r="C1247" s="160"/>
      <c r="D1247" s="162"/>
      <c r="E1247" s="163"/>
      <c r="F1247" s="160"/>
      <c r="G1247" s="160"/>
      <c r="H1247" s="164"/>
      <c r="I1247" s="165"/>
      <c r="J1247" s="166"/>
      <c r="K1247" s="160"/>
      <c r="L1247" s="160"/>
      <c r="M1247" s="160"/>
      <c r="N1247" s="160"/>
      <c r="O1247" s="160"/>
      <c r="P1247" s="167"/>
      <c r="Q1247" s="160"/>
      <c r="R1247" s="160"/>
      <c r="S1247" s="168"/>
      <c r="T1247" s="168"/>
      <c r="U1247" s="168"/>
      <c r="V1247" s="168"/>
      <c r="W1247" s="168"/>
      <c r="X1247" s="168"/>
      <c r="Y1247" s="169"/>
      <c r="Z1247" s="170"/>
      <c r="AA1247" s="170"/>
      <c r="AB1247" s="171"/>
      <c r="AC1247" s="171"/>
      <c r="AD1247" s="171"/>
      <c r="AF1247" s="168"/>
      <c r="AG1247" s="168"/>
      <c r="AH1247" s="168"/>
      <c r="AI1247" s="168"/>
      <c r="AJ1247" s="168"/>
    </row>
    <row r="1248" spans="1:36" s="26" customFormat="1" x14ac:dyDescent="0.2">
      <c r="A1248" s="160"/>
      <c r="B1248" s="161"/>
      <c r="C1248" s="160"/>
      <c r="D1248" s="162"/>
      <c r="E1248" s="163"/>
      <c r="F1248" s="160"/>
      <c r="G1248" s="160"/>
      <c r="H1248" s="164"/>
      <c r="I1248" s="165"/>
      <c r="J1248" s="166"/>
      <c r="K1248" s="160"/>
      <c r="L1248" s="160"/>
      <c r="M1248" s="160"/>
      <c r="N1248" s="160"/>
      <c r="O1248" s="160"/>
      <c r="P1248" s="167"/>
      <c r="Q1248" s="160"/>
      <c r="R1248" s="160"/>
      <c r="S1248" s="168"/>
      <c r="T1248" s="168"/>
      <c r="U1248" s="168"/>
      <c r="V1248" s="168"/>
      <c r="W1248" s="168"/>
      <c r="X1248" s="168"/>
      <c r="Y1248" s="169"/>
      <c r="Z1248" s="170"/>
      <c r="AA1248" s="170"/>
      <c r="AB1248" s="171"/>
      <c r="AC1248" s="171"/>
      <c r="AD1248" s="171"/>
      <c r="AF1248" s="168"/>
      <c r="AG1248" s="168"/>
      <c r="AH1248" s="168"/>
      <c r="AI1248" s="168"/>
      <c r="AJ1248" s="168"/>
    </row>
    <row r="1249" spans="1:36" s="26" customFormat="1" x14ac:dyDescent="0.2">
      <c r="A1249" s="160"/>
      <c r="B1249" s="161"/>
      <c r="C1249" s="160"/>
      <c r="D1249" s="162"/>
      <c r="E1249" s="163"/>
      <c r="F1249" s="160"/>
      <c r="G1249" s="160"/>
      <c r="H1249" s="164"/>
      <c r="I1249" s="165"/>
      <c r="J1249" s="166"/>
      <c r="K1249" s="160"/>
      <c r="L1249" s="160"/>
      <c r="M1249" s="160"/>
      <c r="N1249" s="160"/>
      <c r="O1249" s="160"/>
      <c r="P1249" s="167"/>
      <c r="Q1249" s="160"/>
      <c r="R1249" s="160"/>
      <c r="S1249" s="168"/>
      <c r="T1249" s="168"/>
      <c r="U1249" s="168"/>
      <c r="V1249" s="168"/>
      <c r="W1249" s="168"/>
      <c r="X1249" s="168"/>
      <c r="Y1249" s="169"/>
      <c r="Z1249" s="170"/>
      <c r="AA1249" s="170"/>
      <c r="AB1249" s="171"/>
      <c r="AC1249" s="171"/>
      <c r="AD1249" s="171"/>
      <c r="AF1249" s="168"/>
      <c r="AG1249" s="168"/>
      <c r="AH1249" s="168"/>
      <c r="AI1249" s="168"/>
      <c r="AJ1249" s="168"/>
    </row>
    <row r="1250" spans="1:36" s="26" customFormat="1" x14ac:dyDescent="0.2">
      <c r="A1250" s="160"/>
      <c r="B1250" s="161"/>
      <c r="C1250" s="160"/>
      <c r="D1250" s="162"/>
      <c r="E1250" s="163"/>
      <c r="F1250" s="160"/>
      <c r="G1250" s="160"/>
      <c r="H1250" s="164"/>
      <c r="I1250" s="165"/>
      <c r="J1250" s="166"/>
      <c r="K1250" s="160"/>
      <c r="L1250" s="160"/>
      <c r="M1250" s="160"/>
      <c r="N1250" s="160"/>
      <c r="O1250" s="160"/>
      <c r="P1250" s="167"/>
      <c r="Q1250" s="160"/>
      <c r="R1250" s="160"/>
      <c r="S1250" s="168"/>
      <c r="T1250" s="168"/>
      <c r="U1250" s="168"/>
      <c r="V1250" s="168"/>
      <c r="W1250" s="168"/>
      <c r="X1250" s="168"/>
      <c r="Y1250" s="169"/>
      <c r="Z1250" s="170"/>
      <c r="AA1250" s="170"/>
      <c r="AB1250" s="171"/>
      <c r="AC1250" s="171"/>
      <c r="AD1250" s="171"/>
      <c r="AF1250" s="168"/>
      <c r="AG1250" s="168"/>
      <c r="AH1250" s="168"/>
      <c r="AI1250" s="168"/>
      <c r="AJ1250" s="168"/>
    </row>
    <row r="1251" spans="1:36" s="26" customFormat="1" x14ac:dyDescent="0.2">
      <c r="A1251" s="160"/>
      <c r="B1251" s="161"/>
      <c r="C1251" s="160"/>
      <c r="D1251" s="162"/>
      <c r="E1251" s="163"/>
      <c r="F1251" s="160"/>
      <c r="G1251" s="160"/>
      <c r="H1251" s="164"/>
      <c r="I1251" s="165"/>
      <c r="J1251" s="166"/>
      <c r="K1251" s="160"/>
      <c r="L1251" s="160"/>
      <c r="M1251" s="160"/>
      <c r="N1251" s="160"/>
      <c r="O1251" s="160"/>
      <c r="P1251" s="167"/>
      <c r="Q1251" s="160"/>
      <c r="R1251" s="160"/>
      <c r="S1251" s="168"/>
      <c r="T1251" s="168"/>
      <c r="U1251" s="168"/>
      <c r="V1251" s="168"/>
      <c r="W1251" s="168"/>
      <c r="X1251" s="168"/>
      <c r="Y1251" s="169"/>
      <c r="Z1251" s="170"/>
      <c r="AA1251" s="170"/>
      <c r="AB1251" s="171"/>
      <c r="AC1251" s="171"/>
      <c r="AD1251" s="171"/>
      <c r="AF1251" s="168"/>
      <c r="AG1251" s="168"/>
      <c r="AH1251" s="168"/>
      <c r="AI1251" s="168"/>
      <c r="AJ1251" s="168"/>
    </row>
    <row r="1252" spans="1:36" s="26" customFormat="1" x14ac:dyDescent="0.2">
      <c r="A1252" s="160"/>
      <c r="B1252" s="161"/>
      <c r="C1252" s="160"/>
      <c r="D1252" s="162"/>
      <c r="E1252" s="163"/>
      <c r="F1252" s="160"/>
      <c r="G1252" s="160"/>
      <c r="H1252" s="164"/>
      <c r="I1252" s="165"/>
      <c r="J1252" s="166"/>
      <c r="K1252" s="160"/>
      <c r="L1252" s="160"/>
      <c r="M1252" s="160"/>
      <c r="N1252" s="160"/>
      <c r="O1252" s="160"/>
      <c r="P1252" s="167"/>
      <c r="Q1252" s="160"/>
      <c r="R1252" s="160"/>
      <c r="S1252" s="168"/>
      <c r="T1252" s="168"/>
      <c r="U1252" s="168"/>
      <c r="V1252" s="168"/>
      <c r="W1252" s="168"/>
      <c r="X1252" s="168"/>
      <c r="Y1252" s="169"/>
      <c r="Z1252" s="170"/>
      <c r="AA1252" s="170"/>
      <c r="AB1252" s="171"/>
      <c r="AC1252" s="171"/>
      <c r="AD1252" s="171"/>
      <c r="AF1252" s="168"/>
      <c r="AG1252" s="168"/>
      <c r="AH1252" s="168"/>
      <c r="AI1252" s="168"/>
      <c r="AJ1252" s="168"/>
    </row>
    <row r="1253" spans="1:36" s="26" customFormat="1" x14ac:dyDescent="0.2">
      <c r="A1253" s="160"/>
      <c r="B1253" s="161"/>
      <c r="C1253" s="160"/>
      <c r="D1253" s="162"/>
      <c r="E1253" s="163"/>
      <c r="F1253" s="160"/>
      <c r="G1253" s="160"/>
      <c r="H1253" s="164"/>
      <c r="I1253" s="165"/>
      <c r="J1253" s="166"/>
      <c r="K1253" s="160"/>
      <c r="L1253" s="160"/>
      <c r="M1253" s="160"/>
      <c r="N1253" s="160"/>
      <c r="O1253" s="160"/>
      <c r="P1253" s="167"/>
      <c r="Q1253" s="160"/>
      <c r="R1253" s="160"/>
      <c r="S1253" s="168"/>
      <c r="T1253" s="168"/>
      <c r="U1253" s="168"/>
      <c r="V1253" s="168"/>
      <c r="W1253" s="168"/>
      <c r="X1253" s="168"/>
      <c r="Y1253" s="169"/>
      <c r="Z1253" s="170"/>
      <c r="AA1253" s="170"/>
      <c r="AB1253" s="171"/>
      <c r="AC1253" s="171"/>
      <c r="AD1253" s="171"/>
      <c r="AF1253" s="168"/>
      <c r="AG1253" s="168"/>
      <c r="AH1253" s="168"/>
      <c r="AI1253" s="168"/>
      <c r="AJ1253" s="168"/>
    </row>
    <row r="1254" spans="1:36" s="26" customFormat="1" x14ac:dyDescent="0.2">
      <c r="A1254" s="160"/>
      <c r="B1254" s="161"/>
      <c r="C1254" s="160"/>
      <c r="D1254" s="162"/>
      <c r="E1254" s="163"/>
      <c r="F1254" s="160"/>
      <c r="G1254" s="160"/>
      <c r="H1254" s="164"/>
      <c r="I1254" s="165"/>
      <c r="J1254" s="166"/>
      <c r="K1254" s="160"/>
      <c r="L1254" s="160"/>
      <c r="M1254" s="160"/>
      <c r="N1254" s="160"/>
      <c r="O1254" s="160"/>
      <c r="P1254" s="167"/>
      <c r="Q1254" s="160"/>
      <c r="R1254" s="160"/>
      <c r="S1254" s="168"/>
      <c r="T1254" s="168"/>
      <c r="U1254" s="168"/>
      <c r="V1254" s="168"/>
      <c r="W1254" s="168"/>
      <c r="X1254" s="168"/>
      <c r="Y1254" s="169"/>
      <c r="Z1254" s="170"/>
      <c r="AA1254" s="170"/>
      <c r="AB1254" s="171"/>
      <c r="AC1254" s="171"/>
      <c r="AD1254" s="171"/>
      <c r="AF1254" s="168"/>
      <c r="AG1254" s="168"/>
      <c r="AH1254" s="168"/>
      <c r="AI1254" s="168"/>
      <c r="AJ1254" s="168"/>
    </row>
    <row r="1255" spans="1:36" s="26" customFormat="1" x14ac:dyDescent="0.2">
      <c r="A1255" s="160"/>
      <c r="B1255" s="161"/>
      <c r="C1255" s="160"/>
      <c r="D1255" s="162"/>
      <c r="E1255" s="163"/>
      <c r="F1255" s="160"/>
      <c r="G1255" s="160"/>
      <c r="H1255" s="164"/>
      <c r="I1255" s="165"/>
      <c r="J1255" s="166"/>
      <c r="K1255" s="160"/>
      <c r="L1255" s="160"/>
      <c r="M1255" s="160"/>
      <c r="N1255" s="160"/>
      <c r="O1255" s="160"/>
      <c r="P1255" s="167"/>
      <c r="Q1255" s="160"/>
      <c r="R1255" s="160"/>
      <c r="S1255" s="168"/>
      <c r="T1255" s="168"/>
      <c r="U1255" s="168"/>
      <c r="V1255" s="168"/>
      <c r="W1255" s="168"/>
      <c r="X1255" s="168"/>
      <c r="Y1255" s="169"/>
      <c r="Z1255" s="170"/>
      <c r="AA1255" s="170"/>
      <c r="AB1255" s="171"/>
      <c r="AC1255" s="171"/>
      <c r="AD1255" s="171"/>
      <c r="AF1255" s="168"/>
      <c r="AG1255" s="168"/>
      <c r="AH1255" s="168"/>
      <c r="AI1255" s="168"/>
      <c r="AJ1255" s="168"/>
    </row>
    <row r="1256" spans="1:36" s="26" customFormat="1" x14ac:dyDescent="0.2">
      <c r="A1256" s="160"/>
      <c r="B1256" s="161"/>
      <c r="C1256" s="160"/>
      <c r="D1256" s="162"/>
      <c r="E1256" s="163"/>
      <c r="F1256" s="160"/>
      <c r="G1256" s="160"/>
      <c r="H1256" s="164"/>
      <c r="I1256" s="165"/>
      <c r="J1256" s="166"/>
      <c r="K1256" s="160"/>
      <c r="L1256" s="160"/>
      <c r="M1256" s="160"/>
      <c r="N1256" s="160"/>
      <c r="O1256" s="160"/>
      <c r="P1256" s="167"/>
      <c r="Q1256" s="160"/>
      <c r="R1256" s="160"/>
      <c r="S1256" s="168"/>
      <c r="T1256" s="168"/>
      <c r="U1256" s="168"/>
      <c r="V1256" s="168"/>
      <c r="W1256" s="168"/>
      <c r="X1256" s="168"/>
      <c r="Y1256" s="169"/>
      <c r="Z1256" s="170"/>
      <c r="AA1256" s="170"/>
      <c r="AB1256" s="171"/>
      <c r="AC1256" s="171"/>
      <c r="AD1256" s="171"/>
      <c r="AF1256" s="168"/>
      <c r="AG1256" s="168"/>
      <c r="AH1256" s="168"/>
      <c r="AI1256" s="168"/>
      <c r="AJ1256" s="168"/>
    </row>
    <row r="1257" spans="1:36" s="26" customFormat="1" x14ac:dyDescent="0.2">
      <c r="A1257" s="160"/>
      <c r="B1257" s="161"/>
      <c r="C1257" s="160"/>
      <c r="D1257" s="162"/>
      <c r="E1257" s="163"/>
      <c r="F1257" s="160"/>
      <c r="G1257" s="160"/>
      <c r="H1257" s="164"/>
      <c r="I1257" s="165"/>
      <c r="J1257" s="166"/>
      <c r="K1257" s="160"/>
      <c r="L1257" s="160"/>
      <c r="M1257" s="160"/>
      <c r="N1257" s="160"/>
      <c r="O1257" s="160"/>
      <c r="P1257" s="167"/>
      <c r="Q1257" s="160"/>
      <c r="R1257" s="160"/>
      <c r="S1257" s="168"/>
      <c r="T1257" s="168"/>
      <c r="U1257" s="168"/>
      <c r="V1257" s="168"/>
      <c r="W1257" s="168"/>
      <c r="X1257" s="168"/>
      <c r="Y1257" s="169"/>
      <c r="Z1257" s="170"/>
      <c r="AA1257" s="170"/>
      <c r="AB1257" s="171"/>
      <c r="AC1257" s="171"/>
      <c r="AD1257" s="171"/>
      <c r="AF1257" s="168"/>
      <c r="AG1257" s="168"/>
      <c r="AH1257" s="168"/>
      <c r="AI1257" s="168"/>
      <c r="AJ1257" s="168"/>
    </row>
    <row r="1258" spans="1:36" s="26" customFormat="1" x14ac:dyDescent="0.2">
      <c r="A1258" s="160"/>
      <c r="B1258" s="161"/>
      <c r="C1258" s="160"/>
      <c r="D1258" s="162"/>
      <c r="E1258" s="163"/>
      <c r="F1258" s="160"/>
      <c r="G1258" s="160"/>
      <c r="H1258" s="164"/>
      <c r="I1258" s="165"/>
      <c r="J1258" s="166"/>
      <c r="K1258" s="160"/>
      <c r="L1258" s="160"/>
      <c r="M1258" s="160"/>
      <c r="N1258" s="160"/>
      <c r="O1258" s="160"/>
      <c r="P1258" s="167"/>
      <c r="Q1258" s="160"/>
      <c r="R1258" s="160"/>
      <c r="S1258" s="168"/>
      <c r="T1258" s="168"/>
      <c r="U1258" s="168"/>
      <c r="V1258" s="168"/>
      <c r="W1258" s="168"/>
      <c r="X1258" s="168"/>
      <c r="Y1258" s="169"/>
      <c r="Z1258" s="170"/>
      <c r="AA1258" s="170"/>
      <c r="AB1258" s="171"/>
      <c r="AC1258" s="171"/>
      <c r="AD1258" s="171"/>
      <c r="AF1258" s="168"/>
      <c r="AG1258" s="168"/>
      <c r="AH1258" s="168"/>
      <c r="AI1258" s="168"/>
      <c r="AJ1258" s="168"/>
    </row>
    <row r="1259" spans="1:36" s="26" customFormat="1" x14ac:dyDescent="0.2">
      <c r="A1259" s="160"/>
      <c r="B1259" s="161"/>
      <c r="C1259" s="160"/>
      <c r="D1259" s="162"/>
      <c r="E1259" s="163"/>
      <c r="F1259" s="160"/>
      <c r="G1259" s="160"/>
      <c r="H1259" s="164"/>
      <c r="I1259" s="165"/>
      <c r="J1259" s="166"/>
      <c r="K1259" s="160"/>
      <c r="L1259" s="160"/>
      <c r="M1259" s="160"/>
      <c r="N1259" s="160"/>
      <c r="O1259" s="160"/>
      <c r="P1259" s="167"/>
      <c r="Q1259" s="160"/>
      <c r="R1259" s="160"/>
      <c r="S1259" s="168"/>
      <c r="T1259" s="168"/>
      <c r="U1259" s="168"/>
      <c r="V1259" s="168"/>
      <c r="W1259" s="168"/>
      <c r="X1259" s="168"/>
      <c r="Y1259" s="169"/>
      <c r="Z1259" s="170"/>
      <c r="AA1259" s="170"/>
      <c r="AB1259" s="171"/>
      <c r="AC1259" s="171"/>
      <c r="AD1259" s="171"/>
      <c r="AF1259" s="168"/>
      <c r="AG1259" s="168"/>
      <c r="AH1259" s="168"/>
      <c r="AI1259" s="168"/>
      <c r="AJ1259" s="168"/>
    </row>
    <row r="1260" spans="1:36" s="26" customFormat="1" x14ac:dyDescent="0.2">
      <c r="A1260" s="160"/>
      <c r="B1260" s="161"/>
      <c r="C1260" s="160"/>
      <c r="D1260" s="162"/>
      <c r="E1260" s="163"/>
      <c r="F1260" s="160"/>
      <c r="G1260" s="160"/>
      <c r="H1260" s="164"/>
      <c r="I1260" s="165"/>
      <c r="J1260" s="166"/>
      <c r="K1260" s="160"/>
      <c r="L1260" s="160"/>
      <c r="M1260" s="160"/>
      <c r="N1260" s="160"/>
      <c r="O1260" s="160"/>
      <c r="P1260" s="167"/>
      <c r="Q1260" s="160"/>
      <c r="R1260" s="160"/>
      <c r="S1260" s="168"/>
      <c r="T1260" s="168"/>
      <c r="U1260" s="168"/>
      <c r="V1260" s="168"/>
      <c r="W1260" s="168"/>
      <c r="X1260" s="168"/>
      <c r="Y1260" s="169"/>
      <c r="Z1260" s="170"/>
      <c r="AA1260" s="170"/>
      <c r="AB1260" s="171"/>
      <c r="AC1260" s="171"/>
      <c r="AD1260" s="171"/>
      <c r="AF1260" s="168"/>
      <c r="AG1260" s="168"/>
      <c r="AH1260" s="168"/>
      <c r="AI1260" s="168"/>
      <c r="AJ1260" s="168"/>
    </row>
    <row r="1261" spans="1:36" s="26" customFormat="1" x14ac:dyDescent="0.2">
      <c r="A1261" s="160"/>
      <c r="B1261" s="161"/>
      <c r="C1261" s="160"/>
      <c r="D1261" s="162"/>
      <c r="E1261" s="163"/>
      <c r="F1261" s="160"/>
      <c r="G1261" s="160"/>
      <c r="H1261" s="164"/>
      <c r="I1261" s="165"/>
      <c r="J1261" s="166"/>
      <c r="K1261" s="160"/>
      <c r="L1261" s="160"/>
      <c r="M1261" s="160"/>
      <c r="N1261" s="160"/>
      <c r="O1261" s="160"/>
      <c r="P1261" s="167"/>
      <c r="Q1261" s="160"/>
      <c r="R1261" s="160"/>
      <c r="S1261" s="168"/>
      <c r="T1261" s="168"/>
      <c r="U1261" s="168"/>
      <c r="V1261" s="168"/>
      <c r="W1261" s="168"/>
      <c r="X1261" s="168"/>
      <c r="Y1261" s="169"/>
      <c r="Z1261" s="170"/>
      <c r="AA1261" s="170"/>
      <c r="AB1261" s="171"/>
      <c r="AC1261" s="171"/>
      <c r="AD1261" s="171"/>
      <c r="AF1261" s="168"/>
      <c r="AG1261" s="168"/>
      <c r="AH1261" s="168"/>
      <c r="AI1261" s="168"/>
      <c r="AJ1261" s="168"/>
    </row>
    <row r="1262" spans="1:36" s="26" customFormat="1" x14ac:dyDescent="0.2">
      <c r="A1262" s="160"/>
      <c r="B1262" s="161"/>
      <c r="C1262" s="160"/>
      <c r="D1262" s="162"/>
      <c r="E1262" s="163"/>
      <c r="F1262" s="160"/>
      <c r="G1262" s="160"/>
      <c r="H1262" s="164"/>
      <c r="I1262" s="165"/>
      <c r="J1262" s="166"/>
      <c r="K1262" s="160"/>
      <c r="L1262" s="160"/>
      <c r="M1262" s="160"/>
      <c r="N1262" s="160"/>
      <c r="O1262" s="160"/>
      <c r="P1262" s="167"/>
      <c r="Q1262" s="160"/>
      <c r="R1262" s="160"/>
      <c r="S1262" s="168"/>
      <c r="T1262" s="168"/>
      <c r="U1262" s="168"/>
      <c r="V1262" s="168"/>
      <c r="W1262" s="168"/>
      <c r="X1262" s="168"/>
      <c r="Y1262" s="169"/>
      <c r="Z1262" s="170"/>
      <c r="AA1262" s="170"/>
      <c r="AB1262" s="171"/>
      <c r="AC1262" s="171"/>
      <c r="AD1262" s="171"/>
      <c r="AF1262" s="168"/>
      <c r="AG1262" s="168"/>
      <c r="AH1262" s="168"/>
      <c r="AI1262" s="168"/>
      <c r="AJ1262" s="168"/>
    </row>
    <row r="1263" spans="1:36" s="26" customFormat="1" x14ac:dyDescent="0.2">
      <c r="A1263" s="160"/>
      <c r="B1263" s="161"/>
      <c r="C1263" s="160"/>
      <c r="D1263" s="162"/>
      <c r="E1263" s="163"/>
      <c r="F1263" s="160"/>
      <c r="G1263" s="160"/>
      <c r="H1263" s="164"/>
      <c r="I1263" s="165"/>
      <c r="J1263" s="166"/>
      <c r="K1263" s="160"/>
      <c r="L1263" s="160"/>
      <c r="M1263" s="160"/>
      <c r="N1263" s="160"/>
      <c r="O1263" s="160"/>
      <c r="P1263" s="167"/>
      <c r="Q1263" s="160"/>
      <c r="R1263" s="160"/>
      <c r="S1263" s="168"/>
      <c r="T1263" s="168"/>
      <c r="U1263" s="168"/>
      <c r="V1263" s="168"/>
      <c r="W1263" s="168"/>
      <c r="X1263" s="168"/>
      <c r="Y1263" s="169"/>
      <c r="Z1263" s="170"/>
      <c r="AA1263" s="170"/>
      <c r="AB1263" s="171"/>
      <c r="AC1263" s="171"/>
      <c r="AD1263" s="171"/>
      <c r="AF1263" s="168"/>
      <c r="AG1263" s="168"/>
      <c r="AH1263" s="168"/>
      <c r="AI1263" s="168"/>
      <c r="AJ1263" s="168"/>
    </row>
    <row r="1264" spans="1:36" s="26" customFormat="1" x14ac:dyDescent="0.2">
      <c r="A1264" s="160"/>
      <c r="B1264" s="161"/>
      <c r="C1264" s="160"/>
      <c r="D1264" s="162"/>
      <c r="E1264" s="163"/>
      <c r="F1264" s="160"/>
      <c r="G1264" s="160"/>
      <c r="H1264" s="164"/>
      <c r="I1264" s="165"/>
      <c r="J1264" s="166"/>
      <c r="K1264" s="160"/>
      <c r="L1264" s="160"/>
      <c r="M1264" s="160"/>
      <c r="N1264" s="160"/>
      <c r="O1264" s="160"/>
      <c r="P1264" s="167"/>
      <c r="Q1264" s="160"/>
      <c r="R1264" s="160"/>
      <c r="S1264" s="168"/>
      <c r="T1264" s="168"/>
      <c r="U1264" s="168"/>
      <c r="V1264" s="168"/>
      <c r="W1264" s="168"/>
      <c r="X1264" s="168"/>
      <c r="Y1264" s="169"/>
      <c r="Z1264" s="170"/>
      <c r="AA1264" s="170"/>
      <c r="AB1264" s="171"/>
      <c r="AC1264" s="171"/>
      <c r="AD1264" s="171"/>
      <c r="AF1264" s="168"/>
      <c r="AG1264" s="168"/>
      <c r="AH1264" s="168"/>
      <c r="AI1264" s="168"/>
      <c r="AJ1264" s="168"/>
    </row>
    <row r="1265" spans="1:36" s="26" customFormat="1" x14ac:dyDescent="0.2">
      <c r="A1265" s="160"/>
      <c r="B1265" s="161"/>
      <c r="C1265" s="160"/>
      <c r="D1265" s="162"/>
      <c r="E1265" s="163"/>
      <c r="F1265" s="160"/>
      <c r="G1265" s="160"/>
      <c r="H1265" s="164"/>
      <c r="I1265" s="165"/>
      <c r="J1265" s="166"/>
      <c r="K1265" s="160"/>
      <c r="L1265" s="160"/>
      <c r="M1265" s="160"/>
      <c r="N1265" s="160"/>
      <c r="O1265" s="160"/>
      <c r="P1265" s="167"/>
      <c r="Q1265" s="160"/>
      <c r="R1265" s="160"/>
      <c r="S1265" s="168"/>
      <c r="T1265" s="168"/>
      <c r="U1265" s="168"/>
      <c r="V1265" s="168"/>
      <c r="W1265" s="168"/>
      <c r="X1265" s="168"/>
      <c r="Y1265" s="169"/>
      <c r="Z1265" s="170"/>
      <c r="AA1265" s="170"/>
      <c r="AB1265" s="171"/>
      <c r="AC1265" s="171"/>
      <c r="AD1265" s="171"/>
      <c r="AF1265" s="168"/>
      <c r="AG1265" s="168"/>
      <c r="AH1265" s="168"/>
      <c r="AI1265" s="168"/>
      <c r="AJ1265" s="168"/>
    </row>
    <row r="1266" spans="1:36" s="26" customFormat="1" x14ac:dyDescent="0.2">
      <c r="A1266" s="160"/>
      <c r="B1266" s="161"/>
      <c r="C1266" s="160"/>
      <c r="D1266" s="162"/>
      <c r="E1266" s="163"/>
      <c r="F1266" s="160"/>
      <c r="G1266" s="160"/>
      <c r="H1266" s="164"/>
      <c r="I1266" s="165"/>
      <c r="J1266" s="166"/>
      <c r="K1266" s="160"/>
      <c r="L1266" s="160"/>
      <c r="M1266" s="160"/>
      <c r="N1266" s="160"/>
      <c r="O1266" s="160"/>
      <c r="P1266" s="167"/>
      <c r="Q1266" s="160"/>
      <c r="R1266" s="160"/>
      <c r="S1266" s="168"/>
      <c r="T1266" s="168"/>
      <c r="U1266" s="168"/>
      <c r="V1266" s="168"/>
      <c r="W1266" s="168"/>
      <c r="X1266" s="168"/>
      <c r="Y1266" s="169"/>
      <c r="Z1266" s="170"/>
      <c r="AA1266" s="170"/>
      <c r="AB1266" s="171"/>
      <c r="AC1266" s="171"/>
      <c r="AD1266" s="171"/>
      <c r="AF1266" s="168"/>
      <c r="AG1266" s="168"/>
      <c r="AH1266" s="168"/>
      <c r="AI1266" s="168"/>
      <c r="AJ1266" s="168"/>
    </row>
    <row r="1267" spans="1:36" s="26" customFormat="1" x14ac:dyDescent="0.2">
      <c r="A1267" s="160"/>
      <c r="B1267" s="161"/>
      <c r="C1267" s="160"/>
      <c r="D1267" s="162"/>
      <c r="E1267" s="163"/>
      <c r="F1267" s="160"/>
      <c r="G1267" s="160"/>
      <c r="H1267" s="164"/>
      <c r="I1267" s="165"/>
      <c r="J1267" s="166"/>
      <c r="K1267" s="160"/>
      <c r="L1267" s="160"/>
      <c r="M1267" s="160"/>
      <c r="N1267" s="160"/>
      <c r="O1267" s="160"/>
      <c r="P1267" s="167"/>
      <c r="Q1267" s="160"/>
      <c r="R1267" s="160"/>
      <c r="S1267" s="168"/>
      <c r="T1267" s="168"/>
      <c r="U1267" s="168"/>
      <c r="V1267" s="168"/>
      <c r="W1267" s="168"/>
      <c r="X1267" s="168"/>
      <c r="Y1267" s="169"/>
      <c r="Z1267" s="170"/>
      <c r="AA1267" s="170"/>
      <c r="AB1267" s="171"/>
      <c r="AC1267" s="171"/>
      <c r="AD1267" s="171"/>
      <c r="AF1267" s="168"/>
      <c r="AG1267" s="168"/>
      <c r="AH1267" s="168"/>
      <c r="AI1267" s="168"/>
      <c r="AJ1267" s="168"/>
    </row>
    <row r="1268" spans="1:36" s="26" customFormat="1" x14ac:dyDescent="0.2">
      <c r="A1268" s="160"/>
      <c r="B1268" s="161"/>
      <c r="C1268" s="160"/>
      <c r="D1268" s="162"/>
      <c r="E1268" s="163"/>
      <c r="F1268" s="160"/>
      <c r="G1268" s="160"/>
      <c r="H1268" s="164"/>
      <c r="I1268" s="165"/>
      <c r="J1268" s="166"/>
      <c r="K1268" s="160"/>
      <c r="L1268" s="160"/>
      <c r="M1268" s="160"/>
      <c r="N1268" s="160"/>
      <c r="O1268" s="160"/>
      <c r="P1268" s="167"/>
      <c r="Q1268" s="160"/>
      <c r="R1268" s="160"/>
      <c r="S1268" s="168"/>
      <c r="T1268" s="168"/>
      <c r="U1268" s="168"/>
      <c r="V1268" s="168"/>
      <c r="W1268" s="168"/>
      <c r="X1268" s="168"/>
      <c r="Y1268" s="169"/>
      <c r="Z1268" s="170"/>
      <c r="AA1268" s="170"/>
      <c r="AB1268" s="171"/>
      <c r="AC1268" s="171"/>
      <c r="AD1268" s="171"/>
      <c r="AF1268" s="168"/>
      <c r="AG1268" s="168"/>
      <c r="AH1268" s="168"/>
      <c r="AI1268" s="168"/>
      <c r="AJ1268" s="168"/>
    </row>
    <row r="1269" spans="1:36" s="26" customFormat="1" x14ac:dyDescent="0.2">
      <c r="A1269" s="160"/>
      <c r="B1269" s="161"/>
      <c r="C1269" s="160"/>
      <c r="D1269" s="162"/>
      <c r="E1269" s="163"/>
      <c r="F1269" s="160"/>
      <c r="G1269" s="160"/>
      <c r="H1269" s="164"/>
      <c r="I1269" s="165"/>
      <c r="J1269" s="166"/>
      <c r="K1269" s="160"/>
      <c r="L1269" s="160"/>
      <c r="M1269" s="160"/>
      <c r="N1269" s="160"/>
      <c r="O1269" s="160"/>
      <c r="P1269" s="167"/>
      <c r="Q1269" s="160"/>
      <c r="R1269" s="160"/>
      <c r="S1269" s="168"/>
      <c r="T1269" s="168"/>
      <c r="U1269" s="168"/>
      <c r="V1269" s="168"/>
      <c r="W1269" s="168"/>
      <c r="X1269" s="168"/>
      <c r="Y1269" s="169"/>
      <c r="Z1269" s="170"/>
      <c r="AA1269" s="170"/>
      <c r="AB1269" s="171"/>
      <c r="AC1269" s="171"/>
      <c r="AD1269" s="171"/>
      <c r="AF1269" s="168"/>
      <c r="AG1269" s="168"/>
      <c r="AH1269" s="168"/>
      <c r="AI1269" s="168"/>
      <c r="AJ1269" s="168"/>
    </row>
    <row r="1270" spans="1:36" s="26" customFormat="1" x14ac:dyDescent="0.2">
      <c r="A1270" s="160"/>
      <c r="B1270" s="161"/>
      <c r="C1270" s="160"/>
      <c r="D1270" s="162"/>
      <c r="E1270" s="163"/>
      <c r="F1270" s="160"/>
      <c r="G1270" s="160"/>
      <c r="H1270" s="164"/>
      <c r="I1270" s="165"/>
      <c r="J1270" s="166"/>
      <c r="K1270" s="160"/>
      <c r="L1270" s="160"/>
      <c r="M1270" s="160"/>
      <c r="N1270" s="160"/>
      <c r="O1270" s="160"/>
      <c r="P1270" s="167"/>
      <c r="Q1270" s="160"/>
      <c r="R1270" s="160"/>
      <c r="S1270" s="168"/>
      <c r="T1270" s="168"/>
      <c r="U1270" s="168"/>
      <c r="V1270" s="168"/>
      <c r="W1270" s="168"/>
      <c r="X1270" s="168"/>
      <c r="Y1270" s="169"/>
      <c r="Z1270" s="170"/>
      <c r="AA1270" s="170"/>
      <c r="AB1270" s="171"/>
      <c r="AC1270" s="171"/>
      <c r="AD1270" s="171"/>
      <c r="AF1270" s="168"/>
      <c r="AG1270" s="168"/>
      <c r="AH1270" s="168"/>
      <c r="AI1270" s="168"/>
      <c r="AJ1270" s="168"/>
    </row>
    <row r="1271" spans="1:36" s="26" customFormat="1" x14ac:dyDescent="0.2">
      <c r="A1271" s="160"/>
      <c r="B1271" s="161"/>
      <c r="C1271" s="160"/>
      <c r="D1271" s="162"/>
      <c r="E1271" s="163"/>
      <c r="F1271" s="160"/>
      <c r="G1271" s="160"/>
      <c r="H1271" s="164"/>
      <c r="I1271" s="165"/>
      <c r="J1271" s="166"/>
      <c r="K1271" s="160"/>
      <c r="L1271" s="160"/>
      <c r="M1271" s="160"/>
      <c r="N1271" s="160"/>
      <c r="O1271" s="160"/>
      <c r="P1271" s="167"/>
      <c r="Q1271" s="160"/>
      <c r="R1271" s="160"/>
      <c r="S1271" s="168"/>
      <c r="T1271" s="168"/>
      <c r="U1271" s="168"/>
      <c r="V1271" s="168"/>
      <c r="W1271" s="168"/>
      <c r="X1271" s="168"/>
      <c r="Y1271" s="169"/>
      <c r="Z1271" s="170"/>
      <c r="AA1271" s="170"/>
      <c r="AB1271" s="171"/>
      <c r="AC1271" s="171"/>
      <c r="AD1271" s="171"/>
      <c r="AF1271" s="168"/>
      <c r="AG1271" s="168"/>
      <c r="AH1271" s="168"/>
      <c r="AI1271" s="168"/>
      <c r="AJ1271" s="168"/>
    </row>
    <row r="1272" spans="1:36" s="26" customFormat="1" x14ac:dyDescent="0.2">
      <c r="A1272" s="160"/>
      <c r="B1272" s="161"/>
      <c r="C1272" s="160"/>
      <c r="D1272" s="162"/>
      <c r="E1272" s="163"/>
      <c r="F1272" s="160"/>
      <c r="G1272" s="160"/>
      <c r="H1272" s="164"/>
      <c r="I1272" s="165"/>
      <c r="J1272" s="166"/>
      <c r="K1272" s="160"/>
      <c r="L1272" s="160"/>
      <c r="M1272" s="160"/>
      <c r="N1272" s="160"/>
      <c r="O1272" s="160"/>
      <c r="P1272" s="167"/>
      <c r="Q1272" s="160"/>
      <c r="R1272" s="160"/>
      <c r="S1272" s="168"/>
      <c r="T1272" s="168"/>
      <c r="U1272" s="168"/>
      <c r="V1272" s="168"/>
      <c r="W1272" s="168"/>
      <c r="X1272" s="168"/>
      <c r="Y1272" s="169"/>
      <c r="Z1272" s="170"/>
      <c r="AA1272" s="170"/>
      <c r="AB1272" s="171"/>
      <c r="AC1272" s="171"/>
      <c r="AD1272" s="171"/>
      <c r="AF1272" s="168"/>
      <c r="AG1272" s="168"/>
      <c r="AH1272" s="168"/>
      <c r="AI1272" s="168"/>
      <c r="AJ1272" s="168"/>
    </row>
    <row r="1273" spans="1:36" s="26" customFormat="1" x14ac:dyDescent="0.2">
      <c r="A1273" s="160"/>
      <c r="B1273" s="161"/>
      <c r="C1273" s="160"/>
      <c r="D1273" s="162"/>
      <c r="E1273" s="163"/>
      <c r="F1273" s="160"/>
      <c r="G1273" s="160"/>
      <c r="H1273" s="164"/>
      <c r="I1273" s="165"/>
      <c r="J1273" s="166"/>
      <c r="K1273" s="160"/>
      <c r="L1273" s="160"/>
      <c r="M1273" s="160"/>
      <c r="N1273" s="160"/>
      <c r="O1273" s="160"/>
      <c r="P1273" s="167"/>
      <c r="Q1273" s="160"/>
      <c r="R1273" s="160"/>
      <c r="S1273" s="168"/>
      <c r="T1273" s="168"/>
      <c r="U1273" s="168"/>
      <c r="V1273" s="168"/>
      <c r="W1273" s="168"/>
      <c r="X1273" s="168"/>
      <c r="Y1273" s="169"/>
      <c r="Z1273" s="170"/>
      <c r="AA1273" s="170"/>
      <c r="AB1273" s="171"/>
      <c r="AC1273" s="171"/>
      <c r="AD1273" s="171"/>
      <c r="AF1273" s="168"/>
      <c r="AG1273" s="168"/>
      <c r="AH1273" s="168"/>
      <c r="AI1273" s="168"/>
      <c r="AJ1273" s="168"/>
    </row>
    <row r="1274" spans="1:36" s="26" customFormat="1" x14ac:dyDescent="0.2">
      <c r="A1274" s="160"/>
      <c r="B1274" s="161"/>
      <c r="C1274" s="160"/>
      <c r="D1274" s="162"/>
      <c r="E1274" s="163"/>
      <c r="F1274" s="160"/>
      <c r="G1274" s="160"/>
      <c r="H1274" s="164"/>
      <c r="I1274" s="165"/>
      <c r="J1274" s="166"/>
      <c r="K1274" s="160"/>
      <c r="L1274" s="160"/>
      <c r="M1274" s="160"/>
      <c r="N1274" s="160"/>
      <c r="O1274" s="160"/>
      <c r="P1274" s="167"/>
      <c r="Q1274" s="160"/>
      <c r="R1274" s="160"/>
      <c r="S1274" s="168"/>
      <c r="T1274" s="168"/>
      <c r="U1274" s="168"/>
      <c r="V1274" s="168"/>
      <c r="W1274" s="168"/>
      <c r="X1274" s="168"/>
      <c r="Y1274" s="169"/>
      <c r="Z1274" s="170"/>
      <c r="AA1274" s="170"/>
      <c r="AB1274" s="171"/>
      <c r="AC1274" s="171"/>
      <c r="AD1274" s="171"/>
      <c r="AF1274" s="168"/>
      <c r="AG1274" s="168"/>
      <c r="AH1274" s="168"/>
      <c r="AI1274" s="168"/>
      <c r="AJ1274" s="168"/>
    </row>
    <row r="1275" spans="1:36" s="26" customFormat="1" x14ac:dyDescent="0.2">
      <c r="A1275" s="160"/>
      <c r="B1275" s="161"/>
      <c r="C1275" s="160"/>
      <c r="D1275" s="162"/>
      <c r="E1275" s="163"/>
      <c r="F1275" s="160"/>
      <c r="G1275" s="160"/>
      <c r="H1275" s="164"/>
      <c r="I1275" s="165"/>
      <c r="J1275" s="166"/>
      <c r="K1275" s="160"/>
      <c r="L1275" s="160"/>
      <c r="M1275" s="160"/>
      <c r="N1275" s="160"/>
      <c r="O1275" s="160"/>
      <c r="P1275" s="167"/>
      <c r="Q1275" s="160"/>
      <c r="R1275" s="160"/>
      <c r="S1275" s="168"/>
      <c r="T1275" s="168"/>
      <c r="U1275" s="168"/>
      <c r="V1275" s="168"/>
      <c r="W1275" s="168"/>
      <c r="X1275" s="168"/>
      <c r="Y1275" s="169"/>
      <c r="Z1275" s="170"/>
      <c r="AA1275" s="170"/>
      <c r="AB1275" s="171"/>
      <c r="AC1275" s="171"/>
      <c r="AD1275" s="171"/>
      <c r="AF1275" s="168"/>
      <c r="AG1275" s="168"/>
      <c r="AH1275" s="168"/>
      <c r="AI1275" s="168"/>
      <c r="AJ1275" s="168"/>
    </row>
    <row r="1276" spans="1:36" s="26" customFormat="1" x14ac:dyDescent="0.2">
      <c r="A1276" s="160"/>
      <c r="B1276" s="161"/>
      <c r="C1276" s="160"/>
      <c r="D1276" s="162"/>
      <c r="E1276" s="163"/>
      <c r="F1276" s="160"/>
      <c r="G1276" s="160"/>
      <c r="H1276" s="164"/>
      <c r="I1276" s="165"/>
      <c r="J1276" s="166"/>
      <c r="K1276" s="160"/>
      <c r="L1276" s="160"/>
      <c r="M1276" s="160"/>
      <c r="N1276" s="160"/>
      <c r="O1276" s="160"/>
      <c r="P1276" s="167"/>
      <c r="Q1276" s="160"/>
      <c r="R1276" s="160"/>
      <c r="S1276" s="168"/>
      <c r="T1276" s="168"/>
      <c r="U1276" s="168"/>
      <c r="V1276" s="168"/>
      <c r="W1276" s="168"/>
      <c r="X1276" s="168"/>
      <c r="Y1276" s="169"/>
      <c r="Z1276" s="170"/>
      <c r="AA1276" s="170"/>
      <c r="AB1276" s="171"/>
      <c r="AC1276" s="171"/>
      <c r="AD1276" s="171"/>
      <c r="AF1276" s="168"/>
      <c r="AG1276" s="168"/>
      <c r="AH1276" s="168"/>
      <c r="AI1276" s="168"/>
      <c r="AJ1276" s="168"/>
    </row>
    <row r="1277" spans="1:36" s="26" customFormat="1" x14ac:dyDescent="0.2">
      <c r="A1277" s="160"/>
      <c r="B1277" s="161"/>
      <c r="C1277" s="160"/>
      <c r="D1277" s="162"/>
      <c r="E1277" s="163"/>
      <c r="F1277" s="160"/>
      <c r="G1277" s="160"/>
      <c r="H1277" s="164"/>
      <c r="I1277" s="165"/>
      <c r="J1277" s="166"/>
      <c r="K1277" s="160"/>
      <c r="L1277" s="160"/>
      <c r="M1277" s="160"/>
      <c r="N1277" s="160"/>
      <c r="O1277" s="160"/>
      <c r="P1277" s="167"/>
      <c r="Q1277" s="160"/>
      <c r="R1277" s="160"/>
      <c r="S1277" s="168"/>
      <c r="T1277" s="168"/>
      <c r="U1277" s="168"/>
      <c r="V1277" s="168"/>
      <c r="W1277" s="168"/>
      <c r="X1277" s="168"/>
      <c r="Y1277" s="169"/>
      <c r="Z1277" s="170"/>
      <c r="AA1277" s="170"/>
      <c r="AB1277" s="171"/>
      <c r="AC1277" s="171"/>
      <c r="AD1277" s="171"/>
      <c r="AF1277" s="168"/>
      <c r="AG1277" s="168"/>
      <c r="AH1277" s="168"/>
      <c r="AI1277" s="168"/>
      <c r="AJ1277" s="168"/>
    </row>
    <row r="1278" spans="1:36" s="26" customFormat="1" x14ac:dyDescent="0.2">
      <c r="A1278" s="160"/>
      <c r="B1278" s="161"/>
      <c r="C1278" s="160"/>
      <c r="D1278" s="162"/>
      <c r="E1278" s="163"/>
      <c r="F1278" s="160"/>
      <c r="G1278" s="160"/>
      <c r="H1278" s="164"/>
      <c r="I1278" s="165"/>
      <c r="J1278" s="166"/>
      <c r="K1278" s="160"/>
      <c r="L1278" s="160"/>
      <c r="M1278" s="160"/>
      <c r="N1278" s="160"/>
      <c r="O1278" s="160"/>
      <c r="P1278" s="167"/>
      <c r="Q1278" s="160"/>
      <c r="R1278" s="160"/>
      <c r="S1278" s="168"/>
      <c r="T1278" s="168"/>
      <c r="U1278" s="168"/>
      <c r="V1278" s="168"/>
      <c r="W1278" s="168"/>
      <c r="X1278" s="168"/>
      <c r="Y1278" s="169"/>
      <c r="Z1278" s="170"/>
      <c r="AA1278" s="170"/>
      <c r="AB1278" s="171"/>
      <c r="AC1278" s="171"/>
      <c r="AD1278" s="171"/>
      <c r="AF1278" s="168"/>
      <c r="AG1278" s="168"/>
      <c r="AH1278" s="168"/>
      <c r="AI1278" s="168"/>
      <c r="AJ1278" s="168"/>
    </row>
    <row r="1279" spans="1:36" s="26" customFormat="1" x14ac:dyDescent="0.2">
      <c r="A1279" s="160"/>
      <c r="B1279" s="161"/>
      <c r="C1279" s="160"/>
      <c r="D1279" s="162"/>
      <c r="E1279" s="163"/>
      <c r="F1279" s="160"/>
      <c r="G1279" s="160"/>
      <c r="H1279" s="164"/>
      <c r="I1279" s="165"/>
      <c r="J1279" s="166"/>
      <c r="K1279" s="160"/>
      <c r="L1279" s="160"/>
      <c r="M1279" s="160"/>
      <c r="N1279" s="160"/>
      <c r="O1279" s="160"/>
      <c r="P1279" s="167"/>
      <c r="Q1279" s="160"/>
      <c r="R1279" s="160"/>
      <c r="S1279" s="168"/>
      <c r="T1279" s="168"/>
      <c r="U1279" s="168"/>
      <c r="V1279" s="168"/>
      <c r="W1279" s="168"/>
      <c r="X1279" s="168"/>
      <c r="Y1279" s="169"/>
      <c r="Z1279" s="170"/>
      <c r="AA1279" s="170"/>
      <c r="AB1279" s="171"/>
      <c r="AC1279" s="171"/>
      <c r="AD1279" s="171"/>
      <c r="AF1279" s="168"/>
      <c r="AG1279" s="168"/>
      <c r="AH1279" s="168"/>
      <c r="AI1279" s="168"/>
      <c r="AJ1279" s="168"/>
    </row>
    <row r="1280" spans="1:36" s="26" customFormat="1" x14ac:dyDescent="0.2">
      <c r="A1280" s="160"/>
      <c r="B1280" s="161"/>
      <c r="C1280" s="160"/>
      <c r="D1280" s="162"/>
      <c r="E1280" s="163"/>
      <c r="F1280" s="160"/>
      <c r="G1280" s="160"/>
      <c r="H1280" s="164"/>
      <c r="I1280" s="165"/>
      <c r="J1280" s="166"/>
      <c r="K1280" s="160"/>
      <c r="L1280" s="160"/>
      <c r="M1280" s="160"/>
      <c r="N1280" s="160"/>
      <c r="O1280" s="160"/>
      <c r="P1280" s="167"/>
      <c r="Q1280" s="160"/>
      <c r="R1280" s="160"/>
      <c r="S1280" s="168"/>
      <c r="T1280" s="168"/>
      <c r="U1280" s="168"/>
      <c r="V1280" s="168"/>
      <c r="W1280" s="168"/>
      <c r="X1280" s="168"/>
      <c r="Y1280" s="169"/>
      <c r="Z1280" s="170"/>
      <c r="AA1280" s="170"/>
      <c r="AB1280" s="171"/>
      <c r="AC1280" s="171"/>
      <c r="AD1280" s="171"/>
      <c r="AF1280" s="168"/>
      <c r="AG1280" s="168"/>
      <c r="AH1280" s="168"/>
      <c r="AI1280" s="168"/>
      <c r="AJ1280" s="168"/>
    </row>
    <row r="1281" spans="1:36" s="26" customFormat="1" x14ac:dyDescent="0.2">
      <c r="A1281" s="160"/>
      <c r="B1281" s="161"/>
      <c r="C1281" s="160"/>
      <c r="D1281" s="162"/>
      <c r="E1281" s="163"/>
      <c r="F1281" s="160"/>
      <c r="G1281" s="160"/>
      <c r="H1281" s="164"/>
      <c r="I1281" s="165"/>
      <c r="J1281" s="166"/>
      <c r="K1281" s="160"/>
      <c r="L1281" s="160"/>
      <c r="M1281" s="160"/>
      <c r="N1281" s="160"/>
      <c r="O1281" s="160"/>
      <c r="P1281" s="167"/>
      <c r="Q1281" s="160"/>
      <c r="R1281" s="160"/>
      <c r="S1281" s="168"/>
      <c r="T1281" s="168"/>
      <c r="U1281" s="168"/>
      <c r="V1281" s="168"/>
      <c r="W1281" s="168"/>
      <c r="X1281" s="168"/>
      <c r="Y1281" s="169"/>
      <c r="Z1281" s="170"/>
      <c r="AA1281" s="170"/>
      <c r="AB1281" s="171"/>
      <c r="AC1281" s="171"/>
      <c r="AD1281" s="171"/>
      <c r="AF1281" s="168"/>
      <c r="AG1281" s="168"/>
      <c r="AH1281" s="168"/>
      <c r="AI1281" s="168"/>
      <c r="AJ1281" s="168"/>
    </row>
    <row r="1282" spans="1:36" s="26" customFormat="1" x14ac:dyDescent="0.2">
      <c r="A1282" s="160"/>
      <c r="B1282" s="161"/>
      <c r="C1282" s="160"/>
      <c r="D1282" s="162"/>
      <c r="E1282" s="163"/>
      <c r="F1282" s="160"/>
      <c r="G1282" s="160"/>
      <c r="H1282" s="164"/>
      <c r="I1282" s="165"/>
      <c r="J1282" s="166"/>
      <c r="K1282" s="160"/>
      <c r="L1282" s="160"/>
      <c r="M1282" s="160"/>
      <c r="N1282" s="160"/>
      <c r="O1282" s="160"/>
      <c r="P1282" s="167"/>
      <c r="Q1282" s="160"/>
      <c r="R1282" s="160"/>
      <c r="S1282" s="168"/>
      <c r="T1282" s="168"/>
      <c r="U1282" s="168"/>
      <c r="V1282" s="168"/>
      <c r="W1282" s="168"/>
      <c r="X1282" s="168"/>
      <c r="Y1282" s="169"/>
      <c r="Z1282" s="170"/>
      <c r="AA1282" s="170"/>
      <c r="AB1282" s="171"/>
      <c r="AC1282" s="171"/>
      <c r="AD1282" s="171"/>
      <c r="AF1282" s="168"/>
      <c r="AG1282" s="168"/>
      <c r="AH1282" s="168"/>
      <c r="AI1282" s="168"/>
      <c r="AJ1282" s="168"/>
    </row>
    <row r="1283" spans="1:36" s="26" customFormat="1" x14ac:dyDescent="0.2">
      <c r="A1283" s="160"/>
      <c r="B1283" s="161"/>
      <c r="C1283" s="160"/>
      <c r="D1283" s="162"/>
      <c r="E1283" s="163"/>
      <c r="F1283" s="160"/>
      <c r="G1283" s="160"/>
      <c r="H1283" s="164"/>
      <c r="I1283" s="165"/>
      <c r="J1283" s="166"/>
      <c r="K1283" s="160"/>
      <c r="L1283" s="160"/>
      <c r="M1283" s="160"/>
      <c r="N1283" s="160"/>
      <c r="O1283" s="160"/>
      <c r="P1283" s="167"/>
      <c r="Q1283" s="160"/>
      <c r="R1283" s="160"/>
      <c r="S1283" s="168"/>
      <c r="T1283" s="168"/>
      <c r="U1283" s="168"/>
      <c r="V1283" s="168"/>
      <c r="W1283" s="168"/>
      <c r="X1283" s="168"/>
      <c r="Y1283" s="169"/>
      <c r="Z1283" s="170"/>
      <c r="AA1283" s="170"/>
      <c r="AB1283" s="171"/>
      <c r="AC1283" s="171"/>
      <c r="AD1283" s="171"/>
      <c r="AF1283" s="168"/>
      <c r="AG1283" s="168"/>
      <c r="AH1283" s="168"/>
      <c r="AI1283" s="168"/>
      <c r="AJ1283" s="168"/>
    </row>
    <row r="1284" spans="1:36" s="26" customFormat="1" x14ac:dyDescent="0.2">
      <c r="A1284" s="160"/>
      <c r="B1284" s="161"/>
      <c r="C1284" s="160"/>
      <c r="D1284" s="162"/>
      <c r="E1284" s="163"/>
      <c r="F1284" s="160"/>
      <c r="G1284" s="160"/>
      <c r="H1284" s="164"/>
      <c r="I1284" s="165"/>
      <c r="J1284" s="166"/>
      <c r="K1284" s="160"/>
      <c r="L1284" s="160"/>
      <c r="M1284" s="160"/>
      <c r="N1284" s="160"/>
      <c r="O1284" s="160"/>
      <c r="P1284" s="167"/>
      <c r="Q1284" s="160"/>
      <c r="R1284" s="160"/>
      <c r="S1284" s="168"/>
      <c r="T1284" s="168"/>
      <c r="U1284" s="168"/>
      <c r="V1284" s="168"/>
      <c r="W1284" s="168"/>
      <c r="X1284" s="168"/>
      <c r="Y1284" s="169"/>
      <c r="Z1284" s="170"/>
      <c r="AA1284" s="170"/>
      <c r="AB1284" s="171"/>
      <c r="AC1284" s="171"/>
      <c r="AD1284" s="171"/>
      <c r="AF1284" s="168"/>
      <c r="AG1284" s="168"/>
      <c r="AH1284" s="168"/>
      <c r="AI1284" s="168"/>
      <c r="AJ1284" s="168"/>
    </row>
    <row r="1285" spans="1:36" s="26" customFormat="1" x14ac:dyDescent="0.2">
      <c r="A1285" s="160"/>
      <c r="B1285" s="161"/>
      <c r="C1285" s="160"/>
      <c r="D1285" s="162"/>
      <c r="E1285" s="163"/>
      <c r="F1285" s="160"/>
      <c r="G1285" s="160"/>
      <c r="H1285" s="164"/>
      <c r="I1285" s="165"/>
      <c r="J1285" s="166"/>
      <c r="K1285" s="160"/>
      <c r="L1285" s="160"/>
      <c r="M1285" s="160"/>
      <c r="N1285" s="160"/>
      <c r="O1285" s="160"/>
      <c r="P1285" s="167"/>
      <c r="Q1285" s="160"/>
      <c r="R1285" s="160"/>
      <c r="S1285" s="168"/>
      <c r="T1285" s="168"/>
      <c r="U1285" s="168"/>
      <c r="V1285" s="168"/>
      <c r="W1285" s="168"/>
      <c r="X1285" s="168"/>
      <c r="Y1285" s="169"/>
      <c r="Z1285" s="170"/>
      <c r="AA1285" s="170"/>
      <c r="AB1285" s="171"/>
      <c r="AC1285" s="171"/>
      <c r="AD1285" s="171"/>
      <c r="AF1285" s="168"/>
      <c r="AG1285" s="168"/>
      <c r="AH1285" s="168"/>
      <c r="AI1285" s="168"/>
      <c r="AJ1285" s="168"/>
    </row>
    <row r="1286" spans="1:36" s="26" customFormat="1" x14ac:dyDescent="0.2">
      <c r="A1286" s="160"/>
      <c r="B1286" s="161"/>
      <c r="C1286" s="160"/>
      <c r="D1286" s="162"/>
      <c r="E1286" s="163"/>
      <c r="F1286" s="160"/>
      <c r="G1286" s="160"/>
      <c r="H1286" s="164"/>
      <c r="I1286" s="165"/>
      <c r="J1286" s="166"/>
      <c r="K1286" s="160"/>
      <c r="L1286" s="160"/>
      <c r="M1286" s="160"/>
      <c r="N1286" s="160"/>
      <c r="O1286" s="160"/>
      <c r="P1286" s="167"/>
      <c r="Q1286" s="160"/>
      <c r="R1286" s="160"/>
      <c r="S1286" s="168"/>
      <c r="T1286" s="168"/>
      <c r="U1286" s="168"/>
      <c r="V1286" s="168"/>
      <c r="W1286" s="168"/>
      <c r="X1286" s="168"/>
      <c r="Y1286" s="169"/>
      <c r="Z1286" s="170"/>
      <c r="AA1286" s="170"/>
      <c r="AB1286" s="171"/>
      <c r="AC1286" s="171"/>
      <c r="AD1286" s="171"/>
      <c r="AF1286" s="168"/>
      <c r="AG1286" s="168"/>
      <c r="AH1286" s="168"/>
      <c r="AI1286" s="168"/>
      <c r="AJ1286" s="168"/>
    </row>
    <row r="1287" spans="1:36" s="26" customFormat="1" x14ac:dyDescent="0.2">
      <c r="A1287" s="160"/>
      <c r="B1287" s="161"/>
      <c r="C1287" s="160"/>
      <c r="D1287" s="162"/>
      <c r="E1287" s="163"/>
      <c r="F1287" s="160"/>
      <c r="G1287" s="160"/>
      <c r="H1287" s="164"/>
      <c r="I1287" s="165"/>
      <c r="J1287" s="166"/>
      <c r="K1287" s="160"/>
      <c r="L1287" s="160"/>
      <c r="M1287" s="160"/>
      <c r="N1287" s="160"/>
      <c r="O1287" s="160"/>
      <c r="P1287" s="167"/>
      <c r="Q1287" s="160"/>
      <c r="R1287" s="160"/>
      <c r="S1287" s="168"/>
      <c r="T1287" s="168"/>
      <c r="U1287" s="168"/>
      <c r="V1287" s="168"/>
      <c r="W1287" s="168"/>
      <c r="X1287" s="168"/>
      <c r="Y1287" s="169"/>
      <c r="Z1287" s="170"/>
      <c r="AA1287" s="170"/>
      <c r="AB1287" s="171"/>
      <c r="AC1287" s="171"/>
      <c r="AD1287" s="171"/>
      <c r="AF1287" s="168"/>
      <c r="AG1287" s="168"/>
      <c r="AH1287" s="168"/>
      <c r="AI1287" s="168"/>
      <c r="AJ1287" s="168"/>
    </row>
    <row r="1288" spans="1:36" s="26" customFormat="1" x14ac:dyDescent="0.2">
      <c r="A1288" s="160"/>
      <c r="B1288" s="161"/>
      <c r="C1288" s="160"/>
      <c r="D1288" s="162"/>
      <c r="E1288" s="163"/>
      <c r="F1288" s="160"/>
      <c r="G1288" s="160"/>
      <c r="H1288" s="164"/>
      <c r="I1288" s="165"/>
      <c r="J1288" s="166"/>
      <c r="K1288" s="160"/>
      <c r="L1288" s="160"/>
      <c r="M1288" s="160"/>
      <c r="N1288" s="160"/>
      <c r="O1288" s="160"/>
      <c r="P1288" s="167"/>
      <c r="Q1288" s="160"/>
      <c r="R1288" s="160"/>
      <c r="S1288" s="168"/>
      <c r="T1288" s="168"/>
      <c r="U1288" s="168"/>
      <c r="V1288" s="168"/>
      <c r="W1288" s="168"/>
      <c r="X1288" s="168"/>
      <c r="Y1288" s="169"/>
      <c r="Z1288" s="170"/>
      <c r="AA1288" s="170"/>
      <c r="AB1288" s="171"/>
      <c r="AC1288" s="171"/>
      <c r="AD1288" s="171"/>
      <c r="AF1288" s="168"/>
      <c r="AG1288" s="168"/>
      <c r="AH1288" s="168"/>
      <c r="AI1288" s="168"/>
      <c r="AJ1288" s="168"/>
    </row>
    <row r="1289" spans="1:36" s="26" customFormat="1" x14ac:dyDescent="0.2">
      <c r="A1289" s="160"/>
      <c r="B1289" s="161"/>
      <c r="C1289" s="160"/>
      <c r="D1289" s="162"/>
      <c r="E1289" s="163"/>
      <c r="F1289" s="160"/>
      <c r="G1289" s="160"/>
      <c r="H1289" s="164"/>
      <c r="I1289" s="165"/>
      <c r="J1289" s="166"/>
      <c r="K1289" s="160"/>
      <c r="L1289" s="160"/>
      <c r="M1289" s="160"/>
      <c r="N1289" s="160"/>
      <c r="O1289" s="160"/>
      <c r="P1289" s="167"/>
      <c r="Q1289" s="160"/>
      <c r="R1289" s="160"/>
      <c r="S1289" s="168"/>
      <c r="T1289" s="168"/>
      <c r="U1289" s="168"/>
      <c r="V1289" s="168"/>
      <c r="W1289" s="168"/>
      <c r="X1289" s="168"/>
      <c r="Y1289" s="169"/>
      <c r="Z1289" s="170"/>
      <c r="AA1289" s="170"/>
      <c r="AB1289" s="171"/>
      <c r="AC1289" s="171"/>
      <c r="AD1289" s="171"/>
      <c r="AF1289" s="168"/>
      <c r="AG1289" s="168"/>
      <c r="AH1289" s="168"/>
      <c r="AI1289" s="168"/>
      <c r="AJ1289" s="168"/>
    </row>
    <row r="1290" spans="1:36" s="26" customFormat="1" x14ac:dyDescent="0.2">
      <c r="A1290" s="160"/>
      <c r="B1290" s="161"/>
      <c r="C1290" s="160"/>
      <c r="D1290" s="162"/>
      <c r="E1290" s="163"/>
      <c r="F1290" s="160"/>
      <c r="G1290" s="160"/>
      <c r="H1290" s="164"/>
      <c r="I1290" s="165"/>
      <c r="J1290" s="166"/>
      <c r="K1290" s="160"/>
      <c r="L1290" s="160"/>
      <c r="M1290" s="160"/>
      <c r="N1290" s="160"/>
      <c r="O1290" s="160"/>
      <c r="P1290" s="167"/>
      <c r="Q1290" s="160"/>
      <c r="R1290" s="160"/>
      <c r="S1290" s="168"/>
      <c r="T1290" s="168"/>
      <c r="U1290" s="168"/>
      <c r="V1290" s="168"/>
      <c r="W1290" s="168"/>
      <c r="X1290" s="168"/>
      <c r="Y1290" s="169"/>
      <c r="Z1290" s="170"/>
      <c r="AA1290" s="170"/>
      <c r="AB1290" s="171"/>
      <c r="AC1290" s="171"/>
      <c r="AD1290" s="171"/>
      <c r="AF1290" s="168"/>
      <c r="AG1290" s="168"/>
      <c r="AH1290" s="168"/>
      <c r="AI1290" s="168"/>
      <c r="AJ1290" s="168"/>
    </row>
    <row r="1291" spans="1:36" s="26" customFormat="1" x14ac:dyDescent="0.2">
      <c r="A1291" s="160"/>
      <c r="B1291" s="161"/>
      <c r="C1291" s="160"/>
      <c r="D1291" s="162"/>
      <c r="E1291" s="163"/>
      <c r="F1291" s="160"/>
      <c r="G1291" s="160"/>
      <c r="H1291" s="164"/>
      <c r="I1291" s="165"/>
      <c r="J1291" s="166"/>
      <c r="K1291" s="160"/>
      <c r="L1291" s="160"/>
      <c r="M1291" s="160"/>
      <c r="N1291" s="160"/>
      <c r="O1291" s="160"/>
      <c r="P1291" s="167"/>
      <c r="Q1291" s="160"/>
      <c r="R1291" s="160"/>
      <c r="S1291" s="168"/>
      <c r="T1291" s="168"/>
      <c r="U1291" s="168"/>
      <c r="V1291" s="168"/>
      <c r="W1291" s="168"/>
      <c r="X1291" s="168"/>
      <c r="Y1291" s="169"/>
      <c r="Z1291" s="170"/>
      <c r="AA1291" s="170"/>
      <c r="AB1291" s="171"/>
      <c r="AC1291" s="171"/>
      <c r="AD1291" s="171"/>
      <c r="AF1291" s="168"/>
      <c r="AG1291" s="168"/>
      <c r="AH1291" s="168"/>
      <c r="AI1291" s="168"/>
      <c r="AJ1291" s="168"/>
    </row>
    <row r="1292" spans="1:36" s="26" customFormat="1" x14ac:dyDescent="0.2">
      <c r="A1292" s="160"/>
      <c r="B1292" s="161"/>
      <c r="C1292" s="160"/>
      <c r="D1292" s="162"/>
      <c r="E1292" s="163"/>
      <c r="F1292" s="160"/>
      <c r="G1292" s="160"/>
      <c r="H1292" s="164"/>
      <c r="I1292" s="165"/>
      <c r="J1292" s="166"/>
      <c r="K1292" s="160"/>
      <c r="L1292" s="160"/>
      <c r="M1292" s="160"/>
      <c r="N1292" s="160"/>
      <c r="O1292" s="160"/>
      <c r="P1292" s="167"/>
      <c r="Q1292" s="160"/>
      <c r="R1292" s="160"/>
      <c r="S1292" s="168"/>
      <c r="T1292" s="168"/>
      <c r="U1292" s="168"/>
      <c r="V1292" s="168"/>
      <c r="W1292" s="168"/>
      <c r="X1292" s="168"/>
      <c r="Y1292" s="169"/>
      <c r="Z1292" s="170"/>
      <c r="AA1292" s="170"/>
      <c r="AB1292" s="171"/>
      <c r="AC1292" s="171"/>
      <c r="AD1292" s="171"/>
      <c r="AF1292" s="168"/>
      <c r="AG1292" s="168"/>
      <c r="AH1292" s="168"/>
      <c r="AI1292" s="168"/>
      <c r="AJ1292" s="168"/>
    </row>
    <row r="1293" spans="1:36" s="26" customFormat="1" x14ac:dyDescent="0.2">
      <c r="A1293" s="160"/>
      <c r="B1293" s="161"/>
      <c r="C1293" s="160"/>
      <c r="D1293" s="162"/>
      <c r="E1293" s="163"/>
      <c r="F1293" s="160"/>
      <c r="G1293" s="160"/>
      <c r="H1293" s="164"/>
      <c r="I1293" s="165"/>
      <c r="J1293" s="166"/>
      <c r="K1293" s="160"/>
      <c r="L1293" s="160"/>
      <c r="M1293" s="160"/>
      <c r="N1293" s="160"/>
      <c r="O1293" s="160"/>
      <c r="P1293" s="167"/>
      <c r="Q1293" s="160"/>
      <c r="R1293" s="160"/>
      <c r="S1293" s="168"/>
      <c r="T1293" s="168"/>
      <c r="U1293" s="168"/>
      <c r="V1293" s="168"/>
      <c r="W1293" s="168"/>
      <c r="X1293" s="168"/>
      <c r="Y1293" s="169"/>
      <c r="Z1293" s="170"/>
      <c r="AA1293" s="170"/>
      <c r="AB1293" s="171"/>
      <c r="AC1293" s="171"/>
      <c r="AD1293" s="171"/>
      <c r="AF1293" s="168"/>
      <c r="AG1293" s="168"/>
      <c r="AH1293" s="168"/>
      <c r="AI1293" s="168"/>
      <c r="AJ1293" s="168"/>
    </row>
    <row r="1294" spans="1:36" s="26" customFormat="1" x14ac:dyDescent="0.2">
      <c r="A1294" s="160"/>
      <c r="B1294" s="161"/>
      <c r="C1294" s="160"/>
      <c r="D1294" s="162"/>
      <c r="E1294" s="163"/>
      <c r="F1294" s="160"/>
      <c r="G1294" s="160"/>
      <c r="H1294" s="164"/>
      <c r="I1294" s="165"/>
      <c r="J1294" s="166"/>
      <c r="K1294" s="160"/>
      <c r="L1294" s="160"/>
      <c r="M1294" s="160"/>
      <c r="N1294" s="160"/>
      <c r="O1294" s="160"/>
      <c r="P1294" s="167"/>
      <c r="Q1294" s="160"/>
      <c r="R1294" s="160"/>
      <c r="S1294" s="168"/>
      <c r="T1294" s="168"/>
      <c r="U1294" s="168"/>
      <c r="V1294" s="168"/>
      <c r="W1294" s="168"/>
      <c r="X1294" s="168"/>
      <c r="Y1294" s="169"/>
      <c r="Z1294" s="170"/>
      <c r="AA1294" s="170"/>
      <c r="AB1294" s="171"/>
      <c r="AC1294" s="171"/>
      <c r="AD1294" s="171"/>
      <c r="AF1294" s="168"/>
      <c r="AG1294" s="168"/>
      <c r="AH1294" s="168"/>
      <c r="AI1294" s="168"/>
      <c r="AJ1294" s="168"/>
    </row>
    <row r="1295" spans="1:36" s="26" customFormat="1" x14ac:dyDescent="0.2">
      <c r="A1295" s="160"/>
      <c r="B1295" s="161"/>
      <c r="C1295" s="160"/>
      <c r="D1295" s="162"/>
      <c r="E1295" s="163"/>
      <c r="F1295" s="160"/>
      <c r="G1295" s="160"/>
      <c r="H1295" s="164"/>
      <c r="I1295" s="165"/>
      <c r="J1295" s="166"/>
      <c r="K1295" s="160"/>
      <c r="L1295" s="160"/>
      <c r="M1295" s="160"/>
      <c r="N1295" s="160"/>
      <c r="O1295" s="160"/>
      <c r="P1295" s="167"/>
      <c r="Q1295" s="160"/>
      <c r="R1295" s="160"/>
      <c r="S1295" s="168"/>
      <c r="T1295" s="168"/>
      <c r="U1295" s="168"/>
      <c r="V1295" s="168"/>
      <c r="W1295" s="168"/>
      <c r="X1295" s="168"/>
      <c r="Y1295" s="169"/>
      <c r="Z1295" s="170"/>
      <c r="AA1295" s="170"/>
      <c r="AB1295" s="171"/>
      <c r="AC1295" s="171"/>
      <c r="AD1295" s="171"/>
      <c r="AF1295" s="168"/>
      <c r="AG1295" s="168"/>
      <c r="AH1295" s="168"/>
      <c r="AI1295" s="168"/>
      <c r="AJ1295" s="168"/>
    </row>
    <row r="1296" spans="1:36" s="26" customFormat="1" x14ac:dyDescent="0.2">
      <c r="A1296" s="160"/>
      <c r="B1296" s="161"/>
      <c r="C1296" s="160"/>
      <c r="D1296" s="162"/>
      <c r="E1296" s="163"/>
      <c r="F1296" s="160"/>
      <c r="G1296" s="160"/>
      <c r="H1296" s="164"/>
      <c r="I1296" s="165"/>
      <c r="J1296" s="166"/>
      <c r="K1296" s="160"/>
      <c r="L1296" s="160"/>
      <c r="M1296" s="160"/>
      <c r="N1296" s="160"/>
      <c r="O1296" s="160"/>
      <c r="P1296" s="167"/>
      <c r="Q1296" s="160"/>
      <c r="R1296" s="160"/>
      <c r="S1296" s="168"/>
      <c r="T1296" s="168"/>
      <c r="U1296" s="168"/>
      <c r="V1296" s="168"/>
      <c r="W1296" s="168"/>
      <c r="X1296" s="168"/>
      <c r="Y1296" s="169"/>
      <c r="Z1296" s="170"/>
      <c r="AA1296" s="170"/>
      <c r="AB1296" s="171"/>
      <c r="AC1296" s="171"/>
      <c r="AD1296" s="171"/>
      <c r="AF1296" s="168"/>
      <c r="AG1296" s="168"/>
      <c r="AH1296" s="168"/>
      <c r="AI1296" s="168"/>
      <c r="AJ1296" s="168"/>
    </row>
    <row r="1297" spans="1:36" s="26" customFormat="1" x14ac:dyDescent="0.2">
      <c r="A1297" s="160"/>
      <c r="B1297" s="161"/>
      <c r="C1297" s="160"/>
      <c r="D1297" s="162"/>
      <c r="E1297" s="163"/>
      <c r="F1297" s="160"/>
      <c r="G1297" s="160"/>
      <c r="H1297" s="164"/>
      <c r="I1297" s="165"/>
      <c r="J1297" s="166"/>
      <c r="K1297" s="160"/>
      <c r="L1297" s="160"/>
      <c r="M1297" s="160"/>
      <c r="N1297" s="160"/>
      <c r="O1297" s="160"/>
      <c r="P1297" s="167"/>
      <c r="Q1297" s="160"/>
      <c r="R1297" s="160"/>
      <c r="S1297" s="168"/>
      <c r="T1297" s="168"/>
      <c r="U1297" s="168"/>
      <c r="V1297" s="168"/>
      <c r="W1297" s="168"/>
      <c r="X1297" s="168"/>
      <c r="Y1297" s="169"/>
      <c r="Z1297" s="170"/>
      <c r="AA1297" s="170"/>
      <c r="AB1297" s="171"/>
      <c r="AC1297" s="171"/>
      <c r="AD1297" s="171"/>
      <c r="AF1297" s="168"/>
      <c r="AG1297" s="168"/>
      <c r="AH1297" s="168"/>
      <c r="AI1297" s="168"/>
      <c r="AJ1297" s="168"/>
    </row>
    <row r="1298" spans="1:36" s="26" customFormat="1" x14ac:dyDescent="0.2">
      <c r="A1298" s="160"/>
      <c r="B1298" s="161"/>
      <c r="C1298" s="160"/>
      <c r="D1298" s="162"/>
      <c r="E1298" s="163"/>
      <c r="F1298" s="160"/>
      <c r="G1298" s="160"/>
      <c r="H1298" s="164"/>
      <c r="I1298" s="165"/>
      <c r="J1298" s="166"/>
      <c r="K1298" s="160"/>
      <c r="L1298" s="160"/>
      <c r="M1298" s="160"/>
      <c r="N1298" s="160"/>
      <c r="O1298" s="160"/>
      <c r="P1298" s="167"/>
      <c r="Q1298" s="160"/>
      <c r="R1298" s="160"/>
      <c r="S1298" s="168"/>
      <c r="T1298" s="168"/>
      <c r="U1298" s="168"/>
      <c r="V1298" s="168"/>
      <c r="W1298" s="168"/>
      <c r="X1298" s="168"/>
      <c r="Y1298" s="169"/>
      <c r="Z1298" s="170"/>
      <c r="AA1298" s="170"/>
      <c r="AB1298" s="171"/>
      <c r="AC1298" s="171"/>
      <c r="AD1298" s="171"/>
      <c r="AF1298" s="168"/>
      <c r="AG1298" s="168"/>
      <c r="AH1298" s="168"/>
      <c r="AI1298" s="168"/>
      <c r="AJ1298" s="168"/>
    </row>
    <row r="1299" spans="1:36" s="26" customFormat="1" x14ac:dyDescent="0.2">
      <c r="A1299" s="160"/>
      <c r="B1299" s="161"/>
      <c r="C1299" s="160"/>
      <c r="D1299" s="162"/>
      <c r="E1299" s="163"/>
      <c r="F1299" s="160"/>
      <c r="G1299" s="160"/>
      <c r="H1299" s="164"/>
      <c r="I1299" s="165"/>
      <c r="J1299" s="166"/>
      <c r="K1299" s="160"/>
      <c r="L1299" s="160"/>
      <c r="M1299" s="160"/>
      <c r="N1299" s="160"/>
      <c r="O1299" s="160"/>
      <c r="P1299" s="167"/>
      <c r="Q1299" s="160"/>
      <c r="R1299" s="160"/>
      <c r="S1299" s="168"/>
      <c r="T1299" s="168"/>
      <c r="U1299" s="168"/>
      <c r="V1299" s="168"/>
      <c r="W1299" s="168"/>
      <c r="X1299" s="168"/>
      <c r="Y1299" s="169"/>
      <c r="Z1299" s="170"/>
      <c r="AA1299" s="170"/>
      <c r="AB1299" s="171"/>
      <c r="AC1299" s="171"/>
      <c r="AD1299" s="171"/>
      <c r="AF1299" s="168"/>
      <c r="AG1299" s="168"/>
      <c r="AH1299" s="168"/>
      <c r="AI1299" s="168"/>
      <c r="AJ1299" s="168"/>
    </row>
    <row r="1300" spans="1:36" s="26" customFormat="1" x14ac:dyDescent="0.2">
      <c r="A1300" s="160"/>
      <c r="B1300" s="161"/>
      <c r="C1300" s="160"/>
      <c r="D1300" s="162"/>
      <c r="E1300" s="163"/>
      <c r="F1300" s="160"/>
      <c r="G1300" s="160"/>
      <c r="H1300" s="164"/>
      <c r="I1300" s="165"/>
      <c r="J1300" s="166"/>
      <c r="K1300" s="160"/>
      <c r="L1300" s="160"/>
      <c r="M1300" s="160"/>
      <c r="N1300" s="160"/>
      <c r="O1300" s="160"/>
      <c r="P1300" s="167"/>
      <c r="Q1300" s="160"/>
      <c r="R1300" s="160"/>
      <c r="S1300" s="168"/>
      <c r="T1300" s="168"/>
      <c r="U1300" s="168"/>
      <c r="V1300" s="168"/>
      <c r="W1300" s="168"/>
      <c r="X1300" s="168"/>
      <c r="Y1300" s="169"/>
      <c r="Z1300" s="170"/>
      <c r="AA1300" s="170"/>
      <c r="AB1300" s="171"/>
      <c r="AC1300" s="171"/>
      <c r="AD1300" s="171"/>
      <c r="AF1300" s="168"/>
      <c r="AG1300" s="168"/>
      <c r="AH1300" s="168"/>
      <c r="AI1300" s="168"/>
      <c r="AJ1300" s="168"/>
    </row>
    <row r="1301" spans="1:36" s="26" customFormat="1" x14ac:dyDescent="0.2">
      <c r="A1301" s="160"/>
      <c r="B1301" s="161"/>
      <c r="C1301" s="160"/>
      <c r="D1301" s="162"/>
      <c r="E1301" s="163"/>
      <c r="F1301" s="160"/>
      <c r="G1301" s="160"/>
      <c r="H1301" s="164"/>
      <c r="I1301" s="165"/>
      <c r="J1301" s="166"/>
      <c r="K1301" s="160"/>
      <c r="L1301" s="160"/>
      <c r="M1301" s="160"/>
      <c r="N1301" s="160"/>
      <c r="O1301" s="160"/>
      <c r="P1301" s="167"/>
      <c r="Q1301" s="160"/>
      <c r="R1301" s="160"/>
      <c r="S1301" s="168"/>
      <c r="T1301" s="168"/>
      <c r="U1301" s="168"/>
      <c r="V1301" s="168"/>
      <c r="W1301" s="168"/>
      <c r="X1301" s="168"/>
      <c r="Y1301" s="169"/>
      <c r="Z1301" s="170"/>
      <c r="AA1301" s="170"/>
      <c r="AB1301" s="171"/>
      <c r="AC1301" s="171"/>
      <c r="AD1301" s="171"/>
      <c r="AF1301" s="168"/>
      <c r="AG1301" s="168"/>
      <c r="AH1301" s="168"/>
      <c r="AI1301" s="168"/>
      <c r="AJ1301" s="168"/>
    </row>
    <row r="1302" spans="1:36" s="26" customFormat="1" x14ac:dyDescent="0.2">
      <c r="A1302" s="160"/>
      <c r="B1302" s="161"/>
      <c r="C1302" s="160"/>
      <c r="D1302" s="162"/>
      <c r="E1302" s="163"/>
      <c r="F1302" s="160"/>
      <c r="G1302" s="160"/>
      <c r="H1302" s="164"/>
      <c r="I1302" s="165"/>
      <c r="J1302" s="166"/>
      <c r="K1302" s="160"/>
      <c r="L1302" s="160"/>
      <c r="M1302" s="160"/>
      <c r="N1302" s="160"/>
      <c r="O1302" s="160"/>
      <c r="P1302" s="167"/>
      <c r="Q1302" s="160"/>
      <c r="R1302" s="160"/>
      <c r="S1302" s="168"/>
      <c r="T1302" s="168"/>
      <c r="U1302" s="168"/>
      <c r="V1302" s="168"/>
      <c r="W1302" s="168"/>
      <c r="X1302" s="168"/>
      <c r="Y1302" s="169"/>
      <c r="Z1302" s="170"/>
      <c r="AA1302" s="170"/>
      <c r="AB1302" s="171"/>
      <c r="AC1302" s="171"/>
      <c r="AD1302" s="171"/>
      <c r="AF1302" s="168"/>
      <c r="AG1302" s="168"/>
      <c r="AH1302" s="168"/>
      <c r="AI1302" s="168"/>
      <c r="AJ1302" s="168"/>
    </row>
    <row r="1303" spans="1:36" s="26" customFormat="1" x14ac:dyDescent="0.2">
      <c r="A1303" s="160"/>
      <c r="B1303" s="161"/>
      <c r="C1303" s="160"/>
      <c r="D1303" s="162"/>
      <c r="E1303" s="163"/>
      <c r="F1303" s="160"/>
      <c r="G1303" s="160"/>
      <c r="H1303" s="164"/>
      <c r="I1303" s="165"/>
      <c r="J1303" s="166"/>
      <c r="K1303" s="160"/>
      <c r="L1303" s="160"/>
      <c r="M1303" s="160"/>
      <c r="N1303" s="160"/>
      <c r="O1303" s="160"/>
      <c r="P1303" s="167"/>
      <c r="Q1303" s="160"/>
      <c r="R1303" s="160"/>
      <c r="S1303" s="168"/>
      <c r="T1303" s="168"/>
      <c r="U1303" s="168"/>
      <c r="V1303" s="168"/>
      <c r="W1303" s="168"/>
      <c r="X1303" s="168"/>
      <c r="Y1303" s="169"/>
      <c r="Z1303" s="170"/>
      <c r="AA1303" s="170"/>
      <c r="AB1303" s="171"/>
      <c r="AC1303" s="171"/>
      <c r="AD1303" s="171"/>
      <c r="AF1303" s="168"/>
      <c r="AG1303" s="168"/>
      <c r="AH1303" s="168"/>
      <c r="AI1303" s="168"/>
      <c r="AJ1303" s="168"/>
    </row>
    <row r="1304" spans="1:36" s="26" customFormat="1" x14ac:dyDescent="0.2">
      <c r="A1304" s="160"/>
      <c r="B1304" s="161"/>
      <c r="C1304" s="160"/>
      <c r="D1304" s="162"/>
      <c r="E1304" s="163"/>
      <c r="F1304" s="160"/>
      <c r="G1304" s="160"/>
      <c r="H1304" s="164"/>
      <c r="I1304" s="165"/>
      <c r="J1304" s="166"/>
      <c r="K1304" s="160"/>
      <c r="L1304" s="160"/>
      <c r="M1304" s="160"/>
      <c r="N1304" s="160"/>
      <c r="O1304" s="160"/>
      <c r="P1304" s="167"/>
      <c r="Q1304" s="160"/>
      <c r="R1304" s="160"/>
      <c r="S1304" s="168"/>
      <c r="T1304" s="168"/>
      <c r="U1304" s="168"/>
      <c r="V1304" s="168"/>
      <c r="W1304" s="168"/>
      <c r="X1304" s="168"/>
      <c r="Y1304" s="169"/>
      <c r="Z1304" s="170"/>
      <c r="AA1304" s="170"/>
      <c r="AB1304" s="171"/>
      <c r="AC1304" s="171"/>
      <c r="AD1304" s="171"/>
      <c r="AF1304" s="168"/>
      <c r="AG1304" s="168"/>
      <c r="AH1304" s="168"/>
      <c r="AI1304" s="168"/>
      <c r="AJ1304" s="168"/>
    </row>
    <row r="1305" spans="1:36" s="26" customFormat="1" x14ac:dyDescent="0.2">
      <c r="A1305" s="160"/>
      <c r="B1305" s="161"/>
      <c r="C1305" s="160"/>
      <c r="D1305" s="162"/>
      <c r="E1305" s="163"/>
      <c r="F1305" s="160"/>
      <c r="G1305" s="160"/>
      <c r="H1305" s="164"/>
      <c r="I1305" s="165"/>
      <c r="J1305" s="166"/>
      <c r="K1305" s="160"/>
      <c r="L1305" s="160"/>
      <c r="M1305" s="160"/>
      <c r="N1305" s="160"/>
      <c r="O1305" s="160"/>
      <c r="P1305" s="167"/>
      <c r="Q1305" s="160"/>
      <c r="R1305" s="160"/>
      <c r="S1305" s="168"/>
      <c r="T1305" s="168"/>
      <c r="U1305" s="168"/>
      <c r="V1305" s="168"/>
      <c r="W1305" s="168"/>
      <c r="X1305" s="168"/>
      <c r="Y1305" s="169"/>
      <c r="Z1305" s="170"/>
      <c r="AA1305" s="170"/>
      <c r="AB1305" s="171"/>
      <c r="AC1305" s="171"/>
      <c r="AD1305" s="171"/>
      <c r="AF1305" s="168"/>
      <c r="AG1305" s="168"/>
      <c r="AH1305" s="168"/>
      <c r="AI1305" s="168"/>
      <c r="AJ1305" s="168"/>
    </row>
    <row r="1306" spans="1:36" s="26" customFormat="1" x14ac:dyDescent="0.2">
      <c r="A1306" s="160"/>
      <c r="B1306" s="161"/>
      <c r="C1306" s="160"/>
      <c r="D1306" s="162"/>
      <c r="E1306" s="163"/>
      <c r="F1306" s="160"/>
      <c r="G1306" s="160"/>
      <c r="H1306" s="164"/>
      <c r="I1306" s="165"/>
      <c r="J1306" s="166"/>
      <c r="K1306" s="160"/>
      <c r="L1306" s="160"/>
      <c r="M1306" s="160"/>
      <c r="N1306" s="160"/>
      <c r="O1306" s="160"/>
      <c r="P1306" s="167"/>
      <c r="Q1306" s="160"/>
      <c r="R1306" s="160"/>
      <c r="S1306" s="168"/>
      <c r="T1306" s="168"/>
      <c r="U1306" s="168"/>
      <c r="V1306" s="168"/>
      <c r="W1306" s="168"/>
      <c r="X1306" s="168"/>
      <c r="Y1306" s="169"/>
      <c r="Z1306" s="170"/>
      <c r="AA1306" s="170"/>
      <c r="AB1306" s="171"/>
      <c r="AC1306" s="171"/>
      <c r="AD1306" s="171"/>
      <c r="AF1306" s="168"/>
      <c r="AG1306" s="168"/>
      <c r="AH1306" s="168"/>
      <c r="AI1306" s="168"/>
      <c r="AJ1306" s="168"/>
    </row>
    <row r="1307" spans="1:36" s="26" customFormat="1" x14ac:dyDescent="0.2">
      <c r="A1307" s="160"/>
      <c r="B1307" s="161"/>
      <c r="C1307" s="160"/>
      <c r="D1307" s="162"/>
      <c r="E1307" s="163"/>
      <c r="F1307" s="160"/>
      <c r="G1307" s="160"/>
      <c r="H1307" s="164"/>
      <c r="I1307" s="165"/>
      <c r="J1307" s="166"/>
      <c r="K1307" s="160"/>
      <c r="L1307" s="160"/>
      <c r="M1307" s="160"/>
      <c r="N1307" s="160"/>
      <c r="O1307" s="160"/>
      <c r="P1307" s="167"/>
      <c r="Q1307" s="160"/>
      <c r="R1307" s="160"/>
      <c r="S1307" s="168"/>
      <c r="T1307" s="168"/>
      <c r="U1307" s="168"/>
      <c r="V1307" s="168"/>
      <c r="W1307" s="168"/>
      <c r="X1307" s="168"/>
      <c r="Y1307" s="169"/>
      <c r="Z1307" s="170"/>
      <c r="AA1307" s="170"/>
      <c r="AB1307" s="171"/>
      <c r="AC1307" s="171"/>
      <c r="AD1307" s="171"/>
      <c r="AF1307" s="168"/>
      <c r="AG1307" s="168"/>
      <c r="AH1307" s="168"/>
      <c r="AI1307" s="168"/>
      <c r="AJ1307" s="168"/>
    </row>
    <row r="1308" spans="1:36" s="26" customFormat="1" x14ac:dyDescent="0.2">
      <c r="A1308" s="160"/>
      <c r="B1308" s="161"/>
      <c r="C1308" s="160"/>
      <c r="D1308" s="162"/>
      <c r="E1308" s="163"/>
      <c r="F1308" s="160"/>
      <c r="G1308" s="160"/>
      <c r="H1308" s="164"/>
      <c r="I1308" s="165"/>
      <c r="J1308" s="166"/>
      <c r="K1308" s="160"/>
      <c r="L1308" s="160"/>
      <c r="M1308" s="160"/>
      <c r="N1308" s="160"/>
      <c r="O1308" s="160"/>
      <c r="P1308" s="167"/>
      <c r="Q1308" s="160"/>
      <c r="R1308" s="160"/>
      <c r="S1308" s="168"/>
      <c r="T1308" s="168"/>
      <c r="U1308" s="168"/>
      <c r="V1308" s="168"/>
      <c r="W1308" s="168"/>
      <c r="X1308" s="168"/>
      <c r="Y1308" s="169"/>
      <c r="Z1308" s="170"/>
      <c r="AA1308" s="170"/>
      <c r="AB1308" s="171"/>
      <c r="AC1308" s="171"/>
      <c r="AD1308" s="171"/>
      <c r="AF1308" s="168"/>
      <c r="AG1308" s="168"/>
      <c r="AH1308" s="168"/>
      <c r="AI1308" s="168"/>
      <c r="AJ1308" s="168"/>
    </row>
    <row r="1309" spans="1:36" s="26" customFormat="1" x14ac:dyDescent="0.2">
      <c r="A1309" s="160"/>
      <c r="B1309" s="161"/>
      <c r="C1309" s="160"/>
      <c r="D1309" s="162"/>
      <c r="E1309" s="163"/>
      <c r="F1309" s="160"/>
      <c r="G1309" s="160"/>
      <c r="H1309" s="164"/>
      <c r="I1309" s="165"/>
      <c r="J1309" s="166"/>
      <c r="K1309" s="160"/>
      <c r="L1309" s="160"/>
      <c r="M1309" s="160"/>
      <c r="N1309" s="160"/>
      <c r="O1309" s="160"/>
      <c r="P1309" s="167"/>
      <c r="Q1309" s="160"/>
      <c r="R1309" s="160"/>
      <c r="S1309" s="168"/>
      <c r="T1309" s="168"/>
      <c r="U1309" s="168"/>
      <c r="V1309" s="168"/>
      <c r="W1309" s="168"/>
      <c r="X1309" s="168"/>
      <c r="Y1309" s="169"/>
      <c r="Z1309" s="170"/>
      <c r="AA1309" s="170"/>
      <c r="AB1309" s="171"/>
      <c r="AC1309" s="171"/>
      <c r="AD1309" s="171"/>
      <c r="AF1309" s="168"/>
      <c r="AG1309" s="168"/>
      <c r="AH1309" s="168"/>
      <c r="AI1309" s="168"/>
      <c r="AJ1309" s="168"/>
    </row>
    <row r="1310" spans="1:36" s="26" customFormat="1" x14ac:dyDescent="0.2">
      <c r="A1310" s="160"/>
      <c r="B1310" s="161"/>
      <c r="C1310" s="160"/>
      <c r="D1310" s="162"/>
      <c r="E1310" s="163"/>
      <c r="F1310" s="160"/>
      <c r="G1310" s="160"/>
      <c r="H1310" s="164"/>
      <c r="I1310" s="165"/>
      <c r="J1310" s="166"/>
      <c r="K1310" s="160"/>
      <c r="L1310" s="160"/>
      <c r="M1310" s="160"/>
      <c r="N1310" s="160"/>
      <c r="O1310" s="160"/>
      <c r="P1310" s="167"/>
      <c r="Q1310" s="160"/>
      <c r="R1310" s="160"/>
      <c r="S1310" s="168"/>
      <c r="T1310" s="168"/>
      <c r="U1310" s="168"/>
      <c r="V1310" s="168"/>
      <c r="W1310" s="168"/>
      <c r="X1310" s="168"/>
      <c r="Y1310" s="169"/>
      <c r="Z1310" s="170"/>
      <c r="AA1310" s="170"/>
      <c r="AB1310" s="171"/>
      <c r="AC1310" s="171"/>
      <c r="AD1310" s="171"/>
      <c r="AF1310" s="168"/>
      <c r="AG1310" s="168"/>
      <c r="AH1310" s="168"/>
      <c r="AI1310" s="168"/>
      <c r="AJ1310" s="168"/>
    </row>
    <row r="1311" spans="1:36" s="26" customFormat="1" x14ac:dyDescent="0.2">
      <c r="A1311" s="160"/>
      <c r="B1311" s="161"/>
      <c r="C1311" s="160"/>
      <c r="D1311" s="162"/>
      <c r="E1311" s="163"/>
      <c r="F1311" s="160"/>
      <c r="G1311" s="160"/>
      <c r="H1311" s="164"/>
      <c r="I1311" s="165"/>
      <c r="J1311" s="166"/>
      <c r="K1311" s="160"/>
      <c r="L1311" s="160"/>
      <c r="M1311" s="160"/>
      <c r="N1311" s="160"/>
      <c r="O1311" s="160"/>
      <c r="P1311" s="167"/>
      <c r="Q1311" s="160"/>
      <c r="R1311" s="160"/>
      <c r="S1311" s="168"/>
      <c r="T1311" s="168"/>
      <c r="U1311" s="168"/>
      <c r="V1311" s="168"/>
      <c r="W1311" s="168"/>
      <c r="X1311" s="168"/>
      <c r="Y1311" s="169"/>
      <c r="Z1311" s="170"/>
      <c r="AA1311" s="170"/>
      <c r="AB1311" s="171"/>
      <c r="AC1311" s="171"/>
      <c r="AD1311" s="171"/>
      <c r="AF1311" s="168"/>
      <c r="AG1311" s="168"/>
      <c r="AH1311" s="168"/>
      <c r="AI1311" s="168"/>
      <c r="AJ1311" s="168"/>
    </row>
    <row r="1312" spans="1:36" s="26" customFormat="1" x14ac:dyDescent="0.2">
      <c r="A1312" s="160"/>
      <c r="B1312" s="161"/>
      <c r="C1312" s="160"/>
      <c r="D1312" s="162"/>
      <c r="E1312" s="163"/>
      <c r="F1312" s="160"/>
      <c r="G1312" s="160"/>
      <c r="H1312" s="164"/>
      <c r="I1312" s="165"/>
      <c r="J1312" s="166"/>
      <c r="K1312" s="160"/>
      <c r="L1312" s="160"/>
      <c r="M1312" s="160"/>
      <c r="N1312" s="160"/>
      <c r="O1312" s="160"/>
      <c r="P1312" s="167"/>
      <c r="Q1312" s="160"/>
      <c r="R1312" s="160"/>
      <c r="S1312" s="168"/>
      <c r="T1312" s="168"/>
      <c r="U1312" s="168"/>
      <c r="V1312" s="168"/>
      <c r="W1312" s="168"/>
      <c r="X1312" s="168"/>
      <c r="Y1312" s="169"/>
      <c r="Z1312" s="170"/>
      <c r="AA1312" s="170"/>
      <c r="AB1312" s="171"/>
      <c r="AC1312" s="171"/>
      <c r="AD1312" s="171"/>
      <c r="AF1312" s="168"/>
      <c r="AG1312" s="168"/>
      <c r="AH1312" s="168"/>
      <c r="AI1312" s="168"/>
      <c r="AJ1312" s="168"/>
    </row>
    <row r="1313" spans="1:36" s="26" customFormat="1" x14ac:dyDescent="0.2">
      <c r="A1313" s="160"/>
      <c r="B1313" s="161"/>
      <c r="C1313" s="160"/>
      <c r="D1313" s="162"/>
      <c r="E1313" s="163"/>
      <c r="F1313" s="160"/>
      <c r="G1313" s="160"/>
      <c r="H1313" s="164"/>
      <c r="I1313" s="165"/>
      <c r="J1313" s="166"/>
      <c r="K1313" s="160"/>
      <c r="L1313" s="160"/>
      <c r="M1313" s="160"/>
      <c r="N1313" s="160"/>
      <c r="O1313" s="160"/>
      <c r="P1313" s="167"/>
      <c r="Q1313" s="160"/>
      <c r="R1313" s="160"/>
      <c r="S1313" s="168"/>
      <c r="T1313" s="168"/>
      <c r="U1313" s="168"/>
      <c r="V1313" s="168"/>
      <c r="W1313" s="168"/>
      <c r="X1313" s="168"/>
      <c r="Y1313" s="169"/>
      <c r="Z1313" s="170"/>
      <c r="AA1313" s="170"/>
      <c r="AB1313" s="171"/>
      <c r="AC1313" s="171"/>
      <c r="AD1313" s="171"/>
      <c r="AF1313" s="168"/>
      <c r="AG1313" s="168"/>
      <c r="AH1313" s="168"/>
      <c r="AI1313" s="168"/>
      <c r="AJ1313" s="168"/>
    </row>
    <row r="1314" spans="1:36" s="26" customFormat="1" x14ac:dyDescent="0.2">
      <c r="A1314" s="160"/>
      <c r="B1314" s="161"/>
      <c r="C1314" s="160"/>
      <c r="D1314" s="162"/>
      <c r="E1314" s="163"/>
      <c r="F1314" s="160"/>
      <c r="G1314" s="160"/>
      <c r="H1314" s="164"/>
      <c r="I1314" s="165"/>
      <c r="J1314" s="166"/>
      <c r="K1314" s="160"/>
      <c r="L1314" s="160"/>
      <c r="M1314" s="160"/>
      <c r="N1314" s="160"/>
      <c r="O1314" s="160"/>
      <c r="P1314" s="167"/>
      <c r="Q1314" s="160"/>
      <c r="R1314" s="160"/>
      <c r="S1314" s="168"/>
      <c r="T1314" s="168"/>
      <c r="U1314" s="168"/>
      <c r="V1314" s="168"/>
      <c r="W1314" s="168"/>
      <c r="X1314" s="168"/>
      <c r="Y1314" s="169"/>
      <c r="Z1314" s="170"/>
      <c r="AA1314" s="170"/>
      <c r="AB1314" s="171"/>
      <c r="AC1314" s="171"/>
      <c r="AD1314" s="171"/>
      <c r="AF1314" s="168"/>
      <c r="AG1314" s="168"/>
      <c r="AH1314" s="168"/>
      <c r="AI1314" s="168"/>
      <c r="AJ1314" s="168"/>
    </row>
    <row r="1315" spans="1:36" s="26" customFormat="1" x14ac:dyDescent="0.2">
      <c r="A1315" s="160"/>
      <c r="B1315" s="161"/>
      <c r="C1315" s="160"/>
      <c r="D1315" s="162"/>
      <c r="E1315" s="163"/>
      <c r="F1315" s="160"/>
      <c r="G1315" s="160"/>
      <c r="H1315" s="164"/>
      <c r="I1315" s="165"/>
      <c r="J1315" s="166"/>
      <c r="K1315" s="160"/>
      <c r="L1315" s="160"/>
      <c r="M1315" s="160"/>
      <c r="N1315" s="160"/>
      <c r="O1315" s="160"/>
      <c r="P1315" s="167"/>
      <c r="Q1315" s="160"/>
      <c r="R1315" s="160"/>
      <c r="S1315" s="168"/>
      <c r="T1315" s="168"/>
      <c r="U1315" s="168"/>
      <c r="V1315" s="168"/>
      <c r="W1315" s="168"/>
      <c r="X1315" s="168"/>
      <c r="Y1315" s="169"/>
      <c r="Z1315" s="170"/>
      <c r="AA1315" s="170"/>
      <c r="AB1315" s="171"/>
      <c r="AC1315" s="171"/>
      <c r="AD1315" s="171"/>
      <c r="AF1315" s="168"/>
      <c r="AG1315" s="168"/>
      <c r="AH1315" s="168"/>
      <c r="AI1315" s="168"/>
      <c r="AJ1315" s="168"/>
    </row>
    <row r="1316" spans="1:36" s="26" customFormat="1" x14ac:dyDescent="0.2">
      <c r="A1316" s="160"/>
      <c r="B1316" s="161"/>
      <c r="C1316" s="160"/>
      <c r="D1316" s="162"/>
      <c r="E1316" s="163"/>
      <c r="F1316" s="160"/>
      <c r="G1316" s="160"/>
      <c r="H1316" s="164"/>
      <c r="I1316" s="165"/>
      <c r="J1316" s="166"/>
      <c r="K1316" s="160"/>
      <c r="L1316" s="160"/>
      <c r="M1316" s="160"/>
      <c r="N1316" s="160"/>
      <c r="O1316" s="160"/>
      <c r="P1316" s="167"/>
      <c r="Q1316" s="160"/>
      <c r="R1316" s="160"/>
      <c r="S1316" s="168"/>
      <c r="T1316" s="168"/>
      <c r="U1316" s="168"/>
      <c r="V1316" s="168"/>
      <c r="W1316" s="168"/>
      <c r="X1316" s="168"/>
      <c r="Y1316" s="169"/>
      <c r="Z1316" s="170"/>
      <c r="AA1316" s="170"/>
      <c r="AB1316" s="171"/>
      <c r="AC1316" s="171"/>
      <c r="AD1316" s="171"/>
      <c r="AF1316" s="168"/>
      <c r="AG1316" s="168"/>
      <c r="AH1316" s="168"/>
      <c r="AI1316" s="168"/>
      <c r="AJ1316" s="168"/>
    </row>
    <row r="1317" spans="1:36" s="26" customFormat="1" x14ac:dyDescent="0.2">
      <c r="A1317" s="160"/>
      <c r="B1317" s="161"/>
      <c r="C1317" s="160"/>
      <c r="D1317" s="162"/>
      <c r="E1317" s="163"/>
      <c r="F1317" s="160"/>
      <c r="G1317" s="160"/>
      <c r="H1317" s="164"/>
      <c r="I1317" s="165"/>
      <c r="J1317" s="166"/>
      <c r="K1317" s="160"/>
      <c r="L1317" s="160"/>
      <c r="M1317" s="160"/>
      <c r="N1317" s="160"/>
      <c r="O1317" s="160"/>
      <c r="P1317" s="167"/>
      <c r="Q1317" s="160"/>
      <c r="R1317" s="160"/>
      <c r="S1317" s="168"/>
      <c r="T1317" s="168"/>
      <c r="U1317" s="168"/>
      <c r="V1317" s="168"/>
      <c r="W1317" s="168"/>
      <c r="X1317" s="168"/>
      <c r="Y1317" s="169"/>
      <c r="Z1317" s="170"/>
      <c r="AA1317" s="170"/>
      <c r="AB1317" s="171"/>
      <c r="AC1317" s="171"/>
      <c r="AD1317" s="171"/>
      <c r="AF1317" s="168"/>
      <c r="AG1317" s="168"/>
      <c r="AH1317" s="168"/>
      <c r="AI1317" s="168"/>
      <c r="AJ1317" s="168"/>
    </row>
    <row r="1318" spans="1:36" s="26" customFormat="1" x14ac:dyDescent="0.2">
      <c r="A1318" s="160"/>
      <c r="B1318" s="161"/>
      <c r="C1318" s="160"/>
      <c r="D1318" s="162"/>
      <c r="E1318" s="163"/>
      <c r="F1318" s="160"/>
      <c r="G1318" s="160"/>
      <c r="H1318" s="164"/>
      <c r="I1318" s="165"/>
      <c r="J1318" s="166"/>
      <c r="K1318" s="160"/>
      <c r="L1318" s="160"/>
      <c r="M1318" s="160"/>
      <c r="N1318" s="160"/>
      <c r="O1318" s="160"/>
      <c r="P1318" s="167"/>
      <c r="Q1318" s="160"/>
      <c r="R1318" s="160"/>
      <c r="S1318" s="168"/>
      <c r="T1318" s="168"/>
      <c r="U1318" s="168"/>
      <c r="V1318" s="168"/>
      <c r="W1318" s="168"/>
      <c r="X1318" s="168"/>
      <c r="Y1318" s="169"/>
      <c r="Z1318" s="170"/>
      <c r="AA1318" s="170"/>
      <c r="AB1318" s="171"/>
      <c r="AC1318" s="171"/>
      <c r="AD1318" s="171"/>
      <c r="AF1318" s="168"/>
      <c r="AG1318" s="168"/>
      <c r="AH1318" s="168"/>
      <c r="AI1318" s="168"/>
      <c r="AJ1318" s="168"/>
    </row>
    <row r="1319" spans="1:36" s="26" customFormat="1" x14ac:dyDescent="0.2">
      <c r="A1319" s="160"/>
      <c r="B1319" s="161"/>
      <c r="C1319" s="160"/>
      <c r="D1319" s="162"/>
      <c r="E1319" s="163"/>
      <c r="F1319" s="160"/>
      <c r="G1319" s="160"/>
      <c r="H1319" s="164"/>
      <c r="I1319" s="165"/>
      <c r="J1319" s="166"/>
      <c r="K1319" s="160"/>
      <c r="L1319" s="160"/>
      <c r="M1319" s="160"/>
      <c r="N1319" s="160"/>
      <c r="O1319" s="160"/>
      <c r="P1319" s="167"/>
      <c r="Q1319" s="160"/>
      <c r="R1319" s="160"/>
      <c r="S1319" s="168"/>
      <c r="T1319" s="168"/>
      <c r="U1319" s="168"/>
      <c r="V1319" s="168"/>
      <c r="W1319" s="168"/>
      <c r="X1319" s="168"/>
      <c r="Y1319" s="169"/>
      <c r="Z1319" s="170"/>
      <c r="AA1319" s="170"/>
      <c r="AB1319" s="171"/>
      <c r="AC1319" s="171"/>
      <c r="AD1319" s="171"/>
      <c r="AF1319" s="168"/>
      <c r="AG1319" s="168"/>
      <c r="AH1319" s="168"/>
      <c r="AI1319" s="168"/>
      <c r="AJ1319" s="168"/>
    </row>
    <row r="1320" spans="1:36" s="26" customFormat="1" x14ac:dyDescent="0.2">
      <c r="A1320" s="160"/>
      <c r="B1320" s="161"/>
      <c r="C1320" s="160"/>
      <c r="D1320" s="162"/>
      <c r="E1320" s="163"/>
      <c r="F1320" s="160"/>
      <c r="G1320" s="160"/>
      <c r="H1320" s="164"/>
      <c r="I1320" s="165"/>
      <c r="J1320" s="166"/>
      <c r="K1320" s="160"/>
      <c r="L1320" s="160"/>
      <c r="M1320" s="160"/>
      <c r="N1320" s="160"/>
      <c r="O1320" s="160"/>
      <c r="P1320" s="167"/>
      <c r="Q1320" s="160"/>
      <c r="R1320" s="160"/>
      <c r="S1320" s="168"/>
      <c r="T1320" s="168"/>
      <c r="U1320" s="168"/>
      <c r="V1320" s="168"/>
      <c r="W1320" s="168"/>
      <c r="X1320" s="168"/>
      <c r="Y1320" s="169"/>
      <c r="Z1320" s="170"/>
      <c r="AA1320" s="170"/>
      <c r="AB1320" s="171"/>
      <c r="AC1320" s="171"/>
      <c r="AD1320" s="171"/>
      <c r="AF1320" s="168"/>
      <c r="AG1320" s="168"/>
      <c r="AH1320" s="168"/>
      <c r="AI1320" s="168"/>
      <c r="AJ1320" s="168"/>
    </row>
    <row r="1321" spans="1:36" s="26" customFormat="1" x14ac:dyDescent="0.2">
      <c r="A1321" s="160"/>
      <c r="B1321" s="161"/>
      <c r="C1321" s="160"/>
      <c r="D1321" s="162"/>
      <c r="E1321" s="163"/>
      <c r="F1321" s="160"/>
      <c r="G1321" s="160"/>
      <c r="H1321" s="164"/>
      <c r="I1321" s="165"/>
      <c r="J1321" s="166"/>
      <c r="K1321" s="160"/>
      <c r="L1321" s="160"/>
      <c r="M1321" s="160"/>
      <c r="N1321" s="160"/>
      <c r="O1321" s="160"/>
      <c r="P1321" s="167"/>
      <c r="Q1321" s="160"/>
      <c r="R1321" s="160"/>
      <c r="S1321" s="168"/>
      <c r="T1321" s="168"/>
      <c r="U1321" s="168"/>
      <c r="V1321" s="168"/>
      <c r="W1321" s="168"/>
      <c r="X1321" s="168"/>
      <c r="Y1321" s="169"/>
      <c r="Z1321" s="170"/>
      <c r="AA1321" s="170"/>
      <c r="AB1321" s="171"/>
      <c r="AC1321" s="171"/>
      <c r="AD1321" s="171"/>
      <c r="AF1321" s="168"/>
      <c r="AG1321" s="168"/>
      <c r="AH1321" s="168"/>
      <c r="AI1321" s="168"/>
      <c r="AJ1321" s="168"/>
    </row>
    <row r="1322" spans="1:36" s="26" customFormat="1" x14ac:dyDescent="0.2">
      <c r="A1322" s="160"/>
      <c r="B1322" s="161"/>
      <c r="C1322" s="160"/>
      <c r="D1322" s="162"/>
      <c r="E1322" s="163"/>
      <c r="F1322" s="160"/>
      <c r="G1322" s="160"/>
      <c r="H1322" s="164"/>
      <c r="I1322" s="165"/>
      <c r="J1322" s="166"/>
      <c r="K1322" s="160"/>
      <c r="L1322" s="160"/>
      <c r="M1322" s="160"/>
      <c r="N1322" s="160"/>
      <c r="O1322" s="160"/>
      <c r="P1322" s="167"/>
      <c r="Q1322" s="160"/>
      <c r="R1322" s="160"/>
      <c r="S1322" s="168"/>
      <c r="T1322" s="168"/>
      <c r="U1322" s="168"/>
      <c r="V1322" s="168"/>
      <c r="W1322" s="168"/>
      <c r="X1322" s="168"/>
      <c r="Y1322" s="169"/>
      <c r="Z1322" s="170"/>
      <c r="AA1322" s="170"/>
      <c r="AB1322" s="171"/>
      <c r="AC1322" s="171"/>
      <c r="AD1322" s="171"/>
      <c r="AF1322" s="168"/>
      <c r="AG1322" s="168"/>
      <c r="AH1322" s="168"/>
      <c r="AI1322" s="168"/>
      <c r="AJ1322" s="168"/>
    </row>
    <row r="1323" spans="1:36" s="26" customFormat="1" x14ac:dyDescent="0.2">
      <c r="A1323" s="160"/>
      <c r="B1323" s="161"/>
      <c r="C1323" s="160"/>
      <c r="D1323" s="162"/>
      <c r="E1323" s="163"/>
      <c r="F1323" s="160"/>
      <c r="G1323" s="160"/>
      <c r="H1323" s="164"/>
      <c r="I1323" s="165"/>
      <c r="J1323" s="166"/>
      <c r="K1323" s="160"/>
      <c r="L1323" s="160"/>
      <c r="M1323" s="160"/>
      <c r="N1323" s="160"/>
      <c r="O1323" s="160"/>
      <c r="P1323" s="167"/>
      <c r="Q1323" s="160"/>
      <c r="R1323" s="160"/>
      <c r="S1323" s="168"/>
      <c r="T1323" s="168"/>
      <c r="U1323" s="168"/>
      <c r="V1323" s="168"/>
      <c r="W1323" s="168"/>
      <c r="X1323" s="168"/>
      <c r="Y1323" s="169"/>
      <c r="Z1323" s="170"/>
      <c r="AA1323" s="170"/>
      <c r="AB1323" s="171"/>
      <c r="AC1323" s="171"/>
      <c r="AD1323" s="171"/>
      <c r="AF1323" s="168"/>
      <c r="AG1323" s="168"/>
      <c r="AH1323" s="168"/>
      <c r="AI1323" s="168"/>
      <c r="AJ1323" s="168"/>
    </row>
    <row r="1324" spans="1:36" s="26" customFormat="1" x14ac:dyDescent="0.2">
      <c r="A1324" s="160"/>
      <c r="B1324" s="161"/>
      <c r="C1324" s="160"/>
      <c r="D1324" s="162"/>
      <c r="E1324" s="163"/>
      <c r="F1324" s="160"/>
      <c r="G1324" s="160"/>
      <c r="H1324" s="164"/>
      <c r="I1324" s="165"/>
      <c r="J1324" s="166"/>
      <c r="K1324" s="160"/>
      <c r="L1324" s="160"/>
      <c r="M1324" s="160"/>
      <c r="N1324" s="160"/>
      <c r="O1324" s="160"/>
      <c r="P1324" s="167"/>
      <c r="Q1324" s="160"/>
      <c r="R1324" s="160"/>
      <c r="S1324" s="168"/>
      <c r="T1324" s="168"/>
      <c r="U1324" s="168"/>
      <c r="V1324" s="168"/>
      <c r="W1324" s="168"/>
      <c r="X1324" s="168"/>
      <c r="Y1324" s="169"/>
      <c r="Z1324" s="170"/>
      <c r="AA1324" s="170"/>
      <c r="AB1324" s="171"/>
      <c r="AC1324" s="171"/>
      <c r="AD1324" s="171"/>
      <c r="AF1324" s="168"/>
      <c r="AG1324" s="168"/>
      <c r="AH1324" s="168"/>
      <c r="AI1324" s="168"/>
      <c r="AJ1324" s="168"/>
    </row>
    <row r="1325" spans="1:36" s="26" customFormat="1" x14ac:dyDescent="0.2">
      <c r="A1325" s="160"/>
      <c r="B1325" s="161"/>
      <c r="C1325" s="160"/>
      <c r="D1325" s="162"/>
      <c r="E1325" s="163"/>
      <c r="F1325" s="160"/>
      <c r="G1325" s="160"/>
      <c r="H1325" s="164"/>
      <c r="I1325" s="165"/>
      <c r="J1325" s="166"/>
      <c r="K1325" s="160"/>
      <c r="L1325" s="160"/>
      <c r="M1325" s="160"/>
      <c r="N1325" s="160"/>
      <c r="O1325" s="160"/>
      <c r="P1325" s="167"/>
      <c r="Q1325" s="160"/>
      <c r="R1325" s="160"/>
      <c r="S1325" s="168"/>
      <c r="T1325" s="168"/>
      <c r="U1325" s="168"/>
      <c r="V1325" s="168"/>
      <c r="W1325" s="168"/>
      <c r="X1325" s="168"/>
      <c r="Y1325" s="169"/>
      <c r="Z1325" s="170"/>
      <c r="AA1325" s="170"/>
      <c r="AB1325" s="171"/>
      <c r="AC1325" s="171"/>
      <c r="AD1325" s="171"/>
      <c r="AF1325" s="168"/>
      <c r="AG1325" s="168"/>
      <c r="AH1325" s="168"/>
      <c r="AI1325" s="168"/>
      <c r="AJ1325" s="168"/>
    </row>
    <row r="1326" spans="1:36" s="26" customFormat="1" x14ac:dyDescent="0.2">
      <c r="A1326" s="160"/>
      <c r="B1326" s="161"/>
      <c r="C1326" s="160"/>
      <c r="D1326" s="162"/>
      <c r="E1326" s="163"/>
      <c r="F1326" s="160"/>
      <c r="G1326" s="160"/>
      <c r="H1326" s="164"/>
      <c r="I1326" s="165"/>
      <c r="J1326" s="166"/>
      <c r="K1326" s="160"/>
      <c r="L1326" s="160"/>
      <c r="M1326" s="160"/>
      <c r="N1326" s="160"/>
      <c r="O1326" s="160"/>
      <c r="P1326" s="167"/>
      <c r="Q1326" s="160"/>
      <c r="R1326" s="160"/>
      <c r="S1326" s="168"/>
      <c r="T1326" s="168"/>
      <c r="U1326" s="168"/>
      <c r="V1326" s="168"/>
      <c r="W1326" s="168"/>
      <c r="X1326" s="168"/>
      <c r="Y1326" s="169"/>
      <c r="Z1326" s="170"/>
      <c r="AA1326" s="170"/>
      <c r="AB1326" s="171"/>
      <c r="AC1326" s="171"/>
      <c r="AD1326" s="171"/>
      <c r="AF1326" s="168"/>
      <c r="AG1326" s="168"/>
      <c r="AH1326" s="168"/>
      <c r="AI1326" s="168"/>
      <c r="AJ1326" s="168"/>
    </row>
    <row r="1327" spans="1:36" s="26" customFormat="1" x14ac:dyDescent="0.2">
      <c r="A1327" s="160"/>
      <c r="B1327" s="161"/>
      <c r="C1327" s="160"/>
      <c r="D1327" s="162"/>
      <c r="E1327" s="163"/>
      <c r="F1327" s="160"/>
      <c r="G1327" s="160"/>
      <c r="H1327" s="164"/>
      <c r="I1327" s="165"/>
      <c r="J1327" s="166"/>
      <c r="K1327" s="160"/>
      <c r="L1327" s="160"/>
      <c r="M1327" s="160"/>
      <c r="N1327" s="160"/>
      <c r="O1327" s="160"/>
      <c r="P1327" s="167"/>
      <c r="Q1327" s="160"/>
      <c r="R1327" s="160"/>
      <c r="S1327" s="168"/>
      <c r="T1327" s="168"/>
      <c r="U1327" s="168"/>
      <c r="V1327" s="168"/>
      <c r="W1327" s="168"/>
      <c r="X1327" s="168"/>
      <c r="Y1327" s="169"/>
      <c r="Z1327" s="170"/>
      <c r="AA1327" s="170"/>
      <c r="AB1327" s="171"/>
      <c r="AC1327" s="171"/>
      <c r="AD1327" s="171"/>
      <c r="AF1327" s="168"/>
      <c r="AG1327" s="168"/>
      <c r="AH1327" s="168"/>
      <c r="AI1327" s="168"/>
      <c r="AJ1327" s="168"/>
    </row>
    <row r="1328" spans="1:36" s="26" customFormat="1" x14ac:dyDescent="0.2">
      <c r="A1328" s="160"/>
      <c r="B1328" s="161"/>
      <c r="C1328" s="160"/>
      <c r="D1328" s="162"/>
      <c r="E1328" s="163"/>
      <c r="F1328" s="160"/>
      <c r="G1328" s="160"/>
      <c r="H1328" s="164"/>
      <c r="I1328" s="165"/>
      <c r="J1328" s="166"/>
      <c r="K1328" s="160"/>
      <c r="L1328" s="160"/>
      <c r="M1328" s="160"/>
      <c r="N1328" s="160"/>
      <c r="O1328" s="160"/>
      <c r="P1328" s="167"/>
      <c r="Q1328" s="160"/>
      <c r="R1328" s="160"/>
      <c r="S1328" s="168"/>
      <c r="T1328" s="168"/>
      <c r="U1328" s="168"/>
      <c r="V1328" s="168"/>
      <c r="W1328" s="168"/>
      <c r="X1328" s="168"/>
      <c r="Y1328" s="169"/>
      <c r="Z1328" s="170"/>
      <c r="AA1328" s="170"/>
      <c r="AB1328" s="171"/>
      <c r="AC1328" s="171"/>
      <c r="AD1328" s="171"/>
      <c r="AF1328" s="168"/>
      <c r="AG1328" s="168"/>
      <c r="AH1328" s="168"/>
      <c r="AI1328" s="168"/>
      <c r="AJ1328" s="168"/>
    </row>
    <row r="1329" spans="1:36" s="26" customFormat="1" x14ac:dyDescent="0.2">
      <c r="A1329" s="160"/>
      <c r="B1329" s="161"/>
      <c r="C1329" s="160"/>
      <c r="D1329" s="162"/>
      <c r="E1329" s="163"/>
      <c r="F1329" s="160"/>
      <c r="G1329" s="160"/>
      <c r="H1329" s="164"/>
      <c r="I1329" s="165"/>
      <c r="J1329" s="166"/>
      <c r="K1329" s="160"/>
      <c r="L1329" s="160"/>
      <c r="M1329" s="160"/>
      <c r="N1329" s="160"/>
      <c r="O1329" s="160"/>
      <c r="P1329" s="167"/>
      <c r="Q1329" s="160"/>
      <c r="R1329" s="160"/>
      <c r="S1329" s="168"/>
      <c r="T1329" s="168"/>
      <c r="U1329" s="168"/>
      <c r="V1329" s="168"/>
      <c r="W1329" s="168"/>
      <c r="X1329" s="168"/>
      <c r="Y1329" s="169"/>
      <c r="Z1329" s="170"/>
      <c r="AA1329" s="170"/>
      <c r="AB1329" s="171"/>
      <c r="AC1329" s="171"/>
      <c r="AD1329" s="171"/>
      <c r="AF1329" s="168"/>
      <c r="AG1329" s="168"/>
      <c r="AH1329" s="168"/>
      <c r="AI1329" s="168"/>
      <c r="AJ1329" s="168"/>
    </row>
    <row r="1330" spans="1:36" s="26" customFormat="1" x14ac:dyDescent="0.2">
      <c r="A1330" s="160"/>
      <c r="B1330" s="161"/>
      <c r="C1330" s="160"/>
      <c r="D1330" s="162"/>
      <c r="E1330" s="163"/>
      <c r="F1330" s="160"/>
      <c r="G1330" s="160"/>
      <c r="H1330" s="164"/>
      <c r="I1330" s="165"/>
      <c r="J1330" s="166"/>
      <c r="K1330" s="160"/>
      <c r="L1330" s="160"/>
      <c r="M1330" s="160"/>
      <c r="N1330" s="160"/>
      <c r="O1330" s="160"/>
      <c r="P1330" s="167"/>
      <c r="Q1330" s="160"/>
      <c r="R1330" s="160"/>
      <c r="S1330" s="168"/>
      <c r="T1330" s="168"/>
      <c r="U1330" s="168"/>
      <c r="V1330" s="168"/>
      <c r="W1330" s="168"/>
      <c r="X1330" s="168"/>
      <c r="Y1330" s="169"/>
      <c r="Z1330" s="170"/>
      <c r="AA1330" s="170"/>
      <c r="AB1330" s="171"/>
      <c r="AC1330" s="171"/>
      <c r="AD1330" s="171"/>
      <c r="AF1330" s="168"/>
      <c r="AG1330" s="168"/>
      <c r="AH1330" s="168"/>
      <c r="AI1330" s="168"/>
      <c r="AJ1330" s="168"/>
    </row>
    <row r="1331" spans="1:36" s="26" customFormat="1" x14ac:dyDescent="0.2">
      <c r="A1331" s="160"/>
      <c r="B1331" s="161"/>
      <c r="C1331" s="160"/>
      <c r="D1331" s="162"/>
      <c r="E1331" s="163"/>
      <c r="F1331" s="160"/>
      <c r="G1331" s="160"/>
      <c r="H1331" s="164"/>
      <c r="I1331" s="165"/>
      <c r="J1331" s="166"/>
      <c r="K1331" s="160"/>
      <c r="L1331" s="160"/>
      <c r="M1331" s="160"/>
      <c r="N1331" s="160"/>
      <c r="O1331" s="160"/>
      <c r="P1331" s="167"/>
      <c r="Q1331" s="160"/>
      <c r="R1331" s="160"/>
      <c r="S1331" s="168"/>
      <c r="T1331" s="168"/>
      <c r="U1331" s="168"/>
      <c r="V1331" s="168"/>
      <c r="W1331" s="168"/>
      <c r="X1331" s="168"/>
      <c r="Y1331" s="169"/>
      <c r="Z1331" s="170"/>
      <c r="AA1331" s="170"/>
      <c r="AB1331" s="171"/>
      <c r="AC1331" s="171"/>
      <c r="AD1331" s="171"/>
      <c r="AF1331" s="168"/>
      <c r="AG1331" s="168"/>
      <c r="AH1331" s="168"/>
      <c r="AI1331" s="168"/>
      <c r="AJ1331" s="168"/>
    </row>
    <row r="1332" spans="1:36" s="26" customFormat="1" x14ac:dyDescent="0.2">
      <c r="A1332" s="160"/>
      <c r="B1332" s="161"/>
      <c r="C1332" s="160"/>
      <c r="D1332" s="162"/>
      <c r="E1332" s="163"/>
      <c r="F1332" s="160"/>
      <c r="G1332" s="160"/>
      <c r="H1332" s="164"/>
      <c r="I1332" s="165"/>
      <c r="J1332" s="166"/>
      <c r="K1332" s="160"/>
      <c r="L1332" s="160"/>
      <c r="M1332" s="160"/>
      <c r="N1332" s="160"/>
      <c r="O1332" s="160"/>
      <c r="P1332" s="167"/>
      <c r="Q1332" s="160"/>
      <c r="R1332" s="160"/>
      <c r="S1332" s="168"/>
      <c r="T1332" s="168"/>
      <c r="U1332" s="168"/>
      <c r="V1332" s="168"/>
      <c r="W1332" s="168"/>
      <c r="X1332" s="168"/>
      <c r="Y1332" s="169"/>
      <c r="Z1332" s="170"/>
      <c r="AA1332" s="170"/>
      <c r="AB1332" s="171"/>
      <c r="AC1332" s="171"/>
      <c r="AD1332" s="171"/>
      <c r="AF1332" s="168"/>
      <c r="AG1332" s="168"/>
      <c r="AH1332" s="168"/>
      <c r="AI1332" s="168"/>
      <c r="AJ1332" s="168"/>
    </row>
    <row r="1333" spans="1:36" s="26" customFormat="1" x14ac:dyDescent="0.2">
      <c r="A1333" s="160"/>
      <c r="B1333" s="161"/>
      <c r="C1333" s="160"/>
      <c r="D1333" s="162"/>
      <c r="E1333" s="163"/>
      <c r="F1333" s="160"/>
      <c r="G1333" s="160"/>
      <c r="H1333" s="164"/>
      <c r="I1333" s="165"/>
      <c r="J1333" s="166"/>
      <c r="K1333" s="160"/>
      <c r="L1333" s="160"/>
      <c r="M1333" s="160"/>
      <c r="N1333" s="160"/>
      <c r="O1333" s="160"/>
      <c r="P1333" s="167"/>
      <c r="Q1333" s="160"/>
      <c r="R1333" s="160"/>
      <c r="S1333" s="168"/>
      <c r="T1333" s="168"/>
      <c r="U1333" s="168"/>
      <c r="V1333" s="168"/>
      <c r="W1333" s="168"/>
      <c r="X1333" s="168"/>
      <c r="Y1333" s="169"/>
      <c r="Z1333" s="170"/>
      <c r="AA1333" s="170"/>
      <c r="AB1333" s="171"/>
      <c r="AC1333" s="171"/>
      <c r="AD1333" s="171"/>
      <c r="AF1333" s="168"/>
      <c r="AG1333" s="168"/>
      <c r="AH1333" s="168"/>
      <c r="AI1333" s="168"/>
      <c r="AJ1333" s="168"/>
    </row>
    <row r="1334" spans="1:36" s="26" customFormat="1" x14ac:dyDescent="0.2">
      <c r="A1334" s="160"/>
      <c r="B1334" s="161"/>
      <c r="C1334" s="160"/>
      <c r="D1334" s="162"/>
      <c r="E1334" s="163"/>
      <c r="F1334" s="160"/>
      <c r="G1334" s="160"/>
      <c r="H1334" s="164"/>
      <c r="I1334" s="165"/>
      <c r="J1334" s="166"/>
      <c r="K1334" s="160"/>
      <c r="L1334" s="160"/>
      <c r="M1334" s="160"/>
      <c r="N1334" s="160"/>
      <c r="O1334" s="160"/>
      <c r="P1334" s="167"/>
      <c r="Q1334" s="160"/>
      <c r="R1334" s="160"/>
      <c r="S1334" s="168"/>
      <c r="T1334" s="168"/>
      <c r="U1334" s="168"/>
      <c r="V1334" s="168"/>
      <c r="W1334" s="168"/>
      <c r="X1334" s="168"/>
      <c r="Y1334" s="169"/>
      <c r="Z1334" s="170"/>
      <c r="AA1334" s="170"/>
      <c r="AB1334" s="171"/>
      <c r="AC1334" s="171"/>
      <c r="AD1334" s="171"/>
      <c r="AF1334" s="168"/>
      <c r="AG1334" s="168"/>
      <c r="AH1334" s="168"/>
      <c r="AI1334" s="168"/>
      <c r="AJ1334" s="168"/>
    </row>
    <row r="1335" spans="1:36" s="26" customFormat="1" x14ac:dyDescent="0.2">
      <c r="A1335" s="160"/>
      <c r="B1335" s="161"/>
      <c r="C1335" s="160"/>
      <c r="D1335" s="162"/>
      <c r="E1335" s="163"/>
      <c r="F1335" s="160"/>
      <c r="G1335" s="160"/>
      <c r="H1335" s="164"/>
      <c r="I1335" s="165"/>
      <c r="J1335" s="166"/>
      <c r="K1335" s="160"/>
      <c r="L1335" s="160"/>
      <c r="M1335" s="160"/>
      <c r="N1335" s="160"/>
      <c r="O1335" s="160"/>
      <c r="P1335" s="167"/>
      <c r="Q1335" s="160"/>
      <c r="R1335" s="160"/>
      <c r="S1335" s="168"/>
      <c r="T1335" s="168"/>
      <c r="U1335" s="168"/>
      <c r="V1335" s="168"/>
      <c r="W1335" s="168"/>
      <c r="X1335" s="168"/>
      <c r="Y1335" s="169"/>
      <c r="Z1335" s="170"/>
      <c r="AA1335" s="170"/>
      <c r="AB1335" s="171"/>
      <c r="AC1335" s="171"/>
      <c r="AD1335" s="171"/>
      <c r="AF1335" s="168"/>
      <c r="AG1335" s="168"/>
      <c r="AH1335" s="168"/>
      <c r="AI1335" s="168"/>
      <c r="AJ1335" s="168"/>
    </row>
    <row r="1336" spans="1:36" s="26" customFormat="1" x14ac:dyDescent="0.2">
      <c r="A1336" s="160"/>
      <c r="B1336" s="161"/>
      <c r="C1336" s="160"/>
      <c r="D1336" s="162"/>
      <c r="E1336" s="163"/>
      <c r="F1336" s="160"/>
      <c r="G1336" s="160"/>
      <c r="H1336" s="164"/>
      <c r="I1336" s="165"/>
      <c r="J1336" s="166"/>
      <c r="K1336" s="160"/>
      <c r="L1336" s="160"/>
      <c r="M1336" s="160"/>
      <c r="N1336" s="160"/>
      <c r="O1336" s="160"/>
      <c r="P1336" s="167"/>
      <c r="Q1336" s="160"/>
      <c r="R1336" s="160"/>
      <c r="S1336" s="168"/>
      <c r="T1336" s="168"/>
      <c r="U1336" s="168"/>
      <c r="V1336" s="168"/>
      <c r="W1336" s="168"/>
      <c r="X1336" s="168"/>
      <c r="Y1336" s="169"/>
      <c r="Z1336" s="170"/>
      <c r="AA1336" s="170"/>
      <c r="AB1336" s="171"/>
      <c r="AC1336" s="171"/>
      <c r="AD1336" s="171"/>
      <c r="AF1336" s="168"/>
      <c r="AG1336" s="168"/>
      <c r="AH1336" s="168"/>
      <c r="AI1336" s="168"/>
      <c r="AJ1336" s="168"/>
    </row>
    <row r="1337" spans="1:36" s="26" customFormat="1" x14ac:dyDescent="0.2">
      <c r="A1337" s="160"/>
      <c r="B1337" s="161"/>
      <c r="C1337" s="160"/>
      <c r="D1337" s="162"/>
      <c r="E1337" s="163"/>
      <c r="F1337" s="160"/>
      <c r="G1337" s="160"/>
      <c r="H1337" s="164"/>
      <c r="I1337" s="165"/>
      <c r="J1337" s="166"/>
      <c r="K1337" s="160"/>
      <c r="L1337" s="160"/>
      <c r="M1337" s="160"/>
      <c r="N1337" s="160"/>
      <c r="O1337" s="160"/>
      <c r="P1337" s="167"/>
      <c r="Q1337" s="160"/>
      <c r="R1337" s="160"/>
      <c r="S1337" s="168"/>
      <c r="T1337" s="168"/>
      <c r="U1337" s="168"/>
      <c r="V1337" s="168"/>
      <c r="W1337" s="168"/>
      <c r="X1337" s="168"/>
      <c r="Y1337" s="169"/>
      <c r="Z1337" s="170"/>
      <c r="AA1337" s="170"/>
      <c r="AB1337" s="171"/>
      <c r="AC1337" s="171"/>
      <c r="AD1337" s="171"/>
      <c r="AF1337" s="168"/>
      <c r="AG1337" s="168"/>
      <c r="AH1337" s="168"/>
      <c r="AI1337" s="168"/>
      <c r="AJ1337" s="168"/>
    </row>
    <row r="1338" spans="1:36" s="26" customFormat="1" x14ac:dyDescent="0.2">
      <c r="A1338" s="160"/>
      <c r="B1338" s="161"/>
      <c r="C1338" s="160"/>
      <c r="D1338" s="162"/>
      <c r="E1338" s="163"/>
      <c r="F1338" s="160"/>
      <c r="G1338" s="160"/>
      <c r="H1338" s="164"/>
      <c r="I1338" s="165"/>
      <c r="J1338" s="166"/>
      <c r="K1338" s="160"/>
      <c r="L1338" s="160"/>
      <c r="M1338" s="160"/>
      <c r="N1338" s="160"/>
      <c r="O1338" s="160"/>
      <c r="P1338" s="167"/>
      <c r="Q1338" s="160"/>
      <c r="R1338" s="160"/>
      <c r="S1338" s="168"/>
      <c r="T1338" s="168"/>
      <c r="U1338" s="168"/>
      <c r="V1338" s="168"/>
      <c r="W1338" s="168"/>
      <c r="X1338" s="168"/>
      <c r="Y1338" s="169"/>
      <c r="Z1338" s="170"/>
      <c r="AA1338" s="170"/>
      <c r="AB1338" s="171"/>
      <c r="AC1338" s="171"/>
      <c r="AD1338" s="171"/>
      <c r="AF1338" s="168"/>
      <c r="AG1338" s="168"/>
      <c r="AH1338" s="168"/>
      <c r="AI1338" s="168"/>
      <c r="AJ1338" s="168"/>
    </row>
    <row r="1339" spans="1:36" s="26" customFormat="1" x14ac:dyDescent="0.2">
      <c r="A1339" s="160"/>
      <c r="B1339" s="161"/>
      <c r="C1339" s="160"/>
      <c r="D1339" s="162"/>
      <c r="E1339" s="163"/>
      <c r="F1339" s="160"/>
      <c r="G1339" s="160"/>
      <c r="H1339" s="164"/>
      <c r="I1339" s="165"/>
      <c r="J1339" s="166"/>
      <c r="K1339" s="160"/>
      <c r="L1339" s="160"/>
      <c r="M1339" s="160"/>
      <c r="N1339" s="160"/>
      <c r="O1339" s="160"/>
      <c r="P1339" s="167"/>
      <c r="Q1339" s="160"/>
      <c r="R1339" s="160"/>
      <c r="S1339" s="168"/>
      <c r="T1339" s="168"/>
      <c r="U1339" s="168"/>
      <c r="V1339" s="168"/>
      <c r="W1339" s="168"/>
      <c r="X1339" s="168"/>
      <c r="Y1339" s="169"/>
      <c r="Z1339" s="170"/>
      <c r="AA1339" s="170"/>
      <c r="AB1339" s="171"/>
      <c r="AC1339" s="171"/>
      <c r="AD1339" s="171"/>
      <c r="AF1339" s="168"/>
      <c r="AG1339" s="168"/>
      <c r="AH1339" s="168"/>
      <c r="AI1339" s="168"/>
      <c r="AJ1339" s="168"/>
    </row>
    <row r="1340" spans="1:36" s="26" customFormat="1" x14ac:dyDescent="0.2">
      <c r="A1340" s="160"/>
      <c r="B1340" s="161"/>
      <c r="C1340" s="160"/>
      <c r="D1340" s="162"/>
      <c r="E1340" s="163"/>
      <c r="F1340" s="160"/>
      <c r="G1340" s="160"/>
      <c r="H1340" s="164"/>
      <c r="I1340" s="165"/>
      <c r="J1340" s="166"/>
      <c r="K1340" s="160"/>
      <c r="L1340" s="160"/>
      <c r="M1340" s="160"/>
      <c r="N1340" s="160"/>
      <c r="O1340" s="160"/>
      <c r="P1340" s="167"/>
      <c r="Q1340" s="160"/>
      <c r="R1340" s="160"/>
      <c r="S1340" s="168"/>
      <c r="T1340" s="168"/>
      <c r="U1340" s="168"/>
      <c r="V1340" s="168"/>
      <c r="W1340" s="168"/>
      <c r="X1340" s="168"/>
      <c r="Y1340" s="169"/>
      <c r="Z1340" s="170"/>
      <c r="AA1340" s="170"/>
      <c r="AB1340" s="171"/>
      <c r="AC1340" s="171"/>
      <c r="AD1340" s="171"/>
      <c r="AF1340" s="168"/>
      <c r="AG1340" s="168"/>
      <c r="AH1340" s="168"/>
      <c r="AI1340" s="168"/>
      <c r="AJ1340" s="168"/>
    </row>
    <row r="1341" spans="1:36" s="26" customFormat="1" x14ac:dyDescent="0.2">
      <c r="A1341" s="160"/>
      <c r="B1341" s="161"/>
      <c r="C1341" s="160"/>
      <c r="D1341" s="162"/>
      <c r="E1341" s="163"/>
      <c r="F1341" s="160"/>
      <c r="G1341" s="160"/>
      <c r="H1341" s="164"/>
      <c r="I1341" s="165"/>
      <c r="J1341" s="166"/>
      <c r="K1341" s="160"/>
      <c r="L1341" s="160"/>
      <c r="M1341" s="160"/>
      <c r="N1341" s="160"/>
      <c r="O1341" s="160"/>
      <c r="P1341" s="167"/>
      <c r="Q1341" s="160"/>
      <c r="R1341" s="160"/>
      <c r="S1341" s="168"/>
      <c r="T1341" s="168"/>
      <c r="U1341" s="168"/>
      <c r="V1341" s="168"/>
      <c r="W1341" s="168"/>
      <c r="X1341" s="168"/>
      <c r="Y1341" s="169"/>
      <c r="Z1341" s="170"/>
      <c r="AA1341" s="170"/>
      <c r="AB1341" s="171"/>
      <c r="AC1341" s="171"/>
      <c r="AD1341" s="171"/>
      <c r="AF1341" s="168"/>
      <c r="AG1341" s="168"/>
      <c r="AH1341" s="168"/>
      <c r="AI1341" s="168"/>
      <c r="AJ1341" s="168"/>
    </row>
    <row r="1342" spans="1:36" s="26" customFormat="1" x14ac:dyDescent="0.2">
      <c r="A1342" s="160"/>
      <c r="B1342" s="161"/>
      <c r="C1342" s="160"/>
      <c r="D1342" s="162"/>
      <c r="E1342" s="163"/>
      <c r="F1342" s="160"/>
      <c r="G1342" s="160"/>
      <c r="H1342" s="164"/>
      <c r="I1342" s="165"/>
      <c r="J1342" s="166"/>
      <c r="K1342" s="160"/>
      <c r="L1342" s="160"/>
      <c r="M1342" s="160"/>
      <c r="N1342" s="160"/>
      <c r="O1342" s="160"/>
      <c r="P1342" s="167"/>
      <c r="Q1342" s="160"/>
      <c r="R1342" s="160"/>
      <c r="S1342" s="168"/>
      <c r="T1342" s="168"/>
      <c r="U1342" s="168"/>
      <c r="V1342" s="168"/>
      <c r="W1342" s="168"/>
      <c r="X1342" s="168"/>
      <c r="Y1342" s="169"/>
      <c r="Z1342" s="170"/>
      <c r="AA1342" s="170"/>
      <c r="AB1342" s="171"/>
      <c r="AC1342" s="171"/>
      <c r="AD1342" s="171"/>
      <c r="AF1342" s="168"/>
      <c r="AG1342" s="168"/>
      <c r="AH1342" s="168"/>
      <c r="AI1342" s="168"/>
      <c r="AJ1342" s="168"/>
    </row>
    <row r="1343" spans="1:36" s="26" customFormat="1" x14ac:dyDescent="0.2">
      <c r="A1343" s="160"/>
      <c r="B1343" s="161"/>
      <c r="C1343" s="160"/>
      <c r="D1343" s="162"/>
      <c r="E1343" s="163"/>
      <c r="F1343" s="160"/>
      <c r="G1343" s="160"/>
      <c r="H1343" s="164"/>
      <c r="I1343" s="165"/>
      <c r="J1343" s="166"/>
      <c r="K1343" s="160"/>
      <c r="L1343" s="160"/>
      <c r="M1343" s="160"/>
      <c r="N1343" s="160"/>
      <c r="O1343" s="160"/>
      <c r="P1343" s="167"/>
      <c r="Q1343" s="160"/>
      <c r="R1343" s="160"/>
      <c r="S1343" s="168"/>
      <c r="T1343" s="168"/>
      <c r="U1343" s="168"/>
      <c r="V1343" s="168"/>
      <c r="W1343" s="168"/>
      <c r="X1343" s="168"/>
      <c r="Y1343" s="169"/>
      <c r="Z1343" s="170"/>
      <c r="AA1343" s="170"/>
      <c r="AB1343" s="171"/>
      <c r="AC1343" s="171"/>
      <c r="AD1343" s="171"/>
      <c r="AF1343" s="168"/>
      <c r="AG1343" s="168"/>
      <c r="AH1343" s="168"/>
      <c r="AI1343" s="168"/>
      <c r="AJ1343" s="168"/>
    </row>
    <row r="1344" spans="1:36" s="26" customFormat="1" x14ac:dyDescent="0.2">
      <c r="A1344" s="160"/>
      <c r="B1344" s="161"/>
      <c r="C1344" s="160"/>
      <c r="D1344" s="162"/>
      <c r="E1344" s="163"/>
      <c r="F1344" s="160"/>
      <c r="G1344" s="160"/>
      <c r="H1344" s="164"/>
      <c r="I1344" s="165"/>
      <c r="J1344" s="166"/>
      <c r="K1344" s="160"/>
      <c r="L1344" s="160"/>
      <c r="M1344" s="160"/>
      <c r="N1344" s="160"/>
      <c r="O1344" s="160"/>
      <c r="P1344" s="167"/>
      <c r="Q1344" s="160"/>
      <c r="R1344" s="160"/>
      <c r="S1344" s="168"/>
      <c r="T1344" s="168"/>
      <c r="U1344" s="168"/>
      <c r="V1344" s="168"/>
      <c r="W1344" s="168"/>
      <c r="X1344" s="168"/>
      <c r="Y1344" s="169"/>
      <c r="Z1344" s="170"/>
      <c r="AA1344" s="170"/>
      <c r="AB1344" s="171"/>
      <c r="AC1344" s="171"/>
      <c r="AD1344" s="171"/>
      <c r="AF1344" s="168"/>
      <c r="AG1344" s="168"/>
      <c r="AH1344" s="168"/>
      <c r="AI1344" s="168"/>
      <c r="AJ1344" s="168"/>
    </row>
    <row r="1345" spans="1:36" s="26" customFormat="1" x14ac:dyDescent="0.2">
      <c r="A1345" s="160"/>
      <c r="B1345" s="161"/>
      <c r="C1345" s="160"/>
      <c r="D1345" s="162"/>
      <c r="E1345" s="163"/>
      <c r="F1345" s="160"/>
      <c r="G1345" s="160"/>
      <c r="H1345" s="164"/>
      <c r="I1345" s="165"/>
      <c r="J1345" s="166"/>
      <c r="K1345" s="160"/>
      <c r="L1345" s="160"/>
      <c r="M1345" s="160"/>
      <c r="N1345" s="160"/>
      <c r="O1345" s="160"/>
      <c r="P1345" s="167"/>
      <c r="Q1345" s="160"/>
      <c r="R1345" s="160"/>
      <c r="S1345" s="168"/>
      <c r="T1345" s="168"/>
      <c r="U1345" s="168"/>
      <c r="V1345" s="168"/>
      <c r="W1345" s="168"/>
      <c r="X1345" s="168"/>
      <c r="Y1345" s="169"/>
      <c r="Z1345" s="170"/>
      <c r="AA1345" s="170"/>
      <c r="AB1345" s="171"/>
      <c r="AC1345" s="171"/>
      <c r="AD1345" s="171"/>
      <c r="AF1345" s="168"/>
      <c r="AG1345" s="168"/>
      <c r="AH1345" s="168"/>
      <c r="AI1345" s="168"/>
      <c r="AJ1345" s="168"/>
    </row>
    <row r="1346" spans="1:36" s="26" customFormat="1" x14ac:dyDescent="0.2">
      <c r="A1346" s="160"/>
      <c r="B1346" s="161"/>
      <c r="C1346" s="160"/>
      <c r="D1346" s="162"/>
      <c r="E1346" s="163"/>
      <c r="F1346" s="160"/>
      <c r="G1346" s="160"/>
      <c r="H1346" s="164"/>
      <c r="I1346" s="165"/>
      <c r="J1346" s="166"/>
      <c r="K1346" s="160"/>
      <c r="L1346" s="160"/>
      <c r="M1346" s="160"/>
      <c r="N1346" s="160"/>
      <c r="O1346" s="160"/>
      <c r="P1346" s="167"/>
      <c r="Q1346" s="160"/>
      <c r="R1346" s="160"/>
      <c r="S1346" s="168"/>
      <c r="T1346" s="168"/>
      <c r="U1346" s="168"/>
      <c r="V1346" s="168"/>
      <c r="W1346" s="168"/>
      <c r="X1346" s="168"/>
      <c r="Y1346" s="169"/>
      <c r="Z1346" s="170"/>
      <c r="AA1346" s="170"/>
      <c r="AB1346" s="171"/>
      <c r="AC1346" s="171"/>
      <c r="AD1346" s="171"/>
      <c r="AF1346" s="168"/>
      <c r="AG1346" s="168"/>
      <c r="AH1346" s="168"/>
      <c r="AI1346" s="168"/>
      <c r="AJ1346" s="168"/>
    </row>
    <row r="1347" spans="1:36" s="26" customFormat="1" x14ac:dyDescent="0.2">
      <c r="A1347" s="160"/>
      <c r="B1347" s="161"/>
      <c r="C1347" s="160"/>
      <c r="D1347" s="162"/>
      <c r="E1347" s="163"/>
      <c r="F1347" s="160"/>
      <c r="G1347" s="160"/>
      <c r="H1347" s="164"/>
      <c r="I1347" s="165"/>
      <c r="J1347" s="166"/>
      <c r="K1347" s="160"/>
      <c r="L1347" s="160"/>
      <c r="M1347" s="160"/>
      <c r="N1347" s="160"/>
      <c r="O1347" s="160"/>
      <c r="P1347" s="167"/>
      <c r="Q1347" s="160"/>
      <c r="R1347" s="160"/>
      <c r="S1347" s="168"/>
      <c r="T1347" s="168"/>
      <c r="U1347" s="168"/>
      <c r="V1347" s="168"/>
      <c r="W1347" s="168"/>
      <c r="X1347" s="168"/>
      <c r="Y1347" s="169"/>
      <c r="Z1347" s="170"/>
      <c r="AA1347" s="170"/>
      <c r="AB1347" s="171"/>
      <c r="AC1347" s="171"/>
      <c r="AD1347" s="171"/>
      <c r="AF1347" s="168"/>
      <c r="AG1347" s="168"/>
      <c r="AH1347" s="168"/>
      <c r="AI1347" s="168"/>
      <c r="AJ1347" s="168"/>
    </row>
    <row r="1348" spans="1:36" s="26" customFormat="1" x14ac:dyDescent="0.2">
      <c r="A1348" s="160"/>
      <c r="B1348" s="161"/>
      <c r="C1348" s="160"/>
      <c r="D1348" s="162"/>
      <c r="E1348" s="163"/>
      <c r="F1348" s="160"/>
      <c r="G1348" s="160"/>
      <c r="H1348" s="164"/>
      <c r="I1348" s="165"/>
      <c r="J1348" s="166"/>
      <c r="K1348" s="160"/>
      <c r="L1348" s="160"/>
      <c r="M1348" s="160"/>
      <c r="N1348" s="160"/>
      <c r="O1348" s="160"/>
      <c r="P1348" s="167"/>
      <c r="Q1348" s="160"/>
      <c r="R1348" s="160"/>
      <c r="S1348" s="168"/>
      <c r="T1348" s="168"/>
      <c r="U1348" s="168"/>
      <c r="V1348" s="168"/>
      <c r="W1348" s="168"/>
      <c r="X1348" s="168"/>
      <c r="Y1348" s="169"/>
      <c r="Z1348" s="170"/>
      <c r="AA1348" s="170"/>
      <c r="AB1348" s="171"/>
      <c r="AC1348" s="171"/>
      <c r="AD1348" s="171"/>
      <c r="AF1348" s="168"/>
      <c r="AG1348" s="168"/>
      <c r="AH1348" s="168"/>
      <c r="AI1348" s="168"/>
      <c r="AJ1348" s="168"/>
    </row>
    <row r="1349" spans="1:36" s="26" customFormat="1" x14ac:dyDescent="0.2">
      <c r="A1349" s="160"/>
      <c r="B1349" s="161"/>
      <c r="C1349" s="160"/>
      <c r="D1349" s="162"/>
      <c r="E1349" s="163"/>
      <c r="F1349" s="160"/>
      <c r="G1349" s="160"/>
      <c r="H1349" s="164"/>
      <c r="I1349" s="165"/>
      <c r="J1349" s="166"/>
      <c r="K1349" s="160"/>
      <c r="L1349" s="160"/>
      <c r="M1349" s="160"/>
      <c r="N1349" s="160"/>
      <c r="O1349" s="160"/>
      <c r="P1349" s="167"/>
      <c r="Q1349" s="160"/>
      <c r="R1349" s="160"/>
      <c r="S1349" s="168"/>
      <c r="T1349" s="168"/>
      <c r="U1349" s="168"/>
      <c r="V1349" s="168"/>
      <c r="W1349" s="168"/>
      <c r="X1349" s="168"/>
      <c r="Y1349" s="169"/>
      <c r="Z1349" s="170"/>
      <c r="AA1349" s="170"/>
      <c r="AB1349" s="171"/>
      <c r="AC1349" s="171"/>
      <c r="AD1349" s="171"/>
      <c r="AF1349" s="168"/>
      <c r="AG1349" s="168"/>
      <c r="AH1349" s="168"/>
      <c r="AI1349" s="168"/>
      <c r="AJ1349" s="168"/>
    </row>
    <row r="1350" spans="1:36" s="26" customFormat="1" x14ac:dyDescent="0.2">
      <c r="A1350" s="160"/>
      <c r="B1350" s="161"/>
      <c r="C1350" s="160"/>
      <c r="D1350" s="162"/>
      <c r="E1350" s="163"/>
      <c r="F1350" s="160"/>
      <c r="G1350" s="160"/>
      <c r="H1350" s="164"/>
      <c r="I1350" s="165"/>
      <c r="J1350" s="166"/>
      <c r="K1350" s="160"/>
      <c r="L1350" s="160"/>
      <c r="M1350" s="160"/>
      <c r="N1350" s="160"/>
      <c r="O1350" s="160"/>
      <c r="P1350" s="167"/>
      <c r="Q1350" s="160"/>
      <c r="R1350" s="160"/>
      <c r="S1350" s="168"/>
      <c r="T1350" s="168"/>
      <c r="U1350" s="168"/>
      <c r="V1350" s="168"/>
      <c r="W1350" s="168"/>
      <c r="X1350" s="168"/>
      <c r="Y1350" s="169"/>
      <c r="Z1350" s="170"/>
      <c r="AA1350" s="170"/>
      <c r="AB1350" s="171"/>
      <c r="AC1350" s="171"/>
      <c r="AD1350" s="171"/>
      <c r="AF1350" s="168"/>
      <c r="AG1350" s="168"/>
      <c r="AH1350" s="168"/>
      <c r="AI1350" s="168"/>
      <c r="AJ1350" s="168"/>
    </row>
    <row r="1351" spans="1:36" s="26" customFormat="1" x14ac:dyDescent="0.2">
      <c r="A1351" s="160"/>
      <c r="B1351" s="161"/>
      <c r="C1351" s="160"/>
      <c r="D1351" s="162"/>
      <c r="E1351" s="163"/>
      <c r="F1351" s="160"/>
      <c r="G1351" s="160"/>
      <c r="H1351" s="164"/>
      <c r="I1351" s="165"/>
      <c r="J1351" s="166"/>
      <c r="K1351" s="160"/>
      <c r="L1351" s="160"/>
      <c r="M1351" s="160"/>
      <c r="N1351" s="160"/>
      <c r="O1351" s="160"/>
      <c r="P1351" s="167"/>
      <c r="Q1351" s="160"/>
      <c r="R1351" s="160"/>
      <c r="S1351" s="168"/>
      <c r="T1351" s="168"/>
      <c r="U1351" s="168"/>
      <c r="V1351" s="168"/>
      <c r="W1351" s="168"/>
      <c r="X1351" s="168"/>
      <c r="Y1351" s="169"/>
      <c r="Z1351" s="170"/>
      <c r="AA1351" s="170"/>
      <c r="AB1351" s="171"/>
      <c r="AC1351" s="171"/>
      <c r="AD1351" s="171"/>
      <c r="AF1351" s="168"/>
      <c r="AG1351" s="168"/>
      <c r="AH1351" s="168"/>
      <c r="AI1351" s="168"/>
      <c r="AJ1351" s="168"/>
    </row>
    <row r="1352" spans="1:36" s="26" customFormat="1" x14ac:dyDescent="0.2">
      <c r="A1352" s="160"/>
      <c r="B1352" s="161"/>
      <c r="C1352" s="160"/>
      <c r="D1352" s="162"/>
      <c r="E1352" s="163"/>
      <c r="F1352" s="160"/>
      <c r="G1352" s="160"/>
      <c r="H1352" s="164"/>
      <c r="I1352" s="165"/>
      <c r="J1352" s="166"/>
      <c r="K1352" s="160"/>
      <c r="L1352" s="160"/>
      <c r="M1352" s="160"/>
      <c r="N1352" s="160"/>
      <c r="O1352" s="160"/>
      <c r="P1352" s="167"/>
      <c r="Q1352" s="160"/>
      <c r="R1352" s="160"/>
      <c r="S1352" s="168"/>
      <c r="T1352" s="168"/>
      <c r="U1352" s="168"/>
      <c r="V1352" s="168"/>
      <c r="W1352" s="168"/>
      <c r="X1352" s="168"/>
      <c r="Y1352" s="169"/>
      <c r="Z1352" s="170"/>
      <c r="AA1352" s="170"/>
      <c r="AB1352" s="171"/>
      <c r="AC1352" s="171"/>
      <c r="AD1352" s="171"/>
      <c r="AF1352" s="168"/>
      <c r="AG1352" s="168"/>
      <c r="AH1352" s="168"/>
      <c r="AI1352" s="168"/>
      <c r="AJ1352" s="168"/>
    </row>
    <row r="1353" spans="1:36" s="26" customFormat="1" x14ac:dyDescent="0.2">
      <c r="A1353" s="160"/>
      <c r="B1353" s="161"/>
      <c r="C1353" s="160"/>
      <c r="D1353" s="162"/>
      <c r="E1353" s="163"/>
      <c r="F1353" s="160"/>
      <c r="G1353" s="160"/>
      <c r="H1353" s="164"/>
      <c r="I1353" s="165"/>
      <c r="J1353" s="166"/>
      <c r="K1353" s="160"/>
      <c r="L1353" s="160"/>
      <c r="M1353" s="160"/>
      <c r="N1353" s="160"/>
      <c r="O1353" s="160"/>
      <c r="P1353" s="167"/>
      <c r="Q1353" s="160"/>
      <c r="R1353" s="160"/>
      <c r="S1353" s="168"/>
      <c r="T1353" s="168"/>
      <c r="U1353" s="168"/>
      <c r="V1353" s="168"/>
      <c r="W1353" s="168"/>
      <c r="X1353" s="168"/>
      <c r="Y1353" s="169"/>
      <c r="Z1353" s="170"/>
      <c r="AA1353" s="170"/>
      <c r="AB1353" s="171"/>
      <c r="AC1353" s="171"/>
      <c r="AD1353" s="171"/>
      <c r="AF1353" s="168"/>
      <c r="AG1353" s="168"/>
      <c r="AH1353" s="168"/>
      <c r="AI1353" s="168"/>
      <c r="AJ1353" s="168"/>
    </row>
    <row r="1354" spans="1:36" s="26" customFormat="1" x14ac:dyDescent="0.2">
      <c r="A1354" s="160"/>
      <c r="B1354" s="161"/>
      <c r="C1354" s="160"/>
      <c r="D1354" s="162"/>
      <c r="E1354" s="163"/>
      <c r="F1354" s="160"/>
      <c r="G1354" s="160"/>
      <c r="H1354" s="164"/>
      <c r="I1354" s="165"/>
      <c r="J1354" s="166"/>
      <c r="K1354" s="160"/>
      <c r="L1354" s="160"/>
      <c r="M1354" s="160"/>
      <c r="N1354" s="160"/>
      <c r="O1354" s="160"/>
      <c r="P1354" s="167"/>
      <c r="Q1354" s="160"/>
      <c r="R1354" s="160"/>
      <c r="S1354" s="168"/>
      <c r="T1354" s="168"/>
      <c r="U1354" s="168"/>
      <c r="V1354" s="168"/>
      <c r="W1354" s="168"/>
      <c r="X1354" s="168"/>
      <c r="Y1354" s="169"/>
      <c r="Z1354" s="170"/>
      <c r="AA1354" s="170"/>
      <c r="AB1354" s="171"/>
      <c r="AC1354" s="171"/>
      <c r="AD1354" s="171"/>
      <c r="AF1354" s="168"/>
      <c r="AG1354" s="168"/>
      <c r="AH1354" s="168"/>
      <c r="AI1354" s="168"/>
      <c r="AJ1354" s="168"/>
    </row>
    <row r="1355" spans="1:36" s="26" customFormat="1" x14ac:dyDescent="0.2">
      <c r="A1355" s="160"/>
      <c r="B1355" s="161"/>
      <c r="C1355" s="160"/>
      <c r="D1355" s="162"/>
      <c r="E1355" s="163"/>
      <c r="F1355" s="160"/>
      <c r="G1355" s="160"/>
      <c r="H1355" s="164"/>
      <c r="I1355" s="165"/>
      <c r="J1355" s="166"/>
      <c r="K1355" s="160"/>
      <c r="L1355" s="160"/>
      <c r="M1355" s="160"/>
      <c r="N1355" s="160"/>
      <c r="O1355" s="160"/>
      <c r="P1355" s="167"/>
      <c r="Q1355" s="160"/>
      <c r="R1355" s="160"/>
      <c r="S1355" s="168"/>
      <c r="T1355" s="168"/>
      <c r="U1355" s="168"/>
      <c r="V1355" s="168"/>
      <c r="W1355" s="168"/>
      <c r="X1355" s="168"/>
      <c r="Y1355" s="169"/>
      <c r="Z1355" s="170"/>
      <c r="AA1355" s="170"/>
      <c r="AB1355" s="171"/>
      <c r="AC1355" s="171"/>
      <c r="AD1355" s="171"/>
      <c r="AF1355" s="168"/>
      <c r="AG1355" s="168"/>
      <c r="AH1355" s="168"/>
      <c r="AI1355" s="168"/>
      <c r="AJ1355" s="168"/>
    </row>
    <row r="1356" spans="1:36" s="26" customFormat="1" x14ac:dyDescent="0.2">
      <c r="A1356" s="160"/>
      <c r="B1356" s="161"/>
      <c r="C1356" s="160"/>
      <c r="D1356" s="162"/>
      <c r="E1356" s="163"/>
      <c r="F1356" s="160"/>
      <c r="G1356" s="160"/>
      <c r="H1356" s="164"/>
      <c r="I1356" s="165"/>
      <c r="J1356" s="166"/>
      <c r="K1356" s="160"/>
      <c r="L1356" s="160"/>
      <c r="M1356" s="160"/>
      <c r="N1356" s="160"/>
      <c r="O1356" s="160"/>
      <c r="P1356" s="167"/>
      <c r="Q1356" s="160"/>
      <c r="R1356" s="160"/>
      <c r="S1356" s="168"/>
      <c r="T1356" s="168"/>
      <c r="U1356" s="168"/>
      <c r="V1356" s="168"/>
      <c r="W1356" s="168"/>
      <c r="X1356" s="168"/>
      <c r="Y1356" s="169"/>
      <c r="Z1356" s="170"/>
      <c r="AA1356" s="170"/>
      <c r="AB1356" s="171"/>
      <c r="AC1356" s="171"/>
      <c r="AD1356" s="171"/>
      <c r="AF1356" s="168"/>
      <c r="AG1356" s="168"/>
      <c r="AH1356" s="168"/>
      <c r="AI1356" s="168"/>
      <c r="AJ1356" s="168"/>
    </row>
    <row r="1357" spans="1:36" s="26" customFormat="1" x14ac:dyDescent="0.2">
      <c r="A1357" s="160"/>
      <c r="B1357" s="161"/>
      <c r="C1357" s="160"/>
      <c r="D1357" s="162"/>
      <c r="E1357" s="163"/>
      <c r="F1357" s="160"/>
      <c r="G1357" s="160"/>
      <c r="H1357" s="164"/>
      <c r="I1357" s="165"/>
      <c r="J1357" s="166"/>
      <c r="K1357" s="160"/>
      <c r="L1357" s="160"/>
      <c r="M1357" s="160"/>
      <c r="N1357" s="160"/>
      <c r="O1357" s="160"/>
      <c r="P1357" s="167"/>
      <c r="Q1357" s="160"/>
      <c r="R1357" s="160"/>
      <c r="S1357" s="168"/>
      <c r="T1357" s="168"/>
      <c r="U1357" s="168"/>
      <c r="V1357" s="168"/>
      <c r="W1357" s="168"/>
      <c r="X1357" s="168"/>
      <c r="Y1357" s="169"/>
      <c r="Z1357" s="170"/>
      <c r="AA1357" s="170"/>
      <c r="AB1357" s="171"/>
      <c r="AC1357" s="171"/>
      <c r="AD1357" s="171"/>
      <c r="AF1357" s="168"/>
      <c r="AG1357" s="168"/>
      <c r="AH1357" s="168"/>
      <c r="AI1357" s="168"/>
      <c r="AJ1357" s="168"/>
    </row>
    <row r="1358" spans="1:36" s="26" customFormat="1" x14ac:dyDescent="0.2">
      <c r="A1358" s="160"/>
      <c r="B1358" s="161"/>
      <c r="C1358" s="160"/>
      <c r="D1358" s="162"/>
      <c r="E1358" s="163"/>
      <c r="F1358" s="160"/>
      <c r="G1358" s="160"/>
      <c r="H1358" s="164"/>
      <c r="I1358" s="165"/>
      <c r="J1358" s="166"/>
      <c r="K1358" s="160"/>
      <c r="L1358" s="160"/>
      <c r="M1358" s="160"/>
      <c r="N1358" s="160"/>
      <c r="O1358" s="160"/>
      <c r="P1358" s="167"/>
      <c r="Q1358" s="160"/>
      <c r="R1358" s="160"/>
      <c r="S1358" s="168"/>
      <c r="T1358" s="168"/>
      <c r="U1358" s="168"/>
      <c r="V1358" s="168"/>
      <c r="W1358" s="168"/>
      <c r="X1358" s="168"/>
      <c r="Y1358" s="169"/>
      <c r="Z1358" s="170"/>
      <c r="AA1358" s="170"/>
      <c r="AB1358" s="171"/>
      <c r="AC1358" s="171"/>
      <c r="AD1358" s="171"/>
      <c r="AF1358" s="168"/>
      <c r="AG1358" s="168"/>
      <c r="AH1358" s="168"/>
      <c r="AI1358" s="168"/>
      <c r="AJ1358" s="168"/>
    </row>
    <row r="1359" spans="1:36" s="26" customFormat="1" x14ac:dyDescent="0.2">
      <c r="A1359" s="160"/>
      <c r="B1359" s="161"/>
      <c r="C1359" s="160"/>
      <c r="D1359" s="162"/>
      <c r="E1359" s="163"/>
      <c r="F1359" s="160"/>
      <c r="G1359" s="160"/>
      <c r="H1359" s="164"/>
      <c r="I1359" s="165"/>
      <c r="J1359" s="166"/>
      <c r="K1359" s="160"/>
      <c r="L1359" s="160"/>
      <c r="M1359" s="160"/>
      <c r="N1359" s="160"/>
      <c r="O1359" s="160"/>
      <c r="P1359" s="167"/>
      <c r="Q1359" s="160"/>
      <c r="R1359" s="160"/>
      <c r="S1359" s="168"/>
      <c r="T1359" s="168"/>
      <c r="U1359" s="168"/>
      <c r="V1359" s="168"/>
      <c r="W1359" s="168"/>
      <c r="X1359" s="168"/>
      <c r="Y1359" s="169"/>
      <c r="Z1359" s="170"/>
      <c r="AA1359" s="170"/>
      <c r="AB1359" s="171"/>
      <c r="AC1359" s="171"/>
      <c r="AD1359" s="171"/>
      <c r="AF1359" s="168"/>
      <c r="AG1359" s="168"/>
      <c r="AH1359" s="168"/>
      <c r="AI1359" s="168"/>
      <c r="AJ1359" s="168"/>
    </row>
    <row r="1360" spans="1:36" s="26" customFormat="1" x14ac:dyDescent="0.2">
      <c r="A1360" s="160"/>
      <c r="B1360" s="161"/>
      <c r="C1360" s="160"/>
      <c r="D1360" s="162"/>
      <c r="E1360" s="163"/>
      <c r="F1360" s="160"/>
      <c r="G1360" s="160"/>
      <c r="H1360" s="164"/>
      <c r="I1360" s="165"/>
      <c r="J1360" s="166"/>
      <c r="K1360" s="160"/>
      <c r="L1360" s="160"/>
      <c r="M1360" s="160"/>
      <c r="N1360" s="160"/>
      <c r="O1360" s="160"/>
      <c r="P1360" s="167"/>
      <c r="Q1360" s="160"/>
      <c r="R1360" s="160"/>
      <c r="S1360" s="168"/>
      <c r="T1360" s="168"/>
      <c r="U1360" s="168"/>
      <c r="V1360" s="168"/>
      <c r="W1360" s="168"/>
      <c r="X1360" s="168"/>
      <c r="Y1360" s="169"/>
      <c r="Z1360" s="170"/>
      <c r="AA1360" s="170"/>
      <c r="AB1360" s="171"/>
      <c r="AC1360" s="171"/>
      <c r="AD1360" s="171"/>
      <c r="AF1360" s="168"/>
      <c r="AG1360" s="168"/>
      <c r="AH1360" s="168"/>
      <c r="AI1360" s="168"/>
      <c r="AJ1360" s="168"/>
    </row>
    <row r="1361" spans="1:36" s="26" customFormat="1" x14ac:dyDescent="0.2">
      <c r="A1361" s="160"/>
      <c r="B1361" s="161"/>
      <c r="C1361" s="160"/>
      <c r="D1361" s="162"/>
      <c r="E1361" s="163"/>
      <c r="F1361" s="160"/>
      <c r="G1361" s="160"/>
      <c r="H1361" s="164"/>
      <c r="I1361" s="165"/>
      <c r="J1361" s="166"/>
      <c r="K1361" s="160"/>
      <c r="L1361" s="160"/>
      <c r="M1361" s="160"/>
      <c r="N1361" s="160"/>
      <c r="O1361" s="160"/>
      <c r="P1361" s="167"/>
      <c r="Q1361" s="160"/>
      <c r="R1361" s="160"/>
      <c r="S1361" s="168"/>
      <c r="T1361" s="168"/>
      <c r="U1361" s="168"/>
      <c r="V1361" s="168"/>
      <c r="W1361" s="168"/>
      <c r="X1361" s="168"/>
      <c r="Y1361" s="169"/>
      <c r="Z1361" s="170"/>
      <c r="AA1361" s="170"/>
      <c r="AB1361" s="171"/>
      <c r="AC1361" s="171"/>
      <c r="AD1361" s="171"/>
      <c r="AF1361" s="168"/>
      <c r="AG1361" s="168"/>
      <c r="AH1361" s="168"/>
      <c r="AI1361" s="168"/>
      <c r="AJ1361" s="168"/>
    </row>
    <row r="1362" spans="1:36" s="26" customFormat="1" x14ac:dyDescent="0.2">
      <c r="A1362" s="160"/>
      <c r="B1362" s="161"/>
      <c r="C1362" s="160"/>
      <c r="D1362" s="162"/>
      <c r="E1362" s="163"/>
      <c r="F1362" s="160"/>
      <c r="G1362" s="160"/>
      <c r="H1362" s="164"/>
      <c r="I1362" s="165"/>
      <c r="J1362" s="166"/>
      <c r="K1362" s="160"/>
      <c r="L1362" s="160"/>
      <c r="M1362" s="160"/>
      <c r="N1362" s="160"/>
      <c r="O1362" s="160"/>
      <c r="P1362" s="167"/>
      <c r="Q1362" s="160"/>
      <c r="R1362" s="160"/>
      <c r="S1362" s="168"/>
      <c r="T1362" s="168"/>
      <c r="U1362" s="168"/>
      <c r="V1362" s="168"/>
      <c r="W1362" s="168"/>
      <c r="X1362" s="168"/>
      <c r="Y1362" s="169"/>
      <c r="Z1362" s="170"/>
      <c r="AA1362" s="170"/>
      <c r="AB1362" s="171"/>
      <c r="AC1362" s="171"/>
      <c r="AD1362" s="171"/>
      <c r="AF1362" s="168"/>
      <c r="AG1362" s="168"/>
      <c r="AH1362" s="168"/>
      <c r="AI1362" s="168"/>
      <c r="AJ1362" s="168"/>
    </row>
    <row r="1363" spans="1:36" s="26" customFormat="1" x14ac:dyDescent="0.2">
      <c r="A1363" s="160"/>
      <c r="B1363" s="161"/>
      <c r="C1363" s="160"/>
      <c r="D1363" s="162"/>
      <c r="E1363" s="163"/>
      <c r="F1363" s="160"/>
      <c r="G1363" s="160"/>
      <c r="H1363" s="164"/>
      <c r="I1363" s="165"/>
      <c r="J1363" s="166"/>
      <c r="K1363" s="160"/>
      <c r="L1363" s="160"/>
      <c r="M1363" s="160"/>
      <c r="N1363" s="160"/>
      <c r="O1363" s="160"/>
      <c r="P1363" s="167"/>
      <c r="Q1363" s="160"/>
      <c r="R1363" s="160"/>
      <c r="S1363" s="168"/>
      <c r="T1363" s="168"/>
      <c r="U1363" s="168"/>
      <c r="V1363" s="168"/>
      <c r="W1363" s="168"/>
      <c r="X1363" s="168"/>
      <c r="Y1363" s="169"/>
      <c r="Z1363" s="170"/>
      <c r="AA1363" s="170"/>
      <c r="AB1363" s="171"/>
      <c r="AC1363" s="171"/>
      <c r="AD1363" s="171"/>
      <c r="AF1363" s="168"/>
      <c r="AG1363" s="168"/>
      <c r="AH1363" s="168"/>
      <c r="AI1363" s="168"/>
      <c r="AJ1363" s="168"/>
    </row>
    <row r="1364" spans="1:36" s="26" customFormat="1" x14ac:dyDescent="0.2">
      <c r="A1364" s="160"/>
      <c r="B1364" s="161"/>
      <c r="C1364" s="160"/>
      <c r="D1364" s="162"/>
      <c r="E1364" s="163"/>
      <c r="F1364" s="160"/>
      <c r="G1364" s="160"/>
      <c r="H1364" s="164"/>
      <c r="I1364" s="165"/>
      <c r="J1364" s="166"/>
      <c r="K1364" s="160"/>
      <c r="L1364" s="160"/>
      <c r="M1364" s="160"/>
      <c r="N1364" s="160"/>
      <c r="O1364" s="160"/>
      <c r="P1364" s="167"/>
      <c r="Q1364" s="160"/>
      <c r="R1364" s="160"/>
      <c r="S1364" s="168"/>
      <c r="T1364" s="168"/>
      <c r="U1364" s="168"/>
      <c r="V1364" s="168"/>
      <c r="W1364" s="168"/>
      <c r="X1364" s="168"/>
      <c r="Y1364" s="169"/>
      <c r="Z1364" s="170"/>
      <c r="AA1364" s="170"/>
      <c r="AB1364" s="171"/>
      <c r="AC1364" s="171"/>
      <c r="AD1364" s="171"/>
      <c r="AF1364" s="168"/>
      <c r="AG1364" s="168"/>
      <c r="AH1364" s="168"/>
      <c r="AI1364" s="168"/>
      <c r="AJ1364" s="168"/>
    </row>
    <row r="1365" spans="1:36" s="26" customFormat="1" x14ac:dyDescent="0.2">
      <c r="A1365" s="160"/>
      <c r="B1365" s="161"/>
      <c r="C1365" s="160"/>
      <c r="D1365" s="162"/>
      <c r="E1365" s="163"/>
      <c r="F1365" s="160"/>
      <c r="G1365" s="160"/>
      <c r="H1365" s="164"/>
      <c r="I1365" s="165"/>
      <c r="J1365" s="166"/>
      <c r="K1365" s="160"/>
      <c r="L1365" s="160"/>
      <c r="M1365" s="160"/>
      <c r="N1365" s="160"/>
      <c r="O1365" s="160"/>
      <c r="P1365" s="167"/>
      <c r="Q1365" s="160"/>
      <c r="R1365" s="160"/>
      <c r="S1365" s="168"/>
      <c r="T1365" s="168"/>
      <c r="U1365" s="168"/>
      <c r="V1365" s="168"/>
      <c r="W1365" s="168"/>
      <c r="X1365" s="168"/>
      <c r="Y1365" s="169"/>
      <c r="Z1365" s="170"/>
      <c r="AA1365" s="170"/>
      <c r="AB1365" s="171"/>
      <c r="AC1365" s="171"/>
      <c r="AD1365" s="171"/>
      <c r="AF1365" s="168"/>
      <c r="AG1365" s="168"/>
      <c r="AH1365" s="168"/>
      <c r="AI1365" s="168"/>
      <c r="AJ1365" s="168"/>
    </row>
    <row r="1366" spans="1:36" s="26" customFormat="1" x14ac:dyDescent="0.2">
      <c r="A1366" s="160"/>
      <c r="B1366" s="161"/>
      <c r="C1366" s="160"/>
      <c r="D1366" s="162"/>
      <c r="E1366" s="163"/>
      <c r="F1366" s="160"/>
      <c r="G1366" s="160"/>
      <c r="H1366" s="164"/>
      <c r="I1366" s="165"/>
      <c r="J1366" s="166"/>
      <c r="K1366" s="160"/>
      <c r="L1366" s="160"/>
      <c r="M1366" s="160"/>
      <c r="N1366" s="160"/>
      <c r="O1366" s="160"/>
      <c r="P1366" s="167"/>
      <c r="Q1366" s="160"/>
      <c r="R1366" s="160"/>
      <c r="S1366" s="168"/>
      <c r="T1366" s="168"/>
      <c r="U1366" s="168"/>
      <c r="V1366" s="168"/>
      <c r="W1366" s="168"/>
      <c r="X1366" s="168"/>
      <c r="Y1366" s="169"/>
      <c r="Z1366" s="170"/>
      <c r="AA1366" s="170"/>
      <c r="AB1366" s="171"/>
      <c r="AC1366" s="171"/>
      <c r="AD1366" s="171"/>
      <c r="AF1366" s="168"/>
      <c r="AG1366" s="168"/>
      <c r="AH1366" s="168"/>
      <c r="AI1366" s="168"/>
      <c r="AJ1366" s="168"/>
    </row>
    <row r="1367" spans="1:36" s="26" customFormat="1" x14ac:dyDescent="0.2">
      <c r="A1367" s="160"/>
      <c r="B1367" s="161"/>
      <c r="C1367" s="160"/>
      <c r="D1367" s="162"/>
      <c r="E1367" s="163"/>
      <c r="F1367" s="160"/>
      <c r="G1367" s="160"/>
      <c r="H1367" s="164"/>
      <c r="I1367" s="165"/>
      <c r="J1367" s="166"/>
      <c r="K1367" s="160"/>
      <c r="L1367" s="160"/>
      <c r="M1367" s="160"/>
      <c r="N1367" s="160"/>
      <c r="O1367" s="160"/>
      <c r="P1367" s="167"/>
      <c r="Q1367" s="160"/>
      <c r="R1367" s="160"/>
      <c r="S1367" s="168"/>
      <c r="T1367" s="168"/>
      <c r="U1367" s="168"/>
      <c r="V1367" s="168"/>
      <c r="W1367" s="168"/>
      <c r="X1367" s="168"/>
      <c r="Y1367" s="169"/>
      <c r="Z1367" s="170"/>
      <c r="AA1367" s="170"/>
      <c r="AB1367" s="171"/>
      <c r="AC1367" s="171"/>
      <c r="AD1367" s="171"/>
      <c r="AF1367" s="168"/>
      <c r="AG1367" s="168"/>
      <c r="AH1367" s="168"/>
      <c r="AI1367" s="168"/>
      <c r="AJ1367" s="168"/>
    </row>
    <row r="1368" spans="1:36" s="26" customFormat="1" x14ac:dyDescent="0.2">
      <c r="A1368" s="160"/>
      <c r="B1368" s="161"/>
      <c r="C1368" s="160"/>
      <c r="D1368" s="162"/>
      <c r="E1368" s="163"/>
      <c r="F1368" s="160"/>
      <c r="G1368" s="160"/>
      <c r="H1368" s="164"/>
      <c r="I1368" s="165"/>
      <c r="J1368" s="166"/>
      <c r="K1368" s="160"/>
      <c r="L1368" s="160"/>
      <c r="M1368" s="160"/>
      <c r="N1368" s="160"/>
      <c r="O1368" s="160"/>
      <c r="P1368" s="167"/>
      <c r="Q1368" s="160"/>
      <c r="R1368" s="160"/>
      <c r="S1368" s="168"/>
      <c r="T1368" s="168"/>
      <c r="U1368" s="168"/>
      <c r="V1368" s="168"/>
      <c r="W1368" s="168"/>
      <c r="X1368" s="168"/>
      <c r="Y1368" s="169"/>
      <c r="Z1368" s="170"/>
      <c r="AA1368" s="170"/>
      <c r="AB1368" s="171"/>
      <c r="AC1368" s="171"/>
      <c r="AD1368" s="171"/>
      <c r="AF1368" s="168"/>
      <c r="AG1368" s="168"/>
      <c r="AH1368" s="168"/>
      <c r="AI1368" s="168"/>
      <c r="AJ1368" s="168"/>
    </row>
    <row r="1369" spans="1:36" s="26" customFormat="1" x14ac:dyDescent="0.2">
      <c r="A1369" s="160"/>
      <c r="B1369" s="161"/>
      <c r="C1369" s="160"/>
      <c r="D1369" s="162"/>
      <c r="E1369" s="163"/>
      <c r="F1369" s="160"/>
      <c r="G1369" s="160"/>
      <c r="H1369" s="164"/>
      <c r="I1369" s="165"/>
      <c r="J1369" s="166"/>
      <c r="K1369" s="160"/>
      <c r="L1369" s="160"/>
      <c r="M1369" s="160"/>
      <c r="N1369" s="160"/>
      <c r="O1369" s="160"/>
      <c r="P1369" s="167"/>
      <c r="Q1369" s="160"/>
      <c r="R1369" s="160"/>
      <c r="S1369" s="168"/>
      <c r="T1369" s="168"/>
      <c r="U1369" s="168"/>
      <c r="V1369" s="168"/>
      <c r="W1369" s="168"/>
      <c r="X1369" s="168"/>
      <c r="Y1369" s="169"/>
      <c r="Z1369" s="170"/>
      <c r="AA1369" s="170"/>
      <c r="AB1369" s="171"/>
      <c r="AC1369" s="171"/>
      <c r="AD1369" s="171"/>
      <c r="AF1369" s="168"/>
      <c r="AG1369" s="168"/>
      <c r="AH1369" s="168"/>
      <c r="AI1369" s="168"/>
      <c r="AJ1369" s="168"/>
    </row>
    <row r="1370" spans="1:36" s="26" customFormat="1" x14ac:dyDescent="0.2">
      <c r="A1370" s="160"/>
      <c r="B1370" s="161"/>
      <c r="C1370" s="160"/>
      <c r="D1370" s="162"/>
      <c r="E1370" s="163"/>
      <c r="F1370" s="160"/>
      <c r="G1370" s="160"/>
      <c r="H1370" s="164"/>
      <c r="I1370" s="165"/>
      <c r="J1370" s="166"/>
      <c r="K1370" s="160"/>
      <c r="L1370" s="160"/>
      <c r="M1370" s="160"/>
      <c r="N1370" s="160"/>
      <c r="O1370" s="160"/>
      <c r="P1370" s="167"/>
      <c r="Q1370" s="160"/>
      <c r="R1370" s="160"/>
      <c r="S1370" s="168"/>
      <c r="T1370" s="168"/>
      <c r="U1370" s="168"/>
      <c r="V1370" s="168"/>
      <c r="W1370" s="168"/>
      <c r="X1370" s="168"/>
      <c r="Y1370" s="169"/>
      <c r="Z1370" s="170"/>
      <c r="AA1370" s="170"/>
      <c r="AB1370" s="171"/>
      <c r="AC1370" s="171"/>
      <c r="AD1370" s="171"/>
      <c r="AF1370" s="168"/>
      <c r="AG1370" s="168"/>
      <c r="AH1370" s="168"/>
      <c r="AI1370" s="168"/>
      <c r="AJ1370" s="168"/>
    </row>
    <row r="1371" spans="1:36" s="26" customFormat="1" x14ac:dyDescent="0.2">
      <c r="A1371" s="160"/>
      <c r="B1371" s="161"/>
      <c r="C1371" s="160"/>
      <c r="D1371" s="162"/>
      <c r="E1371" s="163"/>
      <c r="F1371" s="160"/>
      <c r="G1371" s="160"/>
      <c r="H1371" s="164"/>
      <c r="I1371" s="165"/>
      <c r="J1371" s="166"/>
      <c r="K1371" s="160"/>
      <c r="L1371" s="160"/>
      <c r="M1371" s="160"/>
      <c r="N1371" s="160"/>
      <c r="O1371" s="160"/>
      <c r="P1371" s="167"/>
      <c r="Q1371" s="160"/>
      <c r="R1371" s="160"/>
      <c r="S1371" s="168"/>
      <c r="T1371" s="168"/>
      <c r="U1371" s="168"/>
      <c r="V1371" s="168"/>
      <c r="W1371" s="168"/>
      <c r="X1371" s="168"/>
      <c r="Y1371" s="169"/>
      <c r="Z1371" s="170"/>
      <c r="AA1371" s="170"/>
      <c r="AB1371" s="171"/>
      <c r="AC1371" s="171"/>
      <c r="AD1371" s="171"/>
      <c r="AF1371" s="168"/>
      <c r="AG1371" s="168"/>
      <c r="AH1371" s="168"/>
      <c r="AI1371" s="168"/>
      <c r="AJ1371" s="168"/>
    </row>
    <row r="1372" spans="1:36" s="26" customFormat="1" x14ac:dyDescent="0.2">
      <c r="A1372" s="160"/>
      <c r="B1372" s="161"/>
      <c r="C1372" s="160"/>
      <c r="D1372" s="162"/>
      <c r="E1372" s="163"/>
      <c r="F1372" s="160"/>
      <c r="G1372" s="160"/>
      <c r="H1372" s="164"/>
      <c r="I1372" s="165"/>
      <c r="J1372" s="166"/>
      <c r="K1372" s="160"/>
      <c r="L1372" s="160"/>
      <c r="M1372" s="160"/>
      <c r="N1372" s="160"/>
      <c r="O1372" s="160"/>
      <c r="P1372" s="167"/>
      <c r="Q1372" s="160"/>
      <c r="R1372" s="160"/>
      <c r="S1372" s="168"/>
      <c r="T1372" s="168"/>
      <c r="U1372" s="168"/>
      <c r="V1372" s="168"/>
      <c r="W1372" s="168"/>
      <c r="X1372" s="168"/>
      <c r="Y1372" s="169"/>
      <c r="Z1372" s="170"/>
      <c r="AA1372" s="170"/>
      <c r="AB1372" s="171"/>
      <c r="AC1372" s="171"/>
      <c r="AD1372" s="171"/>
      <c r="AF1372" s="168"/>
      <c r="AG1372" s="168"/>
      <c r="AH1372" s="168"/>
      <c r="AI1372" s="168"/>
      <c r="AJ1372" s="168"/>
    </row>
    <row r="1373" spans="1:36" s="26" customFormat="1" x14ac:dyDescent="0.2">
      <c r="A1373" s="160"/>
      <c r="B1373" s="161"/>
      <c r="C1373" s="160"/>
      <c r="D1373" s="162"/>
      <c r="E1373" s="163"/>
      <c r="F1373" s="160"/>
      <c r="G1373" s="160"/>
      <c r="H1373" s="164"/>
      <c r="I1373" s="165"/>
      <c r="J1373" s="166"/>
      <c r="K1373" s="160"/>
      <c r="L1373" s="160"/>
      <c r="M1373" s="160"/>
      <c r="N1373" s="160"/>
      <c r="O1373" s="160"/>
      <c r="P1373" s="167"/>
      <c r="Q1373" s="160"/>
      <c r="R1373" s="160"/>
      <c r="S1373" s="168"/>
      <c r="T1373" s="168"/>
      <c r="U1373" s="168"/>
      <c r="V1373" s="168"/>
      <c r="W1373" s="168"/>
      <c r="X1373" s="168"/>
      <c r="Y1373" s="169"/>
      <c r="Z1373" s="170"/>
      <c r="AA1373" s="170"/>
      <c r="AB1373" s="171"/>
      <c r="AC1373" s="171"/>
      <c r="AD1373" s="171"/>
      <c r="AF1373" s="168"/>
      <c r="AG1373" s="168"/>
      <c r="AH1373" s="168"/>
      <c r="AI1373" s="168"/>
      <c r="AJ1373" s="168"/>
    </row>
    <row r="1374" spans="1:36" s="26" customFormat="1" x14ac:dyDescent="0.2">
      <c r="A1374" s="160"/>
      <c r="B1374" s="161"/>
      <c r="C1374" s="160"/>
      <c r="D1374" s="162"/>
      <c r="E1374" s="163"/>
      <c r="F1374" s="160"/>
      <c r="G1374" s="160"/>
      <c r="H1374" s="164"/>
      <c r="I1374" s="165"/>
      <c r="J1374" s="166"/>
      <c r="K1374" s="160"/>
      <c r="L1374" s="160"/>
      <c r="M1374" s="160"/>
      <c r="N1374" s="160"/>
      <c r="O1374" s="160"/>
      <c r="P1374" s="167"/>
      <c r="Q1374" s="160"/>
      <c r="R1374" s="160"/>
      <c r="S1374" s="168"/>
      <c r="T1374" s="168"/>
      <c r="U1374" s="168"/>
      <c r="V1374" s="168"/>
      <c r="W1374" s="168"/>
      <c r="X1374" s="168"/>
      <c r="Y1374" s="169"/>
      <c r="Z1374" s="170"/>
      <c r="AA1374" s="170"/>
      <c r="AB1374" s="171"/>
      <c r="AC1374" s="171"/>
      <c r="AD1374" s="171"/>
      <c r="AF1374" s="168"/>
      <c r="AG1374" s="168"/>
      <c r="AH1374" s="168"/>
      <c r="AI1374" s="168"/>
      <c r="AJ1374" s="168"/>
    </row>
    <row r="1375" spans="1:36" s="26" customFormat="1" x14ac:dyDescent="0.2">
      <c r="A1375" s="160"/>
      <c r="B1375" s="161"/>
      <c r="C1375" s="160"/>
      <c r="D1375" s="162"/>
      <c r="E1375" s="163"/>
      <c r="F1375" s="160"/>
      <c r="G1375" s="160"/>
      <c r="H1375" s="164"/>
      <c r="I1375" s="165"/>
      <c r="J1375" s="166"/>
      <c r="K1375" s="160"/>
      <c r="L1375" s="160"/>
      <c r="M1375" s="160"/>
      <c r="N1375" s="160"/>
      <c r="O1375" s="160"/>
      <c r="P1375" s="167"/>
      <c r="Q1375" s="160"/>
      <c r="R1375" s="160"/>
      <c r="S1375" s="168"/>
      <c r="T1375" s="168"/>
      <c r="U1375" s="168"/>
      <c r="V1375" s="168"/>
      <c r="W1375" s="168"/>
      <c r="X1375" s="168"/>
      <c r="Y1375" s="169"/>
      <c r="Z1375" s="170"/>
      <c r="AA1375" s="170"/>
      <c r="AB1375" s="171"/>
      <c r="AC1375" s="171"/>
      <c r="AD1375" s="171"/>
      <c r="AF1375" s="168"/>
      <c r="AG1375" s="168"/>
      <c r="AH1375" s="168"/>
      <c r="AI1375" s="168"/>
      <c r="AJ1375" s="168"/>
    </row>
    <row r="1376" spans="1:36" s="26" customFormat="1" x14ac:dyDescent="0.2">
      <c r="A1376" s="160"/>
      <c r="B1376" s="161"/>
      <c r="C1376" s="160"/>
      <c r="D1376" s="162"/>
      <c r="E1376" s="163"/>
      <c r="F1376" s="160"/>
      <c r="G1376" s="160"/>
      <c r="H1376" s="164"/>
      <c r="I1376" s="165"/>
      <c r="J1376" s="166"/>
      <c r="K1376" s="160"/>
      <c r="L1376" s="160"/>
      <c r="M1376" s="160"/>
      <c r="N1376" s="160"/>
      <c r="O1376" s="160"/>
      <c r="P1376" s="167"/>
      <c r="Q1376" s="160"/>
      <c r="R1376" s="160"/>
      <c r="S1376" s="168"/>
      <c r="T1376" s="168"/>
      <c r="U1376" s="168"/>
      <c r="V1376" s="168"/>
      <c r="W1376" s="168"/>
      <c r="X1376" s="168"/>
      <c r="Y1376" s="169"/>
      <c r="Z1376" s="170"/>
      <c r="AA1376" s="170"/>
      <c r="AB1376" s="171"/>
      <c r="AC1376" s="171"/>
      <c r="AD1376" s="171"/>
      <c r="AF1376" s="168"/>
      <c r="AG1376" s="168"/>
      <c r="AH1376" s="168"/>
      <c r="AI1376" s="168"/>
      <c r="AJ1376" s="168"/>
    </row>
    <row r="1377" spans="1:36" s="26" customFormat="1" x14ac:dyDescent="0.2">
      <c r="A1377" s="160"/>
      <c r="B1377" s="161"/>
      <c r="C1377" s="160"/>
      <c r="D1377" s="162"/>
      <c r="E1377" s="163"/>
      <c r="F1377" s="160"/>
      <c r="G1377" s="160"/>
      <c r="H1377" s="164"/>
      <c r="I1377" s="165"/>
      <c r="J1377" s="166"/>
      <c r="K1377" s="160"/>
      <c r="L1377" s="160"/>
      <c r="M1377" s="160"/>
      <c r="N1377" s="160"/>
      <c r="O1377" s="160"/>
      <c r="P1377" s="167"/>
      <c r="Q1377" s="160"/>
      <c r="R1377" s="160"/>
      <c r="S1377" s="168"/>
      <c r="T1377" s="168"/>
      <c r="U1377" s="168"/>
      <c r="V1377" s="168"/>
      <c r="W1377" s="168"/>
      <c r="X1377" s="168"/>
      <c r="Y1377" s="169"/>
      <c r="Z1377" s="170"/>
      <c r="AA1377" s="170"/>
      <c r="AB1377" s="171"/>
      <c r="AC1377" s="171"/>
      <c r="AD1377" s="171"/>
      <c r="AF1377" s="168"/>
      <c r="AG1377" s="168"/>
      <c r="AH1377" s="168"/>
      <c r="AI1377" s="168"/>
      <c r="AJ1377" s="168"/>
    </row>
    <row r="1378" spans="1:36" s="26" customFormat="1" x14ac:dyDescent="0.2">
      <c r="A1378" s="160"/>
      <c r="B1378" s="161"/>
      <c r="C1378" s="160"/>
      <c r="D1378" s="162"/>
      <c r="E1378" s="163"/>
      <c r="F1378" s="160"/>
      <c r="G1378" s="160"/>
      <c r="H1378" s="164"/>
      <c r="I1378" s="165"/>
      <c r="J1378" s="166"/>
      <c r="K1378" s="160"/>
      <c r="L1378" s="160"/>
      <c r="M1378" s="160"/>
      <c r="N1378" s="160"/>
      <c r="O1378" s="160"/>
      <c r="P1378" s="167"/>
      <c r="Q1378" s="160"/>
      <c r="R1378" s="160"/>
      <c r="S1378" s="168"/>
      <c r="T1378" s="168"/>
      <c r="U1378" s="168"/>
      <c r="V1378" s="168"/>
      <c r="W1378" s="168"/>
      <c r="X1378" s="168"/>
      <c r="Y1378" s="169"/>
      <c r="Z1378" s="170"/>
      <c r="AA1378" s="170"/>
      <c r="AB1378" s="171"/>
      <c r="AC1378" s="171"/>
      <c r="AD1378" s="171"/>
      <c r="AF1378" s="168"/>
      <c r="AG1378" s="168"/>
      <c r="AH1378" s="168"/>
      <c r="AI1378" s="168"/>
      <c r="AJ1378" s="168"/>
    </row>
    <row r="1379" spans="1:36" s="26" customFormat="1" x14ac:dyDescent="0.2">
      <c r="A1379" s="160"/>
      <c r="B1379" s="161"/>
      <c r="C1379" s="160"/>
      <c r="D1379" s="162"/>
      <c r="E1379" s="163"/>
      <c r="F1379" s="160"/>
      <c r="G1379" s="160"/>
      <c r="H1379" s="164"/>
      <c r="I1379" s="165"/>
      <c r="J1379" s="166"/>
      <c r="K1379" s="160"/>
      <c r="L1379" s="160"/>
      <c r="M1379" s="160"/>
      <c r="N1379" s="160"/>
      <c r="O1379" s="160"/>
      <c r="P1379" s="167"/>
      <c r="Q1379" s="160"/>
      <c r="R1379" s="160"/>
      <c r="S1379" s="168"/>
      <c r="T1379" s="168"/>
      <c r="U1379" s="168"/>
      <c r="V1379" s="168"/>
      <c r="W1379" s="168"/>
      <c r="X1379" s="168"/>
      <c r="Y1379" s="169"/>
      <c r="Z1379" s="170"/>
      <c r="AA1379" s="170"/>
      <c r="AB1379" s="171"/>
      <c r="AC1379" s="171"/>
      <c r="AD1379" s="171"/>
      <c r="AF1379" s="168"/>
      <c r="AG1379" s="168"/>
      <c r="AH1379" s="168"/>
      <c r="AI1379" s="168"/>
      <c r="AJ1379" s="168"/>
    </row>
    <row r="1380" spans="1:36" s="26" customFormat="1" x14ac:dyDescent="0.2">
      <c r="A1380" s="160"/>
      <c r="B1380" s="161"/>
      <c r="C1380" s="160"/>
      <c r="D1380" s="162"/>
      <c r="E1380" s="163"/>
      <c r="F1380" s="160"/>
      <c r="G1380" s="160"/>
      <c r="H1380" s="164"/>
      <c r="I1380" s="165"/>
      <c r="J1380" s="166"/>
      <c r="K1380" s="160"/>
      <c r="L1380" s="160"/>
      <c r="M1380" s="160"/>
      <c r="N1380" s="160"/>
      <c r="O1380" s="160"/>
      <c r="P1380" s="167"/>
      <c r="Q1380" s="160"/>
      <c r="R1380" s="160"/>
      <c r="S1380" s="168"/>
      <c r="T1380" s="168"/>
      <c r="U1380" s="168"/>
      <c r="V1380" s="168"/>
      <c r="W1380" s="168"/>
      <c r="X1380" s="168"/>
      <c r="Y1380" s="169"/>
      <c r="Z1380" s="170"/>
      <c r="AA1380" s="170"/>
      <c r="AB1380" s="171"/>
      <c r="AC1380" s="171"/>
      <c r="AD1380" s="171"/>
      <c r="AF1380" s="168"/>
      <c r="AG1380" s="168"/>
      <c r="AH1380" s="168"/>
      <c r="AI1380" s="168"/>
      <c r="AJ1380" s="168"/>
    </row>
    <row r="1381" spans="1:36" s="26" customFormat="1" x14ac:dyDescent="0.2">
      <c r="A1381" s="160"/>
      <c r="B1381" s="161"/>
      <c r="C1381" s="160"/>
      <c r="D1381" s="162"/>
      <c r="E1381" s="163"/>
      <c r="F1381" s="160"/>
      <c r="G1381" s="160"/>
      <c r="H1381" s="164"/>
      <c r="I1381" s="165"/>
      <c r="J1381" s="166"/>
      <c r="K1381" s="160"/>
      <c r="L1381" s="160"/>
      <c r="M1381" s="160"/>
      <c r="N1381" s="160"/>
      <c r="O1381" s="160"/>
      <c r="P1381" s="167"/>
      <c r="Q1381" s="160"/>
      <c r="R1381" s="160"/>
      <c r="S1381" s="168"/>
      <c r="T1381" s="168"/>
      <c r="U1381" s="168"/>
      <c r="V1381" s="168"/>
      <c r="W1381" s="168"/>
      <c r="X1381" s="168"/>
      <c r="Y1381" s="169"/>
      <c r="Z1381" s="170"/>
      <c r="AA1381" s="170"/>
      <c r="AB1381" s="171"/>
      <c r="AC1381" s="171"/>
      <c r="AD1381" s="171"/>
      <c r="AF1381" s="168"/>
      <c r="AG1381" s="168"/>
      <c r="AH1381" s="168"/>
      <c r="AI1381" s="168"/>
      <c r="AJ1381" s="168"/>
    </row>
    <row r="1382" spans="1:36" s="26" customFormat="1" x14ac:dyDescent="0.2">
      <c r="A1382" s="160"/>
      <c r="B1382" s="161"/>
      <c r="C1382" s="160"/>
      <c r="D1382" s="162"/>
      <c r="E1382" s="163"/>
      <c r="F1382" s="160"/>
      <c r="G1382" s="160"/>
      <c r="H1382" s="164"/>
      <c r="I1382" s="165"/>
      <c r="J1382" s="166"/>
      <c r="K1382" s="160"/>
      <c r="L1382" s="160"/>
      <c r="M1382" s="160"/>
      <c r="N1382" s="160"/>
      <c r="O1382" s="160"/>
      <c r="P1382" s="167"/>
      <c r="Q1382" s="160"/>
      <c r="R1382" s="160"/>
      <c r="S1382" s="168"/>
      <c r="T1382" s="168"/>
      <c r="U1382" s="168"/>
      <c r="V1382" s="168"/>
      <c r="W1382" s="168"/>
      <c r="X1382" s="168"/>
      <c r="Y1382" s="169"/>
      <c r="Z1382" s="170"/>
      <c r="AA1382" s="170"/>
      <c r="AB1382" s="171"/>
      <c r="AC1382" s="171"/>
      <c r="AD1382" s="171"/>
      <c r="AF1382" s="168"/>
      <c r="AG1382" s="168"/>
      <c r="AH1382" s="168"/>
      <c r="AI1382" s="168"/>
      <c r="AJ1382" s="168"/>
    </row>
    <row r="1383" spans="1:36" s="26" customFormat="1" x14ac:dyDescent="0.2">
      <c r="A1383" s="160"/>
      <c r="B1383" s="161"/>
      <c r="C1383" s="160"/>
      <c r="D1383" s="162"/>
      <c r="E1383" s="163"/>
      <c r="F1383" s="160"/>
      <c r="G1383" s="160"/>
      <c r="H1383" s="164"/>
      <c r="I1383" s="165"/>
      <c r="J1383" s="166"/>
      <c r="K1383" s="160"/>
      <c r="L1383" s="160"/>
      <c r="M1383" s="160"/>
      <c r="N1383" s="160"/>
      <c r="O1383" s="160"/>
      <c r="P1383" s="167"/>
      <c r="Q1383" s="160"/>
      <c r="R1383" s="160"/>
      <c r="S1383" s="168"/>
      <c r="T1383" s="168"/>
      <c r="U1383" s="168"/>
      <c r="V1383" s="168"/>
      <c r="W1383" s="168"/>
      <c r="X1383" s="168"/>
      <c r="Y1383" s="169"/>
      <c r="Z1383" s="170"/>
      <c r="AA1383" s="170"/>
      <c r="AB1383" s="171"/>
      <c r="AC1383" s="171"/>
      <c r="AD1383" s="171"/>
      <c r="AF1383" s="168"/>
      <c r="AG1383" s="168"/>
      <c r="AH1383" s="168"/>
      <c r="AI1383" s="168"/>
      <c r="AJ1383" s="168"/>
    </row>
    <row r="1384" spans="1:36" s="26" customFormat="1" x14ac:dyDescent="0.2">
      <c r="A1384" s="160"/>
      <c r="B1384" s="161"/>
      <c r="C1384" s="160"/>
      <c r="D1384" s="162"/>
      <c r="E1384" s="163"/>
      <c r="F1384" s="160"/>
      <c r="G1384" s="160"/>
      <c r="H1384" s="164"/>
      <c r="I1384" s="165"/>
      <c r="J1384" s="166"/>
      <c r="K1384" s="160"/>
      <c r="L1384" s="160"/>
      <c r="M1384" s="160"/>
      <c r="N1384" s="160"/>
      <c r="O1384" s="160"/>
      <c r="P1384" s="167"/>
      <c r="Q1384" s="160"/>
      <c r="R1384" s="160"/>
      <c r="S1384" s="168"/>
      <c r="T1384" s="168"/>
      <c r="U1384" s="168"/>
      <c r="V1384" s="168"/>
      <c r="W1384" s="168"/>
      <c r="X1384" s="168"/>
      <c r="Y1384" s="169"/>
      <c r="Z1384" s="170"/>
      <c r="AA1384" s="170"/>
      <c r="AB1384" s="171"/>
      <c r="AC1384" s="171"/>
      <c r="AD1384" s="171"/>
      <c r="AF1384" s="168"/>
      <c r="AG1384" s="168"/>
      <c r="AH1384" s="168"/>
      <c r="AI1384" s="168"/>
      <c r="AJ1384" s="168"/>
    </row>
    <row r="1385" spans="1:36" s="26" customFormat="1" x14ac:dyDescent="0.2">
      <c r="A1385" s="160"/>
      <c r="B1385" s="161"/>
      <c r="C1385" s="160"/>
      <c r="D1385" s="162"/>
      <c r="E1385" s="163"/>
      <c r="F1385" s="160"/>
      <c r="G1385" s="160"/>
      <c r="H1385" s="164"/>
      <c r="I1385" s="165"/>
      <c r="J1385" s="166"/>
      <c r="K1385" s="160"/>
      <c r="L1385" s="160"/>
      <c r="M1385" s="160"/>
      <c r="N1385" s="160"/>
      <c r="O1385" s="160"/>
      <c r="P1385" s="167"/>
      <c r="Q1385" s="160"/>
      <c r="R1385" s="160"/>
      <c r="S1385" s="168"/>
      <c r="T1385" s="168"/>
      <c r="U1385" s="168"/>
      <c r="V1385" s="168"/>
      <c r="W1385" s="168"/>
      <c r="X1385" s="168"/>
      <c r="Y1385" s="169"/>
      <c r="Z1385" s="170"/>
      <c r="AA1385" s="170"/>
      <c r="AB1385" s="171"/>
      <c r="AC1385" s="171"/>
      <c r="AD1385" s="171"/>
      <c r="AF1385" s="168"/>
      <c r="AG1385" s="168"/>
      <c r="AH1385" s="168"/>
      <c r="AI1385" s="168"/>
      <c r="AJ1385" s="168"/>
    </row>
    <row r="1386" spans="1:36" s="26" customFormat="1" x14ac:dyDescent="0.2">
      <c r="A1386" s="160"/>
      <c r="B1386" s="161"/>
      <c r="C1386" s="160"/>
      <c r="D1386" s="162"/>
      <c r="E1386" s="163"/>
      <c r="F1386" s="160"/>
      <c r="G1386" s="160"/>
      <c r="H1386" s="164"/>
      <c r="I1386" s="165"/>
      <c r="J1386" s="166"/>
      <c r="K1386" s="160"/>
      <c r="L1386" s="160"/>
      <c r="M1386" s="160"/>
      <c r="N1386" s="160"/>
      <c r="O1386" s="160"/>
      <c r="P1386" s="167"/>
      <c r="Q1386" s="160"/>
      <c r="R1386" s="160"/>
      <c r="S1386" s="168"/>
      <c r="T1386" s="168"/>
      <c r="U1386" s="168"/>
      <c r="V1386" s="168"/>
      <c r="W1386" s="168"/>
      <c r="X1386" s="168"/>
      <c r="Y1386" s="169"/>
      <c r="Z1386" s="170"/>
      <c r="AA1386" s="170"/>
      <c r="AB1386" s="171"/>
      <c r="AC1386" s="171"/>
      <c r="AD1386" s="171"/>
      <c r="AF1386" s="168"/>
      <c r="AG1386" s="168"/>
      <c r="AH1386" s="168"/>
      <c r="AI1386" s="168"/>
      <c r="AJ1386" s="168"/>
    </row>
    <row r="1387" spans="1:36" s="26" customFormat="1" x14ac:dyDescent="0.2">
      <c r="A1387" s="160"/>
      <c r="B1387" s="161"/>
      <c r="C1387" s="160"/>
      <c r="D1387" s="162"/>
      <c r="E1387" s="163"/>
      <c r="F1387" s="160"/>
      <c r="G1387" s="160"/>
      <c r="H1387" s="164"/>
      <c r="I1387" s="165"/>
      <c r="J1387" s="166"/>
      <c r="K1387" s="160"/>
      <c r="L1387" s="160"/>
      <c r="M1387" s="160"/>
      <c r="N1387" s="160"/>
      <c r="O1387" s="160"/>
      <c r="P1387" s="167"/>
      <c r="Q1387" s="160"/>
      <c r="R1387" s="160"/>
      <c r="S1387" s="168"/>
      <c r="T1387" s="168"/>
      <c r="U1387" s="168"/>
      <c r="V1387" s="168"/>
      <c r="W1387" s="168"/>
      <c r="X1387" s="168"/>
      <c r="Y1387" s="169"/>
      <c r="Z1387" s="170"/>
      <c r="AA1387" s="170"/>
      <c r="AB1387" s="171"/>
      <c r="AC1387" s="171"/>
      <c r="AD1387" s="171"/>
      <c r="AF1387" s="168"/>
      <c r="AG1387" s="168"/>
      <c r="AH1387" s="168"/>
      <c r="AI1387" s="168"/>
      <c r="AJ1387" s="168"/>
    </row>
    <row r="1388" spans="1:36" s="26" customFormat="1" x14ac:dyDescent="0.2">
      <c r="A1388" s="160"/>
      <c r="B1388" s="161"/>
      <c r="C1388" s="160"/>
      <c r="D1388" s="162"/>
      <c r="E1388" s="163"/>
      <c r="F1388" s="160"/>
      <c r="G1388" s="160"/>
      <c r="H1388" s="164"/>
      <c r="I1388" s="165"/>
      <c r="J1388" s="166"/>
      <c r="K1388" s="160"/>
      <c r="L1388" s="160"/>
      <c r="M1388" s="160"/>
      <c r="N1388" s="160"/>
      <c r="O1388" s="160"/>
      <c r="P1388" s="167"/>
      <c r="Q1388" s="160"/>
      <c r="R1388" s="160"/>
      <c r="S1388" s="168"/>
      <c r="T1388" s="168"/>
      <c r="U1388" s="168"/>
      <c r="V1388" s="168"/>
      <c r="W1388" s="168"/>
      <c r="X1388" s="168"/>
      <c r="Y1388" s="169"/>
      <c r="Z1388" s="170"/>
      <c r="AA1388" s="170"/>
      <c r="AB1388" s="171"/>
      <c r="AC1388" s="171"/>
      <c r="AD1388" s="171"/>
      <c r="AF1388" s="168"/>
      <c r="AG1388" s="168"/>
      <c r="AH1388" s="168"/>
      <c r="AI1388" s="168"/>
      <c r="AJ1388" s="168"/>
    </row>
    <row r="1389" spans="1:36" s="26" customFormat="1" x14ac:dyDescent="0.2">
      <c r="A1389" s="160"/>
      <c r="B1389" s="161"/>
      <c r="C1389" s="160"/>
      <c r="D1389" s="162"/>
      <c r="E1389" s="163"/>
      <c r="F1389" s="160"/>
      <c r="G1389" s="160"/>
      <c r="H1389" s="164"/>
      <c r="I1389" s="165"/>
      <c r="J1389" s="166"/>
      <c r="K1389" s="160"/>
      <c r="L1389" s="160"/>
      <c r="M1389" s="160"/>
      <c r="N1389" s="160"/>
      <c r="O1389" s="160"/>
      <c r="P1389" s="167"/>
      <c r="Q1389" s="160"/>
      <c r="R1389" s="160"/>
      <c r="S1389" s="168"/>
      <c r="T1389" s="168"/>
      <c r="U1389" s="168"/>
      <c r="V1389" s="168"/>
      <c r="W1389" s="168"/>
      <c r="X1389" s="168"/>
      <c r="Y1389" s="169"/>
      <c r="Z1389" s="170"/>
      <c r="AA1389" s="170"/>
      <c r="AB1389" s="171"/>
      <c r="AC1389" s="171"/>
      <c r="AD1389" s="171"/>
      <c r="AF1389" s="168"/>
      <c r="AG1389" s="168"/>
      <c r="AH1389" s="168"/>
      <c r="AI1389" s="168"/>
      <c r="AJ1389" s="168"/>
    </row>
    <row r="1390" spans="1:36" s="26" customFormat="1" x14ac:dyDescent="0.2">
      <c r="A1390" s="160"/>
      <c r="B1390" s="161"/>
      <c r="C1390" s="160"/>
      <c r="D1390" s="162"/>
      <c r="E1390" s="163"/>
      <c r="F1390" s="160"/>
      <c r="G1390" s="160"/>
      <c r="H1390" s="164"/>
      <c r="I1390" s="165"/>
      <c r="J1390" s="166"/>
      <c r="K1390" s="160"/>
      <c r="L1390" s="160"/>
      <c r="M1390" s="160"/>
      <c r="N1390" s="160"/>
      <c r="O1390" s="160"/>
      <c r="P1390" s="167"/>
      <c r="Q1390" s="160"/>
      <c r="R1390" s="160"/>
      <c r="S1390" s="168"/>
      <c r="T1390" s="168"/>
      <c r="U1390" s="168"/>
      <c r="V1390" s="168"/>
      <c r="W1390" s="168"/>
      <c r="X1390" s="168"/>
      <c r="Y1390" s="169"/>
      <c r="Z1390" s="170"/>
      <c r="AA1390" s="170"/>
      <c r="AB1390" s="171"/>
      <c r="AC1390" s="171"/>
      <c r="AD1390" s="171"/>
      <c r="AF1390" s="168"/>
      <c r="AG1390" s="168"/>
      <c r="AH1390" s="168"/>
      <c r="AI1390" s="168"/>
      <c r="AJ1390" s="168"/>
    </row>
    <row r="1391" spans="1:36" s="26" customFormat="1" x14ac:dyDescent="0.2">
      <c r="A1391" s="160"/>
      <c r="B1391" s="161"/>
      <c r="C1391" s="160"/>
      <c r="D1391" s="162"/>
      <c r="E1391" s="163"/>
      <c r="F1391" s="160"/>
      <c r="G1391" s="160"/>
      <c r="H1391" s="164"/>
      <c r="I1391" s="165"/>
      <c r="J1391" s="166"/>
      <c r="K1391" s="160"/>
      <c r="L1391" s="160"/>
      <c r="M1391" s="160"/>
      <c r="N1391" s="160"/>
      <c r="O1391" s="160"/>
      <c r="P1391" s="167"/>
      <c r="Q1391" s="160"/>
      <c r="R1391" s="160"/>
      <c r="S1391" s="168"/>
      <c r="T1391" s="168"/>
      <c r="U1391" s="168"/>
      <c r="V1391" s="168"/>
      <c r="W1391" s="168"/>
      <c r="X1391" s="168"/>
      <c r="Y1391" s="169"/>
      <c r="Z1391" s="170"/>
      <c r="AA1391" s="170"/>
      <c r="AB1391" s="171"/>
      <c r="AC1391" s="171"/>
      <c r="AD1391" s="171"/>
      <c r="AF1391" s="168"/>
      <c r="AG1391" s="168"/>
      <c r="AH1391" s="168"/>
      <c r="AI1391" s="168"/>
      <c r="AJ1391" s="168"/>
    </row>
    <row r="1392" spans="1:36" s="26" customFormat="1" x14ac:dyDescent="0.2">
      <c r="A1392" s="160"/>
      <c r="B1392" s="161"/>
      <c r="C1392" s="160"/>
      <c r="D1392" s="162"/>
      <c r="E1392" s="163"/>
      <c r="F1392" s="160"/>
      <c r="G1392" s="160"/>
      <c r="H1392" s="164"/>
      <c r="I1392" s="165"/>
      <c r="J1392" s="166"/>
      <c r="K1392" s="160"/>
      <c r="L1392" s="160"/>
      <c r="M1392" s="160"/>
      <c r="N1392" s="160"/>
      <c r="O1392" s="160"/>
      <c r="P1392" s="167"/>
      <c r="Q1392" s="160"/>
      <c r="R1392" s="160"/>
      <c r="S1392" s="168"/>
      <c r="T1392" s="168"/>
      <c r="U1392" s="168"/>
      <c r="V1392" s="168"/>
      <c r="W1392" s="168"/>
      <c r="X1392" s="168"/>
      <c r="Y1392" s="169"/>
      <c r="Z1392" s="170"/>
      <c r="AA1392" s="170"/>
      <c r="AB1392" s="171"/>
      <c r="AC1392" s="171"/>
      <c r="AD1392" s="171"/>
      <c r="AF1392" s="168"/>
      <c r="AG1392" s="168"/>
      <c r="AH1392" s="168"/>
      <c r="AI1392" s="168"/>
      <c r="AJ1392" s="168"/>
    </row>
    <row r="1393" spans="1:36" s="26" customFormat="1" x14ac:dyDescent="0.2">
      <c r="A1393" s="160"/>
      <c r="B1393" s="161"/>
      <c r="C1393" s="160"/>
      <c r="D1393" s="162"/>
      <c r="E1393" s="163"/>
      <c r="F1393" s="160"/>
      <c r="G1393" s="160"/>
      <c r="H1393" s="164"/>
      <c r="I1393" s="165"/>
      <c r="J1393" s="166"/>
      <c r="K1393" s="160"/>
      <c r="L1393" s="160"/>
      <c r="M1393" s="160"/>
      <c r="N1393" s="160"/>
      <c r="O1393" s="160"/>
      <c r="P1393" s="167"/>
      <c r="Q1393" s="160"/>
      <c r="R1393" s="160"/>
      <c r="S1393" s="168"/>
      <c r="T1393" s="168"/>
      <c r="U1393" s="168"/>
      <c r="V1393" s="168"/>
      <c r="W1393" s="168"/>
      <c r="X1393" s="168"/>
      <c r="Y1393" s="169"/>
      <c r="Z1393" s="170"/>
      <c r="AA1393" s="170"/>
      <c r="AB1393" s="171"/>
      <c r="AC1393" s="171"/>
      <c r="AD1393" s="171"/>
      <c r="AF1393" s="168"/>
      <c r="AG1393" s="168"/>
      <c r="AH1393" s="168"/>
      <c r="AI1393" s="168"/>
      <c r="AJ1393" s="168"/>
    </row>
    <row r="1394" spans="1:36" s="26" customFormat="1" x14ac:dyDescent="0.2">
      <c r="A1394" s="160"/>
      <c r="B1394" s="161"/>
      <c r="C1394" s="160"/>
      <c r="D1394" s="162"/>
      <c r="E1394" s="163"/>
      <c r="F1394" s="160"/>
      <c r="G1394" s="160"/>
      <c r="H1394" s="164"/>
      <c r="I1394" s="165"/>
      <c r="J1394" s="166"/>
      <c r="K1394" s="160"/>
      <c r="L1394" s="160"/>
      <c r="M1394" s="160"/>
      <c r="N1394" s="160"/>
      <c r="O1394" s="160"/>
      <c r="P1394" s="167"/>
      <c r="Q1394" s="160"/>
      <c r="R1394" s="160"/>
      <c r="S1394" s="168"/>
      <c r="T1394" s="168"/>
      <c r="U1394" s="168"/>
      <c r="V1394" s="168"/>
      <c r="W1394" s="168"/>
      <c r="X1394" s="168"/>
      <c r="Y1394" s="169"/>
      <c r="Z1394" s="170"/>
      <c r="AA1394" s="170"/>
      <c r="AB1394" s="171"/>
      <c r="AC1394" s="171"/>
      <c r="AD1394" s="171"/>
      <c r="AF1394" s="168"/>
      <c r="AG1394" s="168"/>
      <c r="AH1394" s="168"/>
      <c r="AI1394" s="168"/>
      <c r="AJ1394" s="168"/>
    </row>
    <row r="1395" spans="1:36" s="26" customFormat="1" x14ac:dyDescent="0.2">
      <c r="A1395" s="160"/>
      <c r="B1395" s="161"/>
      <c r="C1395" s="160"/>
      <c r="D1395" s="162"/>
      <c r="E1395" s="163"/>
      <c r="F1395" s="160"/>
      <c r="G1395" s="160"/>
      <c r="H1395" s="164"/>
      <c r="I1395" s="165"/>
      <c r="J1395" s="166"/>
      <c r="K1395" s="160"/>
      <c r="L1395" s="160"/>
      <c r="M1395" s="160"/>
      <c r="N1395" s="160"/>
      <c r="O1395" s="160"/>
      <c r="P1395" s="167"/>
      <c r="Q1395" s="160"/>
      <c r="R1395" s="160"/>
      <c r="S1395" s="168"/>
      <c r="T1395" s="168"/>
      <c r="U1395" s="168"/>
      <c r="V1395" s="168"/>
      <c r="W1395" s="168"/>
      <c r="X1395" s="168"/>
      <c r="Y1395" s="169"/>
      <c r="Z1395" s="170"/>
      <c r="AA1395" s="170"/>
      <c r="AB1395" s="171"/>
      <c r="AC1395" s="171"/>
      <c r="AD1395" s="171"/>
      <c r="AF1395" s="168"/>
      <c r="AG1395" s="168"/>
      <c r="AH1395" s="168"/>
      <c r="AI1395" s="168"/>
      <c r="AJ1395" s="168"/>
    </row>
    <row r="1396" spans="1:36" s="26" customFormat="1" x14ac:dyDescent="0.2">
      <c r="A1396" s="160"/>
      <c r="B1396" s="161"/>
      <c r="C1396" s="160"/>
      <c r="D1396" s="162"/>
      <c r="E1396" s="163"/>
      <c r="F1396" s="160"/>
      <c r="G1396" s="160"/>
      <c r="H1396" s="164"/>
      <c r="I1396" s="165"/>
      <c r="J1396" s="166"/>
      <c r="K1396" s="160"/>
      <c r="L1396" s="160"/>
      <c r="M1396" s="160"/>
      <c r="N1396" s="160"/>
      <c r="O1396" s="160"/>
      <c r="P1396" s="167"/>
      <c r="Q1396" s="160"/>
      <c r="R1396" s="160"/>
      <c r="S1396" s="168"/>
      <c r="T1396" s="168"/>
      <c r="U1396" s="168"/>
      <c r="V1396" s="168"/>
      <c r="W1396" s="168"/>
      <c r="X1396" s="168"/>
      <c r="Y1396" s="169"/>
      <c r="Z1396" s="170"/>
      <c r="AA1396" s="170"/>
      <c r="AB1396" s="171"/>
      <c r="AC1396" s="171"/>
      <c r="AD1396" s="171"/>
      <c r="AF1396" s="168"/>
      <c r="AG1396" s="168"/>
      <c r="AH1396" s="168"/>
      <c r="AI1396" s="168"/>
      <c r="AJ1396" s="168"/>
    </row>
    <row r="1397" spans="1:36" s="26" customFormat="1" x14ac:dyDescent="0.2">
      <c r="A1397" s="160"/>
      <c r="B1397" s="161"/>
      <c r="C1397" s="160"/>
      <c r="D1397" s="162"/>
      <c r="E1397" s="163"/>
      <c r="F1397" s="160"/>
      <c r="G1397" s="160"/>
      <c r="H1397" s="164"/>
      <c r="I1397" s="165"/>
      <c r="J1397" s="166"/>
      <c r="K1397" s="160"/>
      <c r="L1397" s="160"/>
      <c r="M1397" s="160"/>
      <c r="N1397" s="160"/>
      <c r="O1397" s="160"/>
      <c r="P1397" s="167"/>
      <c r="Q1397" s="160"/>
      <c r="R1397" s="160"/>
      <c r="S1397" s="168"/>
      <c r="T1397" s="168"/>
      <c r="U1397" s="168"/>
      <c r="V1397" s="168"/>
      <c r="W1397" s="168"/>
      <c r="X1397" s="168"/>
      <c r="Y1397" s="169"/>
      <c r="Z1397" s="170"/>
      <c r="AA1397" s="170"/>
      <c r="AB1397" s="171"/>
      <c r="AC1397" s="171"/>
      <c r="AD1397" s="171"/>
      <c r="AF1397" s="168"/>
      <c r="AG1397" s="168"/>
      <c r="AH1397" s="168"/>
      <c r="AI1397" s="168"/>
      <c r="AJ1397" s="168"/>
    </row>
    <row r="1398" spans="1:36" s="26" customFormat="1" x14ac:dyDescent="0.2">
      <c r="A1398" s="160"/>
      <c r="B1398" s="161"/>
      <c r="C1398" s="160"/>
      <c r="D1398" s="162"/>
      <c r="E1398" s="163"/>
      <c r="F1398" s="160"/>
      <c r="G1398" s="160"/>
      <c r="H1398" s="164"/>
      <c r="I1398" s="165"/>
      <c r="J1398" s="166"/>
      <c r="K1398" s="160"/>
      <c r="L1398" s="160"/>
      <c r="M1398" s="160"/>
      <c r="N1398" s="160"/>
      <c r="O1398" s="160"/>
      <c r="P1398" s="167"/>
      <c r="Q1398" s="160"/>
      <c r="R1398" s="160"/>
      <c r="S1398" s="168"/>
      <c r="T1398" s="168"/>
      <c r="U1398" s="168"/>
      <c r="V1398" s="168"/>
      <c r="W1398" s="168"/>
      <c r="X1398" s="168"/>
      <c r="Y1398" s="169"/>
      <c r="Z1398" s="170"/>
      <c r="AA1398" s="170"/>
      <c r="AB1398" s="171"/>
      <c r="AC1398" s="171"/>
      <c r="AD1398" s="171"/>
      <c r="AF1398" s="168"/>
      <c r="AG1398" s="168"/>
      <c r="AH1398" s="168"/>
      <c r="AI1398" s="168"/>
      <c r="AJ1398" s="168"/>
    </row>
    <row r="1399" spans="1:36" s="26" customFormat="1" x14ac:dyDescent="0.2">
      <c r="A1399" s="160"/>
      <c r="B1399" s="161"/>
      <c r="C1399" s="160"/>
      <c r="D1399" s="162"/>
      <c r="E1399" s="163"/>
      <c r="F1399" s="160"/>
      <c r="G1399" s="160"/>
      <c r="H1399" s="164"/>
      <c r="I1399" s="165"/>
      <c r="J1399" s="166"/>
      <c r="K1399" s="160"/>
      <c r="L1399" s="160"/>
      <c r="M1399" s="160"/>
      <c r="N1399" s="160"/>
      <c r="O1399" s="160"/>
      <c r="P1399" s="167"/>
      <c r="Q1399" s="160"/>
      <c r="R1399" s="160"/>
      <c r="S1399" s="168"/>
      <c r="T1399" s="168"/>
      <c r="U1399" s="168"/>
      <c r="V1399" s="168"/>
      <c r="W1399" s="168"/>
      <c r="X1399" s="168"/>
      <c r="Y1399" s="169"/>
      <c r="Z1399" s="170"/>
      <c r="AA1399" s="170"/>
      <c r="AB1399" s="171"/>
      <c r="AC1399" s="171"/>
      <c r="AD1399" s="171"/>
      <c r="AF1399" s="168"/>
      <c r="AG1399" s="168"/>
      <c r="AH1399" s="168"/>
      <c r="AI1399" s="168"/>
      <c r="AJ1399" s="168"/>
    </row>
    <row r="1400" spans="1:36" s="26" customFormat="1" x14ac:dyDescent="0.2">
      <c r="A1400" s="160"/>
      <c r="B1400" s="161"/>
      <c r="C1400" s="160"/>
      <c r="D1400" s="162"/>
      <c r="E1400" s="163"/>
      <c r="F1400" s="160"/>
      <c r="G1400" s="160"/>
      <c r="H1400" s="164"/>
      <c r="I1400" s="165"/>
      <c r="J1400" s="166"/>
      <c r="K1400" s="160"/>
      <c r="L1400" s="160"/>
      <c r="M1400" s="160"/>
      <c r="N1400" s="160"/>
      <c r="O1400" s="160"/>
      <c r="P1400" s="167"/>
      <c r="Q1400" s="160"/>
      <c r="R1400" s="160"/>
      <c r="S1400" s="168"/>
      <c r="T1400" s="168"/>
      <c r="U1400" s="168"/>
      <c r="V1400" s="168"/>
      <c r="W1400" s="168"/>
      <c r="X1400" s="168"/>
      <c r="Y1400" s="169"/>
      <c r="Z1400" s="170"/>
      <c r="AA1400" s="170"/>
      <c r="AB1400" s="171"/>
      <c r="AC1400" s="171"/>
      <c r="AD1400" s="171"/>
      <c r="AF1400" s="168"/>
      <c r="AG1400" s="168"/>
      <c r="AH1400" s="168"/>
      <c r="AI1400" s="168"/>
      <c r="AJ1400" s="168"/>
    </row>
    <row r="1401" spans="1:36" s="26" customFormat="1" x14ac:dyDescent="0.2">
      <c r="A1401" s="160"/>
      <c r="B1401" s="161"/>
      <c r="C1401" s="160"/>
      <c r="D1401" s="162"/>
      <c r="E1401" s="163"/>
      <c r="F1401" s="160"/>
      <c r="G1401" s="160"/>
      <c r="H1401" s="164"/>
      <c r="I1401" s="165"/>
      <c r="J1401" s="166"/>
      <c r="K1401" s="160"/>
      <c r="L1401" s="160"/>
      <c r="M1401" s="160"/>
      <c r="N1401" s="160"/>
      <c r="O1401" s="160"/>
      <c r="P1401" s="167"/>
      <c r="Q1401" s="160"/>
      <c r="R1401" s="160"/>
      <c r="S1401" s="168"/>
      <c r="T1401" s="168"/>
      <c r="U1401" s="168"/>
      <c r="V1401" s="168"/>
      <c r="W1401" s="168"/>
      <c r="X1401" s="168"/>
      <c r="Y1401" s="169"/>
      <c r="Z1401" s="170"/>
      <c r="AA1401" s="170"/>
      <c r="AB1401" s="171"/>
      <c r="AC1401" s="171"/>
      <c r="AD1401" s="171"/>
      <c r="AF1401" s="168"/>
      <c r="AG1401" s="168"/>
      <c r="AH1401" s="168"/>
      <c r="AI1401" s="168"/>
      <c r="AJ1401" s="168"/>
    </row>
    <row r="1402" spans="1:36" s="26" customFormat="1" x14ac:dyDescent="0.2">
      <c r="A1402" s="160"/>
      <c r="B1402" s="161"/>
      <c r="C1402" s="160"/>
      <c r="D1402" s="162"/>
      <c r="E1402" s="163"/>
      <c r="F1402" s="160"/>
      <c r="G1402" s="160"/>
      <c r="H1402" s="164"/>
      <c r="I1402" s="165"/>
      <c r="J1402" s="166"/>
      <c r="K1402" s="160"/>
      <c r="L1402" s="160"/>
      <c r="M1402" s="160"/>
      <c r="N1402" s="160"/>
      <c r="O1402" s="160"/>
      <c r="P1402" s="167"/>
      <c r="Q1402" s="160"/>
      <c r="R1402" s="160"/>
      <c r="S1402" s="168"/>
      <c r="T1402" s="168"/>
      <c r="U1402" s="168"/>
      <c r="V1402" s="168"/>
      <c r="W1402" s="168"/>
      <c r="X1402" s="168"/>
      <c r="Y1402" s="169"/>
      <c r="Z1402" s="170"/>
      <c r="AA1402" s="170"/>
      <c r="AB1402" s="171"/>
      <c r="AC1402" s="171"/>
      <c r="AD1402" s="171"/>
      <c r="AF1402" s="168"/>
      <c r="AG1402" s="168"/>
      <c r="AH1402" s="168"/>
      <c r="AI1402" s="168"/>
      <c r="AJ1402" s="168"/>
    </row>
    <row r="1403" spans="1:36" s="26" customFormat="1" x14ac:dyDescent="0.2">
      <c r="A1403" s="160"/>
      <c r="B1403" s="161"/>
      <c r="C1403" s="160"/>
      <c r="D1403" s="162"/>
      <c r="E1403" s="163"/>
      <c r="F1403" s="160"/>
      <c r="G1403" s="160"/>
      <c r="H1403" s="164"/>
      <c r="I1403" s="165"/>
      <c r="J1403" s="166"/>
      <c r="K1403" s="160"/>
      <c r="L1403" s="160"/>
      <c r="M1403" s="160"/>
      <c r="N1403" s="160"/>
      <c r="O1403" s="160"/>
      <c r="P1403" s="167"/>
      <c r="Q1403" s="160"/>
      <c r="R1403" s="160"/>
      <c r="S1403" s="168"/>
      <c r="T1403" s="168"/>
      <c r="U1403" s="168"/>
      <c r="V1403" s="168"/>
      <c r="W1403" s="168"/>
      <c r="X1403" s="168"/>
      <c r="Y1403" s="169"/>
      <c r="Z1403" s="170"/>
      <c r="AA1403" s="170"/>
      <c r="AB1403" s="171"/>
      <c r="AC1403" s="171"/>
      <c r="AD1403" s="171"/>
      <c r="AF1403" s="168"/>
      <c r="AG1403" s="168"/>
      <c r="AH1403" s="168"/>
      <c r="AI1403" s="168"/>
      <c r="AJ1403" s="168"/>
    </row>
    <row r="1404" spans="1:36" s="26" customFormat="1" x14ac:dyDescent="0.2">
      <c r="A1404" s="160"/>
      <c r="B1404" s="161"/>
      <c r="C1404" s="160"/>
      <c r="D1404" s="162"/>
      <c r="E1404" s="163"/>
      <c r="F1404" s="160"/>
      <c r="G1404" s="160"/>
      <c r="H1404" s="164"/>
      <c r="I1404" s="165"/>
      <c r="J1404" s="166"/>
      <c r="K1404" s="160"/>
      <c r="L1404" s="160"/>
      <c r="M1404" s="160"/>
      <c r="N1404" s="160"/>
      <c r="O1404" s="160"/>
      <c r="P1404" s="167"/>
      <c r="Q1404" s="160"/>
      <c r="R1404" s="160"/>
      <c r="S1404" s="168"/>
      <c r="T1404" s="168"/>
      <c r="U1404" s="168"/>
      <c r="V1404" s="168"/>
      <c r="W1404" s="168"/>
      <c r="X1404" s="168"/>
      <c r="Y1404" s="169"/>
      <c r="Z1404" s="170"/>
      <c r="AA1404" s="170"/>
      <c r="AB1404" s="171"/>
      <c r="AC1404" s="171"/>
      <c r="AD1404" s="171"/>
      <c r="AF1404" s="168"/>
      <c r="AG1404" s="168"/>
      <c r="AH1404" s="168"/>
      <c r="AI1404" s="168"/>
      <c r="AJ1404" s="168"/>
    </row>
    <row r="1405" spans="1:36" s="26" customFormat="1" x14ac:dyDescent="0.2">
      <c r="A1405" s="160"/>
      <c r="B1405" s="161"/>
      <c r="C1405" s="160"/>
      <c r="D1405" s="162"/>
      <c r="E1405" s="163"/>
      <c r="F1405" s="160"/>
      <c r="G1405" s="160"/>
      <c r="H1405" s="164"/>
      <c r="I1405" s="165"/>
      <c r="J1405" s="166"/>
      <c r="K1405" s="160"/>
      <c r="L1405" s="160"/>
      <c r="M1405" s="160"/>
      <c r="N1405" s="160"/>
      <c r="O1405" s="160"/>
      <c r="P1405" s="167"/>
      <c r="Q1405" s="160"/>
      <c r="R1405" s="160"/>
      <c r="S1405" s="168"/>
      <c r="T1405" s="168"/>
      <c r="U1405" s="168"/>
      <c r="V1405" s="168"/>
      <c r="W1405" s="168"/>
      <c r="X1405" s="168"/>
      <c r="Y1405" s="169"/>
      <c r="Z1405" s="170"/>
      <c r="AA1405" s="170"/>
      <c r="AB1405" s="171"/>
      <c r="AC1405" s="171"/>
      <c r="AD1405" s="171"/>
      <c r="AF1405" s="168"/>
      <c r="AG1405" s="168"/>
      <c r="AH1405" s="168"/>
      <c r="AI1405" s="168"/>
      <c r="AJ1405" s="168"/>
    </row>
    <row r="1406" spans="1:36" s="26" customFormat="1" x14ac:dyDescent="0.2">
      <c r="A1406" s="160"/>
      <c r="B1406" s="161"/>
      <c r="C1406" s="160"/>
      <c r="D1406" s="162"/>
      <c r="E1406" s="163"/>
      <c r="F1406" s="160"/>
      <c r="G1406" s="160"/>
      <c r="H1406" s="164"/>
      <c r="I1406" s="165"/>
      <c r="J1406" s="166"/>
      <c r="K1406" s="160"/>
      <c r="L1406" s="160"/>
      <c r="M1406" s="160"/>
      <c r="N1406" s="160"/>
      <c r="O1406" s="160"/>
      <c r="P1406" s="167"/>
      <c r="Q1406" s="160"/>
      <c r="R1406" s="160"/>
      <c r="S1406" s="168"/>
      <c r="T1406" s="168"/>
      <c r="U1406" s="168"/>
      <c r="V1406" s="168"/>
      <c r="W1406" s="168"/>
      <c r="X1406" s="168"/>
      <c r="Y1406" s="169"/>
      <c r="Z1406" s="170"/>
      <c r="AA1406" s="170"/>
      <c r="AB1406" s="171"/>
      <c r="AC1406" s="171"/>
      <c r="AD1406" s="171"/>
      <c r="AF1406" s="168"/>
      <c r="AG1406" s="168"/>
      <c r="AH1406" s="168"/>
      <c r="AI1406" s="168"/>
      <c r="AJ1406" s="168"/>
    </row>
    <row r="1407" spans="1:36" s="26" customFormat="1" x14ac:dyDescent="0.2">
      <c r="A1407" s="160"/>
      <c r="B1407" s="161"/>
      <c r="C1407" s="160"/>
      <c r="D1407" s="162"/>
      <c r="E1407" s="163"/>
      <c r="F1407" s="160"/>
      <c r="G1407" s="160"/>
      <c r="H1407" s="164"/>
      <c r="I1407" s="165"/>
      <c r="J1407" s="166"/>
      <c r="K1407" s="160"/>
      <c r="L1407" s="160"/>
      <c r="M1407" s="160"/>
      <c r="N1407" s="160"/>
      <c r="O1407" s="160"/>
      <c r="P1407" s="167"/>
      <c r="Q1407" s="160"/>
      <c r="R1407" s="160"/>
      <c r="S1407" s="168"/>
      <c r="T1407" s="168"/>
      <c r="U1407" s="168"/>
      <c r="V1407" s="168"/>
      <c r="W1407" s="168"/>
      <c r="X1407" s="168"/>
      <c r="Y1407" s="169"/>
      <c r="Z1407" s="170"/>
      <c r="AA1407" s="170"/>
      <c r="AB1407" s="171"/>
      <c r="AC1407" s="171"/>
      <c r="AD1407" s="171"/>
      <c r="AF1407" s="168"/>
      <c r="AG1407" s="168"/>
      <c r="AH1407" s="168"/>
      <c r="AI1407" s="168"/>
      <c r="AJ1407" s="168"/>
    </row>
    <row r="1408" spans="1:36" s="26" customFormat="1" x14ac:dyDescent="0.2">
      <c r="A1408" s="160"/>
      <c r="B1408" s="161"/>
      <c r="C1408" s="160"/>
      <c r="D1408" s="162"/>
      <c r="E1408" s="163"/>
      <c r="F1408" s="160"/>
      <c r="G1408" s="160"/>
      <c r="H1408" s="164"/>
      <c r="I1408" s="165"/>
      <c r="J1408" s="166"/>
      <c r="K1408" s="160"/>
      <c r="L1408" s="160"/>
      <c r="M1408" s="160"/>
      <c r="N1408" s="160"/>
      <c r="O1408" s="160"/>
      <c r="P1408" s="167"/>
      <c r="Q1408" s="160"/>
      <c r="R1408" s="160"/>
      <c r="S1408" s="168"/>
      <c r="T1408" s="168"/>
      <c r="U1408" s="168"/>
      <c r="V1408" s="168"/>
      <c r="W1408" s="168"/>
      <c r="X1408" s="168"/>
      <c r="Y1408" s="169"/>
      <c r="Z1408" s="170"/>
      <c r="AA1408" s="170"/>
      <c r="AB1408" s="171"/>
      <c r="AC1408" s="171"/>
      <c r="AD1408" s="171"/>
      <c r="AF1408" s="168"/>
      <c r="AG1408" s="168"/>
      <c r="AH1408" s="168"/>
      <c r="AI1408" s="168"/>
      <c r="AJ1408" s="168"/>
    </row>
    <row r="1409" spans="1:36" s="26" customFormat="1" x14ac:dyDescent="0.2">
      <c r="A1409" s="160"/>
      <c r="B1409" s="161"/>
      <c r="C1409" s="160"/>
      <c r="D1409" s="162"/>
      <c r="E1409" s="163"/>
      <c r="F1409" s="160"/>
      <c r="G1409" s="160"/>
      <c r="H1409" s="164"/>
      <c r="I1409" s="165"/>
      <c r="J1409" s="166"/>
      <c r="K1409" s="160"/>
      <c r="L1409" s="160"/>
      <c r="M1409" s="160"/>
      <c r="N1409" s="160"/>
      <c r="O1409" s="160"/>
      <c r="P1409" s="167"/>
      <c r="Q1409" s="160"/>
      <c r="R1409" s="160"/>
      <c r="S1409" s="168"/>
      <c r="T1409" s="168"/>
      <c r="U1409" s="168"/>
      <c r="V1409" s="168"/>
      <c r="W1409" s="168"/>
      <c r="X1409" s="168"/>
      <c r="Y1409" s="169"/>
      <c r="Z1409" s="170"/>
      <c r="AA1409" s="170"/>
      <c r="AB1409" s="171"/>
      <c r="AC1409" s="171"/>
      <c r="AD1409" s="171"/>
      <c r="AF1409" s="168"/>
      <c r="AG1409" s="168"/>
      <c r="AH1409" s="168"/>
      <c r="AI1409" s="168"/>
      <c r="AJ1409" s="168"/>
    </row>
    <row r="1410" spans="1:36" s="26" customFormat="1" x14ac:dyDescent="0.2">
      <c r="A1410" s="160"/>
      <c r="B1410" s="161"/>
      <c r="C1410" s="160"/>
      <c r="D1410" s="162"/>
      <c r="E1410" s="163"/>
      <c r="F1410" s="160"/>
      <c r="G1410" s="160"/>
      <c r="H1410" s="164"/>
      <c r="I1410" s="165"/>
      <c r="J1410" s="166"/>
      <c r="K1410" s="160"/>
      <c r="L1410" s="160"/>
      <c r="M1410" s="160"/>
      <c r="N1410" s="160"/>
      <c r="O1410" s="160"/>
      <c r="P1410" s="167"/>
      <c r="Q1410" s="160"/>
      <c r="R1410" s="160"/>
      <c r="S1410" s="168"/>
      <c r="T1410" s="168"/>
      <c r="U1410" s="168"/>
      <c r="V1410" s="168"/>
      <c r="W1410" s="168"/>
      <c r="X1410" s="168"/>
      <c r="Y1410" s="169"/>
      <c r="Z1410" s="170"/>
      <c r="AA1410" s="170"/>
      <c r="AB1410" s="171"/>
      <c r="AC1410" s="171"/>
      <c r="AD1410" s="171"/>
      <c r="AF1410" s="168"/>
      <c r="AG1410" s="168"/>
      <c r="AH1410" s="168"/>
      <c r="AI1410" s="168"/>
      <c r="AJ1410" s="168"/>
    </row>
    <row r="1411" spans="1:36" s="26" customFormat="1" x14ac:dyDescent="0.2">
      <c r="A1411" s="160"/>
      <c r="B1411" s="161"/>
      <c r="C1411" s="160"/>
      <c r="D1411" s="162"/>
      <c r="E1411" s="163"/>
      <c r="F1411" s="160"/>
      <c r="G1411" s="160"/>
      <c r="H1411" s="164"/>
      <c r="I1411" s="165"/>
      <c r="J1411" s="166"/>
      <c r="K1411" s="160"/>
      <c r="L1411" s="160"/>
      <c r="M1411" s="160"/>
      <c r="N1411" s="160"/>
      <c r="O1411" s="160"/>
      <c r="P1411" s="167"/>
      <c r="Q1411" s="160"/>
      <c r="R1411" s="160"/>
      <c r="S1411" s="168"/>
      <c r="T1411" s="168"/>
      <c r="U1411" s="168"/>
      <c r="V1411" s="168"/>
      <c r="W1411" s="168"/>
      <c r="X1411" s="168"/>
      <c r="Y1411" s="169"/>
      <c r="Z1411" s="170"/>
      <c r="AA1411" s="170"/>
      <c r="AB1411" s="171"/>
      <c r="AC1411" s="171"/>
      <c r="AD1411" s="171"/>
      <c r="AF1411" s="168"/>
      <c r="AG1411" s="168"/>
      <c r="AH1411" s="168"/>
      <c r="AI1411" s="168"/>
      <c r="AJ1411" s="168"/>
    </row>
    <row r="1412" spans="1:36" s="26" customFormat="1" x14ac:dyDescent="0.2">
      <c r="A1412" s="160"/>
      <c r="B1412" s="161"/>
      <c r="C1412" s="160"/>
      <c r="D1412" s="162"/>
      <c r="E1412" s="163"/>
      <c r="F1412" s="160"/>
      <c r="G1412" s="160"/>
      <c r="H1412" s="164"/>
      <c r="I1412" s="165"/>
      <c r="J1412" s="166"/>
      <c r="K1412" s="160"/>
      <c r="L1412" s="160"/>
      <c r="M1412" s="160"/>
      <c r="N1412" s="160"/>
      <c r="O1412" s="160"/>
      <c r="P1412" s="167"/>
      <c r="Q1412" s="160"/>
      <c r="R1412" s="160"/>
      <c r="S1412" s="168"/>
      <c r="T1412" s="168"/>
      <c r="U1412" s="168"/>
      <c r="V1412" s="168"/>
      <c r="W1412" s="168"/>
      <c r="X1412" s="168"/>
      <c r="Y1412" s="169"/>
      <c r="Z1412" s="170"/>
      <c r="AA1412" s="170"/>
      <c r="AB1412" s="171"/>
      <c r="AC1412" s="171"/>
      <c r="AD1412" s="171"/>
      <c r="AF1412" s="168"/>
      <c r="AG1412" s="168"/>
      <c r="AH1412" s="168"/>
      <c r="AI1412" s="168"/>
      <c r="AJ1412" s="168"/>
    </row>
    <row r="1413" spans="1:36" s="26" customFormat="1" x14ac:dyDescent="0.2">
      <c r="A1413" s="160"/>
      <c r="B1413" s="161"/>
      <c r="C1413" s="160"/>
      <c r="D1413" s="162"/>
      <c r="E1413" s="163"/>
      <c r="F1413" s="160"/>
      <c r="G1413" s="160"/>
      <c r="H1413" s="164"/>
      <c r="I1413" s="165"/>
      <c r="J1413" s="166"/>
      <c r="K1413" s="160"/>
      <c r="L1413" s="160"/>
      <c r="M1413" s="160"/>
      <c r="N1413" s="160"/>
      <c r="O1413" s="160"/>
      <c r="P1413" s="167"/>
      <c r="Q1413" s="160"/>
      <c r="R1413" s="160"/>
      <c r="S1413" s="168"/>
      <c r="T1413" s="168"/>
      <c r="U1413" s="168"/>
      <c r="V1413" s="168"/>
      <c r="W1413" s="168"/>
      <c r="X1413" s="168"/>
      <c r="Y1413" s="169"/>
      <c r="Z1413" s="170"/>
      <c r="AA1413" s="170"/>
      <c r="AB1413" s="171"/>
      <c r="AC1413" s="171"/>
      <c r="AD1413" s="171"/>
      <c r="AF1413" s="168"/>
      <c r="AG1413" s="168"/>
      <c r="AH1413" s="168"/>
      <c r="AI1413" s="168"/>
      <c r="AJ1413" s="168"/>
    </row>
    <row r="1414" spans="1:36" s="26" customFormat="1" x14ac:dyDescent="0.2">
      <c r="A1414" s="160"/>
      <c r="B1414" s="161"/>
      <c r="C1414" s="160"/>
      <c r="D1414" s="162"/>
      <c r="E1414" s="163"/>
      <c r="F1414" s="160"/>
      <c r="G1414" s="160"/>
      <c r="H1414" s="164"/>
      <c r="I1414" s="165"/>
      <c r="J1414" s="166"/>
      <c r="K1414" s="160"/>
      <c r="L1414" s="160"/>
      <c r="M1414" s="160"/>
      <c r="N1414" s="160"/>
      <c r="O1414" s="160"/>
      <c r="P1414" s="167"/>
      <c r="Q1414" s="160"/>
      <c r="R1414" s="160"/>
      <c r="S1414" s="168"/>
      <c r="T1414" s="168"/>
      <c r="U1414" s="168"/>
      <c r="V1414" s="168"/>
      <c r="W1414" s="168"/>
      <c r="X1414" s="168"/>
      <c r="Y1414" s="169"/>
      <c r="Z1414" s="170"/>
      <c r="AA1414" s="170"/>
      <c r="AB1414" s="171"/>
      <c r="AC1414" s="171"/>
      <c r="AD1414" s="171"/>
      <c r="AF1414" s="168"/>
      <c r="AG1414" s="168"/>
      <c r="AH1414" s="168"/>
      <c r="AI1414" s="168"/>
      <c r="AJ1414" s="168"/>
    </row>
    <row r="1415" spans="1:36" s="26" customFormat="1" x14ac:dyDescent="0.2">
      <c r="A1415" s="160"/>
      <c r="B1415" s="161"/>
      <c r="C1415" s="160"/>
      <c r="D1415" s="162"/>
      <c r="E1415" s="163"/>
      <c r="F1415" s="160"/>
      <c r="G1415" s="160"/>
      <c r="H1415" s="164"/>
      <c r="I1415" s="165"/>
      <c r="J1415" s="166"/>
      <c r="K1415" s="160"/>
      <c r="L1415" s="160"/>
      <c r="M1415" s="160"/>
      <c r="N1415" s="160"/>
      <c r="O1415" s="160"/>
      <c r="P1415" s="167"/>
      <c r="Q1415" s="160"/>
      <c r="R1415" s="160"/>
      <c r="S1415" s="168"/>
      <c r="T1415" s="168"/>
      <c r="U1415" s="168"/>
      <c r="V1415" s="168"/>
      <c r="W1415" s="168"/>
      <c r="X1415" s="168"/>
      <c r="Y1415" s="169"/>
      <c r="Z1415" s="170"/>
      <c r="AA1415" s="170"/>
      <c r="AB1415" s="171"/>
      <c r="AC1415" s="171"/>
      <c r="AD1415" s="171"/>
      <c r="AF1415" s="168"/>
      <c r="AG1415" s="168"/>
      <c r="AH1415" s="168"/>
      <c r="AI1415" s="168"/>
      <c r="AJ1415" s="168"/>
    </row>
    <row r="1416" spans="1:36" s="26" customFormat="1" x14ac:dyDescent="0.2">
      <c r="A1416" s="160"/>
      <c r="B1416" s="161"/>
      <c r="C1416" s="160"/>
      <c r="D1416" s="162"/>
      <c r="E1416" s="163"/>
      <c r="F1416" s="160"/>
      <c r="G1416" s="160"/>
      <c r="H1416" s="164"/>
      <c r="I1416" s="165"/>
      <c r="J1416" s="166"/>
      <c r="K1416" s="160"/>
      <c r="L1416" s="160"/>
      <c r="M1416" s="160"/>
      <c r="N1416" s="160"/>
      <c r="O1416" s="160"/>
      <c r="P1416" s="167"/>
      <c r="Q1416" s="160"/>
      <c r="R1416" s="160"/>
      <c r="S1416" s="168"/>
      <c r="T1416" s="168"/>
      <c r="U1416" s="168"/>
      <c r="V1416" s="168"/>
      <c r="W1416" s="168"/>
      <c r="X1416" s="168"/>
      <c r="Y1416" s="169"/>
      <c r="Z1416" s="170"/>
      <c r="AA1416" s="170"/>
      <c r="AB1416" s="171"/>
      <c r="AC1416" s="171"/>
      <c r="AD1416" s="171"/>
      <c r="AF1416" s="168"/>
      <c r="AG1416" s="168"/>
      <c r="AH1416" s="168"/>
      <c r="AI1416" s="168"/>
      <c r="AJ1416" s="168"/>
    </row>
    <row r="1417" spans="1:36" s="26" customFormat="1" x14ac:dyDescent="0.2">
      <c r="A1417" s="160"/>
      <c r="B1417" s="161"/>
      <c r="C1417" s="160"/>
      <c r="D1417" s="162"/>
      <c r="E1417" s="163"/>
      <c r="F1417" s="160"/>
      <c r="G1417" s="160"/>
      <c r="H1417" s="164"/>
      <c r="I1417" s="165"/>
      <c r="J1417" s="166"/>
      <c r="K1417" s="160"/>
      <c r="L1417" s="160"/>
      <c r="M1417" s="160"/>
      <c r="N1417" s="160"/>
      <c r="O1417" s="160"/>
      <c r="P1417" s="167"/>
      <c r="Q1417" s="160"/>
      <c r="R1417" s="160"/>
      <c r="S1417" s="168"/>
      <c r="T1417" s="168"/>
      <c r="U1417" s="168"/>
      <c r="V1417" s="168"/>
      <c r="W1417" s="168"/>
      <c r="X1417" s="168"/>
      <c r="Y1417" s="169"/>
      <c r="Z1417" s="170"/>
      <c r="AA1417" s="170"/>
      <c r="AB1417" s="171"/>
      <c r="AC1417" s="171"/>
      <c r="AD1417" s="171"/>
      <c r="AF1417" s="168"/>
      <c r="AG1417" s="168"/>
      <c r="AH1417" s="168"/>
      <c r="AI1417" s="168"/>
      <c r="AJ1417" s="168"/>
    </row>
    <row r="1418" spans="1:36" s="26" customFormat="1" x14ac:dyDescent="0.2">
      <c r="A1418" s="160"/>
      <c r="B1418" s="161"/>
      <c r="C1418" s="160"/>
      <c r="D1418" s="162"/>
      <c r="E1418" s="163"/>
      <c r="F1418" s="160"/>
      <c r="G1418" s="160"/>
      <c r="H1418" s="164"/>
      <c r="I1418" s="165"/>
      <c r="J1418" s="166"/>
      <c r="K1418" s="160"/>
      <c r="L1418" s="160"/>
      <c r="M1418" s="160"/>
      <c r="N1418" s="160"/>
      <c r="O1418" s="160"/>
      <c r="P1418" s="167"/>
      <c r="Q1418" s="160"/>
      <c r="R1418" s="160"/>
      <c r="S1418" s="168"/>
      <c r="T1418" s="168"/>
      <c r="U1418" s="168"/>
      <c r="V1418" s="168"/>
      <c r="W1418" s="168"/>
      <c r="X1418" s="168"/>
      <c r="Y1418" s="169"/>
      <c r="Z1418" s="170"/>
      <c r="AA1418" s="170"/>
      <c r="AB1418" s="171"/>
      <c r="AC1418" s="171"/>
      <c r="AD1418" s="171"/>
      <c r="AF1418" s="168"/>
      <c r="AG1418" s="168"/>
      <c r="AH1418" s="168"/>
      <c r="AI1418" s="168"/>
      <c r="AJ1418" s="168"/>
    </row>
    <row r="1419" spans="1:36" s="26" customFormat="1" x14ac:dyDescent="0.2">
      <c r="A1419" s="160"/>
      <c r="B1419" s="161"/>
      <c r="C1419" s="160"/>
      <c r="D1419" s="162"/>
      <c r="E1419" s="163"/>
      <c r="F1419" s="160"/>
      <c r="G1419" s="160"/>
      <c r="H1419" s="164"/>
      <c r="I1419" s="165"/>
      <c r="J1419" s="166"/>
      <c r="K1419" s="160"/>
      <c r="L1419" s="160"/>
      <c r="M1419" s="160"/>
      <c r="N1419" s="160"/>
      <c r="O1419" s="160"/>
      <c r="P1419" s="167"/>
      <c r="Q1419" s="160"/>
      <c r="R1419" s="160"/>
      <c r="S1419" s="168"/>
      <c r="T1419" s="168"/>
      <c r="U1419" s="168"/>
      <c r="V1419" s="168"/>
      <c r="W1419" s="168"/>
      <c r="X1419" s="168"/>
      <c r="Y1419" s="169"/>
      <c r="Z1419" s="170"/>
      <c r="AA1419" s="170"/>
      <c r="AB1419" s="171"/>
      <c r="AC1419" s="171"/>
      <c r="AD1419" s="171"/>
      <c r="AF1419" s="168"/>
      <c r="AG1419" s="168"/>
      <c r="AH1419" s="168"/>
      <c r="AI1419" s="168"/>
      <c r="AJ1419" s="168"/>
    </row>
    <row r="1420" spans="1:36" s="26" customFormat="1" x14ac:dyDescent="0.2">
      <c r="A1420" s="160"/>
      <c r="B1420" s="161"/>
      <c r="C1420" s="160"/>
      <c r="D1420" s="162"/>
      <c r="E1420" s="163"/>
      <c r="F1420" s="160"/>
      <c r="G1420" s="160"/>
      <c r="H1420" s="164"/>
      <c r="I1420" s="165"/>
      <c r="J1420" s="166"/>
      <c r="K1420" s="160"/>
      <c r="L1420" s="160"/>
      <c r="M1420" s="160"/>
      <c r="N1420" s="160"/>
      <c r="O1420" s="160"/>
      <c r="P1420" s="167"/>
      <c r="Q1420" s="160"/>
      <c r="R1420" s="160"/>
      <c r="S1420" s="168"/>
      <c r="T1420" s="168"/>
      <c r="U1420" s="168"/>
      <c r="V1420" s="168"/>
      <c r="W1420" s="168"/>
      <c r="X1420" s="168"/>
      <c r="Y1420" s="169"/>
      <c r="Z1420" s="170"/>
      <c r="AA1420" s="170"/>
      <c r="AB1420" s="171"/>
      <c r="AC1420" s="171"/>
      <c r="AD1420" s="171"/>
      <c r="AF1420" s="168"/>
      <c r="AG1420" s="168"/>
      <c r="AH1420" s="168"/>
      <c r="AI1420" s="168"/>
      <c r="AJ1420" s="168"/>
    </row>
    <row r="1421" spans="1:36" s="26" customFormat="1" x14ac:dyDescent="0.2">
      <c r="A1421" s="160"/>
      <c r="B1421" s="161"/>
      <c r="C1421" s="160"/>
      <c r="D1421" s="162"/>
      <c r="E1421" s="163"/>
      <c r="F1421" s="160"/>
      <c r="G1421" s="160"/>
      <c r="H1421" s="164"/>
      <c r="I1421" s="165"/>
      <c r="J1421" s="166"/>
      <c r="K1421" s="160"/>
      <c r="L1421" s="160"/>
      <c r="M1421" s="160"/>
      <c r="N1421" s="160"/>
      <c r="O1421" s="160"/>
      <c r="P1421" s="167"/>
      <c r="Q1421" s="160"/>
      <c r="R1421" s="160"/>
      <c r="S1421" s="168"/>
      <c r="T1421" s="168"/>
      <c r="U1421" s="168"/>
      <c r="V1421" s="168"/>
      <c r="W1421" s="168"/>
      <c r="X1421" s="168"/>
      <c r="Y1421" s="169"/>
      <c r="Z1421" s="170"/>
      <c r="AA1421" s="170"/>
      <c r="AB1421" s="171"/>
      <c r="AC1421" s="171"/>
      <c r="AD1421" s="171"/>
      <c r="AF1421" s="168"/>
      <c r="AG1421" s="168"/>
      <c r="AH1421" s="168"/>
      <c r="AI1421" s="168"/>
      <c r="AJ1421" s="168"/>
    </row>
    <row r="1422" spans="1:36" s="26" customFormat="1" x14ac:dyDescent="0.2">
      <c r="A1422" s="160"/>
      <c r="B1422" s="161"/>
      <c r="C1422" s="160"/>
      <c r="D1422" s="162"/>
      <c r="E1422" s="163"/>
      <c r="F1422" s="160"/>
      <c r="G1422" s="160"/>
      <c r="H1422" s="164"/>
      <c r="I1422" s="165"/>
      <c r="J1422" s="166"/>
      <c r="K1422" s="160"/>
      <c r="L1422" s="160"/>
      <c r="M1422" s="160"/>
      <c r="N1422" s="160"/>
      <c r="O1422" s="160"/>
      <c r="P1422" s="167"/>
      <c r="Q1422" s="160"/>
      <c r="R1422" s="160"/>
      <c r="S1422" s="168"/>
      <c r="T1422" s="168"/>
      <c r="U1422" s="168"/>
      <c r="V1422" s="168"/>
      <c r="W1422" s="168"/>
      <c r="X1422" s="168"/>
      <c r="Y1422" s="169"/>
      <c r="Z1422" s="170"/>
      <c r="AA1422" s="170"/>
      <c r="AB1422" s="171"/>
      <c r="AC1422" s="171"/>
      <c r="AD1422" s="171"/>
      <c r="AF1422" s="168"/>
      <c r="AG1422" s="168"/>
      <c r="AH1422" s="168"/>
      <c r="AI1422" s="168"/>
      <c r="AJ1422" s="168"/>
    </row>
    <row r="1423" spans="1:36" s="26" customFormat="1" x14ac:dyDescent="0.2">
      <c r="A1423" s="160"/>
      <c r="B1423" s="161"/>
      <c r="C1423" s="160"/>
      <c r="D1423" s="162"/>
      <c r="E1423" s="163"/>
      <c r="F1423" s="160"/>
      <c r="G1423" s="160"/>
      <c r="H1423" s="164"/>
      <c r="I1423" s="165"/>
      <c r="J1423" s="166"/>
      <c r="K1423" s="160"/>
      <c r="L1423" s="160"/>
      <c r="M1423" s="160"/>
      <c r="N1423" s="160"/>
      <c r="O1423" s="160"/>
      <c r="P1423" s="167"/>
      <c r="Q1423" s="160"/>
      <c r="R1423" s="160"/>
      <c r="S1423" s="168"/>
      <c r="T1423" s="168"/>
      <c r="U1423" s="168"/>
      <c r="V1423" s="168"/>
      <c r="W1423" s="168"/>
      <c r="X1423" s="168"/>
      <c r="Y1423" s="169"/>
      <c r="Z1423" s="170"/>
      <c r="AA1423" s="170"/>
      <c r="AB1423" s="171"/>
      <c r="AC1423" s="171"/>
      <c r="AD1423" s="171"/>
      <c r="AF1423" s="168"/>
      <c r="AG1423" s="168"/>
      <c r="AH1423" s="168"/>
      <c r="AI1423" s="168"/>
      <c r="AJ1423" s="168"/>
    </row>
    <row r="1424" spans="1:36" s="26" customFormat="1" x14ac:dyDescent="0.2">
      <c r="A1424" s="160"/>
      <c r="B1424" s="161"/>
      <c r="C1424" s="160"/>
      <c r="D1424" s="162"/>
      <c r="E1424" s="163"/>
      <c r="F1424" s="160"/>
      <c r="G1424" s="160"/>
      <c r="H1424" s="164"/>
      <c r="I1424" s="165"/>
      <c r="J1424" s="166"/>
      <c r="K1424" s="160"/>
      <c r="L1424" s="160"/>
      <c r="M1424" s="160"/>
      <c r="N1424" s="160"/>
      <c r="O1424" s="160"/>
      <c r="P1424" s="167"/>
      <c r="Q1424" s="160"/>
      <c r="R1424" s="160"/>
      <c r="S1424" s="168"/>
      <c r="T1424" s="168"/>
      <c r="U1424" s="168"/>
      <c r="V1424" s="168"/>
      <c r="W1424" s="168"/>
      <c r="X1424" s="168"/>
      <c r="Y1424" s="169"/>
      <c r="Z1424" s="170"/>
      <c r="AA1424" s="170"/>
      <c r="AB1424" s="171"/>
      <c r="AC1424" s="171"/>
      <c r="AD1424" s="171"/>
      <c r="AF1424" s="168"/>
      <c r="AG1424" s="168"/>
      <c r="AH1424" s="168"/>
      <c r="AI1424" s="168"/>
      <c r="AJ1424" s="168"/>
    </row>
    <row r="1425" spans="1:36" s="26" customFormat="1" x14ac:dyDescent="0.2">
      <c r="A1425" s="160"/>
      <c r="B1425" s="161"/>
      <c r="C1425" s="160"/>
      <c r="D1425" s="162"/>
      <c r="E1425" s="163"/>
      <c r="F1425" s="160"/>
      <c r="G1425" s="160"/>
      <c r="H1425" s="164"/>
      <c r="I1425" s="165"/>
      <c r="J1425" s="166"/>
      <c r="K1425" s="160"/>
      <c r="L1425" s="160"/>
      <c r="M1425" s="160"/>
      <c r="N1425" s="160"/>
      <c r="O1425" s="160"/>
      <c r="P1425" s="167"/>
      <c r="Q1425" s="160"/>
      <c r="R1425" s="160"/>
      <c r="S1425" s="168"/>
      <c r="T1425" s="168"/>
      <c r="U1425" s="168"/>
      <c r="V1425" s="168"/>
      <c r="W1425" s="168"/>
      <c r="X1425" s="168"/>
      <c r="Y1425" s="169"/>
      <c r="Z1425" s="170"/>
      <c r="AA1425" s="170"/>
      <c r="AB1425" s="171"/>
      <c r="AC1425" s="171"/>
      <c r="AD1425" s="171"/>
      <c r="AF1425" s="168"/>
      <c r="AG1425" s="168"/>
      <c r="AH1425" s="168"/>
      <c r="AI1425" s="168"/>
      <c r="AJ1425" s="168"/>
    </row>
    <row r="1426" spans="1:36" s="26" customFormat="1" x14ac:dyDescent="0.2">
      <c r="A1426" s="160"/>
      <c r="B1426" s="161"/>
      <c r="C1426" s="160"/>
      <c r="D1426" s="162"/>
      <c r="E1426" s="163"/>
      <c r="F1426" s="160"/>
      <c r="G1426" s="160"/>
      <c r="H1426" s="164"/>
      <c r="I1426" s="165"/>
      <c r="J1426" s="166"/>
      <c r="K1426" s="160"/>
      <c r="L1426" s="160"/>
      <c r="M1426" s="160"/>
      <c r="N1426" s="160"/>
      <c r="O1426" s="160"/>
      <c r="P1426" s="167"/>
      <c r="Q1426" s="160"/>
      <c r="R1426" s="160"/>
      <c r="S1426" s="168"/>
      <c r="T1426" s="168"/>
      <c r="U1426" s="168"/>
      <c r="V1426" s="168"/>
      <c r="W1426" s="168"/>
      <c r="X1426" s="168"/>
      <c r="Y1426" s="169"/>
      <c r="Z1426" s="170"/>
      <c r="AA1426" s="170"/>
      <c r="AB1426" s="171"/>
      <c r="AC1426" s="171"/>
      <c r="AD1426" s="171"/>
      <c r="AF1426" s="168"/>
      <c r="AG1426" s="168"/>
      <c r="AH1426" s="168"/>
      <c r="AI1426" s="168"/>
      <c r="AJ1426" s="168"/>
    </row>
    <row r="1427" spans="1:36" s="26" customFormat="1" x14ac:dyDescent="0.2">
      <c r="A1427" s="160"/>
      <c r="B1427" s="161"/>
      <c r="C1427" s="160"/>
      <c r="D1427" s="162"/>
      <c r="E1427" s="163"/>
      <c r="F1427" s="160"/>
      <c r="G1427" s="160"/>
      <c r="H1427" s="164"/>
      <c r="I1427" s="165"/>
      <c r="J1427" s="166"/>
      <c r="K1427" s="160"/>
      <c r="L1427" s="160"/>
      <c r="M1427" s="160"/>
      <c r="N1427" s="160"/>
      <c r="O1427" s="160"/>
      <c r="P1427" s="167"/>
      <c r="Q1427" s="160"/>
      <c r="R1427" s="160"/>
      <c r="S1427" s="168"/>
      <c r="T1427" s="168"/>
      <c r="U1427" s="168"/>
      <c r="V1427" s="168"/>
      <c r="W1427" s="168"/>
      <c r="X1427" s="168"/>
      <c r="Y1427" s="169"/>
      <c r="Z1427" s="170"/>
      <c r="AA1427" s="170"/>
      <c r="AB1427" s="171"/>
      <c r="AC1427" s="171"/>
      <c r="AD1427" s="171"/>
      <c r="AF1427" s="168"/>
      <c r="AG1427" s="168"/>
      <c r="AH1427" s="168"/>
      <c r="AI1427" s="168"/>
      <c r="AJ1427" s="168"/>
    </row>
    <row r="1428" spans="1:36" s="26" customFormat="1" x14ac:dyDescent="0.2">
      <c r="A1428" s="160"/>
      <c r="B1428" s="161"/>
      <c r="C1428" s="160"/>
      <c r="D1428" s="162"/>
      <c r="E1428" s="163"/>
      <c r="F1428" s="160"/>
      <c r="G1428" s="160"/>
      <c r="H1428" s="164"/>
      <c r="I1428" s="165"/>
      <c r="J1428" s="166"/>
      <c r="K1428" s="160"/>
      <c r="L1428" s="160"/>
      <c r="M1428" s="160"/>
      <c r="N1428" s="160"/>
      <c r="O1428" s="160"/>
      <c r="P1428" s="167"/>
      <c r="Q1428" s="160"/>
      <c r="R1428" s="160"/>
      <c r="S1428" s="168"/>
      <c r="T1428" s="168"/>
      <c r="U1428" s="168"/>
      <c r="V1428" s="168"/>
      <c r="W1428" s="168"/>
      <c r="X1428" s="168"/>
      <c r="Y1428" s="169"/>
      <c r="Z1428" s="170"/>
      <c r="AA1428" s="170"/>
      <c r="AB1428" s="171"/>
      <c r="AC1428" s="171"/>
      <c r="AD1428" s="171"/>
      <c r="AF1428" s="168"/>
      <c r="AG1428" s="168"/>
      <c r="AH1428" s="168"/>
      <c r="AI1428" s="168"/>
      <c r="AJ1428" s="168"/>
    </row>
    <row r="1429" spans="1:36" s="26" customFormat="1" x14ac:dyDescent="0.2">
      <c r="A1429" s="160"/>
      <c r="B1429" s="161"/>
      <c r="C1429" s="160"/>
      <c r="D1429" s="162"/>
      <c r="E1429" s="163"/>
      <c r="F1429" s="160"/>
      <c r="G1429" s="160"/>
      <c r="H1429" s="164"/>
      <c r="I1429" s="165"/>
      <c r="J1429" s="166"/>
      <c r="K1429" s="160"/>
      <c r="L1429" s="160"/>
      <c r="M1429" s="160"/>
      <c r="N1429" s="160"/>
      <c r="O1429" s="160"/>
      <c r="P1429" s="167"/>
      <c r="Q1429" s="160"/>
      <c r="R1429" s="160"/>
      <c r="S1429" s="168"/>
      <c r="T1429" s="168"/>
      <c r="U1429" s="168"/>
      <c r="V1429" s="168"/>
      <c r="W1429" s="168"/>
      <c r="X1429" s="168"/>
      <c r="Y1429" s="169"/>
      <c r="Z1429" s="170"/>
      <c r="AA1429" s="170"/>
      <c r="AB1429" s="171"/>
      <c r="AC1429" s="171"/>
      <c r="AD1429" s="171"/>
      <c r="AF1429" s="168"/>
      <c r="AG1429" s="168"/>
      <c r="AH1429" s="168"/>
      <c r="AI1429" s="168"/>
      <c r="AJ1429" s="168"/>
    </row>
    <row r="1430" spans="1:36" s="26" customFormat="1" x14ac:dyDescent="0.2">
      <c r="A1430" s="160"/>
      <c r="B1430" s="161"/>
      <c r="C1430" s="160"/>
      <c r="D1430" s="162"/>
      <c r="E1430" s="163"/>
      <c r="F1430" s="160"/>
      <c r="G1430" s="160"/>
      <c r="H1430" s="164"/>
      <c r="I1430" s="165"/>
      <c r="J1430" s="166"/>
      <c r="K1430" s="160"/>
      <c r="L1430" s="160"/>
      <c r="M1430" s="160"/>
      <c r="N1430" s="160"/>
      <c r="O1430" s="160"/>
      <c r="P1430" s="167"/>
      <c r="Q1430" s="160"/>
      <c r="R1430" s="160"/>
      <c r="S1430" s="168"/>
      <c r="T1430" s="168"/>
      <c r="U1430" s="168"/>
      <c r="V1430" s="168"/>
      <c r="W1430" s="168"/>
      <c r="X1430" s="168"/>
      <c r="Y1430" s="169"/>
      <c r="Z1430" s="170"/>
      <c r="AA1430" s="170"/>
      <c r="AB1430" s="171"/>
      <c r="AC1430" s="171"/>
      <c r="AD1430" s="171"/>
      <c r="AF1430" s="168"/>
      <c r="AG1430" s="168"/>
      <c r="AH1430" s="168"/>
      <c r="AI1430" s="168"/>
      <c r="AJ1430" s="168"/>
    </row>
    <row r="1431" spans="1:36" s="26" customFormat="1" x14ac:dyDescent="0.2">
      <c r="A1431" s="160"/>
      <c r="B1431" s="161"/>
      <c r="C1431" s="160"/>
      <c r="D1431" s="162"/>
      <c r="E1431" s="163"/>
      <c r="F1431" s="160"/>
      <c r="G1431" s="160"/>
      <c r="H1431" s="164"/>
      <c r="I1431" s="165"/>
      <c r="J1431" s="166"/>
      <c r="K1431" s="160"/>
      <c r="L1431" s="160"/>
      <c r="M1431" s="160"/>
      <c r="N1431" s="160"/>
      <c r="O1431" s="160"/>
      <c r="P1431" s="167"/>
      <c r="Q1431" s="160"/>
      <c r="R1431" s="160"/>
      <c r="S1431" s="168"/>
      <c r="T1431" s="168"/>
      <c r="U1431" s="168"/>
      <c r="V1431" s="168"/>
      <c r="W1431" s="168"/>
      <c r="X1431" s="168"/>
      <c r="Y1431" s="169"/>
      <c r="Z1431" s="170"/>
      <c r="AA1431" s="170"/>
      <c r="AB1431" s="171"/>
      <c r="AC1431" s="171"/>
      <c r="AD1431" s="171"/>
      <c r="AF1431" s="168"/>
      <c r="AG1431" s="168"/>
      <c r="AH1431" s="168"/>
      <c r="AI1431" s="168"/>
      <c r="AJ1431" s="168"/>
    </row>
    <row r="1432" spans="1:36" s="26" customFormat="1" x14ac:dyDescent="0.2">
      <c r="A1432" s="160"/>
      <c r="B1432" s="161"/>
      <c r="C1432" s="160"/>
      <c r="D1432" s="162"/>
      <c r="E1432" s="163"/>
      <c r="F1432" s="160"/>
      <c r="G1432" s="160"/>
      <c r="H1432" s="164"/>
      <c r="I1432" s="165"/>
      <c r="J1432" s="166"/>
      <c r="K1432" s="160"/>
      <c r="L1432" s="160"/>
      <c r="M1432" s="160"/>
      <c r="N1432" s="160"/>
      <c r="O1432" s="160"/>
      <c r="P1432" s="167"/>
      <c r="Q1432" s="160"/>
      <c r="R1432" s="160"/>
      <c r="S1432" s="168"/>
      <c r="T1432" s="168"/>
      <c r="U1432" s="168"/>
      <c r="V1432" s="168"/>
      <c r="W1432" s="168"/>
      <c r="X1432" s="168"/>
      <c r="Y1432" s="169"/>
      <c r="Z1432" s="170"/>
      <c r="AA1432" s="170"/>
      <c r="AB1432" s="171"/>
      <c r="AC1432" s="171"/>
      <c r="AD1432" s="171"/>
      <c r="AF1432" s="168"/>
      <c r="AG1432" s="168"/>
      <c r="AH1432" s="168"/>
      <c r="AI1432" s="168"/>
      <c r="AJ1432" s="168"/>
    </row>
    <row r="1433" spans="1:36" s="26" customFormat="1" x14ac:dyDescent="0.2">
      <c r="A1433" s="160"/>
      <c r="B1433" s="161"/>
      <c r="C1433" s="160"/>
      <c r="D1433" s="162"/>
      <c r="E1433" s="163"/>
      <c r="F1433" s="160"/>
      <c r="G1433" s="160"/>
      <c r="H1433" s="164"/>
      <c r="I1433" s="165"/>
      <c r="J1433" s="166"/>
      <c r="K1433" s="160"/>
      <c r="L1433" s="160"/>
      <c r="M1433" s="160"/>
      <c r="N1433" s="160"/>
      <c r="O1433" s="160"/>
      <c r="P1433" s="167"/>
      <c r="Q1433" s="160"/>
      <c r="R1433" s="160"/>
      <c r="S1433" s="168"/>
      <c r="T1433" s="168"/>
      <c r="U1433" s="168"/>
      <c r="V1433" s="168"/>
      <c r="W1433" s="168"/>
      <c r="X1433" s="168"/>
      <c r="Y1433" s="169"/>
      <c r="Z1433" s="170"/>
      <c r="AA1433" s="170"/>
      <c r="AB1433" s="171"/>
      <c r="AC1433" s="171"/>
      <c r="AD1433" s="171"/>
      <c r="AF1433" s="168"/>
      <c r="AG1433" s="168"/>
      <c r="AH1433" s="168"/>
      <c r="AI1433" s="168"/>
      <c r="AJ1433" s="168"/>
    </row>
    <row r="1434" spans="1:36" s="26" customFormat="1" x14ac:dyDescent="0.2">
      <c r="A1434" s="160"/>
      <c r="B1434" s="161"/>
      <c r="C1434" s="160"/>
      <c r="D1434" s="162"/>
      <c r="E1434" s="163"/>
      <c r="F1434" s="160"/>
      <c r="G1434" s="160"/>
      <c r="H1434" s="164"/>
      <c r="I1434" s="165"/>
      <c r="J1434" s="166"/>
      <c r="K1434" s="160"/>
      <c r="L1434" s="160"/>
      <c r="M1434" s="160"/>
      <c r="N1434" s="160"/>
      <c r="O1434" s="160"/>
      <c r="P1434" s="167"/>
      <c r="Q1434" s="160"/>
      <c r="R1434" s="160"/>
      <c r="S1434" s="168"/>
      <c r="T1434" s="168"/>
      <c r="U1434" s="168"/>
      <c r="V1434" s="168"/>
      <c r="W1434" s="168"/>
      <c r="X1434" s="168"/>
      <c r="Y1434" s="169"/>
      <c r="Z1434" s="170"/>
      <c r="AA1434" s="170"/>
      <c r="AB1434" s="171"/>
      <c r="AC1434" s="171"/>
      <c r="AD1434" s="171"/>
      <c r="AF1434" s="168"/>
      <c r="AG1434" s="168"/>
      <c r="AH1434" s="168"/>
      <c r="AI1434" s="168"/>
      <c r="AJ1434" s="168"/>
    </row>
    <row r="1435" spans="1:36" s="26" customFormat="1" x14ac:dyDescent="0.2">
      <c r="A1435" s="160"/>
      <c r="B1435" s="161"/>
      <c r="C1435" s="160"/>
      <c r="D1435" s="162"/>
      <c r="E1435" s="163"/>
      <c r="F1435" s="160"/>
      <c r="G1435" s="160"/>
      <c r="H1435" s="164"/>
      <c r="I1435" s="165"/>
      <c r="J1435" s="166"/>
      <c r="K1435" s="160"/>
      <c r="L1435" s="160"/>
      <c r="M1435" s="160"/>
      <c r="N1435" s="160"/>
      <c r="O1435" s="160"/>
      <c r="P1435" s="167"/>
      <c r="Q1435" s="160"/>
      <c r="R1435" s="160"/>
      <c r="S1435" s="168"/>
      <c r="T1435" s="168"/>
      <c r="U1435" s="168"/>
      <c r="V1435" s="168"/>
      <c r="W1435" s="168"/>
      <c r="X1435" s="168"/>
      <c r="Y1435" s="169"/>
      <c r="Z1435" s="170"/>
      <c r="AA1435" s="170"/>
      <c r="AB1435" s="171"/>
      <c r="AC1435" s="171"/>
      <c r="AD1435" s="171"/>
      <c r="AF1435" s="168"/>
      <c r="AG1435" s="168"/>
      <c r="AH1435" s="168"/>
      <c r="AI1435" s="168"/>
      <c r="AJ1435" s="168"/>
    </row>
    <row r="1436" spans="1:36" s="26" customFormat="1" x14ac:dyDescent="0.2">
      <c r="A1436" s="160"/>
      <c r="B1436" s="161"/>
      <c r="C1436" s="160"/>
      <c r="D1436" s="162"/>
      <c r="E1436" s="163"/>
      <c r="F1436" s="160"/>
      <c r="G1436" s="160"/>
      <c r="H1436" s="164"/>
      <c r="I1436" s="165"/>
      <c r="J1436" s="166"/>
      <c r="K1436" s="160"/>
      <c r="L1436" s="160"/>
      <c r="M1436" s="160"/>
      <c r="N1436" s="160"/>
      <c r="O1436" s="160"/>
      <c r="P1436" s="167"/>
      <c r="Q1436" s="160"/>
      <c r="R1436" s="160"/>
      <c r="S1436" s="168"/>
      <c r="T1436" s="168"/>
      <c r="U1436" s="168"/>
      <c r="V1436" s="168"/>
      <c r="W1436" s="168"/>
      <c r="X1436" s="168"/>
      <c r="Y1436" s="169"/>
      <c r="Z1436" s="170"/>
      <c r="AA1436" s="170"/>
      <c r="AB1436" s="171"/>
      <c r="AC1436" s="171"/>
      <c r="AD1436" s="171"/>
      <c r="AF1436" s="168"/>
      <c r="AG1436" s="168"/>
      <c r="AH1436" s="168"/>
      <c r="AI1436" s="168"/>
      <c r="AJ1436" s="168"/>
    </row>
    <row r="1437" spans="1:36" s="26" customFormat="1" x14ac:dyDescent="0.2">
      <c r="A1437" s="160"/>
      <c r="B1437" s="161"/>
      <c r="C1437" s="160"/>
      <c r="D1437" s="162"/>
      <c r="E1437" s="163"/>
      <c r="F1437" s="160"/>
      <c r="G1437" s="160"/>
      <c r="H1437" s="164"/>
      <c r="I1437" s="165"/>
      <c r="J1437" s="166"/>
      <c r="K1437" s="160"/>
      <c r="L1437" s="160"/>
      <c r="M1437" s="160"/>
      <c r="N1437" s="160"/>
      <c r="O1437" s="160"/>
      <c r="P1437" s="167"/>
      <c r="Q1437" s="160"/>
      <c r="R1437" s="160"/>
      <c r="S1437" s="168"/>
      <c r="T1437" s="168"/>
      <c r="U1437" s="168"/>
      <c r="V1437" s="168"/>
      <c r="W1437" s="168"/>
      <c r="X1437" s="168"/>
      <c r="Y1437" s="169"/>
      <c r="Z1437" s="170"/>
      <c r="AA1437" s="170"/>
      <c r="AB1437" s="171"/>
      <c r="AC1437" s="171"/>
      <c r="AD1437" s="171"/>
      <c r="AF1437" s="168"/>
      <c r="AG1437" s="168"/>
      <c r="AH1437" s="168"/>
      <c r="AI1437" s="168"/>
      <c r="AJ1437" s="168"/>
    </row>
    <row r="1438" spans="1:36" s="26" customFormat="1" x14ac:dyDescent="0.2">
      <c r="A1438" s="160"/>
      <c r="B1438" s="161"/>
      <c r="C1438" s="160"/>
      <c r="D1438" s="162"/>
      <c r="E1438" s="163"/>
      <c r="F1438" s="160"/>
      <c r="G1438" s="160"/>
      <c r="H1438" s="164"/>
      <c r="I1438" s="165"/>
      <c r="J1438" s="166"/>
      <c r="K1438" s="160"/>
      <c r="L1438" s="160"/>
      <c r="M1438" s="160"/>
      <c r="N1438" s="160"/>
      <c r="O1438" s="160"/>
      <c r="P1438" s="167"/>
      <c r="Q1438" s="160"/>
      <c r="R1438" s="160"/>
      <c r="S1438" s="168"/>
      <c r="T1438" s="168"/>
      <c r="U1438" s="168"/>
      <c r="V1438" s="168"/>
      <c r="W1438" s="168"/>
      <c r="X1438" s="168"/>
      <c r="Y1438" s="169"/>
      <c r="Z1438" s="170"/>
      <c r="AA1438" s="170"/>
      <c r="AB1438" s="171"/>
      <c r="AC1438" s="171"/>
      <c r="AD1438" s="171"/>
      <c r="AF1438" s="168"/>
      <c r="AG1438" s="168"/>
      <c r="AH1438" s="168"/>
      <c r="AI1438" s="168"/>
      <c r="AJ1438" s="168"/>
    </row>
    <row r="1439" spans="1:36" s="26" customFormat="1" x14ac:dyDescent="0.2">
      <c r="A1439" s="160"/>
      <c r="B1439" s="161"/>
      <c r="C1439" s="160"/>
      <c r="D1439" s="162"/>
      <c r="E1439" s="163"/>
      <c r="F1439" s="160"/>
      <c r="G1439" s="160"/>
      <c r="H1439" s="164"/>
      <c r="I1439" s="165"/>
      <c r="J1439" s="166"/>
      <c r="K1439" s="160"/>
      <c r="L1439" s="160"/>
      <c r="M1439" s="160"/>
      <c r="N1439" s="160"/>
      <c r="O1439" s="160"/>
      <c r="P1439" s="167"/>
      <c r="Q1439" s="160"/>
      <c r="R1439" s="160"/>
      <c r="S1439" s="168"/>
      <c r="T1439" s="168"/>
      <c r="U1439" s="168"/>
      <c r="V1439" s="168"/>
      <c r="W1439" s="168"/>
      <c r="X1439" s="168"/>
      <c r="Y1439" s="169"/>
      <c r="Z1439" s="170"/>
      <c r="AA1439" s="170"/>
      <c r="AB1439" s="171"/>
      <c r="AC1439" s="171"/>
      <c r="AD1439" s="171"/>
      <c r="AF1439" s="168"/>
      <c r="AG1439" s="168"/>
      <c r="AH1439" s="168"/>
      <c r="AI1439" s="168"/>
      <c r="AJ1439" s="168"/>
    </row>
    <row r="1440" spans="1:36" s="26" customFormat="1" x14ac:dyDescent="0.2">
      <c r="A1440" s="160"/>
      <c r="B1440" s="161"/>
      <c r="C1440" s="160"/>
      <c r="D1440" s="162"/>
      <c r="E1440" s="163"/>
      <c r="F1440" s="160"/>
      <c r="G1440" s="160"/>
      <c r="H1440" s="164"/>
      <c r="I1440" s="165"/>
      <c r="J1440" s="166"/>
      <c r="K1440" s="160"/>
      <c r="L1440" s="160"/>
      <c r="M1440" s="160"/>
      <c r="N1440" s="160"/>
      <c r="O1440" s="160"/>
      <c r="P1440" s="167"/>
      <c r="Q1440" s="160"/>
      <c r="R1440" s="160"/>
      <c r="S1440" s="168"/>
      <c r="T1440" s="168"/>
      <c r="U1440" s="168"/>
      <c r="V1440" s="168"/>
      <c r="W1440" s="168"/>
      <c r="X1440" s="168"/>
      <c r="Y1440" s="169"/>
      <c r="Z1440" s="170"/>
      <c r="AA1440" s="170"/>
      <c r="AB1440" s="171"/>
      <c r="AC1440" s="171"/>
      <c r="AD1440" s="171"/>
      <c r="AF1440" s="168"/>
      <c r="AG1440" s="168"/>
      <c r="AH1440" s="168"/>
      <c r="AI1440" s="168"/>
      <c r="AJ1440" s="168"/>
    </row>
    <row r="1441" spans="1:36" s="26" customFormat="1" x14ac:dyDescent="0.2">
      <c r="A1441" s="160"/>
      <c r="B1441" s="161"/>
      <c r="C1441" s="160"/>
      <c r="D1441" s="162"/>
      <c r="E1441" s="163"/>
      <c r="F1441" s="160"/>
      <c r="G1441" s="160"/>
      <c r="H1441" s="164"/>
      <c r="I1441" s="165"/>
      <c r="J1441" s="166"/>
      <c r="K1441" s="160"/>
      <c r="L1441" s="160"/>
      <c r="M1441" s="160"/>
      <c r="N1441" s="160"/>
      <c r="O1441" s="160"/>
      <c r="P1441" s="167"/>
      <c r="Q1441" s="160"/>
      <c r="R1441" s="160"/>
      <c r="S1441" s="168"/>
      <c r="T1441" s="168"/>
      <c r="U1441" s="168"/>
      <c r="V1441" s="168"/>
      <c r="W1441" s="168"/>
      <c r="X1441" s="168"/>
      <c r="Y1441" s="169"/>
      <c r="Z1441" s="170"/>
      <c r="AA1441" s="170"/>
      <c r="AB1441" s="171"/>
      <c r="AC1441" s="171"/>
      <c r="AD1441" s="171"/>
      <c r="AF1441" s="168"/>
      <c r="AG1441" s="168"/>
      <c r="AH1441" s="168"/>
      <c r="AI1441" s="168"/>
      <c r="AJ1441" s="168"/>
    </row>
    <row r="1442" spans="1:36" s="26" customFormat="1" x14ac:dyDescent="0.2">
      <c r="A1442" s="160"/>
      <c r="B1442" s="161"/>
      <c r="C1442" s="160"/>
      <c r="D1442" s="162"/>
      <c r="E1442" s="163"/>
      <c r="F1442" s="160"/>
      <c r="G1442" s="160"/>
      <c r="H1442" s="164"/>
      <c r="I1442" s="165"/>
      <c r="J1442" s="166"/>
      <c r="K1442" s="160"/>
      <c r="L1442" s="160"/>
      <c r="M1442" s="160"/>
      <c r="N1442" s="160"/>
      <c r="O1442" s="160"/>
      <c r="P1442" s="167"/>
      <c r="Q1442" s="160"/>
      <c r="R1442" s="160"/>
      <c r="S1442" s="168"/>
      <c r="T1442" s="168"/>
      <c r="U1442" s="168"/>
      <c r="V1442" s="168"/>
      <c r="W1442" s="168"/>
      <c r="X1442" s="168"/>
      <c r="Y1442" s="169"/>
      <c r="Z1442" s="170"/>
      <c r="AA1442" s="170"/>
      <c r="AB1442" s="171"/>
      <c r="AC1442" s="171"/>
      <c r="AD1442" s="171"/>
      <c r="AF1442" s="168"/>
      <c r="AG1442" s="168"/>
      <c r="AH1442" s="168"/>
      <c r="AI1442" s="168"/>
      <c r="AJ1442" s="168"/>
    </row>
    <row r="1443" spans="1:36" s="26" customFormat="1" x14ac:dyDescent="0.2">
      <c r="A1443" s="160"/>
      <c r="B1443" s="161"/>
      <c r="C1443" s="160"/>
      <c r="D1443" s="162"/>
      <c r="E1443" s="163"/>
      <c r="F1443" s="160"/>
      <c r="G1443" s="160"/>
      <c r="H1443" s="164"/>
      <c r="I1443" s="165"/>
      <c r="J1443" s="166"/>
      <c r="K1443" s="160"/>
      <c r="L1443" s="160"/>
      <c r="M1443" s="160"/>
      <c r="N1443" s="160"/>
      <c r="O1443" s="160"/>
      <c r="P1443" s="167"/>
      <c r="Q1443" s="160"/>
      <c r="R1443" s="160"/>
      <c r="S1443" s="168"/>
      <c r="T1443" s="168"/>
      <c r="U1443" s="168"/>
      <c r="V1443" s="168"/>
      <c r="W1443" s="168"/>
      <c r="X1443" s="168"/>
      <c r="Y1443" s="169"/>
      <c r="Z1443" s="170"/>
      <c r="AA1443" s="170"/>
      <c r="AB1443" s="171"/>
      <c r="AC1443" s="171"/>
      <c r="AD1443" s="171"/>
      <c r="AF1443" s="168"/>
      <c r="AG1443" s="168"/>
      <c r="AH1443" s="168"/>
      <c r="AI1443" s="168"/>
      <c r="AJ1443" s="168"/>
    </row>
    <row r="1444" spans="1:36" s="26" customFormat="1" x14ac:dyDescent="0.2">
      <c r="A1444" s="160"/>
      <c r="B1444" s="161"/>
      <c r="C1444" s="160"/>
      <c r="D1444" s="162"/>
      <c r="E1444" s="163"/>
      <c r="F1444" s="160"/>
      <c r="G1444" s="160"/>
      <c r="H1444" s="164"/>
      <c r="I1444" s="165"/>
      <c r="J1444" s="166"/>
      <c r="K1444" s="160"/>
      <c r="L1444" s="160"/>
      <c r="M1444" s="160"/>
      <c r="N1444" s="160"/>
      <c r="O1444" s="160"/>
      <c r="P1444" s="167"/>
      <c r="Q1444" s="160"/>
      <c r="R1444" s="160"/>
      <c r="S1444" s="168"/>
      <c r="T1444" s="168"/>
      <c r="U1444" s="168"/>
      <c r="V1444" s="168"/>
      <c r="W1444" s="168"/>
      <c r="X1444" s="168"/>
      <c r="Y1444" s="169"/>
      <c r="Z1444" s="170"/>
      <c r="AA1444" s="170"/>
      <c r="AB1444" s="171"/>
      <c r="AC1444" s="171"/>
      <c r="AD1444" s="171"/>
      <c r="AF1444" s="168"/>
      <c r="AG1444" s="168"/>
      <c r="AH1444" s="168"/>
      <c r="AI1444" s="168"/>
      <c r="AJ1444" s="168"/>
    </row>
    <row r="1445" spans="1:36" s="26" customFormat="1" x14ac:dyDescent="0.2">
      <c r="A1445" s="160"/>
      <c r="B1445" s="161"/>
      <c r="C1445" s="160"/>
      <c r="D1445" s="162"/>
      <c r="E1445" s="163"/>
      <c r="F1445" s="160"/>
      <c r="G1445" s="160"/>
      <c r="H1445" s="164"/>
      <c r="I1445" s="165"/>
      <c r="J1445" s="166"/>
      <c r="K1445" s="160"/>
      <c r="L1445" s="160"/>
      <c r="M1445" s="160"/>
      <c r="N1445" s="160"/>
      <c r="O1445" s="160"/>
      <c r="P1445" s="167"/>
      <c r="Q1445" s="160"/>
      <c r="R1445" s="160"/>
      <c r="S1445" s="168"/>
      <c r="T1445" s="168"/>
      <c r="U1445" s="168"/>
      <c r="V1445" s="168"/>
      <c r="W1445" s="168"/>
      <c r="X1445" s="168"/>
      <c r="Y1445" s="169"/>
      <c r="Z1445" s="170"/>
      <c r="AA1445" s="170"/>
      <c r="AB1445" s="171"/>
      <c r="AC1445" s="171"/>
      <c r="AD1445" s="171"/>
      <c r="AF1445" s="168"/>
      <c r="AG1445" s="168"/>
      <c r="AH1445" s="168"/>
      <c r="AI1445" s="168"/>
      <c r="AJ1445" s="168"/>
    </row>
    <row r="1446" spans="1:36" s="26" customFormat="1" x14ac:dyDescent="0.2">
      <c r="A1446" s="160"/>
      <c r="B1446" s="161"/>
      <c r="C1446" s="160"/>
      <c r="D1446" s="162"/>
      <c r="E1446" s="163"/>
      <c r="F1446" s="160"/>
      <c r="G1446" s="160"/>
      <c r="H1446" s="164"/>
      <c r="I1446" s="165"/>
      <c r="J1446" s="166"/>
      <c r="K1446" s="160"/>
      <c r="L1446" s="160"/>
      <c r="M1446" s="160"/>
      <c r="N1446" s="160"/>
      <c r="O1446" s="160"/>
      <c r="P1446" s="167"/>
      <c r="Q1446" s="160"/>
      <c r="R1446" s="160"/>
      <c r="S1446" s="168"/>
      <c r="T1446" s="168"/>
      <c r="U1446" s="168"/>
      <c r="V1446" s="168"/>
      <c r="W1446" s="168"/>
      <c r="X1446" s="168"/>
      <c r="Y1446" s="169"/>
      <c r="Z1446" s="170"/>
      <c r="AA1446" s="170"/>
      <c r="AB1446" s="171"/>
      <c r="AC1446" s="171"/>
      <c r="AD1446" s="171"/>
      <c r="AF1446" s="168"/>
      <c r="AG1446" s="168"/>
      <c r="AH1446" s="168"/>
      <c r="AI1446" s="168"/>
      <c r="AJ1446" s="168"/>
    </row>
    <row r="1447" spans="1:36" s="26" customFormat="1" x14ac:dyDescent="0.2">
      <c r="A1447" s="160"/>
      <c r="B1447" s="161"/>
      <c r="C1447" s="160"/>
      <c r="D1447" s="162"/>
      <c r="E1447" s="163"/>
      <c r="F1447" s="160"/>
      <c r="G1447" s="160"/>
      <c r="H1447" s="164"/>
      <c r="I1447" s="165"/>
      <c r="J1447" s="166"/>
      <c r="K1447" s="160"/>
      <c r="L1447" s="160"/>
      <c r="M1447" s="160"/>
      <c r="N1447" s="160"/>
      <c r="O1447" s="160"/>
      <c r="P1447" s="167"/>
      <c r="Q1447" s="160"/>
      <c r="R1447" s="160"/>
      <c r="S1447" s="168"/>
      <c r="T1447" s="168"/>
      <c r="U1447" s="168"/>
      <c r="V1447" s="168"/>
      <c r="W1447" s="168"/>
      <c r="X1447" s="168"/>
      <c r="Y1447" s="169"/>
      <c r="Z1447" s="170"/>
      <c r="AA1447" s="170"/>
      <c r="AB1447" s="171"/>
      <c r="AC1447" s="171"/>
      <c r="AD1447" s="171"/>
      <c r="AF1447" s="168"/>
      <c r="AG1447" s="168"/>
      <c r="AH1447" s="168"/>
      <c r="AI1447" s="168"/>
      <c r="AJ1447" s="168"/>
    </row>
    <row r="1448" spans="1:36" s="26" customFormat="1" x14ac:dyDescent="0.2">
      <c r="A1448" s="160"/>
      <c r="B1448" s="161"/>
      <c r="C1448" s="160"/>
      <c r="D1448" s="162"/>
      <c r="E1448" s="163"/>
      <c r="F1448" s="160"/>
      <c r="G1448" s="160"/>
      <c r="H1448" s="164"/>
      <c r="I1448" s="165"/>
      <c r="J1448" s="166"/>
      <c r="K1448" s="160"/>
      <c r="L1448" s="160"/>
      <c r="M1448" s="160"/>
      <c r="N1448" s="160"/>
      <c r="O1448" s="160"/>
      <c r="P1448" s="167"/>
      <c r="Q1448" s="160"/>
      <c r="R1448" s="160"/>
      <c r="S1448" s="168"/>
      <c r="T1448" s="168"/>
      <c r="U1448" s="168"/>
      <c r="V1448" s="168"/>
      <c r="W1448" s="168"/>
      <c r="X1448" s="168"/>
      <c r="Y1448" s="169"/>
      <c r="Z1448" s="170"/>
      <c r="AA1448" s="170"/>
      <c r="AB1448" s="171"/>
      <c r="AC1448" s="171"/>
      <c r="AD1448" s="171"/>
      <c r="AF1448" s="168"/>
      <c r="AG1448" s="168"/>
      <c r="AH1448" s="168"/>
      <c r="AI1448" s="168"/>
      <c r="AJ1448" s="168"/>
    </row>
    <row r="1449" spans="1:36" s="26" customFormat="1" x14ac:dyDescent="0.2">
      <c r="A1449" s="160"/>
      <c r="B1449" s="161"/>
      <c r="C1449" s="160"/>
      <c r="D1449" s="162"/>
      <c r="E1449" s="163"/>
      <c r="F1449" s="160"/>
      <c r="G1449" s="160"/>
      <c r="H1449" s="164"/>
      <c r="I1449" s="165"/>
      <c r="J1449" s="166"/>
      <c r="K1449" s="160"/>
      <c r="L1449" s="160"/>
      <c r="M1449" s="160"/>
      <c r="N1449" s="160"/>
      <c r="O1449" s="160"/>
      <c r="P1449" s="167"/>
      <c r="Q1449" s="160"/>
      <c r="R1449" s="160"/>
      <c r="S1449" s="168"/>
      <c r="T1449" s="168"/>
      <c r="U1449" s="168"/>
      <c r="V1449" s="168"/>
      <c r="W1449" s="168"/>
      <c r="X1449" s="168"/>
      <c r="Y1449" s="169"/>
      <c r="Z1449" s="170"/>
      <c r="AA1449" s="170"/>
      <c r="AB1449" s="171"/>
      <c r="AC1449" s="171"/>
      <c r="AD1449" s="171"/>
      <c r="AF1449" s="168"/>
      <c r="AG1449" s="168"/>
      <c r="AH1449" s="168"/>
      <c r="AI1449" s="168"/>
      <c r="AJ1449" s="168"/>
    </row>
    <row r="1450" spans="1:36" s="26" customFormat="1" x14ac:dyDescent="0.2">
      <c r="A1450" s="160"/>
      <c r="B1450" s="161"/>
      <c r="C1450" s="160"/>
      <c r="D1450" s="162"/>
      <c r="E1450" s="163"/>
      <c r="F1450" s="160"/>
      <c r="G1450" s="160"/>
      <c r="H1450" s="164"/>
      <c r="I1450" s="165"/>
      <c r="J1450" s="166"/>
      <c r="K1450" s="160"/>
      <c r="L1450" s="160"/>
      <c r="M1450" s="160"/>
      <c r="N1450" s="160"/>
      <c r="O1450" s="160"/>
      <c r="P1450" s="167"/>
      <c r="Q1450" s="160"/>
      <c r="R1450" s="160"/>
      <c r="S1450" s="168"/>
      <c r="T1450" s="168"/>
      <c r="U1450" s="168"/>
      <c r="V1450" s="168"/>
      <c r="W1450" s="168"/>
      <c r="X1450" s="168"/>
      <c r="Y1450" s="169"/>
      <c r="Z1450" s="170"/>
      <c r="AA1450" s="170"/>
      <c r="AB1450" s="171"/>
      <c r="AC1450" s="171"/>
      <c r="AD1450" s="171"/>
      <c r="AF1450" s="168"/>
      <c r="AG1450" s="168"/>
      <c r="AH1450" s="168"/>
      <c r="AI1450" s="168"/>
      <c r="AJ1450" s="168"/>
    </row>
    <row r="1451" spans="1:36" s="26" customFormat="1" x14ac:dyDescent="0.2">
      <c r="A1451" s="160"/>
      <c r="B1451" s="161"/>
      <c r="C1451" s="160"/>
      <c r="D1451" s="162"/>
      <c r="E1451" s="163"/>
      <c r="F1451" s="160"/>
      <c r="G1451" s="160"/>
      <c r="H1451" s="164"/>
      <c r="I1451" s="165"/>
      <c r="J1451" s="166"/>
      <c r="K1451" s="160"/>
      <c r="L1451" s="160"/>
      <c r="M1451" s="160"/>
      <c r="N1451" s="160"/>
      <c r="O1451" s="160"/>
      <c r="P1451" s="167"/>
      <c r="Q1451" s="160"/>
      <c r="R1451" s="160"/>
      <c r="S1451" s="168"/>
      <c r="T1451" s="168"/>
      <c r="U1451" s="168"/>
      <c r="V1451" s="168"/>
      <c r="W1451" s="168"/>
      <c r="X1451" s="168"/>
      <c r="Y1451" s="169"/>
      <c r="Z1451" s="170"/>
      <c r="AA1451" s="170"/>
      <c r="AB1451" s="171"/>
      <c r="AC1451" s="171"/>
      <c r="AD1451" s="171"/>
      <c r="AF1451" s="168"/>
      <c r="AG1451" s="168"/>
      <c r="AH1451" s="168"/>
      <c r="AI1451" s="168"/>
      <c r="AJ1451" s="168"/>
    </row>
    <row r="1452" spans="1:36" s="26" customFormat="1" x14ac:dyDescent="0.2">
      <c r="A1452" s="160"/>
      <c r="B1452" s="161"/>
      <c r="C1452" s="160"/>
      <c r="D1452" s="162"/>
      <c r="E1452" s="163"/>
      <c r="F1452" s="160"/>
      <c r="G1452" s="160"/>
      <c r="H1452" s="164"/>
      <c r="I1452" s="165"/>
      <c r="J1452" s="166"/>
      <c r="K1452" s="160"/>
      <c r="L1452" s="160"/>
      <c r="M1452" s="160"/>
      <c r="N1452" s="160"/>
      <c r="O1452" s="160"/>
      <c r="P1452" s="167"/>
      <c r="Q1452" s="160"/>
      <c r="R1452" s="160"/>
      <c r="S1452" s="168"/>
      <c r="T1452" s="168"/>
      <c r="U1452" s="168"/>
      <c r="V1452" s="168"/>
      <c r="W1452" s="168"/>
      <c r="X1452" s="168"/>
      <c r="Y1452" s="169"/>
      <c r="Z1452" s="170"/>
      <c r="AA1452" s="170"/>
      <c r="AB1452" s="171"/>
      <c r="AC1452" s="171"/>
      <c r="AD1452" s="171"/>
      <c r="AF1452" s="168"/>
      <c r="AG1452" s="168"/>
      <c r="AH1452" s="168"/>
      <c r="AI1452" s="168"/>
      <c r="AJ1452" s="168"/>
    </row>
    <row r="1453" spans="1:36" s="26" customFormat="1" x14ac:dyDescent="0.2">
      <c r="A1453" s="160"/>
      <c r="B1453" s="161"/>
      <c r="C1453" s="160"/>
      <c r="D1453" s="162"/>
      <c r="E1453" s="163"/>
      <c r="F1453" s="160"/>
      <c r="G1453" s="160"/>
      <c r="H1453" s="164"/>
      <c r="I1453" s="165"/>
      <c r="J1453" s="166"/>
      <c r="K1453" s="160"/>
      <c r="L1453" s="160"/>
      <c r="M1453" s="160"/>
      <c r="N1453" s="160"/>
      <c r="O1453" s="160"/>
      <c r="P1453" s="167"/>
      <c r="Q1453" s="160"/>
      <c r="R1453" s="160"/>
      <c r="S1453" s="168"/>
      <c r="T1453" s="168"/>
      <c r="U1453" s="168"/>
      <c r="V1453" s="168"/>
      <c r="W1453" s="168"/>
      <c r="X1453" s="168"/>
      <c r="Y1453" s="169"/>
      <c r="Z1453" s="170"/>
      <c r="AA1453" s="170"/>
      <c r="AB1453" s="171"/>
      <c r="AC1453" s="171"/>
      <c r="AD1453" s="171"/>
      <c r="AF1453" s="168"/>
      <c r="AG1453" s="168"/>
      <c r="AH1453" s="168"/>
      <c r="AI1453" s="168"/>
      <c r="AJ1453" s="168"/>
    </row>
    <row r="1454" spans="1:36" s="26" customFormat="1" x14ac:dyDescent="0.2">
      <c r="A1454" s="160"/>
      <c r="B1454" s="161"/>
      <c r="C1454" s="160"/>
      <c r="D1454" s="162"/>
      <c r="E1454" s="163"/>
      <c r="F1454" s="160"/>
      <c r="G1454" s="160"/>
      <c r="H1454" s="164"/>
      <c r="I1454" s="165"/>
      <c r="J1454" s="166"/>
      <c r="K1454" s="160"/>
      <c r="L1454" s="160"/>
      <c r="M1454" s="160"/>
      <c r="N1454" s="160"/>
      <c r="O1454" s="160"/>
      <c r="P1454" s="167"/>
      <c r="Q1454" s="160"/>
      <c r="R1454" s="160"/>
      <c r="S1454" s="168"/>
      <c r="T1454" s="168"/>
      <c r="U1454" s="168"/>
      <c r="V1454" s="168"/>
      <c r="W1454" s="168"/>
      <c r="X1454" s="168"/>
      <c r="Y1454" s="169"/>
      <c r="Z1454" s="170"/>
      <c r="AA1454" s="170"/>
      <c r="AB1454" s="171"/>
      <c r="AC1454" s="171"/>
      <c r="AD1454" s="171"/>
      <c r="AF1454" s="168"/>
      <c r="AG1454" s="168"/>
      <c r="AH1454" s="168"/>
      <c r="AI1454" s="168"/>
      <c r="AJ1454" s="168"/>
    </row>
    <row r="1455" spans="1:36" s="26" customFormat="1" x14ac:dyDescent="0.2">
      <c r="A1455" s="160"/>
      <c r="B1455" s="161"/>
      <c r="C1455" s="160"/>
      <c r="D1455" s="162"/>
      <c r="E1455" s="163"/>
      <c r="F1455" s="160"/>
      <c r="G1455" s="160"/>
      <c r="H1455" s="164"/>
      <c r="I1455" s="165"/>
      <c r="J1455" s="166"/>
      <c r="K1455" s="160"/>
      <c r="L1455" s="160"/>
      <c r="M1455" s="160"/>
      <c r="N1455" s="160"/>
      <c r="O1455" s="160"/>
      <c r="P1455" s="167"/>
      <c r="Q1455" s="160"/>
      <c r="R1455" s="160"/>
      <c r="S1455" s="168"/>
      <c r="T1455" s="168"/>
      <c r="U1455" s="168"/>
      <c r="V1455" s="168"/>
      <c r="W1455" s="168"/>
      <c r="X1455" s="168"/>
      <c r="Y1455" s="169"/>
      <c r="Z1455" s="170"/>
      <c r="AA1455" s="170"/>
      <c r="AB1455" s="171"/>
      <c r="AC1455" s="171"/>
      <c r="AD1455" s="171"/>
      <c r="AF1455" s="168"/>
      <c r="AG1455" s="168"/>
      <c r="AH1455" s="168"/>
      <c r="AI1455" s="168"/>
      <c r="AJ1455" s="168"/>
    </row>
    <row r="1456" spans="1:36" s="26" customFormat="1" x14ac:dyDescent="0.2">
      <c r="A1456" s="160"/>
      <c r="B1456" s="161"/>
      <c r="C1456" s="160"/>
      <c r="D1456" s="162"/>
      <c r="E1456" s="163"/>
      <c r="F1456" s="160"/>
      <c r="G1456" s="160"/>
      <c r="H1456" s="164"/>
      <c r="I1456" s="165"/>
      <c r="J1456" s="166"/>
      <c r="K1456" s="160"/>
      <c r="L1456" s="160"/>
      <c r="M1456" s="160"/>
      <c r="N1456" s="160"/>
      <c r="O1456" s="160"/>
      <c r="P1456" s="167"/>
      <c r="Q1456" s="160"/>
      <c r="R1456" s="160"/>
      <c r="S1456" s="168"/>
      <c r="T1456" s="168"/>
      <c r="U1456" s="168"/>
      <c r="V1456" s="168"/>
      <c r="W1456" s="168"/>
      <c r="X1456" s="168"/>
      <c r="Y1456" s="169"/>
      <c r="Z1456" s="170"/>
      <c r="AA1456" s="170"/>
      <c r="AB1456" s="171"/>
      <c r="AC1456" s="171"/>
      <c r="AD1456" s="171"/>
      <c r="AF1456" s="168"/>
      <c r="AG1456" s="168"/>
      <c r="AH1456" s="168"/>
      <c r="AI1456" s="168"/>
      <c r="AJ1456" s="168"/>
    </row>
    <row r="1457" spans="1:36" s="26" customFormat="1" x14ac:dyDescent="0.2">
      <c r="A1457" s="160"/>
      <c r="B1457" s="161"/>
      <c r="C1457" s="160"/>
      <c r="D1457" s="162"/>
      <c r="E1457" s="163"/>
      <c r="F1457" s="160"/>
      <c r="G1457" s="160"/>
      <c r="H1457" s="164"/>
      <c r="I1457" s="165"/>
      <c r="J1457" s="166"/>
      <c r="K1457" s="160"/>
      <c r="L1457" s="160"/>
      <c r="M1457" s="160"/>
      <c r="N1457" s="160"/>
      <c r="O1457" s="160"/>
      <c r="P1457" s="167"/>
      <c r="Q1457" s="160"/>
      <c r="R1457" s="160"/>
      <c r="S1457" s="168"/>
      <c r="T1457" s="168"/>
      <c r="U1457" s="168"/>
      <c r="V1457" s="168"/>
      <c r="W1457" s="168"/>
      <c r="X1457" s="168"/>
      <c r="Y1457" s="169"/>
      <c r="Z1457" s="170"/>
      <c r="AA1457" s="170"/>
      <c r="AB1457" s="171"/>
      <c r="AC1457" s="171"/>
      <c r="AD1457" s="171"/>
      <c r="AF1457" s="168"/>
      <c r="AG1457" s="168"/>
      <c r="AH1457" s="168"/>
      <c r="AI1457" s="168"/>
      <c r="AJ1457" s="168"/>
    </row>
    <row r="1458" spans="1:36" s="26" customFormat="1" x14ac:dyDescent="0.2">
      <c r="A1458" s="160"/>
      <c r="B1458" s="161"/>
      <c r="C1458" s="160"/>
      <c r="D1458" s="162"/>
      <c r="E1458" s="163"/>
      <c r="F1458" s="160"/>
      <c r="G1458" s="160"/>
      <c r="H1458" s="164"/>
      <c r="I1458" s="165"/>
      <c r="J1458" s="166"/>
      <c r="K1458" s="160"/>
      <c r="L1458" s="160"/>
      <c r="M1458" s="160"/>
      <c r="N1458" s="160"/>
      <c r="O1458" s="160"/>
      <c r="P1458" s="167"/>
      <c r="Q1458" s="160"/>
      <c r="R1458" s="160"/>
      <c r="S1458" s="168"/>
      <c r="T1458" s="168"/>
      <c r="U1458" s="168"/>
      <c r="V1458" s="168"/>
      <c r="W1458" s="168"/>
      <c r="X1458" s="168"/>
      <c r="Y1458" s="169"/>
      <c r="Z1458" s="170"/>
      <c r="AA1458" s="170"/>
      <c r="AB1458" s="171"/>
      <c r="AC1458" s="171"/>
      <c r="AD1458" s="171"/>
      <c r="AF1458" s="168"/>
      <c r="AG1458" s="168"/>
      <c r="AH1458" s="168"/>
      <c r="AI1458" s="168"/>
      <c r="AJ1458" s="168"/>
    </row>
    <row r="1459" spans="1:36" s="26" customFormat="1" x14ac:dyDescent="0.2">
      <c r="A1459" s="160"/>
      <c r="B1459" s="161"/>
      <c r="C1459" s="160"/>
      <c r="D1459" s="162"/>
      <c r="E1459" s="163"/>
      <c r="F1459" s="160"/>
      <c r="G1459" s="160"/>
      <c r="H1459" s="164"/>
      <c r="I1459" s="165"/>
      <c r="J1459" s="166"/>
      <c r="K1459" s="160"/>
      <c r="L1459" s="160"/>
      <c r="M1459" s="160"/>
      <c r="N1459" s="160"/>
      <c r="O1459" s="160"/>
      <c r="P1459" s="167"/>
      <c r="Q1459" s="160"/>
      <c r="R1459" s="160"/>
      <c r="S1459" s="168"/>
      <c r="T1459" s="168"/>
      <c r="U1459" s="168"/>
      <c r="V1459" s="168"/>
      <c r="W1459" s="168"/>
      <c r="X1459" s="168"/>
      <c r="Y1459" s="169"/>
      <c r="Z1459" s="170"/>
      <c r="AA1459" s="170"/>
      <c r="AB1459" s="171"/>
      <c r="AC1459" s="171"/>
      <c r="AD1459" s="171"/>
      <c r="AF1459" s="168"/>
      <c r="AG1459" s="168"/>
      <c r="AH1459" s="168"/>
      <c r="AI1459" s="168"/>
      <c r="AJ1459" s="168"/>
    </row>
    <row r="1460" spans="1:36" s="26" customFormat="1" x14ac:dyDescent="0.2">
      <c r="A1460" s="160"/>
      <c r="B1460" s="161"/>
      <c r="C1460" s="160"/>
      <c r="D1460" s="162"/>
      <c r="E1460" s="163"/>
      <c r="F1460" s="160"/>
      <c r="G1460" s="160"/>
      <c r="H1460" s="164"/>
      <c r="I1460" s="165"/>
      <c r="J1460" s="166"/>
      <c r="K1460" s="160"/>
      <c r="L1460" s="160"/>
      <c r="M1460" s="160"/>
      <c r="N1460" s="160"/>
      <c r="O1460" s="160"/>
      <c r="P1460" s="167"/>
      <c r="Q1460" s="160"/>
      <c r="R1460" s="160"/>
      <c r="S1460" s="168"/>
      <c r="T1460" s="168"/>
      <c r="U1460" s="168"/>
      <c r="V1460" s="168"/>
      <c r="W1460" s="168"/>
      <c r="X1460" s="168"/>
      <c r="Y1460" s="169"/>
      <c r="Z1460" s="170"/>
      <c r="AA1460" s="170"/>
      <c r="AB1460" s="171"/>
      <c r="AC1460" s="171"/>
      <c r="AD1460" s="171"/>
      <c r="AF1460" s="168"/>
      <c r="AG1460" s="168"/>
      <c r="AH1460" s="168"/>
      <c r="AI1460" s="168"/>
      <c r="AJ1460" s="168"/>
    </row>
    <row r="1461" spans="1:36" s="26" customFormat="1" x14ac:dyDescent="0.2">
      <c r="A1461" s="160"/>
      <c r="B1461" s="161"/>
      <c r="C1461" s="160"/>
      <c r="D1461" s="162"/>
      <c r="E1461" s="163"/>
      <c r="F1461" s="160"/>
      <c r="G1461" s="160"/>
      <c r="H1461" s="164"/>
      <c r="I1461" s="165"/>
      <c r="J1461" s="166"/>
      <c r="K1461" s="160"/>
      <c r="L1461" s="160"/>
      <c r="M1461" s="160"/>
      <c r="N1461" s="160"/>
      <c r="O1461" s="160"/>
      <c r="P1461" s="167"/>
      <c r="Q1461" s="160"/>
      <c r="R1461" s="160"/>
      <c r="S1461" s="168"/>
      <c r="T1461" s="168"/>
      <c r="U1461" s="168"/>
      <c r="V1461" s="168"/>
      <c r="W1461" s="168"/>
      <c r="X1461" s="168"/>
      <c r="Y1461" s="169"/>
      <c r="Z1461" s="170"/>
      <c r="AA1461" s="170"/>
      <c r="AB1461" s="171"/>
      <c r="AC1461" s="171"/>
      <c r="AD1461" s="171"/>
      <c r="AF1461" s="168"/>
      <c r="AG1461" s="168"/>
      <c r="AH1461" s="168"/>
      <c r="AI1461" s="168"/>
      <c r="AJ1461" s="168"/>
    </row>
    <row r="1462" spans="1:36" s="26" customFormat="1" x14ac:dyDescent="0.2">
      <c r="A1462" s="160"/>
      <c r="B1462" s="161"/>
      <c r="C1462" s="160"/>
      <c r="D1462" s="162"/>
      <c r="E1462" s="163"/>
      <c r="F1462" s="160"/>
      <c r="G1462" s="160"/>
      <c r="H1462" s="164"/>
      <c r="I1462" s="165"/>
      <c r="J1462" s="166"/>
      <c r="K1462" s="160"/>
      <c r="L1462" s="160"/>
      <c r="M1462" s="160"/>
      <c r="N1462" s="160"/>
      <c r="O1462" s="160"/>
      <c r="P1462" s="167"/>
      <c r="Q1462" s="160"/>
      <c r="R1462" s="160"/>
      <c r="S1462" s="168"/>
      <c r="T1462" s="168"/>
      <c r="U1462" s="168"/>
      <c r="V1462" s="168"/>
      <c r="W1462" s="168"/>
      <c r="X1462" s="168"/>
      <c r="Y1462" s="169"/>
      <c r="Z1462" s="170"/>
      <c r="AA1462" s="170"/>
      <c r="AB1462" s="171"/>
      <c r="AC1462" s="171"/>
      <c r="AD1462" s="171"/>
      <c r="AF1462" s="168"/>
      <c r="AG1462" s="168"/>
      <c r="AH1462" s="168"/>
      <c r="AI1462" s="168"/>
      <c r="AJ1462" s="168"/>
    </row>
    <row r="1463" spans="1:36" s="26" customFormat="1" x14ac:dyDescent="0.2">
      <c r="A1463" s="160"/>
      <c r="B1463" s="161"/>
      <c r="C1463" s="160"/>
      <c r="D1463" s="162"/>
      <c r="E1463" s="163"/>
      <c r="F1463" s="160"/>
      <c r="G1463" s="160"/>
      <c r="H1463" s="164"/>
      <c r="I1463" s="165"/>
      <c r="J1463" s="166"/>
      <c r="K1463" s="160"/>
      <c r="L1463" s="160"/>
      <c r="M1463" s="160"/>
      <c r="N1463" s="160"/>
      <c r="O1463" s="160"/>
      <c r="P1463" s="167"/>
      <c r="Q1463" s="160"/>
      <c r="R1463" s="160"/>
      <c r="S1463" s="168"/>
      <c r="T1463" s="168"/>
      <c r="U1463" s="168"/>
      <c r="V1463" s="168"/>
      <c r="W1463" s="168"/>
      <c r="X1463" s="168"/>
      <c r="Y1463" s="169"/>
      <c r="Z1463" s="170"/>
      <c r="AA1463" s="170"/>
      <c r="AB1463" s="171"/>
      <c r="AC1463" s="171"/>
      <c r="AD1463" s="171"/>
      <c r="AF1463" s="168"/>
      <c r="AG1463" s="168"/>
      <c r="AH1463" s="168"/>
      <c r="AI1463" s="168"/>
      <c r="AJ1463" s="168"/>
    </row>
    <row r="1464" spans="1:36" s="26" customFormat="1" x14ac:dyDescent="0.2">
      <c r="A1464" s="160"/>
      <c r="B1464" s="161"/>
      <c r="C1464" s="160"/>
      <c r="D1464" s="162"/>
      <c r="E1464" s="163"/>
      <c r="F1464" s="160"/>
      <c r="G1464" s="160"/>
      <c r="H1464" s="164"/>
      <c r="I1464" s="165"/>
      <c r="J1464" s="166"/>
      <c r="K1464" s="160"/>
      <c r="L1464" s="160"/>
      <c r="M1464" s="160"/>
      <c r="N1464" s="160"/>
      <c r="O1464" s="160"/>
      <c r="P1464" s="167"/>
      <c r="Q1464" s="160"/>
      <c r="R1464" s="160"/>
      <c r="S1464" s="168"/>
      <c r="T1464" s="168"/>
      <c r="U1464" s="168"/>
      <c r="V1464" s="168"/>
      <c r="W1464" s="168"/>
      <c r="X1464" s="168"/>
      <c r="Y1464" s="169"/>
      <c r="Z1464" s="170"/>
      <c r="AA1464" s="170"/>
      <c r="AB1464" s="171"/>
      <c r="AC1464" s="171"/>
      <c r="AD1464" s="171"/>
      <c r="AF1464" s="168"/>
      <c r="AG1464" s="168"/>
      <c r="AH1464" s="168"/>
      <c r="AI1464" s="168"/>
      <c r="AJ1464" s="168"/>
    </row>
    <row r="1465" spans="1:36" s="26" customFormat="1" x14ac:dyDescent="0.2">
      <c r="A1465" s="160"/>
      <c r="B1465" s="161"/>
      <c r="C1465" s="160"/>
      <c r="D1465" s="162"/>
      <c r="E1465" s="163"/>
      <c r="F1465" s="160"/>
      <c r="G1465" s="160"/>
      <c r="H1465" s="164"/>
      <c r="I1465" s="165"/>
      <c r="J1465" s="166"/>
      <c r="K1465" s="160"/>
      <c r="L1465" s="160"/>
      <c r="M1465" s="160"/>
      <c r="N1465" s="160"/>
      <c r="O1465" s="160"/>
      <c r="P1465" s="167"/>
      <c r="Q1465" s="160"/>
      <c r="R1465" s="160"/>
      <c r="S1465" s="168"/>
      <c r="T1465" s="168"/>
      <c r="U1465" s="168"/>
      <c r="V1465" s="168"/>
      <c r="W1465" s="168"/>
      <c r="X1465" s="168"/>
      <c r="Y1465" s="169"/>
      <c r="Z1465" s="170"/>
      <c r="AA1465" s="170"/>
      <c r="AB1465" s="171"/>
      <c r="AC1465" s="171"/>
      <c r="AD1465" s="171"/>
      <c r="AF1465" s="168"/>
      <c r="AG1465" s="168"/>
      <c r="AH1465" s="168"/>
      <c r="AI1465" s="168"/>
      <c r="AJ1465" s="168"/>
    </row>
    <row r="1466" spans="1:36" s="26" customFormat="1" x14ac:dyDescent="0.2">
      <c r="A1466" s="160"/>
      <c r="B1466" s="161"/>
      <c r="C1466" s="160"/>
      <c r="D1466" s="162"/>
      <c r="E1466" s="163"/>
      <c r="F1466" s="160"/>
      <c r="G1466" s="160"/>
      <c r="H1466" s="164"/>
      <c r="I1466" s="165"/>
      <c r="J1466" s="166"/>
      <c r="K1466" s="160"/>
      <c r="L1466" s="160"/>
      <c r="M1466" s="160"/>
      <c r="N1466" s="160"/>
      <c r="O1466" s="160"/>
      <c r="P1466" s="167"/>
      <c r="Q1466" s="160"/>
      <c r="R1466" s="160"/>
      <c r="S1466" s="168"/>
      <c r="T1466" s="168"/>
      <c r="U1466" s="168"/>
      <c r="V1466" s="168"/>
      <c r="W1466" s="168"/>
      <c r="X1466" s="168"/>
      <c r="Y1466" s="169"/>
      <c r="Z1466" s="170"/>
      <c r="AA1466" s="170"/>
      <c r="AB1466" s="171"/>
      <c r="AC1466" s="171"/>
      <c r="AD1466" s="171"/>
      <c r="AF1466" s="168"/>
      <c r="AG1466" s="168"/>
      <c r="AH1466" s="168"/>
      <c r="AI1466" s="168"/>
      <c r="AJ1466" s="168"/>
    </row>
    <row r="1467" spans="1:36" s="26" customFormat="1" x14ac:dyDescent="0.2">
      <c r="A1467" s="160"/>
      <c r="B1467" s="161"/>
      <c r="C1467" s="160"/>
      <c r="D1467" s="162"/>
      <c r="E1467" s="163"/>
      <c r="F1467" s="160"/>
      <c r="G1467" s="160"/>
      <c r="H1467" s="164"/>
      <c r="I1467" s="165"/>
      <c r="J1467" s="166"/>
      <c r="K1467" s="160"/>
      <c r="L1467" s="160"/>
      <c r="M1467" s="160"/>
      <c r="N1467" s="160"/>
      <c r="O1467" s="160"/>
      <c r="P1467" s="167"/>
      <c r="Q1467" s="160"/>
      <c r="R1467" s="160"/>
      <c r="S1467" s="168"/>
      <c r="T1467" s="168"/>
      <c r="U1467" s="168"/>
      <c r="V1467" s="168"/>
      <c r="W1467" s="168"/>
      <c r="X1467" s="168"/>
      <c r="Y1467" s="169"/>
      <c r="Z1467" s="170"/>
      <c r="AA1467" s="170"/>
      <c r="AB1467" s="171"/>
      <c r="AC1467" s="171"/>
      <c r="AD1467" s="171"/>
      <c r="AF1467" s="168"/>
      <c r="AG1467" s="168"/>
      <c r="AH1467" s="168"/>
      <c r="AI1467" s="168"/>
      <c r="AJ1467" s="168"/>
    </row>
    <row r="1468" spans="1:36" s="26" customFormat="1" x14ac:dyDescent="0.2">
      <c r="A1468" s="160"/>
      <c r="B1468" s="161"/>
      <c r="C1468" s="160"/>
      <c r="D1468" s="162"/>
      <c r="E1468" s="163"/>
      <c r="F1468" s="160"/>
      <c r="G1468" s="160"/>
      <c r="H1468" s="164"/>
      <c r="I1468" s="165"/>
      <c r="J1468" s="166"/>
      <c r="K1468" s="160"/>
      <c r="L1468" s="160"/>
      <c r="M1468" s="160"/>
      <c r="N1468" s="160"/>
      <c r="O1468" s="160"/>
      <c r="P1468" s="167"/>
      <c r="Q1468" s="160"/>
      <c r="R1468" s="160"/>
      <c r="S1468" s="168"/>
      <c r="T1468" s="168"/>
      <c r="U1468" s="168"/>
      <c r="V1468" s="168"/>
      <c r="W1468" s="168"/>
      <c r="X1468" s="168"/>
      <c r="Y1468" s="169"/>
      <c r="Z1468" s="170"/>
      <c r="AA1468" s="170"/>
      <c r="AB1468" s="171"/>
      <c r="AC1468" s="171"/>
      <c r="AD1468" s="171"/>
      <c r="AF1468" s="168"/>
      <c r="AG1468" s="168"/>
      <c r="AH1468" s="168"/>
      <c r="AI1468" s="168"/>
      <c r="AJ1468" s="168"/>
    </row>
    <row r="1469" spans="1:36" s="26" customFormat="1" x14ac:dyDescent="0.2">
      <c r="A1469" s="160"/>
      <c r="B1469" s="161"/>
      <c r="C1469" s="160"/>
      <c r="D1469" s="162"/>
      <c r="E1469" s="163"/>
      <c r="F1469" s="160"/>
      <c r="G1469" s="160"/>
      <c r="H1469" s="164"/>
      <c r="I1469" s="165"/>
      <c r="J1469" s="166"/>
      <c r="K1469" s="160"/>
      <c r="L1469" s="160"/>
      <c r="M1469" s="160"/>
      <c r="N1469" s="160"/>
      <c r="O1469" s="160"/>
      <c r="P1469" s="167"/>
      <c r="Q1469" s="160"/>
      <c r="R1469" s="160"/>
      <c r="S1469" s="168"/>
      <c r="T1469" s="168"/>
      <c r="U1469" s="168"/>
      <c r="V1469" s="168"/>
      <c r="W1469" s="168"/>
      <c r="X1469" s="168"/>
      <c r="Y1469" s="169"/>
      <c r="Z1469" s="170"/>
      <c r="AA1469" s="170"/>
      <c r="AB1469" s="171"/>
      <c r="AC1469" s="171"/>
      <c r="AD1469" s="171"/>
      <c r="AF1469" s="168"/>
      <c r="AG1469" s="168"/>
      <c r="AH1469" s="168"/>
      <c r="AI1469" s="168"/>
      <c r="AJ1469" s="168"/>
    </row>
    <row r="1470" spans="1:36" s="26" customFormat="1" x14ac:dyDescent="0.2">
      <c r="A1470" s="160"/>
      <c r="B1470" s="161"/>
      <c r="C1470" s="160"/>
      <c r="D1470" s="162"/>
      <c r="E1470" s="163"/>
      <c r="F1470" s="160"/>
      <c r="G1470" s="160"/>
      <c r="H1470" s="164"/>
      <c r="I1470" s="165"/>
      <c r="J1470" s="166"/>
      <c r="K1470" s="160"/>
      <c r="L1470" s="160"/>
      <c r="M1470" s="160"/>
      <c r="N1470" s="160"/>
      <c r="O1470" s="160"/>
      <c r="P1470" s="167"/>
      <c r="Q1470" s="160"/>
      <c r="R1470" s="160"/>
      <c r="S1470" s="168"/>
      <c r="T1470" s="168"/>
      <c r="U1470" s="168"/>
      <c r="V1470" s="168"/>
      <c r="W1470" s="168"/>
      <c r="X1470" s="168"/>
      <c r="Y1470" s="169"/>
      <c r="Z1470" s="170"/>
      <c r="AA1470" s="170"/>
      <c r="AB1470" s="171"/>
      <c r="AC1470" s="171"/>
      <c r="AD1470" s="171"/>
      <c r="AF1470" s="168"/>
      <c r="AG1470" s="168"/>
      <c r="AH1470" s="168"/>
      <c r="AI1470" s="168"/>
      <c r="AJ1470" s="168"/>
    </row>
    <row r="1471" spans="1:36" s="26" customFormat="1" x14ac:dyDescent="0.2">
      <c r="A1471" s="160"/>
      <c r="B1471" s="161"/>
      <c r="C1471" s="160"/>
      <c r="D1471" s="162"/>
      <c r="E1471" s="163"/>
      <c r="F1471" s="160"/>
      <c r="G1471" s="160"/>
      <c r="H1471" s="164"/>
      <c r="I1471" s="165"/>
      <c r="J1471" s="166"/>
      <c r="K1471" s="160"/>
      <c r="L1471" s="160"/>
      <c r="M1471" s="160"/>
      <c r="N1471" s="160"/>
      <c r="O1471" s="160"/>
      <c r="P1471" s="167"/>
      <c r="Q1471" s="160"/>
      <c r="R1471" s="160"/>
      <c r="S1471" s="168"/>
      <c r="T1471" s="168"/>
      <c r="U1471" s="168"/>
      <c r="V1471" s="168"/>
      <c r="W1471" s="168"/>
      <c r="X1471" s="168"/>
      <c r="Y1471" s="169"/>
      <c r="Z1471" s="170"/>
      <c r="AA1471" s="170"/>
      <c r="AB1471" s="171"/>
      <c r="AC1471" s="171"/>
      <c r="AD1471" s="171"/>
      <c r="AF1471" s="168"/>
      <c r="AG1471" s="168"/>
      <c r="AH1471" s="168"/>
      <c r="AI1471" s="168"/>
      <c r="AJ1471" s="168"/>
    </row>
    <row r="1472" spans="1:36" s="26" customFormat="1" x14ac:dyDescent="0.2">
      <c r="A1472" s="160"/>
      <c r="B1472" s="161"/>
      <c r="C1472" s="160"/>
      <c r="D1472" s="162"/>
      <c r="E1472" s="163"/>
      <c r="F1472" s="160"/>
      <c r="G1472" s="160"/>
      <c r="H1472" s="164"/>
      <c r="I1472" s="165"/>
      <c r="J1472" s="166"/>
      <c r="K1472" s="160"/>
      <c r="L1472" s="160"/>
      <c r="M1472" s="160"/>
      <c r="N1472" s="160"/>
      <c r="O1472" s="160"/>
      <c r="P1472" s="167"/>
      <c r="Q1472" s="160"/>
      <c r="R1472" s="160"/>
      <c r="S1472" s="168"/>
      <c r="T1472" s="168"/>
      <c r="U1472" s="168"/>
      <c r="V1472" s="168"/>
      <c r="W1472" s="168"/>
      <c r="X1472" s="168"/>
      <c r="Y1472" s="169"/>
      <c r="Z1472" s="170"/>
      <c r="AA1472" s="170"/>
      <c r="AB1472" s="171"/>
      <c r="AC1472" s="171"/>
      <c r="AD1472" s="171"/>
      <c r="AF1472" s="168"/>
      <c r="AG1472" s="168"/>
      <c r="AH1472" s="168"/>
      <c r="AI1472" s="168"/>
      <c r="AJ1472" s="168"/>
    </row>
    <row r="1473" spans="1:36" s="26" customFormat="1" x14ac:dyDescent="0.2">
      <c r="A1473" s="160"/>
      <c r="B1473" s="161"/>
      <c r="C1473" s="160"/>
      <c r="D1473" s="162"/>
      <c r="E1473" s="163"/>
      <c r="F1473" s="160"/>
      <c r="G1473" s="160"/>
      <c r="H1473" s="164"/>
      <c r="I1473" s="165"/>
      <c r="J1473" s="166"/>
      <c r="K1473" s="160"/>
      <c r="L1473" s="160"/>
      <c r="M1473" s="160"/>
      <c r="N1473" s="160"/>
      <c r="O1473" s="160"/>
      <c r="P1473" s="167"/>
      <c r="Q1473" s="160"/>
      <c r="R1473" s="160"/>
      <c r="S1473" s="168"/>
      <c r="T1473" s="168"/>
      <c r="U1473" s="168"/>
      <c r="V1473" s="168"/>
      <c r="W1473" s="168"/>
      <c r="X1473" s="168"/>
      <c r="Y1473" s="169"/>
      <c r="Z1473" s="170"/>
      <c r="AA1473" s="170"/>
      <c r="AB1473" s="171"/>
      <c r="AC1473" s="171"/>
      <c r="AD1473" s="171"/>
      <c r="AF1473" s="168"/>
      <c r="AG1473" s="168"/>
      <c r="AH1473" s="168"/>
      <c r="AI1473" s="168"/>
      <c r="AJ1473" s="168"/>
    </row>
    <row r="1474" spans="1:36" s="26" customFormat="1" x14ac:dyDescent="0.2">
      <c r="A1474" s="160"/>
      <c r="B1474" s="161"/>
      <c r="C1474" s="160"/>
      <c r="D1474" s="162"/>
      <c r="E1474" s="163"/>
      <c r="F1474" s="160"/>
      <c r="G1474" s="160"/>
      <c r="H1474" s="164"/>
      <c r="I1474" s="165"/>
      <c r="J1474" s="166"/>
      <c r="K1474" s="160"/>
      <c r="L1474" s="160"/>
      <c r="M1474" s="160"/>
      <c r="N1474" s="160"/>
      <c r="O1474" s="160"/>
      <c r="P1474" s="167"/>
      <c r="Q1474" s="160"/>
      <c r="R1474" s="160"/>
      <c r="S1474" s="168"/>
      <c r="T1474" s="168"/>
      <c r="U1474" s="168"/>
      <c r="V1474" s="168"/>
      <c r="W1474" s="168"/>
      <c r="X1474" s="168"/>
      <c r="Y1474" s="169"/>
      <c r="Z1474" s="170"/>
      <c r="AA1474" s="170"/>
      <c r="AB1474" s="171"/>
      <c r="AC1474" s="171"/>
      <c r="AD1474" s="171"/>
      <c r="AF1474" s="168"/>
      <c r="AG1474" s="168"/>
      <c r="AH1474" s="168"/>
      <c r="AI1474" s="168"/>
      <c r="AJ1474" s="168"/>
    </row>
    <row r="1475" spans="1:36" s="26" customFormat="1" x14ac:dyDescent="0.2">
      <c r="A1475" s="160"/>
      <c r="B1475" s="161"/>
      <c r="C1475" s="160"/>
      <c r="D1475" s="162"/>
      <c r="E1475" s="163"/>
      <c r="F1475" s="160"/>
      <c r="G1475" s="160"/>
      <c r="H1475" s="164"/>
      <c r="I1475" s="165"/>
      <c r="J1475" s="166"/>
      <c r="K1475" s="160"/>
      <c r="L1475" s="160"/>
      <c r="M1475" s="160"/>
      <c r="N1475" s="160"/>
      <c r="O1475" s="160"/>
      <c r="P1475" s="167"/>
      <c r="Q1475" s="160"/>
      <c r="R1475" s="160"/>
      <c r="S1475" s="168"/>
      <c r="T1475" s="168"/>
      <c r="U1475" s="168"/>
      <c r="V1475" s="168"/>
      <c r="W1475" s="168"/>
      <c r="X1475" s="168"/>
      <c r="Y1475" s="169"/>
      <c r="Z1475" s="170"/>
      <c r="AA1475" s="170"/>
      <c r="AB1475" s="171"/>
      <c r="AC1475" s="171"/>
      <c r="AD1475" s="171"/>
      <c r="AF1475" s="168"/>
      <c r="AG1475" s="168"/>
      <c r="AH1475" s="168"/>
      <c r="AI1475" s="168"/>
      <c r="AJ1475" s="168"/>
    </row>
    <row r="1476" spans="1:36" s="26" customFormat="1" x14ac:dyDescent="0.2">
      <c r="A1476" s="160"/>
      <c r="B1476" s="161"/>
      <c r="C1476" s="160"/>
      <c r="D1476" s="162"/>
      <c r="E1476" s="163"/>
      <c r="F1476" s="160"/>
      <c r="G1476" s="160"/>
      <c r="H1476" s="164"/>
      <c r="I1476" s="165"/>
      <c r="J1476" s="166"/>
      <c r="K1476" s="160"/>
      <c r="L1476" s="160"/>
      <c r="M1476" s="160"/>
      <c r="N1476" s="160"/>
      <c r="O1476" s="160"/>
      <c r="P1476" s="167"/>
      <c r="Q1476" s="160"/>
      <c r="R1476" s="160"/>
      <c r="S1476" s="168"/>
      <c r="T1476" s="168"/>
      <c r="U1476" s="168"/>
      <c r="V1476" s="168"/>
      <c r="W1476" s="168"/>
      <c r="X1476" s="168"/>
      <c r="Y1476" s="169"/>
      <c r="Z1476" s="170"/>
      <c r="AA1476" s="170"/>
      <c r="AB1476" s="171"/>
      <c r="AC1476" s="171"/>
      <c r="AD1476" s="171"/>
      <c r="AF1476" s="168"/>
      <c r="AG1476" s="168"/>
      <c r="AH1476" s="168"/>
      <c r="AI1476" s="168"/>
      <c r="AJ1476" s="168"/>
    </row>
    <row r="1477" spans="1:36" s="26" customFormat="1" x14ac:dyDescent="0.2">
      <c r="A1477" s="160"/>
      <c r="B1477" s="161"/>
      <c r="C1477" s="160"/>
      <c r="D1477" s="162"/>
      <c r="E1477" s="163"/>
      <c r="F1477" s="160"/>
      <c r="G1477" s="160"/>
      <c r="H1477" s="164"/>
      <c r="I1477" s="165"/>
      <c r="J1477" s="166"/>
      <c r="K1477" s="160"/>
      <c r="L1477" s="160"/>
      <c r="M1477" s="160"/>
      <c r="N1477" s="160"/>
      <c r="O1477" s="160"/>
      <c r="P1477" s="167"/>
      <c r="Q1477" s="160"/>
      <c r="R1477" s="160"/>
      <c r="S1477" s="168"/>
      <c r="T1477" s="168"/>
      <c r="U1477" s="168"/>
      <c r="V1477" s="168"/>
      <c r="W1477" s="168"/>
      <c r="X1477" s="168"/>
      <c r="Y1477" s="169"/>
      <c r="Z1477" s="170"/>
      <c r="AA1477" s="170"/>
      <c r="AB1477" s="171"/>
      <c r="AC1477" s="171"/>
      <c r="AD1477" s="171"/>
      <c r="AF1477" s="168"/>
      <c r="AG1477" s="168"/>
      <c r="AH1477" s="168"/>
      <c r="AI1477" s="168"/>
      <c r="AJ1477" s="168"/>
    </row>
    <row r="1478" spans="1:36" s="26" customFormat="1" x14ac:dyDescent="0.2">
      <c r="A1478" s="160"/>
      <c r="B1478" s="161"/>
      <c r="C1478" s="160"/>
      <c r="D1478" s="162"/>
      <c r="E1478" s="163"/>
      <c r="F1478" s="160"/>
      <c r="G1478" s="160"/>
      <c r="H1478" s="164"/>
      <c r="I1478" s="165"/>
      <c r="J1478" s="166"/>
      <c r="K1478" s="160"/>
      <c r="L1478" s="160"/>
      <c r="M1478" s="160"/>
      <c r="N1478" s="160"/>
      <c r="O1478" s="160"/>
      <c r="P1478" s="167"/>
      <c r="Q1478" s="160"/>
      <c r="R1478" s="160"/>
      <c r="S1478" s="168"/>
      <c r="T1478" s="168"/>
      <c r="U1478" s="168"/>
      <c r="V1478" s="168"/>
      <c r="W1478" s="168"/>
      <c r="X1478" s="168"/>
      <c r="Y1478" s="169"/>
      <c r="Z1478" s="170"/>
      <c r="AA1478" s="170"/>
      <c r="AB1478" s="171"/>
      <c r="AC1478" s="171"/>
      <c r="AD1478" s="171"/>
      <c r="AF1478" s="168"/>
      <c r="AG1478" s="168"/>
      <c r="AH1478" s="168"/>
      <c r="AI1478" s="168"/>
      <c r="AJ1478" s="168"/>
    </row>
    <row r="1479" spans="1:36" s="26" customFormat="1" x14ac:dyDescent="0.2">
      <c r="A1479" s="160"/>
      <c r="B1479" s="161"/>
      <c r="C1479" s="160"/>
      <c r="D1479" s="162"/>
      <c r="E1479" s="163"/>
      <c r="F1479" s="160"/>
      <c r="G1479" s="160"/>
      <c r="H1479" s="164"/>
      <c r="I1479" s="165"/>
      <c r="J1479" s="166"/>
      <c r="K1479" s="160"/>
      <c r="L1479" s="160"/>
      <c r="M1479" s="160"/>
      <c r="N1479" s="160"/>
      <c r="O1479" s="160"/>
      <c r="P1479" s="167"/>
      <c r="Q1479" s="160"/>
      <c r="R1479" s="160"/>
      <c r="S1479" s="168"/>
      <c r="T1479" s="168"/>
      <c r="U1479" s="168"/>
      <c r="V1479" s="168"/>
      <c r="W1479" s="168"/>
      <c r="X1479" s="168"/>
      <c r="Y1479" s="169"/>
      <c r="Z1479" s="170"/>
      <c r="AA1479" s="170"/>
      <c r="AB1479" s="171"/>
      <c r="AC1479" s="171"/>
      <c r="AD1479" s="171"/>
      <c r="AF1479" s="168"/>
      <c r="AG1479" s="168"/>
      <c r="AH1479" s="168"/>
      <c r="AI1479" s="168"/>
      <c r="AJ1479" s="168"/>
    </row>
    <row r="1480" spans="1:36" s="26" customFormat="1" x14ac:dyDescent="0.2">
      <c r="A1480" s="160"/>
      <c r="B1480" s="161"/>
      <c r="C1480" s="160"/>
      <c r="D1480" s="162"/>
      <c r="E1480" s="163"/>
      <c r="F1480" s="160"/>
      <c r="G1480" s="160"/>
      <c r="H1480" s="164"/>
      <c r="I1480" s="165"/>
      <c r="J1480" s="166"/>
      <c r="K1480" s="160"/>
      <c r="L1480" s="160"/>
      <c r="M1480" s="160"/>
      <c r="N1480" s="160"/>
      <c r="O1480" s="160"/>
      <c r="P1480" s="167"/>
      <c r="Q1480" s="160"/>
      <c r="R1480" s="160"/>
      <c r="S1480" s="168"/>
      <c r="T1480" s="168"/>
      <c r="U1480" s="168"/>
      <c r="V1480" s="168"/>
      <c r="W1480" s="168"/>
      <c r="X1480" s="168"/>
      <c r="Y1480" s="169"/>
      <c r="Z1480" s="170"/>
      <c r="AA1480" s="170"/>
      <c r="AB1480" s="171"/>
      <c r="AC1480" s="171"/>
      <c r="AD1480" s="171"/>
      <c r="AF1480" s="168"/>
      <c r="AG1480" s="168"/>
      <c r="AH1480" s="168"/>
      <c r="AI1480" s="168"/>
      <c r="AJ1480" s="168"/>
    </row>
    <row r="1481" spans="1:36" s="26" customFormat="1" x14ac:dyDescent="0.2">
      <c r="A1481" s="160"/>
      <c r="B1481" s="161"/>
      <c r="C1481" s="160"/>
      <c r="D1481" s="162"/>
      <c r="E1481" s="163"/>
      <c r="F1481" s="160"/>
      <c r="G1481" s="160"/>
      <c r="H1481" s="164"/>
      <c r="I1481" s="165"/>
      <c r="J1481" s="166"/>
      <c r="K1481" s="160"/>
      <c r="L1481" s="160"/>
      <c r="M1481" s="160"/>
      <c r="N1481" s="160"/>
      <c r="O1481" s="160"/>
      <c r="P1481" s="167"/>
      <c r="Q1481" s="160"/>
      <c r="R1481" s="160"/>
      <c r="S1481" s="168"/>
      <c r="T1481" s="168"/>
      <c r="U1481" s="168"/>
      <c r="V1481" s="168"/>
      <c r="W1481" s="168"/>
      <c r="X1481" s="168"/>
      <c r="Y1481" s="169"/>
      <c r="Z1481" s="170"/>
      <c r="AA1481" s="170"/>
      <c r="AB1481" s="171"/>
      <c r="AC1481" s="171"/>
      <c r="AD1481" s="171"/>
      <c r="AF1481" s="168"/>
      <c r="AG1481" s="168"/>
      <c r="AH1481" s="168"/>
      <c r="AI1481" s="168"/>
      <c r="AJ1481" s="168"/>
    </row>
    <row r="1482" spans="1:36" s="26" customFormat="1" x14ac:dyDescent="0.2">
      <c r="A1482" s="160"/>
      <c r="B1482" s="161"/>
      <c r="C1482" s="160"/>
      <c r="D1482" s="162"/>
      <c r="E1482" s="163"/>
      <c r="F1482" s="160"/>
      <c r="G1482" s="160"/>
      <c r="H1482" s="164"/>
      <c r="I1482" s="165"/>
      <c r="J1482" s="166"/>
      <c r="K1482" s="160"/>
      <c r="L1482" s="160"/>
      <c r="M1482" s="160"/>
      <c r="N1482" s="160"/>
      <c r="O1482" s="160"/>
      <c r="P1482" s="167"/>
      <c r="Q1482" s="160"/>
      <c r="R1482" s="160"/>
      <c r="S1482" s="168"/>
      <c r="T1482" s="168"/>
      <c r="U1482" s="168"/>
      <c r="V1482" s="168"/>
      <c r="W1482" s="168"/>
      <c r="X1482" s="168"/>
      <c r="Y1482" s="169"/>
      <c r="Z1482" s="170"/>
      <c r="AA1482" s="170"/>
      <c r="AB1482" s="171"/>
      <c r="AC1482" s="171"/>
      <c r="AD1482" s="171"/>
      <c r="AF1482" s="168"/>
      <c r="AG1482" s="168"/>
      <c r="AH1482" s="168"/>
      <c r="AI1482" s="168"/>
      <c r="AJ1482" s="168"/>
    </row>
    <row r="1483" spans="1:36" s="26" customFormat="1" x14ac:dyDescent="0.2">
      <c r="A1483" s="160"/>
      <c r="B1483" s="161"/>
      <c r="C1483" s="160"/>
      <c r="D1483" s="162"/>
      <c r="E1483" s="163"/>
      <c r="F1483" s="160"/>
      <c r="G1483" s="160"/>
      <c r="H1483" s="164"/>
      <c r="I1483" s="165"/>
      <c r="J1483" s="166"/>
      <c r="K1483" s="160"/>
      <c r="L1483" s="160"/>
      <c r="M1483" s="160"/>
      <c r="N1483" s="160"/>
      <c r="O1483" s="160"/>
      <c r="P1483" s="167"/>
      <c r="Q1483" s="160"/>
      <c r="R1483" s="160"/>
      <c r="S1483" s="168"/>
      <c r="T1483" s="168"/>
      <c r="U1483" s="168"/>
      <c r="V1483" s="168"/>
      <c r="W1483" s="168"/>
      <c r="X1483" s="168"/>
      <c r="Y1483" s="169"/>
      <c r="Z1483" s="170"/>
      <c r="AA1483" s="170"/>
      <c r="AB1483" s="171"/>
      <c r="AC1483" s="171"/>
      <c r="AD1483" s="171"/>
      <c r="AF1483" s="168"/>
      <c r="AG1483" s="168"/>
      <c r="AH1483" s="168"/>
      <c r="AI1483" s="168"/>
      <c r="AJ1483" s="168"/>
    </row>
    <row r="1484" spans="1:36" s="26" customFormat="1" x14ac:dyDescent="0.2">
      <c r="A1484" s="160"/>
      <c r="B1484" s="161"/>
      <c r="C1484" s="160"/>
      <c r="D1484" s="162"/>
      <c r="E1484" s="163"/>
      <c r="F1484" s="160"/>
      <c r="G1484" s="160"/>
      <c r="H1484" s="164"/>
      <c r="I1484" s="165"/>
      <c r="J1484" s="166"/>
      <c r="K1484" s="160"/>
      <c r="L1484" s="160"/>
      <c r="M1484" s="160"/>
      <c r="N1484" s="160"/>
      <c r="O1484" s="160"/>
      <c r="P1484" s="167"/>
      <c r="Q1484" s="160"/>
      <c r="R1484" s="160"/>
      <c r="S1484" s="168"/>
      <c r="T1484" s="168"/>
      <c r="U1484" s="168"/>
      <c r="V1484" s="168"/>
      <c r="W1484" s="168"/>
      <c r="X1484" s="168"/>
      <c r="Y1484" s="169"/>
      <c r="Z1484" s="170"/>
      <c r="AA1484" s="170"/>
      <c r="AB1484" s="171"/>
      <c r="AC1484" s="171"/>
      <c r="AD1484" s="171"/>
      <c r="AF1484" s="168"/>
      <c r="AG1484" s="168"/>
      <c r="AH1484" s="168"/>
      <c r="AI1484" s="168"/>
      <c r="AJ1484" s="168"/>
    </row>
    <row r="1485" spans="1:36" s="26" customFormat="1" x14ac:dyDescent="0.2">
      <c r="A1485" s="160"/>
      <c r="B1485" s="161"/>
      <c r="C1485" s="160"/>
      <c r="D1485" s="162"/>
      <c r="E1485" s="163"/>
      <c r="F1485" s="160"/>
      <c r="G1485" s="160"/>
      <c r="H1485" s="164"/>
      <c r="I1485" s="165"/>
      <c r="J1485" s="166"/>
      <c r="K1485" s="160"/>
      <c r="L1485" s="160"/>
      <c r="M1485" s="160"/>
      <c r="N1485" s="160"/>
      <c r="O1485" s="160"/>
      <c r="P1485" s="167"/>
      <c r="Q1485" s="160"/>
      <c r="R1485" s="160"/>
      <c r="S1485" s="168"/>
      <c r="T1485" s="168"/>
      <c r="U1485" s="168"/>
      <c r="V1485" s="168"/>
      <c r="W1485" s="168"/>
      <c r="X1485" s="168"/>
      <c r="Y1485" s="169"/>
      <c r="Z1485" s="170"/>
      <c r="AA1485" s="170"/>
      <c r="AB1485" s="171"/>
      <c r="AC1485" s="171"/>
      <c r="AD1485" s="171"/>
      <c r="AF1485" s="168"/>
      <c r="AG1485" s="168"/>
      <c r="AH1485" s="168"/>
      <c r="AI1485" s="168"/>
      <c r="AJ1485" s="168"/>
    </row>
    <row r="1486" spans="1:36" s="26" customFormat="1" x14ac:dyDescent="0.2">
      <c r="A1486" s="160"/>
      <c r="B1486" s="161"/>
      <c r="C1486" s="160"/>
      <c r="D1486" s="162"/>
      <c r="E1486" s="163"/>
      <c r="F1486" s="160"/>
      <c r="G1486" s="160"/>
      <c r="H1486" s="164"/>
      <c r="I1486" s="165"/>
      <c r="J1486" s="166"/>
      <c r="K1486" s="160"/>
      <c r="L1486" s="160"/>
      <c r="M1486" s="160"/>
      <c r="N1486" s="160"/>
      <c r="O1486" s="160"/>
      <c r="P1486" s="167"/>
      <c r="Q1486" s="160"/>
      <c r="R1486" s="160"/>
      <c r="S1486" s="168"/>
      <c r="T1486" s="168"/>
      <c r="U1486" s="168"/>
      <c r="V1486" s="168"/>
      <c r="W1486" s="168"/>
      <c r="X1486" s="168"/>
      <c r="Y1486" s="169"/>
      <c r="Z1486" s="170"/>
      <c r="AA1486" s="170"/>
      <c r="AB1486" s="171"/>
      <c r="AC1486" s="171"/>
      <c r="AD1486" s="171"/>
      <c r="AF1486" s="168"/>
      <c r="AG1486" s="168"/>
      <c r="AH1486" s="168"/>
      <c r="AI1486" s="168"/>
      <c r="AJ1486" s="168"/>
    </row>
    <row r="1487" spans="1:36" s="26" customFormat="1" x14ac:dyDescent="0.2">
      <c r="A1487" s="160"/>
      <c r="B1487" s="161"/>
      <c r="C1487" s="160"/>
      <c r="D1487" s="162"/>
      <c r="E1487" s="163"/>
      <c r="F1487" s="160"/>
      <c r="G1487" s="160"/>
      <c r="H1487" s="164"/>
      <c r="I1487" s="165"/>
      <c r="J1487" s="166"/>
      <c r="K1487" s="160"/>
      <c r="L1487" s="160"/>
      <c r="M1487" s="160"/>
      <c r="N1487" s="160"/>
      <c r="O1487" s="160"/>
      <c r="P1487" s="167"/>
      <c r="Q1487" s="160"/>
      <c r="R1487" s="160"/>
      <c r="S1487" s="168"/>
      <c r="T1487" s="168"/>
      <c r="U1487" s="168"/>
      <c r="V1487" s="168"/>
      <c r="W1487" s="168"/>
      <c r="X1487" s="168"/>
      <c r="Y1487" s="169"/>
      <c r="Z1487" s="170"/>
      <c r="AA1487" s="170"/>
      <c r="AB1487" s="171"/>
      <c r="AC1487" s="171"/>
      <c r="AD1487" s="171"/>
      <c r="AF1487" s="168"/>
      <c r="AG1487" s="168"/>
      <c r="AH1487" s="168"/>
      <c r="AI1487" s="168"/>
      <c r="AJ1487" s="168"/>
    </row>
    <row r="1488" spans="1:36" s="26" customFormat="1" x14ac:dyDescent="0.2">
      <c r="A1488" s="160"/>
      <c r="B1488" s="161"/>
      <c r="C1488" s="160"/>
      <c r="D1488" s="162"/>
      <c r="E1488" s="163"/>
      <c r="F1488" s="160"/>
      <c r="G1488" s="160"/>
      <c r="H1488" s="164"/>
      <c r="I1488" s="165"/>
      <c r="J1488" s="166"/>
      <c r="K1488" s="160"/>
      <c r="L1488" s="160"/>
      <c r="M1488" s="160"/>
      <c r="N1488" s="160"/>
      <c r="O1488" s="160"/>
      <c r="P1488" s="167"/>
      <c r="Q1488" s="160"/>
      <c r="R1488" s="160"/>
      <c r="S1488" s="168"/>
      <c r="T1488" s="168"/>
      <c r="U1488" s="168"/>
      <c r="V1488" s="168"/>
      <c r="W1488" s="168"/>
      <c r="X1488" s="168"/>
      <c r="Y1488" s="169"/>
      <c r="Z1488" s="170"/>
      <c r="AA1488" s="170"/>
      <c r="AB1488" s="171"/>
      <c r="AC1488" s="171"/>
      <c r="AD1488" s="171"/>
      <c r="AF1488" s="168"/>
      <c r="AG1488" s="168"/>
      <c r="AH1488" s="168"/>
      <c r="AI1488" s="168"/>
      <c r="AJ1488" s="168"/>
    </row>
    <row r="1489" spans="1:36" s="26" customFormat="1" x14ac:dyDescent="0.2">
      <c r="A1489" s="160"/>
      <c r="B1489" s="161"/>
      <c r="C1489" s="160"/>
      <c r="D1489" s="162"/>
      <c r="E1489" s="163"/>
      <c r="F1489" s="160"/>
      <c r="G1489" s="160"/>
      <c r="H1489" s="164"/>
      <c r="I1489" s="165"/>
      <c r="J1489" s="166"/>
      <c r="K1489" s="160"/>
      <c r="L1489" s="160"/>
      <c r="M1489" s="160"/>
      <c r="N1489" s="160"/>
      <c r="O1489" s="160"/>
      <c r="P1489" s="167"/>
      <c r="Q1489" s="160"/>
      <c r="R1489" s="160"/>
      <c r="S1489" s="168"/>
      <c r="T1489" s="168"/>
      <c r="U1489" s="168"/>
      <c r="V1489" s="168"/>
      <c r="W1489" s="168"/>
      <c r="X1489" s="168"/>
      <c r="Y1489" s="169"/>
      <c r="Z1489" s="170"/>
      <c r="AA1489" s="170"/>
      <c r="AB1489" s="171"/>
      <c r="AC1489" s="171"/>
      <c r="AD1489" s="171"/>
      <c r="AF1489" s="168"/>
      <c r="AG1489" s="168"/>
      <c r="AH1489" s="168"/>
      <c r="AI1489" s="168"/>
      <c r="AJ1489" s="168"/>
    </row>
    <row r="1490" spans="1:36" s="26" customFormat="1" x14ac:dyDescent="0.2">
      <c r="A1490" s="160"/>
      <c r="B1490" s="161"/>
      <c r="C1490" s="160"/>
      <c r="D1490" s="162"/>
      <c r="E1490" s="163"/>
      <c r="F1490" s="160"/>
      <c r="G1490" s="160"/>
      <c r="H1490" s="164"/>
      <c r="I1490" s="165"/>
      <c r="J1490" s="166"/>
      <c r="K1490" s="160"/>
      <c r="L1490" s="160"/>
      <c r="M1490" s="160"/>
      <c r="N1490" s="160"/>
      <c r="O1490" s="160"/>
      <c r="P1490" s="167"/>
      <c r="Q1490" s="160"/>
      <c r="R1490" s="160"/>
      <c r="S1490" s="168"/>
      <c r="T1490" s="168"/>
      <c r="U1490" s="168"/>
      <c r="V1490" s="168"/>
      <c r="W1490" s="168"/>
      <c r="X1490" s="168"/>
      <c r="Y1490" s="169"/>
      <c r="Z1490" s="170"/>
      <c r="AA1490" s="170"/>
      <c r="AB1490" s="171"/>
      <c r="AC1490" s="171"/>
      <c r="AD1490" s="171"/>
      <c r="AF1490" s="168"/>
      <c r="AG1490" s="168"/>
      <c r="AH1490" s="168"/>
      <c r="AI1490" s="168"/>
      <c r="AJ1490" s="168"/>
    </row>
    <row r="1491" spans="1:36" s="26" customFormat="1" x14ac:dyDescent="0.2">
      <c r="A1491" s="160"/>
      <c r="B1491" s="161"/>
      <c r="C1491" s="160"/>
      <c r="D1491" s="162"/>
      <c r="E1491" s="163"/>
      <c r="F1491" s="160"/>
      <c r="G1491" s="160"/>
      <c r="H1491" s="164"/>
      <c r="I1491" s="165"/>
      <c r="J1491" s="166"/>
      <c r="K1491" s="160"/>
      <c r="L1491" s="160"/>
      <c r="M1491" s="160"/>
      <c r="N1491" s="160"/>
      <c r="O1491" s="160"/>
      <c r="P1491" s="167"/>
      <c r="Q1491" s="160"/>
      <c r="R1491" s="160"/>
      <c r="S1491" s="168"/>
      <c r="T1491" s="168"/>
      <c r="U1491" s="168"/>
      <c r="V1491" s="168"/>
      <c r="W1491" s="168"/>
      <c r="X1491" s="168"/>
      <c r="Y1491" s="169"/>
      <c r="Z1491" s="170"/>
      <c r="AA1491" s="170"/>
      <c r="AB1491" s="171"/>
      <c r="AC1491" s="171"/>
      <c r="AD1491" s="171"/>
      <c r="AF1491" s="168"/>
      <c r="AG1491" s="168"/>
      <c r="AH1491" s="168"/>
      <c r="AI1491" s="168"/>
      <c r="AJ1491" s="168"/>
    </row>
    <row r="1492" spans="1:36" s="26" customFormat="1" x14ac:dyDescent="0.2">
      <c r="A1492" s="160"/>
      <c r="B1492" s="161"/>
      <c r="C1492" s="160"/>
      <c r="D1492" s="162"/>
      <c r="E1492" s="163"/>
      <c r="F1492" s="160"/>
      <c r="G1492" s="160"/>
      <c r="H1492" s="164"/>
      <c r="I1492" s="165"/>
      <c r="J1492" s="166"/>
      <c r="K1492" s="160"/>
      <c r="L1492" s="160"/>
      <c r="M1492" s="160"/>
      <c r="N1492" s="160"/>
      <c r="O1492" s="160"/>
      <c r="P1492" s="167"/>
      <c r="Q1492" s="160"/>
      <c r="R1492" s="160"/>
      <c r="S1492" s="168"/>
      <c r="T1492" s="168"/>
      <c r="U1492" s="168"/>
      <c r="V1492" s="168"/>
      <c r="W1492" s="168"/>
      <c r="X1492" s="168"/>
      <c r="Y1492" s="169"/>
      <c r="Z1492" s="170"/>
      <c r="AA1492" s="170"/>
      <c r="AB1492" s="171"/>
      <c r="AC1492" s="171"/>
      <c r="AD1492" s="171"/>
      <c r="AF1492" s="168"/>
      <c r="AG1492" s="168"/>
      <c r="AH1492" s="168"/>
      <c r="AI1492" s="168"/>
      <c r="AJ1492" s="168"/>
    </row>
    <row r="1493" spans="1:36" s="26" customFormat="1" x14ac:dyDescent="0.2">
      <c r="A1493" s="160"/>
      <c r="B1493" s="161"/>
      <c r="C1493" s="160"/>
      <c r="D1493" s="162"/>
      <c r="E1493" s="163"/>
      <c r="F1493" s="160"/>
      <c r="G1493" s="160"/>
      <c r="H1493" s="164"/>
      <c r="I1493" s="165"/>
      <c r="J1493" s="166"/>
      <c r="K1493" s="160"/>
      <c r="L1493" s="160"/>
      <c r="M1493" s="160"/>
      <c r="N1493" s="160"/>
      <c r="O1493" s="160"/>
      <c r="P1493" s="167"/>
      <c r="Q1493" s="160"/>
      <c r="R1493" s="160"/>
      <c r="S1493" s="168"/>
      <c r="T1493" s="168"/>
      <c r="U1493" s="168"/>
      <c r="V1493" s="168"/>
      <c r="W1493" s="168"/>
      <c r="X1493" s="168"/>
      <c r="Y1493" s="169"/>
      <c r="Z1493" s="170"/>
      <c r="AA1493" s="170"/>
      <c r="AB1493" s="171"/>
      <c r="AC1493" s="171"/>
      <c r="AD1493" s="171"/>
      <c r="AF1493" s="168"/>
      <c r="AG1493" s="168"/>
      <c r="AH1493" s="168"/>
      <c r="AI1493" s="168"/>
      <c r="AJ1493" s="168"/>
    </row>
    <row r="1494" spans="1:36" s="26" customFormat="1" x14ac:dyDescent="0.2">
      <c r="A1494" s="160"/>
      <c r="B1494" s="161"/>
      <c r="C1494" s="160"/>
      <c r="D1494" s="162"/>
      <c r="E1494" s="163"/>
      <c r="F1494" s="160"/>
      <c r="G1494" s="160"/>
      <c r="H1494" s="164"/>
      <c r="I1494" s="165"/>
      <c r="J1494" s="166"/>
      <c r="K1494" s="160"/>
      <c r="L1494" s="160"/>
      <c r="M1494" s="160"/>
      <c r="N1494" s="160"/>
      <c r="O1494" s="160"/>
      <c r="P1494" s="167"/>
      <c r="Q1494" s="160"/>
      <c r="R1494" s="160"/>
      <c r="S1494" s="168"/>
      <c r="T1494" s="168"/>
      <c r="U1494" s="168"/>
      <c r="V1494" s="168"/>
      <c r="W1494" s="168"/>
      <c r="X1494" s="168"/>
      <c r="Y1494" s="169"/>
      <c r="Z1494" s="170"/>
      <c r="AA1494" s="170"/>
      <c r="AB1494" s="171"/>
      <c r="AC1494" s="171"/>
      <c r="AD1494" s="171"/>
      <c r="AF1494" s="168"/>
      <c r="AG1494" s="168"/>
      <c r="AH1494" s="168"/>
      <c r="AI1494" s="168"/>
      <c r="AJ1494" s="168"/>
    </row>
    <row r="1495" spans="1:36" s="26" customFormat="1" x14ac:dyDescent="0.2">
      <c r="A1495" s="160"/>
      <c r="B1495" s="161"/>
      <c r="C1495" s="160"/>
      <c r="D1495" s="162"/>
      <c r="E1495" s="163"/>
      <c r="F1495" s="160"/>
      <c r="G1495" s="160"/>
      <c r="H1495" s="164"/>
      <c r="I1495" s="165"/>
      <c r="J1495" s="166"/>
      <c r="K1495" s="160"/>
      <c r="L1495" s="160"/>
      <c r="M1495" s="160"/>
      <c r="N1495" s="160"/>
      <c r="O1495" s="160"/>
      <c r="P1495" s="167"/>
      <c r="Q1495" s="160"/>
      <c r="R1495" s="160"/>
      <c r="S1495" s="168"/>
      <c r="T1495" s="168"/>
      <c r="U1495" s="168"/>
      <c r="V1495" s="168"/>
      <c r="W1495" s="168"/>
      <c r="X1495" s="168"/>
      <c r="Y1495" s="169"/>
      <c r="Z1495" s="170"/>
      <c r="AA1495" s="170"/>
      <c r="AB1495" s="171"/>
      <c r="AC1495" s="171"/>
      <c r="AD1495" s="171"/>
      <c r="AF1495" s="168"/>
      <c r="AG1495" s="168"/>
      <c r="AH1495" s="168"/>
      <c r="AI1495" s="168"/>
      <c r="AJ1495" s="168"/>
    </row>
    <row r="1496" spans="1:36" s="26" customFormat="1" x14ac:dyDescent="0.2">
      <c r="A1496" s="160"/>
      <c r="B1496" s="161"/>
      <c r="C1496" s="160"/>
      <c r="D1496" s="162"/>
      <c r="E1496" s="163"/>
      <c r="F1496" s="160"/>
      <c r="G1496" s="160"/>
      <c r="H1496" s="164"/>
      <c r="I1496" s="165"/>
      <c r="J1496" s="166"/>
      <c r="K1496" s="160"/>
      <c r="L1496" s="160"/>
      <c r="M1496" s="160"/>
      <c r="N1496" s="160"/>
      <c r="O1496" s="160"/>
      <c r="P1496" s="167"/>
      <c r="Q1496" s="160"/>
      <c r="R1496" s="160"/>
      <c r="S1496" s="168"/>
      <c r="T1496" s="168"/>
      <c r="U1496" s="168"/>
      <c r="V1496" s="168"/>
      <c r="W1496" s="168"/>
      <c r="X1496" s="168"/>
      <c r="Y1496" s="169"/>
      <c r="Z1496" s="170"/>
      <c r="AA1496" s="170"/>
      <c r="AB1496" s="171"/>
      <c r="AC1496" s="171"/>
      <c r="AD1496" s="171"/>
      <c r="AF1496" s="168"/>
      <c r="AG1496" s="168"/>
      <c r="AH1496" s="168"/>
      <c r="AI1496" s="168"/>
      <c r="AJ1496" s="168"/>
    </row>
    <row r="1497" spans="1:36" s="26" customFormat="1" x14ac:dyDescent="0.2">
      <c r="A1497" s="160"/>
      <c r="B1497" s="161"/>
      <c r="C1497" s="160"/>
      <c r="D1497" s="162"/>
      <c r="E1497" s="163"/>
      <c r="F1497" s="160"/>
      <c r="G1497" s="160"/>
      <c r="H1497" s="164"/>
      <c r="I1497" s="165"/>
      <c r="J1497" s="166"/>
      <c r="K1497" s="160"/>
      <c r="L1497" s="160"/>
      <c r="M1497" s="160"/>
      <c r="N1497" s="160"/>
      <c r="O1497" s="160"/>
      <c r="P1497" s="167"/>
      <c r="Q1497" s="160"/>
      <c r="R1497" s="160"/>
      <c r="S1497" s="168"/>
      <c r="T1497" s="168"/>
      <c r="U1497" s="168"/>
      <c r="V1497" s="168"/>
      <c r="W1497" s="168"/>
      <c r="X1497" s="168"/>
      <c r="Y1497" s="169"/>
      <c r="Z1497" s="170"/>
      <c r="AA1497" s="170"/>
      <c r="AB1497" s="171"/>
      <c r="AC1497" s="171"/>
      <c r="AD1497" s="171"/>
      <c r="AF1497" s="168"/>
      <c r="AG1497" s="168"/>
      <c r="AH1497" s="168"/>
      <c r="AI1497" s="168"/>
      <c r="AJ1497" s="168"/>
    </row>
    <row r="1498" spans="1:36" s="26" customFormat="1" x14ac:dyDescent="0.2">
      <c r="A1498" s="160"/>
      <c r="B1498" s="161"/>
      <c r="C1498" s="160"/>
      <c r="D1498" s="162"/>
      <c r="E1498" s="163"/>
      <c r="F1498" s="160"/>
      <c r="G1498" s="160"/>
      <c r="H1498" s="164"/>
      <c r="I1498" s="165"/>
      <c r="J1498" s="166"/>
      <c r="K1498" s="160"/>
      <c r="L1498" s="160"/>
      <c r="M1498" s="160"/>
      <c r="N1498" s="160"/>
      <c r="O1498" s="160"/>
      <c r="P1498" s="167"/>
      <c r="Q1498" s="160"/>
      <c r="R1498" s="160"/>
      <c r="S1498" s="168"/>
      <c r="T1498" s="168"/>
      <c r="U1498" s="168"/>
      <c r="V1498" s="168"/>
      <c r="W1498" s="168"/>
      <c r="X1498" s="168"/>
      <c r="Y1498" s="169"/>
      <c r="Z1498" s="170"/>
      <c r="AA1498" s="170"/>
      <c r="AB1498" s="171"/>
      <c r="AC1498" s="171"/>
      <c r="AD1498" s="171"/>
      <c r="AF1498" s="168"/>
      <c r="AG1498" s="168"/>
      <c r="AH1498" s="168"/>
      <c r="AI1498" s="168"/>
      <c r="AJ1498" s="168"/>
    </row>
    <row r="1499" spans="1:36" s="26" customFormat="1" x14ac:dyDescent="0.2">
      <c r="A1499" s="160"/>
      <c r="B1499" s="161"/>
      <c r="C1499" s="160"/>
      <c r="D1499" s="162"/>
      <c r="E1499" s="163"/>
      <c r="F1499" s="160"/>
      <c r="G1499" s="160"/>
      <c r="H1499" s="164"/>
      <c r="I1499" s="165"/>
      <c r="J1499" s="166"/>
      <c r="K1499" s="160"/>
      <c r="L1499" s="160"/>
      <c r="M1499" s="160"/>
      <c r="N1499" s="160"/>
      <c r="O1499" s="160"/>
      <c r="P1499" s="167"/>
      <c r="Q1499" s="160"/>
      <c r="R1499" s="160"/>
      <c r="S1499" s="168"/>
      <c r="T1499" s="168"/>
      <c r="U1499" s="168"/>
      <c r="V1499" s="168"/>
      <c r="W1499" s="168"/>
      <c r="X1499" s="168"/>
      <c r="Y1499" s="169"/>
      <c r="Z1499" s="170"/>
      <c r="AA1499" s="170"/>
      <c r="AB1499" s="171"/>
      <c r="AC1499" s="171"/>
      <c r="AD1499" s="171"/>
      <c r="AF1499" s="168"/>
      <c r="AG1499" s="168"/>
      <c r="AH1499" s="168"/>
      <c r="AI1499" s="168"/>
      <c r="AJ1499" s="168"/>
    </row>
    <row r="1500" spans="1:36" s="26" customFormat="1" x14ac:dyDescent="0.2">
      <c r="A1500" s="160"/>
      <c r="B1500" s="161"/>
      <c r="C1500" s="160"/>
      <c r="D1500" s="162"/>
      <c r="E1500" s="163"/>
      <c r="F1500" s="160"/>
      <c r="G1500" s="160"/>
      <c r="H1500" s="164"/>
      <c r="I1500" s="165"/>
      <c r="J1500" s="166"/>
      <c r="K1500" s="160"/>
      <c r="L1500" s="160"/>
      <c r="M1500" s="160"/>
      <c r="N1500" s="160"/>
      <c r="O1500" s="160"/>
      <c r="P1500" s="167"/>
      <c r="Q1500" s="160"/>
      <c r="R1500" s="160"/>
      <c r="S1500" s="168"/>
      <c r="T1500" s="168"/>
      <c r="U1500" s="168"/>
      <c r="V1500" s="168"/>
      <c r="W1500" s="168"/>
      <c r="X1500" s="168"/>
      <c r="Y1500" s="169"/>
      <c r="Z1500" s="170"/>
      <c r="AA1500" s="170"/>
      <c r="AB1500" s="171"/>
      <c r="AC1500" s="171"/>
      <c r="AD1500" s="171"/>
      <c r="AF1500" s="168"/>
      <c r="AG1500" s="168"/>
      <c r="AH1500" s="168"/>
      <c r="AI1500" s="168"/>
      <c r="AJ1500" s="168"/>
    </row>
    <row r="1501" spans="1:36" s="26" customFormat="1" x14ac:dyDescent="0.2">
      <c r="A1501" s="160"/>
      <c r="B1501" s="161"/>
      <c r="C1501" s="160"/>
      <c r="D1501" s="162"/>
      <c r="E1501" s="163"/>
      <c r="F1501" s="160"/>
      <c r="G1501" s="160"/>
      <c r="H1501" s="164"/>
      <c r="I1501" s="165"/>
      <c r="J1501" s="166"/>
      <c r="K1501" s="160"/>
      <c r="L1501" s="160"/>
      <c r="M1501" s="160"/>
      <c r="N1501" s="160"/>
      <c r="O1501" s="160"/>
      <c r="P1501" s="167"/>
      <c r="Q1501" s="160"/>
      <c r="R1501" s="160"/>
      <c r="S1501" s="168"/>
      <c r="T1501" s="168"/>
      <c r="U1501" s="168"/>
      <c r="V1501" s="168"/>
      <c r="W1501" s="168"/>
      <c r="X1501" s="168"/>
      <c r="Y1501" s="169"/>
      <c r="Z1501" s="170"/>
      <c r="AA1501" s="170"/>
      <c r="AB1501" s="171"/>
      <c r="AC1501" s="171"/>
      <c r="AD1501" s="171"/>
      <c r="AF1501" s="168"/>
      <c r="AG1501" s="168"/>
      <c r="AH1501" s="168"/>
      <c r="AI1501" s="168"/>
      <c r="AJ1501" s="168"/>
    </row>
    <row r="1502" spans="1:36" s="26" customFormat="1" x14ac:dyDescent="0.2">
      <c r="A1502" s="160"/>
      <c r="B1502" s="161"/>
      <c r="C1502" s="160"/>
      <c r="D1502" s="162"/>
      <c r="E1502" s="163"/>
      <c r="F1502" s="160"/>
      <c r="G1502" s="160"/>
      <c r="H1502" s="164"/>
      <c r="I1502" s="165"/>
      <c r="J1502" s="166"/>
      <c r="K1502" s="160"/>
      <c r="L1502" s="160"/>
      <c r="M1502" s="160"/>
      <c r="N1502" s="160"/>
      <c r="O1502" s="160"/>
      <c r="P1502" s="167"/>
      <c r="Q1502" s="160"/>
      <c r="R1502" s="160"/>
      <c r="S1502" s="168"/>
      <c r="T1502" s="168"/>
      <c r="U1502" s="168"/>
      <c r="V1502" s="168"/>
      <c r="W1502" s="168"/>
      <c r="X1502" s="168"/>
      <c r="Y1502" s="169"/>
      <c r="Z1502" s="170"/>
      <c r="AA1502" s="170"/>
      <c r="AB1502" s="171"/>
      <c r="AC1502" s="171"/>
      <c r="AD1502" s="171"/>
      <c r="AF1502" s="168"/>
      <c r="AG1502" s="168"/>
      <c r="AH1502" s="168"/>
      <c r="AI1502" s="168"/>
      <c r="AJ1502" s="168"/>
    </row>
    <row r="1503" spans="1:36" s="26" customFormat="1" x14ac:dyDescent="0.2">
      <c r="A1503" s="160"/>
      <c r="B1503" s="161"/>
      <c r="C1503" s="160"/>
      <c r="D1503" s="162"/>
      <c r="E1503" s="163"/>
      <c r="F1503" s="160"/>
      <c r="G1503" s="160"/>
      <c r="H1503" s="164"/>
      <c r="I1503" s="165"/>
      <c r="J1503" s="166"/>
      <c r="K1503" s="160"/>
      <c r="L1503" s="160"/>
      <c r="M1503" s="160"/>
      <c r="N1503" s="160"/>
      <c r="O1503" s="160"/>
      <c r="P1503" s="167"/>
      <c r="Q1503" s="160"/>
      <c r="R1503" s="160"/>
      <c r="S1503" s="168"/>
      <c r="T1503" s="168"/>
      <c r="U1503" s="168"/>
      <c r="V1503" s="168"/>
      <c r="W1503" s="168"/>
      <c r="X1503" s="168"/>
      <c r="Y1503" s="169"/>
      <c r="Z1503" s="170"/>
      <c r="AA1503" s="170"/>
      <c r="AB1503" s="171"/>
      <c r="AC1503" s="171"/>
      <c r="AD1503" s="171"/>
      <c r="AF1503" s="168"/>
      <c r="AG1503" s="168"/>
      <c r="AH1503" s="168"/>
      <c r="AI1503" s="168"/>
      <c r="AJ1503" s="168"/>
    </row>
    <row r="1504" spans="1:36" s="26" customFormat="1" x14ac:dyDescent="0.2">
      <c r="A1504" s="160"/>
      <c r="B1504" s="161"/>
      <c r="C1504" s="160"/>
      <c r="D1504" s="162"/>
      <c r="E1504" s="163"/>
      <c r="F1504" s="160"/>
      <c r="G1504" s="160"/>
      <c r="H1504" s="164"/>
      <c r="I1504" s="165"/>
      <c r="J1504" s="166"/>
      <c r="K1504" s="160"/>
      <c r="L1504" s="160"/>
      <c r="M1504" s="160"/>
      <c r="N1504" s="160"/>
      <c r="O1504" s="160"/>
      <c r="P1504" s="167"/>
      <c r="Q1504" s="160"/>
      <c r="R1504" s="160"/>
      <c r="S1504" s="168"/>
      <c r="T1504" s="168"/>
      <c r="U1504" s="168"/>
      <c r="V1504" s="168"/>
      <c r="W1504" s="168"/>
      <c r="X1504" s="168"/>
      <c r="Y1504" s="169"/>
      <c r="Z1504" s="170"/>
      <c r="AA1504" s="170"/>
      <c r="AB1504" s="171"/>
      <c r="AC1504" s="171"/>
      <c r="AD1504" s="171"/>
      <c r="AF1504" s="168"/>
      <c r="AG1504" s="168"/>
      <c r="AH1504" s="168"/>
      <c r="AI1504" s="168"/>
      <c r="AJ1504" s="168"/>
    </row>
    <row r="1505" spans="1:36" s="26" customFormat="1" x14ac:dyDescent="0.2">
      <c r="A1505" s="160"/>
      <c r="B1505" s="161"/>
      <c r="C1505" s="160"/>
      <c r="D1505" s="162"/>
      <c r="E1505" s="163"/>
      <c r="F1505" s="160"/>
      <c r="G1505" s="160"/>
      <c r="H1505" s="164"/>
      <c r="I1505" s="165"/>
      <c r="J1505" s="166"/>
      <c r="K1505" s="160"/>
      <c r="L1505" s="160"/>
      <c r="M1505" s="160"/>
      <c r="N1505" s="160"/>
      <c r="O1505" s="160"/>
      <c r="P1505" s="167"/>
      <c r="Q1505" s="160"/>
      <c r="R1505" s="160"/>
      <c r="S1505" s="168"/>
      <c r="T1505" s="168"/>
      <c r="U1505" s="168"/>
      <c r="V1505" s="168"/>
      <c r="W1505" s="168"/>
      <c r="X1505" s="168"/>
      <c r="Y1505" s="169"/>
      <c r="Z1505" s="170"/>
      <c r="AA1505" s="170"/>
      <c r="AB1505" s="171"/>
      <c r="AC1505" s="171"/>
      <c r="AD1505" s="171"/>
      <c r="AF1505" s="168"/>
      <c r="AG1505" s="168"/>
      <c r="AH1505" s="168"/>
      <c r="AI1505" s="168"/>
      <c r="AJ1505" s="168"/>
    </row>
    <row r="1506" spans="1:36" s="26" customFormat="1" x14ac:dyDescent="0.2">
      <c r="A1506" s="160"/>
      <c r="B1506" s="161"/>
      <c r="C1506" s="160"/>
      <c r="D1506" s="162"/>
      <c r="E1506" s="163"/>
      <c r="F1506" s="160"/>
      <c r="G1506" s="160"/>
      <c r="H1506" s="164"/>
      <c r="I1506" s="165"/>
      <c r="J1506" s="166"/>
      <c r="K1506" s="160"/>
      <c r="L1506" s="160"/>
      <c r="M1506" s="160"/>
      <c r="N1506" s="160"/>
      <c r="O1506" s="160"/>
      <c r="P1506" s="167"/>
      <c r="Q1506" s="160"/>
      <c r="R1506" s="160"/>
      <c r="S1506" s="168"/>
      <c r="T1506" s="168"/>
      <c r="U1506" s="168"/>
      <c r="V1506" s="168"/>
      <c r="W1506" s="168"/>
      <c r="X1506" s="168"/>
      <c r="Y1506" s="169"/>
      <c r="Z1506" s="170"/>
      <c r="AA1506" s="170"/>
      <c r="AB1506" s="171"/>
      <c r="AC1506" s="171"/>
      <c r="AD1506" s="171"/>
      <c r="AF1506" s="168"/>
      <c r="AG1506" s="168"/>
      <c r="AH1506" s="168"/>
      <c r="AI1506" s="168"/>
      <c r="AJ1506" s="168"/>
    </row>
    <row r="1507" spans="1:36" s="26" customFormat="1" x14ac:dyDescent="0.2">
      <c r="A1507" s="160"/>
      <c r="B1507" s="161"/>
      <c r="C1507" s="160"/>
      <c r="D1507" s="162"/>
      <c r="E1507" s="163"/>
      <c r="F1507" s="160"/>
      <c r="G1507" s="160"/>
      <c r="H1507" s="164"/>
      <c r="I1507" s="165"/>
      <c r="J1507" s="166"/>
      <c r="K1507" s="160"/>
      <c r="L1507" s="160"/>
      <c r="M1507" s="160"/>
      <c r="N1507" s="160"/>
      <c r="O1507" s="160"/>
      <c r="P1507" s="167"/>
      <c r="Q1507" s="160"/>
      <c r="R1507" s="160"/>
      <c r="S1507" s="168"/>
      <c r="T1507" s="168"/>
      <c r="U1507" s="168"/>
      <c r="V1507" s="168"/>
      <c r="W1507" s="168"/>
      <c r="X1507" s="168"/>
      <c r="Y1507" s="169"/>
      <c r="Z1507" s="170"/>
      <c r="AA1507" s="170"/>
      <c r="AB1507" s="171"/>
      <c r="AC1507" s="171"/>
      <c r="AD1507" s="171"/>
      <c r="AF1507" s="168"/>
      <c r="AG1507" s="168"/>
      <c r="AH1507" s="168"/>
      <c r="AI1507" s="168"/>
      <c r="AJ1507" s="168"/>
    </row>
    <row r="1508" spans="1:36" s="26" customFormat="1" x14ac:dyDescent="0.2">
      <c r="A1508" s="160"/>
      <c r="B1508" s="161"/>
      <c r="C1508" s="160"/>
      <c r="D1508" s="162"/>
      <c r="E1508" s="163"/>
      <c r="F1508" s="160"/>
      <c r="G1508" s="160"/>
      <c r="H1508" s="164"/>
      <c r="I1508" s="165"/>
      <c r="J1508" s="166"/>
      <c r="K1508" s="160"/>
      <c r="L1508" s="160"/>
      <c r="M1508" s="160"/>
      <c r="N1508" s="160"/>
      <c r="O1508" s="160"/>
      <c r="P1508" s="167"/>
      <c r="Q1508" s="160"/>
      <c r="R1508" s="160"/>
      <c r="S1508" s="168"/>
      <c r="T1508" s="168"/>
      <c r="U1508" s="168"/>
      <c r="V1508" s="168"/>
      <c r="W1508" s="168"/>
      <c r="X1508" s="168"/>
      <c r="Y1508" s="169"/>
      <c r="Z1508" s="170"/>
      <c r="AA1508" s="170"/>
      <c r="AB1508" s="171"/>
      <c r="AC1508" s="171"/>
      <c r="AD1508" s="171"/>
      <c r="AF1508" s="168"/>
      <c r="AG1508" s="168"/>
      <c r="AH1508" s="168"/>
      <c r="AI1508" s="168"/>
      <c r="AJ1508" s="168"/>
    </row>
    <row r="1509" spans="1:36" s="26" customFormat="1" x14ac:dyDescent="0.2">
      <c r="A1509" s="160"/>
      <c r="B1509" s="161"/>
      <c r="C1509" s="160"/>
      <c r="D1509" s="162"/>
      <c r="E1509" s="163"/>
      <c r="F1509" s="160"/>
      <c r="G1509" s="160"/>
      <c r="H1509" s="164"/>
      <c r="I1509" s="165"/>
      <c r="J1509" s="166"/>
      <c r="K1509" s="160"/>
      <c r="L1509" s="160"/>
      <c r="M1509" s="160"/>
      <c r="N1509" s="160"/>
      <c r="O1509" s="160"/>
      <c r="P1509" s="167"/>
      <c r="Q1509" s="160"/>
      <c r="R1509" s="160"/>
      <c r="S1509" s="168"/>
      <c r="T1509" s="168"/>
      <c r="U1509" s="168"/>
      <c r="V1509" s="168"/>
      <c r="W1509" s="168"/>
      <c r="X1509" s="168"/>
      <c r="Y1509" s="169"/>
      <c r="Z1509" s="170"/>
      <c r="AA1509" s="170"/>
      <c r="AB1509" s="171"/>
      <c r="AC1509" s="171"/>
      <c r="AD1509" s="171"/>
      <c r="AF1509" s="168"/>
      <c r="AG1509" s="168"/>
      <c r="AH1509" s="168"/>
      <c r="AI1509" s="168"/>
      <c r="AJ1509" s="168"/>
    </row>
    <row r="1510" spans="1:36" s="26" customFormat="1" x14ac:dyDescent="0.2">
      <c r="A1510" s="160"/>
      <c r="B1510" s="161"/>
      <c r="C1510" s="160"/>
      <c r="D1510" s="162"/>
      <c r="E1510" s="163"/>
      <c r="F1510" s="160"/>
      <c r="G1510" s="160"/>
      <c r="H1510" s="164"/>
      <c r="I1510" s="165"/>
      <c r="J1510" s="166"/>
      <c r="K1510" s="160"/>
      <c r="L1510" s="160"/>
      <c r="M1510" s="160"/>
      <c r="N1510" s="160"/>
      <c r="O1510" s="160"/>
      <c r="P1510" s="167"/>
      <c r="Q1510" s="160"/>
      <c r="R1510" s="160"/>
      <c r="S1510" s="168"/>
      <c r="T1510" s="168"/>
      <c r="U1510" s="168"/>
      <c r="V1510" s="168"/>
      <c r="W1510" s="168"/>
      <c r="X1510" s="168"/>
      <c r="Y1510" s="169"/>
      <c r="Z1510" s="170"/>
      <c r="AA1510" s="170"/>
      <c r="AB1510" s="171"/>
      <c r="AC1510" s="171"/>
      <c r="AD1510" s="171"/>
      <c r="AF1510" s="168"/>
      <c r="AG1510" s="168"/>
      <c r="AH1510" s="168"/>
      <c r="AI1510" s="168"/>
      <c r="AJ1510" s="168"/>
    </row>
    <row r="1511" spans="1:36" s="26" customFormat="1" x14ac:dyDescent="0.2">
      <c r="A1511" s="160"/>
      <c r="B1511" s="161"/>
      <c r="C1511" s="160"/>
      <c r="D1511" s="162"/>
      <c r="E1511" s="163"/>
      <c r="F1511" s="160"/>
      <c r="G1511" s="160"/>
      <c r="H1511" s="164"/>
      <c r="I1511" s="165"/>
      <c r="J1511" s="166"/>
      <c r="K1511" s="160"/>
      <c r="L1511" s="160"/>
      <c r="M1511" s="160"/>
      <c r="N1511" s="160"/>
      <c r="O1511" s="160"/>
      <c r="P1511" s="167"/>
      <c r="Q1511" s="160"/>
      <c r="R1511" s="160"/>
      <c r="S1511" s="168"/>
      <c r="T1511" s="168"/>
      <c r="U1511" s="168"/>
      <c r="V1511" s="168"/>
      <c r="W1511" s="168"/>
      <c r="X1511" s="168"/>
      <c r="Y1511" s="169"/>
      <c r="Z1511" s="170"/>
      <c r="AA1511" s="170"/>
      <c r="AB1511" s="171"/>
      <c r="AC1511" s="171"/>
      <c r="AD1511" s="171"/>
      <c r="AF1511" s="168"/>
      <c r="AG1511" s="168"/>
      <c r="AH1511" s="168"/>
      <c r="AI1511" s="168"/>
      <c r="AJ1511" s="168"/>
    </row>
    <row r="1512" spans="1:36" s="26" customFormat="1" x14ac:dyDescent="0.2">
      <c r="A1512" s="160"/>
      <c r="B1512" s="161"/>
      <c r="C1512" s="160"/>
      <c r="D1512" s="162"/>
      <c r="E1512" s="163"/>
      <c r="F1512" s="160"/>
      <c r="G1512" s="160"/>
      <c r="H1512" s="164"/>
      <c r="I1512" s="165"/>
      <c r="J1512" s="166"/>
      <c r="K1512" s="160"/>
      <c r="L1512" s="160"/>
      <c r="M1512" s="160"/>
      <c r="N1512" s="160"/>
      <c r="O1512" s="160"/>
      <c r="P1512" s="167"/>
      <c r="Q1512" s="160"/>
      <c r="R1512" s="160"/>
      <c r="S1512" s="168"/>
      <c r="T1512" s="168"/>
      <c r="U1512" s="168"/>
      <c r="V1512" s="168"/>
      <c r="W1512" s="168"/>
      <c r="X1512" s="168"/>
      <c r="Y1512" s="169"/>
      <c r="Z1512" s="170"/>
      <c r="AA1512" s="170"/>
      <c r="AB1512" s="171"/>
      <c r="AC1512" s="171"/>
      <c r="AD1512" s="171"/>
      <c r="AF1512" s="168"/>
      <c r="AG1512" s="168"/>
      <c r="AH1512" s="168"/>
      <c r="AI1512" s="168"/>
      <c r="AJ1512" s="168"/>
    </row>
    <row r="1513" spans="1:36" s="26" customFormat="1" x14ac:dyDescent="0.2">
      <c r="A1513" s="160"/>
      <c r="B1513" s="161"/>
      <c r="C1513" s="160"/>
      <c r="D1513" s="162"/>
      <c r="E1513" s="163"/>
      <c r="F1513" s="160"/>
      <c r="G1513" s="160"/>
      <c r="H1513" s="164"/>
      <c r="I1513" s="165"/>
      <c r="J1513" s="166"/>
      <c r="K1513" s="160"/>
      <c r="L1513" s="160"/>
      <c r="M1513" s="160"/>
      <c r="N1513" s="160"/>
      <c r="O1513" s="160"/>
      <c r="P1513" s="167"/>
      <c r="Q1513" s="160"/>
      <c r="R1513" s="160"/>
      <c r="S1513" s="168"/>
      <c r="T1513" s="168"/>
      <c r="U1513" s="168"/>
      <c r="V1513" s="168"/>
      <c r="W1513" s="168"/>
      <c r="X1513" s="168"/>
      <c r="Y1513" s="169"/>
      <c r="Z1513" s="170"/>
      <c r="AA1513" s="170"/>
      <c r="AB1513" s="171"/>
      <c r="AC1513" s="171"/>
      <c r="AD1513" s="171"/>
      <c r="AF1513" s="168"/>
      <c r="AG1513" s="168"/>
      <c r="AH1513" s="168"/>
      <c r="AI1513" s="168"/>
      <c r="AJ1513" s="168"/>
    </row>
    <row r="1514" spans="1:36" s="26" customFormat="1" x14ac:dyDescent="0.2">
      <c r="A1514" s="160"/>
      <c r="B1514" s="161"/>
      <c r="C1514" s="160"/>
      <c r="D1514" s="162"/>
      <c r="E1514" s="163"/>
      <c r="F1514" s="160"/>
      <c r="G1514" s="160"/>
      <c r="H1514" s="164"/>
      <c r="I1514" s="165"/>
      <c r="J1514" s="166"/>
      <c r="K1514" s="160"/>
      <c r="L1514" s="160"/>
      <c r="M1514" s="160"/>
      <c r="N1514" s="160"/>
      <c r="O1514" s="160"/>
      <c r="P1514" s="167"/>
      <c r="Q1514" s="160"/>
      <c r="R1514" s="160"/>
      <c r="S1514" s="168"/>
      <c r="T1514" s="168"/>
      <c r="U1514" s="168"/>
      <c r="V1514" s="168"/>
      <c r="W1514" s="168"/>
      <c r="X1514" s="168"/>
      <c r="Y1514" s="169"/>
      <c r="Z1514" s="170"/>
      <c r="AA1514" s="170"/>
      <c r="AB1514" s="171"/>
      <c r="AC1514" s="171"/>
      <c r="AD1514" s="171"/>
      <c r="AF1514" s="168"/>
      <c r="AG1514" s="168"/>
      <c r="AH1514" s="168"/>
      <c r="AI1514" s="168"/>
      <c r="AJ1514" s="168"/>
    </row>
    <row r="1515" spans="1:36" s="26" customFormat="1" x14ac:dyDescent="0.2">
      <c r="A1515" s="160"/>
      <c r="B1515" s="161"/>
      <c r="C1515" s="160"/>
      <c r="D1515" s="162"/>
      <c r="E1515" s="163"/>
      <c r="F1515" s="160"/>
      <c r="G1515" s="160"/>
      <c r="H1515" s="164"/>
      <c r="I1515" s="165"/>
      <c r="J1515" s="166"/>
      <c r="K1515" s="160"/>
      <c r="L1515" s="160"/>
      <c r="M1515" s="160"/>
      <c r="N1515" s="160"/>
      <c r="O1515" s="160"/>
      <c r="P1515" s="167"/>
      <c r="Q1515" s="160"/>
      <c r="R1515" s="160"/>
      <c r="S1515" s="168"/>
      <c r="T1515" s="168"/>
      <c r="U1515" s="168"/>
      <c r="V1515" s="168"/>
      <c r="W1515" s="168"/>
      <c r="X1515" s="168"/>
      <c r="Y1515" s="169"/>
      <c r="Z1515" s="170"/>
      <c r="AA1515" s="170"/>
      <c r="AB1515" s="171"/>
      <c r="AC1515" s="171"/>
      <c r="AD1515" s="171"/>
      <c r="AF1515" s="168"/>
      <c r="AG1515" s="168"/>
      <c r="AH1515" s="168"/>
      <c r="AI1515" s="168"/>
      <c r="AJ1515" s="168"/>
    </row>
    <row r="1516" spans="1:36" s="26" customFormat="1" x14ac:dyDescent="0.2">
      <c r="A1516" s="160"/>
      <c r="B1516" s="161"/>
      <c r="C1516" s="160"/>
      <c r="D1516" s="162"/>
      <c r="E1516" s="163"/>
      <c r="F1516" s="160"/>
      <c r="G1516" s="160"/>
      <c r="H1516" s="164"/>
      <c r="I1516" s="165"/>
      <c r="J1516" s="166"/>
      <c r="K1516" s="160"/>
      <c r="L1516" s="160"/>
      <c r="M1516" s="160"/>
      <c r="N1516" s="160"/>
      <c r="O1516" s="160"/>
      <c r="P1516" s="167"/>
      <c r="Q1516" s="160"/>
      <c r="R1516" s="160"/>
      <c r="S1516" s="168"/>
      <c r="T1516" s="168"/>
      <c r="U1516" s="168"/>
      <c r="V1516" s="168"/>
      <c r="W1516" s="168"/>
      <c r="X1516" s="168"/>
      <c r="Y1516" s="169"/>
      <c r="Z1516" s="170"/>
      <c r="AA1516" s="170"/>
      <c r="AB1516" s="171"/>
      <c r="AC1516" s="171"/>
      <c r="AD1516" s="171"/>
      <c r="AF1516" s="168"/>
      <c r="AG1516" s="168"/>
      <c r="AH1516" s="168"/>
      <c r="AI1516" s="168"/>
      <c r="AJ1516" s="168"/>
    </row>
    <row r="1517" spans="1:36" s="26" customFormat="1" x14ac:dyDescent="0.2">
      <c r="A1517" s="160"/>
      <c r="B1517" s="161"/>
      <c r="C1517" s="160"/>
      <c r="D1517" s="162"/>
      <c r="E1517" s="163"/>
      <c r="F1517" s="160"/>
      <c r="G1517" s="160"/>
      <c r="H1517" s="164"/>
      <c r="I1517" s="165"/>
      <c r="J1517" s="166"/>
      <c r="K1517" s="160"/>
      <c r="L1517" s="160"/>
      <c r="M1517" s="160"/>
      <c r="N1517" s="160"/>
      <c r="O1517" s="160"/>
      <c r="P1517" s="167"/>
      <c r="Q1517" s="160"/>
      <c r="R1517" s="160"/>
      <c r="S1517" s="168"/>
      <c r="T1517" s="168"/>
      <c r="U1517" s="168"/>
      <c r="V1517" s="168"/>
      <c r="W1517" s="168"/>
      <c r="X1517" s="168"/>
      <c r="Y1517" s="169"/>
      <c r="Z1517" s="170"/>
      <c r="AA1517" s="170"/>
      <c r="AB1517" s="171"/>
      <c r="AC1517" s="171"/>
      <c r="AD1517" s="171"/>
      <c r="AF1517" s="168"/>
      <c r="AG1517" s="168"/>
      <c r="AH1517" s="168"/>
      <c r="AI1517" s="168"/>
      <c r="AJ1517" s="168"/>
    </row>
    <row r="1518" spans="1:36" s="26" customFormat="1" x14ac:dyDescent="0.2">
      <c r="A1518" s="160"/>
      <c r="B1518" s="161"/>
      <c r="C1518" s="160"/>
      <c r="D1518" s="162"/>
      <c r="E1518" s="163"/>
      <c r="F1518" s="160"/>
      <c r="G1518" s="160"/>
      <c r="H1518" s="164"/>
      <c r="I1518" s="165"/>
      <c r="J1518" s="166"/>
      <c r="K1518" s="160"/>
      <c r="L1518" s="160"/>
      <c r="M1518" s="160"/>
      <c r="N1518" s="160"/>
      <c r="O1518" s="160"/>
      <c r="P1518" s="167"/>
      <c r="Q1518" s="160"/>
      <c r="R1518" s="160"/>
      <c r="S1518" s="168"/>
      <c r="T1518" s="168"/>
      <c r="U1518" s="168"/>
      <c r="V1518" s="168"/>
      <c r="W1518" s="168"/>
      <c r="X1518" s="168"/>
      <c r="Y1518" s="169"/>
      <c r="Z1518" s="170"/>
      <c r="AA1518" s="170"/>
      <c r="AB1518" s="171"/>
      <c r="AC1518" s="171"/>
      <c r="AD1518" s="171"/>
      <c r="AF1518" s="168"/>
      <c r="AG1518" s="168"/>
      <c r="AH1518" s="168"/>
      <c r="AI1518" s="168"/>
      <c r="AJ1518" s="168"/>
    </row>
    <row r="1519" spans="1:36" s="26" customFormat="1" x14ac:dyDescent="0.2">
      <c r="A1519" s="160"/>
      <c r="B1519" s="161"/>
      <c r="C1519" s="160"/>
      <c r="D1519" s="162"/>
      <c r="E1519" s="163"/>
      <c r="F1519" s="160"/>
      <c r="G1519" s="160"/>
      <c r="H1519" s="164"/>
      <c r="I1519" s="165"/>
      <c r="J1519" s="166"/>
      <c r="K1519" s="160"/>
      <c r="L1519" s="160"/>
      <c r="M1519" s="160"/>
      <c r="N1519" s="160"/>
      <c r="O1519" s="160"/>
      <c r="P1519" s="167"/>
      <c r="Q1519" s="160"/>
      <c r="R1519" s="160"/>
      <c r="S1519" s="168"/>
      <c r="T1519" s="168"/>
      <c r="U1519" s="168"/>
      <c r="V1519" s="168"/>
      <c r="W1519" s="168"/>
      <c r="X1519" s="168"/>
      <c r="Y1519" s="169"/>
      <c r="Z1519" s="170"/>
      <c r="AA1519" s="170"/>
      <c r="AB1519" s="171"/>
      <c r="AC1519" s="171"/>
      <c r="AD1519" s="171"/>
      <c r="AF1519" s="168"/>
      <c r="AG1519" s="168"/>
      <c r="AH1519" s="168"/>
      <c r="AI1519" s="168"/>
      <c r="AJ1519" s="168"/>
    </row>
    <row r="1520" spans="1:36" s="26" customFormat="1" x14ac:dyDescent="0.2">
      <c r="A1520" s="160"/>
      <c r="B1520" s="161"/>
      <c r="C1520" s="160"/>
      <c r="D1520" s="162"/>
      <c r="E1520" s="163"/>
      <c r="F1520" s="160"/>
      <c r="G1520" s="160"/>
      <c r="H1520" s="164"/>
      <c r="I1520" s="165"/>
      <c r="J1520" s="166"/>
      <c r="K1520" s="160"/>
      <c r="L1520" s="160"/>
      <c r="M1520" s="160"/>
      <c r="N1520" s="160"/>
      <c r="O1520" s="160"/>
      <c r="P1520" s="167"/>
      <c r="Q1520" s="160"/>
      <c r="R1520" s="160"/>
      <c r="S1520" s="168"/>
      <c r="T1520" s="168"/>
      <c r="U1520" s="168"/>
      <c r="V1520" s="168"/>
      <c r="W1520" s="168"/>
      <c r="X1520" s="168"/>
      <c r="Y1520" s="169"/>
      <c r="Z1520" s="170"/>
      <c r="AA1520" s="170"/>
      <c r="AB1520" s="171"/>
      <c r="AC1520" s="171"/>
      <c r="AD1520" s="171"/>
      <c r="AF1520" s="168"/>
      <c r="AG1520" s="168"/>
      <c r="AH1520" s="168"/>
      <c r="AI1520" s="168"/>
      <c r="AJ1520" s="168"/>
    </row>
    <row r="1521" spans="1:36" s="26" customFormat="1" x14ac:dyDescent="0.2">
      <c r="A1521" s="160"/>
      <c r="B1521" s="161"/>
      <c r="C1521" s="160"/>
      <c r="D1521" s="162"/>
      <c r="E1521" s="163"/>
      <c r="F1521" s="160"/>
      <c r="G1521" s="160"/>
      <c r="H1521" s="164"/>
      <c r="I1521" s="165"/>
      <c r="J1521" s="166"/>
      <c r="K1521" s="160"/>
      <c r="L1521" s="160"/>
      <c r="M1521" s="160"/>
      <c r="N1521" s="160"/>
      <c r="O1521" s="160"/>
      <c r="P1521" s="167"/>
      <c r="Q1521" s="160"/>
      <c r="R1521" s="160"/>
      <c r="S1521" s="168"/>
      <c r="T1521" s="168"/>
      <c r="U1521" s="168"/>
      <c r="V1521" s="168"/>
      <c r="W1521" s="168"/>
      <c r="X1521" s="168"/>
      <c r="Y1521" s="169"/>
      <c r="Z1521" s="170"/>
      <c r="AA1521" s="170"/>
      <c r="AB1521" s="171"/>
      <c r="AC1521" s="171"/>
      <c r="AD1521" s="171"/>
      <c r="AF1521" s="168"/>
      <c r="AG1521" s="168"/>
      <c r="AH1521" s="168"/>
      <c r="AI1521" s="168"/>
      <c r="AJ1521" s="168"/>
    </row>
    <row r="1522" spans="1:36" s="26" customFormat="1" x14ac:dyDescent="0.2">
      <c r="A1522" s="160"/>
      <c r="B1522" s="161"/>
      <c r="C1522" s="160"/>
      <c r="D1522" s="162"/>
      <c r="E1522" s="163"/>
      <c r="F1522" s="160"/>
      <c r="G1522" s="160"/>
      <c r="H1522" s="164"/>
      <c r="I1522" s="165"/>
      <c r="J1522" s="166"/>
      <c r="K1522" s="160"/>
      <c r="L1522" s="160"/>
      <c r="M1522" s="160"/>
      <c r="N1522" s="160"/>
      <c r="O1522" s="160"/>
      <c r="P1522" s="167"/>
      <c r="Q1522" s="160"/>
      <c r="R1522" s="160"/>
      <c r="S1522" s="168"/>
      <c r="T1522" s="168"/>
      <c r="U1522" s="168"/>
      <c r="V1522" s="168"/>
      <c r="W1522" s="168"/>
      <c r="X1522" s="168"/>
      <c r="Y1522" s="169"/>
      <c r="Z1522" s="170"/>
      <c r="AA1522" s="170"/>
      <c r="AB1522" s="171"/>
      <c r="AC1522" s="171"/>
      <c r="AD1522" s="171"/>
      <c r="AF1522" s="168"/>
      <c r="AG1522" s="168"/>
      <c r="AH1522" s="168"/>
      <c r="AI1522" s="168"/>
      <c r="AJ1522" s="168"/>
    </row>
    <row r="1523" spans="1:36" s="26" customFormat="1" x14ac:dyDescent="0.2">
      <c r="A1523" s="160"/>
      <c r="B1523" s="161"/>
      <c r="C1523" s="160"/>
      <c r="D1523" s="162"/>
      <c r="E1523" s="163"/>
      <c r="F1523" s="160"/>
      <c r="G1523" s="160"/>
      <c r="H1523" s="164"/>
      <c r="I1523" s="165"/>
      <c r="J1523" s="166"/>
      <c r="K1523" s="160"/>
      <c r="L1523" s="160"/>
      <c r="M1523" s="160"/>
      <c r="N1523" s="160"/>
      <c r="O1523" s="160"/>
      <c r="P1523" s="167"/>
      <c r="Q1523" s="160"/>
      <c r="R1523" s="160"/>
      <c r="S1523" s="168"/>
      <c r="T1523" s="168"/>
      <c r="U1523" s="168"/>
      <c r="V1523" s="168"/>
      <c r="W1523" s="168"/>
      <c r="X1523" s="168"/>
      <c r="Y1523" s="169"/>
      <c r="Z1523" s="170"/>
      <c r="AA1523" s="170"/>
      <c r="AB1523" s="171"/>
      <c r="AC1523" s="171"/>
      <c r="AD1523" s="171"/>
      <c r="AF1523" s="168"/>
      <c r="AG1523" s="168"/>
      <c r="AH1523" s="168"/>
      <c r="AI1523" s="168"/>
      <c r="AJ1523" s="168"/>
    </row>
    <row r="1524" spans="1:36" s="26" customFormat="1" x14ac:dyDescent="0.2">
      <c r="A1524" s="160"/>
      <c r="B1524" s="161"/>
      <c r="C1524" s="160"/>
      <c r="D1524" s="162"/>
      <c r="E1524" s="163"/>
      <c r="F1524" s="160"/>
      <c r="G1524" s="160"/>
      <c r="H1524" s="164"/>
      <c r="I1524" s="165"/>
      <c r="J1524" s="166"/>
      <c r="K1524" s="160"/>
      <c r="L1524" s="160"/>
      <c r="M1524" s="160"/>
      <c r="N1524" s="160"/>
      <c r="O1524" s="160"/>
      <c r="P1524" s="167"/>
      <c r="Q1524" s="160"/>
      <c r="R1524" s="160"/>
      <c r="S1524" s="168"/>
      <c r="T1524" s="168"/>
      <c r="U1524" s="168"/>
      <c r="V1524" s="168"/>
      <c r="W1524" s="168"/>
      <c r="X1524" s="168"/>
      <c r="Y1524" s="169"/>
      <c r="Z1524" s="170"/>
      <c r="AA1524" s="170"/>
      <c r="AB1524" s="171"/>
      <c r="AC1524" s="171"/>
      <c r="AD1524" s="171"/>
      <c r="AF1524" s="168"/>
      <c r="AG1524" s="168"/>
      <c r="AH1524" s="168"/>
      <c r="AI1524" s="168"/>
      <c r="AJ1524" s="168"/>
    </row>
    <row r="1525" spans="1:36" s="26" customFormat="1" x14ac:dyDescent="0.2">
      <c r="A1525" s="160"/>
      <c r="B1525" s="161"/>
      <c r="C1525" s="160"/>
      <c r="D1525" s="162"/>
      <c r="E1525" s="163"/>
      <c r="F1525" s="160"/>
      <c r="G1525" s="160"/>
      <c r="H1525" s="164"/>
      <c r="I1525" s="165"/>
      <c r="J1525" s="166"/>
      <c r="K1525" s="160"/>
      <c r="L1525" s="160"/>
      <c r="M1525" s="160"/>
      <c r="N1525" s="160"/>
      <c r="O1525" s="160"/>
      <c r="P1525" s="167"/>
      <c r="Q1525" s="160"/>
      <c r="R1525" s="160"/>
      <c r="S1525" s="168"/>
      <c r="T1525" s="168"/>
      <c r="U1525" s="168"/>
      <c r="V1525" s="168"/>
      <c r="W1525" s="168"/>
      <c r="X1525" s="168"/>
      <c r="Y1525" s="169"/>
      <c r="Z1525" s="170"/>
      <c r="AA1525" s="170"/>
      <c r="AB1525" s="171"/>
      <c r="AC1525" s="171"/>
      <c r="AD1525" s="171"/>
      <c r="AF1525" s="168"/>
      <c r="AG1525" s="168"/>
      <c r="AH1525" s="168"/>
      <c r="AI1525" s="168"/>
      <c r="AJ1525" s="168"/>
    </row>
    <row r="1526" spans="1:36" s="26" customFormat="1" x14ac:dyDescent="0.2">
      <c r="A1526" s="160"/>
      <c r="B1526" s="161"/>
      <c r="C1526" s="160"/>
      <c r="D1526" s="162"/>
      <c r="E1526" s="163"/>
      <c r="F1526" s="160"/>
      <c r="G1526" s="160"/>
      <c r="H1526" s="164"/>
      <c r="I1526" s="165"/>
      <c r="J1526" s="166"/>
      <c r="K1526" s="160"/>
      <c r="L1526" s="160"/>
      <c r="M1526" s="160"/>
      <c r="N1526" s="160"/>
      <c r="O1526" s="160"/>
      <c r="P1526" s="167"/>
      <c r="Q1526" s="160"/>
      <c r="R1526" s="160"/>
      <c r="S1526" s="168"/>
      <c r="T1526" s="168"/>
      <c r="U1526" s="168"/>
      <c r="V1526" s="168"/>
      <c r="W1526" s="168"/>
      <c r="X1526" s="168"/>
      <c r="Y1526" s="169"/>
      <c r="Z1526" s="170"/>
      <c r="AA1526" s="170"/>
      <c r="AB1526" s="171"/>
      <c r="AC1526" s="171"/>
      <c r="AD1526" s="171"/>
      <c r="AF1526" s="168"/>
      <c r="AG1526" s="168"/>
      <c r="AH1526" s="168"/>
      <c r="AI1526" s="168"/>
      <c r="AJ1526" s="168"/>
    </row>
    <row r="1527" spans="1:36" s="26" customFormat="1" x14ac:dyDescent="0.2">
      <c r="A1527" s="160"/>
      <c r="B1527" s="161"/>
      <c r="C1527" s="160"/>
      <c r="D1527" s="162"/>
      <c r="E1527" s="163"/>
      <c r="F1527" s="160"/>
      <c r="G1527" s="160"/>
      <c r="H1527" s="164"/>
      <c r="I1527" s="165"/>
      <c r="J1527" s="166"/>
      <c r="K1527" s="160"/>
      <c r="L1527" s="160"/>
      <c r="M1527" s="160"/>
      <c r="N1527" s="160"/>
      <c r="O1527" s="160"/>
      <c r="P1527" s="167"/>
      <c r="Q1527" s="160"/>
      <c r="R1527" s="160"/>
      <c r="S1527" s="168"/>
      <c r="T1527" s="168"/>
      <c r="U1527" s="168"/>
      <c r="V1527" s="168"/>
      <c r="W1527" s="168"/>
      <c r="X1527" s="168"/>
      <c r="Y1527" s="169"/>
      <c r="Z1527" s="170"/>
      <c r="AA1527" s="170"/>
      <c r="AB1527" s="171"/>
      <c r="AC1527" s="171"/>
      <c r="AD1527" s="171"/>
      <c r="AF1527" s="168"/>
      <c r="AG1527" s="168"/>
      <c r="AH1527" s="168"/>
      <c r="AI1527" s="168"/>
      <c r="AJ1527" s="168"/>
    </row>
    <row r="1528" spans="1:36" s="26" customFormat="1" x14ac:dyDescent="0.2">
      <c r="A1528" s="160"/>
      <c r="B1528" s="161"/>
      <c r="C1528" s="160"/>
      <c r="D1528" s="162"/>
      <c r="E1528" s="163"/>
      <c r="F1528" s="160"/>
      <c r="G1528" s="160"/>
      <c r="H1528" s="164"/>
      <c r="I1528" s="165"/>
      <c r="J1528" s="166"/>
      <c r="K1528" s="160"/>
      <c r="L1528" s="160"/>
      <c r="M1528" s="160"/>
      <c r="N1528" s="160"/>
      <c r="O1528" s="160"/>
      <c r="P1528" s="167"/>
      <c r="Q1528" s="160"/>
      <c r="R1528" s="160"/>
      <c r="S1528" s="168"/>
      <c r="T1528" s="168"/>
      <c r="U1528" s="168"/>
      <c r="V1528" s="168"/>
      <c r="W1528" s="168"/>
      <c r="X1528" s="168"/>
      <c r="Y1528" s="169"/>
      <c r="Z1528" s="170"/>
      <c r="AA1528" s="170"/>
      <c r="AB1528" s="171"/>
      <c r="AC1528" s="171"/>
      <c r="AD1528" s="171"/>
      <c r="AF1528" s="168"/>
      <c r="AG1528" s="168"/>
      <c r="AH1528" s="168"/>
      <c r="AI1528" s="168"/>
      <c r="AJ1528" s="168"/>
    </row>
    <row r="1529" spans="1:36" s="26" customFormat="1" x14ac:dyDescent="0.2">
      <c r="A1529" s="160"/>
      <c r="B1529" s="161"/>
      <c r="C1529" s="160"/>
      <c r="D1529" s="162"/>
      <c r="E1529" s="163"/>
      <c r="F1529" s="160"/>
      <c r="G1529" s="160"/>
      <c r="H1529" s="164"/>
      <c r="I1529" s="165"/>
      <c r="J1529" s="166"/>
      <c r="K1529" s="160"/>
      <c r="L1529" s="160"/>
      <c r="M1529" s="160"/>
      <c r="N1529" s="160"/>
      <c r="O1529" s="160"/>
      <c r="P1529" s="167"/>
      <c r="Q1529" s="160"/>
      <c r="R1529" s="160"/>
      <c r="S1529" s="168"/>
      <c r="T1529" s="168"/>
      <c r="U1529" s="168"/>
      <c r="V1529" s="168"/>
      <c r="W1529" s="168"/>
      <c r="X1529" s="168"/>
      <c r="Y1529" s="169"/>
      <c r="Z1529" s="170"/>
      <c r="AA1529" s="170"/>
      <c r="AB1529" s="171"/>
      <c r="AC1529" s="171"/>
      <c r="AD1529" s="171"/>
      <c r="AF1529" s="168"/>
      <c r="AG1529" s="168"/>
      <c r="AH1529" s="168"/>
      <c r="AI1529" s="168"/>
      <c r="AJ1529" s="168"/>
    </row>
    <row r="1530" spans="1:36" s="26" customFormat="1" x14ac:dyDescent="0.2">
      <c r="A1530" s="160"/>
      <c r="B1530" s="161"/>
      <c r="C1530" s="160"/>
      <c r="D1530" s="162"/>
      <c r="E1530" s="163"/>
      <c r="F1530" s="160"/>
      <c r="G1530" s="160"/>
      <c r="H1530" s="164"/>
      <c r="I1530" s="165"/>
      <c r="J1530" s="166"/>
      <c r="K1530" s="160"/>
      <c r="L1530" s="160"/>
      <c r="M1530" s="160"/>
      <c r="N1530" s="160"/>
      <c r="O1530" s="160"/>
      <c r="P1530" s="167"/>
      <c r="Q1530" s="160"/>
      <c r="R1530" s="160"/>
      <c r="S1530" s="168"/>
      <c r="T1530" s="168"/>
      <c r="U1530" s="168"/>
      <c r="V1530" s="168"/>
      <c r="W1530" s="168"/>
      <c r="X1530" s="168"/>
      <c r="Y1530" s="169"/>
      <c r="Z1530" s="170"/>
      <c r="AA1530" s="170"/>
      <c r="AB1530" s="171"/>
      <c r="AC1530" s="171"/>
      <c r="AD1530" s="171"/>
      <c r="AF1530" s="168"/>
      <c r="AG1530" s="168"/>
      <c r="AH1530" s="168"/>
      <c r="AI1530" s="168"/>
      <c r="AJ1530" s="168"/>
    </row>
    <row r="1531" spans="1:36" s="26" customFormat="1" x14ac:dyDescent="0.2">
      <c r="A1531" s="160"/>
      <c r="B1531" s="161"/>
      <c r="C1531" s="160"/>
      <c r="D1531" s="162"/>
      <c r="E1531" s="163"/>
      <c r="F1531" s="160"/>
      <c r="G1531" s="160"/>
      <c r="H1531" s="164"/>
      <c r="I1531" s="165"/>
      <c r="J1531" s="166"/>
      <c r="K1531" s="160"/>
      <c r="L1531" s="160"/>
      <c r="M1531" s="160"/>
      <c r="N1531" s="160"/>
      <c r="O1531" s="160"/>
      <c r="P1531" s="167"/>
      <c r="Q1531" s="160"/>
      <c r="R1531" s="160"/>
      <c r="S1531" s="168"/>
      <c r="T1531" s="168"/>
      <c r="U1531" s="168"/>
      <c r="V1531" s="168"/>
      <c r="W1531" s="168"/>
      <c r="X1531" s="168"/>
      <c r="Y1531" s="169"/>
      <c r="Z1531" s="170"/>
      <c r="AA1531" s="170"/>
      <c r="AB1531" s="171"/>
      <c r="AC1531" s="171"/>
      <c r="AD1531" s="171"/>
      <c r="AF1531" s="168"/>
      <c r="AG1531" s="168"/>
      <c r="AH1531" s="168"/>
      <c r="AI1531" s="168"/>
      <c r="AJ1531" s="168"/>
    </row>
    <row r="1532" spans="1:36" s="26" customFormat="1" x14ac:dyDescent="0.2">
      <c r="A1532" s="160"/>
      <c r="B1532" s="161"/>
      <c r="C1532" s="160"/>
      <c r="D1532" s="162"/>
      <c r="E1532" s="163"/>
      <c r="F1532" s="160"/>
      <c r="G1532" s="160"/>
      <c r="H1532" s="164"/>
      <c r="I1532" s="165"/>
      <c r="J1532" s="166"/>
      <c r="K1532" s="160"/>
      <c r="L1532" s="160"/>
      <c r="M1532" s="160"/>
      <c r="N1532" s="160"/>
      <c r="O1532" s="160"/>
      <c r="P1532" s="167"/>
      <c r="Q1532" s="160"/>
      <c r="R1532" s="160"/>
      <c r="S1532" s="168"/>
      <c r="T1532" s="168"/>
      <c r="U1532" s="168"/>
      <c r="V1532" s="168"/>
      <c r="W1532" s="168"/>
      <c r="X1532" s="168"/>
      <c r="Y1532" s="169"/>
      <c r="Z1532" s="170"/>
      <c r="AA1532" s="170"/>
      <c r="AB1532" s="171"/>
      <c r="AC1532" s="171"/>
      <c r="AD1532" s="171"/>
      <c r="AF1532" s="168"/>
      <c r="AG1532" s="168"/>
      <c r="AH1532" s="168"/>
      <c r="AI1532" s="168"/>
      <c r="AJ1532" s="168"/>
    </row>
    <row r="1533" spans="1:36" s="26" customFormat="1" x14ac:dyDescent="0.2">
      <c r="A1533" s="160"/>
      <c r="B1533" s="161"/>
      <c r="C1533" s="160"/>
      <c r="D1533" s="162"/>
      <c r="E1533" s="163"/>
      <c r="F1533" s="160"/>
      <c r="G1533" s="160"/>
      <c r="H1533" s="164"/>
      <c r="I1533" s="165"/>
      <c r="J1533" s="166"/>
      <c r="K1533" s="160"/>
      <c r="L1533" s="160"/>
      <c r="M1533" s="160"/>
      <c r="N1533" s="160"/>
      <c r="O1533" s="160"/>
      <c r="P1533" s="167"/>
      <c r="Q1533" s="160"/>
      <c r="R1533" s="160"/>
      <c r="S1533" s="168"/>
      <c r="T1533" s="168"/>
      <c r="U1533" s="168"/>
      <c r="V1533" s="168"/>
      <c r="W1533" s="168"/>
      <c r="X1533" s="168"/>
      <c r="Y1533" s="169"/>
      <c r="Z1533" s="170"/>
      <c r="AA1533" s="170"/>
      <c r="AB1533" s="171"/>
      <c r="AC1533" s="171"/>
      <c r="AD1533" s="171"/>
      <c r="AF1533" s="168"/>
      <c r="AG1533" s="168"/>
      <c r="AH1533" s="168"/>
      <c r="AI1533" s="168"/>
      <c r="AJ1533" s="168"/>
    </row>
    <row r="1534" spans="1:36" s="26" customFormat="1" x14ac:dyDescent="0.2">
      <c r="A1534" s="160"/>
      <c r="B1534" s="161"/>
      <c r="C1534" s="160"/>
      <c r="D1534" s="162"/>
      <c r="E1534" s="163"/>
      <c r="F1534" s="160"/>
      <c r="G1534" s="160"/>
      <c r="H1534" s="164"/>
      <c r="I1534" s="165"/>
      <c r="J1534" s="166"/>
      <c r="K1534" s="160"/>
      <c r="L1534" s="160"/>
      <c r="M1534" s="160"/>
      <c r="N1534" s="160"/>
      <c r="O1534" s="160"/>
      <c r="P1534" s="167"/>
      <c r="Q1534" s="160"/>
      <c r="R1534" s="160"/>
      <c r="S1534" s="168"/>
      <c r="T1534" s="168"/>
      <c r="U1534" s="168"/>
      <c r="V1534" s="168"/>
      <c r="W1534" s="168"/>
      <c r="X1534" s="168"/>
      <c r="Y1534" s="169"/>
      <c r="Z1534" s="170"/>
      <c r="AA1534" s="170"/>
      <c r="AB1534" s="171"/>
      <c r="AC1534" s="171"/>
      <c r="AD1534" s="171"/>
      <c r="AF1534" s="168"/>
      <c r="AG1534" s="168"/>
      <c r="AH1534" s="168"/>
      <c r="AI1534" s="168"/>
      <c r="AJ1534" s="168"/>
    </row>
    <row r="1535" spans="1:36" s="26" customFormat="1" x14ac:dyDescent="0.2">
      <c r="A1535" s="160"/>
      <c r="B1535" s="161"/>
      <c r="C1535" s="160"/>
      <c r="D1535" s="162"/>
      <c r="E1535" s="163"/>
      <c r="F1535" s="160"/>
      <c r="G1535" s="160"/>
      <c r="H1535" s="164"/>
      <c r="I1535" s="165"/>
      <c r="J1535" s="166"/>
      <c r="K1535" s="160"/>
      <c r="L1535" s="160"/>
      <c r="M1535" s="160"/>
      <c r="N1535" s="160"/>
      <c r="O1535" s="160"/>
      <c r="P1535" s="167"/>
      <c r="Q1535" s="160"/>
      <c r="R1535" s="160"/>
      <c r="S1535" s="168"/>
      <c r="T1535" s="168"/>
      <c r="U1535" s="168"/>
      <c r="V1535" s="168"/>
      <c r="W1535" s="168"/>
      <c r="X1535" s="168"/>
      <c r="Y1535" s="169"/>
      <c r="Z1535" s="170"/>
      <c r="AA1535" s="170"/>
      <c r="AB1535" s="171"/>
      <c r="AC1535" s="171"/>
      <c r="AD1535" s="171"/>
      <c r="AF1535" s="168"/>
      <c r="AG1535" s="168"/>
      <c r="AH1535" s="168"/>
      <c r="AI1535" s="168"/>
      <c r="AJ1535" s="168"/>
    </row>
    <row r="1536" spans="1:36" s="26" customFormat="1" x14ac:dyDescent="0.2">
      <c r="A1536" s="160"/>
      <c r="B1536" s="161"/>
      <c r="C1536" s="160"/>
      <c r="D1536" s="162"/>
      <c r="E1536" s="163"/>
      <c r="F1536" s="160"/>
      <c r="G1536" s="160"/>
      <c r="H1536" s="164"/>
      <c r="I1536" s="165"/>
      <c r="J1536" s="166"/>
      <c r="K1536" s="160"/>
      <c r="L1536" s="160"/>
      <c r="M1536" s="160"/>
      <c r="N1536" s="160"/>
      <c r="O1536" s="160"/>
      <c r="P1536" s="167"/>
      <c r="Q1536" s="160"/>
      <c r="R1536" s="160"/>
      <c r="S1536" s="168"/>
      <c r="T1536" s="168"/>
      <c r="U1536" s="168"/>
      <c r="V1536" s="168"/>
      <c r="W1536" s="168"/>
      <c r="X1536" s="168"/>
      <c r="Y1536" s="169"/>
      <c r="Z1536" s="170"/>
      <c r="AA1536" s="170"/>
      <c r="AB1536" s="171"/>
      <c r="AC1536" s="171"/>
      <c r="AD1536" s="171"/>
      <c r="AF1536" s="168"/>
      <c r="AG1536" s="168"/>
      <c r="AH1536" s="168"/>
      <c r="AI1536" s="168"/>
      <c r="AJ1536" s="168"/>
    </row>
    <row r="1537" spans="1:36" s="26" customFormat="1" x14ac:dyDescent="0.2">
      <c r="A1537" s="160"/>
      <c r="B1537" s="161"/>
      <c r="C1537" s="160"/>
      <c r="D1537" s="162"/>
      <c r="E1537" s="163"/>
      <c r="F1537" s="160"/>
      <c r="G1537" s="160"/>
      <c r="H1537" s="164"/>
      <c r="I1537" s="165"/>
      <c r="J1537" s="166"/>
      <c r="K1537" s="160"/>
      <c r="L1537" s="160"/>
      <c r="M1537" s="160"/>
      <c r="N1537" s="160"/>
      <c r="O1537" s="160"/>
      <c r="P1537" s="167"/>
      <c r="Q1537" s="160"/>
      <c r="R1537" s="160"/>
      <c r="S1537" s="168"/>
      <c r="T1537" s="168"/>
      <c r="U1537" s="168"/>
      <c r="V1537" s="168"/>
      <c r="W1537" s="168"/>
      <c r="X1537" s="168"/>
      <c r="Y1537" s="169"/>
      <c r="Z1537" s="170"/>
      <c r="AA1537" s="170"/>
      <c r="AB1537" s="171"/>
      <c r="AC1537" s="171"/>
      <c r="AD1537" s="171"/>
      <c r="AF1537" s="168"/>
      <c r="AG1537" s="168"/>
      <c r="AH1537" s="168"/>
      <c r="AI1537" s="168"/>
      <c r="AJ1537" s="168"/>
    </row>
    <row r="1538" spans="1:36" s="26" customFormat="1" x14ac:dyDescent="0.2">
      <c r="A1538" s="160"/>
      <c r="B1538" s="161"/>
      <c r="C1538" s="160"/>
      <c r="D1538" s="162"/>
      <c r="E1538" s="163"/>
      <c r="F1538" s="160"/>
      <c r="G1538" s="160"/>
      <c r="H1538" s="164"/>
      <c r="I1538" s="165"/>
      <c r="J1538" s="166"/>
      <c r="K1538" s="160"/>
      <c r="L1538" s="160"/>
      <c r="M1538" s="160"/>
      <c r="N1538" s="160"/>
      <c r="O1538" s="160"/>
      <c r="P1538" s="167"/>
      <c r="Q1538" s="160"/>
      <c r="R1538" s="160"/>
      <c r="S1538" s="168"/>
      <c r="T1538" s="168"/>
      <c r="U1538" s="168"/>
      <c r="V1538" s="168"/>
      <c r="W1538" s="168"/>
      <c r="X1538" s="168"/>
      <c r="Y1538" s="169"/>
      <c r="Z1538" s="170"/>
      <c r="AA1538" s="170"/>
      <c r="AB1538" s="171"/>
      <c r="AC1538" s="171"/>
      <c r="AD1538" s="171"/>
      <c r="AF1538" s="168"/>
      <c r="AG1538" s="168"/>
      <c r="AH1538" s="168"/>
      <c r="AI1538" s="168"/>
      <c r="AJ1538" s="168"/>
    </row>
    <row r="1539" spans="1:36" s="26" customFormat="1" x14ac:dyDescent="0.2">
      <c r="A1539" s="160"/>
      <c r="B1539" s="161"/>
      <c r="C1539" s="160"/>
      <c r="D1539" s="162"/>
      <c r="E1539" s="163"/>
      <c r="F1539" s="160"/>
      <c r="G1539" s="160"/>
      <c r="H1539" s="164"/>
      <c r="I1539" s="165"/>
      <c r="J1539" s="166"/>
      <c r="K1539" s="160"/>
      <c r="L1539" s="160"/>
      <c r="M1539" s="160"/>
      <c r="N1539" s="160"/>
      <c r="O1539" s="160"/>
      <c r="P1539" s="167"/>
      <c r="Q1539" s="160"/>
      <c r="R1539" s="160"/>
      <c r="S1539" s="168"/>
      <c r="T1539" s="168"/>
      <c r="U1539" s="168"/>
      <c r="V1539" s="168"/>
      <c r="W1539" s="168"/>
      <c r="X1539" s="168"/>
      <c r="Y1539" s="169"/>
      <c r="Z1539" s="170"/>
      <c r="AA1539" s="170"/>
      <c r="AB1539" s="171"/>
      <c r="AC1539" s="171"/>
      <c r="AD1539" s="171"/>
      <c r="AF1539" s="168"/>
      <c r="AG1539" s="168"/>
      <c r="AH1539" s="168"/>
      <c r="AI1539" s="168"/>
      <c r="AJ1539" s="168"/>
    </row>
    <row r="1540" spans="1:36" s="26" customFormat="1" x14ac:dyDescent="0.2">
      <c r="A1540" s="160"/>
      <c r="B1540" s="161"/>
      <c r="C1540" s="160"/>
      <c r="D1540" s="162"/>
      <c r="E1540" s="163"/>
      <c r="F1540" s="160"/>
      <c r="G1540" s="160"/>
      <c r="H1540" s="164"/>
      <c r="I1540" s="165"/>
      <c r="J1540" s="166"/>
      <c r="K1540" s="160"/>
      <c r="L1540" s="160"/>
      <c r="M1540" s="160"/>
      <c r="N1540" s="160"/>
      <c r="O1540" s="160"/>
      <c r="P1540" s="167"/>
      <c r="Q1540" s="160"/>
      <c r="R1540" s="160"/>
      <c r="S1540" s="168"/>
      <c r="T1540" s="168"/>
      <c r="U1540" s="168"/>
      <c r="V1540" s="168"/>
      <c r="W1540" s="168"/>
      <c r="X1540" s="168"/>
      <c r="Y1540" s="169"/>
      <c r="Z1540" s="170"/>
      <c r="AA1540" s="170"/>
      <c r="AB1540" s="171"/>
      <c r="AC1540" s="171"/>
      <c r="AD1540" s="171"/>
      <c r="AF1540" s="168"/>
      <c r="AG1540" s="168"/>
      <c r="AH1540" s="168"/>
      <c r="AI1540" s="168"/>
      <c r="AJ1540" s="168"/>
    </row>
    <row r="1541" spans="1:36" s="26" customFormat="1" x14ac:dyDescent="0.2">
      <c r="A1541" s="160"/>
      <c r="B1541" s="161"/>
      <c r="C1541" s="160"/>
      <c r="D1541" s="162"/>
      <c r="E1541" s="163"/>
      <c r="F1541" s="160"/>
      <c r="G1541" s="160"/>
      <c r="H1541" s="164"/>
      <c r="I1541" s="165"/>
      <c r="J1541" s="166"/>
      <c r="K1541" s="160"/>
      <c r="L1541" s="160"/>
      <c r="M1541" s="160"/>
      <c r="N1541" s="160"/>
      <c r="O1541" s="160"/>
      <c r="P1541" s="167"/>
      <c r="Q1541" s="160"/>
      <c r="R1541" s="160"/>
      <c r="S1541" s="168"/>
      <c r="T1541" s="168"/>
      <c r="U1541" s="168"/>
      <c r="V1541" s="168"/>
      <c r="W1541" s="168"/>
      <c r="X1541" s="168"/>
      <c r="Y1541" s="169"/>
      <c r="Z1541" s="170"/>
      <c r="AA1541" s="170"/>
      <c r="AB1541" s="171"/>
      <c r="AC1541" s="171"/>
      <c r="AD1541" s="171"/>
      <c r="AF1541" s="168"/>
      <c r="AG1541" s="168"/>
      <c r="AH1541" s="168"/>
      <c r="AI1541" s="168"/>
      <c r="AJ1541" s="168"/>
    </row>
    <row r="1542" spans="1:36" s="26" customFormat="1" x14ac:dyDescent="0.2">
      <c r="A1542" s="160"/>
      <c r="B1542" s="161"/>
      <c r="C1542" s="160"/>
      <c r="D1542" s="162"/>
      <c r="E1542" s="163"/>
      <c r="F1542" s="160"/>
      <c r="G1542" s="160"/>
      <c r="H1542" s="164"/>
      <c r="I1542" s="165"/>
      <c r="J1542" s="166"/>
      <c r="K1542" s="160"/>
      <c r="L1542" s="160"/>
      <c r="M1542" s="160"/>
      <c r="N1542" s="160"/>
      <c r="O1542" s="160"/>
      <c r="P1542" s="167"/>
      <c r="Q1542" s="160"/>
      <c r="R1542" s="160"/>
      <c r="S1542" s="168"/>
      <c r="T1542" s="168"/>
      <c r="U1542" s="168"/>
      <c r="V1542" s="168"/>
      <c r="W1542" s="168"/>
      <c r="X1542" s="168"/>
      <c r="Y1542" s="169"/>
      <c r="Z1542" s="170"/>
      <c r="AA1542" s="170"/>
      <c r="AB1542" s="171"/>
      <c r="AC1542" s="171"/>
      <c r="AD1542" s="171"/>
      <c r="AF1542" s="168"/>
      <c r="AG1542" s="168"/>
      <c r="AH1542" s="168"/>
      <c r="AI1542" s="168"/>
      <c r="AJ1542" s="168"/>
    </row>
    <row r="1543" spans="1:36" s="26" customFormat="1" x14ac:dyDescent="0.2">
      <c r="A1543" s="160"/>
      <c r="B1543" s="161"/>
      <c r="C1543" s="160"/>
      <c r="D1543" s="162"/>
      <c r="E1543" s="163"/>
      <c r="F1543" s="160"/>
      <c r="G1543" s="160"/>
      <c r="H1543" s="164"/>
      <c r="I1543" s="165"/>
      <c r="J1543" s="166"/>
      <c r="K1543" s="160"/>
      <c r="L1543" s="160"/>
      <c r="M1543" s="160"/>
      <c r="N1543" s="160"/>
      <c r="O1543" s="160"/>
      <c r="P1543" s="167"/>
      <c r="Q1543" s="160"/>
      <c r="R1543" s="160"/>
      <c r="S1543" s="168"/>
      <c r="T1543" s="168"/>
      <c r="U1543" s="168"/>
      <c r="V1543" s="168"/>
      <c r="W1543" s="168"/>
      <c r="X1543" s="168"/>
      <c r="Y1543" s="169"/>
      <c r="Z1543" s="170"/>
      <c r="AA1543" s="170"/>
      <c r="AB1543" s="171"/>
      <c r="AC1543" s="171"/>
      <c r="AD1543" s="171"/>
      <c r="AF1543" s="168"/>
      <c r="AG1543" s="168"/>
      <c r="AH1543" s="168"/>
      <c r="AI1543" s="168"/>
      <c r="AJ1543" s="168"/>
    </row>
    <row r="1544" spans="1:36" s="26" customFormat="1" x14ac:dyDescent="0.2">
      <c r="A1544" s="160"/>
      <c r="B1544" s="161"/>
      <c r="C1544" s="160"/>
      <c r="D1544" s="162"/>
      <c r="E1544" s="163"/>
      <c r="F1544" s="160"/>
      <c r="G1544" s="160"/>
      <c r="H1544" s="164"/>
      <c r="I1544" s="165"/>
      <c r="J1544" s="166"/>
      <c r="K1544" s="160"/>
      <c r="L1544" s="160"/>
      <c r="M1544" s="160"/>
      <c r="N1544" s="160"/>
      <c r="O1544" s="160"/>
      <c r="P1544" s="167"/>
      <c r="Q1544" s="160"/>
      <c r="R1544" s="160"/>
      <c r="S1544" s="168"/>
      <c r="T1544" s="168"/>
      <c r="U1544" s="168"/>
      <c r="V1544" s="168"/>
      <c r="W1544" s="168"/>
      <c r="X1544" s="168"/>
      <c r="Y1544" s="169"/>
      <c r="Z1544" s="170"/>
      <c r="AA1544" s="170"/>
      <c r="AB1544" s="171"/>
      <c r="AC1544" s="171"/>
      <c r="AD1544" s="171"/>
      <c r="AF1544" s="168"/>
      <c r="AG1544" s="168"/>
      <c r="AH1544" s="168"/>
      <c r="AI1544" s="168"/>
      <c r="AJ1544" s="168"/>
    </row>
    <row r="1545" spans="1:36" s="26" customFormat="1" x14ac:dyDescent="0.2">
      <c r="A1545" s="160"/>
      <c r="B1545" s="161"/>
      <c r="C1545" s="160"/>
      <c r="D1545" s="162"/>
      <c r="E1545" s="163"/>
      <c r="F1545" s="160"/>
      <c r="G1545" s="160"/>
      <c r="H1545" s="164"/>
      <c r="I1545" s="165"/>
      <c r="J1545" s="166"/>
      <c r="K1545" s="160"/>
      <c r="L1545" s="160"/>
      <c r="M1545" s="160"/>
      <c r="N1545" s="160"/>
      <c r="O1545" s="160"/>
      <c r="P1545" s="167"/>
      <c r="Q1545" s="160"/>
      <c r="R1545" s="160"/>
      <c r="S1545" s="168"/>
      <c r="T1545" s="168"/>
      <c r="U1545" s="168"/>
      <c r="V1545" s="168"/>
      <c r="W1545" s="168"/>
      <c r="X1545" s="168"/>
      <c r="Y1545" s="169"/>
      <c r="Z1545" s="170"/>
      <c r="AA1545" s="170"/>
      <c r="AB1545" s="171"/>
      <c r="AC1545" s="171"/>
      <c r="AD1545" s="171"/>
      <c r="AF1545" s="168"/>
      <c r="AG1545" s="168"/>
      <c r="AH1545" s="168"/>
      <c r="AI1545" s="168"/>
      <c r="AJ1545" s="168"/>
    </row>
    <row r="1546" spans="1:36" s="26" customFormat="1" x14ac:dyDescent="0.2">
      <c r="A1546" s="160"/>
      <c r="B1546" s="161"/>
      <c r="C1546" s="160"/>
      <c r="D1546" s="162"/>
      <c r="E1546" s="163"/>
      <c r="F1546" s="160"/>
      <c r="G1546" s="160"/>
      <c r="H1546" s="164"/>
      <c r="I1546" s="165"/>
      <c r="J1546" s="166"/>
      <c r="K1546" s="160"/>
      <c r="L1546" s="160"/>
      <c r="M1546" s="160"/>
      <c r="N1546" s="160"/>
      <c r="O1546" s="160"/>
      <c r="P1546" s="167"/>
      <c r="Q1546" s="160"/>
      <c r="R1546" s="160"/>
      <c r="S1546" s="168"/>
      <c r="T1546" s="168"/>
      <c r="U1546" s="168"/>
      <c r="V1546" s="168"/>
      <c r="W1546" s="168"/>
      <c r="X1546" s="168"/>
      <c r="Y1546" s="169"/>
      <c r="Z1546" s="170"/>
      <c r="AA1546" s="170"/>
      <c r="AB1546" s="171"/>
      <c r="AC1546" s="171"/>
      <c r="AD1546" s="171"/>
      <c r="AF1546" s="168"/>
      <c r="AG1546" s="168"/>
      <c r="AH1546" s="168"/>
      <c r="AI1546" s="168"/>
      <c r="AJ1546" s="168"/>
    </row>
    <row r="1547" spans="1:36" s="26" customFormat="1" x14ac:dyDescent="0.2">
      <c r="A1547" s="160"/>
      <c r="B1547" s="161"/>
      <c r="C1547" s="160"/>
      <c r="D1547" s="162"/>
      <c r="E1547" s="163"/>
      <c r="F1547" s="160"/>
      <c r="G1547" s="160"/>
      <c r="H1547" s="164"/>
      <c r="I1547" s="165"/>
      <c r="J1547" s="166"/>
      <c r="K1547" s="160"/>
      <c r="L1547" s="160"/>
      <c r="M1547" s="160"/>
      <c r="N1547" s="160"/>
      <c r="O1547" s="160"/>
      <c r="P1547" s="167"/>
      <c r="Q1547" s="160"/>
      <c r="R1547" s="160"/>
      <c r="S1547" s="168"/>
      <c r="T1547" s="168"/>
      <c r="U1547" s="168"/>
      <c r="V1547" s="168"/>
      <c r="W1547" s="168"/>
      <c r="X1547" s="168"/>
      <c r="Y1547" s="169"/>
      <c r="Z1547" s="170"/>
      <c r="AA1547" s="170"/>
      <c r="AB1547" s="171"/>
      <c r="AC1547" s="171"/>
      <c r="AD1547" s="171"/>
      <c r="AF1547" s="168"/>
      <c r="AG1547" s="168"/>
      <c r="AH1547" s="168"/>
      <c r="AI1547" s="168"/>
      <c r="AJ1547" s="168"/>
    </row>
    <row r="1548" spans="1:36" s="26" customFormat="1" x14ac:dyDescent="0.2">
      <c r="A1548" s="160"/>
      <c r="B1548" s="161"/>
      <c r="C1548" s="160"/>
      <c r="D1548" s="162"/>
      <c r="E1548" s="163"/>
      <c r="F1548" s="160"/>
      <c r="G1548" s="160"/>
      <c r="H1548" s="164"/>
      <c r="I1548" s="165"/>
      <c r="J1548" s="166"/>
      <c r="K1548" s="160"/>
      <c r="L1548" s="160"/>
      <c r="M1548" s="160"/>
      <c r="N1548" s="160"/>
      <c r="O1548" s="160"/>
      <c r="P1548" s="167"/>
      <c r="Q1548" s="160"/>
      <c r="R1548" s="160"/>
      <c r="S1548" s="168"/>
      <c r="T1548" s="168"/>
      <c r="U1548" s="168"/>
      <c r="V1548" s="168"/>
      <c r="W1548" s="168"/>
      <c r="X1548" s="168"/>
      <c r="Y1548" s="169"/>
      <c r="Z1548" s="170"/>
      <c r="AA1548" s="170"/>
      <c r="AB1548" s="171"/>
      <c r="AC1548" s="171"/>
      <c r="AD1548" s="171"/>
      <c r="AF1548" s="168"/>
      <c r="AG1548" s="168"/>
      <c r="AH1548" s="168"/>
      <c r="AI1548" s="168"/>
      <c r="AJ1548" s="168"/>
    </row>
    <row r="1549" spans="1:36" s="26" customFormat="1" x14ac:dyDescent="0.2">
      <c r="A1549" s="160"/>
      <c r="B1549" s="161"/>
      <c r="C1549" s="160"/>
      <c r="D1549" s="162"/>
      <c r="E1549" s="163"/>
      <c r="F1549" s="160"/>
      <c r="G1549" s="160"/>
      <c r="H1549" s="164"/>
      <c r="I1549" s="165"/>
      <c r="J1549" s="166"/>
      <c r="K1549" s="160"/>
      <c r="L1549" s="160"/>
      <c r="M1549" s="160"/>
      <c r="N1549" s="160"/>
      <c r="O1549" s="160"/>
      <c r="P1549" s="167"/>
      <c r="Q1549" s="160"/>
      <c r="R1549" s="160"/>
      <c r="S1549" s="168"/>
      <c r="T1549" s="168"/>
      <c r="U1549" s="168"/>
      <c r="V1549" s="168"/>
      <c r="W1549" s="168"/>
      <c r="X1549" s="168"/>
      <c r="Y1549" s="169"/>
      <c r="Z1549" s="170"/>
      <c r="AA1549" s="170"/>
      <c r="AB1549" s="171"/>
      <c r="AC1549" s="171"/>
      <c r="AD1549" s="171"/>
      <c r="AF1549" s="168"/>
      <c r="AG1549" s="168"/>
      <c r="AH1549" s="168"/>
      <c r="AI1549" s="168"/>
      <c r="AJ1549" s="168"/>
    </row>
    <row r="1550" spans="1:36" s="26" customFormat="1" x14ac:dyDescent="0.2">
      <c r="A1550" s="160"/>
      <c r="B1550" s="161"/>
      <c r="C1550" s="160"/>
      <c r="D1550" s="162"/>
      <c r="E1550" s="163"/>
      <c r="F1550" s="160"/>
      <c r="G1550" s="160"/>
      <c r="H1550" s="164"/>
      <c r="I1550" s="165"/>
      <c r="J1550" s="166"/>
      <c r="K1550" s="160"/>
      <c r="L1550" s="160"/>
      <c r="M1550" s="160"/>
      <c r="N1550" s="160"/>
      <c r="O1550" s="160"/>
      <c r="P1550" s="167"/>
      <c r="Q1550" s="160"/>
      <c r="R1550" s="160"/>
      <c r="S1550" s="168"/>
      <c r="T1550" s="168"/>
      <c r="U1550" s="168"/>
      <c r="V1550" s="168"/>
      <c r="W1550" s="168"/>
      <c r="X1550" s="168"/>
      <c r="Y1550" s="169"/>
      <c r="Z1550" s="170"/>
      <c r="AA1550" s="170"/>
      <c r="AB1550" s="171"/>
      <c r="AC1550" s="171"/>
      <c r="AD1550" s="171"/>
      <c r="AF1550" s="168"/>
      <c r="AG1550" s="168"/>
      <c r="AH1550" s="168"/>
      <c r="AI1550" s="168"/>
      <c r="AJ1550" s="168"/>
    </row>
    <row r="1551" spans="1:36" s="26" customFormat="1" x14ac:dyDescent="0.2">
      <c r="A1551" s="160"/>
      <c r="B1551" s="161"/>
      <c r="C1551" s="160"/>
      <c r="D1551" s="162"/>
      <c r="E1551" s="163"/>
      <c r="F1551" s="160"/>
      <c r="G1551" s="160"/>
      <c r="H1551" s="164"/>
      <c r="I1551" s="165"/>
      <c r="J1551" s="166"/>
      <c r="K1551" s="160"/>
      <c r="L1551" s="160"/>
      <c r="M1551" s="160"/>
      <c r="N1551" s="160"/>
      <c r="O1551" s="160"/>
      <c r="P1551" s="167"/>
      <c r="Q1551" s="160"/>
      <c r="R1551" s="160"/>
      <c r="S1551" s="168"/>
      <c r="T1551" s="168"/>
      <c r="U1551" s="168"/>
      <c r="V1551" s="168"/>
      <c r="W1551" s="168"/>
      <c r="X1551" s="168"/>
      <c r="Y1551" s="169"/>
      <c r="Z1551" s="170"/>
      <c r="AA1551" s="170"/>
      <c r="AB1551" s="171"/>
      <c r="AC1551" s="171"/>
      <c r="AD1551" s="171"/>
      <c r="AF1551" s="168"/>
      <c r="AG1551" s="168"/>
      <c r="AH1551" s="168"/>
      <c r="AI1551" s="168"/>
      <c r="AJ1551" s="168"/>
    </row>
    <row r="1552" spans="1:36" s="26" customFormat="1" x14ac:dyDescent="0.2">
      <c r="A1552" s="160"/>
      <c r="B1552" s="161"/>
      <c r="C1552" s="160"/>
      <c r="D1552" s="162"/>
      <c r="E1552" s="163"/>
      <c r="F1552" s="160"/>
      <c r="G1552" s="160"/>
      <c r="H1552" s="164"/>
      <c r="I1552" s="165"/>
      <c r="J1552" s="166"/>
      <c r="K1552" s="160"/>
      <c r="L1552" s="160"/>
      <c r="M1552" s="160"/>
      <c r="N1552" s="160"/>
      <c r="O1552" s="160"/>
      <c r="P1552" s="167"/>
      <c r="Q1552" s="160"/>
      <c r="R1552" s="160"/>
      <c r="S1552" s="168"/>
      <c r="T1552" s="168"/>
      <c r="U1552" s="168"/>
      <c r="V1552" s="168"/>
      <c r="W1552" s="168"/>
      <c r="X1552" s="168"/>
      <c r="Y1552" s="169"/>
      <c r="Z1552" s="170"/>
      <c r="AA1552" s="170"/>
      <c r="AB1552" s="171"/>
      <c r="AC1552" s="171"/>
      <c r="AD1552" s="171"/>
      <c r="AF1552" s="168"/>
      <c r="AG1552" s="168"/>
      <c r="AH1552" s="168"/>
      <c r="AI1552" s="168"/>
      <c r="AJ1552" s="168"/>
    </row>
    <row r="1553" spans="1:36" s="26" customFormat="1" x14ac:dyDescent="0.2">
      <c r="A1553" s="160"/>
      <c r="B1553" s="161"/>
      <c r="C1553" s="160"/>
      <c r="D1553" s="162"/>
      <c r="E1553" s="163"/>
      <c r="F1553" s="160"/>
      <c r="G1553" s="160"/>
      <c r="H1553" s="164"/>
      <c r="I1553" s="165"/>
      <c r="J1553" s="166"/>
      <c r="K1553" s="160"/>
      <c r="L1553" s="160"/>
      <c r="M1553" s="160"/>
      <c r="N1553" s="160"/>
      <c r="O1553" s="160"/>
      <c r="P1553" s="167"/>
      <c r="Q1553" s="160"/>
      <c r="R1553" s="160"/>
      <c r="S1553" s="168"/>
      <c r="T1553" s="168"/>
      <c r="U1553" s="168"/>
      <c r="V1553" s="168"/>
      <c r="W1553" s="168"/>
      <c r="X1553" s="168"/>
      <c r="Y1553" s="169"/>
      <c r="Z1553" s="170"/>
      <c r="AA1553" s="170"/>
      <c r="AB1553" s="171"/>
      <c r="AC1553" s="171"/>
      <c r="AD1553" s="171"/>
      <c r="AF1553" s="168"/>
      <c r="AG1553" s="168"/>
      <c r="AH1553" s="168"/>
      <c r="AI1553" s="168"/>
      <c r="AJ1553" s="168"/>
    </row>
    <row r="1554" spans="1:36" s="26" customFormat="1" x14ac:dyDescent="0.2">
      <c r="A1554" s="160"/>
      <c r="B1554" s="161"/>
      <c r="C1554" s="160"/>
      <c r="D1554" s="162"/>
      <c r="E1554" s="163"/>
      <c r="F1554" s="160"/>
      <c r="G1554" s="160"/>
      <c r="H1554" s="164"/>
      <c r="I1554" s="165"/>
      <c r="J1554" s="166"/>
      <c r="K1554" s="160"/>
      <c r="L1554" s="160"/>
      <c r="M1554" s="160"/>
      <c r="N1554" s="160"/>
      <c r="O1554" s="160"/>
      <c r="P1554" s="167"/>
      <c r="Q1554" s="160"/>
      <c r="R1554" s="160"/>
      <c r="S1554" s="168"/>
      <c r="T1554" s="168"/>
      <c r="U1554" s="168"/>
      <c r="V1554" s="168"/>
      <c r="W1554" s="168"/>
      <c r="X1554" s="168"/>
      <c r="Y1554" s="169"/>
      <c r="Z1554" s="170"/>
      <c r="AA1554" s="170"/>
      <c r="AB1554" s="171"/>
      <c r="AC1554" s="171"/>
      <c r="AD1554" s="171"/>
      <c r="AF1554" s="168"/>
      <c r="AG1554" s="168"/>
      <c r="AH1554" s="168"/>
      <c r="AI1554" s="168"/>
      <c r="AJ1554" s="168"/>
    </row>
    <row r="1555" spans="1:36" s="26" customFormat="1" x14ac:dyDescent="0.2">
      <c r="A1555" s="160"/>
      <c r="B1555" s="161"/>
      <c r="C1555" s="160"/>
      <c r="D1555" s="162"/>
      <c r="E1555" s="163"/>
      <c r="F1555" s="160"/>
      <c r="G1555" s="160"/>
      <c r="H1555" s="164"/>
      <c r="I1555" s="165"/>
      <c r="J1555" s="166"/>
      <c r="K1555" s="160"/>
      <c r="L1555" s="160"/>
      <c r="M1555" s="160"/>
      <c r="N1555" s="160"/>
      <c r="O1555" s="160"/>
      <c r="P1555" s="167"/>
      <c r="Q1555" s="160"/>
      <c r="R1555" s="160"/>
      <c r="S1555" s="168"/>
      <c r="T1555" s="168"/>
      <c r="U1555" s="168"/>
      <c r="V1555" s="168"/>
      <c r="W1555" s="168"/>
      <c r="X1555" s="168"/>
      <c r="Y1555" s="169"/>
      <c r="Z1555" s="170"/>
      <c r="AA1555" s="170"/>
      <c r="AB1555" s="171"/>
      <c r="AC1555" s="171"/>
      <c r="AD1555" s="171"/>
      <c r="AF1555" s="168"/>
      <c r="AG1555" s="168"/>
      <c r="AH1555" s="168"/>
      <c r="AI1555" s="168"/>
      <c r="AJ1555" s="168"/>
    </row>
    <row r="1556" spans="1:36" s="26" customFormat="1" x14ac:dyDescent="0.2">
      <c r="A1556" s="160"/>
      <c r="B1556" s="161"/>
      <c r="C1556" s="160"/>
      <c r="D1556" s="162"/>
      <c r="E1556" s="163"/>
      <c r="F1556" s="160"/>
      <c r="G1556" s="160"/>
      <c r="H1556" s="164"/>
      <c r="I1556" s="165"/>
      <c r="J1556" s="166"/>
      <c r="K1556" s="160"/>
      <c r="L1556" s="160"/>
      <c r="M1556" s="160"/>
      <c r="N1556" s="160"/>
      <c r="O1556" s="160"/>
      <c r="P1556" s="167"/>
      <c r="Q1556" s="160"/>
      <c r="R1556" s="160"/>
      <c r="S1556" s="168"/>
      <c r="T1556" s="168"/>
      <c r="U1556" s="168"/>
      <c r="V1556" s="168"/>
      <c r="W1556" s="168"/>
      <c r="X1556" s="168"/>
      <c r="Y1556" s="169"/>
      <c r="Z1556" s="170"/>
      <c r="AA1556" s="170"/>
      <c r="AB1556" s="171"/>
      <c r="AC1556" s="171"/>
      <c r="AD1556" s="171"/>
      <c r="AF1556" s="168"/>
      <c r="AG1556" s="168"/>
      <c r="AH1556" s="168"/>
      <c r="AI1556" s="168"/>
      <c r="AJ1556" s="168"/>
    </row>
    <row r="1557" spans="1:36" s="26" customFormat="1" x14ac:dyDescent="0.2">
      <c r="A1557" s="160"/>
      <c r="B1557" s="161"/>
      <c r="C1557" s="160"/>
      <c r="D1557" s="162"/>
      <c r="E1557" s="163"/>
      <c r="F1557" s="160"/>
      <c r="G1557" s="160"/>
      <c r="H1557" s="164"/>
      <c r="I1557" s="165"/>
      <c r="J1557" s="166"/>
      <c r="K1557" s="160"/>
      <c r="L1557" s="160"/>
      <c r="M1557" s="160"/>
      <c r="N1557" s="160"/>
      <c r="O1557" s="160"/>
      <c r="P1557" s="167"/>
      <c r="Q1557" s="160"/>
      <c r="R1557" s="160"/>
      <c r="S1557" s="168"/>
      <c r="T1557" s="168"/>
      <c r="U1557" s="168"/>
      <c r="V1557" s="168"/>
      <c r="W1557" s="168"/>
      <c r="X1557" s="168"/>
      <c r="Y1557" s="169"/>
      <c r="Z1557" s="170"/>
      <c r="AA1557" s="170"/>
      <c r="AB1557" s="171"/>
      <c r="AC1557" s="171"/>
      <c r="AD1557" s="171"/>
      <c r="AF1557" s="168"/>
      <c r="AG1557" s="168"/>
      <c r="AH1557" s="168"/>
      <c r="AI1557" s="168"/>
      <c r="AJ1557" s="168"/>
    </row>
    <row r="1558" spans="1:36" s="26" customFormat="1" x14ac:dyDescent="0.2">
      <c r="A1558" s="160"/>
      <c r="B1558" s="161"/>
      <c r="C1558" s="160"/>
      <c r="D1558" s="162"/>
      <c r="E1558" s="163"/>
      <c r="F1558" s="160"/>
      <c r="G1558" s="160"/>
      <c r="H1558" s="164"/>
      <c r="I1558" s="165"/>
      <c r="J1558" s="166"/>
      <c r="K1558" s="160"/>
      <c r="L1558" s="160"/>
      <c r="M1558" s="160"/>
      <c r="N1558" s="160"/>
      <c r="O1558" s="160"/>
      <c r="P1558" s="167"/>
      <c r="Q1558" s="160"/>
      <c r="R1558" s="160"/>
      <c r="S1558" s="168"/>
      <c r="T1558" s="168"/>
      <c r="U1558" s="168"/>
      <c r="V1558" s="168"/>
      <c r="W1558" s="168"/>
      <c r="X1558" s="168"/>
      <c r="Y1558" s="169"/>
      <c r="Z1558" s="170"/>
      <c r="AA1558" s="170"/>
      <c r="AB1558" s="171"/>
      <c r="AC1558" s="171"/>
      <c r="AD1558" s="171"/>
      <c r="AF1558" s="168"/>
      <c r="AG1558" s="168"/>
      <c r="AH1558" s="168"/>
      <c r="AI1558" s="168"/>
      <c r="AJ1558" s="168"/>
    </row>
    <row r="1559" spans="1:36" s="26" customFormat="1" x14ac:dyDescent="0.2">
      <c r="A1559" s="160"/>
      <c r="B1559" s="161"/>
      <c r="C1559" s="160"/>
      <c r="D1559" s="162"/>
      <c r="E1559" s="163"/>
      <c r="F1559" s="160"/>
      <c r="G1559" s="160"/>
      <c r="H1559" s="164"/>
      <c r="I1559" s="165"/>
      <c r="J1559" s="166"/>
      <c r="K1559" s="160"/>
      <c r="L1559" s="160"/>
      <c r="M1559" s="160"/>
      <c r="N1559" s="160"/>
      <c r="O1559" s="160"/>
      <c r="P1559" s="167"/>
      <c r="Q1559" s="160"/>
      <c r="R1559" s="160"/>
      <c r="S1559" s="168"/>
      <c r="T1559" s="168"/>
      <c r="U1559" s="168"/>
      <c r="V1559" s="168"/>
      <c r="W1559" s="168"/>
      <c r="X1559" s="168"/>
      <c r="Y1559" s="169"/>
      <c r="Z1559" s="170"/>
      <c r="AA1559" s="170"/>
      <c r="AB1559" s="171"/>
      <c r="AC1559" s="171"/>
      <c r="AD1559" s="171"/>
      <c r="AF1559" s="168"/>
      <c r="AG1559" s="168"/>
      <c r="AH1559" s="168"/>
      <c r="AI1559" s="168"/>
      <c r="AJ1559" s="168"/>
    </row>
    <row r="1560" spans="1:36" s="26" customFormat="1" x14ac:dyDescent="0.2">
      <c r="A1560" s="160"/>
      <c r="B1560" s="161"/>
      <c r="C1560" s="160"/>
      <c r="D1560" s="162"/>
      <c r="E1560" s="163"/>
      <c r="F1560" s="160"/>
      <c r="G1560" s="160"/>
      <c r="H1560" s="164"/>
      <c r="I1560" s="165"/>
      <c r="J1560" s="166"/>
      <c r="K1560" s="160"/>
      <c r="L1560" s="160"/>
      <c r="M1560" s="160"/>
      <c r="N1560" s="160"/>
      <c r="O1560" s="160"/>
      <c r="P1560" s="167"/>
      <c r="Q1560" s="160"/>
      <c r="R1560" s="160"/>
      <c r="S1560" s="168"/>
      <c r="T1560" s="168"/>
      <c r="U1560" s="168"/>
      <c r="V1560" s="168"/>
      <c r="W1560" s="168"/>
      <c r="X1560" s="168"/>
      <c r="Y1560" s="169"/>
      <c r="Z1560" s="170"/>
      <c r="AA1560" s="170"/>
      <c r="AB1560" s="171"/>
      <c r="AC1560" s="171"/>
      <c r="AD1560" s="171"/>
      <c r="AF1560" s="168"/>
      <c r="AG1560" s="168"/>
      <c r="AH1560" s="168"/>
      <c r="AI1560" s="168"/>
      <c r="AJ1560" s="168"/>
    </row>
    <row r="1561" spans="1:36" s="26" customFormat="1" x14ac:dyDescent="0.2">
      <c r="A1561" s="160"/>
      <c r="B1561" s="161"/>
      <c r="C1561" s="160"/>
      <c r="D1561" s="162"/>
      <c r="E1561" s="163"/>
      <c r="F1561" s="160"/>
      <c r="G1561" s="160"/>
      <c r="H1561" s="164"/>
      <c r="I1561" s="165"/>
      <c r="J1561" s="166"/>
      <c r="K1561" s="160"/>
      <c r="L1561" s="160"/>
      <c r="M1561" s="160"/>
      <c r="N1561" s="160"/>
      <c r="O1561" s="160"/>
      <c r="P1561" s="167"/>
      <c r="Q1561" s="160"/>
      <c r="R1561" s="160"/>
      <c r="S1561" s="168"/>
      <c r="T1561" s="168"/>
      <c r="U1561" s="168"/>
      <c r="V1561" s="168"/>
      <c r="W1561" s="168"/>
      <c r="X1561" s="168"/>
      <c r="Y1561" s="169"/>
      <c r="Z1561" s="170"/>
      <c r="AA1561" s="170"/>
      <c r="AB1561" s="171"/>
      <c r="AC1561" s="171"/>
      <c r="AD1561" s="171"/>
      <c r="AF1561" s="168"/>
      <c r="AG1561" s="168"/>
      <c r="AH1561" s="168"/>
      <c r="AI1561" s="168"/>
      <c r="AJ1561" s="168"/>
    </row>
    <row r="1562" spans="1:36" s="26" customFormat="1" x14ac:dyDescent="0.2">
      <c r="A1562" s="160"/>
      <c r="B1562" s="161"/>
      <c r="C1562" s="160"/>
      <c r="D1562" s="162"/>
      <c r="E1562" s="163"/>
      <c r="F1562" s="160"/>
      <c r="G1562" s="160"/>
      <c r="H1562" s="164"/>
      <c r="I1562" s="165"/>
      <c r="J1562" s="166"/>
      <c r="K1562" s="160"/>
      <c r="L1562" s="160"/>
      <c r="M1562" s="160"/>
      <c r="N1562" s="160"/>
      <c r="O1562" s="160"/>
      <c r="P1562" s="167"/>
      <c r="Q1562" s="160"/>
      <c r="R1562" s="160"/>
      <c r="S1562" s="168"/>
      <c r="T1562" s="168"/>
      <c r="U1562" s="168"/>
      <c r="V1562" s="168"/>
      <c r="W1562" s="168"/>
      <c r="X1562" s="168"/>
      <c r="Y1562" s="169"/>
      <c r="Z1562" s="170"/>
      <c r="AA1562" s="170"/>
      <c r="AB1562" s="171"/>
      <c r="AC1562" s="171"/>
      <c r="AD1562" s="171"/>
      <c r="AF1562" s="168"/>
      <c r="AG1562" s="168"/>
      <c r="AH1562" s="168"/>
      <c r="AI1562" s="168"/>
      <c r="AJ1562" s="168"/>
    </row>
    <row r="1563" spans="1:36" s="26" customFormat="1" x14ac:dyDescent="0.2">
      <c r="A1563" s="160"/>
      <c r="B1563" s="161"/>
      <c r="C1563" s="160"/>
      <c r="D1563" s="162"/>
      <c r="E1563" s="163"/>
      <c r="F1563" s="160"/>
      <c r="G1563" s="160"/>
      <c r="H1563" s="164"/>
      <c r="I1563" s="165"/>
      <c r="J1563" s="166"/>
      <c r="K1563" s="160"/>
      <c r="L1563" s="160"/>
      <c r="M1563" s="160"/>
      <c r="N1563" s="160"/>
      <c r="O1563" s="160"/>
      <c r="P1563" s="167"/>
      <c r="Q1563" s="160"/>
      <c r="R1563" s="160"/>
      <c r="S1563" s="168"/>
      <c r="T1563" s="168"/>
      <c r="U1563" s="168"/>
      <c r="V1563" s="168"/>
      <c r="W1563" s="168"/>
      <c r="X1563" s="168"/>
      <c r="Y1563" s="169"/>
      <c r="Z1563" s="170"/>
      <c r="AA1563" s="170"/>
      <c r="AB1563" s="171"/>
      <c r="AC1563" s="171"/>
      <c r="AD1563" s="171"/>
      <c r="AF1563" s="168"/>
      <c r="AG1563" s="168"/>
      <c r="AH1563" s="168"/>
      <c r="AI1563" s="168"/>
      <c r="AJ1563" s="168"/>
    </row>
    <row r="1564" spans="1:36" s="26" customFormat="1" x14ac:dyDescent="0.2">
      <c r="A1564" s="160"/>
      <c r="B1564" s="161"/>
      <c r="C1564" s="160"/>
      <c r="D1564" s="162"/>
      <c r="E1564" s="163"/>
      <c r="F1564" s="160"/>
      <c r="G1564" s="160"/>
      <c r="H1564" s="164"/>
      <c r="I1564" s="165"/>
      <c r="J1564" s="166"/>
      <c r="K1564" s="160"/>
      <c r="L1564" s="160"/>
      <c r="M1564" s="160"/>
      <c r="N1564" s="160"/>
      <c r="O1564" s="160"/>
      <c r="P1564" s="167"/>
      <c r="Q1564" s="160"/>
      <c r="R1564" s="160"/>
      <c r="S1564" s="168"/>
      <c r="T1564" s="168"/>
      <c r="U1564" s="168"/>
      <c r="V1564" s="168"/>
      <c r="W1564" s="168"/>
      <c r="X1564" s="168"/>
      <c r="Y1564" s="169"/>
      <c r="Z1564" s="170"/>
      <c r="AA1564" s="170"/>
      <c r="AB1564" s="171"/>
      <c r="AC1564" s="171"/>
      <c r="AD1564" s="171"/>
      <c r="AF1564" s="168"/>
      <c r="AG1564" s="168"/>
      <c r="AH1564" s="168"/>
      <c r="AI1564" s="168"/>
      <c r="AJ1564" s="168"/>
    </row>
    <row r="1565" spans="1:36" s="26" customFormat="1" x14ac:dyDescent="0.2">
      <c r="A1565" s="160"/>
      <c r="B1565" s="161"/>
      <c r="C1565" s="160"/>
      <c r="D1565" s="162"/>
      <c r="E1565" s="163"/>
      <c r="F1565" s="160"/>
      <c r="G1565" s="160"/>
      <c r="H1565" s="164"/>
      <c r="I1565" s="165"/>
      <c r="J1565" s="166"/>
      <c r="K1565" s="160"/>
      <c r="L1565" s="160"/>
      <c r="M1565" s="160"/>
      <c r="N1565" s="160"/>
      <c r="O1565" s="160"/>
      <c r="P1565" s="167"/>
      <c r="Q1565" s="160"/>
      <c r="R1565" s="160"/>
      <c r="S1565" s="168"/>
      <c r="T1565" s="168"/>
      <c r="U1565" s="168"/>
      <c r="V1565" s="168"/>
      <c r="W1565" s="168"/>
      <c r="X1565" s="168"/>
      <c r="Y1565" s="169"/>
      <c r="Z1565" s="170"/>
      <c r="AA1565" s="170"/>
      <c r="AB1565" s="171"/>
      <c r="AC1565" s="171"/>
      <c r="AD1565" s="171"/>
      <c r="AF1565" s="168"/>
      <c r="AG1565" s="168"/>
      <c r="AH1565" s="168"/>
      <c r="AI1565" s="168"/>
      <c r="AJ1565" s="168"/>
    </row>
    <row r="1566" spans="1:36" s="26" customFormat="1" x14ac:dyDescent="0.2">
      <c r="A1566" s="160"/>
      <c r="B1566" s="161"/>
      <c r="C1566" s="160"/>
      <c r="D1566" s="162"/>
      <c r="E1566" s="163"/>
      <c r="F1566" s="160"/>
      <c r="G1566" s="160"/>
      <c r="H1566" s="164"/>
      <c r="I1566" s="165"/>
      <c r="J1566" s="166"/>
      <c r="K1566" s="160"/>
      <c r="L1566" s="160"/>
      <c r="M1566" s="160"/>
      <c r="N1566" s="160"/>
      <c r="O1566" s="160"/>
      <c r="P1566" s="167"/>
      <c r="Q1566" s="160"/>
      <c r="R1566" s="160"/>
      <c r="S1566" s="168"/>
      <c r="T1566" s="168"/>
      <c r="U1566" s="168"/>
      <c r="V1566" s="168"/>
      <c r="W1566" s="168"/>
      <c r="X1566" s="168"/>
      <c r="Y1566" s="169"/>
      <c r="Z1566" s="170"/>
      <c r="AA1566" s="170"/>
      <c r="AB1566" s="171"/>
      <c r="AC1566" s="171"/>
      <c r="AD1566" s="171"/>
      <c r="AF1566" s="168"/>
      <c r="AG1566" s="168"/>
      <c r="AH1566" s="168"/>
      <c r="AI1566" s="168"/>
      <c r="AJ1566" s="168"/>
    </row>
    <row r="1567" spans="1:36" s="26" customFormat="1" x14ac:dyDescent="0.2">
      <c r="A1567" s="160"/>
      <c r="B1567" s="161"/>
      <c r="C1567" s="160"/>
      <c r="D1567" s="162"/>
      <c r="E1567" s="163"/>
      <c r="F1567" s="160"/>
      <c r="G1567" s="160"/>
      <c r="H1567" s="164"/>
      <c r="I1567" s="165"/>
      <c r="J1567" s="166"/>
      <c r="K1567" s="160"/>
      <c r="L1567" s="160"/>
      <c r="M1567" s="160"/>
      <c r="N1567" s="160"/>
      <c r="O1567" s="160"/>
      <c r="P1567" s="167"/>
      <c r="Q1567" s="160"/>
      <c r="R1567" s="160"/>
      <c r="S1567" s="168"/>
      <c r="T1567" s="168"/>
      <c r="U1567" s="168"/>
      <c r="V1567" s="168"/>
      <c r="W1567" s="168"/>
      <c r="X1567" s="168"/>
      <c r="Y1567" s="169"/>
      <c r="Z1567" s="170"/>
      <c r="AA1567" s="170"/>
      <c r="AB1567" s="171"/>
      <c r="AC1567" s="171"/>
      <c r="AD1567" s="171"/>
      <c r="AF1567" s="168"/>
      <c r="AG1567" s="168"/>
      <c r="AH1567" s="168"/>
      <c r="AI1567" s="168"/>
      <c r="AJ1567" s="168"/>
    </row>
    <row r="1568" spans="1:36" s="26" customFormat="1" x14ac:dyDescent="0.2">
      <c r="A1568" s="160"/>
      <c r="B1568" s="161"/>
      <c r="C1568" s="160"/>
      <c r="D1568" s="162"/>
      <c r="E1568" s="163"/>
      <c r="F1568" s="160"/>
      <c r="G1568" s="160"/>
      <c r="H1568" s="164"/>
      <c r="I1568" s="165"/>
      <c r="J1568" s="166"/>
      <c r="K1568" s="160"/>
      <c r="L1568" s="160"/>
      <c r="M1568" s="160"/>
      <c r="N1568" s="160"/>
      <c r="O1568" s="160"/>
      <c r="P1568" s="167"/>
      <c r="Q1568" s="160"/>
      <c r="R1568" s="160"/>
      <c r="S1568" s="168"/>
      <c r="T1568" s="168"/>
      <c r="U1568" s="168"/>
      <c r="V1568" s="168"/>
      <c r="W1568" s="168"/>
      <c r="X1568" s="168"/>
      <c r="Y1568" s="169"/>
      <c r="Z1568" s="170"/>
      <c r="AA1568" s="170"/>
      <c r="AB1568" s="171"/>
      <c r="AC1568" s="171"/>
      <c r="AD1568" s="171"/>
      <c r="AF1568" s="168"/>
      <c r="AG1568" s="168"/>
      <c r="AH1568" s="168"/>
      <c r="AI1568" s="168"/>
      <c r="AJ1568" s="168"/>
    </row>
    <row r="1569" spans="1:36" s="26" customFormat="1" x14ac:dyDescent="0.2">
      <c r="A1569" s="160"/>
      <c r="B1569" s="161"/>
      <c r="C1569" s="160"/>
      <c r="D1569" s="162"/>
      <c r="E1569" s="163"/>
      <c r="F1569" s="160"/>
      <c r="G1569" s="160"/>
      <c r="H1569" s="164"/>
      <c r="I1569" s="165"/>
      <c r="J1569" s="166"/>
      <c r="K1569" s="160"/>
      <c r="L1569" s="160"/>
      <c r="M1569" s="160"/>
      <c r="N1569" s="160"/>
      <c r="O1569" s="160"/>
      <c r="P1569" s="167"/>
      <c r="Q1569" s="160"/>
      <c r="R1569" s="160"/>
      <c r="S1569" s="168"/>
      <c r="T1569" s="168"/>
      <c r="U1569" s="168"/>
      <c r="V1569" s="168"/>
      <c r="W1569" s="168"/>
      <c r="X1569" s="168"/>
      <c r="Y1569" s="169"/>
      <c r="Z1569" s="170"/>
      <c r="AA1569" s="170"/>
      <c r="AB1569" s="171"/>
      <c r="AC1569" s="171"/>
      <c r="AD1569" s="171"/>
      <c r="AF1569" s="168"/>
      <c r="AG1569" s="168"/>
      <c r="AH1569" s="168"/>
      <c r="AI1569" s="168"/>
      <c r="AJ1569" s="168"/>
    </row>
    <row r="1570" spans="1:36" s="26" customFormat="1" x14ac:dyDescent="0.2">
      <c r="A1570" s="160"/>
      <c r="B1570" s="161"/>
      <c r="C1570" s="160"/>
      <c r="D1570" s="162"/>
      <c r="E1570" s="163"/>
      <c r="F1570" s="160"/>
      <c r="G1570" s="160"/>
      <c r="H1570" s="164"/>
      <c r="I1570" s="165"/>
      <c r="J1570" s="166"/>
      <c r="K1570" s="160"/>
      <c r="L1570" s="160"/>
      <c r="M1570" s="160"/>
      <c r="N1570" s="160"/>
      <c r="O1570" s="160"/>
      <c r="P1570" s="167"/>
      <c r="Q1570" s="160"/>
      <c r="R1570" s="160"/>
      <c r="S1570" s="168"/>
      <c r="T1570" s="168"/>
      <c r="U1570" s="168"/>
      <c r="V1570" s="168"/>
      <c r="W1570" s="168"/>
      <c r="X1570" s="168"/>
      <c r="Y1570" s="169"/>
      <c r="Z1570" s="170"/>
      <c r="AA1570" s="170"/>
      <c r="AB1570" s="171"/>
      <c r="AC1570" s="171"/>
      <c r="AD1570" s="171"/>
      <c r="AF1570" s="168"/>
      <c r="AG1570" s="168"/>
      <c r="AH1570" s="168"/>
      <c r="AI1570" s="168"/>
      <c r="AJ1570" s="168"/>
    </row>
    <row r="1571" spans="1:36" s="26" customFormat="1" x14ac:dyDescent="0.2">
      <c r="A1571" s="160"/>
      <c r="B1571" s="161"/>
      <c r="C1571" s="160"/>
      <c r="D1571" s="162"/>
      <c r="E1571" s="163"/>
      <c r="F1571" s="160"/>
      <c r="G1571" s="160"/>
      <c r="H1571" s="164"/>
      <c r="I1571" s="165"/>
      <c r="J1571" s="166"/>
      <c r="K1571" s="160"/>
      <c r="L1571" s="160"/>
      <c r="M1571" s="160"/>
      <c r="N1571" s="160"/>
      <c r="O1571" s="160"/>
      <c r="P1571" s="167"/>
      <c r="Q1571" s="160"/>
      <c r="R1571" s="160"/>
      <c r="S1571" s="168"/>
      <c r="T1571" s="168"/>
      <c r="U1571" s="168"/>
      <c r="V1571" s="168"/>
      <c r="W1571" s="168"/>
      <c r="X1571" s="168"/>
      <c r="Y1571" s="169"/>
      <c r="Z1571" s="170"/>
      <c r="AA1571" s="170"/>
      <c r="AB1571" s="171"/>
      <c r="AC1571" s="171"/>
      <c r="AD1571" s="171"/>
      <c r="AF1571" s="168"/>
      <c r="AG1571" s="168"/>
      <c r="AH1571" s="168"/>
      <c r="AI1571" s="168"/>
      <c r="AJ1571" s="168"/>
    </row>
    <row r="1572" spans="1:36" s="26" customFormat="1" x14ac:dyDescent="0.2">
      <c r="A1572" s="160"/>
      <c r="B1572" s="161"/>
      <c r="C1572" s="160"/>
      <c r="D1572" s="162"/>
      <c r="E1572" s="163"/>
      <c r="F1572" s="160"/>
      <c r="G1572" s="160"/>
      <c r="H1572" s="164"/>
      <c r="I1572" s="165"/>
      <c r="J1572" s="166"/>
      <c r="K1572" s="160"/>
      <c r="L1572" s="160"/>
      <c r="M1572" s="160"/>
      <c r="N1572" s="160"/>
      <c r="O1572" s="160"/>
      <c r="P1572" s="167"/>
      <c r="Q1572" s="160"/>
      <c r="R1572" s="160"/>
      <c r="S1572" s="168"/>
      <c r="T1572" s="168"/>
      <c r="U1572" s="168"/>
      <c r="V1572" s="168"/>
      <c r="W1572" s="168"/>
      <c r="X1572" s="168"/>
      <c r="Y1572" s="169"/>
      <c r="Z1572" s="170"/>
      <c r="AA1572" s="170"/>
      <c r="AB1572" s="171"/>
      <c r="AC1572" s="171"/>
      <c r="AD1572" s="171"/>
      <c r="AF1572" s="168"/>
      <c r="AG1572" s="168"/>
      <c r="AH1572" s="168"/>
      <c r="AI1572" s="168"/>
      <c r="AJ1572" s="168"/>
    </row>
    <row r="1573" spans="1:36" s="26" customFormat="1" x14ac:dyDescent="0.2">
      <c r="A1573" s="160"/>
      <c r="B1573" s="161"/>
      <c r="C1573" s="160"/>
      <c r="D1573" s="162"/>
      <c r="E1573" s="163"/>
      <c r="F1573" s="160"/>
      <c r="G1573" s="160"/>
      <c r="H1573" s="164"/>
      <c r="I1573" s="165"/>
      <c r="J1573" s="166"/>
      <c r="K1573" s="160"/>
      <c r="L1573" s="160"/>
      <c r="M1573" s="160"/>
      <c r="N1573" s="160"/>
      <c r="O1573" s="160"/>
      <c r="P1573" s="167"/>
      <c r="Q1573" s="160"/>
      <c r="R1573" s="160"/>
      <c r="S1573" s="168"/>
      <c r="T1573" s="168"/>
      <c r="U1573" s="168"/>
      <c r="V1573" s="168"/>
      <c r="W1573" s="168"/>
      <c r="X1573" s="168"/>
      <c r="Y1573" s="169"/>
      <c r="Z1573" s="170"/>
      <c r="AA1573" s="170"/>
      <c r="AB1573" s="171"/>
      <c r="AC1573" s="171"/>
      <c r="AD1573" s="171"/>
      <c r="AF1573" s="168"/>
      <c r="AG1573" s="168"/>
      <c r="AH1573" s="168"/>
      <c r="AI1573" s="168"/>
      <c r="AJ1573" s="168"/>
    </row>
    <row r="1574" spans="1:36" s="26" customFormat="1" x14ac:dyDescent="0.2">
      <c r="A1574" s="160"/>
      <c r="B1574" s="161"/>
      <c r="C1574" s="160"/>
      <c r="D1574" s="162"/>
      <c r="E1574" s="163"/>
      <c r="F1574" s="160"/>
      <c r="G1574" s="160"/>
      <c r="H1574" s="164"/>
      <c r="I1574" s="165"/>
      <c r="J1574" s="166"/>
      <c r="K1574" s="160"/>
      <c r="L1574" s="160"/>
      <c r="M1574" s="160"/>
      <c r="N1574" s="160"/>
      <c r="O1574" s="160"/>
      <c r="P1574" s="167"/>
      <c r="Q1574" s="160"/>
      <c r="R1574" s="160"/>
      <c r="S1574" s="168"/>
      <c r="T1574" s="168"/>
      <c r="U1574" s="168"/>
      <c r="V1574" s="168"/>
      <c r="W1574" s="168"/>
      <c r="X1574" s="168"/>
      <c r="Y1574" s="169"/>
      <c r="Z1574" s="170"/>
      <c r="AA1574" s="170"/>
      <c r="AB1574" s="171"/>
      <c r="AC1574" s="171"/>
      <c r="AD1574" s="171"/>
      <c r="AF1574" s="168"/>
      <c r="AG1574" s="168"/>
      <c r="AH1574" s="168"/>
      <c r="AI1574" s="168"/>
      <c r="AJ1574" s="168"/>
    </row>
    <row r="1575" spans="1:36" s="26" customFormat="1" x14ac:dyDescent="0.2">
      <c r="A1575" s="160"/>
      <c r="B1575" s="161"/>
      <c r="C1575" s="160"/>
      <c r="D1575" s="162"/>
      <c r="E1575" s="163"/>
      <c r="F1575" s="160"/>
      <c r="G1575" s="160"/>
      <c r="H1575" s="164"/>
      <c r="I1575" s="165"/>
      <c r="J1575" s="166"/>
      <c r="K1575" s="160"/>
      <c r="L1575" s="160"/>
      <c r="M1575" s="160"/>
      <c r="N1575" s="160"/>
      <c r="O1575" s="160"/>
      <c r="P1575" s="167"/>
      <c r="Q1575" s="160"/>
      <c r="R1575" s="160"/>
      <c r="S1575" s="168"/>
      <c r="T1575" s="168"/>
      <c r="U1575" s="168"/>
      <c r="V1575" s="168"/>
      <c r="W1575" s="168"/>
      <c r="X1575" s="168"/>
      <c r="Y1575" s="169"/>
      <c r="Z1575" s="170"/>
      <c r="AA1575" s="170"/>
      <c r="AB1575" s="171"/>
      <c r="AC1575" s="171"/>
      <c r="AD1575" s="171"/>
      <c r="AF1575" s="168"/>
      <c r="AG1575" s="168"/>
      <c r="AH1575" s="168"/>
      <c r="AI1575" s="168"/>
      <c r="AJ1575" s="168"/>
    </row>
    <row r="1576" spans="1:36" s="26" customFormat="1" x14ac:dyDescent="0.2">
      <c r="A1576" s="160"/>
      <c r="B1576" s="161"/>
      <c r="C1576" s="160"/>
      <c r="D1576" s="162"/>
      <c r="E1576" s="163"/>
      <c r="F1576" s="160"/>
      <c r="G1576" s="160"/>
      <c r="H1576" s="164"/>
      <c r="I1576" s="165"/>
      <c r="J1576" s="166"/>
      <c r="K1576" s="160"/>
      <c r="L1576" s="160"/>
      <c r="M1576" s="160"/>
      <c r="N1576" s="160"/>
      <c r="O1576" s="160"/>
      <c r="P1576" s="167"/>
      <c r="Q1576" s="160"/>
      <c r="R1576" s="160"/>
      <c r="S1576" s="168"/>
      <c r="T1576" s="168"/>
      <c r="U1576" s="168"/>
      <c r="V1576" s="168"/>
      <c r="W1576" s="168"/>
      <c r="X1576" s="168"/>
      <c r="Y1576" s="169"/>
      <c r="Z1576" s="170"/>
      <c r="AA1576" s="170"/>
      <c r="AB1576" s="171"/>
      <c r="AC1576" s="171"/>
      <c r="AD1576" s="171"/>
      <c r="AF1576" s="168"/>
      <c r="AG1576" s="168"/>
      <c r="AH1576" s="168"/>
      <c r="AI1576" s="168"/>
      <c r="AJ1576" s="168"/>
    </row>
    <row r="1577" spans="1:36" s="26" customFormat="1" x14ac:dyDescent="0.2">
      <c r="A1577" s="160"/>
      <c r="B1577" s="161"/>
      <c r="C1577" s="160"/>
      <c r="D1577" s="162"/>
      <c r="E1577" s="163"/>
      <c r="F1577" s="160"/>
      <c r="G1577" s="160"/>
      <c r="H1577" s="164"/>
      <c r="I1577" s="165"/>
      <c r="J1577" s="166"/>
      <c r="K1577" s="160"/>
      <c r="L1577" s="160"/>
      <c r="M1577" s="160"/>
      <c r="N1577" s="160"/>
      <c r="O1577" s="160"/>
      <c r="P1577" s="167"/>
      <c r="Q1577" s="160"/>
      <c r="R1577" s="160"/>
      <c r="S1577" s="168"/>
      <c r="T1577" s="168"/>
      <c r="U1577" s="168"/>
      <c r="V1577" s="168"/>
      <c r="W1577" s="168"/>
      <c r="X1577" s="168"/>
      <c r="Y1577" s="169"/>
      <c r="Z1577" s="170"/>
      <c r="AA1577" s="170"/>
      <c r="AB1577" s="171"/>
      <c r="AC1577" s="171"/>
      <c r="AD1577" s="171"/>
      <c r="AF1577" s="168"/>
      <c r="AG1577" s="168"/>
      <c r="AH1577" s="168"/>
      <c r="AI1577" s="168"/>
      <c r="AJ1577" s="168"/>
    </row>
    <row r="1578" spans="1:36" s="26" customFormat="1" x14ac:dyDescent="0.2">
      <c r="A1578" s="160"/>
      <c r="B1578" s="161"/>
      <c r="C1578" s="160"/>
      <c r="D1578" s="162"/>
      <c r="E1578" s="163"/>
      <c r="F1578" s="160"/>
      <c r="G1578" s="160"/>
      <c r="H1578" s="164"/>
      <c r="I1578" s="165"/>
      <c r="J1578" s="166"/>
      <c r="K1578" s="160"/>
      <c r="L1578" s="160"/>
      <c r="M1578" s="160"/>
      <c r="N1578" s="160"/>
      <c r="O1578" s="160"/>
      <c r="P1578" s="167"/>
      <c r="Q1578" s="160"/>
      <c r="R1578" s="160"/>
      <c r="S1578" s="168"/>
      <c r="T1578" s="168"/>
      <c r="U1578" s="168"/>
      <c r="V1578" s="168"/>
      <c r="W1578" s="168"/>
      <c r="X1578" s="168"/>
      <c r="Y1578" s="169"/>
      <c r="Z1578" s="170"/>
      <c r="AA1578" s="170"/>
      <c r="AB1578" s="171"/>
      <c r="AC1578" s="171"/>
      <c r="AD1578" s="171"/>
      <c r="AF1578" s="168"/>
      <c r="AG1578" s="168"/>
      <c r="AH1578" s="168"/>
      <c r="AI1578" s="168"/>
      <c r="AJ1578" s="168"/>
    </row>
    <row r="1579" spans="1:36" s="26" customFormat="1" x14ac:dyDescent="0.2">
      <c r="A1579" s="160"/>
      <c r="B1579" s="161"/>
      <c r="C1579" s="160"/>
      <c r="D1579" s="162"/>
      <c r="E1579" s="163"/>
      <c r="F1579" s="160"/>
      <c r="G1579" s="160"/>
      <c r="H1579" s="164"/>
      <c r="I1579" s="165"/>
      <c r="J1579" s="166"/>
      <c r="K1579" s="160"/>
      <c r="L1579" s="160"/>
      <c r="M1579" s="160"/>
      <c r="N1579" s="160"/>
      <c r="O1579" s="160"/>
      <c r="P1579" s="167"/>
      <c r="Q1579" s="160"/>
      <c r="R1579" s="160"/>
      <c r="S1579" s="168"/>
      <c r="T1579" s="168"/>
      <c r="U1579" s="168"/>
      <c r="V1579" s="168"/>
      <c r="W1579" s="168"/>
      <c r="X1579" s="168"/>
      <c r="Y1579" s="169"/>
      <c r="Z1579" s="170"/>
      <c r="AA1579" s="170"/>
      <c r="AB1579" s="171"/>
      <c r="AC1579" s="171"/>
      <c r="AD1579" s="171"/>
      <c r="AF1579" s="168"/>
      <c r="AG1579" s="168"/>
      <c r="AH1579" s="168"/>
      <c r="AI1579" s="168"/>
      <c r="AJ1579" s="168"/>
    </row>
    <row r="1580" spans="1:36" s="26" customFormat="1" x14ac:dyDescent="0.2">
      <c r="A1580" s="160"/>
      <c r="B1580" s="161"/>
      <c r="C1580" s="160"/>
      <c r="D1580" s="162"/>
      <c r="E1580" s="163"/>
      <c r="F1580" s="160"/>
      <c r="G1580" s="160"/>
      <c r="H1580" s="164"/>
      <c r="I1580" s="165"/>
      <c r="J1580" s="166"/>
      <c r="K1580" s="160"/>
      <c r="L1580" s="160"/>
      <c r="M1580" s="160"/>
      <c r="N1580" s="160"/>
      <c r="O1580" s="160"/>
      <c r="P1580" s="167"/>
      <c r="Q1580" s="160"/>
      <c r="R1580" s="160"/>
      <c r="S1580" s="168"/>
      <c r="T1580" s="168"/>
      <c r="U1580" s="168"/>
      <c r="V1580" s="168"/>
      <c r="W1580" s="168"/>
      <c r="X1580" s="168"/>
      <c r="Y1580" s="169"/>
      <c r="Z1580" s="170"/>
      <c r="AA1580" s="170"/>
      <c r="AB1580" s="171"/>
      <c r="AC1580" s="171"/>
      <c r="AD1580" s="171"/>
      <c r="AF1580" s="168"/>
      <c r="AG1580" s="168"/>
      <c r="AH1580" s="168"/>
      <c r="AI1580" s="168"/>
      <c r="AJ1580" s="168"/>
    </row>
    <row r="1581" spans="1:36" s="26" customFormat="1" x14ac:dyDescent="0.2">
      <c r="A1581" s="160"/>
      <c r="B1581" s="161"/>
      <c r="C1581" s="160"/>
      <c r="D1581" s="162"/>
      <c r="E1581" s="163"/>
      <c r="F1581" s="160"/>
      <c r="G1581" s="160"/>
      <c r="H1581" s="164"/>
      <c r="I1581" s="165"/>
      <c r="J1581" s="166"/>
      <c r="K1581" s="160"/>
      <c r="L1581" s="160"/>
      <c r="M1581" s="160"/>
      <c r="N1581" s="160"/>
      <c r="O1581" s="160"/>
      <c r="P1581" s="167"/>
      <c r="Q1581" s="160"/>
      <c r="R1581" s="160"/>
      <c r="S1581" s="168"/>
      <c r="T1581" s="168"/>
      <c r="U1581" s="168"/>
      <c r="V1581" s="168"/>
      <c r="W1581" s="168"/>
      <c r="X1581" s="168"/>
      <c r="Y1581" s="169"/>
      <c r="Z1581" s="170"/>
      <c r="AA1581" s="170"/>
      <c r="AB1581" s="171"/>
      <c r="AC1581" s="171"/>
      <c r="AD1581" s="171"/>
      <c r="AF1581" s="168"/>
      <c r="AG1581" s="168"/>
      <c r="AH1581" s="168"/>
      <c r="AI1581" s="168"/>
      <c r="AJ1581" s="168"/>
    </row>
    <row r="1582" spans="1:36" s="26" customFormat="1" x14ac:dyDescent="0.2">
      <c r="A1582" s="160"/>
      <c r="B1582" s="161"/>
      <c r="C1582" s="160"/>
      <c r="D1582" s="162"/>
      <c r="E1582" s="163"/>
      <c r="F1582" s="160"/>
      <c r="G1582" s="160"/>
      <c r="H1582" s="164"/>
      <c r="I1582" s="165"/>
      <c r="J1582" s="166"/>
      <c r="K1582" s="160"/>
      <c r="L1582" s="160"/>
      <c r="M1582" s="160"/>
      <c r="N1582" s="160"/>
      <c r="O1582" s="160"/>
      <c r="P1582" s="167"/>
      <c r="Q1582" s="160"/>
      <c r="R1582" s="160"/>
      <c r="S1582" s="168"/>
      <c r="T1582" s="168"/>
      <c r="U1582" s="168"/>
      <c r="V1582" s="168"/>
      <c r="W1582" s="168"/>
      <c r="X1582" s="168"/>
      <c r="Y1582" s="169"/>
      <c r="Z1582" s="170"/>
      <c r="AA1582" s="170"/>
      <c r="AB1582" s="171"/>
      <c r="AC1582" s="171"/>
      <c r="AD1582" s="171"/>
      <c r="AF1582" s="168"/>
      <c r="AG1582" s="168"/>
      <c r="AH1582" s="168"/>
      <c r="AI1582" s="168"/>
      <c r="AJ1582" s="168"/>
    </row>
    <row r="1583" spans="1:36" s="26" customFormat="1" x14ac:dyDescent="0.2">
      <c r="A1583" s="160"/>
      <c r="B1583" s="161"/>
      <c r="C1583" s="160"/>
      <c r="D1583" s="162"/>
      <c r="E1583" s="163"/>
      <c r="F1583" s="160"/>
      <c r="G1583" s="160"/>
      <c r="H1583" s="164"/>
      <c r="I1583" s="165"/>
      <c r="J1583" s="166"/>
      <c r="K1583" s="160"/>
      <c r="L1583" s="160"/>
      <c r="M1583" s="160"/>
      <c r="N1583" s="160"/>
      <c r="O1583" s="160"/>
      <c r="P1583" s="167"/>
      <c r="Q1583" s="160"/>
      <c r="R1583" s="160"/>
      <c r="S1583" s="168"/>
      <c r="T1583" s="168"/>
      <c r="U1583" s="168"/>
      <c r="V1583" s="168"/>
      <c r="W1583" s="168"/>
      <c r="X1583" s="168"/>
      <c r="Y1583" s="169"/>
      <c r="Z1583" s="170"/>
      <c r="AA1583" s="170"/>
      <c r="AB1583" s="171"/>
      <c r="AC1583" s="171"/>
      <c r="AD1583" s="171"/>
      <c r="AF1583" s="168"/>
      <c r="AG1583" s="168"/>
      <c r="AH1583" s="168"/>
      <c r="AI1583" s="168"/>
      <c r="AJ1583" s="168"/>
    </row>
    <row r="1584" spans="1:36" s="26" customFormat="1" x14ac:dyDescent="0.2">
      <c r="A1584" s="160"/>
      <c r="B1584" s="161"/>
      <c r="C1584" s="160"/>
      <c r="D1584" s="162"/>
      <c r="E1584" s="163"/>
      <c r="F1584" s="160"/>
      <c r="G1584" s="160"/>
      <c r="H1584" s="164"/>
      <c r="I1584" s="165"/>
      <c r="J1584" s="166"/>
      <c r="K1584" s="160"/>
      <c r="L1584" s="160"/>
      <c r="M1584" s="160"/>
      <c r="N1584" s="160"/>
      <c r="O1584" s="160"/>
      <c r="P1584" s="167"/>
      <c r="Q1584" s="160"/>
      <c r="R1584" s="160"/>
      <c r="S1584" s="168"/>
      <c r="T1584" s="168"/>
      <c r="U1584" s="168"/>
      <c r="V1584" s="168"/>
      <c r="W1584" s="168"/>
      <c r="X1584" s="168"/>
      <c r="Y1584" s="169"/>
      <c r="Z1584" s="170"/>
      <c r="AA1584" s="170"/>
      <c r="AB1584" s="171"/>
      <c r="AC1584" s="171"/>
      <c r="AD1584" s="171"/>
      <c r="AF1584" s="168"/>
      <c r="AG1584" s="168"/>
      <c r="AH1584" s="168"/>
      <c r="AI1584" s="168"/>
      <c r="AJ1584" s="168"/>
    </row>
    <row r="1585" spans="1:36" s="26" customFormat="1" x14ac:dyDescent="0.2">
      <c r="A1585" s="160"/>
      <c r="B1585" s="161"/>
      <c r="C1585" s="160"/>
      <c r="D1585" s="162"/>
      <c r="E1585" s="163"/>
      <c r="F1585" s="160"/>
      <c r="G1585" s="160"/>
      <c r="H1585" s="164"/>
      <c r="I1585" s="165"/>
      <c r="J1585" s="166"/>
      <c r="K1585" s="160"/>
      <c r="L1585" s="160"/>
      <c r="M1585" s="160"/>
      <c r="N1585" s="160"/>
      <c r="O1585" s="160"/>
      <c r="P1585" s="167"/>
      <c r="Q1585" s="160"/>
      <c r="R1585" s="160"/>
      <c r="S1585" s="168"/>
      <c r="T1585" s="168"/>
      <c r="U1585" s="168"/>
      <c r="V1585" s="168"/>
      <c r="W1585" s="168"/>
      <c r="X1585" s="168"/>
      <c r="Y1585" s="169"/>
      <c r="Z1585" s="170"/>
      <c r="AA1585" s="170"/>
      <c r="AB1585" s="171"/>
      <c r="AC1585" s="171"/>
      <c r="AD1585" s="171"/>
      <c r="AF1585" s="168"/>
      <c r="AG1585" s="168"/>
      <c r="AH1585" s="168"/>
      <c r="AI1585" s="168"/>
      <c r="AJ1585" s="168"/>
    </row>
    <row r="1586" spans="1:36" s="26" customFormat="1" x14ac:dyDescent="0.2">
      <c r="A1586" s="160"/>
      <c r="B1586" s="161"/>
      <c r="C1586" s="160"/>
      <c r="D1586" s="162"/>
      <c r="E1586" s="163"/>
      <c r="F1586" s="160"/>
      <c r="G1586" s="160"/>
      <c r="H1586" s="164"/>
      <c r="I1586" s="165"/>
      <c r="J1586" s="166"/>
      <c r="K1586" s="160"/>
      <c r="L1586" s="160"/>
      <c r="M1586" s="160"/>
      <c r="N1586" s="160"/>
      <c r="O1586" s="160"/>
      <c r="P1586" s="167"/>
      <c r="Q1586" s="160"/>
      <c r="R1586" s="160"/>
      <c r="S1586" s="168"/>
      <c r="T1586" s="168"/>
      <c r="U1586" s="168"/>
      <c r="V1586" s="168"/>
      <c r="W1586" s="168"/>
      <c r="X1586" s="168"/>
      <c r="Y1586" s="169"/>
      <c r="Z1586" s="170"/>
      <c r="AA1586" s="170"/>
      <c r="AB1586" s="171"/>
      <c r="AC1586" s="171"/>
      <c r="AD1586" s="171"/>
      <c r="AF1586" s="168"/>
      <c r="AG1586" s="168"/>
      <c r="AH1586" s="168"/>
      <c r="AI1586" s="168"/>
      <c r="AJ1586" s="168"/>
    </row>
    <row r="1587" spans="1:36" s="26" customFormat="1" x14ac:dyDescent="0.2">
      <c r="A1587" s="160"/>
      <c r="B1587" s="161"/>
      <c r="C1587" s="160"/>
      <c r="D1587" s="162"/>
      <c r="E1587" s="163"/>
      <c r="F1587" s="160"/>
      <c r="G1587" s="160"/>
      <c r="H1587" s="164"/>
      <c r="I1587" s="165"/>
      <c r="J1587" s="166"/>
      <c r="K1587" s="160"/>
      <c r="L1587" s="160"/>
      <c r="M1587" s="160"/>
      <c r="N1587" s="160"/>
      <c r="O1587" s="160"/>
      <c r="P1587" s="167"/>
      <c r="Q1587" s="160"/>
      <c r="R1587" s="160"/>
      <c r="S1587" s="168"/>
      <c r="T1587" s="168"/>
      <c r="U1587" s="168"/>
      <c r="V1587" s="168"/>
      <c r="W1587" s="168"/>
      <c r="X1587" s="168"/>
      <c r="Y1587" s="169"/>
      <c r="Z1587" s="170"/>
      <c r="AA1587" s="170"/>
      <c r="AB1587" s="171"/>
      <c r="AC1587" s="171"/>
      <c r="AD1587" s="171"/>
      <c r="AF1587" s="168"/>
      <c r="AG1587" s="168"/>
      <c r="AH1587" s="168"/>
      <c r="AI1587" s="168"/>
      <c r="AJ1587" s="168"/>
    </row>
    <row r="1588" spans="1:36" s="26" customFormat="1" x14ac:dyDescent="0.2">
      <c r="A1588" s="160"/>
      <c r="B1588" s="161"/>
      <c r="C1588" s="160"/>
      <c r="D1588" s="162"/>
      <c r="E1588" s="163"/>
      <c r="F1588" s="160"/>
      <c r="G1588" s="160"/>
      <c r="H1588" s="164"/>
      <c r="I1588" s="165"/>
      <c r="J1588" s="166"/>
      <c r="K1588" s="160"/>
      <c r="L1588" s="160"/>
      <c r="M1588" s="160"/>
      <c r="N1588" s="160"/>
      <c r="O1588" s="160"/>
      <c r="P1588" s="167"/>
      <c r="Q1588" s="160"/>
      <c r="R1588" s="160"/>
      <c r="S1588" s="168"/>
      <c r="T1588" s="168"/>
      <c r="U1588" s="168"/>
      <c r="V1588" s="168"/>
      <c r="W1588" s="168"/>
      <c r="X1588" s="168"/>
      <c r="Y1588" s="169"/>
      <c r="Z1588" s="170"/>
      <c r="AA1588" s="170"/>
      <c r="AB1588" s="171"/>
      <c r="AC1588" s="171"/>
      <c r="AD1588" s="171"/>
      <c r="AF1588" s="168"/>
      <c r="AG1588" s="168"/>
      <c r="AH1588" s="168"/>
      <c r="AI1588" s="168"/>
      <c r="AJ1588" s="168"/>
    </row>
    <row r="1589" spans="1:36" s="26" customFormat="1" x14ac:dyDescent="0.2">
      <c r="A1589" s="160"/>
      <c r="B1589" s="161"/>
      <c r="C1589" s="160"/>
      <c r="D1589" s="162"/>
      <c r="E1589" s="163"/>
      <c r="F1589" s="160"/>
      <c r="G1589" s="160"/>
      <c r="H1589" s="164"/>
      <c r="I1589" s="165"/>
      <c r="J1589" s="166"/>
      <c r="K1589" s="160"/>
      <c r="L1589" s="160"/>
      <c r="M1589" s="160"/>
      <c r="N1589" s="160"/>
      <c r="O1589" s="160"/>
      <c r="P1589" s="167"/>
      <c r="Q1589" s="160"/>
      <c r="R1589" s="160"/>
      <c r="S1589" s="168"/>
      <c r="T1589" s="168"/>
      <c r="U1589" s="168"/>
      <c r="V1589" s="168"/>
      <c r="W1589" s="168"/>
      <c r="X1589" s="168"/>
      <c r="Y1589" s="169"/>
      <c r="Z1589" s="170"/>
      <c r="AA1589" s="170"/>
      <c r="AB1589" s="171"/>
      <c r="AC1589" s="171"/>
      <c r="AD1589" s="171"/>
      <c r="AF1589" s="168"/>
      <c r="AG1589" s="168"/>
      <c r="AH1589" s="168"/>
      <c r="AI1589" s="168"/>
      <c r="AJ1589" s="168"/>
    </row>
    <row r="1590" spans="1:36" s="26" customFormat="1" x14ac:dyDescent="0.2">
      <c r="A1590" s="160"/>
      <c r="B1590" s="161"/>
      <c r="C1590" s="160"/>
      <c r="D1590" s="162"/>
      <c r="E1590" s="163"/>
      <c r="F1590" s="160"/>
      <c r="G1590" s="160"/>
      <c r="H1590" s="164"/>
      <c r="I1590" s="165"/>
      <c r="J1590" s="166"/>
      <c r="K1590" s="160"/>
      <c r="L1590" s="160"/>
      <c r="M1590" s="160"/>
      <c r="N1590" s="160"/>
      <c r="O1590" s="160"/>
      <c r="P1590" s="167"/>
      <c r="Q1590" s="160"/>
      <c r="R1590" s="160"/>
      <c r="S1590" s="168"/>
      <c r="T1590" s="168"/>
      <c r="U1590" s="168"/>
      <c r="V1590" s="168"/>
      <c r="W1590" s="168"/>
      <c r="X1590" s="168"/>
      <c r="Y1590" s="169"/>
      <c r="Z1590" s="170"/>
      <c r="AA1590" s="170"/>
      <c r="AB1590" s="171"/>
      <c r="AC1590" s="171"/>
      <c r="AD1590" s="171"/>
      <c r="AF1590" s="168"/>
      <c r="AG1590" s="168"/>
      <c r="AH1590" s="168"/>
      <c r="AI1590" s="168"/>
      <c r="AJ1590" s="168"/>
    </row>
    <row r="1591" spans="1:36" s="26" customFormat="1" x14ac:dyDescent="0.2">
      <c r="A1591" s="160"/>
      <c r="B1591" s="161"/>
      <c r="C1591" s="160"/>
      <c r="D1591" s="162"/>
      <c r="E1591" s="163"/>
      <c r="F1591" s="160"/>
      <c r="G1591" s="160"/>
      <c r="H1591" s="164"/>
      <c r="I1591" s="165"/>
      <c r="J1591" s="166"/>
      <c r="K1591" s="160"/>
      <c r="L1591" s="160"/>
      <c r="M1591" s="160"/>
      <c r="N1591" s="160"/>
      <c r="O1591" s="160"/>
      <c r="P1591" s="167"/>
      <c r="Q1591" s="160"/>
      <c r="R1591" s="160"/>
      <c r="S1591" s="168"/>
      <c r="T1591" s="168"/>
      <c r="U1591" s="168"/>
      <c r="V1591" s="168"/>
      <c r="W1591" s="168"/>
      <c r="X1591" s="168"/>
      <c r="Y1591" s="169"/>
      <c r="Z1591" s="170"/>
      <c r="AA1591" s="170"/>
      <c r="AB1591" s="171"/>
      <c r="AC1591" s="171"/>
      <c r="AD1591" s="171"/>
      <c r="AF1591" s="168"/>
      <c r="AG1591" s="168"/>
      <c r="AH1591" s="168"/>
      <c r="AI1591" s="168"/>
      <c r="AJ1591" s="168"/>
    </row>
    <row r="1592" spans="1:36" s="26" customFormat="1" x14ac:dyDescent="0.2">
      <c r="A1592" s="160"/>
      <c r="B1592" s="161"/>
      <c r="C1592" s="160"/>
      <c r="D1592" s="162"/>
      <c r="E1592" s="163"/>
      <c r="F1592" s="160"/>
      <c r="G1592" s="160"/>
      <c r="H1592" s="164"/>
      <c r="I1592" s="165"/>
      <c r="J1592" s="166"/>
      <c r="K1592" s="160"/>
      <c r="L1592" s="160"/>
      <c r="M1592" s="160"/>
      <c r="N1592" s="160"/>
      <c r="O1592" s="160"/>
      <c r="P1592" s="167"/>
      <c r="Q1592" s="160"/>
      <c r="R1592" s="160"/>
      <c r="S1592" s="168"/>
      <c r="T1592" s="168"/>
      <c r="U1592" s="168"/>
      <c r="V1592" s="168"/>
      <c r="W1592" s="168"/>
      <c r="X1592" s="168"/>
      <c r="Y1592" s="169"/>
      <c r="Z1592" s="170"/>
      <c r="AA1592" s="170"/>
      <c r="AB1592" s="171"/>
      <c r="AC1592" s="171"/>
      <c r="AD1592" s="171"/>
      <c r="AF1592" s="168"/>
      <c r="AG1592" s="168"/>
      <c r="AH1592" s="168"/>
      <c r="AI1592" s="168"/>
      <c r="AJ1592" s="168"/>
    </row>
    <row r="1593" spans="1:36" s="26" customFormat="1" x14ac:dyDescent="0.2">
      <c r="A1593" s="160"/>
      <c r="B1593" s="161"/>
      <c r="C1593" s="160"/>
      <c r="D1593" s="162"/>
      <c r="E1593" s="163"/>
      <c r="F1593" s="160"/>
      <c r="G1593" s="160"/>
      <c r="H1593" s="164"/>
      <c r="I1593" s="165"/>
      <c r="J1593" s="166"/>
      <c r="K1593" s="160"/>
      <c r="L1593" s="160"/>
      <c r="M1593" s="160"/>
      <c r="N1593" s="160"/>
      <c r="O1593" s="160"/>
      <c r="P1593" s="167"/>
      <c r="Q1593" s="160"/>
      <c r="R1593" s="160"/>
      <c r="S1593" s="168"/>
      <c r="T1593" s="168"/>
      <c r="U1593" s="168"/>
      <c r="V1593" s="168"/>
      <c r="W1593" s="168"/>
      <c r="X1593" s="168"/>
      <c r="Y1593" s="169"/>
      <c r="Z1593" s="170"/>
      <c r="AA1593" s="170"/>
      <c r="AB1593" s="171"/>
      <c r="AC1593" s="171"/>
      <c r="AD1593" s="171"/>
      <c r="AF1593" s="168"/>
      <c r="AG1593" s="168"/>
      <c r="AH1593" s="168"/>
      <c r="AI1593" s="168"/>
      <c r="AJ1593" s="168"/>
    </row>
    <row r="1594" spans="1:36" s="26" customFormat="1" x14ac:dyDescent="0.2">
      <c r="A1594" s="160"/>
      <c r="B1594" s="161"/>
      <c r="C1594" s="160"/>
      <c r="D1594" s="162"/>
      <c r="E1594" s="163"/>
      <c r="F1594" s="160"/>
      <c r="G1594" s="160"/>
      <c r="H1594" s="164"/>
      <c r="I1594" s="165"/>
      <c r="J1594" s="166"/>
      <c r="K1594" s="160"/>
      <c r="L1594" s="160"/>
      <c r="M1594" s="160"/>
      <c r="N1594" s="160"/>
      <c r="O1594" s="160"/>
      <c r="P1594" s="167"/>
      <c r="Q1594" s="160"/>
      <c r="R1594" s="160"/>
      <c r="S1594" s="168"/>
      <c r="T1594" s="168"/>
      <c r="U1594" s="168"/>
      <c r="V1594" s="168"/>
      <c r="W1594" s="168"/>
      <c r="X1594" s="168"/>
      <c r="Y1594" s="169"/>
      <c r="Z1594" s="170"/>
      <c r="AA1594" s="170"/>
      <c r="AB1594" s="171"/>
      <c r="AC1594" s="171"/>
      <c r="AD1594" s="171"/>
      <c r="AF1594" s="168"/>
      <c r="AG1594" s="168"/>
      <c r="AH1594" s="168"/>
      <c r="AI1594" s="168"/>
      <c r="AJ1594" s="168"/>
    </row>
    <row r="1595" spans="1:36" s="26" customFormat="1" x14ac:dyDescent="0.2">
      <c r="A1595" s="160"/>
      <c r="B1595" s="161"/>
      <c r="C1595" s="160"/>
      <c r="D1595" s="162"/>
      <c r="E1595" s="163"/>
      <c r="F1595" s="160"/>
      <c r="G1595" s="160"/>
      <c r="H1595" s="164"/>
      <c r="I1595" s="165"/>
      <c r="J1595" s="166"/>
      <c r="K1595" s="160"/>
      <c r="L1595" s="160"/>
      <c r="M1595" s="160"/>
      <c r="N1595" s="160"/>
      <c r="O1595" s="160"/>
      <c r="P1595" s="167"/>
      <c r="Q1595" s="160"/>
      <c r="R1595" s="160"/>
      <c r="S1595" s="168"/>
      <c r="T1595" s="168"/>
      <c r="U1595" s="168"/>
      <c r="V1595" s="168"/>
      <c r="W1595" s="168"/>
      <c r="X1595" s="168"/>
      <c r="Y1595" s="169"/>
      <c r="Z1595" s="170"/>
      <c r="AA1595" s="170"/>
      <c r="AB1595" s="171"/>
      <c r="AC1595" s="171"/>
      <c r="AD1595" s="171"/>
      <c r="AF1595" s="168"/>
      <c r="AG1595" s="168"/>
      <c r="AH1595" s="168"/>
      <c r="AI1595" s="168"/>
      <c r="AJ1595" s="168"/>
    </row>
    <row r="1596" spans="1:36" s="26" customFormat="1" x14ac:dyDescent="0.2">
      <c r="A1596" s="160"/>
      <c r="B1596" s="161"/>
      <c r="C1596" s="160"/>
      <c r="D1596" s="162"/>
      <c r="E1596" s="163"/>
      <c r="F1596" s="160"/>
      <c r="G1596" s="160"/>
      <c r="H1596" s="164"/>
      <c r="I1596" s="165"/>
      <c r="J1596" s="166"/>
      <c r="K1596" s="160"/>
      <c r="L1596" s="160"/>
      <c r="M1596" s="160"/>
      <c r="N1596" s="160"/>
      <c r="O1596" s="160"/>
      <c r="P1596" s="167"/>
      <c r="Q1596" s="160"/>
      <c r="R1596" s="160"/>
      <c r="S1596" s="168"/>
      <c r="T1596" s="168"/>
      <c r="U1596" s="168"/>
      <c r="V1596" s="168"/>
      <c r="W1596" s="168"/>
      <c r="X1596" s="168"/>
      <c r="Y1596" s="169"/>
      <c r="Z1596" s="170"/>
      <c r="AA1596" s="170"/>
      <c r="AB1596" s="171"/>
      <c r="AC1596" s="171"/>
      <c r="AD1596" s="171"/>
      <c r="AF1596" s="168"/>
      <c r="AG1596" s="168"/>
      <c r="AH1596" s="168"/>
      <c r="AI1596" s="168"/>
      <c r="AJ1596" s="168"/>
    </row>
    <row r="1597" spans="1:36" s="26" customFormat="1" x14ac:dyDescent="0.2">
      <c r="A1597" s="160"/>
      <c r="B1597" s="161"/>
      <c r="C1597" s="160"/>
      <c r="D1597" s="162"/>
      <c r="E1597" s="163"/>
      <c r="F1597" s="160"/>
      <c r="G1597" s="160"/>
      <c r="H1597" s="164"/>
      <c r="I1597" s="165"/>
      <c r="J1597" s="166"/>
      <c r="K1597" s="160"/>
      <c r="L1597" s="160"/>
      <c r="M1597" s="160"/>
      <c r="N1597" s="160"/>
      <c r="O1597" s="160"/>
      <c r="P1597" s="167"/>
      <c r="Q1597" s="160"/>
      <c r="R1597" s="160"/>
      <c r="S1597" s="168"/>
      <c r="T1597" s="168"/>
      <c r="U1597" s="168"/>
      <c r="V1597" s="168"/>
      <c r="W1597" s="168"/>
      <c r="X1597" s="168"/>
      <c r="Y1597" s="169"/>
      <c r="Z1597" s="170"/>
      <c r="AA1597" s="170"/>
      <c r="AB1597" s="171"/>
      <c r="AC1597" s="171"/>
      <c r="AD1597" s="171"/>
      <c r="AF1597" s="168"/>
      <c r="AG1597" s="168"/>
      <c r="AH1597" s="168"/>
      <c r="AI1597" s="168"/>
      <c r="AJ1597" s="168"/>
    </row>
    <row r="1598" spans="1:36" s="26" customFormat="1" x14ac:dyDescent="0.2">
      <c r="A1598" s="160"/>
      <c r="B1598" s="161"/>
      <c r="C1598" s="160"/>
      <c r="D1598" s="162"/>
      <c r="E1598" s="163"/>
      <c r="F1598" s="160"/>
      <c r="G1598" s="160"/>
      <c r="H1598" s="164"/>
      <c r="I1598" s="165"/>
      <c r="J1598" s="166"/>
      <c r="K1598" s="160"/>
      <c r="L1598" s="160"/>
      <c r="M1598" s="160"/>
      <c r="N1598" s="160"/>
      <c r="O1598" s="160"/>
      <c r="P1598" s="167"/>
      <c r="Q1598" s="160"/>
      <c r="R1598" s="160"/>
      <c r="S1598" s="168"/>
      <c r="T1598" s="168"/>
      <c r="U1598" s="168"/>
      <c r="V1598" s="168"/>
      <c r="W1598" s="168"/>
      <c r="X1598" s="168"/>
      <c r="Y1598" s="169"/>
      <c r="Z1598" s="170"/>
      <c r="AA1598" s="170"/>
      <c r="AB1598" s="171"/>
      <c r="AC1598" s="171"/>
      <c r="AD1598" s="171"/>
      <c r="AF1598" s="168"/>
      <c r="AG1598" s="168"/>
      <c r="AH1598" s="168"/>
      <c r="AI1598" s="168"/>
      <c r="AJ1598" s="168"/>
    </row>
    <row r="1599" spans="1:36" s="26" customFormat="1" x14ac:dyDescent="0.2">
      <c r="A1599" s="160"/>
      <c r="B1599" s="161"/>
      <c r="C1599" s="160"/>
      <c r="D1599" s="162"/>
      <c r="E1599" s="163"/>
      <c r="F1599" s="160"/>
      <c r="G1599" s="160"/>
      <c r="H1599" s="164"/>
      <c r="I1599" s="165"/>
      <c r="J1599" s="166"/>
      <c r="K1599" s="160"/>
      <c r="L1599" s="160"/>
      <c r="M1599" s="160"/>
      <c r="N1599" s="160"/>
      <c r="O1599" s="160"/>
      <c r="P1599" s="167"/>
      <c r="Q1599" s="160"/>
      <c r="R1599" s="160"/>
      <c r="S1599" s="168"/>
      <c r="T1599" s="168"/>
      <c r="U1599" s="168"/>
      <c r="V1599" s="168"/>
      <c r="W1599" s="168"/>
      <c r="X1599" s="168"/>
      <c r="Y1599" s="169"/>
      <c r="Z1599" s="170"/>
      <c r="AA1599" s="170"/>
      <c r="AB1599" s="171"/>
      <c r="AC1599" s="171"/>
      <c r="AD1599" s="171"/>
      <c r="AF1599" s="168"/>
      <c r="AG1599" s="168"/>
      <c r="AH1599" s="168"/>
      <c r="AI1599" s="168"/>
      <c r="AJ1599" s="168"/>
    </row>
    <row r="1600" spans="1:36" s="26" customFormat="1" x14ac:dyDescent="0.2">
      <c r="A1600" s="160"/>
      <c r="B1600" s="161"/>
      <c r="C1600" s="160"/>
      <c r="D1600" s="162"/>
      <c r="E1600" s="163"/>
      <c r="F1600" s="160"/>
      <c r="G1600" s="160"/>
      <c r="H1600" s="164"/>
      <c r="I1600" s="165"/>
      <c r="J1600" s="166"/>
      <c r="K1600" s="160"/>
      <c r="L1600" s="160"/>
      <c r="M1600" s="160"/>
      <c r="N1600" s="160"/>
      <c r="O1600" s="160"/>
      <c r="P1600" s="167"/>
      <c r="Q1600" s="160"/>
      <c r="R1600" s="160"/>
      <c r="S1600" s="168"/>
      <c r="T1600" s="168"/>
      <c r="U1600" s="168"/>
      <c r="V1600" s="168"/>
      <c r="W1600" s="168"/>
      <c r="X1600" s="168"/>
      <c r="Y1600" s="169"/>
      <c r="Z1600" s="170"/>
      <c r="AA1600" s="170"/>
      <c r="AB1600" s="171"/>
      <c r="AC1600" s="171"/>
      <c r="AD1600" s="171"/>
      <c r="AF1600" s="168"/>
      <c r="AG1600" s="168"/>
      <c r="AH1600" s="168"/>
      <c r="AI1600" s="168"/>
      <c r="AJ1600" s="168"/>
    </row>
    <row r="1601" spans="1:36" s="26" customFormat="1" x14ac:dyDescent="0.2">
      <c r="A1601" s="160"/>
      <c r="B1601" s="161"/>
      <c r="C1601" s="160"/>
      <c r="D1601" s="162"/>
      <c r="E1601" s="163"/>
      <c r="F1601" s="160"/>
      <c r="G1601" s="160"/>
      <c r="H1601" s="164"/>
      <c r="I1601" s="165"/>
      <c r="J1601" s="166"/>
      <c r="K1601" s="160"/>
      <c r="L1601" s="160"/>
      <c r="M1601" s="160"/>
      <c r="N1601" s="160"/>
      <c r="O1601" s="160"/>
      <c r="P1601" s="167"/>
      <c r="Q1601" s="160"/>
      <c r="R1601" s="160"/>
      <c r="S1601" s="168"/>
      <c r="T1601" s="168"/>
      <c r="U1601" s="168"/>
      <c r="V1601" s="168"/>
      <c r="W1601" s="168"/>
      <c r="X1601" s="168"/>
      <c r="Y1601" s="169"/>
      <c r="Z1601" s="170"/>
      <c r="AA1601" s="170"/>
      <c r="AB1601" s="171"/>
      <c r="AC1601" s="171"/>
      <c r="AD1601" s="171"/>
      <c r="AF1601" s="168"/>
      <c r="AG1601" s="168"/>
      <c r="AH1601" s="168"/>
      <c r="AI1601" s="168"/>
      <c r="AJ1601" s="168"/>
    </row>
    <row r="1602" spans="1:36" s="26" customFormat="1" x14ac:dyDescent="0.2">
      <c r="A1602" s="160"/>
      <c r="B1602" s="161"/>
      <c r="C1602" s="160"/>
      <c r="D1602" s="162"/>
      <c r="E1602" s="163"/>
      <c r="F1602" s="160"/>
      <c r="G1602" s="160"/>
      <c r="H1602" s="164"/>
      <c r="I1602" s="165"/>
      <c r="J1602" s="166"/>
      <c r="K1602" s="160"/>
      <c r="L1602" s="160"/>
      <c r="M1602" s="160"/>
      <c r="N1602" s="160"/>
      <c r="O1602" s="160"/>
      <c r="P1602" s="167"/>
      <c r="Q1602" s="160"/>
      <c r="R1602" s="160"/>
      <c r="S1602" s="168"/>
      <c r="T1602" s="168"/>
      <c r="U1602" s="168"/>
      <c r="V1602" s="168"/>
      <c r="W1602" s="168"/>
      <c r="X1602" s="168"/>
      <c r="Y1602" s="169"/>
      <c r="Z1602" s="170"/>
      <c r="AA1602" s="170"/>
      <c r="AB1602" s="171"/>
      <c r="AC1602" s="171"/>
      <c r="AD1602" s="171"/>
      <c r="AF1602" s="168"/>
      <c r="AG1602" s="168"/>
      <c r="AH1602" s="168"/>
      <c r="AI1602" s="168"/>
      <c r="AJ1602" s="168"/>
    </row>
    <row r="1603" spans="1:36" s="26" customFormat="1" x14ac:dyDescent="0.2">
      <c r="A1603" s="160"/>
      <c r="B1603" s="161"/>
      <c r="C1603" s="160"/>
      <c r="D1603" s="162"/>
      <c r="E1603" s="163"/>
      <c r="F1603" s="160"/>
      <c r="G1603" s="160"/>
      <c r="H1603" s="164"/>
      <c r="I1603" s="165"/>
      <c r="J1603" s="166"/>
      <c r="K1603" s="160"/>
      <c r="L1603" s="160"/>
      <c r="M1603" s="160"/>
      <c r="N1603" s="160"/>
      <c r="O1603" s="160"/>
      <c r="P1603" s="167"/>
      <c r="Q1603" s="160"/>
      <c r="R1603" s="160"/>
      <c r="S1603" s="168"/>
      <c r="T1603" s="168"/>
      <c r="U1603" s="168"/>
      <c r="V1603" s="168"/>
      <c r="W1603" s="168"/>
      <c r="X1603" s="168"/>
      <c r="Y1603" s="169"/>
      <c r="Z1603" s="170"/>
      <c r="AA1603" s="170"/>
      <c r="AB1603" s="171"/>
      <c r="AC1603" s="171"/>
      <c r="AD1603" s="171"/>
      <c r="AF1603" s="168"/>
      <c r="AG1603" s="168"/>
      <c r="AH1603" s="168"/>
      <c r="AI1603" s="168"/>
      <c r="AJ1603" s="168"/>
    </row>
    <row r="1604" spans="1:36" s="26" customFormat="1" x14ac:dyDescent="0.2">
      <c r="A1604" s="160"/>
      <c r="B1604" s="161"/>
      <c r="C1604" s="160"/>
      <c r="D1604" s="162"/>
      <c r="E1604" s="163"/>
      <c r="F1604" s="160"/>
      <c r="G1604" s="160"/>
      <c r="H1604" s="164"/>
      <c r="I1604" s="165"/>
      <c r="J1604" s="166"/>
      <c r="K1604" s="160"/>
      <c r="L1604" s="160"/>
      <c r="M1604" s="160"/>
      <c r="N1604" s="160"/>
      <c r="O1604" s="160"/>
      <c r="P1604" s="167"/>
      <c r="Q1604" s="160"/>
      <c r="R1604" s="160"/>
      <c r="S1604" s="168"/>
      <c r="T1604" s="168"/>
      <c r="U1604" s="168"/>
      <c r="V1604" s="168"/>
      <c r="W1604" s="168"/>
      <c r="X1604" s="168"/>
      <c r="Y1604" s="169"/>
      <c r="Z1604" s="170"/>
      <c r="AA1604" s="170"/>
      <c r="AB1604" s="171"/>
      <c r="AC1604" s="171"/>
      <c r="AD1604" s="171"/>
      <c r="AF1604" s="168"/>
      <c r="AG1604" s="168"/>
      <c r="AH1604" s="168"/>
      <c r="AI1604" s="168"/>
      <c r="AJ1604" s="168"/>
    </row>
    <row r="1605" spans="1:36" s="26" customFormat="1" x14ac:dyDescent="0.2">
      <c r="A1605" s="160"/>
      <c r="B1605" s="161"/>
      <c r="C1605" s="160"/>
      <c r="D1605" s="162"/>
      <c r="E1605" s="163"/>
      <c r="F1605" s="160"/>
      <c r="G1605" s="160"/>
      <c r="H1605" s="164"/>
      <c r="I1605" s="165"/>
      <c r="J1605" s="166"/>
      <c r="K1605" s="160"/>
      <c r="L1605" s="160"/>
      <c r="M1605" s="160"/>
      <c r="N1605" s="160"/>
      <c r="O1605" s="160"/>
      <c r="P1605" s="167"/>
      <c r="Q1605" s="160"/>
      <c r="R1605" s="160"/>
      <c r="S1605" s="168"/>
      <c r="T1605" s="168"/>
      <c r="U1605" s="168"/>
      <c r="V1605" s="168"/>
      <c r="W1605" s="168"/>
      <c r="X1605" s="168"/>
      <c r="Y1605" s="169"/>
      <c r="Z1605" s="170"/>
      <c r="AA1605" s="170"/>
      <c r="AB1605" s="171"/>
      <c r="AC1605" s="171"/>
      <c r="AD1605" s="171"/>
      <c r="AF1605" s="168"/>
      <c r="AG1605" s="168"/>
      <c r="AH1605" s="168"/>
      <c r="AI1605" s="168"/>
      <c r="AJ1605" s="168"/>
    </row>
    <row r="1606" spans="1:36" s="26" customFormat="1" x14ac:dyDescent="0.2">
      <c r="A1606" s="160"/>
      <c r="B1606" s="161"/>
      <c r="C1606" s="160"/>
      <c r="D1606" s="162"/>
      <c r="E1606" s="163"/>
      <c r="F1606" s="160"/>
      <c r="G1606" s="160"/>
      <c r="H1606" s="164"/>
      <c r="I1606" s="165"/>
      <c r="J1606" s="166"/>
      <c r="K1606" s="160"/>
      <c r="L1606" s="160"/>
      <c r="M1606" s="160"/>
      <c r="N1606" s="160"/>
      <c r="O1606" s="160"/>
      <c r="P1606" s="167"/>
      <c r="Q1606" s="160"/>
      <c r="R1606" s="160"/>
      <c r="S1606" s="168"/>
      <c r="T1606" s="168"/>
      <c r="U1606" s="168"/>
      <c r="V1606" s="168"/>
      <c r="W1606" s="168"/>
      <c r="X1606" s="168"/>
      <c r="Y1606" s="169"/>
      <c r="Z1606" s="170"/>
      <c r="AA1606" s="170"/>
      <c r="AB1606" s="171"/>
      <c r="AC1606" s="171"/>
      <c r="AD1606" s="171"/>
      <c r="AF1606" s="168"/>
      <c r="AG1606" s="168"/>
      <c r="AH1606" s="168"/>
      <c r="AI1606" s="168"/>
      <c r="AJ1606" s="168"/>
    </row>
    <row r="1607" spans="1:36" s="26" customFormat="1" x14ac:dyDescent="0.2">
      <c r="A1607" s="160"/>
      <c r="B1607" s="161"/>
      <c r="C1607" s="160"/>
      <c r="D1607" s="162"/>
      <c r="E1607" s="163"/>
      <c r="F1607" s="160"/>
      <c r="G1607" s="160"/>
      <c r="H1607" s="164"/>
      <c r="I1607" s="165"/>
      <c r="J1607" s="166"/>
      <c r="K1607" s="160"/>
      <c r="L1607" s="160"/>
      <c r="M1607" s="160"/>
      <c r="N1607" s="160"/>
      <c r="O1607" s="160"/>
      <c r="P1607" s="167"/>
      <c r="Q1607" s="160"/>
      <c r="R1607" s="160"/>
      <c r="S1607" s="168"/>
      <c r="T1607" s="168"/>
      <c r="U1607" s="168"/>
      <c r="V1607" s="168"/>
      <c r="W1607" s="168"/>
      <c r="X1607" s="168"/>
      <c r="Y1607" s="169"/>
      <c r="Z1607" s="170"/>
      <c r="AA1607" s="170"/>
      <c r="AB1607" s="171"/>
      <c r="AC1607" s="171"/>
      <c r="AD1607" s="171"/>
      <c r="AF1607" s="168"/>
      <c r="AG1607" s="168"/>
      <c r="AH1607" s="168"/>
      <c r="AI1607" s="168"/>
      <c r="AJ1607" s="168"/>
    </row>
    <row r="1608" spans="1:36" s="26" customFormat="1" x14ac:dyDescent="0.2">
      <c r="A1608" s="160"/>
      <c r="B1608" s="161"/>
      <c r="C1608" s="160"/>
      <c r="D1608" s="162"/>
      <c r="E1608" s="163"/>
      <c r="F1608" s="160"/>
      <c r="G1608" s="160"/>
      <c r="H1608" s="164"/>
      <c r="I1608" s="165"/>
      <c r="J1608" s="166"/>
      <c r="K1608" s="160"/>
      <c r="L1608" s="160"/>
      <c r="M1608" s="160"/>
      <c r="N1608" s="160"/>
      <c r="O1608" s="160"/>
      <c r="P1608" s="167"/>
      <c r="Q1608" s="160"/>
      <c r="R1608" s="160"/>
      <c r="S1608" s="168"/>
      <c r="T1608" s="168"/>
      <c r="U1608" s="168"/>
      <c r="V1608" s="168"/>
      <c r="W1608" s="168"/>
      <c r="X1608" s="168"/>
      <c r="Y1608" s="169"/>
      <c r="Z1608" s="170"/>
      <c r="AA1608" s="170"/>
      <c r="AB1608" s="171"/>
      <c r="AC1608" s="171"/>
      <c r="AD1608" s="171"/>
      <c r="AF1608" s="168"/>
      <c r="AG1608" s="168"/>
      <c r="AH1608" s="168"/>
      <c r="AI1608" s="168"/>
      <c r="AJ1608" s="168"/>
    </row>
    <row r="1609" spans="1:36" s="26" customFormat="1" x14ac:dyDescent="0.2">
      <c r="A1609" s="160"/>
      <c r="B1609" s="161"/>
      <c r="C1609" s="160"/>
      <c r="D1609" s="162"/>
      <c r="E1609" s="163"/>
      <c r="F1609" s="160"/>
      <c r="G1609" s="160"/>
      <c r="H1609" s="164"/>
      <c r="I1609" s="165"/>
      <c r="J1609" s="166"/>
      <c r="K1609" s="160"/>
      <c r="L1609" s="160"/>
      <c r="M1609" s="160"/>
      <c r="N1609" s="160"/>
      <c r="O1609" s="160"/>
      <c r="P1609" s="167"/>
      <c r="Q1609" s="160"/>
      <c r="R1609" s="160"/>
      <c r="S1609" s="168"/>
      <c r="T1609" s="168"/>
      <c r="U1609" s="168"/>
      <c r="V1609" s="168"/>
      <c r="W1609" s="168"/>
      <c r="X1609" s="168"/>
      <c r="Y1609" s="169"/>
      <c r="Z1609" s="170"/>
      <c r="AA1609" s="170"/>
      <c r="AB1609" s="171"/>
      <c r="AC1609" s="171"/>
      <c r="AD1609" s="171"/>
      <c r="AF1609" s="168"/>
      <c r="AG1609" s="168"/>
      <c r="AH1609" s="168"/>
      <c r="AI1609" s="168"/>
      <c r="AJ1609" s="168"/>
    </row>
    <row r="1610" spans="1:36" s="26" customFormat="1" x14ac:dyDescent="0.2">
      <c r="A1610" s="160"/>
      <c r="B1610" s="161"/>
      <c r="C1610" s="160"/>
      <c r="D1610" s="162"/>
      <c r="E1610" s="163"/>
      <c r="F1610" s="160"/>
      <c r="G1610" s="160"/>
      <c r="H1610" s="164"/>
      <c r="I1610" s="165"/>
      <c r="J1610" s="166"/>
      <c r="K1610" s="160"/>
      <c r="L1610" s="160"/>
      <c r="M1610" s="160"/>
      <c r="N1610" s="160"/>
      <c r="O1610" s="160"/>
      <c r="P1610" s="167"/>
      <c r="Q1610" s="160"/>
      <c r="R1610" s="160"/>
      <c r="S1610" s="168"/>
      <c r="T1610" s="168"/>
      <c r="U1610" s="168"/>
      <c r="V1610" s="168"/>
      <c r="W1610" s="168"/>
      <c r="X1610" s="168"/>
      <c r="Y1610" s="169"/>
      <c r="Z1610" s="170"/>
      <c r="AA1610" s="170"/>
      <c r="AB1610" s="171"/>
      <c r="AC1610" s="171"/>
      <c r="AD1610" s="171"/>
      <c r="AF1610" s="168"/>
      <c r="AG1610" s="168"/>
      <c r="AH1610" s="168"/>
      <c r="AI1610" s="168"/>
      <c r="AJ1610" s="168"/>
    </row>
    <row r="1611" spans="1:36" s="26" customFormat="1" x14ac:dyDescent="0.2">
      <c r="A1611" s="160"/>
      <c r="B1611" s="161"/>
      <c r="C1611" s="160"/>
      <c r="D1611" s="162"/>
      <c r="E1611" s="163"/>
      <c r="F1611" s="160"/>
      <c r="G1611" s="160"/>
      <c r="H1611" s="164"/>
      <c r="I1611" s="165"/>
      <c r="J1611" s="166"/>
      <c r="K1611" s="160"/>
      <c r="L1611" s="160"/>
      <c r="M1611" s="160"/>
      <c r="N1611" s="160"/>
      <c r="O1611" s="160"/>
      <c r="P1611" s="167"/>
      <c r="Q1611" s="160"/>
      <c r="R1611" s="160"/>
      <c r="S1611" s="168"/>
      <c r="T1611" s="168"/>
      <c r="U1611" s="168"/>
      <c r="V1611" s="168"/>
      <c r="W1611" s="168"/>
      <c r="X1611" s="168"/>
      <c r="Y1611" s="169"/>
      <c r="Z1611" s="170"/>
      <c r="AA1611" s="170"/>
      <c r="AB1611" s="171"/>
      <c r="AC1611" s="171"/>
      <c r="AD1611" s="171"/>
      <c r="AF1611" s="168"/>
      <c r="AG1611" s="168"/>
      <c r="AH1611" s="168"/>
      <c r="AI1611" s="168"/>
      <c r="AJ1611" s="168"/>
    </row>
    <row r="1612" spans="1:36" s="26" customFormat="1" x14ac:dyDescent="0.2">
      <c r="A1612" s="160"/>
      <c r="B1612" s="161"/>
      <c r="C1612" s="160"/>
      <c r="D1612" s="162"/>
      <c r="E1612" s="163"/>
      <c r="F1612" s="160"/>
      <c r="G1612" s="160"/>
      <c r="H1612" s="164"/>
      <c r="I1612" s="165"/>
      <c r="J1612" s="166"/>
      <c r="K1612" s="160"/>
      <c r="L1612" s="160"/>
      <c r="M1612" s="160"/>
      <c r="N1612" s="160"/>
      <c r="O1612" s="160"/>
      <c r="P1612" s="167"/>
      <c r="Q1612" s="160"/>
      <c r="R1612" s="160"/>
      <c r="S1612" s="168"/>
      <c r="T1612" s="168"/>
      <c r="U1612" s="168"/>
      <c r="V1612" s="168"/>
      <c r="W1612" s="168"/>
      <c r="X1612" s="168"/>
      <c r="Y1612" s="169"/>
      <c r="Z1612" s="170"/>
      <c r="AA1612" s="170"/>
      <c r="AB1612" s="171"/>
      <c r="AC1612" s="171"/>
      <c r="AD1612" s="171"/>
      <c r="AF1612" s="168"/>
      <c r="AG1612" s="168"/>
      <c r="AH1612" s="168"/>
      <c r="AI1612" s="168"/>
      <c r="AJ1612" s="168"/>
    </row>
    <row r="1613" spans="1:36" s="26" customFormat="1" x14ac:dyDescent="0.2">
      <c r="A1613" s="160"/>
      <c r="B1613" s="161"/>
      <c r="C1613" s="160"/>
      <c r="D1613" s="162"/>
      <c r="E1613" s="163"/>
      <c r="F1613" s="160"/>
      <c r="G1613" s="160"/>
      <c r="H1613" s="164"/>
      <c r="I1613" s="165"/>
      <c r="J1613" s="166"/>
      <c r="K1613" s="160"/>
      <c r="L1613" s="160"/>
      <c r="M1613" s="160"/>
      <c r="N1613" s="160"/>
      <c r="O1613" s="160"/>
      <c r="P1613" s="167"/>
      <c r="Q1613" s="160"/>
      <c r="R1613" s="160"/>
      <c r="S1613" s="168"/>
      <c r="T1613" s="168"/>
      <c r="U1613" s="168"/>
      <c r="V1613" s="168"/>
      <c r="W1613" s="168"/>
      <c r="X1613" s="168"/>
      <c r="Y1613" s="169"/>
      <c r="Z1613" s="170"/>
      <c r="AA1613" s="170"/>
      <c r="AB1613" s="171"/>
      <c r="AC1613" s="171"/>
      <c r="AD1613" s="171"/>
      <c r="AF1613" s="168"/>
      <c r="AG1613" s="168"/>
      <c r="AH1613" s="168"/>
      <c r="AI1613" s="168"/>
      <c r="AJ1613" s="168"/>
    </row>
    <row r="1614" spans="1:36" s="26" customFormat="1" x14ac:dyDescent="0.2">
      <c r="A1614" s="160"/>
      <c r="B1614" s="161"/>
      <c r="C1614" s="160"/>
      <c r="D1614" s="162"/>
      <c r="E1614" s="163"/>
      <c r="F1614" s="160"/>
      <c r="G1614" s="160"/>
      <c r="H1614" s="164"/>
      <c r="I1614" s="165"/>
      <c r="J1614" s="166"/>
      <c r="K1614" s="160"/>
      <c r="L1614" s="160"/>
      <c r="M1614" s="160"/>
      <c r="N1614" s="160"/>
      <c r="O1614" s="160"/>
      <c r="P1614" s="167"/>
      <c r="Q1614" s="160"/>
      <c r="R1614" s="160"/>
      <c r="S1614" s="168"/>
      <c r="T1614" s="168"/>
      <c r="U1614" s="168"/>
      <c r="V1614" s="168"/>
      <c r="W1614" s="168"/>
      <c r="X1614" s="168"/>
      <c r="Y1614" s="169"/>
      <c r="Z1614" s="170"/>
      <c r="AA1614" s="170"/>
      <c r="AB1614" s="171"/>
      <c r="AC1614" s="171"/>
      <c r="AD1614" s="171"/>
      <c r="AF1614" s="168"/>
      <c r="AG1614" s="168"/>
      <c r="AH1614" s="168"/>
      <c r="AI1614" s="168"/>
      <c r="AJ1614" s="168"/>
    </row>
    <row r="1615" spans="1:36" s="26" customFormat="1" x14ac:dyDescent="0.2">
      <c r="A1615" s="160"/>
      <c r="B1615" s="161"/>
      <c r="C1615" s="160"/>
      <c r="D1615" s="162"/>
      <c r="E1615" s="163"/>
      <c r="F1615" s="160"/>
      <c r="G1615" s="160"/>
      <c r="H1615" s="164"/>
      <c r="I1615" s="165"/>
      <c r="J1615" s="166"/>
      <c r="K1615" s="160"/>
      <c r="L1615" s="160"/>
      <c r="M1615" s="160"/>
      <c r="N1615" s="160"/>
      <c r="O1615" s="160"/>
      <c r="P1615" s="167"/>
      <c r="Q1615" s="160"/>
      <c r="R1615" s="160"/>
      <c r="S1615" s="168"/>
      <c r="T1615" s="168"/>
      <c r="U1615" s="168"/>
      <c r="V1615" s="168"/>
      <c r="W1615" s="168"/>
      <c r="X1615" s="168"/>
      <c r="Y1615" s="169"/>
      <c r="Z1615" s="170"/>
      <c r="AA1615" s="170"/>
      <c r="AB1615" s="171"/>
      <c r="AC1615" s="171"/>
      <c r="AD1615" s="171"/>
      <c r="AF1615" s="168"/>
      <c r="AG1615" s="168"/>
      <c r="AH1615" s="168"/>
      <c r="AI1615" s="168"/>
      <c r="AJ1615" s="168"/>
    </row>
    <row r="1616" spans="1:36" s="26" customFormat="1" x14ac:dyDescent="0.2">
      <c r="A1616" s="160"/>
      <c r="B1616" s="161"/>
      <c r="C1616" s="160"/>
      <c r="D1616" s="162"/>
      <c r="E1616" s="163"/>
      <c r="F1616" s="160"/>
      <c r="G1616" s="160"/>
      <c r="H1616" s="164"/>
      <c r="I1616" s="165"/>
      <c r="J1616" s="166"/>
      <c r="K1616" s="160"/>
      <c r="L1616" s="160"/>
      <c r="M1616" s="160"/>
      <c r="N1616" s="160"/>
      <c r="O1616" s="160"/>
      <c r="P1616" s="167"/>
      <c r="Q1616" s="160"/>
      <c r="R1616" s="160"/>
      <c r="S1616" s="168"/>
      <c r="T1616" s="168"/>
      <c r="U1616" s="168"/>
      <c r="V1616" s="168"/>
      <c r="W1616" s="168"/>
      <c r="X1616" s="168"/>
      <c r="Y1616" s="169"/>
      <c r="Z1616" s="170"/>
      <c r="AA1616" s="170"/>
      <c r="AB1616" s="171"/>
      <c r="AC1616" s="171"/>
      <c r="AD1616" s="171"/>
      <c r="AF1616" s="168"/>
      <c r="AG1616" s="168"/>
      <c r="AH1616" s="168"/>
      <c r="AI1616" s="168"/>
      <c r="AJ1616" s="168"/>
    </row>
    <row r="1617" spans="1:36" s="26" customFormat="1" x14ac:dyDescent="0.2">
      <c r="A1617" s="160"/>
      <c r="B1617" s="161"/>
      <c r="C1617" s="160"/>
      <c r="D1617" s="162"/>
      <c r="E1617" s="163"/>
      <c r="F1617" s="160"/>
      <c r="G1617" s="160"/>
      <c r="H1617" s="164"/>
      <c r="I1617" s="165"/>
      <c r="J1617" s="166"/>
      <c r="K1617" s="160"/>
      <c r="L1617" s="160"/>
      <c r="M1617" s="160"/>
      <c r="N1617" s="160"/>
      <c r="O1617" s="160"/>
      <c r="P1617" s="167"/>
      <c r="Q1617" s="160"/>
      <c r="R1617" s="160"/>
      <c r="S1617" s="168"/>
      <c r="T1617" s="168"/>
      <c r="U1617" s="168"/>
      <c r="V1617" s="168"/>
      <c r="W1617" s="168"/>
      <c r="X1617" s="168"/>
      <c r="Y1617" s="169"/>
      <c r="Z1617" s="170"/>
      <c r="AA1617" s="170"/>
      <c r="AB1617" s="171"/>
      <c r="AC1617" s="171"/>
      <c r="AD1617" s="171"/>
      <c r="AF1617" s="168"/>
      <c r="AG1617" s="168"/>
      <c r="AH1617" s="168"/>
      <c r="AI1617" s="168"/>
      <c r="AJ1617" s="168"/>
    </row>
    <row r="1618" spans="1:36" s="26" customFormat="1" x14ac:dyDescent="0.2">
      <c r="A1618" s="160"/>
      <c r="B1618" s="161"/>
      <c r="C1618" s="160"/>
      <c r="D1618" s="162"/>
      <c r="E1618" s="163"/>
      <c r="F1618" s="160"/>
      <c r="G1618" s="160"/>
      <c r="H1618" s="164"/>
      <c r="I1618" s="165"/>
      <c r="J1618" s="166"/>
      <c r="K1618" s="160"/>
      <c r="L1618" s="160"/>
      <c r="M1618" s="160"/>
      <c r="N1618" s="160"/>
      <c r="O1618" s="160"/>
      <c r="P1618" s="167"/>
      <c r="Q1618" s="160"/>
      <c r="R1618" s="160"/>
      <c r="S1618" s="168"/>
      <c r="T1618" s="168"/>
      <c r="U1618" s="168"/>
      <c r="V1618" s="168"/>
      <c r="W1618" s="168"/>
      <c r="X1618" s="168"/>
      <c r="Y1618" s="169"/>
      <c r="Z1618" s="170"/>
      <c r="AA1618" s="170"/>
      <c r="AB1618" s="171"/>
      <c r="AC1618" s="171"/>
      <c r="AD1618" s="171"/>
      <c r="AF1618" s="168"/>
      <c r="AG1618" s="168"/>
      <c r="AH1618" s="168"/>
      <c r="AI1618" s="168"/>
      <c r="AJ1618" s="168"/>
    </row>
    <row r="1619" spans="1:36" s="26" customFormat="1" x14ac:dyDescent="0.2">
      <c r="A1619" s="160"/>
      <c r="B1619" s="161"/>
      <c r="C1619" s="160"/>
      <c r="D1619" s="162"/>
      <c r="E1619" s="163"/>
      <c r="F1619" s="160"/>
      <c r="G1619" s="160"/>
      <c r="H1619" s="164"/>
      <c r="I1619" s="165"/>
      <c r="J1619" s="166"/>
      <c r="K1619" s="160"/>
      <c r="L1619" s="160"/>
      <c r="M1619" s="160"/>
      <c r="N1619" s="160"/>
      <c r="O1619" s="160"/>
      <c r="P1619" s="167"/>
      <c r="Q1619" s="160"/>
      <c r="R1619" s="160"/>
      <c r="S1619" s="168"/>
      <c r="T1619" s="168"/>
      <c r="U1619" s="168"/>
      <c r="V1619" s="168"/>
      <c r="W1619" s="168"/>
      <c r="X1619" s="168"/>
      <c r="Y1619" s="169"/>
      <c r="Z1619" s="170"/>
      <c r="AA1619" s="170"/>
      <c r="AB1619" s="171"/>
      <c r="AC1619" s="171"/>
      <c r="AD1619" s="171"/>
      <c r="AF1619" s="168"/>
      <c r="AG1619" s="168"/>
      <c r="AH1619" s="168"/>
      <c r="AI1619" s="168"/>
      <c r="AJ1619" s="168"/>
    </row>
    <row r="1620" spans="1:36" s="26" customFormat="1" x14ac:dyDescent="0.2">
      <c r="A1620" s="160"/>
      <c r="B1620" s="161"/>
      <c r="C1620" s="160"/>
      <c r="D1620" s="162"/>
      <c r="E1620" s="163"/>
      <c r="F1620" s="160"/>
      <c r="G1620" s="160"/>
      <c r="H1620" s="164"/>
      <c r="I1620" s="165"/>
      <c r="J1620" s="166"/>
      <c r="K1620" s="160"/>
      <c r="L1620" s="160"/>
      <c r="M1620" s="160"/>
      <c r="N1620" s="160"/>
      <c r="O1620" s="160"/>
      <c r="P1620" s="167"/>
      <c r="Q1620" s="160"/>
      <c r="R1620" s="160"/>
      <c r="S1620" s="168"/>
      <c r="T1620" s="168"/>
      <c r="U1620" s="168"/>
      <c r="V1620" s="168"/>
      <c r="W1620" s="168"/>
      <c r="X1620" s="168"/>
      <c r="Y1620" s="169"/>
      <c r="Z1620" s="170"/>
      <c r="AA1620" s="170"/>
      <c r="AB1620" s="171"/>
      <c r="AC1620" s="171"/>
      <c r="AD1620" s="171"/>
      <c r="AF1620" s="168"/>
      <c r="AG1620" s="168"/>
      <c r="AH1620" s="168"/>
      <c r="AI1620" s="168"/>
      <c r="AJ1620" s="168"/>
    </row>
    <row r="1621" spans="1:36" s="26" customFormat="1" x14ac:dyDescent="0.2">
      <c r="A1621" s="160"/>
      <c r="B1621" s="161"/>
      <c r="C1621" s="160"/>
      <c r="D1621" s="162"/>
      <c r="E1621" s="163"/>
      <c r="F1621" s="160"/>
      <c r="G1621" s="160"/>
      <c r="H1621" s="164"/>
      <c r="I1621" s="165"/>
      <c r="J1621" s="166"/>
      <c r="K1621" s="160"/>
      <c r="L1621" s="160"/>
      <c r="M1621" s="160"/>
      <c r="N1621" s="160"/>
      <c r="O1621" s="160"/>
      <c r="P1621" s="167"/>
      <c r="Q1621" s="160"/>
      <c r="R1621" s="160"/>
      <c r="S1621" s="168"/>
      <c r="T1621" s="168"/>
      <c r="U1621" s="168"/>
      <c r="V1621" s="168"/>
      <c r="W1621" s="168"/>
      <c r="X1621" s="168"/>
      <c r="Y1621" s="169"/>
      <c r="Z1621" s="170"/>
      <c r="AA1621" s="170"/>
      <c r="AB1621" s="171"/>
      <c r="AC1621" s="171"/>
      <c r="AD1621" s="171"/>
      <c r="AF1621" s="168"/>
      <c r="AG1621" s="168"/>
      <c r="AH1621" s="168"/>
      <c r="AI1621" s="168"/>
      <c r="AJ1621" s="168"/>
    </row>
    <row r="1622" spans="1:36" s="26" customFormat="1" x14ac:dyDescent="0.2">
      <c r="A1622" s="160"/>
      <c r="B1622" s="161"/>
      <c r="C1622" s="160"/>
      <c r="D1622" s="162"/>
      <c r="E1622" s="163"/>
      <c r="F1622" s="160"/>
      <c r="G1622" s="160"/>
      <c r="H1622" s="164"/>
      <c r="I1622" s="165"/>
      <c r="J1622" s="166"/>
      <c r="K1622" s="160"/>
      <c r="L1622" s="160"/>
      <c r="M1622" s="160"/>
      <c r="N1622" s="160"/>
      <c r="O1622" s="160"/>
      <c r="P1622" s="167"/>
      <c r="Q1622" s="160"/>
      <c r="R1622" s="160"/>
      <c r="S1622" s="168"/>
      <c r="T1622" s="168"/>
      <c r="U1622" s="168"/>
      <c r="V1622" s="168"/>
      <c r="W1622" s="168"/>
      <c r="X1622" s="168"/>
      <c r="Y1622" s="169"/>
      <c r="Z1622" s="170"/>
      <c r="AA1622" s="170"/>
      <c r="AB1622" s="171"/>
      <c r="AC1622" s="171"/>
      <c r="AD1622" s="171"/>
      <c r="AF1622" s="168"/>
      <c r="AG1622" s="168"/>
      <c r="AH1622" s="168"/>
      <c r="AI1622" s="168"/>
      <c r="AJ1622" s="168"/>
    </row>
    <row r="1623" spans="1:36" s="26" customFormat="1" x14ac:dyDescent="0.2">
      <c r="A1623" s="160"/>
      <c r="B1623" s="161"/>
      <c r="C1623" s="160"/>
      <c r="D1623" s="162"/>
      <c r="E1623" s="163"/>
      <c r="F1623" s="160"/>
      <c r="G1623" s="160"/>
      <c r="H1623" s="164"/>
      <c r="I1623" s="165"/>
      <c r="J1623" s="166"/>
      <c r="K1623" s="160"/>
      <c r="L1623" s="160"/>
      <c r="M1623" s="160"/>
      <c r="N1623" s="160"/>
      <c r="O1623" s="160"/>
      <c r="P1623" s="167"/>
      <c r="Q1623" s="160"/>
      <c r="R1623" s="160"/>
      <c r="S1623" s="168"/>
      <c r="T1623" s="168"/>
      <c r="U1623" s="168"/>
      <c r="V1623" s="168"/>
      <c r="W1623" s="168"/>
      <c r="X1623" s="168"/>
      <c r="Y1623" s="169"/>
      <c r="Z1623" s="170"/>
      <c r="AA1623" s="170"/>
      <c r="AB1623" s="171"/>
      <c r="AC1623" s="171"/>
      <c r="AD1623" s="171"/>
      <c r="AF1623" s="168"/>
      <c r="AG1623" s="168"/>
      <c r="AH1623" s="168"/>
      <c r="AI1623" s="168"/>
      <c r="AJ1623" s="168"/>
    </row>
    <row r="1624" spans="1:36" s="26" customFormat="1" x14ac:dyDescent="0.2">
      <c r="A1624" s="160"/>
      <c r="B1624" s="161"/>
      <c r="C1624" s="160"/>
      <c r="D1624" s="162"/>
      <c r="E1624" s="163"/>
      <c r="F1624" s="160"/>
      <c r="G1624" s="160"/>
      <c r="H1624" s="164"/>
      <c r="I1624" s="165"/>
      <c r="J1624" s="166"/>
      <c r="K1624" s="160"/>
      <c r="L1624" s="160"/>
      <c r="M1624" s="160"/>
      <c r="N1624" s="160"/>
      <c r="O1624" s="160"/>
      <c r="P1624" s="167"/>
      <c r="Q1624" s="160"/>
      <c r="R1624" s="160"/>
      <c r="S1624" s="168"/>
      <c r="T1624" s="168"/>
      <c r="U1624" s="168"/>
      <c r="V1624" s="168"/>
      <c r="W1624" s="168"/>
      <c r="X1624" s="168"/>
      <c r="Y1624" s="169"/>
      <c r="Z1624" s="170"/>
      <c r="AA1624" s="170"/>
      <c r="AB1624" s="171"/>
      <c r="AC1624" s="171"/>
      <c r="AD1624" s="171"/>
      <c r="AF1624" s="168"/>
      <c r="AG1624" s="168"/>
      <c r="AH1624" s="168"/>
      <c r="AI1624" s="168"/>
      <c r="AJ1624" s="168"/>
    </row>
    <row r="1625" spans="1:36" s="26" customFormat="1" x14ac:dyDescent="0.2">
      <c r="A1625" s="160"/>
      <c r="B1625" s="161"/>
      <c r="C1625" s="160"/>
      <c r="D1625" s="162"/>
      <c r="E1625" s="163"/>
      <c r="F1625" s="160"/>
      <c r="G1625" s="160"/>
      <c r="H1625" s="164"/>
      <c r="I1625" s="165"/>
      <c r="J1625" s="166"/>
      <c r="K1625" s="160"/>
      <c r="L1625" s="160"/>
      <c r="M1625" s="160"/>
      <c r="N1625" s="160"/>
      <c r="O1625" s="160"/>
      <c r="P1625" s="167"/>
      <c r="Q1625" s="160"/>
      <c r="R1625" s="160"/>
      <c r="S1625" s="168"/>
      <c r="T1625" s="168"/>
      <c r="U1625" s="168"/>
      <c r="V1625" s="168"/>
      <c r="W1625" s="168"/>
      <c r="X1625" s="168"/>
      <c r="Y1625" s="169"/>
      <c r="Z1625" s="170"/>
      <c r="AA1625" s="170"/>
      <c r="AB1625" s="171"/>
      <c r="AC1625" s="171"/>
      <c r="AD1625" s="171"/>
      <c r="AF1625" s="168"/>
      <c r="AG1625" s="168"/>
      <c r="AH1625" s="168"/>
      <c r="AI1625" s="168"/>
      <c r="AJ1625" s="168"/>
    </row>
    <row r="1626" spans="1:36" s="26" customFormat="1" x14ac:dyDescent="0.2">
      <c r="A1626" s="160"/>
      <c r="B1626" s="161"/>
      <c r="C1626" s="160"/>
      <c r="D1626" s="162"/>
      <c r="E1626" s="163"/>
      <c r="F1626" s="160"/>
      <c r="G1626" s="160"/>
      <c r="H1626" s="164"/>
      <c r="I1626" s="165"/>
      <c r="J1626" s="166"/>
      <c r="K1626" s="160"/>
      <c r="L1626" s="160"/>
      <c r="M1626" s="160"/>
      <c r="N1626" s="160"/>
      <c r="O1626" s="160"/>
      <c r="P1626" s="167"/>
      <c r="Q1626" s="160"/>
      <c r="R1626" s="160"/>
      <c r="S1626" s="168"/>
      <c r="T1626" s="168"/>
      <c r="U1626" s="168"/>
      <c r="V1626" s="168"/>
      <c r="W1626" s="168"/>
      <c r="X1626" s="168"/>
      <c r="Y1626" s="169"/>
      <c r="Z1626" s="170"/>
      <c r="AA1626" s="170"/>
      <c r="AB1626" s="171"/>
      <c r="AC1626" s="171"/>
      <c r="AD1626" s="171"/>
      <c r="AF1626" s="168"/>
      <c r="AG1626" s="168"/>
      <c r="AH1626" s="168"/>
      <c r="AI1626" s="168"/>
      <c r="AJ1626" s="168"/>
    </row>
    <row r="1627" spans="1:36" s="26" customFormat="1" x14ac:dyDescent="0.2">
      <c r="A1627" s="160"/>
      <c r="B1627" s="161"/>
      <c r="C1627" s="160"/>
      <c r="D1627" s="162"/>
      <c r="E1627" s="163"/>
      <c r="F1627" s="160"/>
      <c r="G1627" s="160"/>
      <c r="H1627" s="164"/>
      <c r="I1627" s="165"/>
      <c r="J1627" s="166"/>
      <c r="K1627" s="160"/>
      <c r="L1627" s="160"/>
      <c r="M1627" s="160"/>
      <c r="N1627" s="160"/>
      <c r="O1627" s="160"/>
      <c r="P1627" s="167"/>
      <c r="Q1627" s="160"/>
      <c r="R1627" s="160"/>
      <c r="S1627" s="168"/>
      <c r="T1627" s="168"/>
      <c r="U1627" s="168"/>
      <c r="V1627" s="168"/>
      <c r="W1627" s="168"/>
      <c r="X1627" s="168"/>
      <c r="Y1627" s="169"/>
      <c r="Z1627" s="170"/>
      <c r="AA1627" s="170"/>
      <c r="AB1627" s="171"/>
      <c r="AC1627" s="171"/>
      <c r="AD1627" s="171"/>
      <c r="AF1627" s="168"/>
      <c r="AG1627" s="168"/>
      <c r="AH1627" s="168"/>
      <c r="AI1627" s="168"/>
      <c r="AJ1627" s="168"/>
    </row>
    <row r="1628" spans="1:36" s="26" customFormat="1" x14ac:dyDescent="0.2">
      <c r="A1628" s="160"/>
      <c r="B1628" s="161"/>
      <c r="C1628" s="160"/>
      <c r="D1628" s="162"/>
      <c r="E1628" s="163"/>
      <c r="F1628" s="160"/>
      <c r="G1628" s="160"/>
      <c r="H1628" s="164"/>
      <c r="I1628" s="165"/>
      <c r="J1628" s="166"/>
      <c r="K1628" s="160"/>
      <c r="L1628" s="160"/>
      <c r="M1628" s="160"/>
      <c r="N1628" s="160"/>
      <c r="O1628" s="160"/>
      <c r="P1628" s="167"/>
      <c r="Q1628" s="160"/>
      <c r="R1628" s="160"/>
      <c r="S1628" s="168"/>
      <c r="T1628" s="168"/>
      <c r="U1628" s="168"/>
      <c r="V1628" s="168"/>
      <c r="W1628" s="168"/>
      <c r="X1628" s="168"/>
      <c r="Y1628" s="169"/>
      <c r="Z1628" s="170"/>
      <c r="AA1628" s="170"/>
      <c r="AB1628" s="171"/>
      <c r="AC1628" s="171"/>
      <c r="AD1628" s="171"/>
      <c r="AF1628" s="168"/>
      <c r="AG1628" s="168"/>
      <c r="AH1628" s="168"/>
      <c r="AI1628" s="168"/>
      <c r="AJ1628" s="168"/>
    </row>
    <row r="1629" spans="1:36" s="26" customFormat="1" x14ac:dyDescent="0.2">
      <c r="A1629" s="160"/>
      <c r="B1629" s="161"/>
      <c r="C1629" s="160"/>
      <c r="D1629" s="162"/>
      <c r="E1629" s="163"/>
      <c r="F1629" s="160"/>
      <c r="G1629" s="160"/>
      <c r="H1629" s="164"/>
      <c r="I1629" s="165"/>
      <c r="J1629" s="166"/>
      <c r="K1629" s="160"/>
      <c r="L1629" s="160"/>
      <c r="M1629" s="160"/>
      <c r="N1629" s="160"/>
      <c r="O1629" s="160"/>
      <c r="P1629" s="167"/>
      <c r="Q1629" s="160"/>
      <c r="R1629" s="160"/>
      <c r="S1629" s="168"/>
      <c r="T1629" s="168"/>
      <c r="U1629" s="168"/>
      <c r="V1629" s="168"/>
      <c r="W1629" s="168"/>
      <c r="X1629" s="168"/>
      <c r="Y1629" s="169"/>
      <c r="Z1629" s="170"/>
      <c r="AA1629" s="170"/>
      <c r="AB1629" s="171"/>
      <c r="AC1629" s="171"/>
      <c r="AD1629" s="171"/>
      <c r="AF1629" s="168"/>
      <c r="AG1629" s="168"/>
      <c r="AH1629" s="168"/>
      <c r="AI1629" s="168"/>
      <c r="AJ1629" s="168"/>
    </row>
    <row r="1630" spans="1:36" s="26" customFormat="1" x14ac:dyDescent="0.2">
      <c r="A1630" s="160"/>
      <c r="B1630" s="161"/>
      <c r="C1630" s="160"/>
      <c r="D1630" s="162"/>
      <c r="E1630" s="163"/>
      <c r="F1630" s="160"/>
      <c r="G1630" s="160"/>
      <c r="H1630" s="164"/>
      <c r="I1630" s="165"/>
      <c r="J1630" s="166"/>
      <c r="K1630" s="160"/>
      <c r="L1630" s="160"/>
      <c r="M1630" s="160"/>
      <c r="N1630" s="160"/>
      <c r="O1630" s="160"/>
      <c r="P1630" s="167"/>
      <c r="Q1630" s="160"/>
      <c r="R1630" s="160"/>
      <c r="S1630" s="168"/>
      <c r="T1630" s="168"/>
      <c r="U1630" s="168"/>
      <c r="V1630" s="168"/>
      <c r="W1630" s="168"/>
      <c r="X1630" s="168"/>
      <c r="Y1630" s="169"/>
      <c r="Z1630" s="170"/>
      <c r="AA1630" s="170"/>
      <c r="AB1630" s="171"/>
      <c r="AC1630" s="171"/>
      <c r="AD1630" s="171"/>
      <c r="AF1630" s="168"/>
      <c r="AG1630" s="168"/>
      <c r="AH1630" s="168"/>
      <c r="AI1630" s="168"/>
      <c r="AJ1630" s="168"/>
    </row>
    <row r="1631" spans="1:36" s="26" customFormat="1" x14ac:dyDescent="0.2">
      <c r="A1631" s="160"/>
      <c r="B1631" s="161"/>
      <c r="C1631" s="160"/>
      <c r="D1631" s="162"/>
      <c r="E1631" s="163"/>
      <c r="F1631" s="160"/>
      <c r="G1631" s="160"/>
      <c r="H1631" s="164"/>
      <c r="I1631" s="165"/>
      <c r="J1631" s="166"/>
      <c r="K1631" s="160"/>
      <c r="L1631" s="160"/>
      <c r="M1631" s="160"/>
      <c r="N1631" s="160"/>
      <c r="O1631" s="160"/>
      <c r="P1631" s="167"/>
      <c r="Q1631" s="160"/>
      <c r="R1631" s="160"/>
      <c r="S1631" s="168"/>
      <c r="T1631" s="168"/>
      <c r="U1631" s="168"/>
      <c r="V1631" s="168"/>
      <c r="W1631" s="168"/>
      <c r="X1631" s="168"/>
      <c r="Y1631" s="169"/>
      <c r="Z1631" s="170"/>
      <c r="AA1631" s="170"/>
      <c r="AB1631" s="171"/>
      <c r="AC1631" s="171"/>
      <c r="AD1631" s="171"/>
      <c r="AF1631" s="168"/>
      <c r="AG1631" s="168"/>
      <c r="AH1631" s="168"/>
      <c r="AI1631" s="168"/>
      <c r="AJ1631" s="168"/>
    </row>
    <row r="1632" spans="1:36" s="26" customFormat="1" x14ac:dyDescent="0.2">
      <c r="A1632" s="160"/>
      <c r="B1632" s="161"/>
      <c r="C1632" s="160"/>
      <c r="D1632" s="162"/>
      <c r="E1632" s="163"/>
      <c r="F1632" s="160"/>
      <c r="G1632" s="160"/>
      <c r="H1632" s="164"/>
      <c r="I1632" s="165"/>
      <c r="J1632" s="166"/>
      <c r="K1632" s="160"/>
      <c r="L1632" s="160"/>
      <c r="M1632" s="160"/>
      <c r="N1632" s="160"/>
      <c r="O1632" s="160"/>
      <c r="P1632" s="167"/>
      <c r="Q1632" s="160"/>
      <c r="R1632" s="160"/>
      <c r="S1632" s="168"/>
      <c r="T1632" s="168"/>
      <c r="U1632" s="168"/>
      <c r="V1632" s="168"/>
      <c r="W1632" s="168"/>
      <c r="X1632" s="168"/>
      <c r="Y1632" s="169"/>
      <c r="Z1632" s="170"/>
      <c r="AA1632" s="170"/>
      <c r="AB1632" s="171"/>
      <c r="AC1632" s="171"/>
      <c r="AD1632" s="171"/>
      <c r="AF1632" s="168"/>
      <c r="AG1632" s="168"/>
      <c r="AH1632" s="168"/>
      <c r="AI1632" s="168"/>
      <c r="AJ1632" s="168"/>
    </row>
    <row r="1633" spans="1:36" s="26" customFormat="1" x14ac:dyDescent="0.2">
      <c r="A1633" s="160"/>
      <c r="B1633" s="161"/>
      <c r="C1633" s="160"/>
      <c r="D1633" s="162"/>
      <c r="E1633" s="163"/>
      <c r="F1633" s="160"/>
      <c r="G1633" s="160"/>
      <c r="H1633" s="164"/>
      <c r="I1633" s="165"/>
      <c r="J1633" s="166"/>
      <c r="K1633" s="160"/>
      <c r="L1633" s="160"/>
      <c r="M1633" s="160"/>
      <c r="N1633" s="160"/>
      <c r="O1633" s="160"/>
      <c r="P1633" s="167"/>
      <c r="Q1633" s="160"/>
      <c r="R1633" s="160"/>
      <c r="S1633" s="168"/>
      <c r="T1633" s="168"/>
      <c r="U1633" s="168"/>
      <c r="V1633" s="168"/>
      <c r="W1633" s="168"/>
      <c r="X1633" s="168"/>
      <c r="Y1633" s="169"/>
      <c r="Z1633" s="170"/>
      <c r="AA1633" s="170"/>
      <c r="AB1633" s="171"/>
      <c r="AC1633" s="171"/>
      <c r="AD1633" s="171"/>
      <c r="AF1633" s="168"/>
      <c r="AG1633" s="168"/>
      <c r="AH1633" s="168"/>
      <c r="AI1633" s="168"/>
      <c r="AJ1633" s="168"/>
    </row>
    <row r="1634" spans="1:36" s="26" customFormat="1" x14ac:dyDescent="0.2">
      <c r="A1634" s="160"/>
      <c r="B1634" s="161"/>
      <c r="C1634" s="160"/>
      <c r="D1634" s="162"/>
      <c r="E1634" s="163"/>
      <c r="F1634" s="160"/>
      <c r="G1634" s="160"/>
      <c r="H1634" s="164"/>
      <c r="I1634" s="165"/>
      <c r="J1634" s="166"/>
      <c r="K1634" s="160"/>
      <c r="L1634" s="160"/>
      <c r="M1634" s="160"/>
      <c r="N1634" s="160"/>
      <c r="O1634" s="160"/>
      <c r="P1634" s="167"/>
      <c r="Q1634" s="160"/>
      <c r="R1634" s="160"/>
      <c r="S1634" s="168"/>
      <c r="T1634" s="168"/>
      <c r="U1634" s="168"/>
      <c r="V1634" s="168"/>
      <c r="W1634" s="168"/>
      <c r="X1634" s="168"/>
      <c r="Y1634" s="169"/>
      <c r="Z1634" s="170"/>
      <c r="AA1634" s="170"/>
      <c r="AB1634" s="171"/>
      <c r="AC1634" s="171"/>
      <c r="AD1634" s="171"/>
      <c r="AF1634" s="168"/>
      <c r="AG1634" s="168"/>
      <c r="AH1634" s="168"/>
      <c r="AI1634" s="168"/>
      <c r="AJ1634" s="168"/>
    </row>
    <row r="1635" spans="1:36" s="26" customFormat="1" x14ac:dyDescent="0.2">
      <c r="A1635" s="160"/>
      <c r="B1635" s="161"/>
      <c r="C1635" s="160"/>
      <c r="D1635" s="162"/>
      <c r="E1635" s="163"/>
      <c r="F1635" s="160"/>
      <c r="G1635" s="160"/>
      <c r="H1635" s="164"/>
      <c r="I1635" s="165"/>
      <c r="J1635" s="166"/>
      <c r="K1635" s="160"/>
      <c r="L1635" s="160"/>
      <c r="M1635" s="160"/>
      <c r="N1635" s="160"/>
      <c r="O1635" s="160"/>
      <c r="P1635" s="167"/>
      <c r="Q1635" s="160"/>
      <c r="R1635" s="160"/>
      <c r="S1635" s="168"/>
      <c r="T1635" s="168"/>
      <c r="U1635" s="168"/>
      <c r="V1635" s="168"/>
      <c r="W1635" s="168"/>
      <c r="X1635" s="168"/>
      <c r="Y1635" s="169"/>
      <c r="Z1635" s="170"/>
      <c r="AA1635" s="170"/>
      <c r="AB1635" s="171"/>
      <c r="AC1635" s="171"/>
      <c r="AD1635" s="171"/>
      <c r="AF1635" s="168"/>
      <c r="AG1635" s="168"/>
      <c r="AH1635" s="168"/>
      <c r="AI1635" s="168"/>
      <c r="AJ1635" s="168"/>
    </row>
    <row r="1636" spans="1:36" s="26" customFormat="1" x14ac:dyDescent="0.2">
      <c r="A1636" s="160"/>
      <c r="B1636" s="161"/>
      <c r="C1636" s="160"/>
      <c r="D1636" s="162"/>
      <c r="E1636" s="163"/>
      <c r="F1636" s="160"/>
      <c r="G1636" s="160"/>
      <c r="H1636" s="164"/>
      <c r="I1636" s="165"/>
      <c r="J1636" s="166"/>
      <c r="K1636" s="160"/>
      <c r="L1636" s="160"/>
      <c r="M1636" s="160"/>
      <c r="N1636" s="160"/>
      <c r="O1636" s="160"/>
      <c r="P1636" s="167"/>
      <c r="Q1636" s="160"/>
      <c r="R1636" s="160"/>
      <c r="S1636" s="168"/>
      <c r="T1636" s="168"/>
      <c r="U1636" s="168"/>
      <c r="V1636" s="168"/>
      <c r="W1636" s="168"/>
      <c r="X1636" s="168"/>
      <c r="Y1636" s="169"/>
      <c r="Z1636" s="170"/>
      <c r="AA1636" s="170"/>
      <c r="AB1636" s="171"/>
      <c r="AC1636" s="171"/>
      <c r="AD1636" s="171"/>
      <c r="AF1636" s="168"/>
      <c r="AG1636" s="168"/>
      <c r="AH1636" s="168"/>
      <c r="AI1636" s="168"/>
      <c r="AJ1636" s="168"/>
    </row>
    <row r="1637" spans="1:36" s="26" customFormat="1" x14ac:dyDescent="0.2">
      <c r="A1637" s="160"/>
      <c r="B1637" s="161"/>
      <c r="C1637" s="160"/>
      <c r="D1637" s="162"/>
      <c r="E1637" s="163"/>
      <c r="F1637" s="160"/>
      <c r="G1637" s="160"/>
      <c r="H1637" s="164"/>
      <c r="I1637" s="165"/>
      <c r="J1637" s="166"/>
      <c r="K1637" s="160"/>
      <c r="L1637" s="160"/>
      <c r="M1637" s="160"/>
      <c r="N1637" s="160"/>
      <c r="O1637" s="160"/>
      <c r="P1637" s="167"/>
      <c r="Q1637" s="160"/>
      <c r="R1637" s="160"/>
      <c r="S1637" s="168"/>
      <c r="T1637" s="168"/>
      <c r="U1637" s="168"/>
      <c r="V1637" s="168"/>
      <c r="W1637" s="168"/>
      <c r="X1637" s="168"/>
      <c r="Y1637" s="169"/>
      <c r="Z1637" s="170"/>
      <c r="AA1637" s="170"/>
      <c r="AB1637" s="171"/>
      <c r="AC1637" s="171"/>
      <c r="AD1637" s="171"/>
      <c r="AF1637" s="168"/>
      <c r="AG1637" s="168"/>
      <c r="AH1637" s="168"/>
      <c r="AI1637" s="168"/>
      <c r="AJ1637" s="168"/>
    </row>
    <row r="1638" spans="1:36" s="26" customFormat="1" x14ac:dyDescent="0.2">
      <c r="A1638" s="160"/>
      <c r="B1638" s="161"/>
      <c r="C1638" s="160"/>
      <c r="D1638" s="162"/>
      <c r="E1638" s="163"/>
      <c r="F1638" s="160"/>
      <c r="G1638" s="160"/>
      <c r="H1638" s="164"/>
      <c r="I1638" s="165"/>
      <c r="J1638" s="166"/>
      <c r="K1638" s="160"/>
      <c r="L1638" s="160"/>
      <c r="M1638" s="160"/>
      <c r="N1638" s="160"/>
      <c r="O1638" s="160"/>
      <c r="P1638" s="167"/>
      <c r="Q1638" s="160"/>
      <c r="R1638" s="160"/>
      <c r="S1638" s="168"/>
      <c r="T1638" s="168"/>
      <c r="U1638" s="168"/>
      <c r="V1638" s="168"/>
      <c r="W1638" s="168"/>
      <c r="X1638" s="168"/>
      <c r="Y1638" s="169"/>
      <c r="Z1638" s="170"/>
      <c r="AA1638" s="170"/>
      <c r="AB1638" s="171"/>
      <c r="AC1638" s="171"/>
      <c r="AD1638" s="171"/>
      <c r="AF1638" s="168"/>
      <c r="AG1638" s="168"/>
      <c r="AH1638" s="168"/>
      <c r="AI1638" s="168"/>
      <c r="AJ1638" s="168"/>
    </row>
    <row r="1639" spans="1:36" s="26" customFormat="1" x14ac:dyDescent="0.2">
      <c r="A1639" s="160"/>
      <c r="B1639" s="161"/>
      <c r="C1639" s="160"/>
      <c r="D1639" s="162"/>
      <c r="E1639" s="163"/>
      <c r="F1639" s="160"/>
      <c r="G1639" s="160"/>
      <c r="H1639" s="164"/>
      <c r="I1639" s="165"/>
      <c r="J1639" s="166"/>
      <c r="K1639" s="160"/>
      <c r="L1639" s="160"/>
      <c r="M1639" s="160"/>
      <c r="N1639" s="160"/>
      <c r="O1639" s="160"/>
      <c r="P1639" s="167"/>
      <c r="Q1639" s="160"/>
      <c r="R1639" s="160"/>
      <c r="S1639" s="168"/>
      <c r="T1639" s="168"/>
      <c r="U1639" s="168"/>
      <c r="V1639" s="168"/>
      <c r="W1639" s="168"/>
      <c r="X1639" s="168"/>
      <c r="Y1639" s="169"/>
      <c r="Z1639" s="170"/>
      <c r="AA1639" s="170"/>
      <c r="AB1639" s="171"/>
      <c r="AC1639" s="171"/>
      <c r="AD1639" s="171"/>
      <c r="AF1639" s="168"/>
      <c r="AG1639" s="168"/>
      <c r="AH1639" s="168"/>
      <c r="AI1639" s="168"/>
      <c r="AJ1639" s="168"/>
    </row>
    <row r="1640" spans="1:36" s="26" customFormat="1" x14ac:dyDescent="0.2">
      <c r="A1640" s="160"/>
      <c r="B1640" s="161"/>
      <c r="C1640" s="160"/>
      <c r="D1640" s="162"/>
      <c r="E1640" s="163"/>
      <c r="F1640" s="160"/>
      <c r="G1640" s="160"/>
      <c r="H1640" s="164"/>
      <c r="I1640" s="165"/>
      <c r="J1640" s="166"/>
      <c r="K1640" s="160"/>
      <c r="L1640" s="160"/>
      <c r="M1640" s="160"/>
      <c r="N1640" s="160"/>
      <c r="O1640" s="160"/>
      <c r="P1640" s="167"/>
      <c r="Q1640" s="160"/>
      <c r="R1640" s="160"/>
      <c r="S1640" s="168"/>
      <c r="T1640" s="168"/>
      <c r="U1640" s="168"/>
      <c r="V1640" s="168"/>
      <c r="W1640" s="168"/>
      <c r="X1640" s="168"/>
      <c r="Y1640" s="169"/>
      <c r="Z1640" s="170"/>
      <c r="AA1640" s="170"/>
      <c r="AB1640" s="171"/>
      <c r="AC1640" s="171"/>
      <c r="AD1640" s="171"/>
      <c r="AF1640" s="168"/>
      <c r="AG1640" s="168"/>
      <c r="AH1640" s="168"/>
      <c r="AI1640" s="168"/>
      <c r="AJ1640" s="168"/>
    </row>
    <row r="1641" spans="1:36" s="26" customFormat="1" x14ac:dyDescent="0.2">
      <c r="A1641" s="160"/>
      <c r="B1641" s="161"/>
      <c r="C1641" s="160"/>
      <c r="D1641" s="162"/>
      <c r="E1641" s="163"/>
      <c r="F1641" s="160"/>
      <c r="G1641" s="160"/>
      <c r="H1641" s="164"/>
      <c r="I1641" s="165"/>
      <c r="J1641" s="166"/>
      <c r="K1641" s="160"/>
      <c r="L1641" s="160"/>
      <c r="M1641" s="160"/>
      <c r="N1641" s="160"/>
      <c r="O1641" s="160"/>
      <c r="P1641" s="167"/>
      <c r="Q1641" s="160"/>
      <c r="R1641" s="160"/>
      <c r="S1641" s="168"/>
      <c r="T1641" s="168"/>
      <c r="U1641" s="168"/>
      <c r="V1641" s="168"/>
      <c r="W1641" s="168"/>
      <c r="X1641" s="168"/>
      <c r="Y1641" s="169"/>
      <c r="Z1641" s="170"/>
      <c r="AA1641" s="170"/>
      <c r="AB1641" s="171"/>
      <c r="AC1641" s="171"/>
      <c r="AD1641" s="171"/>
      <c r="AF1641" s="168"/>
      <c r="AG1641" s="168"/>
      <c r="AH1641" s="168"/>
      <c r="AI1641" s="168"/>
      <c r="AJ1641" s="168"/>
    </row>
    <row r="1642" spans="1:36" s="26" customFormat="1" x14ac:dyDescent="0.2">
      <c r="A1642" s="160"/>
      <c r="B1642" s="161"/>
      <c r="C1642" s="160"/>
      <c r="D1642" s="162"/>
      <c r="E1642" s="163"/>
      <c r="F1642" s="160"/>
      <c r="G1642" s="160"/>
      <c r="H1642" s="164"/>
      <c r="I1642" s="165"/>
      <c r="J1642" s="166"/>
      <c r="K1642" s="160"/>
      <c r="L1642" s="160"/>
      <c r="M1642" s="160"/>
      <c r="N1642" s="160"/>
      <c r="O1642" s="160"/>
      <c r="P1642" s="167"/>
      <c r="Q1642" s="160"/>
      <c r="R1642" s="160"/>
      <c r="S1642" s="168"/>
      <c r="T1642" s="168"/>
      <c r="U1642" s="168"/>
      <c r="V1642" s="168"/>
      <c r="W1642" s="168"/>
      <c r="X1642" s="168"/>
      <c r="Y1642" s="169"/>
      <c r="Z1642" s="170"/>
      <c r="AA1642" s="170"/>
      <c r="AB1642" s="171"/>
      <c r="AC1642" s="171"/>
      <c r="AD1642" s="171"/>
      <c r="AF1642" s="168"/>
      <c r="AG1642" s="168"/>
      <c r="AH1642" s="168"/>
      <c r="AI1642" s="168"/>
      <c r="AJ1642" s="168"/>
    </row>
    <row r="1643" spans="1:36" s="26" customFormat="1" x14ac:dyDescent="0.2">
      <c r="A1643" s="160"/>
      <c r="B1643" s="161"/>
      <c r="C1643" s="160"/>
      <c r="D1643" s="162"/>
      <c r="E1643" s="163"/>
      <c r="F1643" s="160"/>
      <c r="G1643" s="160"/>
      <c r="H1643" s="164"/>
      <c r="I1643" s="165"/>
      <c r="J1643" s="166"/>
      <c r="K1643" s="160"/>
      <c r="L1643" s="160"/>
      <c r="M1643" s="160"/>
      <c r="N1643" s="160"/>
      <c r="O1643" s="160"/>
      <c r="P1643" s="167"/>
      <c r="Q1643" s="160"/>
      <c r="R1643" s="160"/>
      <c r="S1643" s="168"/>
      <c r="T1643" s="168"/>
      <c r="U1643" s="168"/>
      <c r="V1643" s="168"/>
      <c r="W1643" s="168"/>
      <c r="X1643" s="168"/>
      <c r="Y1643" s="169"/>
      <c r="Z1643" s="170"/>
      <c r="AA1643" s="170"/>
      <c r="AB1643" s="171"/>
      <c r="AC1643" s="171"/>
      <c r="AD1643" s="171"/>
      <c r="AF1643" s="168"/>
      <c r="AG1643" s="168"/>
      <c r="AH1643" s="168"/>
      <c r="AI1643" s="168"/>
      <c r="AJ1643" s="168"/>
    </row>
    <row r="1644" spans="1:36" s="26" customFormat="1" x14ac:dyDescent="0.2">
      <c r="A1644" s="160"/>
      <c r="B1644" s="161"/>
      <c r="C1644" s="160"/>
      <c r="D1644" s="162"/>
      <c r="E1644" s="163"/>
      <c r="F1644" s="160"/>
      <c r="G1644" s="160"/>
      <c r="H1644" s="164"/>
      <c r="I1644" s="165"/>
      <c r="J1644" s="166"/>
      <c r="K1644" s="160"/>
      <c r="L1644" s="160"/>
      <c r="M1644" s="160"/>
      <c r="N1644" s="160"/>
      <c r="O1644" s="160"/>
      <c r="P1644" s="167"/>
      <c r="Q1644" s="160"/>
      <c r="R1644" s="160"/>
      <c r="S1644" s="168"/>
      <c r="T1644" s="168"/>
      <c r="U1644" s="168"/>
      <c r="V1644" s="168"/>
      <c r="W1644" s="168"/>
      <c r="X1644" s="168"/>
      <c r="Y1644" s="169"/>
      <c r="Z1644" s="170"/>
      <c r="AA1644" s="170"/>
      <c r="AB1644" s="171"/>
      <c r="AC1644" s="171"/>
      <c r="AD1644" s="171"/>
      <c r="AF1644" s="168"/>
      <c r="AG1644" s="168"/>
      <c r="AH1644" s="168"/>
      <c r="AI1644" s="168"/>
      <c r="AJ1644" s="168"/>
    </row>
    <row r="1645" spans="1:36" s="26" customFormat="1" x14ac:dyDescent="0.2">
      <c r="A1645" s="160"/>
      <c r="B1645" s="161"/>
      <c r="C1645" s="160"/>
      <c r="D1645" s="162"/>
      <c r="E1645" s="163"/>
      <c r="F1645" s="160"/>
      <c r="G1645" s="160"/>
      <c r="H1645" s="164"/>
      <c r="I1645" s="165"/>
      <c r="J1645" s="166"/>
      <c r="K1645" s="160"/>
      <c r="L1645" s="160"/>
      <c r="M1645" s="160"/>
      <c r="N1645" s="160"/>
      <c r="O1645" s="160"/>
      <c r="P1645" s="167"/>
      <c r="Q1645" s="160"/>
      <c r="R1645" s="160"/>
      <c r="S1645" s="168"/>
      <c r="T1645" s="168"/>
      <c r="U1645" s="168"/>
      <c r="V1645" s="168"/>
      <c r="W1645" s="168"/>
      <c r="X1645" s="168"/>
      <c r="Y1645" s="169"/>
      <c r="Z1645" s="170"/>
      <c r="AA1645" s="170"/>
      <c r="AB1645" s="171"/>
      <c r="AC1645" s="171"/>
      <c r="AD1645" s="171"/>
      <c r="AF1645" s="168"/>
      <c r="AG1645" s="168"/>
      <c r="AH1645" s="168"/>
      <c r="AI1645" s="168"/>
      <c r="AJ1645" s="168"/>
    </row>
    <row r="1646" spans="1:36" s="26" customFormat="1" x14ac:dyDescent="0.2">
      <c r="A1646" s="160"/>
      <c r="B1646" s="161"/>
      <c r="C1646" s="160"/>
      <c r="D1646" s="162"/>
      <c r="E1646" s="163"/>
      <c r="F1646" s="160"/>
      <c r="G1646" s="160"/>
      <c r="H1646" s="164"/>
      <c r="I1646" s="165"/>
      <c r="J1646" s="166"/>
      <c r="K1646" s="160"/>
      <c r="L1646" s="160"/>
      <c r="M1646" s="160"/>
      <c r="N1646" s="160"/>
      <c r="O1646" s="160"/>
      <c r="P1646" s="167"/>
      <c r="Q1646" s="160"/>
      <c r="R1646" s="160"/>
      <c r="S1646" s="168"/>
      <c r="T1646" s="168"/>
      <c r="U1646" s="168"/>
      <c r="V1646" s="168"/>
      <c r="W1646" s="168"/>
      <c r="X1646" s="168"/>
      <c r="Y1646" s="169"/>
      <c r="Z1646" s="170"/>
      <c r="AA1646" s="170"/>
      <c r="AB1646" s="171"/>
      <c r="AC1646" s="171"/>
      <c r="AD1646" s="171"/>
      <c r="AF1646" s="168"/>
      <c r="AG1646" s="168"/>
      <c r="AH1646" s="168"/>
      <c r="AI1646" s="168"/>
      <c r="AJ1646" s="168"/>
    </row>
    <row r="1647" spans="1:36" s="26" customFormat="1" x14ac:dyDescent="0.2">
      <c r="A1647" s="160"/>
      <c r="B1647" s="161"/>
      <c r="C1647" s="160"/>
      <c r="D1647" s="162"/>
      <c r="E1647" s="163"/>
      <c r="F1647" s="160"/>
      <c r="G1647" s="160"/>
      <c r="H1647" s="164"/>
      <c r="I1647" s="165"/>
      <c r="J1647" s="166"/>
      <c r="K1647" s="160"/>
      <c r="L1647" s="160"/>
      <c r="M1647" s="160"/>
      <c r="N1647" s="160"/>
      <c r="O1647" s="160"/>
      <c r="P1647" s="167"/>
      <c r="Q1647" s="160"/>
      <c r="R1647" s="160"/>
      <c r="S1647" s="168"/>
      <c r="T1647" s="168"/>
      <c r="U1647" s="168"/>
      <c r="V1647" s="168"/>
      <c r="W1647" s="168"/>
      <c r="X1647" s="168"/>
      <c r="Y1647" s="169"/>
      <c r="Z1647" s="170"/>
      <c r="AA1647" s="170"/>
      <c r="AB1647" s="171"/>
      <c r="AC1647" s="171"/>
      <c r="AD1647" s="171"/>
      <c r="AF1647" s="168"/>
      <c r="AG1647" s="168"/>
      <c r="AH1647" s="168"/>
      <c r="AI1647" s="168"/>
      <c r="AJ1647" s="168"/>
    </row>
    <row r="1648" spans="1:36" s="26" customFormat="1" x14ac:dyDescent="0.2">
      <c r="A1648" s="160"/>
      <c r="B1648" s="161"/>
      <c r="C1648" s="160"/>
      <c r="D1648" s="162"/>
      <c r="E1648" s="163"/>
      <c r="F1648" s="160"/>
      <c r="G1648" s="160"/>
      <c r="H1648" s="164"/>
      <c r="I1648" s="165"/>
      <c r="J1648" s="166"/>
      <c r="K1648" s="160"/>
      <c r="L1648" s="160"/>
      <c r="M1648" s="160"/>
      <c r="N1648" s="160"/>
      <c r="O1648" s="160"/>
      <c r="P1648" s="167"/>
      <c r="Q1648" s="160"/>
      <c r="R1648" s="160"/>
      <c r="S1648" s="168"/>
      <c r="T1648" s="168"/>
      <c r="U1648" s="168"/>
      <c r="V1648" s="168"/>
      <c r="W1648" s="168"/>
      <c r="X1648" s="168"/>
      <c r="Y1648" s="169"/>
      <c r="Z1648" s="170"/>
      <c r="AA1648" s="170"/>
      <c r="AB1648" s="171"/>
      <c r="AC1648" s="171"/>
      <c r="AD1648" s="171"/>
      <c r="AF1648" s="168"/>
      <c r="AG1648" s="168"/>
      <c r="AH1648" s="168"/>
      <c r="AI1648" s="168"/>
      <c r="AJ1648" s="168"/>
    </row>
    <row r="1649" spans="1:36" s="26" customFormat="1" x14ac:dyDescent="0.2">
      <c r="A1649" s="160"/>
      <c r="B1649" s="161"/>
      <c r="C1649" s="160"/>
      <c r="D1649" s="162"/>
      <c r="E1649" s="163"/>
      <c r="F1649" s="160"/>
      <c r="G1649" s="160"/>
      <c r="H1649" s="164"/>
      <c r="I1649" s="165"/>
      <c r="J1649" s="166"/>
      <c r="K1649" s="160"/>
      <c r="L1649" s="160"/>
      <c r="M1649" s="160"/>
      <c r="N1649" s="160"/>
      <c r="O1649" s="160"/>
      <c r="P1649" s="167"/>
      <c r="Q1649" s="160"/>
      <c r="R1649" s="160"/>
      <c r="S1649" s="168"/>
      <c r="T1649" s="168"/>
      <c r="U1649" s="168"/>
      <c r="V1649" s="168"/>
      <c r="W1649" s="168"/>
      <c r="X1649" s="168"/>
      <c r="Y1649" s="169"/>
      <c r="Z1649" s="170"/>
      <c r="AA1649" s="170"/>
      <c r="AB1649" s="171"/>
      <c r="AC1649" s="171"/>
      <c r="AD1649" s="171"/>
      <c r="AF1649" s="168"/>
      <c r="AG1649" s="168"/>
      <c r="AH1649" s="168"/>
      <c r="AI1649" s="168"/>
      <c r="AJ1649" s="168"/>
    </row>
    <row r="1650" spans="1:36" s="26" customFormat="1" x14ac:dyDescent="0.2">
      <c r="A1650" s="160"/>
      <c r="B1650" s="161"/>
      <c r="C1650" s="160"/>
      <c r="D1650" s="162"/>
      <c r="E1650" s="163"/>
      <c r="F1650" s="160"/>
      <c r="G1650" s="160"/>
      <c r="H1650" s="164"/>
      <c r="I1650" s="165"/>
      <c r="J1650" s="166"/>
      <c r="K1650" s="160"/>
      <c r="L1650" s="160"/>
      <c r="M1650" s="160"/>
      <c r="N1650" s="160"/>
      <c r="O1650" s="160"/>
      <c r="P1650" s="167"/>
      <c r="Q1650" s="160"/>
      <c r="R1650" s="160"/>
      <c r="S1650" s="168"/>
      <c r="T1650" s="168"/>
      <c r="U1650" s="168"/>
      <c r="V1650" s="168"/>
      <c r="W1650" s="168"/>
      <c r="X1650" s="168"/>
      <c r="Y1650" s="169"/>
      <c r="Z1650" s="170"/>
      <c r="AA1650" s="170"/>
      <c r="AB1650" s="171"/>
      <c r="AC1650" s="171"/>
      <c r="AD1650" s="171"/>
      <c r="AF1650" s="168"/>
      <c r="AG1650" s="168"/>
      <c r="AH1650" s="168"/>
      <c r="AI1650" s="168"/>
      <c r="AJ1650" s="168"/>
    </row>
    <row r="1651" spans="1:36" s="26" customFormat="1" x14ac:dyDescent="0.2">
      <c r="A1651" s="160"/>
      <c r="B1651" s="161"/>
      <c r="C1651" s="160"/>
      <c r="D1651" s="162"/>
      <c r="E1651" s="163"/>
      <c r="F1651" s="160"/>
      <c r="G1651" s="160"/>
      <c r="H1651" s="164"/>
      <c r="I1651" s="165"/>
      <c r="J1651" s="166"/>
      <c r="K1651" s="160"/>
      <c r="L1651" s="160"/>
      <c r="M1651" s="160"/>
      <c r="N1651" s="160"/>
      <c r="O1651" s="160"/>
      <c r="P1651" s="167"/>
      <c r="Q1651" s="160"/>
      <c r="R1651" s="160"/>
      <c r="S1651" s="168"/>
      <c r="T1651" s="168"/>
      <c r="U1651" s="168"/>
      <c r="V1651" s="168"/>
      <c r="W1651" s="168"/>
      <c r="X1651" s="168"/>
      <c r="Y1651" s="169"/>
      <c r="Z1651" s="170"/>
      <c r="AA1651" s="170"/>
      <c r="AB1651" s="171"/>
      <c r="AC1651" s="171"/>
      <c r="AD1651" s="171"/>
      <c r="AF1651" s="168"/>
      <c r="AG1651" s="168"/>
      <c r="AH1651" s="168"/>
      <c r="AI1651" s="168"/>
      <c r="AJ1651" s="168"/>
    </row>
    <row r="1652" spans="1:36" s="26" customFormat="1" x14ac:dyDescent="0.2">
      <c r="A1652" s="160"/>
      <c r="B1652" s="161"/>
      <c r="C1652" s="160"/>
      <c r="D1652" s="162"/>
      <c r="E1652" s="163"/>
      <c r="F1652" s="160"/>
      <c r="G1652" s="160"/>
      <c r="H1652" s="164"/>
      <c r="I1652" s="165"/>
      <c r="J1652" s="166"/>
      <c r="K1652" s="160"/>
      <c r="L1652" s="160"/>
      <c r="M1652" s="160"/>
      <c r="N1652" s="160"/>
      <c r="O1652" s="160"/>
      <c r="P1652" s="167"/>
      <c r="Q1652" s="160"/>
      <c r="R1652" s="160"/>
      <c r="S1652" s="168"/>
      <c r="T1652" s="168"/>
      <c r="U1652" s="168"/>
      <c r="V1652" s="168"/>
      <c r="W1652" s="168"/>
      <c r="X1652" s="168"/>
      <c r="Y1652" s="169"/>
      <c r="Z1652" s="170"/>
      <c r="AA1652" s="170"/>
      <c r="AB1652" s="171"/>
      <c r="AC1652" s="171"/>
      <c r="AD1652" s="171"/>
      <c r="AF1652" s="168"/>
      <c r="AG1652" s="168"/>
      <c r="AH1652" s="168"/>
      <c r="AI1652" s="168"/>
      <c r="AJ1652" s="168"/>
    </row>
    <row r="1653" spans="1:36" s="26" customFormat="1" x14ac:dyDescent="0.2">
      <c r="A1653" s="160"/>
      <c r="B1653" s="161"/>
      <c r="C1653" s="160"/>
      <c r="D1653" s="162"/>
      <c r="E1653" s="163"/>
      <c r="F1653" s="160"/>
      <c r="G1653" s="160"/>
      <c r="H1653" s="164"/>
      <c r="I1653" s="165"/>
      <c r="J1653" s="166"/>
      <c r="K1653" s="160"/>
      <c r="L1653" s="160"/>
      <c r="M1653" s="160"/>
      <c r="N1653" s="160"/>
      <c r="O1653" s="160"/>
      <c r="P1653" s="167"/>
      <c r="Q1653" s="160"/>
      <c r="R1653" s="160"/>
      <c r="S1653" s="168"/>
      <c r="T1653" s="168"/>
      <c r="U1653" s="168"/>
      <c r="V1653" s="168"/>
      <c r="W1653" s="168"/>
      <c r="X1653" s="168"/>
      <c r="Y1653" s="169"/>
      <c r="Z1653" s="170"/>
      <c r="AA1653" s="170"/>
      <c r="AB1653" s="171"/>
      <c r="AC1653" s="171"/>
      <c r="AD1653" s="171"/>
      <c r="AF1653" s="168"/>
      <c r="AG1653" s="168"/>
      <c r="AH1653" s="168"/>
      <c r="AI1653" s="168"/>
      <c r="AJ1653" s="168"/>
    </row>
    <row r="1654" spans="1:36" s="26" customFormat="1" x14ac:dyDescent="0.2">
      <c r="A1654" s="160"/>
      <c r="B1654" s="161"/>
      <c r="C1654" s="160"/>
      <c r="D1654" s="162"/>
      <c r="E1654" s="163"/>
      <c r="F1654" s="160"/>
      <c r="G1654" s="160"/>
      <c r="H1654" s="164"/>
      <c r="I1654" s="165"/>
      <c r="J1654" s="166"/>
      <c r="K1654" s="160"/>
      <c r="L1654" s="160"/>
      <c r="M1654" s="160"/>
      <c r="N1654" s="160"/>
      <c r="O1654" s="160"/>
      <c r="P1654" s="167"/>
      <c r="Q1654" s="160"/>
      <c r="R1654" s="160"/>
      <c r="S1654" s="168"/>
      <c r="T1654" s="168"/>
      <c r="U1654" s="168"/>
      <c r="V1654" s="168"/>
      <c r="W1654" s="168"/>
      <c r="X1654" s="168"/>
      <c r="Y1654" s="169"/>
      <c r="Z1654" s="170"/>
      <c r="AA1654" s="170"/>
      <c r="AB1654" s="171"/>
      <c r="AC1654" s="171"/>
      <c r="AD1654" s="171"/>
      <c r="AF1654" s="168"/>
      <c r="AG1654" s="168"/>
      <c r="AH1654" s="168"/>
      <c r="AI1654" s="168"/>
      <c r="AJ1654" s="168"/>
    </row>
    <row r="1655" spans="1:36" s="26" customFormat="1" x14ac:dyDescent="0.2">
      <c r="A1655" s="160"/>
      <c r="B1655" s="161"/>
      <c r="C1655" s="160"/>
      <c r="D1655" s="162"/>
      <c r="E1655" s="163"/>
      <c r="F1655" s="160"/>
      <c r="G1655" s="160"/>
      <c r="H1655" s="164"/>
      <c r="I1655" s="165"/>
      <c r="J1655" s="166"/>
      <c r="K1655" s="160"/>
      <c r="L1655" s="160"/>
      <c r="M1655" s="160"/>
      <c r="N1655" s="160"/>
      <c r="O1655" s="160"/>
      <c r="P1655" s="167"/>
      <c r="Q1655" s="160"/>
      <c r="R1655" s="160"/>
      <c r="S1655" s="168"/>
      <c r="T1655" s="168"/>
      <c r="U1655" s="168"/>
      <c r="V1655" s="168"/>
      <c r="W1655" s="168"/>
      <c r="X1655" s="168"/>
      <c r="Y1655" s="169"/>
      <c r="Z1655" s="170"/>
      <c r="AA1655" s="170"/>
      <c r="AB1655" s="171"/>
      <c r="AC1655" s="171"/>
      <c r="AD1655" s="171"/>
      <c r="AF1655" s="168"/>
      <c r="AG1655" s="168"/>
      <c r="AH1655" s="168"/>
      <c r="AI1655" s="168"/>
      <c r="AJ1655" s="168"/>
    </row>
    <row r="1656" spans="1:36" s="26" customFormat="1" x14ac:dyDescent="0.2">
      <c r="A1656" s="160"/>
      <c r="B1656" s="161"/>
      <c r="C1656" s="160"/>
      <c r="D1656" s="162"/>
      <c r="E1656" s="163"/>
      <c r="F1656" s="160"/>
      <c r="G1656" s="160"/>
      <c r="H1656" s="164"/>
      <c r="I1656" s="165"/>
      <c r="J1656" s="166"/>
      <c r="K1656" s="160"/>
      <c r="L1656" s="160"/>
      <c r="M1656" s="160"/>
      <c r="N1656" s="160"/>
      <c r="O1656" s="160"/>
      <c r="P1656" s="167"/>
      <c r="Q1656" s="160"/>
      <c r="R1656" s="160"/>
      <c r="S1656" s="168"/>
      <c r="T1656" s="168"/>
      <c r="U1656" s="168"/>
      <c r="V1656" s="168"/>
      <c r="W1656" s="168"/>
      <c r="X1656" s="168"/>
      <c r="Y1656" s="169"/>
      <c r="Z1656" s="170"/>
      <c r="AA1656" s="170"/>
      <c r="AB1656" s="171"/>
      <c r="AC1656" s="171"/>
      <c r="AD1656" s="171"/>
      <c r="AF1656" s="168"/>
      <c r="AG1656" s="168"/>
      <c r="AH1656" s="168"/>
      <c r="AI1656" s="168"/>
      <c r="AJ1656" s="168"/>
    </row>
    <row r="1657" spans="1:36" s="26" customFormat="1" x14ac:dyDescent="0.2">
      <c r="A1657" s="160"/>
      <c r="B1657" s="161"/>
      <c r="C1657" s="160"/>
      <c r="D1657" s="162"/>
      <c r="E1657" s="163"/>
      <c r="F1657" s="160"/>
      <c r="G1657" s="160"/>
      <c r="H1657" s="164"/>
      <c r="I1657" s="165"/>
      <c r="J1657" s="166"/>
      <c r="K1657" s="160"/>
      <c r="L1657" s="160"/>
      <c r="M1657" s="160"/>
      <c r="N1657" s="160"/>
      <c r="O1657" s="160"/>
      <c r="P1657" s="167"/>
      <c r="Q1657" s="160"/>
      <c r="R1657" s="160"/>
      <c r="S1657" s="168"/>
      <c r="T1657" s="168"/>
      <c r="U1657" s="168"/>
      <c r="V1657" s="168"/>
      <c r="W1657" s="168"/>
      <c r="X1657" s="168"/>
      <c r="Y1657" s="169"/>
      <c r="Z1657" s="170"/>
      <c r="AA1657" s="170"/>
      <c r="AB1657" s="171"/>
      <c r="AC1657" s="171"/>
      <c r="AD1657" s="171"/>
      <c r="AF1657" s="168"/>
      <c r="AG1657" s="168"/>
      <c r="AH1657" s="168"/>
      <c r="AI1657" s="168"/>
      <c r="AJ1657" s="168"/>
    </row>
    <row r="1658" spans="1:36" s="26" customFormat="1" x14ac:dyDescent="0.2">
      <c r="A1658" s="160"/>
      <c r="B1658" s="161"/>
      <c r="C1658" s="160"/>
      <c r="D1658" s="162"/>
      <c r="E1658" s="163"/>
      <c r="F1658" s="160"/>
      <c r="G1658" s="160"/>
      <c r="H1658" s="164"/>
      <c r="I1658" s="165"/>
      <c r="J1658" s="166"/>
      <c r="K1658" s="160"/>
      <c r="L1658" s="160"/>
      <c r="M1658" s="160"/>
      <c r="N1658" s="160"/>
      <c r="O1658" s="160"/>
      <c r="P1658" s="167"/>
      <c r="Q1658" s="160"/>
      <c r="R1658" s="160"/>
      <c r="S1658" s="168"/>
      <c r="T1658" s="168"/>
      <c r="U1658" s="168"/>
      <c r="V1658" s="168"/>
      <c r="W1658" s="168"/>
      <c r="X1658" s="168"/>
      <c r="Y1658" s="169"/>
      <c r="Z1658" s="170"/>
      <c r="AA1658" s="170"/>
      <c r="AB1658" s="171"/>
      <c r="AC1658" s="171"/>
      <c r="AD1658" s="171"/>
      <c r="AF1658" s="168"/>
      <c r="AG1658" s="168"/>
      <c r="AH1658" s="168"/>
      <c r="AI1658" s="168"/>
      <c r="AJ1658" s="168"/>
    </row>
    <row r="1659" spans="1:36" s="26" customFormat="1" x14ac:dyDescent="0.2">
      <c r="A1659" s="160"/>
      <c r="B1659" s="161"/>
      <c r="C1659" s="160"/>
      <c r="D1659" s="162"/>
      <c r="E1659" s="163"/>
      <c r="F1659" s="160"/>
      <c r="G1659" s="160"/>
      <c r="H1659" s="164"/>
      <c r="I1659" s="165"/>
      <c r="J1659" s="166"/>
      <c r="K1659" s="160"/>
      <c r="L1659" s="160"/>
      <c r="M1659" s="160"/>
      <c r="N1659" s="160"/>
      <c r="O1659" s="160"/>
      <c r="P1659" s="167"/>
      <c r="Q1659" s="160"/>
      <c r="R1659" s="160"/>
      <c r="S1659" s="168"/>
      <c r="T1659" s="168"/>
      <c r="U1659" s="168"/>
      <c r="V1659" s="168"/>
      <c r="W1659" s="168"/>
      <c r="X1659" s="168"/>
      <c r="Y1659" s="169"/>
      <c r="Z1659" s="170"/>
      <c r="AA1659" s="170"/>
      <c r="AB1659" s="171"/>
      <c r="AC1659" s="171"/>
      <c r="AD1659" s="171"/>
      <c r="AF1659" s="168"/>
      <c r="AG1659" s="168"/>
      <c r="AH1659" s="168"/>
      <c r="AI1659" s="168"/>
      <c r="AJ1659" s="168"/>
    </row>
    <row r="1660" spans="1:36" s="26" customFormat="1" x14ac:dyDescent="0.2">
      <c r="A1660" s="160"/>
      <c r="B1660" s="161"/>
      <c r="C1660" s="160"/>
      <c r="D1660" s="162"/>
      <c r="E1660" s="163"/>
      <c r="F1660" s="160"/>
      <c r="G1660" s="160"/>
      <c r="H1660" s="164"/>
      <c r="I1660" s="165"/>
      <c r="J1660" s="166"/>
      <c r="K1660" s="160"/>
      <c r="L1660" s="160"/>
      <c r="M1660" s="160"/>
      <c r="N1660" s="160"/>
      <c r="O1660" s="160"/>
      <c r="P1660" s="167"/>
      <c r="Q1660" s="160"/>
      <c r="R1660" s="160"/>
      <c r="S1660" s="168"/>
      <c r="T1660" s="168"/>
      <c r="U1660" s="168"/>
      <c r="V1660" s="168"/>
      <c r="W1660" s="168"/>
      <c r="X1660" s="168"/>
      <c r="Y1660" s="169"/>
      <c r="Z1660" s="170"/>
      <c r="AA1660" s="170"/>
      <c r="AB1660" s="171"/>
      <c r="AC1660" s="171"/>
      <c r="AD1660" s="171"/>
      <c r="AF1660" s="168"/>
      <c r="AG1660" s="168"/>
      <c r="AH1660" s="168"/>
      <c r="AI1660" s="168"/>
      <c r="AJ1660" s="168"/>
    </row>
    <row r="1661" spans="1:36" s="26" customFormat="1" x14ac:dyDescent="0.2">
      <c r="A1661" s="160"/>
      <c r="B1661" s="161"/>
      <c r="C1661" s="160"/>
      <c r="D1661" s="162"/>
      <c r="E1661" s="163"/>
      <c r="F1661" s="160"/>
      <c r="G1661" s="160"/>
      <c r="H1661" s="164"/>
      <c r="I1661" s="165"/>
      <c r="J1661" s="166"/>
      <c r="K1661" s="160"/>
      <c r="L1661" s="160"/>
      <c r="M1661" s="160"/>
      <c r="N1661" s="160"/>
      <c r="O1661" s="160"/>
      <c r="P1661" s="167"/>
      <c r="Q1661" s="160"/>
      <c r="R1661" s="160"/>
      <c r="S1661" s="168"/>
      <c r="T1661" s="168"/>
      <c r="U1661" s="168"/>
      <c r="V1661" s="168"/>
      <c r="W1661" s="168"/>
      <c r="X1661" s="168"/>
      <c r="Y1661" s="169"/>
      <c r="Z1661" s="170"/>
      <c r="AA1661" s="170"/>
      <c r="AB1661" s="171"/>
      <c r="AC1661" s="171"/>
      <c r="AD1661" s="171"/>
      <c r="AF1661" s="168"/>
      <c r="AG1661" s="168"/>
      <c r="AH1661" s="168"/>
      <c r="AI1661" s="168"/>
      <c r="AJ1661" s="168"/>
    </row>
    <row r="1662" spans="1:36" s="26" customFormat="1" x14ac:dyDescent="0.2">
      <c r="A1662" s="160"/>
      <c r="B1662" s="161"/>
      <c r="C1662" s="160"/>
      <c r="D1662" s="162"/>
      <c r="E1662" s="163"/>
      <c r="F1662" s="160"/>
      <c r="G1662" s="160"/>
      <c r="H1662" s="164"/>
      <c r="I1662" s="165"/>
      <c r="J1662" s="166"/>
      <c r="K1662" s="160"/>
      <c r="L1662" s="160"/>
      <c r="M1662" s="160"/>
      <c r="N1662" s="160"/>
      <c r="O1662" s="160"/>
      <c r="P1662" s="167"/>
      <c r="Q1662" s="160"/>
      <c r="R1662" s="160"/>
      <c r="S1662" s="168"/>
      <c r="T1662" s="168"/>
      <c r="U1662" s="168"/>
      <c r="V1662" s="168"/>
      <c r="W1662" s="168"/>
      <c r="X1662" s="168"/>
      <c r="Y1662" s="169"/>
      <c r="Z1662" s="170"/>
      <c r="AA1662" s="170"/>
      <c r="AB1662" s="171"/>
      <c r="AC1662" s="171"/>
      <c r="AD1662" s="171"/>
      <c r="AF1662" s="168"/>
      <c r="AG1662" s="168"/>
      <c r="AH1662" s="168"/>
      <c r="AI1662" s="168"/>
      <c r="AJ1662" s="168"/>
    </row>
    <row r="1663" spans="1:36" s="26" customFormat="1" x14ac:dyDescent="0.2">
      <c r="A1663" s="160"/>
      <c r="B1663" s="161"/>
      <c r="C1663" s="160"/>
      <c r="D1663" s="162"/>
      <c r="E1663" s="163"/>
      <c r="F1663" s="160"/>
      <c r="G1663" s="160"/>
      <c r="H1663" s="164"/>
      <c r="I1663" s="165"/>
      <c r="J1663" s="166"/>
      <c r="K1663" s="160"/>
      <c r="L1663" s="160"/>
      <c r="M1663" s="160"/>
      <c r="N1663" s="160"/>
      <c r="O1663" s="160"/>
      <c r="P1663" s="167"/>
      <c r="Q1663" s="160"/>
      <c r="R1663" s="160"/>
      <c r="S1663" s="168"/>
      <c r="T1663" s="168"/>
      <c r="U1663" s="168"/>
      <c r="V1663" s="168"/>
      <c r="W1663" s="168"/>
      <c r="X1663" s="168"/>
      <c r="Y1663" s="169"/>
      <c r="Z1663" s="170"/>
      <c r="AA1663" s="170"/>
      <c r="AB1663" s="171"/>
      <c r="AC1663" s="171"/>
      <c r="AD1663" s="171"/>
      <c r="AF1663" s="168"/>
      <c r="AG1663" s="168"/>
      <c r="AH1663" s="168"/>
      <c r="AI1663" s="168"/>
      <c r="AJ1663" s="168"/>
    </row>
    <row r="1664" spans="1:36" s="26" customFormat="1" x14ac:dyDescent="0.2">
      <c r="A1664" s="160"/>
      <c r="B1664" s="161"/>
      <c r="C1664" s="160"/>
      <c r="D1664" s="162"/>
      <c r="E1664" s="163"/>
      <c r="F1664" s="160"/>
      <c r="G1664" s="160"/>
      <c r="H1664" s="164"/>
      <c r="I1664" s="165"/>
      <c r="J1664" s="166"/>
      <c r="K1664" s="160"/>
      <c r="L1664" s="160"/>
      <c r="M1664" s="160"/>
      <c r="N1664" s="160"/>
      <c r="O1664" s="160"/>
      <c r="P1664" s="167"/>
      <c r="Q1664" s="160"/>
      <c r="R1664" s="160"/>
      <c r="S1664" s="168"/>
      <c r="T1664" s="168"/>
      <c r="U1664" s="168"/>
      <c r="V1664" s="168"/>
      <c r="W1664" s="168"/>
      <c r="X1664" s="168"/>
      <c r="Y1664" s="169"/>
      <c r="Z1664" s="170"/>
      <c r="AA1664" s="170"/>
      <c r="AB1664" s="171"/>
      <c r="AC1664" s="171"/>
      <c r="AD1664" s="171"/>
      <c r="AF1664" s="168"/>
      <c r="AG1664" s="168"/>
      <c r="AH1664" s="168"/>
      <c r="AI1664" s="168"/>
      <c r="AJ1664" s="168"/>
    </row>
    <row r="1665" spans="1:36" s="26" customFormat="1" x14ac:dyDescent="0.2">
      <c r="A1665" s="160"/>
      <c r="B1665" s="161"/>
      <c r="C1665" s="160"/>
      <c r="D1665" s="162"/>
      <c r="E1665" s="163"/>
      <c r="F1665" s="160"/>
      <c r="G1665" s="160"/>
      <c r="H1665" s="164"/>
      <c r="I1665" s="165"/>
      <c r="J1665" s="166"/>
      <c r="K1665" s="160"/>
      <c r="L1665" s="160"/>
      <c r="M1665" s="160"/>
      <c r="N1665" s="160"/>
      <c r="O1665" s="160"/>
      <c r="P1665" s="167"/>
      <c r="Q1665" s="160"/>
      <c r="R1665" s="160"/>
      <c r="S1665" s="168"/>
      <c r="T1665" s="168"/>
      <c r="U1665" s="168"/>
      <c r="V1665" s="168"/>
      <c r="W1665" s="168"/>
      <c r="X1665" s="168"/>
      <c r="Y1665" s="169"/>
      <c r="Z1665" s="170"/>
      <c r="AA1665" s="170"/>
      <c r="AB1665" s="171"/>
      <c r="AC1665" s="171"/>
      <c r="AD1665" s="171"/>
      <c r="AF1665" s="168"/>
      <c r="AG1665" s="168"/>
      <c r="AH1665" s="168"/>
      <c r="AI1665" s="168"/>
      <c r="AJ1665" s="168"/>
    </row>
    <row r="1666" spans="1:36" s="26" customFormat="1" x14ac:dyDescent="0.2">
      <c r="A1666" s="160"/>
      <c r="B1666" s="161"/>
      <c r="C1666" s="160"/>
      <c r="D1666" s="162"/>
      <c r="E1666" s="163"/>
      <c r="F1666" s="160"/>
      <c r="G1666" s="160"/>
      <c r="H1666" s="164"/>
      <c r="I1666" s="165"/>
      <c r="J1666" s="166"/>
      <c r="K1666" s="160"/>
      <c r="L1666" s="160"/>
      <c r="M1666" s="160"/>
      <c r="N1666" s="160"/>
      <c r="O1666" s="160"/>
      <c r="P1666" s="167"/>
      <c r="Q1666" s="160"/>
      <c r="R1666" s="160"/>
      <c r="S1666" s="168"/>
      <c r="T1666" s="168"/>
      <c r="U1666" s="168"/>
      <c r="V1666" s="168"/>
      <c r="W1666" s="168"/>
      <c r="X1666" s="168"/>
      <c r="Y1666" s="169"/>
      <c r="Z1666" s="170"/>
      <c r="AA1666" s="170"/>
      <c r="AB1666" s="171"/>
      <c r="AC1666" s="171"/>
      <c r="AD1666" s="171"/>
      <c r="AF1666" s="168"/>
      <c r="AG1666" s="168"/>
      <c r="AH1666" s="168"/>
      <c r="AI1666" s="168"/>
      <c r="AJ1666" s="168"/>
    </row>
    <row r="1667" spans="1:36" s="26" customFormat="1" x14ac:dyDescent="0.2">
      <c r="A1667" s="160"/>
      <c r="B1667" s="161"/>
      <c r="C1667" s="160"/>
      <c r="D1667" s="162"/>
      <c r="E1667" s="163"/>
      <c r="F1667" s="160"/>
      <c r="G1667" s="160"/>
      <c r="H1667" s="164"/>
      <c r="I1667" s="165"/>
      <c r="J1667" s="166"/>
      <c r="K1667" s="160"/>
      <c r="L1667" s="160"/>
      <c r="M1667" s="160"/>
      <c r="N1667" s="160"/>
      <c r="O1667" s="160"/>
      <c r="P1667" s="167"/>
      <c r="Q1667" s="160"/>
      <c r="R1667" s="160"/>
      <c r="S1667" s="168"/>
      <c r="T1667" s="168"/>
      <c r="U1667" s="168"/>
      <c r="V1667" s="168"/>
      <c r="W1667" s="168"/>
      <c r="X1667" s="168"/>
      <c r="Y1667" s="169"/>
      <c r="Z1667" s="170"/>
      <c r="AA1667" s="170"/>
      <c r="AB1667" s="171"/>
      <c r="AC1667" s="171"/>
      <c r="AD1667" s="171"/>
      <c r="AF1667" s="168"/>
      <c r="AG1667" s="168"/>
      <c r="AH1667" s="168"/>
      <c r="AI1667" s="168"/>
      <c r="AJ1667" s="168"/>
    </row>
    <row r="1668" spans="1:36" s="26" customFormat="1" x14ac:dyDescent="0.2">
      <c r="A1668" s="160"/>
      <c r="B1668" s="161"/>
      <c r="C1668" s="160"/>
      <c r="D1668" s="162"/>
      <c r="E1668" s="163"/>
      <c r="F1668" s="160"/>
      <c r="G1668" s="160"/>
      <c r="H1668" s="164"/>
      <c r="I1668" s="165"/>
      <c r="J1668" s="166"/>
      <c r="K1668" s="160"/>
      <c r="L1668" s="160"/>
      <c r="M1668" s="160"/>
      <c r="N1668" s="160"/>
      <c r="O1668" s="160"/>
      <c r="P1668" s="167"/>
      <c r="Q1668" s="160"/>
      <c r="R1668" s="160"/>
      <c r="S1668" s="168"/>
      <c r="T1668" s="168"/>
      <c r="U1668" s="168"/>
      <c r="V1668" s="168"/>
      <c r="W1668" s="168"/>
      <c r="X1668" s="168"/>
      <c r="Y1668" s="169"/>
      <c r="Z1668" s="170"/>
      <c r="AA1668" s="170"/>
      <c r="AB1668" s="171"/>
      <c r="AC1668" s="171"/>
      <c r="AD1668" s="171"/>
      <c r="AF1668" s="168"/>
      <c r="AG1668" s="168"/>
      <c r="AH1668" s="168"/>
      <c r="AI1668" s="168"/>
      <c r="AJ1668" s="168"/>
    </row>
    <row r="1669" spans="1:36" s="26" customFormat="1" x14ac:dyDescent="0.2">
      <c r="A1669" s="160"/>
      <c r="B1669" s="161"/>
      <c r="C1669" s="160"/>
      <c r="D1669" s="162"/>
      <c r="E1669" s="163"/>
      <c r="F1669" s="160"/>
      <c r="G1669" s="160"/>
      <c r="H1669" s="164"/>
      <c r="I1669" s="165"/>
      <c r="J1669" s="166"/>
      <c r="K1669" s="160"/>
      <c r="L1669" s="160"/>
      <c r="M1669" s="160"/>
      <c r="N1669" s="160"/>
      <c r="O1669" s="160"/>
      <c r="P1669" s="167"/>
      <c r="Q1669" s="160"/>
      <c r="R1669" s="160"/>
      <c r="S1669" s="168"/>
      <c r="T1669" s="168"/>
      <c r="U1669" s="168"/>
      <c r="V1669" s="168"/>
      <c r="W1669" s="168"/>
      <c r="X1669" s="168"/>
      <c r="Y1669" s="169"/>
      <c r="Z1669" s="170"/>
      <c r="AA1669" s="170"/>
      <c r="AB1669" s="171"/>
      <c r="AC1669" s="171"/>
      <c r="AD1669" s="171"/>
      <c r="AF1669" s="168"/>
      <c r="AG1669" s="168"/>
      <c r="AH1669" s="168"/>
      <c r="AI1669" s="168"/>
      <c r="AJ1669" s="168"/>
    </row>
    <row r="1670" spans="1:36" s="26" customFormat="1" x14ac:dyDescent="0.2">
      <c r="A1670" s="160"/>
      <c r="B1670" s="161"/>
      <c r="C1670" s="160"/>
      <c r="D1670" s="162"/>
      <c r="E1670" s="163"/>
      <c r="F1670" s="160"/>
      <c r="G1670" s="160"/>
      <c r="H1670" s="164"/>
      <c r="I1670" s="165"/>
      <c r="J1670" s="166"/>
      <c r="K1670" s="160"/>
      <c r="L1670" s="160"/>
      <c r="M1670" s="160"/>
      <c r="N1670" s="160"/>
      <c r="O1670" s="160"/>
      <c r="P1670" s="167"/>
      <c r="Q1670" s="160"/>
      <c r="R1670" s="160"/>
      <c r="S1670" s="168"/>
      <c r="T1670" s="168"/>
      <c r="U1670" s="168"/>
      <c r="V1670" s="168"/>
      <c r="W1670" s="168"/>
      <c r="X1670" s="168"/>
      <c r="Y1670" s="169"/>
      <c r="Z1670" s="170"/>
      <c r="AA1670" s="170"/>
      <c r="AB1670" s="171"/>
      <c r="AC1670" s="171"/>
      <c r="AD1670" s="171"/>
      <c r="AF1670" s="168"/>
      <c r="AG1670" s="168"/>
      <c r="AH1670" s="168"/>
      <c r="AI1670" s="168"/>
      <c r="AJ1670" s="168"/>
    </row>
    <row r="1671" spans="1:36" s="26" customFormat="1" x14ac:dyDescent="0.2">
      <c r="A1671" s="160"/>
      <c r="B1671" s="161"/>
      <c r="C1671" s="160"/>
      <c r="D1671" s="162"/>
      <c r="E1671" s="163"/>
      <c r="F1671" s="160"/>
      <c r="G1671" s="160"/>
      <c r="H1671" s="164"/>
      <c r="I1671" s="165"/>
      <c r="J1671" s="166"/>
      <c r="K1671" s="160"/>
      <c r="L1671" s="160"/>
      <c r="M1671" s="160"/>
      <c r="N1671" s="160"/>
      <c r="O1671" s="160"/>
      <c r="P1671" s="167"/>
      <c r="Q1671" s="160"/>
      <c r="R1671" s="160"/>
      <c r="S1671" s="168"/>
      <c r="T1671" s="168"/>
      <c r="U1671" s="168"/>
      <c r="V1671" s="168"/>
      <c r="W1671" s="168"/>
      <c r="X1671" s="168"/>
      <c r="Y1671" s="169"/>
      <c r="Z1671" s="170"/>
      <c r="AA1671" s="170"/>
      <c r="AB1671" s="171"/>
      <c r="AC1671" s="171"/>
      <c r="AD1671" s="171"/>
      <c r="AF1671" s="168"/>
      <c r="AG1671" s="168"/>
      <c r="AH1671" s="168"/>
      <c r="AI1671" s="168"/>
      <c r="AJ1671" s="168"/>
    </row>
    <row r="1672" spans="1:36" s="26" customFormat="1" x14ac:dyDescent="0.2">
      <c r="A1672" s="160"/>
      <c r="B1672" s="161"/>
      <c r="C1672" s="160"/>
      <c r="D1672" s="162"/>
      <c r="E1672" s="163"/>
      <c r="F1672" s="160"/>
      <c r="G1672" s="160"/>
      <c r="H1672" s="164"/>
      <c r="I1672" s="165"/>
      <c r="J1672" s="166"/>
      <c r="K1672" s="160"/>
      <c r="L1672" s="160"/>
      <c r="M1672" s="160"/>
      <c r="N1672" s="160"/>
      <c r="O1672" s="160"/>
      <c r="P1672" s="167"/>
      <c r="Q1672" s="160"/>
      <c r="R1672" s="160"/>
      <c r="S1672" s="168"/>
      <c r="T1672" s="168"/>
      <c r="U1672" s="168"/>
      <c r="V1672" s="168"/>
      <c r="W1672" s="168"/>
      <c r="X1672" s="168"/>
      <c r="Y1672" s="169"/>
      <c r="Z1672" s="170"/>
      <c r="AA1672" s="170"/>
      <c r="AB1672" s="171"/>
      <c r="AC1672" s="171"/>
      <c r="AD1672" s="171"/>
      <c r="AF1672" s="168"/>
      <c r="AG1672" s="168"/>
      <c r="AH1672" s="168"/>
      <c r="AI1672" s="168"/>
      <c r="AJ1672" s="168"/>
    </row>
    <row r="1673" spans="1:36" s="26" customFormat="1" x14ac:dyDescent="0.2">
      <c r="A1673" s="160"/>
      <c r="B1673" s="161"/>
      <c r="C1673" s="160"/>
      <c r="D1673" s="162"/>
      <c r="E1673" s="163"/>
      <c r="F1673" s="160"/>
      <c r="G1673" s="160"/>
      <c r="H1673" s="164"/>
      <c r="I1673" s="165"/>
      <c r="J1673" s="166"/>
      <c r="K1673" s="160"/>
      <c r="L1673" s="160"/>
      <c r="M1673" s="160"/>
      <c r="N1673" s="160"/>
      <c r="O1673" s="160"/>
      <c r="P1673" s="167"/>
      <c r="Q1673" s="160"/>
      <c r="R1673" s="160"/>
      <c r="S1673" s="168"/>
      <c r="T1673" s="168"/>
      <c r="U1673" s="168"/>
      <c r="V1673" s="168"/>
      <c r="W1673" s="168"/>
      <c r="X1673" s="168"/>
      <c r="Y1673" s="169"/>
      <c r="Z1673" s="170"/>
      <c r="AA1673" s="170"/>
      <c r="AB1673" s="171"/>
      <c r="AC1673" s="171"/>
      <c r="AD1673" s="171"/>
      <c r="AF1673" s="168"/>
      <c r="AG1673" s="168"/>
      <c r="AH1673" s="168"/>
      <c r="AI1673" s="168"/>
      <c r="AJ1673" s="168"/>
    </row>
    <row r="1674" spans="1:36" s="26" customFormat="1" x14ac:dyDescent="0.2">
      <c r="A1674" s="160"/>
      <c r="B1674" s="161"/>
      <c r="C1674" s="160"/>
      <c r="D1674" s="162"/>
      <c r="E1674" s="163"/>
      <c r="F1674" s="160"/>
      <c r="G1674" s="160"/>
      <c r="H1674" s="164"/>
      <c r="I1674" s="165"/>
      <c r="J1674" s="166"/>
      <c r="K1674" s="160"/>
      <c r="L1674" s="160"/>
      <c r="M1674" s="160"/>
      <c r="N1674" s="160"/>
      <c r="O1674" s="160"/>
      <c r="P1674" s="167"/>
      <c r="Q1674" s="160"/>
      <c r="R1674" s="160"/>
      <c r="S1674" s="168"/>
      <c r="T1674" s="168"/>
      <c r="U1674" s="168"/>
      <c r="V1674" s="168"/>
      <c r="W1674" s="168"/>
      <c r="X1674" s="168"/>
      <c r="Y1674" s="169"/>
      <c r="Z1674" s="170"/>
      <c r="AA1674" s="170"/>
      <c r="AB1674" s="171"/>
      <c r="AC1674" s="171"/>
      <c r="AD1674" s="171"/>
      <c r="AF1674" s="168"/>
      <c r="AG1674" s="168"/>
      <c r="AH1674" s="168"/>
      <c r="AI1674" s="168"/>
      <c r="AJ1674" s="168"/>
    </row>
    <row r="1675" spans="1:36" s="26" customFormat="1" x14ac:dyDescent="0.2">
      <c r="A1675" s="160"/>
      <c r="B1675" s="161"/>
      <c r="C1675" s="160"/>
      <c r="D1675" s="162"/>
      <c r="E1675" s="163"/>
      <c r="F1675" s="160"/>
      <c r="G1675" s="160"/>
      <c r="H1675" s="164"/>
      <c r="I1675" s="165"/>
      <c r="J1675" s="166"/>
      <c r="K1675" s="160"/>
      <c r="L1675" s="160"/>
      <c r="M1675" s="160"/>
      <c r="N1675" s="160"/>
      <c r="O1675" s="160"/>
      <c r="P1675" s="167"/>
      <c r="Q1675" s="160"/>
      <c r="R1675" s="160"/>
      <c r="S1675" s="168"/>
      <c r="T1675" s="168"/>
      <c r="U1675" s="168"/>
      <c r="V1675" s="168"/>
      <c r="W1675" s="168"/>
      <c r="X1675" s="168"/>
      <c r="Y1675" s="169"/>
      <c r="Z1675" s="170"/>
      <c r="AA1675" s="170"/>
      <c r="AB1675" s="171"/>
      <c r="AC1675" s="171"/>
      <c r="AD1675" s="171"/>
      <c r="AF1675" s="168"/>
      <c r="AG1675" s="168"/>
      <c r="AH1675" s="168"/>
      <c r="AI1675" s="168"/>
      <c r="AJ1675" s="168"/>
    </row>
    <row r="1676" spans="1:36" s="26" customFormat="1" x14ac:dyDescent="0.2">
      <c r="A1676" s="160"/>
      <c r="B1676" s="161"/>
      <c r="C1676" s="160"/>
      <c r="D1676" s="162"/>
      <c r="E1676" s="163"/>
      <c r="F1676" s="160"/>
      <c r="G1676" s="160"/>
      <c r="H1676" s="164"/>
      <c r="I1676" s="165"/>
      <c r="J1676" s="166"/>
      <c r="K1676" s="160"/>
      <c r="L1676" s="160"/>
      <c r="M1676" s="160"/>
      <c r="N1676" s="160"/>
      <c r="O1676" s="160"/>
      <c r="P1676" s="167"/>
      <c r="Q1676" s="160"/>
      <c r="R1676" s="160"/>
      <c r="S1676" s="168"/>
      <c r="T1676" s="168"/>
      <c r="U1676" s="168"/>
      <c r="V1676" s="168"/>
      <c r="W1676" s="168"/>
      <c r="X1676" s="168"/>
      <c r="Y1676" s="169"/>
      <c r="Z1676" s="170"/>
      <c r="AA1676" s="170"/>
      <c r="AB1676" s="171"/>
      <c r="AC1676" s="171"/>
      <c r="AD1676" s="171"/>
      <c r="AF1676" s="168"/>
      <c r="AG1676" s="168"/>
      <c r="AH1676" s="168"/>
      <c r="AI1676" s="168"/>
      <c r="AJ1676" s="168"/>
    </row>
    <row r="1677" spans="1:36" s="26" customFormat="1" x14ac:dyDescent="0.2">
      <c r="A1677" s="160"/>
      <c r="B1677" s="161"/>
      <c r="C1677" s="160"/>
      <c r="D1677" s="162"/>
      <c r="E1677" s="163"/>
      <c r="F1677" s="160"/>
      <c r="G1677" s="160"/>
      <c r="H1677" s="164"/>
      <c r="I1677" s="165"/>
      <c r="J1677" s="166"/>
      <c r="K1677" s="160"/>
      <c r="L1677" s="160"/>
      <c r="M1677" s="160"/>
      <c r="N1677" s="160"/>
      <c r="O1677" s="160"/>
      <c r="P1677" s="167"/>
      <c r="Q1677" s="160"/>
      <c r="R1677" s="160"/>
      <c r="S1677" s="168"/>
      <c r="T1677" s="168"/>
      <c r="U1677" s="168"/>
      <c r="V1677" s="168"/>
      <c r="W1677" s="168"/>
      <c r="X1677" s="168"/>
      <c r="Y1677" s="169"/>
      <c r="Z1677" s="170"/>
      <c r="AA1677" s="170"/>
      <c r="AB1677" s="171"/>
      <c r="AC1677" s="171"/>
      <c r="AD1677" s="171"/>
      <c r="AF1677" s="168"/>
      <c r="AG1677" s="168"/>
      <c r="AH1677" s="168"/>
      <c r="AI1677" s="168"/>
      <c r="AJ1677" s="168"/>
    </row>
    <row r="1678" spans="1:36" s="26" customFormat="1" x14ac:dyDescent="0.2">
      <c r="A1678" s="160"/>
      <c r="B1678" s="161"/>
      <c r="C1678" s="160"/>
      <c r="D1678" s="162"/>
      <c r="E1678" s="163"/>
      <c r="F1678" s="160"/>
      <c r="G1678" s="160"/>
      <c r="H1678" s="164"/>
      <c r="I1678" s="165"/>
      <c r="J1678" s="166"/>
      <c r="K1678" s="160"/>
      <c r="L1678" s="160"/>
      <c r="M1678" s="160"/>
      <c r="N1678" s="160"/>
      <c r="O1678" s="160"/>
      <c r="P1678" s="167"/>
      <c r="Q1678" s="160"/>
      <c r="R1678" s="160"/>
      <c r="S1678" s="168"/>
      <c r="T1678" s="168"/>
      <c r="U1678" s="168"/>
      <c r="V1678" s="168"/>
      <c r="W1678" s="168"/>
      <c r="X1678" s="168"/>
      <c r="Y1678" s="169"/>
      <c r="Z1678" s="170"/>
      <c r="AA1678" s="170"/>
      <c r="AB1678" s="171"/>
      <c r="AC1678" s="171"/>
      <c r="AD1678" s="171"/>
      <c r="AF1678" s="168"/>
      <c r="AG1678" s="168"/>
      <c r="AH1678" s="168"/>
      <c r="AI1678" s="168"/>
      <c r="AJ1678" s="168"/>
    </row>
    <row r="1679" spans="1:36" s="26" customFormat="1" x14ac:dyDescent="0.2">
      <c r="A1679" s="160"/>
      <c r="B1679" s="161"/>
      <c r="C1679" s="160"/>
      <c r="D1679" s="162"/>
      <c r="E1679" s="163"/>
      <c r="F1679" s="160"/>
      <c r="G1679" s="160"/>
      <c r="H1679" s="164"/>
      <c r="I1679" s="165"/>
      <c r="J1679" s="166"/>
      <c r="K1679" s="160"/>
      <c r="L1679" s="160"/>
      <c r="M1679" s="160"/>
      <c r="N1679" s="160"/>
      <c r="O1679" s="160"/>
      <c r="P1679" s="167"/>
      <c r="Q1679" s="160"/>
      <c r="R1679" s="160"/>
      <c r="S1679" s="168"/>
      <c r="T1679" s="168"/>
      <c r="U1679" s="168"/>
      <c r="V1679" s="168"/>
      <c r="W1679" s="168"/>
      <c r="X1679" s="168"/>
      <c r="Y1679" s="169"/>
      <c r="Z1679" s="170"/>
      <c r="AA1679" s="170"/>
      <c r="AB1679" s="171"/>
      <c r="AC1679" s="171"/>
      <c r="AD1679" s="171"/>
      <c r="AF1679" s="168"/>
      <c r="AG1679" s="168"/>
      <c r="AH1679" s="168"/>
      <c r="AI1679" s="168"/>
      <c r="AJ1679" s="168"/>
    </row>
    <row r="1680" spans="1:36" s="26" customFormat="1" x14ac:dyDescent="0.2">
      <c r="A1680" s="160"/>
      <c r="B1680" s="161"/>
      <c r="C1680" s="160"/>
      <c r="D1680" s="162"/>
      <c r="E1680" s="163"/>
      <c r="F1680" s="160"/>
      <c r="G1680" s="160"/>
      <c r="H1680" s="164"/>
      <c r="I1680" s="165"/>
      <c r="J1680" s="166"/>
      <c r="K1680" s="160"/>
      <c r="L1680" s="160"/>
      <c r="M1680" s="160"/>
      <c r="N1680" s="160"/>
      <c r="O1680" s="160"/>
      <c r="P1680" s="167"/>
      <c r="Q1680" s="160"/>
      <c r="R1680" s="160"/>
      <c r="S1680" s="168"/>
      <c r="T1680" s="168"/>
      <c r="U1680" s="168"/>
      <c r="V1680" s="168"/>
      <c r="W1680" s="168"/>
      <c r="X1680" s="168"/>
      <c r="Y1680" s="169"/>
      <c r="Z1680" s="170"/>
      <c r="AA1680" s="170"/>
      <c r="AB1680" s="171"/>
      <c r="AC1680" s="171"/>
      <c r="AD1680" s="171"/>
      <c r="AF1680" s="168"/>
      <c r="AG1680" s="168"/>
      <c r="AH1680" s="168"/>
      <c r="AI1680" s="168"/>
      <c r="AJ1680" s="168"/>
    </row>
    <row r="1681" spans="1:36" s="26" customFormat="1" x14ac:dyDescent="0.2">
      <c r="A1681" s="160"/>
      <c r="B1681" s="161"/>
      <c r="C1681" s="160"/>
      <c r="D1681" s="162"/>
      <c r="E1681" s="163"/>
      <c r="F1681" s="160"/>
      <c r="G1681" s="160"/>
      <c r="H1681" s="164"/>
      <c r="I1681" s="165"/>
      <c r="J1681" s="166"/>
      <c r="K1681" s="160"/>
      <c r="L1681" s="160"/>
      <c r="M1681" s="160"/>
      <c r="N1681" s="160"/>
      <c r="O1681" s="160"/>
      <c r="P1681" s="167"/>
      <c r="Q1681" s="160"/>
      <c r="R1681" s="160"/>
      <c r="S1681" s="168"/>
      <c r="T1681" s="168"/>
      <c r="U1681" s="168"/>
      <c r="V1681" s="168"/>
      <c r="W1681" s="168"/>
      <c r="X1681" s="168"/>
      <c r="Y1681" s="169"/>
      <c r="Z1681" s="170"/>
      <c r="AA1681" s="170"/>
      <c r="AB1681" s="171"/>
      <c r="AC1681" s="171"/>
      <c r="AD1681" s="171"/>
      <c r="AF1681" s="168"/>
      <c r="AG1681" s="168"/>
      <c r="AH1681" s="168"/>
      <c r="AI1681" s="168"/>
      <c r="AJ1681" s="168"/>
    </row>
    <row r="1682" spans="1:36" s="26" customFormat="1" x14ac:dyDescent="0.2">
      <c r="A1682" s="160"/>
      <c r="B1682" s="161"/>
      <c r="C1682" s="160"/>
      <c r="D1682" s="162"/>
      <c r="E1682" s="163"/>
      <c r="F1682" s="160"/>
      <c r="G1682" s="160"/>
      <c r="H1682" s="164"/>
      <c r="I1682" s="165"/>
      <c r="J1682" s="166"/>
      <c r="K1682" s="160"/>
      <c r="L1682" s="160"/>
      <c r="M1682" s="160"/>
      <c r="N1682" s="160"/>
      <c r="O1682" s="160"/>
      <c r="P1682" s="167"/>
      <c r="Q1682" s="160"/>
      <c r="R1682" s="160"/>
      <c r="S1682" s="168"/>
      <c r="T1682" s="168"/>
      <c r="U1682" s="168"/>
      <c r="V1682" s="168"/>
      <c r="W1682" s="168"/>
      <c r="X1682" s="168"/>
      <c r="Y1682" s="169"/>
      <c r="Z1682" s="170"/>
      <c r="AA1682" s="170"/>
      <c r="AB1682" s="171"/>
      <c r="AC1682" s="171"/>
      <c r="AD1682" s="171"/>
      <c r="AF1682" s="168"/>
      <c r="AG1682" s="168"/>
      <c r="AH1682" s="168"/>
      <c r="AI1682" s="168"/>
      <c r="AJ1682" s="168"/>
    </row>
    <row r="1683" spans="1:36" s="26" customFormat="1" x14ac:dyDescent="0.2">
      <c r="A1683" s="160"/>
      <c r="B1683" s="161"/>
      <c r="C1683" s="160"/>
      <c r="D1683" s="162"/>
      <c r="E1683" s="163"/>
      <c r="F1683" s="160"/>
      <c r="G1683" s="160"/>
      <c r="H1683" s="164"/>
      <c r="I1683" s="165"/>
      <c r="J1683" s="166"/>
      <c r="K1683" s="160"/>
      <c r="L1683" s="160"/>
      <c r="M1683" s="160"/>
      <c r="N1683" s="160"/>
      <c r="O1683" s="160"/>
      <c r="P1683" s="167"/>
      <c r="Q1683" s="160"/>
      <c r="R1683" s="160"/>
      <c r="S1683" s="168"/>
      <c r="T1683" s="168"/>
      <c r="U1683" s="168"/>
      <c r="V1683" s="168"/>
      <c r="W1683" s="168"/>
      <c r="X1683" s="168"/>
      <c r="Y1683" s="169"/>
      <c r="Z1683" s="170"/>
      <c r="AA1683" s="170"/>
      <c r="AB1683" s="171"/>
      <c r="AC1683" s="171"/>
      <c r="AD1683" s="171"/>
      <c r="AF1683" s="168"/>
      <c r="AG1683" s="168"/>
      <c r="AH1683" s="168"/>
      <c r="AI1683" s="168"/>
      <c r="AJ1683" s="168"/>
    </row>
    <row r="1684" spans="1:36" s="26" customFormat="1" x14ac:dyDescent="0.2">
      <c r="A1684" s="160"/>
      <c r="B1684" s="161"/>
      <c r="C1684" s="160"/>
      <c r="D1684" s="162"/>
      <c r="E1684" s="163"/>
      <c r="F1684" s="160"/>
      <c r="G1684" s="160"/>
      <c r="H1684" s="164"/>
      <c r="I1684" s="165"/>
      <c r="J1684" s="166"/>
      <c r="K1684" s="160"/>
      <c r="L1684" s="160"/>
      <c r="M1684" s="160"/>
      <c r="N1684" s="160"/>
      <c r="O1684" s="160"/>
      <c r="P1684" s="167"/>
      <c r="Q1684" s="160"/>
      <c r="R1684" s="160"/>
      <c r="S1684" s="168"/>
      <c r="T1684" s="168"/>
      <c r="U1684" s="168"/>
      <c r="V1684" s="168"/>
      <c r="W1684" s="168"/>
      <c r="X1684" s="168"/>
      <c r="Y1684" s="169"/>
      <c r="Z1684" s="170"/>
      <c r="AA1684" s="170"/>
      <c r="AB1684" s="171"/>
      <c r="AC1684" s="171"/>
      <c r="AD1684" s="171"/>
      <c r="AF1684" s="168"/>
      <c r="AG1684" s="168"/>
      <c r="AH1684" s="168"/>
      <c r="AI1684" s="168"/>
      <c r="AJ1684" s="168"/>
    </row>
    <row r="1685" spans="1:36" s="26" customFormat="1" x14ac:dyDescent="0.2">
      <c r="A1685" s="160"/>
      <c r="B1685" s="161"/>
      <c r="C1685" s="160"/>
      <c r="D1685" s="162"/>
      <c r="E1685" s="163"/>
      <c r="F1685" s="160"/>
      <c r="G1685" s="160"/>
      <c r="H1685" s="164"/>
      <c r="I1685" s="165"/>
      <c r="J1685" s="166"/>
      <c r="K1685" s="160"/>
      <c r="L1685" s="160"/>
      <c r="M1685" s="160"/>
      <c r="N1685" s="160"/>
      <c r="O1685" s="160"/>
      <c r="P1685" s="167"/>
      <c r="Q1685" s="160"/>
      <c r="R1685" s="160"/>
      <c r="S1685" s="168"/>
      <c r="T1685" s="168"/>
      <c r="U1685" s="168"/>
      <c r="V1685" s="168"/>
      <c r="W1685" s="168"/>
      <c r="X1685" s="168"/>
      <c r="Y1685" s="169"/>
      <c r="Z1685" s="170"/>
      <c r="AA1685" s="170"/>
      <c r="AB1685" s="171"/>
      <c r="AC1685" s="171"/>
      <c r="AD1685" s="171"/>
      <c r="AF1685" s="168"/>
      <c r="AG1685" s="168"/>
      <c r="AH1685" s="168"/>
      <c r="AI1685" s="168"/>
      <c r="AJ1685" s="168"/>
    </row>
    <row r="1686" spans="1:36" s="26" customFormat="1" x14ac:dyDescent="0.2">
      <c r="A1686" s="160"/>
      <c r="B1686" s="161"/>
      <c r="C1686" s="160"/>
      <c r="D1686" s="162"/>
      <c r="E1686" s="163"/>
      <c r="F1686" s="160"/>
      <c r="G1686" s="160"/>
      <c r="H1686" s="164"/>
      <c r="I1686" s="165"/>
      <c r="J1686" s="166"/>
      <c r="K1686" s="160"/>
      <c r="L1686" s="160"/>
      <c r="M1686" s="160"/>
      <c r="N1686" s="160"/>
      <c r="O1686" s="160"/>
      <c r="P1686" s="167"/>
      <c r="Q1686" s="160"/>
      <c r="R1686" s="160"/>
      <c r="S1686" s="168"/>
      <c r="T1686" s="168"/>
      <c r="U1686" s="168"/>
      <c r="V1686" s="168"/>
      <c r="W1686" s="168"/>
      <c r="X1686" s="168"/>
      <c r="Y1686" s="169"/>
      <c r="Z1686" s="170"/>
      <c r="AA1686" s="170"/>
      <c r="AB1686" s="171"/>
      <c r="AC1686" s="171"/>
      <c r="AD1686" s="171"/>
      <c r="AF1686" s="168"/>
      <c r="AG1686" s="168"/>
      <c r="AH1686" s="168"/>
      <c r="AI1686" s="168"/>
      <c r="AJ1686" s="168"/>
    </row>
    <row r="1687" spans="1:36" s="26" customFormat="1" x14ac:dyDescent="0.2">
      <c r="A1687" s="160"/>
      <c r="B1687" s="161"/>
      <c r="C1687" s="160"/>
      <c r="D1687" s="162"/>
      <c r="E1687" s="163"/>
      <c r="F1687" s="160"/>
      <c r="G1687" s="160"/>
      <c r="H1687" s="164"/>
      <c r="I1687" s="165"/>
      <c r="J1687" s="166"/>
      <c r="K1687" s="160"/>
      <c r="L1687" s="160"/>
      <c r="M1687" s="160"/>
      <c r="N1687" s="160"/>
      <c r="O1687" s="160"/>
      <c r="P1687" s="167"/>
      <c r="Q1687" s="160"/>
      <c r="R1687" s="160"/>
      <c r="S1687" s="168"/>
      <c r="T1687" s="168"/>
      <c r="U1687" s="168"/>
      <c r="V1687" s="168"/>
      <c r="W1687" s="168"/>
      <c r="X1687" s="168"/>
      <c r="Y1687" s="169"/>
      <c r="Z1687" s="170"/>
      <c r="AA1687" s="170"/>
      <c r="AB1687" s="171"/>
      <c r="AC1687" s="171"/>
      <c r="AD1687" s="171"/>
      <c r="AF1687" s="168"/>
      <c r="AG1687" s="168"/>
      <c r="AH1687" s="168"/>
      <c r="AI1687" s="168"/>
      <c r="AJ1687" s="168"/>
    </row>
    <row r="1688" spans="1:36" s="26" customFormat="1" x14ac:dyDescent="0.2">
      <c r="A1688" s="160"/>
      <c r="B1688" s="161"/>
      <c r="C1688" s="160"/>
      <c r="D1688" s="162"/>
      <c r="E1688" s="163"/>
      <c r="F1688" s="160"/>
      <c r="G1688" s="160"/>
      <c r="H1688" s="164"/>
      <c r="I1688" s="165"/>
      <c r="J1688" s="166"/>
      <c r="K1688" s="160"/>
      <c r="L1688" s="160"/>
      <c r="M1688" s="160"/>
      <c r="N1688" s="160"/>
      <c r="O1688" s="160"/>
      <c r="P1688" s="167"/>
      <c r="Q1688" s="160"/>
      <c r="R1688" s="160"/>
      <c r="S1688" s="168"/>
      <c r="T1688" s="168"/>
      <c r="U1688" s="168"/>
      <c r="V1688" s="168"/>
      <c r="W1688" s="168"/>
      <c r="X1688" s="168"/>
      <c r="Y1688" s="169"/>
      <c r="Z1688" s="170"/>
      <c r="AA1688" s="170"/>
      <c r="AB1688" s="171"/>
      <c r="AC1688" s="171"/>
      <c r="AD1688" s="171"/>
      <c r="AF1688" s="168"/>
      <c r="AG1688" s="168"/>
      <c r="AH1688" s="168"/>
      <c r="AI1688" s="168"/>
      <c r="AJ1688" s="168"/>
    </row>
    <row r="1689" spans="1:36" s="26" customFormat="1" x14ac:dyDescent="0.2">
      <c r="A1689" s="160"/>
      <c r="B1689" s="161"/>
      <c r="C1689" s="160"/>
      <c r="D1689" s="162"/>
      <c r="E1689" s="163"/>
      <c r="F1689" s="160"/>
      <c r="G1689" s="160"/>
      <c r="H1689" s="164"/>
      <c r="I1689" s="165"/>
      <c r="J1689" s="166"/>
      <c r="K1689" s="160"/>
      <c r="L1689" s="160"/>
      <c r="M1689" s="160"/>
      <c r="N1689" s="160"/>
      <c r="O1689" s="160"/>
      <c r="P1689" s="167"/>
      <c r="Q1689" s="160"/>
      <c r="R1689" s="160"/>
      <c r="S1689" s="168"/>
      <c r="T1689" s="168"/>
      <c r="U1689" s="168"/>
      <c r="V1689" s="168"/>
      <c r="W1689" s="168"/>
      <c r="X1689" s="168"/>
      <c r="Y1689" s="169"/>
      <c r="Z1689" s="170"/>
      <c r="AA1689" s="170"/>
      <c r="AB1689" s="171"/>
      <c r="AC1689" s="171"/>
      <c r="AD1689" s="171"/>
      <c r="AF1689" s="168"/>
      <c r="AG1689" s="168"/>
      <c r="AH1689" s="168"/>
      <c r="AI1689" s="168"/>
      <c r="AJ1689" s="168"/>
    </row>
    <row r="1690" spans="1:36" s="26" customFormat="1" x14ac:dyDescent="0.2">
      <c r="A1690" s="160"/>
      <c r="B1690" s="161"/>
      <c r="C1690" s="160"/>
      <c r="D1690" s="162"/>
      <c r="E1690" s="163"/>
      <c r="F1690" s="160"/>
      <c r="G1690" s="160"/>
      <c r="H1690" s="164"/>
      <c r="I1690" s="165"/>
      <c r="J1690" s="166"/>
      <c r="K1690" s="160"/>
      <c r="L1690" s="160"/>
      <c r="M1690" s="160"/>
      <c r="N1690" s="160"/>
      <c r="O1690" s="160"/>
      <c r="P1690" s="167"/>
      <c r="Q1690" s="160"/>
      <c r="R1690" s="160"/>
      <c r="S1690" s="168"/>
      <c r="T1690" s="168"/>
      <c r="U1690" s="168"/>
      <c r="V1690" s="168"/>
      <c r="W1690" s="168"/>
      <c r="X1690" s="168"/>
      <c r="Y1690" s="169"/>
      <c r="Z1690" s="170"/>
      <c r="AA1690" s="170"/>
      <c r="AB1690" s="171"/>
      <c r="AC1690" s="171"/>
      <c r="AD1690" s="171"/>
      <c r="AF1690" s="168"/>
      <c r="AG1690" s="168"/>
      <c r="AH1690" s="168"/>
      <c r="AI1690" s="168"/>
      <c r="AJ1690" s="168"/>
    </row>
    <row r="1691" spans="1:36" s="26" customFormat="1" x14ac:dyDescent="0.2">
      <c r="A1691" s="160"/>
      <c r="B1691" s="161"/>
      <c r="C1691" s="160"/>
      <c r="D1691" s="162"/>
      <c r="E1691" s="163"/>
      <c r="F1691" s="160"/>
      <c r="G1691" s="160"/>
      <c r="H1691" s="164"/>
      <c r="I1691" s="165"/>
      <c r="J1691" s="166"/>
      <c r="K1691" s="160"/>
      <c r="L1691" s="160"/>
      <c r="M1691" s="160"/>
      <c r="N1691" s="160"/>
      <c r="O1691" s="160"/>
      <c r="P1691" s="167"/>
      <c r="Q1691" s="160"/>
      <c r="R1691" s="160"/>
      <c r="S1691" s="168"/>
      <c r="T1691" s="168"/>
      <c r="U1691" s="168"/>
      <c r="V1691" s="168"/>
      <c r="W1691" s="168"/>
      <c r="X1691" s="168"/>
      <c r="Y1691" s="169"/>
      <c r="Z1691" s="170"/>
      <c r="AA1691" s="170"/>
      <c r="AB1691" s="171"/>
      <c r="AC1691" s="171"/>
      <c r="AD1691" s="171"/>
      <c r="AF1691" s="168"/>
      <c r="AG1691" s="168"/>
      <c r="AH1691" s="168"/>
      <c r="AI1691" s="168"/>
      <c r="AJ1691" s="168"/>
    </row>
    <row r="1692" spans="1:36" s="26" customFormat="1" x14ac:dyDescent="0.2">
      <c r="A1692" s="160"/>
      <c r="B1692" s="161"/>
      <c r="C1692" s="160"/>
      <c r="D1692" s="162"/>
      <c r="E1692" s="163"/>
      <c r="F1692" s="160"/>
      <c r="G1692" s="160"/>
      <c r="H1692" s="164"/>
      <c r="I1692" s="165"/>
      <c r="J1692" s="166"/>
      <c r="K1692" s="160"/>
      <c r="L1692" s="160"/>
      <c r="M1692" s="160"/>
      <c r="N1692" s="160"/>
      <c r="O1692" s="160"/>
      <c r="P1692" s="167"/>
      <c r="Q1692" s="160"/>
      <c r="R1692" s="160"/>
      <c r="S1692" s="168"/>
      <c r="T1692" s="168"/>
      <c r="U1692" s="168"/>
      <c r="V1692" s="168"/>
      <c r="W1692" s="168"/>
      <c r="X1692" s="168"/>
      <c r="Y1692" s="169"/>
      <c r="Z1692" s="170"/>
      <c r="AA1692" s="170"/>
      <c r="AB1692" s="171"/>
      <c r="AC1692" s="171"/>
      <c r="AD1692" s="171"/>
      <c r="AF1692" s="168"/>
      <c r="AG1692" s="168"/>
      <c r="AH1692" s="168"/>
      <c r="AI1692" s="168"/>
      <c r="AJ1692" s="168"/>
    </row>
    <row r="1693" spans="1:36" s="26" customFormat="1" x14ac:dyDescent="0.2">
      <c r="A1693" s="160"/>
      <c r="B1693" s="161"/>
      <c r="C1693" s="160"/>
      <c r="D1693" s="162"/>
      <c r="E1693" s="163"/>
      <c r="F1693" s="160"/>
      <c r="G1693" s="160"/>
      <c r="H1693" s="164"/>
      <c r="I1693" s="165"/>
      <c r="J1693" s="166"/>
      <c r="K1693" s="160"/>
      <c r="L1693" s="160"/>
      <c r="M1693" s="160"/>
      <c r="N1693" s="160"/>
      <c r="O1693" s="160"/>
      <c r="P1693" s="167"/>
      <c r="Q1693" s="160"/>
      <c r="R1693" s="160"/>
      <c r="S1693" s="168"/>
      <c r="T1693" s="168"/>
      <c r="U1693" s="168"/>
      <c r="V1693" s="168"/>
      <c r="W1693" s="168"/>
      <c r="X1693" s="168"/>
      <c r="Y1693" s="169"/>
      <c r="Z1693" s="170"/>
      <c r="AA1693" s="170"/>
      <c r="AB1693" s="171"/>
      <c r="AC1693" s="171"/>
      <c r="AD1693" s="171"/>
      <c r="AF1693" s="168"/>
      <c r="AG1693" s="168"/>
      <c r="AH1693" s="168"/>
      <c r="AI1693" s="168"/>
      <c r="AJ1693" s="168"/>
    </row>
    <row r="1694" spans="1:36" s="26" customFormat="1" x14ac:dyDescent="0.2">
      <c r="A1694" s="160"/>
      <c r="B1694" s="161"/>
      <c r="C1694" s="160"/>
      <c r="D1694" s="162"/>
      <c r="E1694" s="163"/>
      <c r="F1694" s="160"/>
      <c r="G1694" s="160"/>
      <c r="H1694" s="164"/>
      <c r="I1694" s="165"/>
      <c r="J1694" s="166"/>
      <c r="K1694" s="160"/>
      <c r="L1694" s="160"/>
      <c r="M1694" s="160"/>
      <c r="N1694" s="160"/>
      <c r="O1694" s="160"/>
      <c r="P1694" s="167"/>
      <c r="Q1694" s="160"/>
      <c r="R1694" s="160"/>
      <c r="S1694" s="168"/>
      <c r="T1694" s="168"/>
      <c r="U1694" s="168"/>
      <c r="V1694" s="168"/>
      <c r="W1694" s="168"/>
      <c r="X1694" s="168"/>
      <c r="Y1694" s="169"/>
      <c r="Z1694" s="170"/>
      <c r="AA1694" s="170"/>
      <c r="AB1694" s="171"/>
      <c r="AC1694" s="171"/>
      <c r="AD1694" s="171"/>
      <c r="AF1694" s="168"/>
      <c r="AG1694" s="168"/>
      <c r="AH1694" s="168"/>
      <c r="AI1694" s="168"/>
      <c r="AJ1694" s="168"/>
    </row>
    <row r="1695" spans="1:36" s="26" customFormat="1" x14ac:dyDescent="0.2">
      <c r="A1695" s="160"/>
      <c r="B1695" s="161"/>
      <c r="C1695" s="160"/>
      <c r="D1695" s="162"/>
      <c r="E1695" s="163"/>
      <c r="F1695" s="160"/>
      <c r="G1695" s="160"/>
      <c r="H1695" s="164"/>
      <c r="I1695" s="165"/>
      <c r="J1695" s="166"/>
      <c r="K1695" s="160"/>
      <c r="L1695" s="160"/>
      <c r="M1695" s="160"/>
      <c r="N1695" s="160"/>
      <c r="O1695" s="160"/>
      <c r="P1695" s="167"/>
      <c r="Q1695" s="160"/>
      <c r="R1695" s="160"/>
      <c r="S1695" s="168"/>
      <c r="T1695" s="168"/>
      <c r="U1695" s="168"/>
      <c r="V1695" s="168"/>
      <c r="W1695" s="168"/>
      <c r="X1695" s="168"/>
      <c r="Y1695" s="169"/>
      <c r="Z1695" s="170"/>
      <c r="AA1695" s="170"/>
      <c r="AB1695" s="171"/>
      <c r="AC1695" s="171"/>
      <c r="AD1695" s="171"/>
      <c r="AF1695" s="168"/>
      <c r="AG1695" s="168"/>
      <c r="AH1695" s="168"/>
      <c r="AI1695" s="168"/>
      <c r="AJ1695" s="168"/>
    </row>
    <row r="1696" spans="1:36" s="26" customFormat="1" x14ac:dyDescent="0.2">
      <c r="A1696" s="160"/>
      <c r="B1696" s="161"/>
      <c r="C1696" s="160"/>
      <c r="D1696" s="162"/>
      <c r="E1696" s="163"/>
      <c r="F1696" s="160"/>
      <c r="G1696" s="160"/>
      <c r="H1696" s="164"/>
      <c r="I1696" s="165"/>
      <c r="J1696" s="166"/>
      <c r="K1696" s="160"/>
      <c r="L1696" s="160"/>
      <c r="M1696" s="160"/>
      <c r="N1696" s="160"/>
      <c r="O1696" s="160"/>
      <c r="P1696" s="167"/>
      <c r="Q1696" s="160"/>
      <c r="R1696" s="160"/>
      <c r="S1696" s="168"/>
      <c r="T1696" s="168"/>
      <c r="U1696" s="168"/>
      <c r="V1696" s="168"/>
      <c r="W1696" s="168"/>
      <c r="X1696" s="168"/>
      <c r="Y1696" s="169"/>
      <c r="Z1696" s="170"/>
      <c r="AA1696" s="170"/>
      <c r="AB1696" s="171"/>
      <c r="AC1696" s="171"/>
      <c r="AD1696" s="171"/>
      <c r="AF1696" s="168"/>
      <c r="AG1696" s="168"/>
      <c r="AH1696" s="168"/>
      <c r="AI1696" s="168"/>
      <c r="AJ1696" s="168"/>
    </row>
    <row r="1697" spans="1:36" s="26" customFormat="1" x14ac:dyDescent="0.2">
      <c r="A1697" s="160"/>
      <c r="B1697" s="161"/>
      <c r="C1697" s="160"/>
      <c r="D1697" s="162"/>
      <c r="E1697" s="163"/>
      <c r="F1697" s="160"/>
      <c r="G1697" s="160"/>
      <c r="H1697" s="164"/>
      <c r="I1697" s="165"/>
      <c r="J1697" s="166"/>
      <c r="K1697" s="160"/>
      <c r="L1697" s="160"/>
      <c r="M1697" s="160"/>
      <c r="N1697" s="160"/>
      <c r="O1697" s="160"/>
      <c r="P1697" s="167"/>
      <c r="Q1697" s="160"/>
      <c r="R1697" s="160"/>
      <c r="S1697" s="168"/>
      <c r="T1697" s="168"/>
      <c r="U1697" s="168"/>
      <c r="V1697" s="168"/>
      <c r="W1697" s="168"/>
      <c r="X1697" s="168"/>
      <c r="Y1697" s="169"/>
      <c r="Z1697" s="170"/>
      <c r="AA1697" s="170"/>
      <c r="AB1697" s="171"/>
      <c r="AC1697" s="171"/>
      <c r="AD1697" s="171"/>
      <c r="AF1697" s="168"/>
      <c r="AG1697" s="168"/>
      <c r="AH1697" s="168"/>
      <c r="AI1697" s="168"/>
      <c r="AJ1697" s="168"/>
    </row>
    <row r="1698" spans="1:36" s="26" customFormat="1" x14ac:dyDescent="0.2">
      <c r="A1698" s="160"/>
      <c r="B1698" s="161"/>
      <c r="C1698" s="160"/>
      <c r="D1698" s="162"/>
      <c r="E1698" s="163"/>
      <c r="F1698" s="160"/>
      <c r="G1698" s="160"/>
      <c r="H1698" s="164"/>
      <c r="I1698" s="165"/>
      <c r="J1698" s="166"/>
      <c r="K1698" s="160"/>
      <c r="L1698" s="160"/>
      <c r="M1698" s="160"/>
      <c r="N1698" s="160"/>
      <c r="O1698" s="160"/>
      <c r="P1698" s="167"/>
      <c r="Q1698" s="160"/>
      <c r="R1698" s="160"/>
      <c r="S1698" s="168"/>
      <c r="T1698" s="168"/>
      <c r="U1698" s="168"/>
      <c r="V1698" s="168"/>
      <c r="W1698" s="168"/>
      <c r="X1698" s="168"/>
      <c r="Y1698" s="169"/>
      <c r="Z1698" s="170"/>
      <c r="AA1698" s="170"/>
      <c r="AB1698" s="171"/>
      <c r="AC1698" s="171"/>
      <c r="AD1698" s="171"/>
      <c r="AF1698" s="168"/>
      <c r="AG1698" s="168"/>
      <c r="AH1698" s="168"/>
      <c r="AI1698" s="168"/>
      <c r="AJ1698" s="168"/>
    </row>
    <row r="1699" spans="1:36" s="26" customFormat="1" x14ac:dyDescent="0.2">
      <c r="A1699" s="160"/>
      <c r="B1699" s="161"/>
      <c r="C1699" s="160"/>
      <c r="D1699" s="162"/>
      <c r="E1699" s="163"/>
      <c r="F1699" s="160"/>
      <c r="G1699" s="160"/>
      <c r="H1699" s="164"/>
      <c r="I1699" s="165"/>
      <c r="J1699" s="166"/>
      <c r="K1699" s="160"/>
      <c r="L1699" s="160"/>
      <c r="M1699" s="160"/>
      <c r="N1699" s="160"/>
      <c r="O1699" s="160"/>
      <c r="P1699" s="167"/>
      <c r="Q1699" s="160"/>
      <c r="R1699" s="160"/>
      <c r="S1699" s="168"/>
      <c r="T1699" s="168"/>
      <c r="U1699" s="168"/>
      <c r="V1699" s="168"/>
      <c r="W1699" s="168"/>
      <c r="X1699" s="168"/>
      <c r="Y1699" s="169"/>
      <c r="Z1699" s="170"/>
      <c r="AA1699" s="170"/>
      <c r="AB1699" s="171"/>
      <c r="AC1699" s="171"/>
      <c r="AD1699" s="171"/>
      <c r="AF1699" s="168"/>
      <c r="AG1699" s="168"/>
      <c r="AH1699" s="168"/>
      <c r="AI1699" s="168"/>
      <c r="AJ1699" s="168"/>
    </row>
    <row r="1700" spans="1:36" s="26" customFormat="1" x14ac:dyDescent="0.2">
      <c r="A1700" s="160"/>
      <c r="B1700" s="161"/>
      <c r="C1700" s="160"/>
      <c r="D1700" s="162"/>
      <c r="E1700" s="163"/>
      <c r="F1700" s="160"/>
      <c r="G1700" s="160"/>
      <c r="H1700" s="164"/>
      <c r="I1700" s="165"/>
      <c r="J1700" s="166"/>
      <c r="K1700" s="160"/>
      <c r="L1700" s="160"/>
      <c r="M1700" s="160"/>
      <c r="N1700" s="160"/>
      <c r="O1700" s="160"/>
      <c r="P1700" s="167"/>
      <c r="Q1700" s="160"/>
      <c r="R1700" s="160"/>
      <c r="S1700" s="168"/>
      <c r="T1700" s="168"/>
      <c r="U1700" s="168"/>
      <c r="V1700" s="168"/>
      <c r="W1700" s="168"/>
      <c r="X1700" s="168"/>
      <c r="Y1700" s="169"/>
      <c r="Z1700" s="170"/>
      <c r="AA1700" s="170"/>
      <c r="AB1700" s="171"/>
      <c r="AC1700" s="171"/>
      <c r="AD1700" s="171"/>
      <c r="AF1700" s="168"/>
      <c r="AG1700" s="168"/>
      <c r="AH1700" s="168"/>
      <c r="AI1700" s="168"/>
      <c r="AJ1700" s="168"/>
    </row>
    <row r="1701" spans="1:36" s="26" customFormat="1" x14ac:dyDescent="0.2">
      <c r="A1701" s="160"/>
      <c r="B1701" s="161"/>
      <c r="C1701" s="160"/>
      <c r="D1701" s="162"/>
      <c r="E1701" s="163"/>
      <c r="F1701" s="160"/>
      <c r="G1701" s="160"/>
      <c r="H1701" s="164"/>
      <c r="I1701" s="165"/>
      <c r="J1701" s="166"/>
      <c r="K1701" s="160"/>
      <c r="L1701" s="160"/>
      <c r="M1701" s="160"/>
      <c r="N1701" s="160"/>
      <c r="O1701" s="160"/>
      <c r="P1701" s="167"/>
      <c r="Q1701" s="160"/>
      <c r="R1701" s="160"/>
      <c r="S1701" s="168"/>
      <c r="T1701" s="168"/>
      <c r="U1701" s="168"/>
      <c r="V1701" s="168"/>
      <c r="W1701" s="168"/>
      <c r="X1701" s="168"/>
      <c r="Y1701" s="169"/>
      <c r="Z1701" s="170"/>
      <c r="AA1701" s="170"/>
      <c r="AB1701" s="171"/>
      <c r="AC1701" s="171"/>
      <c r="AD1701" s="171"/>
      <c r="AF1701" s="168"/>
      <c r="AG1701" s="168"/>
      <c r="AH1701" s="168"/>
      <c r="AI1701" s="168"/>
      <c r="AJ1701" s="168"/>
    </row>
    <row r="1702" spans="1:36" s="26" customFormat="1" x14ac:dyDescent="0.2">
      <c r="A1702" s="160"/>
      <c r="B1702" s="161"/>
      <c r="C1702" s="160"/>
      <c r="D1702" s="162"/>
      <c r="E1702" s="163"/>
      <c r="F1702" s="160"/>
      <c r="G1702" s="160"/>
      <c r="H1702" s="164"/>
      <c r="I1702" s="165"/>
      <c r="J1702" s="166"/>
      <c r="K1702" s="160"/>
      <c r="L1702" s="160"/>
      <c r="M1702" s="160"/>
      <c r="N1702" s="160"/>
      <c r="O1702" s="160"/>
      <c r="P1702" s="167"/>
      <c r="Q1702" s="160"/>
      <c r="R1702" s="160"/>
      <c r="S1702" s="168"/>
      <c r="T1702" s="168"/>
      <c r="U1702" s="168"/>
      <c r="V1702" s="168"/>
      <c r="W1702" s="168"/>
      <c r="X1702" s="168"/>
      <c r="Y1702" s="169"/>
      <c r="Z1702" s="170"/>
      <c r="AA1702" s="170"/>
      <c r="AB1702" s="171"/>
      <c r="AC1702" s="171"/>
      <c r="AD1702" s="171"/>
      <c r="AF1702" s="168"/>
      <c r="AG1702" s="168"/>
      <c r="AH1702" s="168"/>
      <c r="AI1702" s="168"/>
      <c r="AJ1702" s="168"/>
    </row>
    <row r="1703" spans="1:36" s="26" customFormat="1" x14ac:dyDescent="0.2">
      <c r="A1703" s="160"/>
      <c r="B1703" s="161"/>
      <c r="C1703" s="160"/>
      <c r="D1703" s="162"/>
      <c r="E1703" s="163"/>
      <c r="F1703" s="160"/>
      <c r="G1703" s="160"/>
      <c r="H1703" s="164"/>
      <c r="I1703" s="165"/>
      <c r="J1703" s="166"/>
      <c r="K1703" s="160"/>
      <c r="L1703" s="160"/>
      <c r="M1703" s="160"/>
      <c r="N1703" s="160"/>
      <c r="O1703" s="160"/>
      <c r="P1703" s="167"/>
      <c r="Q1703" s="160"/>
      <c r="R1703" s="160"/>
      <c r="S1703" s="168"/>
      <c r="T1703" s="168"/>
      <c r="U1703" s="168"/>
      <c r="V1703" s="168"/>
      <c r="W1703" s="168"/>
      <c r="X1703" s="168"/>
      <c r="Y1703" s="169"/>
      <c r="Z1703" s="170"/>
      <c r="AA1703" s="170"/>
      <c r="AB1703" s="171"/>
      <c r="AC1703" s="171"/>
      <c r="AD1703" s="171"/>
      <c r="AF1703" s="168"/>
      <c r="AG1703" s="168"/>
      <c r="AH1703" s="168"/>
      <c r="AI1703" s="168"/>
      <c r="AJ1703" s="168"/>
    </row>
    <row r="1704" spans="1:36" s="26" customFormat="1" x14ac:dyDescent="0.2">
      <c r="A1704" s="160"/>
      <c r="B1704" s="161"/>
      <c r="C1704" s="160"/>
      <c r="D1704" s="162"/>
      <c r="E1704" s="163"/>
      <c r="F1704" s="160"/>
      <c r="G1704" s="160"/>
      <c r="H1704" s="164"/>
      <c r="I1704" s="165"/>
      <c r="J1704" s="166"/>
      <c r="K1704" s="160"/>
      <c r="L1704" s="160"/>
      <c r="M1704" s="160"/>
      <c r="N1704" s="160"/>
      <c r="O1704" s="160"/>
      <c r="P1704" s="167"/>
      <c r="Q1704" s="160"/>
      <c r="R1704" s="160"/>
      <c r="S1704" s="168"/>
      <c r="T1704" s="168"/>
      <c r="U1704" s="168"/>
      <c r="V1704" s="168"/>
      <c r="W1704" s="168"/>
      <c r="X1704" s="168"/>
      <c r="Y1704" s="169"/>
      <c r="Z1704" s="170"/>
      <c r="AA1704" s="170"/>
      <c r="AB1704" s="171"/>
      <c r="AC1704" s="171"/>
      <c r="AD1704" s="171"/>
      <c r="AF1704" s="168"/>
      <c r="AG1704" s="168"/>
      <c r="AH1704" s="168"/>
      <c r="AI1704" s="168"/>
      <c r="AJ1704" s="168"/>
    </row>
    <row r="1705" spans="1:36" s="26" customFormat="1" x14ac:dyDescent="0.2">
      <c r="A1705" s="160"/>
      <c r="B1705" s="161"/>
      <c r="C1705" s="160"/>
      <c r="D1705" s="162"/>
      <c r="E1705" s="163"/>
      <c r="F1705" s="160"/>
      <c r="G1705" s="160"/>
      <c r="H1705" s="164"/>
      <c r="I1705" s="165"/>
      <c r="J1705" s="166"/>
      <c r="K1705" s="160"/>
      <c r="L1705" s="160"/>
      <c r="M1705" s="160"/>
      <c r="N1705" s="160"/>
      <c r="O1705" s="160"/>
      <c r="P1705" s="167"/>
      <c r="Q1705" s="160"/>
      <c r="R1705" s="160"/>
      <c r="S1705" s="168"/>
      <c r="T1705" s="168"/>
      <c r="U1705" s="168"/>
      <c r="V1705" s="168"/>
      <c r="W1705" s="168"/>
      <c r="X1705" s="168"/>
      <c r="Y1705" s="169"/>
      <c r="Z1705" s="170"/>
      <c r="AA1705" s="170"/>
      <c r="AB1705" s="171"/>
      <c r="AC1705" s="171"/>
      <c r="AD1705" s="171"/>
      <c r="AF1705" s="168"/>
      <c r="AG1705" s="168"/>
      <c r="AH1705" s="168"/>
      <c r="AI1705" s="168"/>
      <c r="AJ1705" s="168"/>
    </row>
    <row r="1706" spans="1:36" s="26" customFormat="1" x14ac:dyDescent="0.2">
      <c r="A1706" s="160"/>
      <c r="B1706" s="161"/>
      <c r="C1706" s="160"/>
      <c r="D1706" s="162"/>
      <c r="E1706" s="163"/>
      <c r="F1706" s="160"/>
      <c r="G1706" s="160"/>
      <c r="H1706" s="164"/>
      <c r="I1706" s="165"/>
      <c r="J1706" s="166"/>
      <c r="K1706" s="160"/>
      <c r="L1706" s="160"/>
      <c r="M1706" s="160"/>
      <c r="N1706" s="160"/>
      <c r="O1706" s="160"/>
      <c r="P1706" s="167"/>
      <c r="Q1706" s="160"/>
      <c r="R1706" s="160"/>
      <c r="S1706" s="168"/>
      <c r="T1706" s="168"/>
      <c r="U1706" s="168"/>
      <c r="V1706" s="168"/>
      <c r="W1706" s="168"/>
      <c r="X1706" s="168"/>
      <c r="Y1706" s="169"/>
      <c r="Z1706" s="170"/>
      <c r="AA1706" s="170"/>
      <c r="AB1706" s="171"/>
      <c r="AC1706" s="171"/>
      <c r="AD1706" s="171"/>
      <c r="AF1706" s="168"/>
      <c r="AG1706" s="168"/>
      <c r="AH1706" s="168"/>
      <c r="AI1706" s="168"/>
      <c r="AJ1706" s="168"/>
    </row>
    <row r="1707" spans="1:36" s="26" customFormat="1" x14ac:dyDescent="0.2">
      <c r="A1707" s="160"/>
      <c r="B1707" s="161"/>
      <c r="C1707" s="160"/>
      <c r="D1707" s="162"/>
      <c r="E1707" s="163"/>
      <c r="F1707" s="160"/>
      <c r="G1707" s="160"/>
      <c r="H1707" s="164"/>
      <c r="I1707" s="165"/>
      <c r="J1707" s="166"/>
      <c r="K1707" s="160"/>
      <c r="L1707" s="160"/>
      <c r="M1707" s="160"/>
      <c r="N1707" s="160"/>
      <c r="O1707" s="160"/>
      <c r="P1707" s="167"/>
      <c r="Q1707" s="160"/>
      <c r="R1707" s="160"/>
      <c r="S1707" s="168"/>
      <c r="T1707" s="168"/>
      <c r="U1707" s="168"/>
      <c r="V1707" s="168"/>
      <c r="W1707" s="168"/>
      <c r="X1707" s="168"/>
      <c r="Y1707" s="169"/>
      <c r="Z1707" s="170"/>
      <c r="AA1707" s="170"/>
      <c r="AB1707" s="171"/>
      <c r="AC1707" s="171"/>
      <c r="AD1707" s="171"/>
      <c r="AF1707" s="168"/>
      <c r="AG1707" s="168"/>
      <c r="AH1707" s="168"/>
      <c r="AI1707" s="168"/>
      <c r="AJ1707" s="168"/>
    </row>
    <row r="1708" spans="1:36" s="26" customFormat="1" x14ac:dyDescent="0.2">
      <c r="A1708" s="160"/>
      <c r="B1708" s="161"/>
      <c r="C1708" s="160"/>
      <c r="D1708" s="162"/>
      <c r="E1708" s="163"/>
      <c r="F1708" s="160"/>
      <c r="G1708" s="160"/>
      <c r="H1708" s="164"/>
      <c r="I1708" s="165"/>
      <c r="J1708" s="166"/>
      <c r="K1708" s="160"/>
      <c r="L1708" s="160"/>
      <c r="M1708" s="160"/>
      <c r="N1708" s="160"/>
      <c r="O1708" s="160"/>
      <c r="P1708" s="167"/>
      <c r="Q1708" s="160"/>
      <c r="R1708" s="160"/>
      <c r="S1708" s="168"/>
      <c r="T1708" s="168"/>
      <c r="U1708" s="168"/>
      <c r="V1708" s="168"/>
      <c r="W1708" s="168"/>
      <c r="X1708" s="168"/>
      <c r="Y1708" s="169"/>
      <c r="Z1708" s="170"/>
      <c r="AA1708" s="170"/>
      <c r="AB1708" s="171"/>
      <c r="AC1708" s="171"/>
      <c r="AD1708" s="171"/>
      <c r="AF1708" s="168"/>
      <c r="AG1708" s="168"/>
      <c r="AH1708" s="168"/>
      <c r="AI1708" s="168"/>
      <c r="AJ1708" s="168"/>
    </row>
    <row r="1709" spans="1:36" s="26" customFormat="1" x14ac:dyDescent="0.2">
      <c r="A1709" s="160"/>
      <c r="B1709" s="161"/>
      <c r="C1709" s="160"/>
      <c r="D1709" s="162"/>
      <c r="E1709" s="163"/>
      <c r="F1709" s="160"/>
      <c r="G1709" s="160"/>
      <c r="H1709" s="164"/>
      <c r="I1709" s="165"/>
      <c r="J1709" s="166"/>
      <c r="K1709" s="160"/>
      <c r="L1709" s="160"/>
      <c r="M1709" s="160"/>
      <c r="N1709" s="160"/>
      <c r="O1709" s="160"/>
      <c r="P1709" s="167"/>
      <c r="Q1709" s="160"/>
      <c r="R1709" s="160"/>
      <c r="S1709" s="168"/>
      <c r="T1709" s="168"/>
      <c r="U1709" s="168"/>
      <c r="V1709" s="168"/>
      <c r="W1709" s="168"/>
      <c r="X1709" s="168"/>
      <c r="Y1709" s="169"/>
      <c r="Z1709" s="170"/>
      <c r="AA1709" s="170"/>
      <c r="AB1709" s="171"/>
      <c r="AC1709" s="171"/>
      <c r="AD1709" s="171"/>
      <c r="AF1709" s="168"/>
      <c r="AG1709" s="168"/>
      <c r="AH1709" s="168"/>
      <c r="AI1709" s="168"/>
      <c r="AJ1709" s="168"/>
    </row>
    <row r="1710" spans="1:36" s="26" customFormat="1" x14ac:dyDescent="0.2">
      <c r="A1710" s="160"/>
      <c r="B1710" s="161"/>
      <c r="C1710" s="160"/>
      <c r="D1710" s="162"/>
      <c r="E1710" s="163"/>
      <c r="F1710" s="160"/>
      <c r="G1710" s="160"/>
      <c r="H1710" s="164"/>
      <c r="I1710" s="165"/>
      <c r="J1710" s="166"/>
      <c r="K1710" s="160"/>
      <c r="L1710" s="160"/>
      <c r="M1710" s="160"/>
      <c r="N1710" s="160"/>
      <c r="O1710" s="160"/>
      <c r="P1710" s="167"/>
      <c r="Q1710" s="160"/>
      <c r="R1710" s="160"/>
      <c r="S1710" s="168"/>
      <c r="T1710" s="168"/>
      <c r="U1710" s="168"/>
      <c r="V1710" s="168"/>
      <c r="W1710" s="168"/>
      <c r="X1710" s="168"/>
      <c r="Y1710" s="169"/>
      <c r="Z1710" s="170"/>
      <c r="AA1710" s="170"/>
      <c r="AB1710" s="171"/>
      <c r="AC1710" s="171"/>
      <c r="AD1710" s="171"/>
      <c r="AF1710" s="168"/>
      <c r="AG1710" s="168"/>
      <c r="AH1710" s="168"/>
      <c r="AI1710" s="168"/>
      <c r="AJ1710" s="168"/>
    </row>
    <row r="1711" spans="1:36" s="26" customFormat="1" x14ac:dyDescent="0.2">
      <c r="A1711" s="160"/>
      <c r="B1711" s="161"/>
      <c r="C1711" s="160"/>
      <c r="D1711" s="162"/>
      <c r="E1711" s="163"/>
      <c r="F1711" s="160"/>
      <c r="G1711" s="160"/>
      <c r="H1711" s="164"/>
      <c r="I1711" s="165"/>
      <c r="J1711" s="166"/>
      <c r="K1711" s="160"/>
      <c r="L1711" s="160"/>
      <c r="M1711" s="160"/>
      <c r="N1711" s="160"/>
      <c r="O1711" s="160"/>
      <c r="P1711" s="167"/>
      <c r="Q1711" s="160"/>
      <c r="R1711" s="160"/>
      <c r="S1711" s="168"/>
      <c r="T1711" s="168"/>
      <c r="U1711" s="168"/>
      <c r="V1711" s="168"/>
      <c r="W1711" s="168"/>
      <c r="X1711" s="168"/>
      <c r="Y1711" s="169"/>
      <c r="Z1711" s="170"/>
      <c r="AA1711" s="170"/>
      <c r="AB1711" s="171"/>
      <c r="AC1711" s="171"/>
      <c r="AD1711" s="171"/>
      <c r="AF1711" s="168"/>
      <c r="AG1711" s="168"/>
      <c r="AH1711" s="168"/>
      <c r="AI1711" s="168"/>
      <c r="AJ1711" s="168"/>
    </row>
    <row r="1712" spans="1:36" s="26" customFormat="1" x14ac:dyDescent="0.2">
      <c r="A1712" s="160"/>
      <c r="B1712" s="161"/>
      <c r="C1712" s="160"/>
      <c r="D1712" s="162"/>
      <c r="E1712" s="163"/>
      <c r="F1712" s="160"/>
      <c r="G1712" s="160"/>
      <c r="H1712" s="164"/>
      <c r="I1712" s="165"/>
      <c r="J1712" s="166"/>
      <c r="K1712" s="160"/>
      <c r="L1712" s="160"/>
      <c r="M1712" s="160"/>
      <c r="N1712" s="160"/>
      <c r="O1712" s="160"/>
      <c r="P1712" s="167"/>
      <c r="Q1712" s="160"/>
      <c r="R1712" s="160"/>
      <c r="S1712" s="168"/>
      <c r="T1712" s="168"/>
      <c r="U1712" s="168"/>
      <c r="V1712" s="168"/>
      <c r="W1712" s="168"/>
      <c r="X1712" s="168"/>
      <c r="Y1712" s="169"/>
      <c r="Z1712" s="170"/>
      <c r="AA1712" s="170"/>
      <c r="AB1712" s="171"/>
      <c r="AC1712" s="171"/>
      <c r="AD1712" s="171"/>
      <c r="AF1712" s="168"/>
      <c r="AG1712" s="168"/>
      <c r="AH1712" s="168"/>
      <c r="AI1712" s="168"/>
      <c r="AJ1712" s="168"/>
    </row>
    <row r="1713" spans="1:36" s="26" customFormat="1" x14ac:dyDescent="0.2">
      <c r="A1713" s="160"/>
      <c r="B1713" s="161"/>
      <c r="C1713" s="160"/>
      <c r="D1713" s="162"/>
      <c r="E1713" s="163"/>
      <c r="F1713" s="160"/>
      <c r="G1713" s="160"/>
      <c r="H1713" s="164"/>
      <c r="I1713" s="165"/>
      <c r="J1713" s="166"/>
      <c r="K1713" s="160"/>
      <c r="L1713" s="160"/>
      <c r="M1713" s="160"/>
      <c r="N1713" s="160"/>
      <c r="O1713" s="160"/>
      <c r="P1713" s="167"/>
      <c r="Q1713" s="160"/>
      <c r="R1713" s="160"/>
      <c r="S1713" s="168"/>
      <c r="T1713" s="168"/>
      <c r="U1713" s="168"/>
      <c r="V1713" s="168"/>
      <c r="W1713" s="168"/>
      <c r="X1713" s="168"/>
      <c r="Y1713" s="169"/>
      <c r="Z1713" s="170"/>
      <c r="AA1713" s="170"/>
      <c r="AB1713" s="171"/>
      <c r="AC1713" s="171"/>
      <c r="AD1713" s="171"/>
      <c r="AF1713" s="168"/>
      <c r="AG1713" s="168"/>
      <c r="AH1713" s="168"/>
      <c r="AI1713" s="168"/>
      <c r="AJ1713" s="168"/>
    </row>
    <row r="1714" spans="1:36" s="26" customFormat="1" x14ac:dyDescent="0.2">
      <c r="A1714" s="160"/>
      <c r="B1714" s="161"/>
      <c r="C1714" s="160"/>
      <c r="D1714" s="162"/>
      <c r="E1714" s="163"/>
      <c r="F1714" s="160"/>
      <c r="G1714" s="160"/>
      <c r="H1714" s="164"/>
      <c r="I1714" s="165"/>
      <c r="J1714" s="166"/>
      <c r="K1714" s="160"/>
      <c r="L1714" s="160"/>
      <c r="M1714" s="160"/>
      <c r="N1714" s="160"/>
      <c r="O1714" s="160"/>
      <c r="P1714" s="167"/>
      <c r="Q1714" s="160"/>
      <c r="R1714" s="160"/>
      <c r="S1714" s="168"/>
      <c r="T1714" s="168"/>
      <c r="U1714" s="168"/>
      <c r="V1714" s="168"/>
      <c r="W1714" s="168"/>
      <c r="X1714" s="168"/>
      <c r="Y1714" s="169"/>
      <c r="Z1714" s="170"/>
      <c r="AA1714" s="170"/>
      <c r="AB1714" s="171"/>
      <c r="AC1714" s="171"/>
      <c r="AD1714" s="171"/>
      <c r="AF1714" s="168"/>
      <c r="AG1714" s="168"/>
      <c r="AH1714" s="168"/>
      <c r="AI1714" s="168"/>
      <c r="AJ1714" s="168"/>
    </row>
    <row r="1715" spans="1:36" s="26" customFormat="1" x14ac:dyDescent="0.2">
      <c r="A1715" s="160"/>
      <c r="B1715" s="161"/>
      <c r="C1715" s="160"/>
      <c r="D1715" s="162"/>
      <c r="E1715" s="163"/>
      <c r="F1715" s="160"/>
      <c r="G1715" s="160"/>
      <c r="H1715" s="164"/>
      <c r="I1715" s="165"/>
      <c r="J1715" s="166"/>
      <c r="K1715" s="160"/>
      <c r="L1715" s="160"/>
      <c r="M1715" s="160"/>
      <c r="N1715" s="160"/>
      <c r="O1715" s="160"/>
      <c r="P1715" s="167"/>
      <c r="Q1715" s="160"/>
      <c r="R1715" s="160"/>
      <c r="S1715" s="168"/>
      <c r="T1715" s="168"/>
      <c r="U1715" s="168"/>
      <c r="V1715" s="168"/>
      <c r="W1715" s="168"/>
      <c r="X1715" s="168"/>
      <c r="Y1715" s="169"/>
      <c r="Z1715" s="170"/>
      <c r="AA1715" s="170"/>
      <c r="AB1715" s="171"/>
      <c r="AC1715" s="171"/>
      <c r="AD1715" s="171"/>
      <c r="AF1715" s="168"/>
      <c r="AG1715" s="168"/>
      <c r="AH1715" s="168"/>
      <c r="AI1715" s="168"/>
      <c r="AJ1715" s="168"/>
    </row>
    <row r="1716" spans="1:36" s="26" customFormat="1" x14ac:dyDescent="0.2">
      <c r="A1716" s="160"/>
      <c r="B1716" s="161"/>
      <c r="C1716" s="160"/>
      <c r="D1716" s="162"/>
      <c r="E1716" s="163"/>
      <c r="F1716" s="160"/>
      <c r="G1716" s="160"/>
      <c r="H1716" s="164"/>
      <c r="I1716" s="165"/>
      <c r="J1716" s="166"/>
      <c r="K1716" s="160"/>
      <c r="L1716" s="160"/>
      <c r="M1716" s="160"/>
      <c r="N1716" s="160"/>
      <c r="O1716" s="160"/>
      <c r="P1716" s="167"/>
      <c r="Q1716" s="160"/>
      <c r="R1716" s="160"/>
      <c r="S1716" s="168"/>
      <c r="T1716" s="168"/>
      <c r="U1716" s="168"/>
      <c r="V1716" s="168"/>
      <c r="W1716" s="168"/>
      <c r="X1716" s="168"/>
      <c r="Y1716" s="169"/>
      <c r="Z1716" s="170"/>
      <c r="AA1716" s="170"/>
      <c r="AB1716" s="171"/>
      <c r="AC1716" s="171"/>
      <c r="AD1716" s="171"/>
      <c r="AF1716" s="168"/>
      <c r="AG1716" s="168"/>
      <c r="AH1716" s="168"/>
      <c r="AI1716" s="168"/>
      <c r="AJ1716" s="168"/>
    </row>
    <row r="1717" spans="1:36" s="26" customFormat="1" x14ac:dyDescent="0.2">
      <c r="A1717" s="160"/>
      <c r="B1717" s="161"/>
      <c r="C1717" s="160"/>
      <c r="D1717" s="162"/>
      <c r="E1717" s="163"/>
      <c r="F1717" s="160"/>
      <c r="G1717" s="160"/>
      <c r="H1717" s="164"/>
      <c r="I1717" s="165"/>
      <c r="J1717" s="166"/>
      <c r="K1717" s="160"/>
      <c r="L1717" s="160"/>
      <c r="M1717" s="160"/>
      <c r="N1717" s="160"/>
      <c r="O1717" s="160"/>
      <c r="P1717" s="167"/>
      <c r="Q1717" s="160"/>
      <c r="R1717" s="160"/>
      <c r="S1717" s="168"/>
      <c r="T1717" s="168"/>
      <c r="U1717" s="168"/>
      <c r="V1717" s="168"/>
      <c r="W1717" s="168"/>
      <c r="X1717" s="168"/>
      <c r="Y1717" s="169"/>
      <c r="Z1717" s="170"/>
      <c r="AA1717" s="170"/>
      <c r="AB1717" s="171"/>
      <c r="AC1717" s="171"/>
      <c r="AD1717" s="171"/>
      <c r="AF1717" s="168"/>
      <c r="AG1717" s="168"/>
      <c r="AH1717" s="168"/>
      <c r="AI1717" s="168"/>
      <c r="AJ1717" s="168"/>
    </row>
    <row r="1718" spans="1:36" s="26" customFormat="1" x14ac:dyDescent="0.2">
      <c r="A1718" s="160"/>
      <c r="B1718" s="161"/>
      <c r="C1718" s="160"/>
      <c r="D1718" s="162"/>
      <c r="E1718" s="163"/>
      <c r="F1718" s="160"/>
      <c r="G1718" s="160"/>
      <c r="H1718" s="164"/>
      <c r="I1718" s="165"/>
      <c r="J1718" s="166"/>
      <c r="K1718" s="160"/>
      <c r="L1718" s="160"/>
      <c r="M1718" s="160"/>
      <c r="N1718" s="160"/>
      <c r="O1718" s="160"/>
      <c r="P1718" s="167"/>
      <c r="Q1718" s="160"/>
      <c r="R1718" s="160"/>
      <c r="S1718" s="168"/>
      <c r="T1718" s="168"/>
      <c r="U1718" s="168"/>
      <c r="V1718" s="168"/>
      <c r="W1718" s="168"/>
      <c r="X1718" s="168"/>
      <c r="Y1718" s="169"/>
      <c r="Z1718" s="170"/>
      <c r="AA1718" s="170"/>
      <c r="AB1718" s="171"/>
      <c r="AC1718" s="171"/>
      <c r="AD1718" s="171"/>
      <c r="AF1718" s="168"/>
      <c r="AG1718" s="168"/>
      <c r="AH1718" s="168"/>
      <c r="AI1718" s="168"/>
      <c r="AJ1718" s="168"/>
    </row>
    <row r="1719" spans="1:36" s="26" customFormat="1" x14ac:dyDescent="0.2">
      <c r="A1719" s="160"/>
      <c r="B1719" s="161"/>
      <c r="C1719" s="160"/>
      <c r="D1719" s="162"/>
      <c r="E1719" s="163"/>
      <c r="F1719" s="160"/>
      <c r="G1719" s="160"/>
      <c r="H1719" s="164"/>
      <c r="I1719" s="165"/>
      <c r="J1719" s="166"/>
      <c r="K1719" s="160"/>
      <c r="L1719" s="160"/>
      <c r="M1719" s="160"/>
      <c r="N1719" s="160"/>
      <c r="O1719" s="160"/>
      <c r="P1719" s="167"/>
      <c r="Q1719" s="160"/>
      <c r="R1719" s="160"/>
      <c r="S1719" s="168"/>
      <c r="T1719" s="168"/>
      <c r="U1719" s="168"/>
      <c r="V1719" s="168"/>
      <c r="W1719" s="168"/>
      <c r="X1719" s="168"/>
      <c r="Y1719" s="169"/>
      <c r="Z1719" s="170"/>
      <c r="AA1719" s="170"/>
      <c r="AB1719" s="171"/>
      <c r="AC1719" s="171"/>
      <c r="AD1719" s="171"/>
      <c r="AF1719" s="168"/>
      <c r="AG1719" s="168"/>
      <c r="AH1719" s="168"/>
      <c r="AI1719" s="168"/>
      <c r="AJ1719" s="168"/>
    </row>
    <row r="1720" spans="1:36" s="26" customFormat="1" x14ac:dyDescent="0.2">
      <c r="A1720" s="160"/>
      <c r="B1720" s="161"/>
      <c r="C1720" s="160"/>
      <c r="D1720" s="162"/>
      <c r="E1720" s="163"/>
      <c r="F1720" s="160"/>
      <c r="G1720" s="160"/>
      <c r="H1720" s="164"/>
      <c r="I1720" s="165"/>
      <c r="J1720" s="166"/>
      <c r="K1720" s="160"/>
      <c r="L1720" s="160"/>
      <c r="M1720" s="160"/>
      <c r="N1720" s="160"/>
      <c r="O1720" s="160"/>
      <c r="P1720" s="167"/>
      <c r="Q1720" s="160"/>
      <c r="R1720" s="160"/>
      <c r="S1720" s="168"/>
      <c r="T1720" s="168"/>
      <c r="U1720" s="168"/>
      <c r="V1720" s="168"/>
      <c r="W1720" s="168"/>
      <c r="X1720" s="168"/>
      <c r="Y1720" s="169"/>
      <c r="Z1720" s="170"/>
      <c r="AA1720" s="170"/>
      <c r="AB1720" s="171"/>
      <c r="AC1720" s="171"/>
      <c r="AD1720" s="171"/>
      <c r="AF1720" s="168"/>
      <c r="AG1720" s="168"/>
      <c r="AH1720" s="168"/>
      <c r="AI1720" s="168"/>
      <c r="AJ1720" s="168"/>
    </row>
    <row r="1721" spans="1:36" s="26" customFormat="1" x14ac:dyDescent="0.2">
      <c r="A1721" s="160"/>
      <c r="B1721" s="161"/>
      <c r="C1721" s="160"/>
      <c r="D1721" s="162"/>
      <c r="E1721" s="163"/>
      <c r="F1721" s="160"/>
      <c r="G1721" s="160"/>
      <c r="H1721" s="164"/>
      <c r="I1721" s="165"/>
      <c r="J1721" s="166"/>
      <c r="K1721" s="160"/>
      <c r="L1721" s="160"/>
      <c r="M1721" s="160"/>
      <c r="N1721" s="160"/>
      <c r="O1721" s="160"/>
      <c r="P1721" s="167"/>
      <c r="Q1721" s="160"/>
      <c r="R1721" s="160"/>
      <c r="S1721" s="168"/>
      <c r="T1721" s="168"/>
      <c r="U1721" s="168"/>
      <c r="V1721" s="168"/>
      <c r="W1721" s="168"/>
      <c r="X1721" s="168"/>
      <c r="Y1721" s="169"/>
      <c r="Z1721" s="170"/>
      <c r="AA1721" s="170"/>
      <c r="AB1721" s="171"/>
      <c r="AC1721" s="171"/>
      <c r="AD1721" s="171"/>
      <c r="AF1721" s="168"/>
      <c r="AG1721" s="168"/>
      <c r="AH1721" s="168"/>
      <c r="AI1721" s="168"/>
      <c r="AJ1721" s="168"/>
    </row>
    <row r="1722" spans="1:36" s="26" customFormat="1" x14ac:dyDescent="0.2">
      <c r="A1722" s="160"/>
      <c r="B1722" s="161"/>
      <c r="C1722" s="160"/>
      <c r="D1722" s="162"/>
      <c r="E1722" s="163"/>
      <c r="F1722" s="160"/>
      <c r="G1722" s="160"/>
      <c r="H1722" s="164"/>
      <c r="I1722" s="165"/>
      <c r="J1722" s="166"/>
      <c r="K1722" s="160"/>
      <c r="L1722" s="160"/>
      <c r="M1722" s="160"/>
      <c r="N1722" s="160"/>
      <c r="O1722" s="160"/>
      <c r="P1722" s="167"/>
      <c r="Q1722" s="160"/>
      <c r="R1722" s="160"/>
      <c r="S1722" s="168"/>
      <c r="T1722" s="168"/>
      <c r="U1722" s="168"/>
      <c r="V1722" s="168"/>
      <c r="W1722" s="168"/>
      <c r="X1722" s="168"/>
      <c r="Y1722" s="169"/>
      <c r="Z1722" s="170"/>
      <c r="AA1722" s="170"/>
      <c r="AB1722" s="171"/>
      <c r="AC1722" s="171"/>
      <c r="AD1722" s="171"/>
      <c r="AF1722" s="168"/>
      <c r="AG1722" s="168"/>
      <c r="AH1722" s="168"/>
      <c r="AI1722" s="168"/>
      <c r="AJ1722" s="168"/>
    </row>
    <row r="1723" spans="1:36" s="26" customFormat="1" x14ac:dyDescent="0.2">
      <c r="A1723" s="160"/>
      <c r="B1723" s="161"/>
      <c r="C1723" s="160"/>
      <c r="D1723" s="162"/>
      <c r="E1723" s="163"/>
      <c r="F1723" s="160"/>
      <c r="G1723" s="160"/>
      <c r="H1723" s="164"/>
      <c r="I1723" s="165"/>
      <c r="J1723" s="166"/>
      <c r="K1723" s="160"/>
      <c r="L1723" s="160"/>
      <c r="M1723" s="160"/>
      <c r="N1723" s="160"/>
      <c r="O1723" s="160"/>
      <c r="P1723" s="167"/>
      <c r="Q1723" s="160"/>
      <c r="R1723" s="160"/>
      <c r="S1723" s="168"/>
      <c r="T1723" s="168"/>
      <c r="U1723" s="168"/>
      <c r="V1723" s="168"/>
      <c r="W1723" s="168"/>
      <c r="X1723" s="168"/>
      <c r="Y1723" s="169"/>
      <c r="Z1723" s="170"/>
      <c r="AA1723" s="170"/>
      <c r="AB1723" s="171"/>
      <c r="AC1723" s="171"/>
      <c r="AD1723" s="171"/>
      <c r="AF1723" s="168"/>
      <c r="AG1723" s="168"/>
      <c r="AH1723" s="168"/>
      <c r="AI1723" s="168"/>
      <c r="AJ1723" s="168"/>
    </row>
    <row r="1724" spans="1:36" s="26" customFormat="1" x14ac:dyDescent="0.2">
      <c r="A1724" s="160"/>
      <c r="B1724" s="161"/>
      <c r="C1724" s="160"/>
      <c r="D1724" s="162"/>
      <c r="E1724" s="163"/>
      <c r="F1724" s="160"/>
      <c r="G1724" s="160"/>
      <c r="H1724" s="164"/>
      <c r="I1724" s="165"/>
      <c r="J1724" s="166"/>
      <c r="K1724" s="160"/>
      <c r="L1724" s="160"/>
      <c r="M1724" s="160"/>
      <c r="N1724" s="160"/>
      <c r="O1724" s="160"/>
      <c r="P1724" s="167"/>
      <c r="Q1724" s="160"/>
      <c r="R1724" s="160"/>
      <c r="S1724" s="168"/>
      <c r="T1724" s="168"/>
      <c r="U1724" s="168"/>
      <c r="V1724" s="168"/>
      <c r="W1724" s="168"/>
      <c r="X1724" s="168"/>
      <c r="Y1724" s="169"/>
      <c r="Z1724" s="170"/>
      <c r="AA1724" s="170"/>
      <c r="AB1724" s="171"/>
      <c r="AC1724" s="171"/>
      <c r="AD1724" s="171"/>
      <c r="AF1724" s="168"/>
      <c r="AG1724" s="168"/>
      <c r="AH1724" s="168"/>
      <c r="AI1724" s="168"/>
      <c r="AJ1724" s="168"/>
    </row>
    <row r="1725" spans="1:36" s="26" customFormat="1" x14ac:dyDescent="0.2">
      <c r="A1725" s="160"/>
      <c r="B1725" s="161"/>
      <c r="C1725" s="160"/>
      <c r="D1725" s="162"/>
      <c r="E1725" s="163"/>
      <c r="F1725" s="160"/>
      <c r="G1725" s="160"/>
      <c r="H1725" s="164"/>
      <c r="I1725" s="165"/>
      <c r="J1725" s="166"/>
      <c r="K1725" s="160"/>
      <c r="L1725" s="160"/>
      <c r="M1725" s="160"/>
      <c r="N1725" s="160"/>
      <c r="O1725" s="160"/>
      <c r="P1725" s="167"/>
      <c r="Q1725" s="160"/>
      <c r="R1725" s="160"/>
      <c r="S1725" s="168"/>
      <c r="T1725" s="168"/>
      <c r="U1725" s="168"/>
      <c r="V1725" s="168"/>
      <c r="W1725" s="168"/>
      <c r="X1725" s="168"/>
      <c r="Y1725" s="169"/>
      <c r="Z1725" s="170"/>
      <c r="AA1725" s="170"/>
      <c r="AB1725" s="171"/>
      <c r="AC1725" s="171"/>
      <c r="AD1725" s="171"/>
      <c r="AF1725" s="168"/>
      <c r="AG1725" s="168"/>
      <c r="AH1725" s="168"/>
      <c r="AI1725" s="168"/>
      <c r="AJ1725" s="168"/>
    </row>
    <row r="1726" spans="1:36" s="26" customFormat="1" x14ac:dyDescent="0.2">
      <c r="A1726" s="160"/>
      <c r="B1726" s="161"/>
      <c r="C1726" s="160"/>
      <c r="D1726" s="162"/>
      <c r="E1726" s="163"/>
      <c r="F1726" s="160"/>
      <c r="G1726" s="160"/>
      <c r="H1726" s="164"/>
      <c r="I1726" s="165"/>
      <c r="J1726" s="166"/>
      <c r="K1726" s="160"/>
      <c r="L1726" s="160"/>
      <c r="M1726" s="160"/>
      <c r="N1726" s="160"/>
      <c r="O1726" s="160"/>
      <c r="P1726" s="167"/>
      <c r="Q1726" s="160"/>
      <c r="R1726" s="160"/>
      <c r="S1726" s="168"/>
      <c r="T1726" s="168"/>
      <c r="U1726" s="168"/>
      <c r="V1726" s="168"/>
      <c r="W1726" s="168"/>
      <c r="X1726" s="168"/>
      <c r="Y1726" s="169"/>
      <c r="Z1726" s="170"/>
      <c r="AA1726" s="170"/>
      <c r="AB1726" s="171"/>
      <c r="AC1726" s="171"/>
      <c r="AD1726" s="171"/>
      <c r="AF1726" s="168"/>
      <c r="AG1726" s="168"/>
      <c r="AH1726" s="168"/>
      <c r="AI1726" s="168"/>
      <c r="AJ1726" s="168"/>
    </row>
    <row r="1727" spans="1:36" s="26" customFormat="1" x14ac:dyDescent="0.2">
      <c r="A1727" s="160"/>
      <c r="B1727" s="161"/>
      <c r="C1727" s="160"/>
      <c r="D1727" s="162"/>
      <c r="E1727" s="163"/>
      <c r="F1727" s="160"/>
      <c r="G1727" s="160"/>
      <c r="H1727" s="164"/>
      <c r="I1727" s="165"/>
      <c r="J1727" s="166"/>
      <c r="K1727" s="160"/>
      <c r="L1727" s="160"/>
      <c r="M1727" s="160"/>
      <c r="N1727" s="160"/>
      <c r="O1727" s="160"/>
      <c r="P1727" s="167"/>
      <c r="Q1727" s="160"/>
      <c r="R1727" s="160"/>
      <c r="S1727" s="168"/>
      <c r="T1727" s="168"/>
      <c r="U1727" s="168"/>
      <c r="V1727" s="168"/>
      <c r="W1727" s="168"/>
      <c r="X1727" s="168"/>
      <c r="Y1727" s="169"/>
      <c r="Z1727" s="170"/>
      <c r="AA1727" s="170"/>
      <c r="AB1727" s="171"/>
      <c r="AC1727" s="171"/>
      <c r="AD1727" s="171"/>
      <c r="AF1727" s="168"/>
      <c r="AG1727" s="168"/>
      <c r="AH1727" s="168"/>
      <c r="AI1727" s="168"/>
      <c r="AJ1727" s="168"/>
    </row>
    <row r="1728" spans="1:36" s="26" customFormat="1" x14ac:dyDescent="0.2">
      <c r="A1728" s="160"/>
      <c r="B1728" s="161"/>
      <c r="C1728" s="160"/>
      <c r="D1728" s="162"/>
      <c r="E1728" s="163"/>
      <c r="F1728" s="160"/>
      <c r="G1728" s="160"/>
      <c r="H1728" s="164"/>
      <c r="I1728" s="165"/>
      <c r="J1728" s="166"/>
      <c r="K1728" s="160"/>
      <c r="L1728" s="160"/>
      <c r="M1728" s="160"/>
      <c r="N1728" s="160"/>
      <c r="O1728" s="160"/>
      <c r="P1728" s="167"/>
      <c r="Q1728" s="160"/>
      <c r="R1728" s="160"/>
      <c r="S1728" s="168"/>
      <c r="T1728" s="168"/>
      <c r="U1728" s="168"/>
      <c r="V1728" s="168"/>
      <c r="W1728" s="168"/>
      <c r="X1728" s="168"/>
      <c r="Y1728" s="169"/>
      <c r="Z1728" s="170"/>
      <c r="AA1728" s="170"/>
      <c r="AB1728" s="171"/>
      <c r="AC1728" s="171"/>
      <c r="AD1728" s="171"/>
      <c r="AF1728" s="168"/>
      <c r="AG1728" s="168"/>
      <c r="AH1728" s="168"/>
      <c r="AI1728" s="168"/>
      <c r="AJ1728" s="168"/>
    </row>
    <row r="1729" spans="1:36" s="26" customFormat="1" x14ac:dyDescent="0.2">
      <c r="A1729" s="160"/>
      <c r="B1729" s="161"/>
      <c r="C1729" s="160"/>
      <c r="D1729" s="162"/>
      <c r="E1729" s="163"/>
      <c r="F1729" s="160"/>
      <c r="G1729" s="160"/>
      <c r="H1729" s="164"/>
      <c r="I1729" s="165"/>
      <c r="J1729" s="166"/>
      <c r="K1729" s="160"/>
      <c r="L1729" s="160"/>
      <c r="M1729" s="160"/>
      <c r="N1729" s="160"/>
      <c r="O1729" s="160"/>
      <c r="P1729" s="167"/>
      <c r="Q1729" s="160"/>
      <c r="R1729" s="160"/>
      <c r="S1729" s="168"/>
      <c r="T1729" s="168"/>
      <c r="U1729" s="168"/>
      <c r="V1729" s="168"/>
      <c r="W1729" s="168"/>
      <c r="X1729" s="168"/>
      <c r="Y1729" s="169"/>
      <c r="Z1729" s="170"/>
      <c r="AA1729" s="170"/>
      <c r="AB1729" s="171"/>
      <c r="AC1729" s="171"/>
      <c r="AD1729" s="171"/>
      <c r="AF1729" s="168"/>
      <c r="AG1729" s="168"/>
      <c r="AH1729" s="168"/>
      <c r="AI1729" s="168"/>
      <c r="AJ1729" s="168"/>
    </row>
    <row r="1730" spans="1:36" s="26" customFormat="1" x14ac:dyDescent="0.2">
      <c r="A1730" s="160"/>
      <c r="B1730" s="161"/>
      <c r="C1730" s="160"/>
      <c r="D1730" s="162"/>
      <c r="E1730" s="163"/>
      <c r="F1730" s="160"/>
      <c r="G1730" s="160"/>
      <c r="H1730" s="164"/>
      <c r="I1730" s="165"/>
      <c r="J1730" s="166"/>
      <c r="K1730" s="160"/>
      <c r="L1730" s="160"/>
      <c r="M1730" s="160"/>
      <c r="N1730" s="160"/>
      <c r="O1730" s="160"/>
      <c r="P1730" s="167"/>
      <c r="Q1730" s="160"/>
      <c r="R1730" s="160"/>
      <c r="S1730" s="168"/>
      <c r="T1730" s="168"/>
      <c r="U1730" s="168"/>
      <c r="V1730" s="168"/>
      <c r="W1730" s="168"/>
      <c r="X1730" s="168"/>
      <c r="Y1730" s="169"/>
      <c r="Z1730" s="170"/>
      <c r="AA1730" s="170"/>
      <c r="AB1730" s="171"/>
      <c r="AC1730" s="171"/>
      <c r="AD1730" s="171"/>
      <c r="AF1730" s="168"/>
      <c r="AG1730" s="168"/>
      <c r="AH1730" s="168"/>
      <c r="AI1730" s="168"/>
      <c r="AJ1730" s="168"/>
    </row>
    <row r="1731" spans="1:36" s="26" customFormat="1" x14ac:dyDescent="0.2">
      <c r="A1731" s="160"/>
      <c r="B1731" s="161"/>
      <c r="C1731" s="160"/>
      <c r="D1731" s="162"/>
      <c r="E1731" s="163"/>
      <c r="F1731" s="160"/>
      <c r="G1731" s="160"/>
      <c r="H1731" s="164"/>
      <c r="I1731" s="165"/>
      <c r="J1731" s="166"/>
      <c r="K1731" s="160"/>
      <c r="L1731" s="160"/>
      <c r="M1731" s="160"/>
      <c r="N1731" s="160"/>
      <c r="O1731" s="160"/>
      <c r="P1731" s="167"/>
      <c r="Q1731" s="160"/>
      <c r="R1731" s="160"/>
      <c r="S1731" s="168"/>
      <c r="T1731" s="168"/>
      <c r="U1731" s="168"/>
      <c r="V1731" s="168"/>
      <c r="W1731" s="168"/>
      <c r="X1731" s="168"/>
      <c r="Y1731" s="169"/>
      <c r="Z1731" s="170"/>
      <c r="AA1731" s="170"/>
      <c r="AB1731" s="171"/>
      <c r="AC1731" s="171"/>
      <c r="AD1731" s="171"/>
      <c r="AF1731" s="168"/>
      <c r="AG1731" s="168"/>
      <c r="AH1731" s="168"/>
      <c r="AI1731" s="168"/>
      <c r="AJ1731" s="168"/>
    </row>
    <row r="1732" spans="1:36" s="26" customFormat="1" x14ac:dyDescent="0.2">
      <c r="A1732" s="160"/>
      <c r="B1732" s="161"/>
      <c r="C1732" s="160"/>
      <c r="D1732" s="162"/>
      <c r="E1732" s="163"/>
      <c r="F1732" s="160"/>
      <c r="G1732" s="160"/>
      <c r="H1732" s="164"/>
      <c r="I1732" s="165"/>
      <c r="J1732" s="166"/>
      <c r="K1732" s="160"/>
      <c r="L1732" s="160"/>
      <c r="M1732" s="160"/>
      <c r="N1732" s="160"/>
      <c r="O1732" s="160"/>
      <c r="P1732" s="167"/>
      <c r="Q1732" s="160"/>
      <c r="R1732" s="160"/>
      <c r="S1732" s="168"/>
      <c r="T1732" s="168"/>
      <c r="U1732" s="168"/>
      <c r="V1732" s="168"/>
      <c r="W1732" s="168"/>
      <c r="X1732" s="168"/>
      <c r="Y1732" s="169"/>
      <c r="Z1732" s="170"/>
      <c r="AA1732" s="170"/>
      <c r="AB1732" s="171"/>
      <c r="AC1732" s="171"/>
      <c r="AD1732" s="171"/>
      <c r="AF1732" s="168"/>
      <c r="AG1732" s="168"/>
      <c r="AH1732" s="168"/>
      <c r="AI1732" s="168"/>
      <c r="AJ1732" s="168"/>
    </row>
    <row r="1733" spans="1:36" s="26" customFormat="1" x14ac:dyDescent="0.2">
      <c r="A1733" s="160"/>
      <c r="B1733" s="161"/>
      <c r="C1733" s="160"/>
      <c r="D1733" s="162"/>
      <c r="E1733" s="163"/>
      <c r="F1733" s="160"/>
      <c r="G1733" s="160"/>
      <c r="H1733" s="164"/>
      <c r="I1733" s="165"/>
      <c r="J1733" s="166"/>
      <c r="K1733" s="160"/>
      <c r="L1733" s="160"/>
      <c r="M1733" s="160"/>
      <c r="N1733" s="160"/>
      <c r="O1733" s="160"/>
      <c r="P1733" s="167"/>
      <c r="Q1733" s="160"/>
      <c r="R1733" s="160"/>
      <c r="S1733" s="168"/>
      <c r="T1733" s="168"/>
      <c r="U1733" s="168"/>
      <c r="V1733" s="168"/>
      <c r="W1733" s="168"/>
      <c r="X1733" s="168"/>
      <c r="Y1733" s="169"/>
      <c r="Z1733" s="170"/>
      <c r="AA1733" s="170"/>
      <c r="AB1733" s="171"/>
      <c r="AC1733" s="171"/>
      <c r="AD1733" s="171"/>
      <c r="AF1733" s="168"/>
      <c r="AG1733" s="168"/>
      <c r="AH1733" s="168"/>
      <c r="AI1733" s="168"/>
      <c r="AJ1733" s="168"/>
    </row>
    <row r="1734" spans="1:36" x14ac:dyDescent="0.2">
      <c r="A1734" s="145"/>
      <c r="B1734" s="146"/>
      <c r="C1734" s="147"/>
      <c r="D1734" s="148"/>
      <c r="E1734" s="149" t="str">
        <f t="shared" ref="E1734:E1797" si="546">IF(D1734="Bon état","Niveau 1",IF(D1734="Faïencée","Niveau 2",IF(D1734="Fortement faïencée","Niveau 3",IF(D1734="Orniérée","Niveau 4",IF(D1734="Affaissée ou quasi détruite","Niveau 5","")))))</f>
        <v/>
      </c>
      <c r="F1734" s="150"/>
      <c r="G1734" s="147"/>
      <c r="H1734" s="151"/>
      <c r="I1734" s="152"/>
      <c r="J1734" s="153" t="str">
        <f t="shared" ref="J1734:J1771" si="547">IF(I1734="","",H1734*I1734)</f>
        <v/>
      </c>
      <c r="K1734" s="150"/>
      <c r="L1734" s="150"/>
      <c r="M1734" s="150"/>
      <c r="N1734" s="150"/>
      <c r="O1734" s="150"/>
      <c r="P1734" s="154"/>
      <c r="Q1734" s="150"/>
      <c r="R1734" s="155"/>
      <c r="S1734" s="29">
        <f>IF(Q1734="Bicouche",J1734*PU!$B$3,0)</f>
        <v>0</v>
      </c>
      <c r="T1734" s="156">
        <f>IF(Q1734="ECF",J1734*PU!$B$5,0)</f>
        <v>0</v>
      </c>
      <c r="U1734" s="156">
        <f>IF(Q1734="Enrobé projeté",J1734*PU!$B$7,0)</f>
        <v>0</v>
      </c>
      <c r="V1734" s="156">
        <f>IF(Q1734="PAT",J1734*PU!$B$9,0)</f>
        <v>0</v>
      </c>
      <c r="W1734" s="156">
        <f>IF(Q1734="Béton bitumineux",J1734*PU!$B$11,0)</f>
        <v>0</v>
      </c>
      <c r="X1734" s="156">
        <f>IF(Q1734="xxxxx",J1734*PU!$B$13,0)</f>
        <v>0</v>
      </c>
      <c r="Y1734" s="157">
        <f t="shared" ref="Y1734:Y1771" si="548">SUM(S1734:X1734)</f>
        <v>0</v>
      </c>
      <c r="Z1734" s="158"/>
      <c r="AA1734" s="158"/>
      <c r="AB1734" s="159" t="str">
        <f t="shared" ref="AB1734:AB1771" si="549">IF(R1734="Année N",Y1734+Z1734+AA1734,"")</f>
        <v/>
      </c>
      <c r="AC1734" s="159" t="str">
        <f t="shared" ref="AC1734:AC1771" si="550">IF(R1734="N+1",Y1734+Z1734+AA1734,"")</f>
        <v/>
      </c>
      <c r="AD1734" s="159" t="str">
        <f t="shared" ref="AD1734:AD1771" si="551">IF(R1734="&gt; N+1",Y1734+Z1734+AA1734,"")</f>
        <v/>
      </c>
      <c r="AE1734" s="31"/>
      <c r="AF1734" s="156">
        <f t="shared" ref="AF1734" si="552">IF(E1734="Niveau 1",1,0)</f>
        <v>0</v>
      </c>
      <c r="AG1734" s="156">
        <f t="shared" ref="AG1734" si="553">IF(E1734="Niveau 2",1,0)</f>
        <v>0</v>
      </c>
      <c r="AH1734" s="156">
        <f t="shared" ref="AH1734" si="554">IF(E1734="Niveau 3",1,0)</f>
        <v>0</v>
      </c>
      <c r="AI1734" s="156">
        <f t="shared" ref="AI1734" si="555">IF(E1734="Niveau 4",1,0)</f>
        <v>0</v>
      </c>
      <c r="AJ1734" s="156">
        <f t="shared" ref="AJ1734" si="556">IF(E1734="Niveau 5",1,0)</f>
        <v>0</v>
      </c>
    </row>
    <row r="1735" spans="1:36" x14ac:dyDescent="0.2">
      <c r="A1735" s="40"/>
      <c r="B1735" s="98"/>
      <c r="C1735" s="41"/>
      <c r="D1735" s="74"/>
      <c r="E1735" s="93" t="str">
        <f t="shared" si="546"/>
        <v/>
      </c>
      <c r="F1735" s="27"/>
      <c r="G1735" s="41"/>
      <c r="H1735" s="76"/>
      <c r="I1735" s="109"/>
      <c r="J1735" s="94" t="str">
        <f t="shared" si="547"/>
        <v/>
      </c>
      <c r="K1735" s="27"/>
      <c r="L1735" s="27"/>
      <c r="M1735" s="27"/>
      <c r="N1735" s="27"/>
      <c r="O1735" s="27"/>
      <c r="P1735" s="77"/>
      <c r="Q1735" s="27"/>
      <c r="R1735" s="45"/>
      <c r="S1735" s="55">
        <f>IF(Q1735="Bicouche",J1735*PU!$B$3,0)</f>
        <v>0</v>
      </c>
      <c r="T1735" s="23">
        <f>IF(Q1735="ECF",J1735*PU!$B$5,0)</f>
        <v>0</v>
      </c>
      <c r="U1735" s="23">
        <f>IF(Q1735="Enrobé projeté",J1735*PU!$B$7,0)</f>
        <v>0</v>
      </c>
      <c r="V1735" s="23">
        <f>IF(Q1735="PAT",J1735*PU!$B$9,0)</f>
        <v>0</v>
      </c>
      <c r="W1735" s="23">
        <f>IF(Q1735="Béton bitumineux",J1735*PU!$B$11,0)</f>
        <v>0</v>
      </c>
      <c r="X1735" s="23">
        <f>IF(Q1735="xxxxx",J1735*PU!$B$13,0)</f>
        <v>0</v>
      </c>
      <c r="Y1735" s="91">
        <f t="shared" si="548"/>
        <v>0</v>
      </c>
      <c r="Z1735" s="92"/>
      <c r="AA1735" s="92"/>
      <c r="AB1735" s="67" t="str">
        <f t="shared" si="549"/>
        <v/>
      </c>
      <c r="AC1735" s="67" t="str">
        <f t="shared" si="550"/>
        <v/>
      </c>
      <c r="AD1735" s="67" t="str">
        <f t="shared" si="551"/>
        <v/>
      </c>
      <c r="AE1735" s="31"/>
      <c r="AF1735" s="23">
        <f t="shared" ref="AF1735:AF1798" si="557">IF(E1735="Niveau 1",1,0)</f>
        <v>0</v>
      </c>
      <c r="AG1735" s="23">
        <f t="shared" ref="AG1735:AG1798" si="558">IF(E1735="Niveau 2",1,0)</f>
        <v>0</v>
      </c>
      <c r="AH1735" s="23">
        <f t="shared" ref="AH1735:AH1798" si="559">IF(E1735="Niveau 3",1,0)</f>
        <v>0</v>
      </c>
      <c r="AI1735" s="23">
        <f t="shared" ref="AI1735:AI1798" si="560">IF(E1735="Niveau 4",1,0)</f>
        <v>0</v>
      </c>
      <c r="AJ1735" s="23">
        <f t="shared" ref="AJ1735:AJ1798" si="561">IF(E1735="Niveau 5",1,0)</f>
        <v>0</v>
      </c>
    </row>
    <row r="1736" spans="1:36" x14ac:dyDescent="0.2">
      <c r="A1736" s="40"/>
      <c r="B1736" s="98"/>
      <c r="C1736" s="41"/>
      <c r="D1736" s="74"/>
      <c r="E1736" s="93" t="str">
        <f t="shared" si="546"/>
        <v/>
      </c>
      <c r="F1736" s="27"/>
      <c r="G1736" s="41"/>
      <c r="H1736" s="76"/>
      <c r="I1736" s="109"/>
      <c r="J1736" s="94" t="str">
        <f t="shared" si="547"/>
        <v/>
      </c>
      <c r="K1736" s="27"/>
      <c r="L1736" s="27"/>
      <c r="M1736" s="27"/>
      <c r="N1736" s="27"/>
      <c r="O1736" s="27"/>
      <c r="P1736" s="77"/>
      <c r="Q1736" s="27"/>
      <c r="R1736" s="45"/>
      <c r="S1736" s="55">
        <f>IF(Q1736="Bicouche",J1736*PU!$B$3,0)</f>
        <v>0</v>
      </c>
      <c r="T1736" s="23">
        <f>IF(Q1736="ECF",J1736*PU!$B$5,0)</f>
        <v>0</v>
      </c>
      <c r="U1736" s="23">
        <f>IF(Q1736="Enrobé projeté",J1736*PU!$B$7,0)</f>
        <v>0</v>
      </c>
      <c r="V1736" s="23">
        <f>IF(Q1736="PAT",J1736*PU!$B$9,0)</f>
        <v>0</v>
      </c>
      <c r="W1736" s="23">
        <f>IF(Q1736="Béton bitumineux",J1736*PU!$B$11,0)</f>
        <v>0</v>
      </c>
      <c r="X1736" s="23">
        <f>IF(Q1736="xxxxx",J1736*PU!$B$13,0)</f>
        <v>0</v>
      </c>
      <c r="Y1736" s="91">
        <f t="shared" si="548"/>
        <v>0</v>
      </c>
      <c r="Z1736" s="92"/>
      <c r="AA1736" s="92"/>
      <c r="AB1736" s="67" t="str">
        <f t="shared" si="549"/>
        <v/>
      </c>
      <c r="AC1736" s="67" t="str">
        <f t="shared" si="550"/>
        <v/>
      </c>
      <c r="AD1736" s="67" t="str">
        <f t="shared" si="551"/>
        <v/>
      </c>
      <c r="AE1736" s="31"/>
      <c r="AF1736" s="23">
        <f t="shared" si="557"/>
        <v>0</v>
      </c>
      <c r="AG1736" s="23">
        <f t="shared" si="558"/>
        <v>0</v>
      </c>
      <c r="AH1736" s="23">
        <f t="shared" si="559"/>
        <v>0</v>
      </c>
      <c r="AI1736" s="23">
        <f t="shared" si="560"/>
        <v>0</v>
      </c>
      <c r="AJ1736" s="23">
        <f t="shared" si="561"/>
        <v>0</v>
      </c>
    </row>
    <row r="1737" spans="1:36" x14ac:dyDescent="0.2">
      <c r="A1737" s="40"/>
      <c r="B1737" s="98"/>
      <c r="C1737" s="41"/>
      <c r="D1737" s="74"/>
      <c r="E1737" s="93" t="str">
        <f t="shared" si="546"/>
        <v/>
      </c>
      <c r="F1737" s="27"/>
      <c r="G1737" s="41"/>
      <c r="H1737" s="76"/>
      <c r="I1737" s="109"/>
      <c r="J1737" s="94" t="str">
        <f t="shared" si="547"/>
        <v/>
      </c>
      <c r="K1737" s="27"/>
      <c r="L1737" s="27"/>
      <c r="M1737" s="27"/>
      <c r="N1737" s="27"/>
      <c r="O1737" s="27"/>
      <c r="P1737" s="77"/>
      <c r="Q1737" s="27"/>
      <c r="R1737" s="45"/>
      <c r="S1737" s="55">
        <f>IF(Q1737="Bicouche",J1737*PU!$B$3,0)</f>
        <v>0</v>
      </c>
      <c r="T1737" s="23">
        <f>IF(Q1737="ECF",J1737*PU!$B$5,0)</f>
        <v>0</v>
      </c>
      <c r="U1737" s="23">
        <f>IF(Q1737="Enrobé projeté",J1737*PU!$B$7,0)</f>
        <v>0</v>
      </c>
      <c r="V1737" s="23">
        <f>IF(Q1737="PAT",J1737*PU!$B$9,0)</f>
        <v>0</v>
      </c>
      <c r="W1737" s="23">
        <f>IF(Q1737="Béton bitumineux",J1737*PU!$B$11,0)</f>
        <v>0</v>
      </c>
      <c r="X1737" s="23">
        <f>IF(Q1737="xxxxx",J1737*PU!$B$13,0)</f>
        <v>0</v>
      </c>
      <c r="Y1737" s="91">
        <f t="shared" si="548"/>
        <v>0</v>
      </c>
      <c r="Z1737" s="92"/>
      <c r="AA1737" s="92"/>
      <c r="AB1737" s="67" t="str">
        <f t="shared" si="549"/>
        <v/>
      </c>
      <c r="AC1737" s="67" t="str">
        <f t="shared" si="550"/>
        <v/>
      </c>
      <c r="AD1737" s="67" t="str">
        <f t="shared" si="551"/>
        <v/>
      </c>
      <c r="AE1737" s="31"/>
      <c r="AF1737" s="23">
        <f t="shared" si="557"/>
        <v>0</v>
      </c>
      <c r="AG1737" s="23">
        <f t="shared" si="558"/>
        <v>0</v>
      </c>
      <c r="AH1737" s="23">
        <f t="shared" si="559"/>
        <v>0</v>
      </c>
      <c r="AI1737" s="23">
        <f t="shared" si="560"/>
        <v>0</v>
      </c>
      <c r="AJ1737" s="23">
        <f t="shared" si="561"/>
        <v>0</v>
      </c>
    </row>
    <row r="1738" spans="1:36" x14ac:dyDescent="0.2">
      <c r="A1738" s="40"/>
      <c r="B1738" s="98"/>
      <c r="C1738" s="41"/>
      <c r="D1738" s="74"/>
      <c r="E1738" s="93" t="str">
        <f t="shared" si="546"/>
        <v/>
      </c>
      <c r="F1738" s="27"/>
      <c r="G1738" s="41"/>
      <c r="H1738" s="76"/>
      <c r="I1738" s="109"/>
      <c r="J1738" s="94" t="str">
        <f t="shared" si="547"/>
        <v/>
      </c>
      <c r="K1738" s="27"/>
      <c r="L1738" s="27"/>
      <c r="M1738" s="27"/>
      <c r="N1738" s="27"/>
      <c r="O1738" s="27"/>
      <c r="P1738" s="77"/>
      <c r="Q1738" s="27"/>
      <c r="R1738" s="45"/>
      <c r="S1738" s="55">
        <f>IF(Q1738="Bicouche",J1738*PU!$B$3,0)</f>
        <v>0</v>
      </c>
      <c r="T1738" s="23">
        <f>IF(Q1738="ECF",J1738*PU!$B$5,0)</f>
        <v>0</v>
      </c>
      <c r="U1738" s="23">
        <f>IF(Q1738="Enrobé projeté",J1738*PU!$B$7,0)</f>
        <v>0</v>
      </c>
      <c r="V1738" s="23">
        <f>IF(Q1738="PAT",J1738*PU!$B$9,0)</f>
        <v>0</v>
      </c>
      <c r="W1738" s="23">
        <f>IF(Q1738="Béton bitumineux",J1738*PU!$B$11,0)</f>
        <v>0</v>
      </c>
      <c r="X1738" s="23">
        <f>IF(Q1738="xxxxx",J1738*PU!$B$13,0)</f>
        <v>0</v>
      </c>
      <c r="Y1738" s="91">
        <f t="shared" si="548"/>
        <v>0</v>
      </c>
      <c r="Z1738" s="92"/>
      <c r="AA1738" s="92"/>
      <c r="AB1738" s="67" t="str">
        <f t="shared" si="549"/>
        <v/>
      </c>
      <c r="AC1738" s="67" t="str">
        <f t="shared" si="550"/>
        <v/>
      </c>
      <c r="AD1738" s="67" t="str">
        <f t="shared" si="551"/>
        <v/>
      </c>
      <c r="AE1738" s="31"/>
      <c r="AF1738" s="23">
        <f t="shared" si="557"/>
        <v>0</v>
      </c>
      <c r="AG1738" s="23">
        <f t="shared" si="558"/>
        <v>0</v>
      </c>
      <c r="AH1738" s="23">
        <f t="shared" si="559"/>
        <v>0</v>
      </c>
      <c r="AI1738" s="23">
        <f t="shared" si="560"/>
        <v>0</v>
      </c>
      <c r="AJ1738" s="23">
        <f t="shared" si="561"/>
        <v>0</v>
      </c>
    </row>
    <row r="1739" spans="1:36" x14ac:dyDescent="0.2">
      <c r="A1739" s="40"/>
      <c r="B1739" s="98"/>
      <c r="C1739" s="41"/>
      <c r="D1739" s="74"/>
      <c r="E1739" s="93" t="str">
        <f t="shared" si="546"/>
        <v/>
      </c>
      <c r="F1739" s="27"/>
      <c r="G1739" s="41"/>
      <c r="H1739" s="76"/>
      <c r="I1739" s="109"/>
      <c r="J1739" s="94" t="str">
        <f t="shared" si="547"/>
        <v/>
      </c>
      <c r="K1739" s="27"/>
      <c r="L1739" s="27"/>
      <c r="M1739" s="27"/>
      <c r="N1739" s="27"/>
      <c r="O1739" s="27"/>
      <c r="P1739" s="77"/>
      <c r="Q1739" s="27"/>
      <c r="R1739" s="45"/>
      <c r="S1739" s="55">
        <f>IF(Q1739="Bicouche",J1739*PU!$B$3,0)</f>
        <v>0</v>
      </c>
      <c r="T1739" s="23">
        <f>IF(Q1739="ECF",J1739*PU!$B$5,0)</f>
        <v>0</v>
      </c>
      <c r="U1739" s="23">
        <f>IF(Q1739="Enrobé projeté",J1739*PU!$B$7,0)</f>
        <v>0</v>
      </c>
      <c r="V1739" s="23">
        <f>IF(Q1739="PAT",J1739*PU!$B$9,0)</f>
        <v>0</v>
      </c>
      <c r="W1739" s="23">
        <f>IF(Q1739="Béton bitumineux",J1739*PU!$B$11,0)</f>
        <v>0</v>
      </c>
      <c r="X1739" s="23">
        <f>IF(Q1739="xxxxx",J1739*PU!$B$13,0)</f>
        <v>0</v>
      </c>
      <c r="Y1739" s="91">
        <f t="shared" si="548"/>
        <v>0</v>
      </c>
      <c r="Z1739" s="92"/>
      <c r="AA1739" s="92"/>
      <c r="AB1739" s="67" t="str">
        <f t="shared" si="549"/>
        <v/>
      </c>
      <c r="AC1739" s="67" t="str">
        <f t="shared" si="550"/>
        <v/>
      </c>
      <c r="AD1739" s="67" t="str">
        <f t="shared" si="551"/>
        <v/>
      </c>
      <c r="AE1739" s="31"/>
      <c r="AF1739" s="23">
        <f t="shared" si="557"/>
        <v>0</v>
      </c>
      <c r="AG1739" s="23">
        <f t="shared" si="558"/>
        <v>0</v>
      </c>
      <c r="AH1739" s="23">
        <f t="shared" si="559"/>
        <v>0</v>
      </c>
      <c r="AI1739" s="23">
        <f t="shared" si="560"/>
        <v>0</v>
      </c>
      <c r="AJ1739" s="23">
        <f t="shared" si="561"/>
        <v>0</v>
      </c>
    </row>
    <row r="1740" spans="1:36" x14ac:dyDescent="0.2">
      <c r="A1740" s="40"/>
      <c r="B1740" s="98"/>
      <c r="C1740" s="41"/>
      <c r="D1740" s="74"/>
      <c r="E1740" s="93" t="str">
        <f t="shared" si="546"/>
        <v/>
      </c>
      <c r="F1740" s="27"/>
      <c r="G1740" s="41"/>
      <c r="H1740" s="76"/>
      <c r="I1740" s="109"/>
      <c r="J1740" s="94" t="str">
        <f t="shared" si="547"/>
        <v/>
      </c>
      <c r="K1740" s="27"/>
      <c r="L1740" s="27"/>
      <c r="M1740" s="27"/>
      <c r="N1740" s="27"/>
      <c r="O1740" s="27"/>
      <c r="P1740" s="77"/>
      <c r="Q1740" s="27"/>
      <c r="R1740" s="45"/>
      <c r="S1740" s="55">
        <f>IF(Q1740="Bicouche",J1740*PU!$B$3,0)</f>
        <v>0</v>
      </c>
      <c r="T1740" s="23">
        <f>IF(Q1740="ECF",J1740*PU!$B$5,0)</f>
        <v>0</v>
      </c>
      <c r="U1740" s="23">
        <f>IF(Q1740="Enrobé projeté",J1740*PU!$B$7,0)</f>
        <v>0</v>
      </c>
      <c r="V1740" s="23">
        <f>IF(Q1740="PAT",J1740*PU!$B$9,0)</f>
        <v>0</v>
      </c>
      <c r="W1740" s="23">
        <f>IF(Q1740="Béton bitumineux",J1740*PU!$B$11,0)</f>
        <v>0</v>
      </c>
      <c r="X1740" s="23">
        <f>IF(Q1740="xxxxx",J1740*PU!$B$13,0)</f>
        <v>0</v>
      </c>
      <c r="Y1740" s="91">
        <f t="shared" si="548"/>
        <v>0</v>
      </c>
      <c r="Z1740" s="92"/>
      <c r="AA1740" s="92"/>
      <c r="AB1740" s="67" t="str">
        <f t="shared" si="549"/>
        <v/>
      </c>
      <c r="AC1740" s="67" t="str">
        <f t="shared" si="550"/>
        <v/>
      </c>
      <c r="AD1740" s="67" t="str">
        <f t="shared" si="551"/>
        <v/>
      </c>
      <c r="AE1740" s="31"/>
      <c r="AF1740" s="23">
        <f t="shared" si="557"/>
        <v>0</v>
      </c>
      <c r="AG1740" s="23">
        <f t="shared" si="558"/>
        <v>0</v>
      </c>
      <c r="AH1740" s="23">
        <f t="shared" si="559"/>
        <v>0</v>
      </c>
      <c r="AI1740" s="23">
        <f t="shared" si="560"/>
        <v>0</v>
      </c>
      <c r="AJ1740" s="23">
        <f t="shared" si="561"/>
        <v>0</v>
      </c>
    </row>
    <row r="1741" spans="1:36" x14ac:dyDescent="0.2">
      <c r="A1741" s="40"/>
      <c r="B1741" s="98"/>
      <c r="C1741" s="41"/>
      <c r="D1741" s="74"/>
      <c r="E1741" s="93" t="str">
        <f t="shared" si="546"/>
        <v/>
      </c>
      <c r="F1741" s="27"/>
      <c r="G1741" s="41"/>
      <c r="H1741" s="76"/>
      <c r="I1741" s="109"/>
      <c r="J1741" s="94" t="str">
        <f t="shared" si="547"/>
        <v/>
      </c>
      <c r="K1741" s="27"/>
      <c r="L1741" s="27"/>
      <c r="M1741" s="27"/>
      <c r="N1741" s="27"/>
      <c r="O1741" s="27"/>
      <c r="P1741" s="77"/>
      <c r="Q1741" s="27"/>
      <c r="R1741" s="45"/>
      <c r="S1741" s="55">
        <f>IF(Q1741="Bicouche",J1741*PU!$B$3,0)</f>
        <v>0</v>
      </c>
      <c r="T1741" s="23">
        <f>IF(Q1741="ECF",J1741*PU!$B$5,0)</f>
        <v>0</v>
      </c>
      <c r="U1741" s="23">
        <f>IF(Q1741="Enrobé projeté",J1741*PU!$B$7,0)</f>
        <v>0</v>
      </c>
      <c r="V1741" s="23">
        <f>IF(Q1741="PAT",J1741*PU!$B$9,0)</f>
        <v>0</v>
      </c>
      <c r="W1741" s="23">
        <f>IF(Q1741="Béton bitumineux",J1741*PU!$B$11,0)</f>
        <v>0</v>
      </c>
      <c r="X1741" s="23">
        <f>IF(Q1741="xxxxx",J1741*PU!$B$13,0)</f>
        <v>0</v>
      </c>
      <c r="Y1741" s="91">
        <f t="shared" si="548"/>
        <v>0</v>
      </c>
      <c r="Z1741" s="92"/>
      <c r="AA1741" s="92"/>
      <c r="AB1741" s="67" t="str">
        <f t="shared" si="549"/>
        <v/>
      </c>
      <c r="AC1741" s="67" t="str">
        <f t="shared" si="550"/>
        <v/>
      </c>
      <c r="AD1741" s="67" t="str">
        <f t="shared" si="551"/>
        <v/>
      </c>
      <c r="AE1741" s="31"/>
      <c r="AF1741" s="23">
        <f t="shared" si="557"/>
        <v>0</v>
      </c>
      <c r="AG1741" s="23">
        <f t="shared" si="558"/>
        <v>0</v>
      </c>
      <c r="AH1741" s="23">
        <f t="shared" si="559"/>
        <v>0</v>
      </c>
      <c r="AI1741" s="23">
        <f t="shared" si="560"/>
        <v>0</v>
      </c>
      <c r="AJ1741" s="23">
        <f t="shared" si="561"/>
        <v>0</v>
      </c>
    </row>
    <row r="1742" spans="1:36" x14ac:dyDescent="0.2">
      <c r="A1742" s="40"/>
      <c r="B1742" s="98"/>
      <c r="C1742" s="41"/>
      <c r="D1742" s="74"/>
      <c r="E1742" s="93" t="str">
        <f t="shared" si="546"/>
        <v/>
      </c>
      <c r="F1742" s="27"/>
      <c r="G1742" s="41"/>
      <c r="H1742" s="76"/>
      <c r="I1742" s="109"/>
      <c r="J1742" s="94" t="str">
        <f t="shared" si="547"/>
        <v/>
      </c>
      <c r="K1742" s="27"/>
      <c r="L1742" s="27"/>
      <c r="M1742" s="27"/>
      <c r="N1742" s="27"/>
      <c r="O1742" s="27"/>
      <c r="P1742" s="77"/>
      <c r="Q1742" s="27"/>
      <c r="R1742" s="45"/>
      <c r="S1742" s="55">
        <f>IF(Q1742="Bicouche",J1742*PU!$B$3,0)</f>
        <v>0</v>
      </c>
      <c r="T1742" s="23">
        <f>IF(Q1742="ECF",J1742*PU!$B$5,0)</f>
        <v>0</v>
      </c>
      <c r="U1742" s="23">
        <f>IF(Q1742="Enrobé projeté",J1742*PU!$B$7,0)</f>
        <v>0</v>
      </c>
      <c r="V1742" s="23">
        <f>IF(Q1742="PAT",J1742*PU!$B$9,0)</f>
        <v>0</v>
      </c>
      <c r="W1742" s="23">
        <f>IF(Q1742="Béton bitumineux",J1742*PU!$B$11,0)</f>
        <v>0</v>
      </c>
      <c r="X1742" s="23">
        <f>IF(Q1742="xxxxx",J1742*PU!$B$13,0)</f>
        <v>0</v>
      </c>
      <c r="Y1742" s="91">
        <f t="shared" si="548"/>
        <v>0</v>
      </c>
      <c r="Z1742" s="92"/>
      <c r="AA1742" s="92"/>
      <c r="AB1742" s="67" t="str">
        <f t="shared" si="549"/>
        <v/>
      </c>
      <c r="AC1742" s="67" t="str">
        <f t="shared" si="550"/>
        <v/>
      </c>
      <c r="AD1742" s="67" t="str">
        <f t="shared" si="551"/>
        <v/>
      </c>
      <c r="AE1742" s="31"/>
      <c r="AF1742" s="23">
        <f t="shared" si="557"/>
        <v>0</v>
      </c>
      <c r="AG1742" s="23">
        <f t="shared" si="558"/>
        <v>0</v>
      </c>
      <c r="AH1742" s="23">
        <f t="shared" si="559"/>
        <v>0</v>
      </c>
      <c r="AI1742" s="23">
        <f t="shared" si="560"/>
        <v>0</v>
      </c>
      <c r="AJ1742" s="23">
        <f t="shared" si="561"/>
        <v>0</v>
      </c>
    </row>
    <row r="1743" spans="1:36" x14ac:dyDescent="0.2">
      <c r="A1743" s="40"/>
      <c r="B1743" s="98"/>
      <c r="C1743" s="41"/>
      <c r="D1743" s="74"/>
      <c r="E1743" s="93" t="str">
        <f t="shared" si="546"/>
        <v/>
      </c>
      <c r="F1743" s="27"/>
      <c r="G1743" s="41"/>
      <c r="H1743" s="76"/>
      <c r="I1743" s="109"/>
      <c r="J1743" s="94" t="str">
        <f t="shared" si="547"/>
        <v/>
      </c>
      <c r="K1743" s="27"/>
      <c r="L1743" s="27"/>
      <c r="M1743" s="27"/>
      <c r="N1743" s="27"/>
      <c r="O1743" s="27"/>
      <c r="P1743" s="77"/>
      <c r="Q1743" s="27"/>
      <c r="R1743" s="45"/>
      <c r="S1743" s="55">
        <f>IF(Q1743="Bicouche",J1743*PU!$B$3,0)</f>
        <v>0</v>
      </c>
      <c r="T1743" s="23">
        <f>IF(Q1743="ECF",J1743*PU!$B$5,0)</f>
        <v>0</v>
      </c>
      <c r="U1743" s="23">
        <f>IF(Q1743="Enrobé projeté",J1743*PU!$B$7,0)</f>
        <v>0</v>
      </c>
      <c r="V1743" s="23">
        <f>IF(Q1743="PAT",J1743*PU!$B$9,0)</f>
        <v>0</v>
      </c>
      <c r="W1743" s="23">
        <f>IF(Q1743="Béton bitumineux",J1743*PU!$B$11,0)</f>
        <v>0</v>
      </c>
      <c r="X1743" s="23">
        <f>IF(Q1743="xxxxx",J1743*PU!$B$13,0)</f>
        <v>0</v>
      </c>
      <c r="Y1743" s="91">
        <f t="shared" si="548"/>
        <v>0</v>
      </c>
      <c r="Z1743" s="92"/>
      <c r="AA1743" s="92"/>
      <c r="AB1743" s="67" t="str">
        <f t="shared" si="549"/>
        <v/>
      </c>
      <c r="AC1743" s="67" t="str">
        <f t="shared" si="550"/>
        <v/>
      </c>
      <c r="AD1743" s="67" t="str">
        <f t="shared" si="551"/>
        <v/>
      </c>
      <c r="AE1743" s="31"/>
      <c r="AF1743" s="23">
        <f t="shared" si="557"/>
        <v>0</v>
      </c>
      <c r="AG1743" s="23">
        <f t="shared" si="558"/>
        <v>0</v>
      </c>
      <c r="AH1743" s="23">
        <f t="shared" si="559"/>
        <v>0</v>
      </c>
      <c r="AI1743" s="23">
        <f t="shared" si="560"/>
        <v>0</v>
      </c>
      <c r="AJ1743" s="23">
        <f t="shared" si="561"/>
        <v>0</v>
      </c>
    </row>
    <row r="1744" spans="1:36" x14ac:dyDescent="0.2">
      <c r="A1744" s="40"/>
      <c r="B1744" s="98"/>
      <c r="C1744" s="41"/>
      <c r="D1744" s="74"/>
      <c r="E1744" s="93" t="str">
        <f t="shared" si="546"/>
        <v/>
      </c>
      <c r="F1744" s="27"/>
      <c r="G1744" s="41"/>
      <c r="H1744" s="76"/>
      <c r="I1744" s="109"/>
      <c r="J1744" s="94" t="str">
        <f t="shared" si="547"/>
        <v/>
      </c>
      <c r="K1744" s="27"/>
      <c r="L1744" s="27"/>
      <c r="M1744" s="27"/>
      <c r="N1744" s="27"/>
      <c r="O1744" s="27"/>
      <c r="P1744" s="77"/>
      <c r="Q1744" s="27"/>
      <c r="R1744" s="45"/>
      <c r="S1744" s="55">
        <f>IF(Q1744="Bicouche",J1744*PU!$B$3,0)</f>
        <v>0</v>
      </c>
      <c r="T1744" s="23">
        <f>IF(Q1744="ECF",J1744*PU!$B$5,0)</f>
        <v>0</v>
      </c>
      <c r="U1744" s="23">
        <f>IF(Q1744="Enrobé projeté",J1744*PU!$B$7,0)</f>
        <v>0</v>
      </c>
      <c r="V1744" s="23">
        <f>IF(Q1744="PAT",J1744*PU!$B$9,0)</f>
        <v>0</v>
      </c>
      <c r="W1744" s="23">
        <f>IF(Q1744="Béton bitumineux",J1744*PU!$B$11,0)</f>
        <v>0</v>
      </c>
      <c r="X1744" s="23">
        <f>IF(Q1744="xxxxx",J1744*PU!$B$13,0)</f>
        <v>0</v>
      </c>
      <c r="Y1744" s="91">
        <f t="shared" si="548"/>
        <v>0</v>
      </c>
      <c r="Z1744" s="92"/>
      <c r="AA1744" s="92"/>
      <c r="AB1744" s="67" t="str">
        <f t="shared" si="549"/>
        <v/>
      </c>
      <c r="AC1744" s="67" t="str">
        <f t="shared" si="550"/>
        <v/>
      </c>
      <c r="AD1744" s="67" t="str">
        <f t="shared" si="551"/>
        <v/>
      </c>
      <c r="AE1744" s="31"/>
      <c r="AF1744" s="23">
        <f t="shared" si="557"/>
        <v>0</v>
      </c>
      <c r="AG1744" s="23">
        <f t="shared" si="558"/>
        <v>0</v>
      </c>
      <c r="AH1744" s="23">
        <f t="shared" si="559"/>
        <v>0</v>
      </c>
      <c r="AI1744" s="23">
        <f t="shared" si="560"/>
        <v>0</v>
      </c>
      <c r="AJ1744" s="23">
        <f t="shared" si="561"/>
        <v>0</v>
      </c>
    </row>
    <row r="1745" spans="1:36" x14ac:dyDescent="0.2">
      <c r="A1745" s="40"/>
      <c r="B1745" s="98"/>
      <c r="C1745" s="41"/>
      <c r="D1745" s="74"/>
      <c r="E1745" s="93" t="str">
        <f t="shared" si="546"/>
        <v/>
      </c>
      <c r="F1745" s="27"/>
      <c r="G1745" s="41"/>
      <c r="H1745" s="76"/>
      <c r="I1745" s="109"/>
      <c r="J1745" s="94" t="str">
        <f t="shared" si="547"/>
        <v/>
      </c>
      <c r="K1745" s="27"/>
      <c r="L1745" s="27"/>
      <c r="M1745" s="27"/>
      <c r="N1745" s="27"/>
      <c r="O1745" s="27"/>
      <c r="P1745" s="77"/>
      <c r="Q1745" s="27"/>
      <c r="R1745" s="45"/>
      <c r="S1745" s="55">
        <f>IF(Q1745="Bicouche",J1745*PU!$B$3,0)</f>
        <v>0</v>
      </c>
      <c r="T1745" s="23">
        <f>IF(Q1745="ECF",J1745*PU!$B$5,0)</f>
        <v>0</v>
      </c>
      <c r="U1745" s="23">
        <f>IF(Q1745="Enrobé projeté",J1745*PU!$B$7,0)</f>
        <v>0</v>
      </c>
      <c r="V1745" s="23">
        <f>IF(Q1745="PAT",J1745*PU!$B$9,0)</f>
        <v>0</v>
      </c>
      <c r="W1745" s="23">
        <f>IF(Q1745="Béton bitumineux",J1745*PU!$B$11,0)</f>
        <v>0</v>
      </c>
      <c r="X1745" s="23">
        <f>IF(Q1745="xxxxx",J1745*PU!$B$13,0)</f>
        <v>0</v>
      </c>
      <c r="Y1745" s="91">
        <f t="shared" si="548"/>
        <v>0</v>
      </c>
      <c r="Z1745" s="92"/>
      <c r="AA1745" s="92"/>
      <c r="AB1745" s="67" t="str">
        <f t="shared" si="549"/>
        <v/>
      </c>
      <c r="AC1745" s="67" t="str">
        <f t="shared" si="550"/>
        <v/>
      </c>
      <c r="AD1745" s="67" t="str">
        <f t="shared" si="551"/>
        <v/>
      </c>
      <c r="AE1745" s="31"/>
      <c r="AF1745" s="23">
        <f t="shared" si="557"/>
        <v>0</v>
      </c>
      <c r="AG1745" s="23">
        <f t="shared" si="558"/>
        <v>0</v>
      </c>
      <c r="AH1745" s="23">
        <f t="shared" si="559"/>
        <v>0</v>
      </c>
      <c r="AI1745" s="23">
        <f t="shared" si="560"/>
        <v>0</v>
      </c>
      <c r="AJ1745" s="23">
        <f t="shared" si="561"/>
        <v>0</v>
      </c>
    </row>
    <row r="1746" spans="1:36" x14ac:dyDescent="0.2">
      <c r="A1746" s="40"/>
      <c r="B1746" s="98"/>
      <c r="C1746" s="41"/>
      <c r="D1746" s="74"/>
      <c r="E1746" s="93" t="str">
        <f t="shared" si="546"/>
        <v/>
      </c>
      <c r="F1746" s="27"/>
      <c r="G1746" s="41"/>
      <c r="H1746" s="76"/>
      <c r="I1746" s="109"/>
      <c r="J1746" s="94" t="str">
        <f t="shared" si="547"/>
        <v/>
      </c>
      <c r="K1746" s="27"/>
      <c r="L1746" s="27"/>
      <c r="M1746" s="27"/>
      <c r="N1746" s="27"/>
      <c r="O1746" s="27"/>
      <c r="P1746" s="77"/>
      <c r="Q1746" s="27"/>
      <c r="R1746" s="45"/>
      <c r="S1746" s="55">
        <f>IF(Q1746="Bicouche",J1746*PU!$B$3,0)</f>
        <v>0</v>
      </c>
      <c r="T1746" s="23">
        <f>IF(Q1746="ECF",J1746*PU!$B$5,0)</f>
        <v>0</v>
      </c>
      <c r="U1746" s="23">
        <f>IF(Q1746="Enrobé projeté",J1746*PU!$B$7,0)</f>
        <v>0</v>
      </c>
      <c r="V1746" s="23">
        <f>IF(Q1746="PAT",J1746*PU!$B$9,0)</f>
        <v>0</v>
      </c>
      <c r="W1746" s="23">
        <f>IF(Q1746="Béton bitumineux",J1746*PU!$B$11,0)</f>
        <v>0</v>
      </c>
      <c r="X1746" s="23">
        <f>IF(Q1746="xxxxx",J1746*PU!$B$13,0)</f>
        <v>0</v>
      </c>
      <c r="Y1746" s="91">
        <f t="shared" si="548"/>
        <v>0</v>
      </c>
      <c r="Z1746" s="92"/>
      <c r="AA1746" s="92"/>
      <c r="AB1746" s="67" t="str">
        <f t="shared" si="549"/>
        <v/>
      </c>
      <c r="AC1746" s="67" t="str">
        <f t="shared" si="550"/>
        <v/>
      </c>
      <c r="AD1746" s="67" t="str">
        <f t="shared" si="551"/>
        <v/>
      </c>
      <c r="AE1746" s="31"/>
      <c r="AF1746" s="23">
        <f t="shared" si="557"/>
        <v>0</v>
      </c>
      <c r="AG1746" s="23">
        <f t="shared" si="558"/>
        <v>0</v>
      </c>
      <c r="AH1746" s="23">
        <f t="shared" si="559"/>
        <v>0</v>
      </c>
      <c r="AI1746" s="23">
        <f t="shared" si="560"/>
        <v>0</v>
      </c>
      <c r="AJ1746" s="23">
        <f t="shared" si="561"/>
        <v>0</v>
      </c>
    </row>
    <row r="1747" spans="1:36" x14ac:dyDescent="0.2">
      <c r="A1747" s="40"/>
      <c r="B1747" s="98"/>
      <c r="C1747" s="41"/>
      <c r="D1747" s="74"/>
      <c r="E1747" s="93" t="str">
        <f t="shared" si="546"/>
        <v/>
      </c>
      <c r="F1747" s="27"/>
      <c r="G1747" s="41"/>
      <c r="H1747" s="76"/>
      <c r="I1747" s="109"/>
      <c r="J1747" s="94" t="str">
        <f t="shared" si="547"/>
        <v/>
      </c>
      <c r="K1747" s="27"/>
      <c r="L1747" s="27"/>
      <c r="M1747" s="27"/>
      <c r="N1747" s="27"/>
      <c r="O1747" s="27"/>
      <c r="P1747" s="77"/>
      <c r="Q1747" s="27"/>
      <c r="R1747" s="45"/>
      <c r="S1747" s="55">
        <f>IF(Q1747="Bicouche",J1747*PU!$B$3,0)</f>
        <v>0</v>
      </c>
      <c r="T1747" s="23">
        <f>IF(Q1747="ECF",J1747*PU!$B$5,0)</f>
        <v>0</v>
      </c>
      <c r="U1747" s="23">
        <f>IF(Q1747="Enrobé projeté",J1747*PU!$B$7,0)</f>
        <v>0</v>
      </c>
      <c r="V1747" s="23">
        <f>IF(Q1747="PAT",J1747*PU!$B$9,0)</f>
        <v>0</v>
      </c>
      <c r="W1747" s="23">
        <f>IF(Q1747="Béton bitumineux",J1747*PU!$B$11,0)</f>
        <v>0</v>
      </c>
      <c r="X1747" s="23">
        <f>IF(Q1747="xxxxx",J1747*PU!$B$13,0)</f>
        <v>0</v>
      </c>
      <c r="Y1747" s="91">
        <f t="shared" si="548"/>
        <v>0</v>
      </c>
      <c r="Z1747" s="92"/>
      <c r="AA1747" s="92"/>
      <c r="AB1747" s="67" t="str">
        <f t="shared" si="549"/>
        <v/>
      </c>
      <c r="AC1747" s="67" t="str">
        <f t="shared" si="550"/>
        <v/>
      </c>
      <c r="AD1747" s="67" t="str">
        <f t="shared" si="551"/>
        <v/>
      </c>
      <c r="AE1747" s="31"/>
      <c r="AF1747" s="23">
        <f t="shared" si="557"/>
        <v>0</v>
      </c>
      <c r="AG1747" s="23">
        <f t="shared" si="558"/>
        <v>0</v>
      </c>
      <c r="AH1747" s="23">
        <f t="shared" si="559"/>
        <v>0</v>
      </c>
      <c r="AI1747" s="23">
        <f t="shared" si="560"/>
        <v>0</v>
      </c>
      <c r="AJ1747" s="23">
        <f t="shared" si="561"/>
        <v>0</v>
      </c>
    </row>
    <row r="1748" spans="1:36" x14ac:dyDescent="0.2">
      <c r="A1748" s="40"/>
      <c r="B1748" s="98"/>
      <c r="C1748" s="41"/>
      <c r="D1748" s="74"/>
      <c r="E1748" s="93" t="str">
        <f t="shared" si="546"/>
        <v/>
      </c>
      <c r="F1748" s="27"/>
      <c r="G1748" s="41"/>
      <c r="H1748" s="76"/>
      <c r="I1748" s="109"/>
      <c r="J1748" s="94" t="str">
        <f t="shared" si="547"/>
        <v/>
      </c>
      <c r="K1748" s="27"/>
      <c r="L1748" s="27"/>
      <c r="M1748" s="27"/>
      <c r="N1748" s="27"/>
      <c r="O1748" s="27"/>
      <c r="P1748" s="77"/>
      <c r="Q1748" s="27"/>
      <c r="R1748" s="45"/>
      <c r="S1748" s="55">
        <f>IF(Q1748="Bicouche",J1748*PU!$B$3,0)</f>
        <v>0</v>
      </c>
      <c r="T1748" s="23">
        <f>IF(Q1748="ECF",J1748*PU!$B$5,0)</f>
        <v>0</v>
      </c>
      <c r="U1748" s="23">
        <f>IF(Q1748="Enrobé projeté",J1748*PU!$B$7,0)</f>
        <v>0</v>
      </c>
      <c r="V1748" s="23">
        <f>IF(Q1748="PAT",J1748*PU!$B$9,0)</f>
        <v>0</v>
      </c>
      <c r="W1748" s="23">
        <f>IF(Q1748="Béton bitumineux",J1748*PU!$B$11,0)</f>
        <v>0</v>
      </c>
      <c r="X1748" s="23">
        <f>IF(Q1748="xxxxx",J1748*PU!$B$13,0)</f>
        <v>0</v>
      </c>
      <c r="Y1748" s="91">
        <f t="shared" si="548"/>
        <v>0</v>
      </c>
      <c r="Z1748" s="92"/>
      <c r="AA1748" s="92"/>
      <c r="AB1748" s="67" t="str">
        <f t="shared" si="549"/>
        <v/>
      </c>
      <c r="AC1748" s="67" t="str">
        <f t="shared" si="550"/>
        <v/>
      </c>
      <c r="AD1748" s="67" t="str">
        <f t="shared" si="551"/>
        <v/>
      </c>
      <c r="AE1748" s="31"/>
      <c r="AF1748" s="23">
        <f t="shared" si="557"/>
        <v>0</v>
      </c>
      <c r="AG1748" s="23">
        <f t="shared" si="558"/>
        <v>0</v>
      </c>
      <c r="AH1748" s="23">
        <f t="shared" si="559"/>
        <v>0</v>
      </c>
      <c r="AI1748" s="23">
        <f t="shared" si="560"/>
        <v>0</v>
      </c>
      <c r="AJ1748" s="23">
        <f t="shared" si="561"/>
        <v>0</v>
      </c>
    </row>
    <row r="1749" spans="1:36" x14ac:dyDescent="0.2">
      <c r="A1749" s="40"/>
      <c r="B1749" s="98"/>
      <c r="C1749" s="41"/>
      <c r="D1749" s="74"/>
      <c r="E1749" s="93" t="str">
        <f t="shared" si="546"/>
        <v/>
      </c>
      <c r="F1749" s="27"/>
      <c r="G1749" s="41"/>
      <c r="H1749" s="76"/>
      <c r="I1749" s="109"/>
      <c r="J1749" s="94" t="str">
        <f t="shared" si="547"/>
        <v/>
      </c>
      <c r="K1749" s="27"/>
      <c r="L1749" s="27"/>
      <c r="M1749" s="27"/>
      <c r="N1749" s="27"/>
      <c r="O1749" s="27"/>
      <c r="P1749" s="77"/>
      <c r="Q1749" s="27"/>
      <c r="R1749" s="45"/>
      <c r="S1749" s="55">
        <f>IF(Q1749="Bicouche",J1749*PU!$B$3,0)</f>
        <v>0</v>
      </c>
      <c r="T1749" s="23">
        <f>IF(Q1749="ECF",J1749*PU!$B$5,0)</f>
        <v>0</v>
      </c>
      <c r="U1749" s="23">
        <f>IF(Q1749="Enrobé projeté",J1749*PU!$B$7,0)</f>
        <v>0</v>
      </c>
      <c r="V1749" s="23">
        <f>IF(Q1749="PAT",J1749*PU!$B$9,0)</f>
        <v>0</v>
      </c>
      <c r="W1749" s="23">
        <f>IF(Q1749="Béton bitumineux",J1749*PU!$B$11,0)</f>
        <v>0</v>
      </c>
      <c r="X1749" s="23">
        <f>IF(Q1749="xxxxx",J1749*PU!$B$13,0)</f>
        <v>0</v>
      </c>
      <c r="Y1749" s="91">
        <f t="shared" si="548"/>
        <v>0</v>
      </c>
      <c r="Z1749" s="92"/>
      <c r="AA1749" s="92"/>
      <c r="AB1749" s="67" t="str">
        <f t="shared" si="549"/>
        <v/>
      </c>
      <c r="AC1749" s="67" t="str">
        <f t="shared" si="550"/>
        <v/>
      </c>
      <c r="AD1749" s="67" t="str">
        <f t="shared" si="551"/>
        <v/>
      </c>
      <c r="AE1749" s="31"/>
      <c r="AF1749" s="23">
        <f t="shared" si="557"/>
        <v>0</v>
      </c>
      <c r="AG1749" s="23">
        <f t="shared" si="558"/>
        <v>0</v>
      </c>
      <c r="AH1749" s="23">
        <f t="shared" si="559"/>
        <v>0</v>
      </c>
      <c r="AI1749" s="23">
        <f t="shared" si="560"/>
        <v>0</v>
      </c>
      <c r="AJ1749" s="23">
        <f t="shared" si="561"/>
        <v>0</v>
      </c>
    </row>
    <row r="1750" spans="1:36" x14ac:dyDescent="0.2">
      <c r="A1750" s="40"/>
      <c r="B1750" s="98"/>
      <c r="C1750" s="41"/>
      <c r="D1750" s="74"/>
      <c r="E1750" s="93" t="str">
        <f t="shared" si="546"/>
        <v/>
      </c>
      <c r="F1750" s="27"/>
      <c r="G1750" s="41"/>
      <c r="H1750" s="76"/>
      <c r="I1750" s="109"/>
      <c r="J1750" s="94" t="str">
        <f t="shared" si="547"/>
        <v/>
      </c>
      <c r="K1750" s="27"/>
      <c r="L1750" s="27"/>
      <c r="M1750" s="27"/>
      <c r="N1750" s="27"/>
      <c r="O1750" s="27"/>
      <c r="P1750" s="77"/>
      <c r="Q1750" s="27"/>
      <c r="R1750" s="45"/>
      <c r="S1750" s="55">
        <f>IF(Q1750="Bicouche",J1750*PU!$B$3,0)</f>
        <v>0</v>
      </c>
      <c r="T1750" s="23">
        <f>IF(Q1750="ECF",J1750*PU!$B$5,0)</f>
        <v>0</v>
      </c>
      <c r="U1750" s="23">
        <f>IF(Q1750="Enrobé projeté",J1750*PU!$B$7,0)</f>
        <v>0</v>
      </c>
      <c r="V1750" s="23">
        <f>IF(Q1750="PAT",J1750*PU!$B$9,0)</f>
        <v>0</v>
      </c>
      <c r="W1750" s="23">
        <f>IF(Q1750="Béton bitumineux",J1750*PU!$B$11,0)</f>
        <v>0</v>
      </c>
      <c r="X1750" s="23">
        <f>IF(Q1750="xxxxx",J1750*PU!$B$13,0)</f>
        <v>0</v>
      </c>
      <c r="Y1750" s="91">
        <f t="shared" si="548"/>
        <v>0</v>
      </c>
      <c r="Z1750" s="92"/>
      <c r="AA1750" s="92"/>
      <c r="AB1750" s="67" t="str">
        <f t="shared" si="549"/>
        <v/>
      </c>
      <c r="AC1750" s="67" t="str">
        <f t="shared" si="550"/>
        <v/>
      </c>
      <c r="AD1750" s="67" t="str">
        <f t="shared" si="551"/>
        <v/>
      </c>
      <c r="AE1750" s="31"/>
      <c r="AF1750" s="23">
        <f t="shared" si="557"/>
        <v>0</v>
      </c>
      <c r="AG1750" s="23">
        <f t="shared" si="558"/>
        <v>0</v>
      </c>
      <c r="AH1750" s="23">
        <f t="shared" si="559"/>
        <v>0</v>
      </c>
      <c r="AI1750" s="23">
        <f t="shared" si="560"/>
        <v>0</v>
      </c>
      <c r="AJ1750" s="23">
        <f t="shared" si="561"/>
        <v>0</v>
      </c>
    </row>
    <row r="1751" spans="1:36" x14ac:dyDescent="0.2">
      <c r="A1751" s="40"/>
      <c r="B1751" s="98"/>
      <c r="C1751" s="41"/>
      <c r="D1751" s="74"/>
      <c r="E1751" s="93" t="str">
        <f t="shared" si="546"/>
        <v/>
      </c>
      <c r="F1751" s="27"/>
      <c r="G1751" s="41"/>
      <c r="H1751" s="76"/>
      <c r="I1751" s="109"/>
      <c r="J1751" s="94" t="str">
        <f t="shared" si="547"/>
        <v/>
      </c>
      <c r="K1751" s="27"/>
      <c r="L1751" s="27"/>
      <c r="M1751" s="27"/>
      <c r="N1751" s="27"/>
      <c r="O1751" s="27"/>
      <c r="P1751" s="77"/>
      <c r="Q1751" s="27"/>
      <c r="R1751" s="45"/>
      <c r="S1751" s="55">
        <f>IF(Q1751="Bicouche",J1751*PU!$B$3,0)</f>
        <v>0</v>
      </c>
      <c r="T1751" s="23">
        <f>IF(Q1751="ECF",J1751*PU!$B$5,0)</f>
        <v>0</v>
      </c>
      <c r="U1751" s="23">
        <f>IF(Q1751="Enrobé projeté",J1751*PU!$B$7,0)</f>
        <v>0</v>
      </c>
      <c r="V1751" s="23">
        <f>IF(Q1751="PAT",J1751*PU!$B$9,0)</f>
        <v>0</v>
      </c>
      <c r="W1751" s="23">
        <f>IF(Q1751="Béton bitumineux",J1751*PU!$B$11,0)</f>
        <v>0</v>
      </c>
      <c r="X1751" s="23">
        <f>IF(Q1751="xxxxx",J1751*PU!$B$13,0)</f>
        <v>0</v>
      </c>
      <c r="Y1751" s="91">
        <f t="shared" si="548"/>
        <v>0</v>
      </c>
      <c r="Z1751" s="92"/>
      <c r="AA1751" s="92"/>
      <c r="AB1751" s="67" t="str">
        <f t="shared" si="549"/>
        <v/>
      </c>
      <c r="AC1751" s="67" t="str">
        <f t="shared" si="550"/>
        <v/>
      </c>
      <c r="AD1751" s="67" t="str">
        <f t="shared" si="551"/>
        <v/>
      </c>
      <c r="AE1751" s="31"/>
      <c r="AF1751" s="23">
        <f t="shared" si="557"/>
        <v>0</v>
      </c>
      <c r="AG1751" s="23">
        <f t="shared" si="558"/>
        <v>0</v>
      </c>
      <c r="AH1751" s="23">
        <f t="shared" si="559"/>
        <v>0</v>
      </c>
      <c r="AI1751" s="23">
        <f t="shared" si="560"/>
        <v>0</v>
      </c>
      <c r="AJ1751" s="23">
        <f t="shared" si="561"/>
        <v>0</v>
      </c>
    </row>
    <row r="1752" spans="1:36" x14ac:dyDescent="0.2">
      <c r="A1752" s="40"/>
      <c r="B1752" s="98"/>
      <c r="C1752" s="41"/>
      <c r="D1752" s="74"/>
      <c r="E1752" s="93" t="str">
        <f t="shared" si="546"/>
        <v/>
      </c>
      <c r="F1752" s="27"/>
      <c r="G1752" s="41"/>
      <c r="H1752" s="76"/>
      <c r="I1752" s="109"/>
      <c r="J1752" s="94" t="str">
        <f t="shared" si="547"/>
        <v/>
      </c>
      <c r="K1752" s="27"/>
      <c r="L1752" s="27"/>
      <c r="M1752" s="27"/>
      <c r="N1752" s="27"/>
      <c r="O1752" s="27"/>
      <c r="P1752" s="77"/>
      <c r="Q1752" s="27"/>
      <c r="R1752" s="45"/>
      <c r="S1752" s="55">
        <f>IF(Q1752="Bicouche",J1752*PU!$B$3,0)</f>
        <v>0</v>
      </c>
      <c r="T1752" s="23">
        <f>IF(Q1752="ECF",J1752*PU!$B$5,0)</f>
        <v>0</v>
      </c>
      <c r="U1752" s="23">
        <f>IF(Q1752="Enrobé projeté",J1752*PU!$B$7,0)</f>
        <v>0</v>
      </c>
      <c r="V1752" s="23">
        <f>IF(Q1752="PAT",J1752*PU!$B$9,0)</f>
        <v>0</v>
      </c>
      <c r="W1752" s="23">
        <f>IF(Q1752="Béton bitumineux",J1752*PU!$B$11,0)</f>
        <v>0</v>
      </c>
      <c r="X1752" s="23">
        <f>IF(Q1752="xxxxx",J1752*PU!$B$13,0)</f>
        <v>0</v>
      </c>
      <c r="Y1752" s="91">
        <f t="shared" si="548"/>
        <v>0</v>
      </c>
      <c r="Z1752" s="92"/>
      <c r="AA1752" s="92"/>
      <c r="AB1752" s="67" t="str">
        <f t="shared" si="549"/>
        <v/>
      </c>
      <c r="AC1752" s="67" t="str">
        <f t="shared" si="550"/>
        <v/>
      </c>
      <c r="AD1752" s="67" t="str">
        <f t="shared" si="551"/>
        <v/>
      </c>
      <c r="AE1752" s="31"/>
      <c r="AF1752" s="23">
        <f t="shared" si="557"/>
        <v>0</v>
      </c>
      <c r="AG1752" s="23">
        <f t="shared" si="558"/>
        <v>0</v>
      </c>
      <c r="AH1752" s="23">
        <f t="shared" si="559"/>
        <v>0</v>
      </c>
      <c r="AI1752" s="23">
        <f t="shared" si="560"/>
        <v>0</v>
      </c>
      <c r="AJ1752" s="23">
        <f t="shared" si="561"/>
        <v>0</v>
      </c>
    </row>
    <row r="1753" spans="1:36" x14ac:dyDescent="0.2">
      <c r="A1753" s="40"/>
      <c r="B1753" s="98"/>
      <c r="C1753" s="41"/>
      <c r="D1753" s="74"/>
      <c r="E1753" s="93" t="str">
        <f t="shared" si="546"/>
        <v/>
      </c>
      <c r="F1753" s="27"/>
      <c r="G1753" s="41"/>
      <c r="H1753" s="76"/>
      <c r="I1753" s="109"/>
      <c r="J1753" s="94" t="str">
        <f t="shared" si="547"/>
        <v/>
      </c>
      <c r="K1753" s="27"/>
      <c r="L1753" s="27"/>
      <c r="M1753" s="27"/>
      <c r="N1753" s="27"/>
      <c r="O1753" s="27"/>
      <c r="P1753" s="77"/>
      <c r="Q1753" s="27"/>
      <c r="R1753" s="45"/>
      <c r="S1753" s="55">
        <f>IF(Q1753="Bicouche",J1753*PU!$B$3,0)</f>
        <v>0</v>
      </c>
      <c r="T1753" s="23">
        <f>IF(Q1753="ECF",J1753*PU!$B$5,0)</f>
        <v>0</v>
      </c>
      <c r="U1753" s="23">
        <f>IF(Q1753="Enrobé projeté",J1753*PU!$B$7,0)</f>
        <v>0</v>
      </c>
      <c r="V1753" s="23">
        <f>IF(Q1753="PAT",J1753*PU!$B$9,0)</f>
        <v>0</v>
      </c>
      <c r="W1753" s="23">
        <f>IF(Q1753="Béton bitumineux",J1753*PU!$B$11,0)</f>
        <v>0</v>
      </c>
      <c r="X1753" s="23">
        <f>IF(Q1753="xxxxx",J1753*PU!$B$13,0)</f>
        <v>0</v>
      </c>
      <c r="Y1753" s="91">
        <f t="shared" si="548"/>
        <v>0</v>
      </c>
      <c r="Z1753" s="92"/>
      <c r="AA1753" s="92"/>
      <c r="AB1753" s="67" t="str">
        <f t="shared" si="549"/>
        <v/>
      </c>
      <c r="AC1753" s="67" t="str">
        <f t="shared" si="550"/>
        <v/>
      </c>
      <c r="AD1753" s="67" t="str">
        <f t="shared" si="551"/>
        <v/>
      </c>
      <c r="AE1753" s="31"/>
      <c r="AF1753" s="23">
        <f t="shared" si="557"/>
        <v>0</v>
      </c>
      <c r="AG1753" s="23">
        <f t="shared" si="558"/>
        <v>0</v>
      </c>
      <c r="AH1753" s="23">
        <f t="shared" si="559"/>
        <v>0</v>
      </c>
      <c r="AI1753" s="23">
        <f t="shared" si="560"/>
        <v>0</v>
      </c>
      <c r="AJ1753" s="23">
        <f t="shared" si="561"/>
        <v>0</v>
      </c>
    </row>
    <row r="1754" spans="1:36" x14ac:dyDescent="0.2">
      <c r="A1754" s="40"/>
      <c r="B1754" s="98"/>
      <c r="C1754" s="41"/>
      <c r="D1754" s="74"/>
      <c r="E1754" s="93" t="str">
        <f t="shared" si="546"/>
        <v/>
      </c>
      <c r="F1754" s="27"/>
      <c r="G1754" s="41"/>
      <c r="H1754" s="76"/>
      <c r="I1754" s="109"/>
      <c r="J1754" s="94" t="str">
        <f t="shared" si="547"/>
        <v/>
      </c>
      <c r="K1754" s="27"/>
      <c r="L1754" s="27"/>
      <c r="M1754" s="27"/>
      <c r="N1754" s="27"/>
      <c r="O1754" s="27"/>
      <c r="P1754" s="77"/>
      <c r="Q1754" s="27"/>
      <c r="R1754" s="45"/>
      <c r="S1754" s="55">
        <f>IF(Q1754="Bicouche",J1754*PU!$B$3,0)</f>
        <v>0</v>
      </c>
      <c r="T1754" s="23">
        <f>IF(Q1754="ECF",J1754*PU!$B$5,0)</f>
        <v>0</v>
      </c>
      <c r="U1754" s="23">
        <f>IF(Q1754="Enrobé projeté",J1754*PU!$B$7,0)</f>
        <v>0</v>
      </c>
      <c r="V1754" s="23">
        <f>IF(Q1754="PAT",J1754*PU!$B$9,0)</f>
        <v>0</v>
      </c>
      <c r="W1754" s="23">
        <f>IF(Q1754="Béton bitumineux",J1754*PU!$B$11,0)</f>
        <v>0</v>
      </c>
      <c r="X1754" s="23">
        <f>IF(Q1754="xxxxx",J1754*PU!$B$13,0)</f>
        <v>0</v>
      </c>
      <c r="Y1754" s="91">
        <f t="shared" si="548"/>
        <v>0</v>
      </c>
      <c r="Z1754" s="92"/>
      <c r="AA1754" s="92"/>
      <c r="AB1754" s="67" t="str">
        <f t="shared" si="549"/>
        <v/>
      </c>
      <c r="AC1754" s="67" t="str">
        <f t="shared" si="550"/>
        <v/>
      </c>
      <c r="AD1754" s="67" t="str">
        <f t="shared" si="551"/>
        <v/>
      </c>
      <c r="AE1754" s="31"/>
      <c r="AF1754" s="23">
        <f t="shared" si="557"/>
        <v>0</v>
      </c>
      <c r="AG1754" s="23">
        <f t="shared" si="558"/>
        <v>0</v>
      </c>
      <c r="AH1754" s="23">
        <f t="shared" si="559"/>
        <v>0</v>
      </c>
      <c r="AI1754" s="23">
        <f t="shared" si="560"/>
        <v>0</v>
      </c>
      <c r="AJ1754" s="23">
        <f t="shared" si="561"/>
        <v>0</v>
      </c>
    </row>
    <row r="1755" spans="1:36" x14ac:dyDescent="0.2">
      <c r="A1755" s="40"/>
      <c r="B1755" s="98"/>
      <c r="C1755" s="41"/>
      <c r="D1755" s="74"/>
      <c r="E1755" s="93" t="str">
        <f t="shared" si="546"/>
        <v/>
      </c>
      <c r="F1755" s="27"/>
      <c r="G1755" s="41"/>
      <c r="H1755" s="76"/>
      <c r="I1755" s="109"/>
      <c r="J1755" s="94" t="str">
        <f t="shared" si="547"/>
        <v/>
      </c>
      <c r="K1755" s="27"/>
      <c r="L1755" s="27"/>
      <c r="M1755" s="27"/>
      <c r="N1755" s="27"/>
      <c r="O1755" s="27"/>
      <c r="P1755" s="77"/>
      <c r="Q1755" s="27"/>
      <c r="R1755" s="45"/>
      <c r="S1755" s="55">
        <f>IF(Q1755="Bicouche",J1755*PU!$B$3,0)</f>
        <v>0</v>
      </c>
      <c r="T1755" s="23">
        <f>IF(Q1755="ECF",J1755*PU!$B$5,0)</f>
        <v>0</v>
      </c>
      <c r="U1755" s="23">
        <f>IF(Q1755="Enrobé projeté",J1755*PU!$B$7,0)</f>
        <v>0</v>
      </c>
      <c r="V1755" s="23">
        <f>IF(Q1755="PAT",J1755*PU!$B$9,0)</f>
        <v>0</v>
      </c>
      <c r="W1755" s="23">
        <f>IF(Q1755="Béton bitumineux",J1755*PU!$B$11,0)</f>
        <v>0</v>
      </c>
      <c r="X1755" s="23">
        <f>IF(Q1755="xxxxx",J1755*PU!$B$13,0)</f>
        <v>0</v>
      </c>
      <c r="Y1755" s="91">
        <f t="shared" si="548"/>
        <v>0</v>
      </c>
      <c r="Z1755" s="92"/>
      <c r="AA1755" s="92"/>
      <c r="AB1755" s="67" t="str">
        <f t="shared" si="549"/>
        <v/>
      </c>
      <c r="AC1755" s="67" t="str">
        <f t="shared" si="550"/>
        <v/>
      </c>
      <c r="AD1755" s="67" t="str">
        <f t="shared" si="551"/>
        <v/>
      </c>
      <c r="AE1755" s="31"/>
      <c r="AF1755" s="23">
        <f t="shared" si="557"/>
        <v>0</v>
      </c>
      <c r="AG1755" s="23">
        <f t="shared" si="558"/>
        <v>0</v>
      </c>
      <c r="AH1755" s="23">
        <f t="shared" si="559"/>
        <v>0</v>
      </c>
      <c r="AI1755" s="23">
        <f t="shared" si="560"/>
        <v>0</v>
      </c>
      <c r="AJ1755" s="23">
        <f t="shared" si="561"/>
        <v>0</v>
      </c>
    </row>
    <row r="1756" spans="1:36" x14ac:dyDescent="0.2">
      <c r="A1756" s="40"/>
      <c r="B1756" s="98"/>
      <c r="C1756" s="41"/>
      <c r="D1756" s="74"/>
      <c r="E1756" s="93" t="str">
        <f t="shared" si="546"/>
        <v/>
      </c>
      <c r="F1756" s="27"/>
      <c r="G1756" s="41"/>
      <c r="H1756" s="76"/>
      <c r="I1756" s="109"/>
      <c r="J1756" s="94" t="str">
        <f t="shared" si="547"/>
        <v/>
      </c>
      <c r="K1756" s="27"/>
      <c r="L1756" s="27"/>
      <c r="M1756" s="27"/>
      <c r="N1756" s="27"/>
      <c r="O1756" s="27"/>
      <c r="P1756" s="77"/>
      <c r="Q1756" s="27"/>
      <c r="R1756" s="45"/>
      <c r="S1756" s="55">
        <f>IF(Q1756="Bicouche",J1756*PU!$B$3,0)</f>
        <v>0</v>
      </c>
      <c r="T1756" s="23">
        <f>IF(Q1756="ECF",J1756*PU!$B$5,0)</f>
        <v>0</v>
      </c>
      <c r="U1756" s="23">
        <f>IF(Q1756="Enrobé projeté",J1756*PU!$B$7,0)</f>
        <v>0</v>
      </c>
      <c r="V1756" s="23">
        <f>IF(Q1756="PAT",J1756*PU!$B$9,0)</f>
        <v>0</v>
      </c>
      <c r="W1756" s="23">
        <f>IF(Q1756="Béton bitumineux",J1756*PU!$B$11,0)</f>
        <v>0</v>
      </c>
      <c r="X1756" s="23">
        <f>IF(Q1756="xxxxx",J1756*PU!$B$13,0)</f>
        <v>0</v>
      </c>
      <c r="Y1756" s="91">
        <f t="shared" si="548"/>
        <v>0</v>
      </c>
      <c r="Z1756" s="92"/>
      <c r="AA1756" s="92"/>
      <c r="AB1756" s="67" t="str">
        <f t="shared" si="549"/>
        <v/>
      </c>
      <c r="AC1756" s="67" t="str">
        <f t="shared" si="550"/>
        <v/>
      </c>
      <c r="AD1756" s="67" t="str">
        <f t="shared" si="551"/>
        <v/>
      </c>
      <c r="AE1756" s="31"/>
      <c r="AF1756" s="23">
        <f t="shared" si="557"/>
        <v>0</v>
      </c>
      <c r="AG1756" s="23">
        <f t="shared" si="558"/>
        <v>0</v>
      </c>
      <c r="AH1756" s="23">
        <f t="shared" si="559"/>
        <v>0</v>
      </c>
      <c r="AI1756" s="23">
        <f t="shared" si="560"/>
        <v>0</v>
      </c>
      <c r="AJ1756" s="23">
        <f t="shared" si="561"/>
        <v>0</v>
      </c>
    </row>
    <row r="1757" spans="1:36" x14ac:dyDescent="0.2">
      <c r="A1757" s="40"/>
      <c r="B1757" s="98"/>
      <c r="C1757" s="41"/>
      <c r="D1757" s="74"/>
      <c r="E1757" s="93" t="str">
        <f t="shared" si="546"/>
        <v/>
      </c>
      <c r="F1757" s="27"/>
      <c r="G1757" s="41"/>
      <c r="H1757" s="76"/>
      <c r="I1757" s="109"/>
      <c r="J1757" s="94" t="str">
        <f t="shared" si="547"/>
        <v/>
      </c>
      <c r="K1757" s="27"/>
      <c r="L1757" s="27"/>
      <c r="M1757" s="27"/>
      <c r="N1757" s="27"/>
      <c r="O1757" s="27"/>
      <c r="P1757" s="77"/>
      <c r="Q1757" s="27"/>
      <c r="R1757" s="45"/>
      <c r="S1757" s="55">
        <f>IF(Q1757="Bicouche",J1757*PU!$B$3,0)</f>
        <v>0</v>
      </c>
      <c r="T1757" s="23">
        <f>IF(Q1757="ECF",J1757*PU!$B$5,0)</f>
        <v>0</v>
      </c>
      <c r="U1757" s="23">
        <f>IF(Q1757="Enrobé projeté",J1757*PU!$B$7,0)</f>
        <v>0</v>
      </c>
      <c r="V1757" s="23">
        <f>IF(Q1757="PAT",J1757*PU!$B$9,0)</f>
        <v>0</v>
      </c>
      <c r="W1757" s="23">
        <f>IF(Q1757="Béton bitumineux",J1757*PU!$B$11,0)</f>
        <v>0</v>
      </c>
      <c r="X1757" s="23">
        <f>IF(Q1757="xxxxx",J1757*PU!$B$13,0)</f>
        <v>0</v>
      </c>
      <c r="Y1757" s="91">
        <f t="shared" si="548"/>
        <v>0</v>
      </c>
      <c r="Z1757" s="92"/>
      <c r="AA1757" s="92"/>
      <c r="AB1757" s="67" t="str">
        <f t="shared" si="549"/>
        <v/>
      </c>
      <c r="AC1757" s="67" t="str">
        <f t="shared" si="550"/>
        <v/>
      </c>
      <c r="AD1757" s="67" t="str">
        <f t="shared" si="551"/>
        <v/>
      </c>
      <c r="AE1757" s="31"/>
      <c r="AF1757" s="23">
        <f t="shared" si="557"/>
        <v>0</v>
      </c>
      <c r="AG1757" s="23">
        <f t="shared" si="558"/>
        <v>0</v>
      </c>
      <c r="AH1757" s="23">
        <f t="shared" si="559"/>
        <v>0</v>
      </c>
      <c r="AI1757" s="23">
        <f t="shared" si="560"/>
        <v>0</v>
      </c>
      <c r="AJ1757" s="23">
        <f t="shared" si="561"/>
        <v>0</v>
      </c>
    </row>
    <row r="1758" spans="1:36" x14ac:dyDescent="0.2">
      <c r="A1758" s="40"/>
      <c r="B1758" s="98"/>
      <c r="C1758" s="41"/>
      <c r="D1758" s="74"/>
      <c r="E1758" s="93" t="str">
        <f t="shared" si="546"/>
        <v/>
      </c>
      <c r="F1758" s="27"/>
      <c r="G1758" s="41"/>
      <c r="H1758" s="76"/>
      <c r="I1758" s="109"/>
      <c r="J1758" s="94" t="str">
        <f t="shared" si="547"/>
        <v/>
      </c>
      <c r="K1758" s="27"/>
      <c r="L1758" s="27"/>
      <c r="M1758" s="27"/>
      <c r="N1758" s="27"/>
      <c r="O1758" s="27"/>
      <c r="P1758" s="77"/>
      <c r="Q1758" s="27"/>
      <c r="R1758" s="45"/>
      <c r="S1758" s="55">
        <f>IF(Q1758="Bicouche",J1758*PU!$B$3,0)</f>
        <v>0</v>
      </c>
      <c r="T1758" s="23">
        <f>IF(Q1758="ECF",J1758*PU!$B$5,0)</f>
        <v>0</v>
      </c>
      <c r="U1758" s="23">
        <f>IF(Q1758="Enrobé projeté",J1758*PU!$B$7,0)</f>
        <v>0</v>
      </c>
      <c r="V1758" s="23">
        <f>IF(Q1758="PAT",J1758*PU!$B$9,0)</f>
        <v>0</v>
      </c>
      <c r="W1758" s="23">
        <f>IF(Q1758="Béton bitumineux",J1758*PU!$B$11,0)</f>
        <v>0</v>
      </c>
      <c r="X1758" s="23">
        <f>IF(Q1758="xxxxx",J1758*PU!$B$13,0)</f>
        <v>0</v>
      </c>
      <c r="Y1758" s="91">
        <f t="shared" si="548"/>
        <v>0</v>
      </c>
      <c r="Z1758" s="92"/>
      <c r="AA1758" s="92"/>
      <c r="AB1758" s="67" t="str">
        <f t="shared" si="549"/>
        <v/>
      </c>
      <c r="AC1758" s="67" t="str">
        <f t="shared" si="550"/>
        <v/>
      </c>
      <c r="AD1758" s="67" t="str">
        <f t="shared" si="551"/>
        <v/>
      </c>
      <c r="AE1758" s="31"/>
      <c r="AF1758" s="23">
        <f t="shared" si="557"/>
        <v>0</v>
      </c>
      <c r="AG1758" s="23">
        <f t="shared" si="558"/>
        <v>0</v>
      </c>
      <c r="AH1758" s="23">
        <f t="shared" si="559"/>
        <v>0</v>
      </c>
      <c r="AI1758" s="23">
        <f t="shared" si="560"/>
        <v>0</v>
      </c>
      <c r="AJ1758" s="23">
        <f t="shared" si="561"/>
        <v>0</v>
      </c>
    </row>
    <row r="1759" spans="1:36" x14ac:dyDescent="0.2">
      <c r="A1759" s="40"/>
      <c r="B1759" s="98"/>
      <c r="C1759" s="41"/>
      <c r="D1759" s="74"/>
      <c r="E1759" s="93" t="str">
        <f t="shared" si="546"/>
        <v/>
      </c>
      <c r="F1759" s="27"/>
      <c r="G1759" s="41"/>
      <c r="H1759" s="76"/>
      <c r="I1759" s="109"/>
      <c r="J1759" s="94" t="str">
        <f t="shared" si="547"/>
        <v/>
      </c>
      <c r="K1759" s="27"/>
      <c r="L1759" s="27"/>
      <c r="M1759" s="27"/>
      <c r="N1759" s="27"/>
      <c r="O1759" s="27"/>
      <c r="P1759" s="77"/>
      <c r="Q1759" s="27"/>
      <c r="R1759" s="45"/>
      <c r="S1759" s="55">
        <f>IF(Q1759="Bicouche",J1759*PU!$B$3,0)</f>
        <v>0</v>
      </c>
      <c r="T1759" s="23">
        <f>IF(Q1759="ECF",J1759*PU!$B$5,0)</f>
        <v>0</v>
      </c>
      <c r="U1759" s="23">
        <f>IF(Q1759="Enrobé projeté",J1759*PU!$B$7,0)</f>
        <v>0</v>
      </c>
      <c r="V1759" s="23">
        <f>IF(Q1759="PAT",J1759*PU!$B$9,0)</f>
        <v>0</v>
      </c>
      <c r="W1759" s="23">
        <f>IF(Q1759="Béton bitumineux",J1759*PU!$B$11,0)</f>
        <v>0</v>
      </c>
      <c r="X1759" s="23">
        <f>IF(Q1759="xxxxx",J1759*PU!$B$13,0)</f>
        <v>0</v>
      </c>
      <c r="Y1759" s="91">
        <f t="shared" si="548"/>
        <v>0</v>
      </c>
      <c r="Z1759" s="92"/>
      <c r="AA1759" s="92"/>
      <c r="AB1759" s="67" t="str">
        <f t="shared" si="549"/>
        <v/>
      </c>
      <c r="AC1759" s="67" t="str">
        <f t="shared" si="550"/>
        <v/>
      </c>
      <c r="AD1759" s="67" t="str">
        <f t="shared" si="551"/>
        <v/>
      </c>
      <c r="AE1759" s="31"/>
      <c r="AF1759" s="23">
        <f t="shared" si="557"/>
        <v>0</v>
      </c>
      <c r="AG1759" s="23">
        <f t="shared" si="558"/>
        <v>0</v>
      </c>
      <c r="AH1759" s="23">
        <f t="shared" si="559"/>
        <v>0</v>
      </c>
      <c r="AI1759" s="23">
        <f t="shared" si="560"/>
        <v>0</v>
      </c>
      <c r="AJ1759" s="23">
        <f t="shared" si="561"/>
        <v>0</v>
      </c>
    </row>
    <row r="1760" spans="1:36" x14ac:dyDescent="0.2">
      <c r="A1760" s="40"/>
      <c r="B1760" s="98"/>
      <c r="C1760" s="41"/>
      <c r="D1760" s="74"/>
      <c r="E1760" s="93" t="str">
        <f t="shared" si="546"/>
        <v/>
      </c>
      <c r="F1760" s="27"/>
      <c r="G1760" s="41"/>
      <c r="H1760" s="76"/>
      <c r="I1760" s="109"/>
      <c r="J1760" s="94" t="str">
        <f t="shared" si="547"/>
        <v/>
      </c>
      <c r="K1760" s="27"/>
      <c r="L1760" s="27"/>
      <c r="M1760" s="27"/>
      <c r="N1760" s="27"/>
      <c r="O1760" s="27"/>
      <c r="P1760" s="77"/>
      <c r="Q1760" s="27"/>
      <c r="R1760" s="45"/>
      <c r="S1760" s="55">
        <f>IF(Q1760="Bicouche",J1760*PU!$B$3,0)</f>
        <v>0</v>
      </c>
      <c r="T1760" s="23">
        <f>IF(Q1760="ECF",J1760*PU!$B$5,0)</f>
        <v>0</v>
      </c>
      <c r="U1760" s="23">
        <f>IF(Q1760="Enrobé projeté",J1760*PU!$B$7,0)</f>
        <v>0</v>
      </c>
      <c r="V1760" s="23">
        <f>IF(Q1760="PAT",J1760*PU!$B$9,0)</f>
        <v>0</v>
      </c>
      <c r="W1760" s="23">
        <f>IF(Q1760="Béton bitumineux",J1760*PU!$B$11,0)</f>
        <v>0</v>
      </c>
      <c r="X1760" s="23">
        <f>IF(Q1760="xxxxx",J1760*PU!$B$13,0)</f>
        <v>0</v>
      </c>
      <c r="Y1760" s="91">
        <f t="shared" si="548"/>
        <v>0</v>
      </c>
      <c r="Z1760" s="92"/>
      <c r="AA1760" s="92"/>
      <c r="AB1760" s="67" t="str">
        <f t="shared" si="549"/>
        <v/>
      </c>
      <c r="AC1760" s="67" t="str">
        <f t="shared" si="550"/>
        <v/>
      </c>
      <c r="AD1760" s="67" t="str">
        <f t="shared" si="551"/>
        <v/>
      </c>
      <c r="AE1760" s="31"/>
      <c r="AF1760" s="23">
        <f t="shared" si="557"/>
        <v>0</v>
      </c>
      <c r="AG1760" s="23">
        <f t="shared" si="558"/>
        <v>0</v>
      </c>
      <c r="AH1760" s="23">
        <f t="shared" si="559"/>
        <v>0</v>
      </c>
      <c r="AI1760" s="23">
        <f t="shared" si="560"/>
        <v>0</v>
      </c>
      <c r="AJ1760" s="23">
        <f t="shared" si="561"/>
        <v>0</v>
      </c>
    </row>
    <row r="1761" spans="1:36" x14ac:dyDescent="0.2">
      <c r="A1761" s="40"/>
      <c r="B1761" s="98"/>
      <c r="C1761" s="41"/>
      <c r="D1761" s="74"/>
      <c r="E1761" s="93" t="str">
        <f t="shared" si="546"/>
        <v/>
      </c>
      <c r="F1761" s="27"/>
      <c r="G1761" s="41"/>
      <c r="H1761" s="76"/>
      <c r="I1761" s="109"/>
      <c r="J1761" s="94" t="str">
        <f t="shared" si="547"/>
        <v/>
      </c>
      <c r="K1761" s="27"/>
      <c r="L1761" s="27"/>
      <c r="M1761" s="27"/>
      <c r="N1761" s="27"/>
      <c r="O1761" s="27"/>
      <c r="P1761" s="77"/>
      <c r="Q1761" s="27"/>
      <c r="R1761" s="45"/>
      <c r="S1761" s="55">
        <f>IF(Q1761="Bicouche",J1761*PU!$B$3,0)</f>
        <v>0</v>
      </c>
      <c r="T1761" s="23">
        <f>IF(Q1761="ECF",J1761*PU!$B$5,0)</f>
        <v>0</v>
      </c>
      <c r="U1761" s="23">
        <f>IF(Q1761="Enrobé projeté",J1761*PU!$B$7,0)</f>
        <v>0</v>
      </c>
      <c r="V1761" s="23">
        <f>IF(Q1761="PAT",J1761*PU!$B$9,0)</f>
        <v>0</v>
      </c>
      <c r="W1761" s="23">
        <f>IF(Q1761="Béton bitumineux",J1761*PU!$B$11,0)</f>
        <v>0</v>
      </c>
      <c r="X1761" s="23">
        <f>IF(Q1761="xxxxx",J1761*PU!$B$13,0)</f>
        <v>0</v>
      </c>
      <c r="Y1761" s="91">
        <f t="shared" si="548"/>
        <v>0</v>
      </c>
      <c r="Z1761" s="92"/>
      <c r="AA1761" s="92"/>
      <c r="AB1761" s="67" t="str">
        <f t="shared" si="549"/>
        <v/>
      </c>
      <c r="AC1761" s="67" t="str">
        <f t="shared" si="550"/>
        <v/>
      </c>
      <c r="AD1761" s="67" t="str">
        <f t="shared" si="551"/>
        <v/>
      </c>
      <c r="AE1761" s="31"/>
      <c r="AF1761" s="23">
        <f t="shared" si="557"/>
        <v>0</v>
      </c>
      <c r="AG1761" s="23">
        <f t="shared" si="558"/>
        <v>0</v>
      </c>
      <c r="AH1761" s="23">
        <f t="shared" si="559"/>
        <v>0</v>
      </c>
      <c r="AI1761" s="23">
        <f t="shared" si="560"/>
        <v>0</v>
      </c>
      <c r="AJ1761" s="23">
        <f t="shared" si="561"/>
        <v>0</v>
      </c>
    </row>
    <row r="1762" spans="1:36" x14ac:dyDescent="0.2">
      <c r="A1762" s="40"/>
      <c r="B1762" s="98"/>
      <c r="C1762" s="41"/>
      <c r="D1762" s="74"/>
      <c r="E1762" s="93" t="str">
        <f t="shared" si="546"/>
        <v/>
      </c>
      <c r="F1762" s="27"/>
      <c r="G1762" s="41"/>
      <c r="H1762" s="76"/>
      <c r="I1762" s="109"/>
      <c r="J1762" s="94" t="str">
        <f t="shared" si="547"/>
        <v/>
      </c>
      <c r="K1762" s="27"/>
      <c r="L1762" s="27"/>
      <c r="M1762" s="27"/>
      <c r="N1762" s="27"/>
      <c r="O1762" s="27"/>
      <c r="P1762" s="77"/>
      <c r="Q1762" s="27"/>
      <c r="R1762" s="45"/>
      <c r="S1762" s="55">
        <f>IF(Q1762="Bicouche",J1762*PU!$B$3,0)</f>
        <v>0</v>
      </c>
      <c r="T1762" s="23">
        <f>IF(Q1762="ECF",J1762*PU!$B$5,0)</f>
        <v>0</v>
      </c>
      <c r="U1762" s="23">
        <f>IF(Q1762="Enrobé projeté",J1762*PU!$B$7,0)</f>
        <v>0</v>
      </c>
      <c r="V1762" s="23">
        <f>IF(Q1762="PAT",J1762*PU!$B$9,0)</f>
        <v>0</v>
      </c>
      <c r="W1762" s="23">
        <f>IF(Q1762="Béton bitumineux",J1762*PU!$B$11,0)</f>
        <v>0</v>
      </c>
      <c r="X1762" s="23">
        <f>IF(Q1762="xxxxx",J1762*PU!$B$13,0)</f>
        <v>0</v>
      </c>
      <c r="Y1762" s="91">
        <f t="shared" si="548"/>
        <v>0</v>
      </c>
      <c r="Z1762" s="92"/>
      <c r="AA1762" s="92"/>
      <c r="AB1762" s="67" t="str">
        <f t="shared" si="549"/>
        <v/>
      </c>
      <c r="AC1762" s="67" t="str">
        <f t="shared" si="550"/>
        <v/>
      </c>
      <c r="AD1762" s="67" t="str">
        <f t="shared" si="551"/>
        <v/>
      </c>
      <c r="AE1762" s="31"/>
      <c r="AF1762" s="23">
        <f t="shared" si="557"/>
        <v>0</v>
      </c>
      <c r="AG1762" s="23">
        <f t="shared" si="558"/>
        <v>0</v>
      </c>
      <c r="AH1762" s="23">
        <f t="shared" si="559"/>
        <v>0</v>
      </c>
      <c r="AI1762" s="23">
        <f t="shared" si="560"/>
        <v>0</v>
      </c>
      <c r="AJ1762" s="23">
        <f t="shared" si="561"/>
        <v>0</v>
      </c>
    </row>
    <row r="1763" spans="1:36" x14ac:dyDescent="0.2">
      <c r="A1763" s="40"/>
      <c r="B1763" s="98"/>
      <c r="C1763" s="41"/>
      <c r="D1763" s="74"/>
      <c r="E1763" s="93" t="str">
        <f t="shared" si="546"/>
        <v/>
      </c>
      <c r="F1763" s="27"/>
      <c r="G1763" s="41"/>
      <c r="H1763" s="76"/>
      <c r="I1763" s="109"/>
      <c r="J1763" s="94" t="str">
        <f t="shared" si="547"/>
        <v/>
      </c>
      <c r="K1763" s="27"/>
      <c r="L1763" s="27"/>
      <c r="M1763" s="27"/>
      <c r="N1763" s="27"/>
      <c r="O1763" s="27"/>
      <c r="P1763" s="77"/>
      <c r="Q1763" s="27"/>
      <c r="R1763" s="45"/>
      <c r="S1763" s="55">
        <f>IF(Q1763="Bicouche",J1763*PU!$B$3,0)</f>
        <v>0</v>
      </c>
      <c r="T1763" s="23">
        <f>IF(Q1763="ECF",J1763*PU!$B$5,0)</f>
        <v>0</v>
      </c>
      <c r="U1763" s="23">
        <f>IF(Q1763="Enrobé projeté",J1763*PU!$B$7,0)</f>
        <v>0</v>
      </c>
      <c r="V1763" s="23">
        <f>IF(Q1763="PAT",J1763*PU!$B$9,0)</f>
        <v>0</v>
      </c>
      <c r="W1763" s="23">
        <f>IF(Q1763="Béton bitumineux",J1763*PU!$B$11,0)</f>
        <v>0</v>
      </c>
      <c r="X1763" s="23">
        <f>IF(Q1763="xxxxx",J1763*PU!$B$13,0)</f>
        <v>0</v>
      </c>
      <c r="Y1763" s="91">
        <f t="shared" si="548"/>
        <v>0</v>
      </c>
      <c r="Z1763" s="92"/>
      <c r="AA1763" s="92"/>
      <c r="AB1763" s="67" t="str">
        <f t="shared" si="549"/>
        <v/>
      </c>
      <c r="AC1763" s="67" t="str">
        <f t="shared" si="550"/>
        <v/>
      </c>
      <c r="AD1763" s="67" t="str">
        <f t="shared" si="551"/>
        <v/>
      </c>
      <c r="AE1763" s="31"/>
      <c r="AF1763" s="23">
        <f t="shared" si="557"/>
        <v>0</v>
      </c>
      <c r="AG1763" s="23">
        <f t="shared" si="558"/>
        <v>0</v>
      </c>
      <c r="AH1763" s="23">
        <f t="shared" si="559"/>
        <v>0</v>
      </c>
      <c r="AI1763" s="23">
        <f t="shared" si="560"/>
        <v>0</v>
      </c>
      <c r="AJ1763" s="23">
        <f t="shared" si="561"/>
        <v>0</v>
      </c>
    </row>
    <row r="1764" spans="1:36" x14ac:dyDescent="0.2">
      <c r="A1764" s="40"/>
      <c r="B1764" s="98"/>
      <c r="C1764" s="41"/>
      <c r="D1764" s="74"/>
      <c r="E1764" s="93" t="str">
        <f t="shared" si="546"/>
        <v/>
      </c>
      <c r="F1764" s="27"/>
      <c r="G1764" s="41"/>
      <c r="H1764" s="76"/>
      <c r="I1764" s="109"/>
      <c r="J1764" s="94" t="str">
        <f t="shared" si="547"/>
        <v/>
      </c>
      <c r="K1764" s="27"/>
      <c r="L1764" s="27"/>
      <c r="M1764" s="27"/>
      <c r="N1764" s="27"/>
      <c r="O1764" s="27"/>
      <c r="P1764" s="77"/>
      <c r="Q1764" s="27"/>
      <c r="R1764" s="45"/>
      <c r="S1764" s="55">
        <f>IF(Q1764="Bicouche",J1764*PU!$B$3,0)</f>
        <v>0</v>
      </c>
      <c r="T1764" s="23">
        <f>IF(Q1764="ECF",J1764*PU!$B$5,0)</f>
        <v>0</v>
      </c>
      <c r="U1764" s="23">
        <f>IF(Q1764="Enrobé projeté",J1764*PU!$B$7,0)</f>
        <v>0</v>
      </c>
      <c r="V1764" s="23">
        <f>IF(Q1764="PAT",J1764*PU!$B$9,0)</f>
        <v>0</v>
      </c>
      <c r="W1764" s="23">
        <f>IF(Q1764="Béton bitumineux",J1764*PU!$B$11,0)</f>
        <v>0</v>
      </c>
      <c r="X1764" s="23">
        <f>IF(Q1764="xxxxx",J1764*PU!$B$13,0)</f>
        <v>0</v>
      </c>
      <c r="Y1764" s="91">
        <f t="shared" si="548"/>
        <v>0</v>
      </c>
      <c r="Z1764" s="92"/>
      <c r="AA1764" s="92"/>
      <c r="AB1764" s="67" t="str">
        <f t="shared" si="549"/>
        <v/>
      </c>
      <c r="AC1764" s="67" t="str">
        <f t="shared" si="550"/>
        <v/>
      </c>
      <c r="AD1764" s="67" t="str">
        <f t="shared" si="551"/>
        <v/>
      </c>
      <c r="AE1764" s="31"/>
      <c r="AF1764" s="23">
        <f t="shared" si="557"/>
        <v>0</v>
      </c>
      <c r="AG1764" s="23">
        <f t="shared" si="558"/>
        <v>0</v>
      </c>
      <c r="AH1764" s="23">
        <f t="shared" si="559"/>
        <v>0</v>
      </c>
      <c r="AI1764" s="23">
        <f t="shared" si="560"/>
        <v>0</v>
      </c>
      <c r="AJ1764" s="23">
        <f t="shared" si="561"/>
        <v>0</v>
      </c>
    </row>
    <row r="1765" spans="1:36" x14ac:dyDescent="0.2">
      <c r="A1765" s="40"/>
      <c r="B1765" s="98"/>
      <c r="C1765" s="41"/>
      <c r="D1765" s="74"/>
      <c r="E1765" s="93" t="str">
        <f t="shared" si="546"/>
        <v/>
      </c>
      <c r="F1765" s="27"/>
      <c r="G1765" s="41"/>
      <c r="H1765" s="76"/>
      <c r="I1765" s="109"/>
      <c r="J1765" s="94" t="str">
        <f t="shared" si="547"/>
        <v/>
      </c>
      <c r="K1765" s="27"/>
      <c r="L1765" s="27"/>
      <c r="M1765" s="27"/>
      <c r="N1765" s="27"/>
      <c r="O1765" s="27"/>
      <c r="P1765" s="77"/>
      <c r="Q1765" s="27"/>
      <c r="R1765" s="45"/>
      <c r="S1765" s="55">
        <f>IF(Q1765="Bicouche",J1765*PU!$B$3,0)</f>
        <v>0</v>
      </c>
      <c r="T1765" s="23">
        <f>IF(Q1765="ECF",J1765*PU!$B$5,0)</f>
        <v>0</v>
      </c>
      <c r="U1765" s="23">
        <f>IF(Q1765="Enrobé projeté",J1765*PU!$B$7,0)</f>
        <v>0</v>
      </c>
      <c r="V1765" s="23">
        <f>IF(Q1765="PAT",J1765*PU!$B$9,0)</f>
        <v>0</v>
      </c>
      <c r="W1765" s="23">
        <f>IF(Q1765="Béton bitumineux",J1765*PU!$B$11,0)</f>
        <v>0</v>
      </c>
      <c r="X1765" s="23">
        <f>IF(Q1765="xxxxx",J1765*PU!$B$13,0)</f>
        <v>0</v>
      </c>
      <c r="Y1765" s="91">
        <f t="shared" si="548"/>
        <v>0</v>
      </c>
      <c r="Z1765" s="92"/>
      <c r="AA1765" s="92"/>
      <c r="AB1765" s="67" t="str">
        <f t="shared" si="549"/>
        <v/>
      </c>
      <c r="AC1765" s="67" t="str">
        <f t="shared" si="550"/>
        <v/>
      </c>
      <c r="AD1765" s="67" t="str">
        <f t="shared" si="551"/>
        <v/>
      </c>
      <c r="AE1765" s="31"/>
      <c r="AF1765" s="23">
        <f t="shared" si="557"/>
        <v>0</v>
      </c>
      <c r="AG1765" s="23">
        <f t="shared" si="558"/>
        <v>0</v>
      </c>
      <c r="AH1765" s="23">
        <f t="shared" si="559"/>
        <v>0</v>
      </c>
      <c r="AI1765" s="23">
        <f t="shared" si="560"/>
        <v>0</v>
      </c>
      <c r="AJ1765" s="23">
        <f t="shared" si="561"/>
        <v>0</v>
      </c>
    </row>
    <row r="1766" spans="1:36" x14ac:dyDescent="0.2">
      <c r="A1766" s="40"/>
      <c r="B1766" s="98"/>
      <c r="C1766" s="41"/>
      <c r="D1766" s="74"/>
      <c r="E1766" s="93" t="str">
        <f t="shared" si="546"/>
        <v/>
      </c>
      <c r="F1766" s="27"/>
      <c r="G1766" s="41"/>
      <c r="H1766" s="76"/>
      <c r="I1766" s="109"/>
      <c r="J1766" s="94" t="str">
        <f t="shared" si="547"/>
        <v/>
      </c>
      <c r="K1766" s="27"/>
      <c r="L1766" s="27"/>
      <c r="M1766" s="27"/>
      <c r="N1766" s="27"/>
      <c r="O1766" s="27"/>
      <c r="P1766" s="77"/>
      <c r="Q1766" s="27"/>
      <c r="R1766" s="45"/>
      <c r="S1766" s="55">
        <f>IF(Q1766="Bicouche",J1766*PU!$B$3,0)</f>
        <v>0</v>
      </c>
      <c r="T1766" s="23">
        <f>IF(Q1766="ECF",J1766*PU!$B$5,0)</f>
        <v>0</v>
      </c>
      <c r="U1766" s="23">
        <f>IF(Q1766="Enrobé projeté",J1766*PU!$B$7,0)</f>
        <v>0</v>
      </c>
      <c r="V1766" s="23">
        <f>IF(Q1766="PAT",J1766*PU!$B$9,0)</f>
        <v>0</v>
      </c>
      <c r="W1766" s="23">
        <f>IF(Q1766="Béton bitumineux",J1766*PU!$B$11,0)</f>
        <v>0</v>
      </c>
      <c r="X1766" s="23">
        <f>IF(Q1766="xxxxx",J1766*PU!$B$13,0)</f>
        <v>0</v>
      </c>
      <c r="Y1766" s="91">
        <f t="shared" si="548"/>
        <v>0</v>
      </c>
      <c r="Z1766" s="92"/>
      <c r="AA1766" s="92"/>
      <c r="AB1766" s="67" t="str">
        <f t="shared" si="549"/>
        <v/>
      </c>
      <c r="AC1766" s="67" t="str">
        <f t="shared" si="550"/>
        <v/>
      </c>
      <c r="AD1766" s="67" t="str">
        <f t="shared" si="551"/>
        <v/>
      </c>
      <c r="AE1766" s="31"/>
      <c r="AF1766" s="23">
        <f t="shared" si="557"/>
        <v>0</v>
      </c>
      <c r="AG1766" s="23">
        <f t="shared" si="558"/>
        <v>0</v>
      </c>
      <c r="AH1766" s="23">
        <f t="shared" si="559"/>
        <v>0</v>
      </c>
      <c r="AI1766" s="23">
        <f t="shared" si="560"/>
        <v>0</v>
      </c>
      <c r="AJ1766" s="23">
        <f t="shared" si="561"/>
        <v>0</v>
      </c>
    </row>
    <row r="1767" spans="1:36" x14ac:dyDescent="0.2">
      <c r="A1767" s="40"/>
      <c r="B1767" s="98"/>
      <c r="C1767" s="41"/>
      <c r="D1767" s="74"/>
      <c r="E1767" s="93" t="str">
        <f t="shared" si="546"/>
        <v/>
      </c>
      <c r="F1767" s="27"/>
      <c r="G1767" s="41"/>
      <c r="H1767" s="76"/>
      <c r="I1767" s="109"/>
      <c r="J1767" s="94" t="str">
        <f t="shared" si="547"/>
        <v/>
      </c>
      <c r="K1767" s="27"/>
      <c r="L1767" s="27"/>
      <c r="M1767" s="27"/>
      <c r="N1767" s="27"/>
      <c r="O1767" s="27"/>
      <c r="P1767" s="77"/>
      <c r="Q1767" s="27"/>
      <c r="R1767" s="45"/>
      <c r="S1767" s="55">
        <f>IF(Q1767="Bicouche",J1767*PU!$B$3,0)</f>
        <v>0</v>
      </c>
      <c r="T1767" s="23">
        <f>IF(Q1767="ECF",J1767*PU!$B$5,0)</f>
        <v>0</v>
      </c>
      <c r="U1767" s="23">
        <f>IF(Q1767="Enrobé projeté",J1767*PU!$B$7,0)</f>
        <v>0</v>
      </c>
      <c r="V1767" s="23">
        <f>IF(Q1767="PAT",J1767*PU!$B$9,0)</f>
        <v>0</v>
      </c>
      <c r="W1767" s="23">
        <f>IF(Q1767="Béton bitumineux",J1767*PU!$B$11,0)</f>
        <v>0</v>
      </c>
      <c r="X1767" s="23">
        <f>IF(Q1767="xxxxx",J1767*PU!$B$13,0)</f>
        <v>0</v>
      </c>
      <c r="Y1767" s="91">
        <f t="shared" si="548"/>
        <v>0</v>
      </c>
      <c r="Z1767" s="92"/>
      <c r="AA1767" s="92"/>
      <c r="AB1767" s="67" t="str">
        <f t="shared" si="549"/>
        <v/>
      </c>
      <c r="AC1767" s="67" t="str">
        <f t="shared" si="550"/>
        <v/>
      </c>
      <c r="AD1767" s="67" t="str">
        <f t="shared" si="551"/>
        <v/>
      </c>
      <c r="AE1767" s="31"/>
      <c r="AF1767" s="23">
        <f t="shared" si="557"/>
        <v>0</v>
      </c>
      <c r="AG1767" s="23">
        <f t="shared" si="558"/>
        <v>0</v>
      </c>
      <c r="AH1767" s="23">
        <f t="shared" si="559"/>
        <v>0</v>
      </c>
      <c r="AI1767" s="23">
        <f t="shared" si="560"/>
        <v>0</v>
      </c>
      <c r="AJ1767" s="23">
        <f t="shared" si="561"/>
        <v>0</v>
      </c>
    </row>
    <row r="1768" spans="1:36" x14ac:dyDescent="0.2">
      <c r="A1768" s="40"/>
      <c r="B1768" s="98"/>
      <c r="C1768" s="41"/>
      <c r="D1768" s="74"/>
      <c r="E1768" s="93" t="str">
        <f t="shared" si="546"/>
        <v/>
      </c>
      <c r="F1768" s="27"/>
      <c r="G1768" s="41"/>
      <c r="H1768" s="76"/>
      <c r="I1768" s="109"/>
      <c r="J1768" s="94" t="str">
        <f t="shared" si="547"/>
        <v/>
      </c>
      <c r="K1768" s="27"/>
      <c r="L1768" s="27"/>
      <c r="M1768" s="27"/>
      <c r="N1768" s="27"/>
      <c r="O1768" s="27"/>
      <c r="P1768" s="77"/>
      <c r="Q1768" s="27"/>
      <c r="R1768" s="45"/>
      <c r="S1768" s="55">
        <f>IF(Q1768="Bicouche",J1768*PU!$B$3,0)</f>
        <v>0</v>
      </c>
      <c r="T1768" s="23">
        <f>IF(Q1768="ECF",J1768*PU!$B$5,0)</f>
        <v>0</v>
      </c>
      <c r="U1768" s="23">
        <f>IF(Q1768="Enrobé projeté",J1768*PU!$B$7,0)</f>
        <v>0</v>
      </c>
      <c r="V1768" s="23">
        <f>IF(Q1768="PAT",J1768*PU!$B$9,0)</f>
        <v>0</v>
      </c>
      <c r="W1768" s="23">
        <f>IF(Q1768="Béton bitumineux",J1768*PU!$B$11,0)</f>
        <v>0</v>
      </c>
      <c r="X1768" s="23">
        <f>IF(Q1768="xxxxx",J1768*PU!$B$13,0)</f>
        <v>0</v>
      </c>
      <c r="Y1768" s="91">
        <f t="shared" si="548"/>
        <v>0</v>
      </c>
      <c r="Z1768" s="92"/>
      <c r="AA1768" s="92"/>
      <c r="AB1768" s="67" t="str">
        <f t="shared" si="549"/>
        <v/>
      </c>
      <c r="AC1768" s="67" t="str">
        <f t="shared" si="550"/>
        <v/>
      </c>
      <c r="AD1768" s="67" t="str">
        <f t="shared" si="551"/>
        <v/>
      </c>
      <c r="AE1768" s="31"/>
      <c r="AF1768" s="23">
        <f t="shared" si="557"/>
        <v>0</v>
      </c>
      <c r="AG1768" s="23">
        <f t="shared" si="558"/>
        <v>0</v>
      </c>
      <c r="AH1768" s="23">
        <f t="shared" si="559"/>
        <v>0</v>
      </c>
      <c r="AI1768" s="23">
        <f t="shared" si="560"/>
        <v>0</v>
      </c>
      <c r="AJ1768" s="23">
        <f t="shared" si="561"/>
        <v>0</v>
      </c>
    </row>
    <row r="1769" spans="1:36" x14ac:dyDescent="0.2">
      <c r="A1769" s="40"/>
      <c r="B1769" s="98"/>
      <c r="C1769" s="41"/>
      <c r="D1769" s="74"/>
      <c r="E1769" s="93" t="str">
        <f t="shared" si="546"/>
        <v/>
      </c>
      <c r="F1769" s="27"/>
      <c r="G1769" s="41"/>
      <c r="H1769" s="76"/>
      <c r="I1769" s="109"/>
      <c r="J1769" s="94" t="str">
        <f t="shared" si="547"/>
        <v/>
      </c>
      <c r="K1769" s="27"/>
      <c r="L1769" s="27"/>
      <c r="M1769" s="27"/>
      <c r="N1769" s="27"/>
      <c r="O1769" s="27"/>
      <c r="P1769" s="77"/>
      <c r="Q1769" s="27"/>
      <c r="R1769" s="45"/>
      <c r="S1769" s="55">
        <f>IF(Q1769="Bicouche",J1769*PU!$B$3,0)</f>
        <v>0</v>
      </c>
      <c r="T1769" s="23">
        <f>IF(Q1769="ECF",J1769*PU!$B$5,0)</f>
        <v>0</v>
      </c>
      <c r="U1769" s="23">
        <f>IF(Q1769="Enrobé projeté",J1769*PU!$B$7,0)</f>
        <v>0</v>
      </c>
      <c r="V1769" s="23">
        <f>IF(Q1769="PAT",J1769*PU!$B$9,0)</f>
        <v>0</v>
      </c>
      <c r="W1769" s="23">
        <f>IF(Q1769="Béton bitumineux",J1769*PU!$B$11,0)</f>
        <v>0</v>
      </c>
      <c r="X1769" s="23">
        <f>IF(Q1769="xxxxx",J1769*PU!$B$13,0)</f>
        <v>0</v>
      </c>
      <c r="Y1769" s="91">
        <f t="shared" si="548"/>
        <v>0</v>
      </c>
      <c r="Z1769" s="92"/>
      <c r="AA1769" s="92"/>
      <c r="AB1769" s="67" t="str">
        <f t="shared" si="549"/>
        <v/>
      </c>
      <c r="AC1769" s="67" t="str">
        <f t="shared" si="550"/>
        <v/>
      </c>
      <c r="AD1769" s="67" t="str">
        <f t="shared" si="551"/>
        <v/>
      </c>
      <c r="AE1769" s="31"/>
      <c r="AF1769" s="23">
        <f t="shared" si="557"/>
        <v>0</v>
      </c>
      <c r="AG1769" s="23">
        <f t="shared" si="558"/>
        <v>0</v>
      </c>
      <c r="AH1769" s="23">
        <f t="shared" si="559"/>
        <v>0</v>
      </c>
      <c r="AI1769" s="23">
        <f t="shared" si="560"/>
        <v>0</v>
      </c>
      <c r="AJ1769" s="23">
        <f t="shared" si="561"/>
        <v>0</v>
      </c>
    </row>
    <row r="1770" spans="1:36" x14ac:dyDescent="0.2">
      <c r="A1770" s="40"/>
      <c r="B1770" s="98"/>
      <c r="C1770" s="41"/>
      <c r="D1770" s="74"/>
      <c r="E1770" s="93" t="str">
        <f t="shared" si="546"/>
        <v/>
      </c>
      <c r="F1770" s="27"/>
      <c r="G1770" s="41"/>
      <c r="H1770" s="76"/>
      <c r="I1770" s="109"/>
      <c r="J1770" s="94" t="str">
        <f t="shared" si="547"/>
        <v/>
      </c>
      <c r="K1770" s="27"/>
      <c r="L1770" s="27"/>
      <c r="M1770" s="27"/>
      <c r="N1770" s="27"/>
      <c r="O1770" s="27"/>
      <c r="P1770" s="77"/>
      <c r="Q1770" s="27"/>
      <c r="R1770" s="45"/>
      <c r="S1770" s="55">
        <f>IF(Q1770="Bicouche",J1770*PU!$B$3,0)</f>
        <v>0</v>
      </c>
      <c r="T1770" s="23">
        <f>IF(Q1770="ECF",J1770*PU!$B$5,0)</f>
        <v>0</v>
      </c>
      <c r="U1770" s="23">
        <f>IF(Q1770="Enrobé projeté",J1770*PU!$B$7,0)</f>
        <v>0</v>
      </c>
      <c r="V1770" s="23">
        <f>IF(Q1770="PAT",J1770*PU!$B$9,0)</f>
        <v>0</v>
      </c>
      <c r="W1770" s="23">
        <f>IF(Q1770="Béton bitumineux",J1770*PU!$B$11,0)</f>
        <v>0</v>
      </c>
      <c r="X1770" s="23">
        <f>IF(Q1770="xxxxx",J1770*PU!$B$13,0)</f>
        <v>0</v>
      </c>
      <c r="Y1770" s="91">
        <f t="shared" si="548"/>
        <v>0</v>
      </c>
      <c r="Z1770" s="92"/>
      <c r="AA1770" s="92"/>
      <c r="AB1770" s="67" t="str">
        <f t="shared" si="549"/>
        <v/>
      </c>
      <c r="AC1770" s="67" t="str">
        <f t="shared" si="550"/>
        <v/>
      </c>
      <c r="AD1770" s="67" t="str">
        <f t="shared" si="551"/>
        <v/>
      </c>
      <c r="AE1770" s="31"/>
      <c r="AF1770" s="23">
        <f t="shared" si="557"/>
        <v>0</v>
      </c>
      <c r="AG1770" s="23">
        <f t="shared" si="558"/>
        <v>0</v>
      </c>
      <c r="AH1770" s="23">
        <f t="shared" si="559"/>
        <v>0</v>
      </c>
      <c r="AI1770" s="23">
        <f t="shared" si="560"/>
        <v>0</v>
      </c>
      <c r="AJ1770" s="23">
        <f t="shared" si="561"/>
        <v>0</v>
      </c>
    </row>
    <row r="1771" spans="1:36" x14ac:dyDescent="0.2">
      <c r="A1771" s="40"/>
      <c r="B1771" s="98"/>
      <c r="C1771" s="41"/>
      <c r="D1771" s="74"/>
      <c r="E1771" s="93" t="str">
        <f t="shared" si="546"/>
        <v/>
      </c>
      <c r="F1771" s="27"/>
      <c r="G1771" s="41"/>
      <c r="H1771" s="76"/>
      <c r="I1771" s="109"/>
      <c r="J1771" s="94" t="str">
        <f t="shared" si="547"/>
        <v/>
      </c>
      <c r="K1771" s="27"/>
      <c r="L1771" s="27"/>
      <c r="M1771" s="27"/>
      <c r="N1771" s="27"/>
      <c r="O1771" s="27"/>
      <c r="P1771" s="77"/>
      <c r="Q1771" s="27"/>
      <c r="R1771" s="45"/>
      <c r="S1771" s="55">
        <f>IF(Q1771="Bicouche",J1771*PU!$B$3,0)</f>
        <v>0</v>
      </c>
      <c r="T1771" s="23">
        <f>IF(Q1771="ECF",J1771*PU!$B$5,0)</f>
        <v>0</v>
      </c>
      <c r="U1771" s="23">
        <f>IF(Q1771="Enrobé projeté",J1771*PU!$B$7,0)</f>
        <v>0</v>
      </c>
      <c r="V1771" s="23">
        <f>IF(Q1771="PAT",J1771*PU!$B$9,0)</f>
        <v>0</v>
      </c>
      <c r="W1771" s="23">
        <f>IF(Q1771="Béton bitumineux",J1771*PU!$B$11,0)</f>
        <v>0</v>
      </c>
      <c r="X1771" s="23">
        <f>IF(Q1771="xxxxx",J1771*PU!$B$13,0)</f>
        <v>0</v>
      </c>
      <c r="Y1771" s="91">
        <f t="shared" si="548"/>
        <v>0</v>
      </c>
      <c r="Z1771" s="92"/>
      <c r="AA1771" s="92"/>
      <c r="AB1771" s="67" t="str">
        <f t="shared" si="549"/>
        <v/>
      </c>
      <c r="AC1771" s="67" t="str">
        <f t="shared" si="550"/>
        <v/>
      </c>
      <c r="AD1771" s="67" t="str">
        <f t="shared" si="551"/>
        <v/>
      </c>
      <c r="AE1771" s="31"/>
      <c r="AF1771" s="23">
        <f t="shared" si="557"/>
        <v>0</v>
      </c>
      <c r="AG1771" s="23">
        <f t="shared" si="558"/>
        <v>0</v>
      </c>
      <c r="AH1771" s="23">
        <f t="shared" si="559"/>
        <v>0</v>
      </c>
      <c r="AI1771" s="23">
        <f t="shared" si="560"/>
        <v>0</v>
      </c>
      <c r="AJ1771" s="23">
        <f t="shared" si="561"/>
        <v>0</v>
      </c>
    </row>
    <row r="1772" spans="1:36" x14ac:dyDescent="0.2">
      <c r="A1772" s="40"/>
      <c r="B1772" s="98"/>
      <c r="C1772" s="41"/>
      <c r="D1772" s="74"/>
      <c r="E1772" s="93" t="str">
        <f t="shared" si="546"/>
        <v/>
      </c>
      <c r="F1772" s="27"/>
      <c r="G1772" s="41"/>
      <c r="H1772" s="76"/>
      <c r="I1772" s="109"/>
      <c r="J1772" s="94" t="str">
        <f t="shared" ref="J1772:J1835" si="562">IF(I1772="","",H1772*I1772)</f>
        <v/>
      </c>
      <c r="K1772" s="27"/>
      <c r="L1772" s="27"/>
      <c r="M1772" s="27"/>
      <c r="N1772" s="27"/>
      <c r="O1772" s="27"/>
      <c r="P1772" s="77"/>
      <c r="Q1772" s="27"/>
      <c r="R1772" s="45"/>
      <c r="S1772" s="55">
        <f>IF(Q1772="Bicouche",J1772*PU!$B$3,0)</f>
        <v>0</v>
      </c>
      <c r="T1772" s="23">
        <f>IF(Q1772="ECF",J1772*PU!$B$5,0)</f>
        <v>0</v>
      </c>
      <c r="U1772" s="23">
        <f>IF(Q1772="Enrobé projeté",J1772*PU!$B$7,0)</f>
        <v>0</v>
      </c>
      <c r="V1772" s="23">
        <f>IF(Q1772="PAT",J1772*PU!$B$9,0)</f>
        <v>0</v>
      </c>
      <c r="W1772" s="23">
        <f>IF(Q1772="Béton bitumineux",J1772*PU!$B$11,0)</f>
        <v>0</v>
      </c>
      <c r="X1772" s="23">
        <f>IF(Q1772="xxxxx",J1772*PU!$B$13,0)</f>
        <v>0</v>
      </c>
      <c r="Y1772" s="91">
        <f t="shared" ref="Y1772:Y1835" si="563">SUM(S1772:X1772)</f>
        <v>0</v>
      </c>
      <c r="Z1772" s="92"/>
      <c r="AA1772" s="92"/>
      <c r="AB1772" s="67" t="str">
        <f t="shared" ref="AB1772:AB1835" si="564">IF(R1772="Année N",Y1772+Z1772+AA1772,"")</f>
        <v/>
      </c>
      <c r="AC1772" s="67" t="str">
        <f t="shared" ref="AC1772:AC1835" si="565">IF(R1772="N+1",Y1772+Z1772+AA1772,"")</f>
        <v/>
      </c>
      <c r="AD1772" s="67" t="str">
        <f t="shared" ref="AD1772:AD1835" si="566">IF(R1772="&gt; N+1",Y1772+Z1772+AA1772,"")</f>
        <v/>
      </c>
      <c r="AE1772" s="31"/>
      <c r="AF1772" s="23">
        <f t="shared" si="557"/>
        <v>0</v>
      </c>
      <c r="AG1772" s="23">
        <f t="shared" si="558"/>
        <v>0</v>
      </c>
      <c r="AH1772" s="23">
        <f t="shared" si="559"/>
        <v>0</v>
      </c>
      <c r="AI1772" s="23">
        <f t="shared" si="560"/>
        <v>0</v>
      </c>
      <c r="AJ1772" s="23">
        <f t="shared" si="561"/>
        <v>0</v>
      </c>
    </row>
    <row r="1773" spans="1:36" x14ac:dyDescent="0.2">
      <c r="A1773" s="40"/>
      <c r="B1773" s="98"/>
      <c r="C1773" s="41"/>
      <c r="D1773" s="74"/>
      <c r="E1773" s="93" t="str">
        <f t="shared" si="546"/>
        <v/>
      </c>
      <c r="F1773" s="27"/>
      <c r="G1773" s="41"/>
      <c r="H1773" s="76"/>
      <c r="I1773" s="109"/>
      <c r="J1773" s="94" t="str">
        <f t="shared" si="562"/>
        <v/>
      </c>
      <c r="K1773" s="27"/>
      <c r="L1773" s="27"/>
      <c r="M1773" s="27"/>
      <c r="N1773" s="27"/>
      <c r="O1773" s="27"/>
      <c r="P1773" s="77"/>
      <c r="Q1773" s="27"/>
      <c r="R1773" s="45"/>
      <c r="S1773" s="55">
        <f>IF(Q1773="Bicouche",J1773*PU!$B$3,0)</f>
        <v>0</v>
      </c>
      <c r="T1773" s="23">
        <f>IF(Q1773="ECF",J1773*PU!$B$5,0)</f>
        <v>0</v>
      </c>
      <c r="U1773" s="23">
        <f>IF(Q1773="Enrobé projeté",J1773*PU!$B$7,0)</f>
        <v>0</v>
      </c>
      <c r="V1773" s="23">
        <f>IF(Q1773="PAT",J1773*PU!$B$9,0)</f>
        <v>0</v>
      </c>
      <c r="W1773" s="23">
        <f>IF(Q1773="Béton bitumineux",J1773*PU!$B$11,0)</f>
        <v>0</v>
      </c>
      <c r="X1773" s="23">
        <f>IF(Q1773="xxxxx",J1773*PU!$B$13,0)</f>
        <v>0</v>
      </c>
      <c r="Y1773" s="91">
        <f t="shared" si="563"/>
        <v>0</v>
      </c>
      <c r="Z1773" s="92"/>
      <c r="AA1773" s="92"/>
      <c r="AB1773" s="67" t="str">
        <f t="shared" si="564"/>
        <v/>
      </c>
      <c r="AC1773" s="67" t="str">
        <f t="shared" si="565"/>
        <v/>
      </c>
      <c r="AD1773" s="67" t="str">
        <f t="shared" si="566"/>
        <v/>
      </c>
      <c r="AE1773" s="31"/>
      <c r="AF1773" s="23">
        <f t="shared" si="557"/>
        <v>0</v>
      </c>
      <c r="AG1773" s="23">
        <f t="shared" si="558"/>
        <v>0</v>
      </c>
      <c r="AH1773" s="23">
        <f t="shared" si="559"/>
        <v>0</v>
      </c>
      <c r="AI1773" s="23">
        <f t="shared" si="560"/>
        <v>0</v>
      </c>
      <c r="AJ1773" s="23">
        <f t="shared" si="561"/>
        <v>0</v>
      </c>
    </row>
    <row r="1774" spans="1:36" x14ac:dyDescent="0.2">
      <c r="A1774" s="40"/>
      <c r="B1774" s="98"/>
      <c r="C1774" s="41"/>
      <c r="D1774" s="74"/>
      <c r="E1774" s="93" t="str">
        <f t="shared" si="546"/>
        <v/>
      </c>
      <c r="F1774" s="27"/>
      <c r="G1774" s="41"/>
      <c r="H1774" s="76"/>
      <c r="I1774" s="109"/>
      <c r="J1774" s="94" t="str">
        <f t="shared" si="562"/>
        <v/>
      </c>
      <c r="K1774" s="27"/>
      <c r="L1774" s="27"/>
      <c r="M1774" s="27"/>
      <c r="N1774" s="27"/>
      <c r="O1774" s="27"/>
      <c r="P1774" s="77"/>
      <c r="Q1774" s="27"/>
      <c r="R1774" s="45"/>
      <c r="S1774" s="55">
        <f>IF(Q1774="Bicouche",J1774*PU!$B$3,0)</f>
        <v>0</v>
      </c>
      <c r="T1774" s="23">
        <f>IF(Q1774="ECF",J1774*PU!$B$5,0)</f>
        <v>0</v>
      </c>
      <c r="U1774" s="23">
        <f>IF(Q1774="Enrobé projeté",J1774*PU!$B$7,0)</f>
        <v>0</v>
      </c>
      <c r="V1774" s="23">
        <f>IF(Q1774="PAT",J1774*PU!$B$9,0)</f>
        <v>0</v>
      </c>
      <c r="W1774" s="23">
        <f>IF(Q1774="Béton bitumineux",J1774*PU!$B$11,0)</f>
        <v>0</v>
      </c>
      <c r="X1774" s="23">
        <f>IF(Q1774="xxxxx",J1774*PU!$B$13,0)</f>
        <v>0</v>
      </c>
      <c r="Y1774" s="91">
        <f t="shared" si="563"/>
        <v>0</v>
      </c>
      <c r="Z1774" s="92"/>
      <c r="AA1774" s="92"/>
      <c r="AB1774" s="67" t="str">
        <f t="shared" si="564"/>
        <v/>
      </c>
      <c r="AC1774" s="67" t="str">
        <f t="shared" si="565"/>
        <v/>
      </c>
      <c r="AD1774" s="67" t="str">
        <f t="shared" si="566"/>
        <v/>
      </c>
      <c r="AE1774" s="31"/>
      <c r="AF1774" s="23">
        <f t="shared" si="557"/>
        <v>0</v>
      </c>
      <c r="AG1774" s="23">
        <f t="shared" si="558"/>
        <v>0</v>
      </c>
      <c r="AH1774" s="23">
        <f t="shared" si="559"/>
        <v>0</v>
      </c>
      <c r="AI1774" s="23">
        <f t="shared" si="560"/>
        <v>0</v>
      </c>
      <c r="AJ1774" s="23">
        <f t="shared" si="561"/>
        <v>0</v>
      </c>
    </row>
    <row r="1775" spans="1:36" x14ac:dyDescent="0.2">
      <c r="A1775" s="40"/>
      <c r="B1775" s="98"/>
      <c r="C1775" s="41"/>
      <c r="D1775" s="74"/>
      <c r="E1775" s="93" t="str">
        <f t="shared" si="546"/>
        <v/>
      </c>
      <c r="F1775" s="27"/>
      <c r="G1775" s="41"/>
      <c r="H1775" s="76"/>
      <c r="I1775" s="109"/>
      <c r="J1775" s="94" t="str">
        <f t="shared" si="562"/>
        <v/>
      </c>
      <c r="K1775" s="27"/>
      <c r="L1775" s="27"/>
      <c r="M1775" s="27"/>
      <c r="N1775" s="27"/>
      <c r="O1775" s="27"/>
      <c r="P1775" s="77"/>
      <c r="Q1775" s="27"/>
      <c r="R1775" s="45"/>
      <c r="S1775" s="55">
        <f>IF(Q1775="Bicouche",J1775*PU!$B$3,0)</f>
        <v>0</v>
      </c>
      <c r="T1775" s="23">
        <f>IF(Q1775="ECF",J1775*PU!$B$5,0)</f>
        <v>0</v>
      </c>
      <c r="U1775" s="23">
        <f>IF(Q1775="Enrobé projeté",J1775*PU!$B$7,0)</f>
        <v>0</v>
      </c>
      <c r="V1775" s="23">
        <f>IF(Q1775="PAT",J1775*PU!$B$9,0)</f>
        <v>0</v>
      </c>
      <c r="W1775" s="23">
        <f>IF(Q1775="Béton bitumineux",J1775*PU!$B$11,0)</f>
        <v>0</v>
      </c>
      <c r="X1775" s="23">
        <f>IF(Q1775="xxxxx",J1775*PU!$B$13,0)</f>
        <v>0</v>
      </c>
      <c r="Y1775" s="91">
        <f t="shared" si="563"/>
        <v>0</v>
      </c>
      <c r="Z1775" s="92"/>
      <c r="AA1775" s="92"/>
      <c r="AB1775" s="67" t="str">
        <f t="shared" si="564"/>
        <v/>
      </c>
      <c r="AC1775" s="67" t="str">
        <f t="shared" si="565"/>
        <v/>
      </c>
      <c r="AD1775" s="67" t="str">
        <f t="shared" si="566"/>
        <v/>
      </c>
      <c r="AE1775" s="31"/>
      <c r="AF1775" s="23">
        <f t="shared" si="557"/>
        <v>0</v>
      </c>
      <c r="AG1775" s="23">
        <f t="shared" si="558"/>
        <v>0</v>
      </c>
      <c r="AH1775" s="23">
        <f t="shared" si="559"/>
        <v>0</v>
      </c>
      <c r="AI1775" s="23">
        <f t="shared" si="560"/>
        <v>0</v>
      </c>
      <c r="AJ1775" s="23">
        <f t="shared" si="561"/>
        <v>0</v>
      </c>
    </row>
    <row r="1776" spans="1:36" x14ac:dyDescent="0.2">
      <c r="A1776" s="40"/>
      <c r="B1776" s="98"/>
      <c r="C1776" s="41"/>
      <c r="D1776" s="74"/>
      <c r="E1776" s="93" t="str">
        <f t="shared" si="546"/>
        <v/>
      </c>
      <c r="F1776" s="27"/>
      <c r="G1776" s="41"/>
      <c r="H1776" s="76"/>
      <c r="I1776" s="109"/>
      <c r="J1776" s="94" t="str">
        <f t="shared" si="562"/>
        <v/>
      </c>
      <c r="K1776" s="27"/>
      <c r="L1776" s="27"/>
      <c r="M1776" s="27"/>
      <c r="N1776" s="27"/>
      <c r="O1776" s="27"/>
      <c r="P1776" s="77"/>
      <c r="Q1776" s="27"/>
      <c r="R1776" s="45"/>
      <c r="S1776" s="55">
        <f>IF(Q1776="Bicouche",J1776*PU!$B$3,0)</f>
        <v>0</v>
      </c>
      <c r="T1776" s="23">
        <f>IF(Q1776="ECF",J1776*PU!$B$5,0)</f>
        <v>0</v>
      </c>
      <c r="U1776" s="23">
        <f>IF(Q1776="Enrobé projeté",J1776*PU!$B$7,0)</f>
        <v>0</v>
      </c>
      <c r="V1776" s="23">
        <f>IF(Q1776="PAT",J1776*PU!$B$9,0)</f>
        <v>0</v>
      </c>
      <c r="W1776" s="23">
        <f>IF(Q1776="Béton bitumineux",J1776*PU!$B$11,0)</f>
        <v>0</v>
      </c>
      <c r="X1776" s="23">
        <f>IF(Q1776="xxxxx",J1776*PU!$B$13,0)</f>
        <v>0</v>
      </c>
      <c r="Y1776" s="91">
        <f t="shared" si="563"/>
        <v>0</v>
      </c>
      <c r="Z1776" s="92"/>
      <c r="AA1776" s="92"/>
      <c r="AB1776" s="67" t="str">
        <f t="shared" si="564"/>
        <v/>
      </c>
      <c r="AC1776" s="67" t="str">
        <f t="shared" si="565"/>
        <v/>
      </c>
      <c r="AD1776" s="67" t="str">
        <f t="shared" si="566"/>
        <v/>
      </c>
      <c r="AE1776" s="31"/>
      <c r="AF1776" s="23">
        <f t="shared" si="557"/>
        <v>0</v>
      </c>
      <c r="AG1776" s="23">
        <f t="shared" si="558"/>
        <v>0</v>
      </c>
      <c r="AH1776" s="23">
        <f t="shared" si="559"/>
        <v>0</v>
      </c>
      <c r="AI1776" s="23">
        <f t="shared" si="560"/>
        <v>0</v>
      </c>
      <c r="AJ1776" s="23">
        <f t="shared" si="561"/>
        <v>0</v>
      </c>
    </row>
    <row r="1777" spans="1:36" x14ac:dyDescent="0.2">
      <c r="A1777" s="40"/>
      <c r="B1777" s="98"/>
      <c r="C1777" s="41"/>
      <c r="D1777" s="74"/>
      <c r="E1777" s="93" t="str">
        <f t="shared" si="546"/>
        <v/>
      </c>
      <c r="F1777" s="27"/>
      <c r="G1777" s="41"/>
      <c r="H1777" s="76"/>
      <c r="I1777" s="109"/>
      <c r="J1777" s="94" t="str">
        <f t="shared" si="562"/>
        <v/>
      </c>
      <c r="K1777" s="27"/>
      <c r="L1777" s="27"/>
      <c r="M1777" s="27"/>
      <c r="N1777" s="27"/>
      <c r="O1777" s="27"/>
      <c r="P1777" s="77"/>
      <c r="Q1777" s="27"/>
      <c r="R1777" s="45"/>
      <c r="S1777" s="55">
        <f>IF(Q1777="Bicouche",J1777*PU!$B$3,0)</f>
        <v>0</v>
      </c>
      <c r="T1777" s="23">
        <f>IF(Q1777="ECF",J1777*PU!$B$5,0)</f>
        <v>0</v>
      </c>
      <c r="U1777" s="23">
        <f>IF(Q1777="Enrobé projeté",J1777*PU!$B$7,0)</f>
        <v>0</v>
      </c>
      <c r="V1777" s="23">
        <f>IF(Q1777="PAT",J1777*PU!$B$9,0)</f>
        <v>0</v>
      </c>
      <c r="W1777" s="23">
        <f>IF(Q1777="Béton bitumineux",J1777*PU!$B$11,0)</f>
        <v>0</v>
      </c>
      <c r="X1777" s="23">
        <f>IF(Q1777="xxxxx",J1777*PU!$B$13,0)</f>
        <v>0</v>
      </c>
      <c r="Y1777" s="91">
        <f t="shared" si="563"/>
        <v>0</v>
      </c>
      <c r="Z1777" s="92"/>
      <c r="AA1777" s="92"/>
      <c r="AB1777" s="67" t="str">
        <f t="shared" si="564"/>
        <v/>
      </c>
      <c r="AC1777" s="67" t="str">
        <f t="shared" si="565"/>
        <v/>
      </c>
      <c r="AD1777" s="67" t="str">
        <f t="shared" si="566"/>
        <v/>
      </c>
      <c r="AE1777" s="31"/>
      <c r="AF1777" s="23">
        <f t="shared" si="557"/>
        <v>0</v>
      </c>
      <c r="AG1777" s="23">
        <f t="shared" si="558"/>
        <v>0</v>
      </c>
      <c r="AH1777" s="23">
        <f t="shared" si="559"/>
        <v>0</v>
      </c>
      <c r="AI1777" s="23">
        <f t="shared" si="560"/>
        <v>0</v>
      </c>
      <c r="AJ1777" s="23">
        <f t="shared" si="561"/>
        <v>0</v>
      </c>
    </row>
    <row r="1778" spans="1:36" x14ac:dyDescent="0.2">
      <c r="A1778" s="40"/>
      <c r="B1778" s="98"/>
      <c r="C1778" s="41"/>
      <c r="D1778" s="74"/>
      <c r="E1778" s="93" t="str">
        <f t="shared" si="546"/>
        <v/>
      </c>
      <c r="F1778" s="27"/>
      <c r="G1778" s="41"/>
      <c r="H1778" s="76"/>
      <c r="I1778" s="109"/>
      <c r="J1778" s="94" t="str">
        <f t="shared" si="562"/>
        <v/>
      </c>
      <c r="K1778" s="27"/>
      <c r="L1778" s="27"/>
      <c r="M1778" s="27"/>
      <c r="N1778" s="27"/>
      <c r="O1778" s="27"/>
      <c r="P1778" s="77"/>
      <c r="Q1778" s="27"/>
      <c r="R1778" s="45"/>
      <c r="S1778" s="55">
        <f>IF(Q1778="Bicouche",J1778*PU!$B$3,0)</f>
        <v>0</v>
      </c>
      <c r="T1778" s="23">
        <f>IF(Q1778="ECF",J1778*PU!$B$5,0)</f>
        <v>0</v>
      </c>
      <c r="U1778" s="23">
        <f>IF(Q1778="Enrobé projeté",J1778*PU!$B$7,0)</f>
        <v>0</v>
      </c>
      <c r="V1778" s="23">
        <f>IF(Q1778="PAT",J1778*PU!$B$9,0)</f>
        <v>0</v>
      </c>
      <c r="W1778" s="23">
        <f>IF(Q1778="Béton bitumineux",J1778*PU!$B$11,0)</f>
        <v>0</v>
      </c>
      <c r="X1778" s="23">
        <f>IF(Q1778="xxxxx",J1778*PU!$B$13,0)</f>
        <v>0</v>
      </c>
      <c r="Y1778" s="91">
        <f t="shared" si="563"/>
        <v>0</v>
      </c>
      <c r="Z1778" s="92"/>
      <c r="AA1778" s="92"/>
      <c r="AB1778" s="67" t="str">
        <f t="shared" si="564"/>
        <v/>
      </c>
      <c r="AC1778" s="67" t="str">
        <f t="shared" si="565"/>
        <v/>
      </c>
      <c r="AD1778" s="67" t="str">
        <f t="shared" si="566"/>
        <v/>
      </c>
      <c r="AE1778" s="31"/>
      <c r="AF1778" s="23">
        <f t="shared" si="557"/>
        <v>0</v>
      </c>
      <c r="AG1778" s="23">
        <f t="shared" si="558"/>
        <v>0</v>
      </c>
      <c r="AH1778" s="23">
        <f t="shared" si="559"/>
        <v>0</v>
      </c>
      <c r="AI1778" s="23">
        <f t="shared" si="560"/>
        <v>0</v>
      </c>
      <c r="AJ1778" s="23">
        <f t="shared" si="561"/>
        <v>0</v>
      </c>
    </row>
    <row r="1779" spans="1:36" x14ac:dyDescent="0.2">
      <c r="A1779" s="40"/>
      <c r="B1779" s="98"/>
      <c r="C1779" s="41"/>
      <c r="D1779" s="74"/>
      <c r="E1779" s="93" t="str">
        <f t="shared" si="546"/>
        <v/>
      </c>
      <c r="F1779" s="27"/>
      <c r="G1779" s="41"/>
      <c r="H1779" s="76"/>
      <c r="I1779" s="109"/>
      <c r="J1779" s="94" t="str">
        <f t="shared" si="562"/>
        <v/>
      </c>
      <c r="K1779" s="27"/>
      <c r="L1779" s="27"/>
      <c r="M1779" s="27"/>
      <c r="N1779" s="27"/>
      <c r="O1779" s="27"/>
      <c r="P1779" s="77"/>
      <c r="Q1779" s="27"/>
      <c r="R1779" s="45"/>
      <c r="S1779" s="55">
        <f>IF(Q1779="Bicouche",J1779*PU!$B$3,0)</f>
        <v>0</v>
      </c>
      <c r="T1779" s="23">
        <f>IF(Q1779="ECF",J1779*PU!$B$5,0)</f>
        <v>0</v>
      </c>
      <c r="U1779" s="23">
        <f>IF(Q1779="Enrobé projeté",J1779*PU!$B$7,0)</f>
        <v>0</v>
      </c>
      <c r="V1779" s="23">
        <f>IF(Q1779="PAT",J1779*PU!$B$9,0)</f>
        <v>0</v>
      </c>
      <c r="W1779" s="23">
        <f>IF(Q1779="Béton bitumineux",J1779*PU!$B$11,0)</f>
        <v>0</v>
      </c>
      <c r="X1779" s="23">
        <f>IF(Q1779="xxxxx",J1779*PU!$B$13,0)</f>
        <v>0</v>
      </c>
      <c r="Y1779" s="91">
        <f t="shared" si="563"/>
        <v>0</v>
      </c>
      <c r="Z1779" s="92"/>
      <c r="AA1779" s="92"/>
      <c r="AB1779" s="67" t="str">
        <f t="shared" si="564"/>
        <v/>
      </c>
      <c r="AC1779" s="67" t="str">
        <f t="shared" si="565"/>
        <v/>
      </c>
      <c r="AD1779" s="67" t="str">
        <f t="shared" si="566"/>
        <v/>
      </c>
      <c r="AE1779" s="31"/>
      <c r="AF1779" s="23">
        <f t="shared" si="557"/>
        <v>0</v>
      </c>
      <c r="AG1779" s="23">
        <f t="shared" si="558"/>
        <v>0</v>
      </c>
      <c r="AH1779" s="23">
        <f t="shared" si="559"/>
        <v>0</v>
      </c>
      <c r="AI1779" s="23">
        <f t="shared" si="560"/>
        <v>0</v>
      </c>
      <c r="AJ1779" s="23">
        <f t="shared" si="561"/>
        <v>0</v>
      </c>
    </row>
    <row r="1780" spans="1:36" x14ac:dyDescent="0.2">
      <c r="A1780" s="40"/>
      <c r="B1780" s="98"/>
      <c r="C1780" s="41"/>
      <c r="D1780" s="74"/>
      <c r="E1780" s="93" t="str">
        <f t="shared" si="546"/>
        <v/>
      </c>
      <c r="F1780" s="27"/>
      <c r="G1780" s="41"/>
      <c r="H1780" s="76"/>
      <c r="I1780" s="109"/>
      <c r="J1780" s="94" t="str">
        <f t="shared" si="562"/>
        <v/>
      </c>
      <c r="K1780" s="27"/>
      <c r="L1780" s="27"/>
      <c r="M1780" s="27"/>
      <c r="N1780" s="27"/>
      <c r="O1780" s="27"/>
      <c r="P1780" s="77"/>
      <c r="Q1780" s="27"/>
      <c r="R1780" s="45"/>
      <c r="S1780" s="55">
        <f>IF(Q1780="Bicouche",J1780*PU!$B$3,0)</f>
        <v>0</v>
      </c>
      <c r="T1780" s="23">
        <f>IF(Q1780="ECF",J1780*PU!$B$5,0)</f>
        <v>0</v>
      </c>
      <c r="U1780" s="23">
        <f>IF(Q1780="Enrobé projeté",J1780*PU!$B$7,0)</f>
        <v>0</v>
      </c>
      <c r="V1780" s="23">
        <f>IF(Q1780="PAT",J1780*PU!$B$9,0)</f>
        <v>0</v>
      </c>
      <c r="W1780" s="23">
        <f>IF(Q1780="Béton bitumineux",J1780*PU!$B$11,0)</f>
        <v>0</v>
      </c>
      <c r="X1780" s="23">
        <f>IF(Q1780="xxxxx",J1780*PU!$B$13,0)</f>
        <v>0</v>
      </c>
      <c r="Y1780" s="91">
        <f t="shared" si="563"/>
        <v>0</v>
      </c>
      <c r="Z1780" s="92"/>
      <c r="AA1780" s="92"/>
      <c r="AB1780" s="67" t="str">
        <f t="shared" si="564"/>
        <v/>
      </c>
      <c r="AC1780" s="67" t="str">
        <f t="shared" si="565"/>
        <v/>
      </c>
      <c r="AD1780" s="67" t="str">
        <f t="shared" si="566"/>
        <v/>
      </c>
      <c r="AE1780" s="31"/>
      <c r="AF1780" s="23">
        <f t="shared" si="557"/>
        <v>0</v>
      </c>
      <c r="AG1780" s="23">
        <f t="shared" si="558"/>
        <v>0</v>
      </c>
      <c r="AH1780" s="23">
        <f t="shared" si="559"/>
        <v>0</v>
      </c>
      <c r="AI1780" s="23">
        <f t="shared" si="560"/>
        <v>0</v>
      </c>
      <c r="AJ1780" s="23">
        <f t="shared" si="561"/>
        <v>0</v>
      </c>
    </row>
    <row r="1781" spans="1:36" x14ac:dyDescent="0.2">
      <c r="A1781" s="40"/>
      <c r="B1781" s="98"/>
      <c r="C1781" s="41"/>
      <c r="D1781" s="74"/>
      <c r="E1781" s="93" t="str">
        <f t="shared" si="546"/>
        <v/>
      </c>
      <c r="F1781" s="27"/>
      <c r="G1781" s="41"/>
      <c r="H1781" s="76"/>
      <c r="I1781" s="109"/>
      <c r="J1781" s="94" t="str">
        <f t="shared" si="562"/>
        <v/>
      </c>
      <c r="K1781" s="27"/>
      <c r="L1781" s="27"/>
      <c r="M1781" s="27"/>
      <c r="N1781" s="27"/>
      <c r="O1781" s="27"/>
      <c r="P1781" s="77"/>
      <c r="Q1781" s="27"/>
      <c r="R1781" s="45"/>
      <c r="S1781" s="55">
        <f>IF(Q1781="Bicouche",J1781*PU!$B$3,0)</f>
        <v>0</v>
      </c>
      <c r="T1781" s="23">
        <f>IF(Q1781="ECF",J1781*PU!$B$5,0)</f>
        <v>0</v>
      </c>
      <c r="U1781" s="23">
        <f>IF(Q1781="Enrobé projeté",J1781*PU!$B$7,0)</f>
        <v>0</v>
      </c>
      <c r="V1781" s="23">
        <f>IF(Q1781="PAT",J1781*PU!$B$9,0)</f>
        <v>0</v>
      </c>
      <c r="W1781" s="23">
        <f>IF(Q1781="Béton bitumineux",J1781*PU!$B$11,0)</f>
        <v>0</v>
      </c>
      <c r="X1781" s="23">
        <f>IF(Q1781="xxxxx",J1781*PU!$B$13,0)</f>
        <v>0</v>
      </c>
      <c r="Y1781" s="91">
        <f t="shared" si="563"/>
        <v>0</v>
      </c>
      <c r="Z1781" s="92"/>
      <c r="AA1781" s="92"/>
      <c r="AB1781" s="67" t="str">
        <f t="shared" si="564"/>
        <v/>
      </c>
      <c r="AC1781" s="67" t="str">
        <f t="shared" si="565"/>
        <v/>
      </c>
      <c r="AD1781" s="67" t="str">
        <f t="shared" si="566"/>
        <v/>
      </c>
      <c r="AE1781" s="31"/>
      <c r="AF1781" s="23">
        <f t="shared" si="557"/>
        <v>0</v>
      </c>
      <c r="AG1781" s="23">
        <f t="shared" si="558"/>
        <v>0</v>
      </c>
      <c r="AH1781" s="23">
        <f t="shared" si="559"/>
        <v>0</v>
      </c>
      <c r="AI1781" s="23">
        <f t="shared" si="560"/>
        <v>0</v>
      </c>
      <c r="AJ1781" s="23">
        <f t="shared" si="561"/>
        <v>0</v>
      </c>
    </row>
    <row r="1782" spans="1:36" x14ac:dyDescent="0.2">
      <c r="A1782" s="40"/>
      <c r="B1782" s="98"/>
      <c r="C1782" s="41"/>
      <c r="D1782" s="74"/>
      <c r="E1782" s="93" t="str">
        <f t="shared" si="546"/>
        <v/>
      </c>
      <c r="F1782" s="27"/>
      <c r="G1782" s="41"/>
      <c r="H1782" s="76"/>
      <c r="I1782" s="109"/>
      <c r="J1782" s="94" t="str">
        <f t="shared" si="562"/>
        <v/>
      </c>
      <c r="K1782" s="27"/>
      <c r="L1782" s="27"/>
      <c r="M1782" s="27"/>
      <c r="N1782" s="27"/>
      <c r="O1782" s="27"/>
      <c r="P1782" s="77"/>
      <c r="Q1782" s="27"/>
      <c r="R1782" s="45"/>
      <c r="S1782" s="55">
        <f>IF(Q1782="Bicouche",J1782*PU!$B$3,0)</f>
        <v>0</v>
      </c>
      <c r="T1782" s="23">
        <f>IF(Q1782="ECF",J1782*PU!$B$5,0)</f>
        <v>0</v>
      </c>
      <c r="U1782" s="23">
        <f>IF(Q1782="Enrobé projeté",J1782*PU!$B$7,0)</f>
        <v>0</v>
      </c>
      <c r="V1782" s="23">
        <f>IF(Q1782="PAT",J1782*PU!$B$9,0)</f>
        <v>0</v>
      </c>
      <c r="W1782" s="23">
        <f>IF(Q1782="Béton bitumineux",J1782*PU!$B$11,0)</f>
        <v>0</v>
      </c>
      <c r="X1782" s="23">
        <f>IF(Q1782="xxxxx",J1782*PU!$B$13,0)</f>
        <v>0</v>
      </c>
      <c r="Y1782" s="91">
        <f t="shared" si="563"/>
        <v>0</v>
      </c>
      <c r="Z1782" s="92"/>
      <c r="AA1782" s="92"/>
      <c r="AB1782" s="67" t="str">
        <f t="shared" si="564"/>
        <v/>
      </c>
      <c r="AC1782" s="67" t="str">
        <f t="shared" si="565"/>
        <v/>
      </c>
      <c r="AD1782" s="67" t="str">
        <f t="shared" si="566"/>
        <v/>
      </c>
      <c r="AE1782" s="31"/>
      <c r="AF1782" s="23">
        <f t="shared" si="557"/>
        <v>0</v>
      </c>
      <c r="AG1782" s="23">
        <f t="shared" si="558"/>
        <v>0</v>
      </c>
      <c r="AH1782" s="23">
        <f t="shared" si="559"/>
        <v>0</v>
      </c>
      <c r="AI1782" s="23">
        <f t="shared" si="560"/>
        <v>0</v>
      </c>
      <c r="AJ1782" s="23">
        <f t="shared" si="561"/>
        <v>0</v>
      </c>
    </row>
    <row r="1783" spans="1:36" x14ac:dyDescent="0.2">
      <c r="A1783" s="40"/>
      <c r="B1783" s="98"/>
      <c r="C1783" s="41"/>
      <c r="D1783" s="74"/>
      <c r="E1783" s="93" t="str">
        <f t="shared" si="546"/>
        <v/>
      </c>
      <c r="F1783" s="27"/>
      <c r="G1783" s="41"/>
      <c r="H1783" s="76"/>
      <c r="I1783" s="109"/>
      <c r="J1783" s="94" t="str">
        <f t="shared" si="562"/>
        <v/>
      </c>
      <c r="K1783" s="27"/>
      <c r="L1783" s="27"/>
      <c r="M1783" s="27"/>
      <c r="N1783" s="27"/>
      <c r="O1783" s="27"/>
      <c r="P1783" s="77"/>
      <c r="Q1783" s="27"/>
      <c r="R1783" s="45"/>
      <c r="S1783" s="55">
        <f>IF(Q1783="Bicouche",J1783*PU!$B$3,0)</f>
        <v>0</v>
      </c>
      <c r="T1783" s="23">
        <f>IF(Q1783="ECF",J1783*PU!$B$5,0)</f>
        <v>0</v>
      </c>
      <c r="U1783" s="23">
        <f>IF(Q1783="Enrobé projeté",J1783*PU!$B$7,0)</f>
        <v>0</v>
      </c>
      <c r="V1783" s="23">
        <f>IF(Q1783="PAT",J1783*PU!$B$9,0)</f>
        <v>0</v>
      </c>
      <c r="W1783" s="23">
        <f>IF(Q1783="Béton bitumineux",J1783*PU!$B$11,0)</f>
        <v>0</v>
      </c>
      <c r="X1783" s="23">
        <f>IF(Q1783="xxxxx",J1783*PU!$B$13,0)</f>
        <v>0</v>
      </c>
      <c r="Y1783" s="91">
        <f t="shared" si="563"/>
        <v>0</v>
      </c>
      <c r="Z1783" s="92"/>
      <c r="AA1783" s="92"/>
      <c r="AB1783" s="67" t="str">
        <f t="shared" si="564"/>
        <v/>
      </c>
      <c r="AC1783" s="67" t="str">
        <f t="shared" si="565"/>
        <v/>
      </c>
      <c r="AD1783" s="67" t="str">
        <f t="shared" si="566"/>
        <v/>
      </c>
      <c r="AE1783" s="31"/>
      <c r="AF1783" s="23">
        <f t="shared" si="557"/>
        <v>0</v>
      </c>
      <c r="AG1783" s="23">
        <f t="shared" si="558"/>
        <v>0</v>
      </c>
      <c r="AH1783" s="23">
        <f t="shared" si="559"/>
        <v>0</v>
      </c>
      <c r="AI1783" s="23">
        <f t="shared" si="560"/>
        <v>0</v>
      </c>
      <c r="AJ1783" s="23">
        <f t="shared" si="561"/>
        <v>0</v>
      </c>
    </row>
    <row r="1784" spans="1:36" x14ac:dyDescent="0.2">
      <c r="A1784" s="40"/>
      <c r="B1784" s="98"/>
      <c r="C1784" s="41"/>
      <c r="D1784" s="74"/>
      <c r="E1784" s="93" t="str">
        <f t="shared" si="546"/>
        <v/>
      </c>
      <c r="F1784" s="27"/>
      <c r="G1784" s="41"/>
      <c r="H1784" s="76"/>
      <c r="I1784" s="109"/>
      <c r="J1784" s="94" t="str">
        <f t="shared" si="562"/>
        <v/>
      </c>
      <c r="K1784" s="27"/>
      <c r="L1784" s="27"/>
      <c r="M1784" s="27"/>
      <c r="N1784" s="27"/>
      <c r="O1784" s="27"/>
      <c r="P1784" s="77"/>
      <c r="Q1784" s="27"/>
      <c r="R1784" s="45"/>
      <c r="S1784" s="55">
        <f>IF(Q1784="Bicouche",J1784*PU!$B$3,0)</f>
        <v>0</v>
      </c>
      <c r="T1784" s="23">
        <f>IF(Q1784="ECF",J1784*PU!$B$5,0)</f>
        <v>0</v>
      </c>
      <c r="U1784" s="23">
        <f>IF(Q1784="Enrobé projeté",J1784*PU!$B$7,0)</f>
        <v>0</v>
      </c>
      <c r="V1784" s="23">
        <f>IF(Q1784="PAT",J1784*PU!$B$9,0)</f>
        <v>0</v>
      </c>
      <c r="W1784" s="23">
        <f>IF(Q1784="Béton bitumineux",J1784*PU!$B$11,0)</f>
        <v>0</v>
      </c>
      <c r="X1784" s="23">
        <f>IF(Q1784="xxxxx",J1784*PU!$B$13,0)</f>
        <v>0</v>
      </c>
      <c r="Y1784" s="91">
        <f t="shared" si="563"/>
        <v>0</v>
      </c>
      <c r="Z1784" s="92"/>
      <c r="AA1784" s="92"/>
      <c r="AB1784" s="67" t="str">
        <f t="shared" si="564"/>
        <v/>
      </c>
      <c r="AC1784" s="67" t="str">
        <f t="shared" si="565"/>
        <v/>
      </c>
      <c r="AD1784" s="67" t="str">
        <f t="shared" si="566"/>
        <v/>
      </c>
      <c r="AE1784" s="31"/>
      <c r="AF1784" s="23">
        <f t="shared" si="557"/>
        <v>0</v>
      </c>
      <c r="AG1784" s="23">
        <f t="shared" si="558"/>
        <v>0</v>
      </c>
      <c r="AH1784" s="23">
        <f t="shared" si="559"/>
        <v>0</v>
      </c>
      <c r="AI1784" s="23">
        <f t="shared" si="560"/>
        <v>0</v>
      </c>
      <c r="AJ1784" s="23">
        <f t="shared" si="561"/>
        <v>0</v>
      </c>
    </row>
    <row r="1785" spans="1:36" x14ac:dyDescent="0.2">
      <c r="A1785" s="40"/>
      <c r="B1785" s="98"/>
      <c r="C1785" s="41"/>
      <c r="D1785" s="74"/>
      <c r="E1785" s="93" t="str">
        <f t="shared" si="546"/>
        <v/>
      </c>
      <c r="F1785" s="27"/>
      <c r="G1785" s="41"/>
      <c r="H1785" s="76"/>
      <c r="I1785" s="109"/>
      <c r="J1785" s="94" t="str">
        <f t="shared" si="562"/>
        <v/>
      </c>
      <c r="K1785" s="27"/>
      <c r="L1785" s="27"/>
      <c r="M1785" s="27"/>
      <c r="N1785" s="27"/>
      <c r="O1785" s="27"/>
      <c r="P1785" s="77"/>
      <c r="Q1785" s="27"/>
      <c r="R1785" s="45"/>
      <c r="S1785" s="55">
        <f>IF(Q1785="Bicouche",J1785*PU!$B$3,0)</f>
        <v>0</v>
      </c>
      <c r="T1785" s="23">
        <f>IF(Q1785="ECF",J1785*PU!$B$5,0)</f>
        <v>0</v>
      </c>
      <c r="U1785" s="23">
        <f>IF(Q1785="Enrobé projeté",J1785*PU!$B$7,0)</f>
        <v>0</v>
      </c>
      <c r="V1785" s="23">
        <f>IF(Q1785="PAT",J1785*PU!$B$9,0)</f>
        <v>0</v>
      </c>
      <c r="W1785" s="23">
        <f>IF(Q1785="Béton bitumineux",J1785*PU!$B$11,0)</f>
        <v>0</v>
      </c>
      <c r="X1785" s="23">
        <f>IF(Q1785="xxxxx",J1785*PU!$B$13,0)</f>
        <v>0</v>
      </c>
      <c r="Y1785" s="91">
        <f t="shared" si="563"/>
        <v>0</v>
      </c>
      <c r="Z1785" s="92"/>
      <c r="AA1785" s="92"/>
      <c r="AB1785" s="67" t="str">
        <f t="shared" si="564"/>
        <v/>
      </c>
      <c r="AC1785" s="67" t="str">
        <f t="shared" si="565"/>
        <v/>
      </c>
      <c r="AD1785" s="67" t="str">
        <f t="shared" si="566"/>
        <v/>
      </c>
      <c r="AE1785" s="31"/>
      <c r="AF1785" s="23">
        <f t="shared" si="557"/>
        <v>0</v>
      </c>
      <c r="AG1785" s="23">
        <f t="shared" si="558"/>
        <v>0</v>
      </c>
      <c r="AH1785" s="23">
        <f t="shared" si="559"/>
        <v>0</v>
      </c>
      <c r="AI1785" s="23">
        <f t="shared" si="560"/>
        <v>0</v>
      </c>
      <c r="AJ1785" s="23">
        <f t="shared" si="561"/>
        <v>0</v>
      </c>
    </row>
    <row r="1786" spans="1:36" x14ac:dyDescent="0.2">
      <c r="A1786" s="40"/>
      <c r="B1786" s="98"/>
      <c r="C1786" s="41"/>
      <c r="D1786" s="74"/>
      <c r="E1786" s="93" t="str">
        <f t="shared" si="546"/>
        <v/>
      </c>
      <c r="F1786" s="27"/>
      <c r="G1786" s="41"/>
      <c r="H1786" s="76"/>
      <c r="I1786" s="109"/>
      <c r="J1786" s="94" t="str">
        <f t="shared" si="562"/>
        <v/>
      </c>
      <c r="K1786" s="27"/>
      <c r="L1786" s="27"/>
      <c r="M1786" s="27"/>
      <c r="N1786" s="27"/>
      <c r="O1786" s="27"/>
      <c r="P1786" s="77"/>
      <c r="Q1786" s="27"/>
      <c r="R1786" s="45"/>
      <c r="S1786" s="55">
        <f>IF(Q1786="Bicouche",J1786*PU!$B$3,0)</f>
        <v>0</v>
      </c>
      <c r="T1786" s="23">
        <f>IF(Q1786="ECF",J1786*PU!$B$5,0)</f>
        <v>0</v>
      </c>
      <c r="U1786" s="23">
        <f>IF(Q1786="Enrobé projeté",J1786*PU!$B$7,0)</f>
        <v>0</v>
      </c>
      <c r="V1786" s="23">
        <f>IF(Q1786="PAT",J1786*PU!$B$9,0)</f>
        <v>0</v>
      </c>
      <c r="W1786" s="23">
        <f>IF(Q1786="Béton bitumineux",J1786*PU!$B$11,0)</f>
        <v>0</v>
      </c>
      <c r="X1786" s="23">
        <f>IF(Q1786="xxxxx",J1786*PU!$B$13,0)</f>
        <v>0</v>
      </c>
      <c r="Y1786" s="91">
        <f t="shared" si="563"/>
        <v>0</v>
      </c>
      <c r="Z1786" s="92"/>
      <c r="AA1786" s="92"/>
      <c r="AB1786" s="67" t="str">
        <f t="shared" si="564"/>
        <v/>
      </c>
      <c r="AC1786" s="67" t="str">
        <f t="shared" si="565"/>
        <v/>
      </c>
      <c r="AD1786" s="67" t="str">
        <f t="shared" si="566"/>
        <v/>
      </c>
      <c r="AE1786" s="31"/>
      <c r="AF1786" s="23">
        <f t="shared" si="557"/>
        <v>0</v>
      </c>
      <c r="AG1786" s="23">
        <f t="shared" si="558"/>
        <v>0</v>
      </c>
      <c r="AH1786" s="23">
        <f t="shared" si="559"/>
        <v>0</v>
      </c>
      <c r="AI1786" s="23">
        <f t="shared" si="560"/>
        <v>0</v>
      </c>
      <c r="AJ1786" s="23">
        <f t="shared" si="561"/>
        <v>0</v>
      </c>
    </row>
    <row r="1787" spans="1:36" x14ac:dyDescent="0.2">
      <c r="A1787" s="40"/>
      <c r="B1787" s="98"/>
      <c r="C1787" s="41"/>
      <c r="D1787" s="74"/>
      <c r="E1787" s="93" t="str">
        <f t="shared" si="546"/>
        <v/>
      </c>
      <c r="F1787" s="27"/>
      <c r="G1787" s="41"/>
      <c r="H1787" s="76"/>
      <c r="I1787" s="109"/>
      <c r="J1787" s="94" t="str">
        <f t="shared" si="562"/>
        <v/>
      </c>
      <c r="K1787" s="27"/>
      <c r="L1787" s="27"/>
      <c r="M1787" s="27"/>
      <c r="N1787" s="27"/>
      <c r="O1787" s="27"/>
      <c r="P1787" s="77"/>
      <c r="Q1787" s="27"/>
      <c r="R1787" s="45"/>
      <c r="S1787" s="55">
        <f>IF(Q1787="Bicouche",J1787*PU!$B$3,0)</f>
        <v>0</v>
      </c>
      <c r="T1787" s="23">
        <f>IF(Q1787="ECF",J1787*PU!$B$5,0)</f>
        <v>0</v>
      </c>
      <c r="U1787" s="23">
        <f>IF(Q1787="Enrobé projeté",J1787*PU!$B$7,0)</f>
        <v>0</v>
      </c>
      <c r="V1787" s="23">
        <f>IF(Q1787="PAT",J1787*PU!$B$9,0)</f>
        <v>0</v>
      </c>
      <c r="W1787" s="23">
        <f>IF(Q1787="Béton bitumineux",J1787*PU!$B$11,0)</f>
        <v>0</v>
      </c>
      <c r="X1787" s="23">
        <f>IF(Q1787="xxxxx",J1787*PU!$B$13,0)</f>
        <v>0</v>
      </c>
      <c r="Y1787" s="91">
        <f t="shared" si="563"/>
        <v>0</v>
      </c>
      <c r="Z1787" s="92"/>
      <c r="AA1787" s="92"/>
      <c r="AB1787" s="67" t="str">
        <f t="shared" si="564"/>
        <v/>
      </c>
      <c r="AC1787" s="67" t="str">
        <f t="shared" si="565"/>
        <v/>
      </c>
      <c r="AD1787" s="67" t="str">
        <f t="shared" si="566"/>
        <v/>
      </c>
      <c r="AE1787" s="31"/>
      <c r="AF1787" s="23">
        <f t="shared" si="557"/>
        <v>0</v>
      </c>
      <c r="AG1787" s="23">
        <f t="shared" si="558"/>
        <v>0</v>
      </c>
      <c r="AH1787" s="23">
        <f t="shared" si="559"/>
        <v>0</v>
      </c>
      <c r="AI1787" s="23">
        <f t="shared" si="560"/>
        <v>0</v>
      </c>
      <c r="AJ1787" s="23">
        <f t="shared" si="561"/>
        <v>0</v>
      </c>
    </row>
    <row r="1788" spans="1:36" x14ac:dyDescent="0.2">
      <c r="A1788" s="40"/>
      <c r="B1788" s="98"/>
      <c r="C1788" s="41"/>
      <c r="D1788" s="74"/>
      <c r="E1788" s="93" t="str">
        <f t="shared" si="546"/>
        <v/>
      </c>
      <c r="F1788" s="27"/>
      <c r="G1788" s="41"/>
      <c r="H1788" s="76"/>
      <c r="I1788" s="109"/>
      <c r="J1788" s="94" t="str">
        <f t="shared" si="562"/>
        <v/>
      </c>
      <c r="K1788" s="27"/>
      <c r="L1788" s="27"/>
      <c r="M1788" s="27"/>
      <c r="N1788" s="27"/>
      <c r="O1788" s="27"/>
      <c r="P1788" s="77"/>
      <c r="Q1788" s="27"/>
      <c r="R1788" s="45"/>
      <c r="S1788" s="55">
        <f>IF(Q1788="Bicouche",J1788*PU!$B$3,0)</f>
        <v>0</v>
      </c>
      <c r="T1788" s="23">
        <f>IF(Q1788="ECF",J1788*PU!$B$5,0)</f>
        <v>0</v>
      </c>
      <c r="U1788" s="23">
        <f>IF(Q1788="Enrobé projeté",J1788*PU!$B$7,0)</f>
        <v>0</v>
      </c>
      <c r="V1788" s="23">
        <f>IF(Q1788="PAT",J1788*PU!$B$9,0)</f>
        <v>0</v>
      </c>
      <c r="W1788" s="23">
        <f>IF(Q1788="Béton bitumineux",J1788*PU!$B$11,0)</f>
        <v>0</v>
      </c>
      <c r="X1788" s="23">
        <f>IF(Q1788="xxxxx",J1788*PU!$B$13,0)</f>
        <v>0</v>
      </c>
      <c r="Y1788" s="91">
        <f t="shared" si="563"/>
        <v>0</v>
      </c>
      <c r="Z1788" s="92"/>
      <c r="AA1788" s="92"/>
      <c r="AB1788" s="67" t="str">
        <f t="shared" si="564"/>
        <v/>
      </c>
      <c r="AC1788" s="67" t="str">
        <f t="shared" si="565"/>
        <v/>
      </c>
      <c r="AD1788" s="67" t="str">
        <f t="shared" si="566"/>
        <v/>
      </c>
      <c r="AE1788" s="31"/>
      <c r="AF1788" s="23">
        <f t="shared" si="557"/>
        <v>0</v>
      </c>
      <c r="AG1788" s="23">
        <f t="shared" si="558"/>
        <v>0</v>
      </c>
      <c r="AH1788" s="23">
        <f t="shared" si="559"/>
        <v>0</v>
      </c>
      <c r="AI1788" s="23">
        <f t="shared" si="560"/>
        <v>0</v>
      </c>
      <c r="AJ1788" s="23">
        <f t="shared" si="561"/>
        <v>0</v>
      </c>
    </row>
    <row r="1789" spans="1:36" x14ac:dyDescent="0.2">
      <c r="A1789" s="40"/>
      <c r="B1789" s="98"/>
      <c r="C1789" s="41"/>
      <c r="D1789" s="74"/>
      <c r="E1789" s="93" t="str">
        <f t="shared" si="546"/>
        <v/>
      </c>
      <c r="F1789" s="27"/>
      <c r="G1789" s="41"/>
      <c r="H1789" s="76"/>
      <c r="I1789" s="109"/>
      <c r="J1789" s="94" t="str">
        <f t="shared" si="562"/>
        <v/>
      </c>
      <c r="K1789" s="27"/>
      <c r="L1789" s="27"/>
      <c r="M1789" s="27"/>
      <c r="N1789" s="27"/>
      <c r="O1789" s="27"/>
      <c r="P1789" s="77"/>
      <c r="Q1789" s="27"/>
      <c r="R1789" s="45"/>
      <c r="S1789" s="55">
        <f>IF(Q1789="Bicouche",J1789*PU!$B$3,0)</f>
        <v>0</v>
      </c>
      <c r="T1789" s="23">
        <f>IF(Q1789="ECF",J1789*PU!$B$5,0)</f>
        <v>0</v>
      </c>
      <c r="U1789" s="23">
        <f>IF(Q1789="Enrobé projeté",J1789*PU!$B$7,0)</f>
        <v>0</v>
      </c>
      <c r="V1789" s="23">
        <f>IF(Q1789="PAT",J1789*PU!$B$9,0)</f>
        <v>0</v>
      </c>
      <c r="W1789" s="23">
        <f>IF(Q1789="Béton bitumineux",J1789*PU!$B$11,0)</f>
        <v>0</v>
      </c>
      <c r="X1789" s="23">
        <f>IF(Q1789="xxxxx",J1789*PU!$B$13,0)</f>
        <v>0</v>
      </c>
      <c r="Y1789" s="91">
        <f t="shared" si="563"/>
        <v>0</v>
      </c>
      <c r="Z1789" s="92"/>
      <c r="AA1789" s="92"/>
      <c r="AB1789" s="67" t="str">
        <f t="shared" si="564"/>
        <v/>
      </c>
      <c r="AC1789" s="67" t="str">
        <f t="shared" si="565"/>
        <v/>
      </c>
      <c r="AD1789" s="67" t="str">
        <f t="shared" si="566"/>
        <v/>
      </c>
      <c r="AE1789" s="31"/>
      <c r="AF1789" s="23">
        <f t="shared" si="557"/>
        <v>0</v>
      </c>
      <c r="AG1789" s="23">
        <f t="shared" si="558"/>
        <v>0</v>
      </c>
      <c r="AH1789" s="23">
        <f t="shared" si="559"/>
        <v>0</v>
      </c>
      <c r="AI1789" s="23">
        <f t="shared" si="560"/>
        <v>0</v>
      </c>
      <c r="AJ1789" s="23">
        <f t="shared" si="561"/>
        <v>0</v>
      </c>
    </row>
    <row r="1790" spans="1:36" x14ac:dyDescent="0.2">
      <c r="A1790" s="40"/>
      <c r="B1790" s="98"/>
      <c r="C1790" s="41"/>
      <c r="D1790" s="74"/>
      <c r="E1790" s="93" t="str">
        <f t="shared" si="546"/>
        <v/>
      </c>
      <c r="F1790" s="27"/>
      <c r="G1790" s="41"/>
      <c r="H1790" s="76"/>
      <c r="I1790" s="109"/>
      <c r="J1790" s="94" t="str">
        <f t="shared" si="562"/>
        <v/>
      </c>
      <c r="K1790" s="27"/>
      <c r="L1790" s="27"/>
      <c r="M1790" s="27"/>
      <c r="N1790" s="27"/>
      <c r="O1790" s="27"/>
      <c r="P1790" s="77"/>
      <c r="Q1790" s="27"/>
      <c r="R1790" s="45"/>
      <c r="S1790" s="55">
        <f>IF(Q1790="Bicouche",J1790*PU!$B$3,0)</f>
        <v>0</v>
      </c>
      <c r="T1790" s="23">
        <f>IF(Q1790="ECF",J1790*PU!$B$5,0)</f>
        <v>0</v>
      </c>
      <c r="U1790" s="23">
        <f>IF(Q1790="Enrobé projeté",J1790*PU!$B$7,0)</f>
        <v>0</v>
      </c>
      <c r="V1790" s="23">
        <f>IF(Q1790="PAT",J1790*PU!$B$9,0)</f>
        <v>0</v>
      </c>
      <c r="W1790" s="23">
        <f>IF(Q1790="Béton bitumineux",J1790*PU!$B$11,0)</f>
        <v>0</v>
      </c>
      <c r="X1790" s="23">
        <f>IF(Q1790="xxxxx",J1790*PU!$B$13,0)</f>
        <v>0</v>
      </c>
      <c r="Y1790" s="91">
        <f t="shared" si="563"/>
        <v>0</v>
      </c>
      <c r="Z1790" s="92"/>
      <c r="AA1790" s="92"/>
      <c r="AB1790" s="67" t="str">
        <f t="shared" si="564"/>
        <v/>
      </c>
      <c r="AC1790" s="67" t="str">
        <f t="shared" si="565"/>
        <v/>
      </c>
      <c r="AD1790" s="67" t="str">
        <f t="shared" si="566"/>
        <v/>
      </c>
      <c r="AE1790" s="31"/>
      <c r="AF1790" s="23">
        <f t="shared" si="557"/>
        <v>0</v>
      </c>
      <c r="AG1790" s="23">
        <f t="shared" si="558"/>
        <v>0</v>
      </c>
      <c r="AH1790" s="23">
        <f t="shared" si="559"/>
        <v>0</v>
      </c>
      <c r="AI1790" s="23">
        <f t="shared" si="560"/>
        <v>0</v>
      </c>
      <c r="AJ1790" s="23">
        <f t="shared" si="561"/>
        <v>0</v>
      </c>
    </row>
    <row r="1791" spans="1:36" x14ac:dyDescent="0.2">
      <c r="A1791" s="40"/>
      <c r="B1791" s="98"/>
      <c r="C1791" s="41"/>
      <c r="D1791" s="74"/>
      <c r="E1791" s="93" t="str">
        <f t="shared" si="546"/>
        <v/>
      </c>
      <c r="F1791" s="27"/>
      <c r="G1791" s="41"/>
      <c r="H1791" s="76"/>
      <c r="I1791" s="109"/>
      <c r="J1791" s="94" t="str">
        <f t="shared" si="562"/>
        <v/>
      </c>
      <c r="K1791" s="27"/>
      <c r="L1791" s="27"/>
      <c r="M1791" s="27"/>
      <c r="N1791" s="27"/>
      <c r="O1791" s="27"/>
      <c r="P1791" s="77"/>
      <c r="Q1791" s="27"/>
      <c r="R1791" s="45"/>
      <c r="S1791" s="55">
        <f>IF(Q1791="Bicouche",J1791*PU!$B$3,0)</f>
        <v>0</v>
      </c>
      <c r="T1791" s="23">
        <f>IF(Q1791="ECF",J1791*PU!$B$5,0)</f>
        <v>0</v>
      </c>
      <c r="U1791" s="23">
        <f>IF(Q1791="Enrobé projeté",J1791*PU!$B$7,0)</f>
        <v>0</v>
      </c>
      <c r="V1791" s="23">
        <f>IF(Q1791="PAT",J1791*PU!$B$9,0)</f>
        <v>0</v>
      </c>
      <c r="W1791" s="23">
        <f>IF(Q1791="Béton bitumineux",J1791*PU!$B$11,0)</f>
        <v>0</v>
      </c>
      <c r="X1791" s="23">
        <f>IF(Q1791="xxxxx",J1791*PU!$B$13,0)</f>
        <v>0</v>
      </c>
      <c r="Y1791" s="91">
        <f t="shared" si="563"/>
        <v>0</v>
      </c>
      <c r="Z1791" s="92"/>
      <c r="AA1791" s="92"/>
      <c r="AB1791" s="67" t="str">
        <f t="shared" si="564"/>
        <v/>
      </c>
      <c r="AC1791" s="67" t="str">
        <f t="shared" si="565"/>
        <v/>
      </c>
      <c r="AD1791" s="67" t="str">
        <f t="shared" si="566"/>
        <v/>
      </c>
      <c r="AE1791" s="31"/>
      <c r="AF1791" s="23">
        <f t="shared" si="557"/>
        <v>0</v>
      </c>
      <c r="AG1791" s="23">
        <f t="shared" si="558"/>
        <v>0</v>
      </c>
      <c r="AH1791" s="23">
        <f t="shared" si="559"/>
        <v>0</v>
      </c>
      <c r="AI1791" s="23">
        <f t="shared" si="560"/>
        <v>0</v>
      </c>
      <c r="AJ1791" s="23">
        <f t="shared" si="561"/>
        <v>0</v>
      </c>
    </row>
    <row r="1792" spans="1:36" x14ac:dyDescent="0.2">
      <c r="A1792" s="40"/>
      <c r="B1792" s="98"/>
      <c r="C1792" s="41"/>
      <c r="D1792" s="74"/>
      <c r="E1792" s="93" t="str">
        <f t="shared" si="546"/>
        <v/>
      </c>
      <c r="F1792" s="27"/>
      <c r="G1792" s="41"/>
      <c r="H1792" s="76"/>
      <c r="I1792" s="109"/>
      <c r="J1792" s="94" t="str">
        <f t="shared" si="562"/>
        <v/>
      </c>
      <c r="K1792" s="27"/>
      <c r="L1792" s="27"/>
      <c r="M1792" s="27"/>
      <c r="N1792" s="27"/>
      <c r="O1792" s="27"/>
      <c r="P1792" s="77"/>
      <c r="Q1792" s="27"/>
      <c r="R1792" s="45"/>
      <c r="S1792" s="55">
        <f>IF(Q1792="Bicouche",J1792*PU!$B$3,0)</f>
        <v>0</v>
      </c>
      <c r="T1792" s="23">
        <f>IF(Q1792="ECF",J1792*PU!$B$5,0)</f>
        <v>0</v>
      </c>
      <c r="U1792" s="23">
        <f>IF(Q1792="Enrobé projeté",J1792*PU!$B$7,0)</f>
        <v>0</v>
      </c>
      <c r="V1792" s="23">
        <f>IF(Q1792="PAT",J1792*PU!$B$9,0)</f>
        <v>0</v>
      </c>
      <c r="W1792" s="23">
        <f>IF(Q1792="Béton bitumineux",J1792*PU!$B$11,0)</f>
        <v>0</v>
      </c>
      <c r="X1792" s="23">
        <f>IF(Q1792="xxxxx",J1792*PU!$B$13,0)</f>
        <v>0</v>
      </c>
      <c r="Y1792" s="91">
        <f t="shared" si="563"/>
        <v>0</v>
      </c>
      <c r="Z1792" s="92"/>
      <c r="AA1792" s="92"/>
      <c r="AB1792" s="67" t="str">
        <f t="shared" si="564"/>
        <v/>
      </c>
      <c r="AC1792" s="67" t="str">
        <f t="shared" si="565"/>
        <v/>
      </c>
      <c r="AD1792" s="67" t="str">
        <f t="shared" si="566"/>
        <v/>
      </c>
      <c r="AE1792" s="31"/>
      <c r="AF1792" s="23">
        <f t="shared" si="557"/>
        <v>0</v>
      </c>
      <c r="AG1792" s="23">
        <f t="shared" si="558"/>
        <v>0</v>
      </c>
      <c r="AH1792" s="23">
        <f t="shared" si="559"/>
        <v>0</v>
      </c>
      <c r="AI1792" s="23">
        <f t="shared" si="560"/>
        <v>0</v>
      </c>
      <c r="AJ1792" s="23">
        <f t="shared" si="561"/>
        <v>0</v>
      </c>
    </row>
    <row r="1793" spans="1:36" x14ac:dyDescent="0.2">
      <c r="A1793" s="40"/>
      <c r="B1793" s="98"/>
      <c r="C1793" s="41"/>
      <c r="D1793" s="74"/>
      <c r="E1793" s="93" t="str">
        <f t="shared" si="546"/>
        <v/>
      </c>
      <c r="F1793" s="27"/>
      <c r="G1793" s="41"/>
      <c r="H1793" s="76"/>
      <c r="I1793" s="109"/>
      <c r="J1793" s="94" t="str">
        <f t="shared" si="562"/>
        <v/>
      </c>
      <c r="K1793" s="27"/>
      <c r="L1793" s="27"/>
      <c r="M1793" s="27"/>
      <c r="N1793" s="27"/>
      <c r="O1793" s="27"/>
      <c r="P1793" s="77"/>
      <c r="Q1793" s="27"/>
      <c r="R1793" s="45"/>
      <c r="S1793" s="55">
        <f>IF(Q1793="Bicouche",J1793*PU!$B$3,0)</f>
        <v>0</v>
      </c>
      <c r="T1793" s="23">
        <f>IF(Q1793="ECF",J1793*PU!$B$5,0)</f>
        <v>0</v>
      </c>
      <c r="U1793" s="23">
        <f>IF(Q1793="Enrobé projeté",J1793*PU!$B$7,0)</f>
        <v>0</v>
      </c>
      <c r="V1793" s="23">
        <f>IF(Q1793="PAT",J1793*PU!$B$9,0)</f>
        <v>0</v>
      </c>
      <c r="W1793" s="23">
        <f>IF(Q1793="Béton bitumineux",J1793*PU!$B$11,0)</f>
        <v>0</v>
      </c>
      <c r="X1793" s="23">
        <f>IF(Q1793="xxxxx",J1793*PU!$B$13,0)</f>
        <v>0</v>
      </c>
      <c r="Y1793" s="91">
        <f t="shared" si="563"/>
        <v>0</v>
      </c>
      <c r="Z1793" s="92"/>
      <c r="AA1793" s="92"/>
      <c r="AB1793" s="67" t="str">
        <f t="shared" si="564"/>
        <v/>
      </c>
      <c r="AC1793" s="67" t="str">
        <f t="shared" si="565"/>
        <v/>
      </c>
      <c r="AD1793" s="67" t="str">
        <f t="shared" si="566"/>
        <v/>
      </c>
      <c r="AE1793" s="31"/>
      <c r="AF1793" s="23">
        <f t="shared" si="557"/>
        <v>0</v>
      </c>
      <c r="AG1793" s="23">
        <f t="shared" si="558"/>
        <v>0</v>
      </c>
      <c r="AH1793" s="23">
        <f t="shared" si="559"/>
        <v>0</v>
      </c>
      <c r="AI1793" s="23">
        <f t="shared" si="560"/>
        <v>0</v>
      </c>
      <c r="AJ1793" s="23">
        <f t="shared" si="561"/>
        <v>0</v>
      </c>
    </row>
    <row r="1794" spans="1:36" x14ac:dyDescent="0.2">
      <c r="A1794" s="40"/>
      <c r="B1794" s="98"/>
      <c r="C1794" s="41"/>
      <c r="D1794" s="74"/>
      <c r="E1794" s="93" t="str">
        <f t="shared" si="546"/>
        <v/>
      </c>
      <c r="F1794" s="27"/>
      <c r="G1794" s="41"/>
      <c r="H1794" s="76"/>
      <c r="I1794" s="109"/>
      <c r="J1794" s="94" t="str">
        <f t="shared" si="562"/>
        <v/>
      </c>
      <c r="K1794" s="27"/>
      <c r="L1794" s="27"/>
      <c r="M1794" s="27"/>
      <c r="N1794" s="27"/>
      <c r="O1794" s="27"/>
      <c r="P1794" s="77"/>
      <c r="Q1794" s="27"/>
      <c r="R1794" s="45"/>
      <c r="S1794" s="55">
        <f>IF(Q1794="Bicouche",J1794*PU!$B$3,0)</f>
        <v>0</v>
      </c>
      <c r="T1794" s="23">
        <f>IF(Q1794="ECF",J1794*PU!$B$5,0)</f>
        <v>0</v>
      </c>
      <c r="U1794" s="23">
        <f>IF(Q1794="Enrobé projeté",J1794*PU!$B$7,0)</f>
        <v>0</v>
      </c>
      <c r="V1794" s="23">
        <f>IF(Q1794="PAT",J1794*PU!$B$9,0)</f>
        <v>0</v>
      </c>
      <c r="W1794" s="23">
        <f>IF(Q1794="Béton bitumineux",J1794*PU!$B$11,0)</f>
        <v>0</v>
      </c>
      <c r="X1794" s="23">
        <f>IF(Q1794="xxxxx",J1794*PU!$B$13,0)</f>
        <v>0</v>
      </c>
      <c r="Y1794" s="91">
        <f t="shared" si="563"/>
        <v>0</v>
      </c>
      <c r="Z1794" s="92"/>
      <c r="AA1794" s="92"/>
      <c r="AB1794" s="67" t="str">
        <f t="shared" si="564"/>
        <v/>
      </c>
      <c r="AC1794" s="67" t="str">
        <f t="shared" si="565"/>
        <v/>
      </c>
      <c r="AD1794" s="67" t="str">
        <f t="shared" si="566"/>
        <v/>
      </c>
      <c r="AE1794" s="31"/>
      <c r="AF1794" s="23">
        <f t="shared" si="557"/>
        <v>0</v>
      </c>
      <c r="AG1794" s="23">
        <f t="shared" si="558"/>
        <v>0</v>
      </c>
      <c r="AH1794" s="23">
        <f t="shared" si="559"/>
        <v>0</v>
      </c>
      <c r="AI1794" s="23">
        <f t="shared" si="560"/>
        <v>0</v>
      </c>
      <c r="AJ1794" s="23">
        <f t="shared" si="561"/>
        <v>0</v>
      </c>
    </row>
    <row r="1795" spans="1:36" x14ac:dyDescent="0.2">
      <c r="A1795" s="40"/>
      <c r="B1795" s="98"/>
      <c r="C1795" s="41"/>
      <c r="D1795" s="74"/>
      <c r="E1795" s="93" t="str">
        <f t="shared" si="546"/>
        <v/>
      </c>
      <c r="F1795" s="27"/>
      <c r="G1795" s="41"/>
      <c r="H1795" s="76"/>
      <c r="I1795" s="109"/>
      <c r="J1795" s="94" t="str">
        <f t="shared" si="562"/>
        <v/>
      </c>
      <c r="K1795" s="27"/>
      <c r="L1795" s="27"/>
      <c r="M1795" s="27"/>
      <c r="N1795" s="27"/>
      <c r="O1795" s="27"/>
      <c r="P1795" s="77"/>
      <c r="Q1795" s="27"/>
      <c r="R1795" s="45"/>
      <c r="S1795" s="55">
        <f>IF(Q1795="Bicouche",J1795*PU!$B$3,0)</f>
        <v>0</v>
      </c>
      <c r="T1795" s="23">
        <f>IF(Q1795="ECF",J1795*PU!$B$5,0)</f>
        <v>0</v>
      </c>
      <c r="U1795" s="23">
        <f>IF(Q1795="Enrobé projeté",J1795*PU!$B$7,0)</f>
        <v>0</v>
      </c>
      <c r="V1795" s="23">
        <f>IF(Q1795="PAT",J1795*PU!$B$9,0)</f>
        <v>0</v>
      </c>
      <c r="W1795" s="23">
        <f>IF(Q1795="Béton bitumineux",J1795*PU!$B$11,0)</f>
        <v>0</v>
      </c>
      <c r="X1795" s="23">
        <f>IF(Q1795="xxxxx",J1795*PU!$B$13,0)</f>
        <v>0</v>
      </c>
      <c r="Y1795" s="91">
        <f t="shared" si="563"/>
        <v>0</v>
      </c>
      <c r="Z1795" s="92"/>
      <c r="AA1795" s="92"/>
      <c r="AB1795" s="67" t="str">
        <f t="shared" si="564"/>
        <v/>
      </c>
      <c r="AC1795" s="67" t="str">
        <f t="shared" si="565"/>
        <v/>
      </c>
      <c r="AD1795" s="67" t="str">
        <f t="shared" si="566"/>
        <v/>
      </c>
      <c r="AE1795" s="31"/>
      <c r="AF1795" s="23">
        <f t="shared" si="557"/>
        <v>0</v>
      </c>
      <c r="AG1795" s="23">
        <f t="shared" si="558"/>
        <v>0</v>
      </c>
      <c r="AH1795" s="23">
        <f t="shared" si="559"/>
        <v>0</v>
      </c>
      <c r="AI1795" s="23">
        <f t="shared" si="560"/>
        <v>0</v>
      </c>
      <c r="AJ1795" s="23">
        <f t="shared" si="561"/>
        <v>0</v>
      </c>
    </row>
    <row r="1796" spans="1:36" x14ac:dyDescent="0.2">
      <c r="A1796" s="40"/>
      <c r="B1796" s="98"/>
      <c r="C1796" s="41"/>
      <c r="D1796" s="74"/>
      <c r="E1796" s="93" t="str">
        <f t="shared" si="546"/>
        <v/>
      </c>
      <c r="F1796" s="27"/>
      <c r="G1796" s="41"/>
      <c r="H1796" s="76"/>
      <c r="I1796" s="109"/>
      <c r="J1796" s="94" t="str">
        <f t="shared" si="562"/>
        <v/>
      </c>
      <c r="K1796" s="27"/>
      <c r="L1796" s="27"/>
      <c r="M1796" s="27"/>
      <c r="N1796" s="27"/>
      <c r="O1796" s="27"/>
      <c r="P1796" s="77"/>
      <c r="Q1796" s="27"/>
      <c r="R1796" s="45"/>
      <c r="S1796" s="55">
        <f>IF(Q1796="Bicouche",J1796*PU!$B$3,0)</f>
        <v>0</v>
      </c>
      <c r="T1796" s="23">
        <f>IF(Q1796="ECF",J1796*PU!$B$5,0)</f>
        <v>0</v>
      </c>
      <c r="U1796" s="23">
        <f>IF(Q1796="Enrobé projeté",J1796*PU!$B$7,0)</f>
        <v>0</v>
      </c>
      <c r="V1796" s="23">
        <f>IF(Q1796="PAT",J1796*PU!$B$9,0)</f>
        <v>0</v>
      </c>
      <c r="W1796" s="23">
        <f>IF(Q1796="Béton bitumineux",J1796*PU!$B$11,0)</f>
        <v>0</v>
      </c>
      <c r="X1796" s="23">
        <f>IF(Q1796="xxxxx",J1796*PU!$B$13,0)</f>
        <v>0</v>
      </c>
      <c r="Y1796" s="91">
        <f t="shared" si="563"/>
        <v>0</v>
      </c>
      <c r="Z1796" s="92"/>
      <c r="AA1796" s="92"/>
      <c r="AB1796" s="67" t="str">
        <f t="shared" si="564"/>
        <v/>
      </c>
      <c r="AC1796" s="67" t="str">
        <f t="shared" si="565"/>
        <v/>
      </c>
      <c r="AD1796" s="67" t="str">
        <f t="shared" si="566"/>
        <v/>
      </c>
      <c r="AE1796" s="31"/>
      <c r="AF1796" s="23">
        <f t="shared" si="557"/>
        <v>0</v>
      </c>
      <c r="AG1796" s="23">
        <f t="shared" si="558"/>
        <v>0</v>
      </c>
      <c r="AH1796" s="23">
        <f t="shared" si="559"/>
        <v>0</v>
      </c>
      <c r="AI1796" s="23">
        <f t="shared" si="560"/>
        <v>0</v>
      </c>
      <c r="AJ1796" s="23">
        <f t="shared" si="561"/>
        <v>0</v>
      </c>
    </row>
    <row r="1797" spans="1:36" x14ac:dyDescent="0.2">
      <c r="A1797" s="40"/>
      <c r="B1797" s="98"/>
      <c r="C1797" s="41"/>
      <c r="D1797" s="74"/>
      <c r="E1797" s="93" t="str">
        <f t="shared" si="546"/>
        <v/>
      </c>
      <c r="F1797" s="27"/>
      <c r="G1797" s="41"/>
      <c r="H1797" s="76"/>
      <c r="I1797" s="109"/>
      <c r="J1797" s="94" t="str">
        <f t="shared" si="562"/>
        <v/>
      </c>
      <c r="K1797" s="27"/>
      <c r="L1797" s="27"/>
      <c r="M1797" s="27"/>
      <c r="N1797" s="27"/>
      <c r="O1797" s="27"/>
      <c r="P1797" s="77"/>
      <c r="Q1797" s="27"/>
      <c r="R1797" s="45"/>
      <c r="S1797" s="55">
        <f>IF(Q1797="Bicouche",J1797*PU!$B$3,0)</f>
        <v>0</v>
      </c>
      <c r="T1797" s="23">
        <f>IF(Q1797="ECF",J1797*PU!$B$5,0)</f>
        <v>0</v>
      </c>
      <c r="U1797" s="23">
        <f>IF(Q1797="Enrobé projeté",J1797*PU!$B$7,0)</f>
        <v>0</v>
      </c>
      <c r="V1797" s="23">
        <f>IF(Q1797="PAT",J1797*PU!$B$9,0)</f>
        <v>0</v>
      </c>
      <c r="W1797" s="23">
        <f>IF(Q1797="Béton bitumineux",J1797*PU!$B$11,0)</f>
        <v>0</v>
      </c>
      <c r="X1797" s="23">
        <f>IF(Q1797="xxxxx",J1797*PU!$B$13,0)</f>
        <v>0</v>
      </c>
      <c r="Y1797" s="91">
        <f t="shared" si="563"/>
        <v>0</v>
      </c>
      <c r="Z1797" s="92"/>
      <c r="AA1797" s="92"/>
      <c r="AB1797" s="67" t="str">
        <f t="shared" si="564"/>
        <v/>
      </c>
      <c r="AC1797" s="67" t="str">
        <f t="shared" si="565"/>
        <v/>
      </c>
      <c r="AD1797" s="67" t="str">
        <f t="shared" si="566"/>
        <v/>
      </c>
      <c r="AE1797" s="31"/>
      <c r="AF1797" s="23">
        <f t="shared" si="557"/>
        <v>0</v>
      </c>
      <c r="AG1797" s="23">
        <f t="shared" si="558"/>
        <v>0</v>
      </c>
      <c r="AH1797" s="23">
        <f t="shared" si="559"/>
        <v>0</v>
      </c>
      <c r="AI1797" s="23">
        <f t="shared" si="560"/>
        <v>0</v>
      </c>
      <c r="AJ1797" s="23">
        <f t="shared" si="561"/>
        <v>0</v>
      </c>
    </row>
    <row r="1798" spans="1:36" x14ac:dyDescent="0.2">
      <c r="A1798" s="40"/>
      <c r="B1798" s="98"/>
      <c r="C1798" s="41"/>
      <c r="D1798" s="74"/>
      <c r="E1798" s="93" t="str">
        <f t="shared" ref="E1798:E1861" si="567">IF(D1798="Bon état","Niveau 1",IF(D1798="Faïencée","Niveau 2",IF(D1798="Fortement faïencée","Niveau 3",IF(D1798="Orniérée","Niveau 4",IF(D1798="Affaissée ou quasi détruite","Niveau 5","")))))</f>
        <v/>
      </c>
      <c r="F1798" s="27"/>
      <c r="G1798" s="41"/>
      <c r="H1798" s="76"/>
      <c r="I1798" s="109"/>
      <c r="J1798" s="94" t="str">
        <f t="shared" si="562"/>
        <v/>
      </c>
      <c r="K1798" s="27"/>
      <c r="L1798" s="27"/>
      <c r="M1798" s="27"/>
      <c r="N1798" s="27"/>
      <c r="O1798" s="27"/>
      <c r="P1798" s="77"/>
      <c r="Q1798" s="27"/>
      <c r="R1798" s="45"/>
      <c r="S1798" s="55">
        <f>IF(Q1798="Bicouche",J1798*PU!$B$3,0)</f>
        <v>0</v>
      </c>
      <c r="T1798" s="23">
        <f>IF(Q1798="ECF",J1798*PU!$B$5,0)</f>
        <v>0</v>
      </c>
      <c r="U1798" s="23">
        <f>IF(Q1798="Enrobé projeté",J1798*PU!$B$7,0)</f>
        <v>0</v>
      </c>
      <c r="V1798" s="23">
        <f>IF(Q1798="PAT",J1798*PU!$B$9,0)</f>
        <v>0</v>
      </c>
      <c r="W1798" s="23">
        <f>IF(Q1798="Béton bitumineux",J1798*PU!$B$11,0)</f>
        <v>0</v>
      </c>
      <c r="X1798" s="23">
        <f>IF(Q1798="xxxxx",J1798*PU!$B$13,0)</f>
        <v>0</v>
      </c>
      <c r="Y1798" s="91">
        <f t="shared" si="563"/>
        <v>0</v>
      </c>
      <c r="Z1798" s="92"/>
      <c r="AA1798" s="92"/>
      <c r="AB1798" s="67" t="str">
        <f t="shared" si="564"/>
        <v/>
      </c>
      <c r="AC1798" s="67" t="str">
        <f t="shared" si="565"/>
        <v/>
      </c>
      <c r="AD1798" s="67" t="str">
        <f t="shared" si="566"/>
        <v/>
      </c>
      <c r="AE1798" s="31"/>
      <c r="AF1798" s="23">
        <f t="shared" si="557"/>
        <v>0</v>
      </c>
      <c r="AG1798" s="23">
        <f t="shared" si="558"/>
        <v>0</v>
      </c>
      <c r="AH1798" s="23">
        <f t="shared" si="559"/>
        <v>0</v>
      </c>
      <c r="AI1798" s="23">
        <f t="shared" si="560"/>
        <v>0</v>
      </c>
      <c r="AJ1798" s="23">
        <f t="shared" si="561"/>
        <v>0</v>
      </c>
    </row>
    <row r="1799" spans="1:36" x14ac:dyDescent="0.2">
      <c r="A1799" s="40"/>
      <c r="B1799" s="98"/>
      <c r="C1799" s="41"/>
      <c r="D1799" s="74"/>
      <c r="E1799" s="93" t="str">
        <f t="shared" si="567"/>
        <v/>
      </c>
      <c r="F1799" s="27"/>
      <c r="G1799" s="41"/>
      <c r="H1799" s="76"/>
      <c r="I1799" s="109"/>
      <c r="J1799" s="94" t="str">
        <f t="shared" si="562"/>
        <v/>
      </c>
      <c r="K1799" s="27"/>
      <c r="L1799" s="27"/>
      <c r="M1799" s="27"/>
      <c r="N1799" s="27"/>
      <c r="O1799" s="27"/>
      <c r="P1799" s="77"/>
      <c r="Q1799" s="27"/>
      <c r="R1799" s="45"/>
      <c r="S1799" s="55">
        <f>IF(Q1799="Bicouche",J1799*PU!$B$3,0)</f>
        <v>0</v>
      </c>
      <c r="T1799" s="23">
        <f>IF(Q1799="ECF",J1799*PU!$B$5,0)</f>
        <v>0</v>
      </c>
      <c r="U1799" s="23">
        <f>IF(Q1799="Enrobé projeté",J1799*PU!$B$7,0)</f>
        <v>0</v>
      </c>
      <c r="V1799" s="23">
        <f>IF(Q1799="PAT",J1799*PU!$B$9,0)</f>
        <v>0</v>
      </c>
      <c r="W1799" s="23">
        <f>IF(Q1799="Béton bitumineux",J1799*PU!$B$11,0)</f>
        <v>0</v>
      </c>
      <c r="X1799" s="23">
        <f>IF(Q1799="xxxxx",J1799*PU!$B$13,0)</f>
        <v>0</v>
      </c>
      <c r="Y1799" s="91">
        <f t="shared" si="563"/>
        <v>0</v>
      </c>
      <c r="Z1799" s="92"/>
      <c r="AA1799" s="92"/>
      <c r="AB1799" s="67" t="str">
        <f t="shared" si="564"/>
        <v/>
      </c>
      <c r="AC1799" s="67" t="str">
        <f t="shared" si="565"/>
        <v/>
      </c>
      <c r="AD1799" s="67" t="str">
        <f t="shared" si="566"/>
        <v/>
      </c>
      <c r="AE1799" s="31"/>
      <c r="AF1799" s="23">
        <f t="shared" ref="AF1799:AF1862" si="568">IF(E1799="Niveau 1",1,0)</f>
        <v>0</v>
      </c>
      <c r="AG1799" s="23">
        <f t="shared" ref="AG1799:AG1862" si="569">IF(E1799="Niveau 2",1,0)</f>
        <v>0</v>
      </c>
      <c r="AH1799" s="23">
        <f t="shared" ref="AH1799:AH1862" si="570">IF(E1799="Niveau 3",1,0)</f>
        <v>0</v>
      </c>
      <c r="AI1799" s="23">
        <f t="shared" ref="AI1799:AI1862" si="571">IF(E1799="Niveau 4",1,0)</f>
        <v>0</v>
      </c>
      <c r="AJ1799" s="23">
        <f t="shared" ref="AJ1799:AJ1862" si="572">IF(E1799="Niveau 5",1,0)</f>
        <v>0</v>
      </c>
    </row>
    <row r="1800" spans="1:36" x14ac:dyDescent="0.2">
      <c r="A1800" s="40"/>
      <c r="B1800" s="98"/>
      <c r="C1800" s="41"/>
      <c r="D1800" s="74"/>
      <c r="E1800" s="93" t="str">
        <f t="shared" si="567"/>
        <v/>
      </c>
      <c r="F1800" s="27"/>
      <c r="G1800" s="41"/>
      <c r="H1800" s="76"/>
      <c r="I1800" s="109"/>
      <c r="J1800" s="94" t="str">
        <f t="shared" si="562"/>
        <v/>
      </c>
      <c r="K1800" s="27"/>
      <c r="L1800" s="27"/>
      <c r="M1800" s="27"/>
      <c r="N1800" s="27"/>
      <c r="O1800" s="27"/>
      <c r="P1800" s="77"/>
      <c r="Q1800" s="27"/>
      <c r="R1800" s="45"/>
      <c r="S1800" s="55">
        <f>IF(Q1800="Bicouche",J1800*PU!$B$3,0)</f>
        <v>0</v>
      </c>
      <c r="T1800" s="23">
        <f>IF(Q1800="ECF",J1800*PU!$B$5,0)</f>
        <v>0</v>
      </c>
      <c r="U1800" s="23">
        <f>IF(Q1800="Enrobé projeté",J1800*PU!$B$7,0)</f>
        <v>0</v>
      </c>
      <c r="V1800" s="23">
        <f>IF(Q1800="PAT",J1800*PU!$B$9,0)</f>
        <v>0</v>
      </c>
      <c r="W1800" s="23">
        <f>IF(Q1800="Béton bitumineux",J1800*PU!$B$11,0)</f>
        <v>0</v>
      </c>
      <c r="X1800" s="23">
        <f>IF(Q1800="xxxxx",J1800*PU!$B$13,0)</f>
        <v>0</v>
      </c>
      <c r="Y1800" s="91">
        <f t="shared" si="563"/>
        <v>0</v>
      </c>
      <c r="Z1800" s="92"/>
      <c r="AA1800" s="92"/>
      <c r="AB1800" s="67" t="str">
        <f t="shared" si="564"/>
        <v/>
      </c>
      <c r="AC1800" s="67" t="str">
        <f t="shared" si="565"/>
        <v/>
      </c>
      <c r="AD1800" s="67" t="str">
        <f t="shared" si="566"/>
        <v/>
      </c>
      <c r="AE1800" s="31"/>
      <c r="AF1800" s="23">
        <f t="shared" si="568"/>
        <v>0</v>
      </c>
      <c r="AG1800" s="23">
        <f t="shared" si="569"/>
        <v>0</v>
      </c>
      <c r="AH1800" s="23">
        <f t="shared" si="570"/>
        <v>0</v>
      </c>
      <c r="AI1800" s="23">
        <f t="shared" si="571"/>
        <v>0</v>
      </c>
      <c r="AJ1800" s="23">
        <f t="shared" si="572"/>
        <v>0</v>
      </c>
    </row>
    <row r="1801" spans="1:36" x14ac:dyDescent="0.2">
      <c r="A1801" s="40"/>
      <c r="B1801" s="98"/>
      <c r="C1801" s="41"/>
      <c r="D1801" s="74"/>
      <c r="E1801" s="93" t="str">
        <f t="shared" si="567"/>
        <v/>
      </c>
      <c r="F1801" s="27"/>
      <c r="G1801" s="41"/>
      <c r="H1801" s="76"/>
      <c r="I1801" s="109"/>
      <c r="J1801" s="94" t="str">
        <f t="shared" si="562"/>
        <v/>
      </c>
      <c r="K1801" s="27"/>
      <c r="L1801" s="27"/>
      <c r="M1801" s="27"/>
      <c r="N1801" s="27"/>
      <c r="O1801" s="27"/>
      <c r="P1801" s="77"/>
      <c r="Q1801" s="27"/>
      <c r="R1801" s="45"/>
      <c r="S1801" s="55">
        <f>IF(Q1801="Bicouche",J1801*PU!$B$3,0)</f>
        <v>0</v>
      </c>
      <c r="T1801" s="23">
        <f>IF(Q1801="ECF",J1801*PU!$B$5,0)</f>
        <v>0</v>
      </c>
      <c r="U1801" s="23">
        <f>IF(Q1801="Enrobé projeté",J1801*PU!$B$7,0)</f>
        <v>0</v>
      </c>
      <c r="V1801" s="23">
        <f>IF(Q1801="PAT",J1801*PU!$B$9,0)</f>
        <v>0</v>
      </c>
      <c r="W1801" s="23">
        <f>IF(Q1801="Béton bitumineux",J1801*PU!$B$11,0)</f>
        <v>0</v>
      </c>
      <c r="X1801" s="23">
        <f>IF(Q1801="xxxxx",J1801*PU!$B$13,0)</f>
        <v>0</v>
      </c>
      <c r="Y1801" s="91">
        <f t="shared" si="563"/>
        <v>0</v>
      </c>
      <c r="Z1801" s="92"/>
      <c r="AA1801" s="92"/>
      <c r="AB1801" s="67" t="str">
        <f t="shared" si="564"/>
        <v/>
      </c>
      <c r="AC1801" s="67" t="str">
        <f t="shared" si="565"/>
        <v/>
      </c>
      <c r="AD1801" s="67" t="str">
        <f t="shared" si="566"/>
        <v/>
      </c>
      <c r="AE1801" s="31"/>
      <c r="AF1801" s="23">
        <f t="shared" si="568"/>
        <v>0</v>
      </c>
      <c r="AG1801" s="23">
        <f t="shared" si="569"/>
        <v>0</v>
      </c>
      <c r="AH1801" s="23">
        <f t="shared" si="570"/>
        <v>0</v>
      </c>
      <c r="AI1801" s="23">
        <f t="shared" si="571"/>
        <v>0</v>
      </c>
      <c r="AJ1801" s="23">
        <f t="shared" si="572"/>
        <v>0</v>
      </c>
    </row>
    <row r="1802" spans="1:36" x14ac:dyDescent="0.2">
      <c r="A1802" s="40"/>
      <c r="B1802" s="98"/>
      <c r="C1802" s="41"/>
      <c r="D1802" s="74"/>
      <c r="E1802" s="93" t="str">
        <f t="shared" si="567"/>
        <v/>
      </c>
      <c r="F1802" s="27"/>
      <c r="G1802" s="41"/>
      <c r="H1802" s="76"/>
      <c r="I1802" s="109"/>
      <c r="J1802" s="94" t="str">
        <f t="shared" si="562"/>
        <v/>
      </c>
      <c r="K1802" s="27"/>
      <c r="L1802" s="27"/>
      <c r="M1802" s="27"/>
      <c r="N1802" s="27"/>
      <c r="O1802" s="27"/>
      <c r="P1802" s="77"/>
      <c r="Q1802" s="27"/>
      <c r="R1802" s="45"/>
      <c r="S1802" s="55">
        <f>IF(Q1802="Bicouche",J1802*PU!$B$3,0)</f>
        <v>0</v>
      </c>
      <c r="T1802" s="23">
        <f>IF(Q1802="ECF",J1802*PU!$B$5,0)</f>
        <v>0</v>
      </c>
      <c r="U1802" s="23">
        <f>IF(Q1802="Enrobé projeté",J1802*PU!$B$7,0)</f>
        <v>0</v>
      </c>
      <c r="V1802" s="23">
        <f>IF(Q1802="PAT",J1802*PU!$B$9,0)</f>
        <v>0</v>
      </c>
      <c r="W1802" s="23">
        <f>IF(Q1802="Béton bitumineux",J1802*PU!$B$11,0)</f>
        <v>0</v>
      </c>
      <c r="X1802" s="23">
        <f>IF(Q1802="xxxxx",J1802*PU!$B$13,0)</f>
        <v>0</v>
      </c>
      <c r="Y1802" s="91">
        <f t="shared" si="563"/>
        <v>0</v>
      </c>
      <c r="Z1802" s="92"/>
      <c r="AA1802" s="92"/>
      <c r="AB1802" s="67" t="str">
        <f t="shared" si="564"/>
        <v/>
      </c>
      <c r="AC1802" s="67" t="str">
        <f t="shared" si="565"/>
        <v/>
      </c>
      <c r="AD1802" s="67" t="str">
        <f t="shared" si="566"/>
        <v/>
      </c>
      <c r="AE1802" s="31"/>
      <c r="AF1802" s="23">
        <f t="shared" si="568"/>
        <v>0</v>
      </c>
      <c r="AG1802" s="23">
        <f t="shared" si="569"/>
        <v>0</v>
      </c>
      <c r="AH1802" s="23">
        <f t="shared" si="570"/>
        <v>0</v>
      </c>
      <c r="AI1802" s="23">
        <f t="shared" si="571"/>
        <v>0</v>
      </c>
      <c r="AJ1802" s="23">
        <f t="shared" si="572"/>
        <v>0</v>
      </c>
    </row>
    <row r="1803" spans="1:36" x14ac:dyDescent="0.2">
      <c r="A1803" s="40"/>
      <c r="B1803" s="98"/>
      <c r="C1803" s="41"/>
      <c r="D1803" s="74"/>
      <c r="E1803" s="93" t="str">
        <f t="shared" si="567"/>
        <v/>
      </c>
      <c r="F1803" s="27"/>
      <c r="G1803" s="41"/>
      <c r="H1803" s="76"/>
      <c r="I1803" s="109"/>
      <c r="J1803" s="94" t="str">
        <f t="shared" si="562"/>
        <v/>
      </c>
      <c r="K1803" s="27"/>
      <c r="L1803" s="27"/>
      <c r="M1803" s="27"/>
      <c r="N1803" s="27"/>
      <c r="O1803" s="27"/>
      <c r="P1803" s="77"/>
      <c r="Q1803" s="27"/>
      <c r="R1803" s="45"/>
      <c r="S1803" s="55">
        <f>IF(Q1803="Bicouche",J1803*PU!$B$3,0)</f>
        <v>0</v>
      </c>
      <c r="T1803" s="23">
        <f>IF(Q1803="ECF",J1803*PU!$B$5,0)</f>
        <v>0</v>
      </c>
      <c r="U1803" s="23">
        <f>IF(Q1803="Enrobé projeté",J1803*PU!$B$7,0)</f>
        <v>0</v>
      </c>
      <c r="V1803" s="23">
        <f>IF(Q1803="PAT",J1803*PU!$B$9,0)</f>
        <v>0</v>
      </c>
      <c r="W1803" s="23">
        <f>IF(Q1803="Béton bitumineux",J1803*PU!$B$11,0)</f>
        <v>0</v>
      </c>
      <c r="X1803" s="23">
        <f>IF(Q1803="xxxxx",J1803*PU!$B$13,0)</f>
        <v>0</v>
      </c>
      <c r="Y1803" s="91">
        <f t="shared" si="563"/>
        <v>0</v>
      </c>
      <c r="Z1803" s="92"/>
      <c r="AA1803" s="92"/>
      <c r="AB1803" s="67" t="str">
        <f t="shared" si="564"/>
        <v/>
      </c>
      <c r="AC1803" s="67" t="str">
        <f t="shared" si="565"/>
        <v/>
      </c>
      <c r="AD1803" s="67" t="str">
        <f t="shared" si="566"/>
        <v/>
      </c>
      <c r="AE1803" s="31"/>
      <c r="AF1803" s="23">
        <f t="shared" si="568"/>
        <v>0</v>
      </c>
      <c r="AG1803" s="23">
        <f t="shared" si="569"/>
        <v>0</v>
      </c>
      <c r="AH1803" s="23">
        <f t="shared" si="570"/>
        <v>0</v>
      </c>
      <c r="AI1803" s="23">
        <f t="shared" si="571"/>
        <v>0</v>
      </c>
      <c r="AJ1803" s="23">
        <f t="shared" si="572"/>
        <v>0</v>
      </c>
    </row>
    <row r="1804" spans="1:36" x14ac:dyDescent="0.2">
      <c r="A1804" s="40"/>
      <c r="B1804" s="98"/>
      <c r="C1804" s="41"/>
      <c r="D1804" s="74"/>
      <c r="E1804" s="93" t="str">
        <f t="shared" si="567"/>
        <v/>
      </c>
      <c r="F1804" s="27"/>
      <c r="G1804" s="41"/>
      <c r="H1804" s="76"/>
      <c r="I1804" s="109"/>
      <c r="J1804" s="94" t="str">
        <f t="shared" si="562"/>
        <v/>
      </c>
      <c r="K1804" s="27"/>
      <c r="L1804" s="27"/>
      <c r="M1804" s="27"/>
      <c r="N1804" s="27"/>
      <c r="O1804" s="27"/>
      <c r="P1804" s="77"/>
      <c r="Q1804" s="27"/>
      <c r="R1804" s="45"/>
      <c r="S1804" s="55">
        <f>IF(Q1804="Bicouche",J1804*PU!$B$3,0)</f>
        <v>0</v>
      </c>
      <c r="T1804" s="23">
        <f>IF(Q1804="ECF",J1804*PU!$B$5,0)</f>
        <v>0</v>
      </c>
      <c r="U1804" s="23">
        <f>IF(Q1804="Enrobé projeté",J1804*PU!$B$7,0)</f>
        <v>0</v>
      </c>
      <c r="V1804" s="23">
        <f>IF(Q1804="PAT",J1804*PU!$B$9,0)</f>
        <v>0</v>
      </c>
      <c r="W1804" s="23">
        <f>IF(Q1804="Béton bitumineux",J1804*PU!$B$11,0)</f>
        <v>0</v>
      </c>
      <c r="X1804" s="23">
        <f>IF(Q1804="xxxxx",J1804*PU!$B$13,0)</f>
        <v>0</v>
      </c>
      <c r="Y1804" s="91">
        <f t="shared" si="563"/>
        <v>0</v>
      </c>
      <c r="Z1804" s="92"/>
      <c r="AA1804" s="92"/>
      <c r="AB1804" s="67" t="str">
        <f t="shared" si="564"/>
        <v/>
      </c>
      <c r="AC1804" s="67" t="str">
        <f t="shared" si="565"/>
        <v/>
      </c>
      <c r="AD1804" s="67" t="str">
        <f t="shared" si="566"/>
        <v/>
      </c>
      <c r="AE1804" s="31"/>
      <c r="AF1804" s="23">
        <f t="shared" si="568"/>
        <v>0</v>
      </c>
      <c r="AG1804" s="23">
        <f t="shared" si="569"/>
        <v>0</v>
      </c>
      <c r="AH1804" s="23">
        <f t="shared" si="570"/>
        <v>0</v>
      </c>
      <c r="AI1804" s="23">
        <f t="shared" si="571"/>
        <v>0</v>
      </c>
      <c r="AJ1804" s="23">
        <f t="shared" si="572"/>
        <v>0</v>
      </c>
    </row>
    <row r="1805" spans="1:36" x14ac:dyDescent="0.2">
      <c r="A1805" s="40"/>
      <c r="B1805" s="98"/>
      <c r="C1805" s="41"/>
      <c r="D1805" s="74"/>
      <c r="E1805" s="93" t="str">
        <f t="shared" si="567"/>
        <v/>
      </c>
      <c r="F1805" s="27"/>
      <c r="G1805" s="41"/>
      <c r="H1805" s="76"/>
      <c r="I1805" s="109"/>
      <c r="J1805" s="94" t="str">
        <f t="shared" si="562"/>
        <v/>
      </c>
      <c r="K1805" s="27"/>
      <c r="L1805" s="27"/>
      <c r="M1805" s="27"/>
      <c r="N1805" s="27"/>
      <c r="O1805" s="27"/>
      <c r="P1805" s="77"/>
      <c r="Q1805" s="27"/>
      <c r="R1805" s="45"/>
      <c r="S1805" s="55">
        <f>IF(Q1805="Bicouche",J1805*PU!$B$3,0)</f>
        <v>0</v>
      </c>
      <c r="T1805" s="23">
        <f>IF(Q1805="ECF",J1805*PU!$B$5,0)</f>
        <v>0</v>
      </c>
      <c r="U1805" s="23">
        <f>IF(Q1805="Enrobé projeté",J1805*PU!$B$7,0)</f>
        <v>0</v>
      </c>
      <c r="V1805" s="23">
        <f>IF(Q1805="PAT",J1805*PU!$B$9,0)</f>
        <v>0</v>
      </c>
      <c r="W1805" s="23">
        <f>IF(Q1805="Béton bitumineux",J1805*PU!$B$11,0)</f>
        <v>0</v>
      </c>
      <c r="X1805" s="23">
        <f>IF(Q1805="xxxxx",J1805*PU!$B$13,0)</f>
        <v>0</v>
      </c>
      <c r="Y1805" s="91">
        <f t="shared" si="563"/>
        <v>0</v>
      </c>
      <c r="Z1805" s="92"/>
      <c r="AA1805" s="92"/>
      <c r="AB1805" s="67" t="str">
        <f t="shared" si="564"/>
        <v/>
      </c>
      <c r="AC1805" s="67" t="str">
        <f t="shared" si="565"/>
        <v/>
      </c>
      <c r="AD1805" s="67" t="str">
        <f t="shared" si="566"/>
        <v/>
      </c>
      <c r="AE1805" s="31"/>
      <c r="AF1805" s="23">
        <f t="shared" si="568"/>
        <v>0</v>
      </c>
      <c r="AG1805" s="23">
        <f t="shared" si="569"/>
        <v>0</v>
      </c>
      <c r="AH1805" s="23">
        <f t="shared" si="570"/>
        <v>0</v>
      </c>
      <c r="AI1805" s="23">
        <f t="shared" si="571"/>
        <v>0</v>
      </c>
      <c r="AJ1805" s="23">
        <f t="shared" si="572"/>
        <v>0</v>
      </c>
    </row>
    <row r="1806" spans="1:36" x14ac:dyDescent="0.2">
      <c r="A1806" s="40"/>
      <c r="B1806" s="98"/>
      <c r="C1806" s="41"/>
      <c r="D1806" s="74"/>
      <c r="E1806" s="93" t="str">
        <f t="shared" si="567"/>
        <v/>
      </c>
      <c r="F1806" s="27"/>
      <c r="G1806" s="41"/>
      <c r="H1806" s="76"/>
      <c r="I1806" s="109"/>
      <c r="J1806" s="94" t="str">
        <f t="shared" si="562"/>
        <v/>
      </c>
      <c r="K1806" s="27"/>
      <c r="L1806" s="27"/>
      <c r="M1806" s="27"/>
      <c r="N1806" s="27"/>
      <c r="O1806" s="27"/>
      <c r="P1806" s="77"/>
      <c r="Q1806" s="27"/>
      <c r="R1806" s="45"/>
      <c r="S1806" s="55">
        <f>IF(Q1806="Bicouche",J1806*PU!$B$3,0)</f>
        <v>0</v>
      </c>
      <c r="T1806" s="23">
        <f>IF(Q1806="ECF",J1806*PU!$B$5,0)</f>
        <v>0</v>
      </c>
      <c r="U1806" s="23">
        <f>IF(Q1806="Enrobé projeté",J1806*PU!$B$7,0)</f>
        <v>0</v>
      </c>
      <c r="V1806" s="23">
        <f>IF(Q1806="PAT",J1806*PU!$B$9,0)</f>
        <v>0</v>
      </c>
      <c r="W1806" s="23">
        <f>IF(Q1806="Béton bitumineux",J1806*PU!$B$11,0)</f>
        <v>0</v>
      </c>
      <c r="X1806" s="23">
        <f>IF(Q1806="xxxxx",J1806*PU!$B$13,0)</f>
        <v>0</v>
      </c>
      <c r="Y1806" s="91">
        <f t="shared" si="563"/>
        <v>0</v>
      </c>
      <c r="Z1806" s="92"/>
      <c r="AA1806" s="92"/>
      <c r="AB1806" s="67" t="str">
        <f t="shared" si="564"/>
        <v/>
      </c>
      <c r="AC1806" s="67" t="str">
        <f t="shared" si="565"/>
        <v/>
      </c>
      <c r="AD1806" s="67" t="str">
        <f t="shared" si="566"/>
        <v/>
      </c>
      <c r="AE1806" s="31"/>
      <c r="AF1806" s="23">
        <f t="shared" si="568"/>
        <v>0</v>
      </c>
      <c r="AG1806" s="23">
        <f t="shared" si="569"/>
        <v>0</v>
      </c>
      <c r="AH1806" s="23">
        <f t="shared" si="570"/>
        <v>0</v>
      </c>
      <c r="AI1806" s="23">
        <f t="shared" si="571"/>
        <v>0</v>
      </c>
      <c r="AJ1806" s="23">
        <f t="shared" si="572"/>
        <v>0</v>
      </c>
    </row>
    <row r="1807" spans="1:36" x14ac:dyDescent="0.2">
      <c r="A1807" s="40"/>
      <c r="B1807" s="98"/>
      <c r="C1807" s="41"/>
      <c r="D1807" s="74"/>
      <c r="E1807" s="93" t="str">
        <f t="shared" si="567"/>
        <v/>
      </c>
      <c r="F1807" s="27"/>
      <c r="G1807" s="41"/>
      <c r="H1807" s="76"/>
      <c r="I1807" s="109"/>
      <c r="J1807" s="94" t="str">
        <f t="shared" si="562"/>
        <v/>
      </c>
      <c r="K1807" s="27"/>
      <c r="L1807" s="27"/>
      <c r="M1807" s="27"/>
      <c r="N1807" s="27"/>
      <c r="O1807" s="27"/>
      <c r="P1807" s="77"/>
      <c r="Q1807" s="27"/>
      <c r="R1807" s="45"/>
      <c r="S1807" s="55">
        <f>IF(Q1807="Bicouche",J1807*PU!$B$3,0)</f>
        <v>0</v>
      </c>
      <c r="T1807" s="23">
        <f>IF(Q1807="ECF",J1807*PU!$B$5,0)</f>
        <v>0</v>
      </c>
      <c r="U1807" s="23">
        <f>IF(Q1807="Enrobé projeté",J1807*PU!$B$7,0)</f>
        <v>0</v>
      </c>
      <c r="V1807" s="23">
        <f>IF(Q1807="PAT",J1807*PU!$B$9,0)</f>
        <v>0</v>
      </c>
      <c r="W1807" s="23">
        <f>IF(Q1807="Béton bitumineux",J1807*PU!$B$11,0)</f>
        <v>0</v>
      </c>
      <c r="X1807" s="23">
        <f>IF(Q1807="xxxxx",J1807*PU!$B$13,0)</f>
        <v>0</v>
      </c>
      <c r="Y1807" s="91">
        <f t="shared" si="563"/>
        <v>0</v>
      </c>
      <c r="Z1807" s="92"/>
      <c r="AA1807" s="92"/>
      <c r="AB1807" s="67" t="str">
        <f t="shared" si="564"/>
        <v/>
      </c>
      <c r="AC1807" s="67" t="str">
        <f t="shared" si="565"/>
        <v/>
      </c>
      <c r="AD1807" s="67" t="str">
        <f t="shared" si="566"/>
        <v/>
      </c>
      <c r="AE1807" s="31"/>
      <c r="AF1807" s="23">
        <f t="shared" si="568"/>
        <v>0</v>
      </c>
      <c r="AG1807" s="23">
        <f t="shared" si="569"/>
        <v>0</v>
      </c>
      <c r="AH1807" s="23">
        <f t="shared" si="570"/>
        <v>0</v>
      </c>
      <c r="AI1807" s="23">
        <f t="shared" si="571"/>
        <v>0</v>
      </c>
      <c r="AJ1807" s="23">
        <f t="shared" si="572"/>
        <v>0</v>
      </c>
    </row>
    <row r="1808" spans="1:36" x14ac:dyDescent="0.2">
      <c r="A1808" s="40"/>
      <c r="B1808" s="98"/>
      <c r="C1808" s="41"/>
      <c r="D1808" s="74"/>
      <c r="E1808" s="93" t="str">
        <f t="shared" si="567"/>
        <v/>
      </c>
      <c r="F1808" s="27"/>
      <c r="G1808" s="41"/>
      <c r="H1808" s="76"/>
      <c r="I1808" s="109"/>
      <c r="J1808" s="94" t="str">
        <f t="shared" si="562"/>
        <v/>
      </c>
      <c r="K1808" s="27"/>
      <c r="L1808" s="27"/>
      <c r="M1808" s="27"/>
      <c r="N1808" s="27"/>
      <c r="O1808" s="27"/>
      <c r="P1808" s="77"/>
      <c r="Q1808" s="27"/>
      <c r="R1808" s="45"/>
      <c r="S1808" s="55">
        <f>IF(Q1808="Bicouche",J1808*PU!$B$3,0)</f>
        <v>0</v>
      </c>
      <c r="T1808" s="23">
        <f>IF(Q1808="ECF",J1808*PU!$B$5,0)</f>
        <v>0</v>
      </c>
      <c r="U1808" s="23">
        <f>IF(Q1808="Enrobé projeté",J1808*PU!$B$7,0)</f>
        <v>0</v>
      </c>
      <c r="V1808" s="23">
        <f>IF(Q1808="PAT",J1808*PU!$B$9,0)</f>
        <v>0</v>
      </c>
      <c r="W1808" s="23">
        <f>IF(Q1808="Béton bitumineux",J1808*PU!$B$11,0)</f>
        <v>0</v>
      </c>
      <c r="X1808" s="23">
        <f>IF(Q1808="xxxxx",J1808*PU!$B$13,0)</f>
        <v>0</v>
      </c>
      <c r="Y1808" s="91">
        <f t="shared" si="563"/>
        <v>0</v>
      </c>
      <c r="Z1808" s="92"/>
      <c r="AA1808" s="92"/>
      <c r="AB1808" s="67" t="str">
        <f t="shared" si="564"/>
        <v/>
      </c>
      <c r="AC1808" s="67" t="str">
        <f t="shared" si="565"/>
        <v/>
      </c>
      <c r="AD1808" s="67" t="str">
        <f t="shared" si="566"/>
        <v/>
      </c>
      <c r="AE1808" s="31"/>
      <c r="AF1808" s="23">
        <f t="shared" si="568"/>
        <v>0</v>
      </c>
      <c r="AG1808" s="23">
        <f t="shared" si="569"/>
        <v>0</v>
      </c>
      <c r="AH1808" s="23">
        <f t="shared" si="570"/>
        <v>0</v>
      </c>
      <c r="AI1808" s="23">
        <f t="shared" si="571"/>
        <v>0</v>
      </c>
      <c r="AJ1808" s="23">
        <f t="shared" si="572"/>
        <v>0</v>
      </c>
    </row>
    <row r="1809" spans="1:36" x14ac:dyDescent="0.2">
      <c r="A1809" s="40"/>
      <c r="B1809" s="98"/>
      <c r="C1809" s="41"/>
      <c r="D1809" s="74"/>
      <c r="E1809" s="93" t="str">
        <f t="shared" si="567"/>
        <v/>
      </c>
      <c r="F1809" s="27"/>
      <c r="G1809" s="41"/>
      <c r="H1809" s="76"/>
      <c r="I1809" s="109"/>
      <c r="J1809" s="94" t="str">
        <f t="shared" si="562"/>
        <v/>
      </c>
      <c r="K1809" s="27"/>
      <c r="L1809" s="27"/>
      <c r="M1809" s="27"/>
      <c r="N1809" s="27"/>
      <c r="O1809" s="27"/>
      <c r="P1809" s="77"/>
      <c r="Q1809" s="27"/>
      <c r="R1809" s="45"/>
      <c r="S1809" s="55">
        <f>IF(Q1809="Bicouche",J1809*PU!$B$3,0)</f>
        <v>0</v>
      </c>
      <c r="T1809" s="23">
        <f>IF(Q1809="ECF",J1809*PU!$B$5,0)</f>
        <v>0</v>
      </c>
      <c r="U1809" s="23">
        <f>IF(Q1809="Enrobé projeté",J1809*PU!$B$7,0)</f>
        <v>0</v>
      </c>
      <c r="V1809" s="23">
        <f>IF(Q1809="PAT",J1809*PU!$B$9,0)</f>
        <v>0</v>
      </c>
      <c r="W1809" s="23">
        <f>IF(Q1809="Béton bitumineux",J1809*PU!$B$11,0)</f>
        <v>0</v>
      </c>
      <c r="X1809" s="23">
        <f>IF(Q1809="xxxxx",J1809*PU!$B$13,0)</f>
        <v>0</v>
      </c>
      <c r="Y1809" s="91">
        <f t="shared" si="563"/>
        <v>0</v>
      </c>
      <c r="Z1809" s="92"/>
      <c r="AA1809" s="92"/>
      <c r="AB1809" s="67" t="str">
        <f t="shared" si="564"/>
        <v/>
      </c>
      <c r="AC1809" s="67" t="str">
        <f t="shared" si="565"/>
        <v/>
      </c>
      <c r="AD1809" s="67" t="str">
        <f t="shared" si="566"/>
        <v/>
      </c>
      <c r="AE1809" s="31"/>
      <c r="AF1809" s="23">
        <f t="shared" si="568"/>
        <v>0</v>
      </c>
      <c r="AG1809" s="23">
        <f t="shared" si="569"/>
        <v>0</v>
      </c>
      <c r="AH1809" s="23">
        <f t="shared" si="570"/>
        <v>0</v>
      </c>
      <c r="AI1809" s="23">
        <f t="shared" si="571"/>
        <v>0</v>
      </c>
      <c r="AJ1809" s="23">
        <f t="shared" si="572"/>
        <v>0</v>
      </c>
    </row>
    <row r="1810" spans="1:36" x14ac:dyDescent="0.2">
      <c r="A1810" s="40"/>
      <c r="B1810" s="98"/>
      <c r="C1810" s="41"/>
      <c r="D1810" s="74"/>
      <c r="E1810" s="93" t="str">
        <f t="shared" si="567"/>
        <v/>
      </c>
      <c r="F1810" s="27"/>
      <c r="G1810" s="41"/>
      <c r="H1810" s="76"/>
      <c r="I1810" s="109"/>
      <c r="J1810" s="94" t="str">
        <f t="shared" si="562"/>
        <v/>
      </c>
      <c r="K1810" s="27"/>
      <c r="L1810" s="27"/>
      <c r="M1810" s="27"/>
      <c r="N1810" s="27"/>
      <c r="O1810" s="27"/>
      <c r="P1810" s="77"/>
      <c r="Q1810" s="27"/>
      <c r="R1810" s="45"/>
      <c r="S1810" s="55">
        <f>IF(Q1810="Bicouche",J1810*PU!$B$3,0)</f>
        <v>0</v>
      </c>
      <c r="T1810" s="23">
        <f>IF(Q1810="ECF",J1810*PU!$B$5,0)</f>
        <v>0</v>
      </c>
      <c r="U1810" s="23">
        <f>IF(Q1810="Enrobé projeté",J1810*PU!$B$7,0)</f>
        <v>0</v>
      </c>
      <c r="V1810" s="23">
        <f>IF(Q1810="PAT",J1810*PU!$B$9,0)</f>
        <v>0</v>
      </c>
      <c r="W1810" s="23">
        <f>IF(Q1810="Béton bitumineux",J1810*PU!$B$11,0)</f>
        <v>0</v>
      </c>
      <c r="X1810" s="23">
        <f>IF(Q1810="xxxxx",J1810*PU!$B$13,0)</f>
        <v>0</v>
      </c>
      <c r="Y1810" s="91">
        <f t="shared" si="563"/>
        <v>0</v>
      </c>
      <c r="Z1810" s="92"/>
      <c r="AA1810" s="92"/>
      <c r="AB1810" s="67" t="str">
        <f t="shared" si="564"/>
        <v/>
      </c>
      <c r="AC1810" s="67" t="str">
        <f t="shared" si="565"/>
        <v/>
      </c>
      <c r="AD1810" s="67" t="str">
        <f t="shared" si="566"/>
        <v/>
      </c>
      <c r="AE1810" s="31"/>
      <c r="AF1810" s="23">
        <f t="shared" si="568"/>
        <v>0</v>
      </c>
      <c r="AG1810" s="23">
        <f t="shared" si="569"/>
        <v>0</v>
      </c>
      <c r="AH1810" s="23">
        <f t="shared" si="570"/>
        <v>0</v>
      </c>
      <c r="AI1810" s="23">
        <f t="shared" si="571"/>
        <v>0</v>
      </c>
      <c r="AJ1810" s="23">
        <f t="shared" si="572"/>
        <v>0</v>
      </c>
    </row>
    <row r="1811" spans="1:36" x14ac:dyDescent="0.2">
      <c r="A1811" s="40"/>
      <c r="B1811" s="98"/>
      <c r="C1811" s="41"/>
      <c r="D1811" s="74"/>
      <c r="E1811" s="93" t="str">
        <f t="shared" si="567"/>
        <v/>
      </c>
      <c r="F1811" s="27"/>
      <c r="G1811" s="41"/>
      <c r="H1811" s="76"/>
      <c r="I1811" s="109"/>
      <c r="J1811" s="94" t="str">
        <f t="shared" si="562"/>
        <v/>
      </c>
      <c r="K1811" s="27"/>
      <c r="L1811" s="27"/>
      <c r="M1811" s="27"/>
      <c r="N1811" s="27"/>
      <c r="O1811" s="27"/>
      <c r="P1811" s="77"/>
      <c r="Q1811" s="27"/>
      <c r="R1811" s="45"/>
      <c r="S1811" s="55">
        <f>IF(Q1811="Bicouche",J1811*PU!$B$3,0)</f>
        <v>0</v>
      </c>
      <c r="T1811" s="23">
        <f>IF(Q1811="ECF",J1811*PU!$B$5,0)</f>
        <v>0</v>
      </c>
      <c r="U1811" s="23">
        <f>IF(Q1811="Enrobé projeté",J1811*PU!$B$7,0)</f>
        <v>0</v>
      </c>
      <c r="V1811" s="23">
        <f>IF(Q1811="PAT",J1811*PU!$B$9,0)</f>
        <v>0</v>
      </c>
      <c r="W1811" s="23">
        <f>IF(Q1811="Béton bitumineux",J1811*PU!$B$11,0)</f>
        <v>0</v>
      </c>
      <c r="X1811" s="23">
        <f>IF(Q1811="xxxxx",J1811*PU!$B$13,0)</f>
        <v>0</v>
      </c>
      <c r="Y1811" s="91">
        <f t="shared" si="563"/>
        <v>0</v>
      </c>
      <c r="Z1811" s="92"/>
      <c r="AA1811" s="92"/>
      <c r="AB1811" s="67" t="str">
        <f t="shared" si="564"/>
        <v/>
      </c>
      <c r="AC1811" s="67" t="str">
        <f t="shared" si="565"/>
        <v/>
      </c>
      <c r="AD1811" s="67" t="str">
        <f t="shared" si="566"/>
        <v/>
      </c>
      <c r="AE1811" s="31"/>
      <c r="AF1811" s="23">
        <f t="shared" si="568"/>
        <v>0</v>
      </c>
      <c r="AG1811" s="23">
        <f t="shared" si="569"/>
        <v>0</v>
      </c>
      <c r="AH1811" s="23">
        <f t="shared" si="570"/>
        <v>0</v>
      </c>
      <c r="AI1811" s="23">
        <f t="shared" si="571"/>
        <v>0</v>
      </c>
      <c r="AJ1811" s="23">
        <f t="shared" si="572"/>
        <v>0</v>
      </c>
    </row>
    <row r="1812" spans="1:36" x14ac:dyDescent="0.2">
      <c r="A1812" s="40"/>
      <c r="B1812" s="98"/>
      <c r="C1812" s="41"/>
      <c r="D1812" s="74"/>
      <c r="E1812" s="93" t="str">
        <f t="shared" si="567"/>
        <v/>
      </c>
      <c r="F1812" s="27"/>
      <c r="G1812" s="41"/>
      <c r="H1812" s="76"/>
      <c r="I1812" s="109"/>
      <c r="J1812" s="94" t="str">
        <f t="shared" si="562"/>
        <v/>
      </c>
      <c r="K1812" s="27"/>
      <c r="L1812" s="27"/>
      <c r="M1812" s="27"/>
      <c r="N1812" s="27"/>
      <c r="O1812" s="27"/>
      <c r="P1812" s="77"/>
      <c r="Q1812" s="27"/>
      <c r="R1812" s="45"/>
      <c r="S1812" s="55">
        <f>IF(Q1812="Bicouche",J1812*PU!$B$3,0)</f>
        <v>0</v>
      </c>
      <c r="T1812" s="23">
        <f>IF(Q1812="ECF",J1812*PU!$B$5,0)</f>
        <v>0</v>
      </c>
      <c r="U1812" s="23">
        <f>IF(Q1812="Enrobé projeté",J1812*PU!$B$7,0)</f>
        <v>0</v>
      </c>
      <c r="V1812" s="23">
        <f>IF(Q1812="PAT",J1812*PU!$B$9,0)</f>
        <v>0</v>
      </c>
      <c r="W1812" s="23">
        <f>IF(Q1812="Béton bitumineux",J1812*PU!$B$11,0)</f>
        <v>0</v>
      </c>
      <c r="X1812" s="23">
        <f>IF(Q1812="xxxxx",J1812*PU!$B$13,0)</f>
        <v>0</v>
      </c>
      <c r="Y1812" s="91">
        <f t="shared" si="563"/>
        <v>0</v>
      </c>
      <c r="Z1812" s="92"/>
      <c r="AA1812" s="92"/>
      <c r="AB1812" s="67" t="str">
        <f t="shared" si="564"/>
        <v/>
      </c>
      <c r="AC1812" s="67" t="str">
        <f t="shared" si="565"/>
        <v/>
      </c>
      <c r="AD1812" s="67" t="str">
        <f t="shared" si="566"/>
        <v/>
      </c>
      <c r="AE1812" s="31"/>
      <c r="AF1812" s="23">
        <f t="shared" si="568"/>
        <v>0</v>
      </c>
      <c r="AG1812" s="23">
        <f t="shared" si="569"/>
        <v>0</v>
      </c>
      <c r="AH1812" s="23">
        <f t="shared" si="570"/>
        <v>0</v>
      </c>
      <c r="AI1812" s="23">
        <f t="shared" si="571"/>
        <v>0</v>
      </c>
      <c r="AJ1812" s="23">
        <f t="shared" si="572"/>
        <v>0</v>
      </c>
    </row>
    <row r="1813" spans="1:36" x14ac:dyDescent="0.2">
      <c r="A1813" s="40"/>
      <c r="B1813" s="98"/>
      <c r="C1813" s="41"/>
      <c r="D1813" s="74"/>
      <c r="E1813" s="93" t="str">
        <f t="shared" si="567"/>
        <v/>
      </c>
      <c r="F1813" s="27"/>
      <c r="G1813" s="41"/>
      <c r="H1813" s="76"/>
      <c r="I1813" s="109"/>
      <c r="J1813" s="94" t="str">
        <f t="shared" si="562"/>
        <v/>
      </c>
      <c r="K1813" s="27"/>
      <c r="L1813" s="27"/>
      <c r="M1813" s="27"/>
      <c r="N1813" s="27"/>
      <c r="O1813" s="27"/>
      <c r="P1813" s="77"/>
      <c r="Q1813" s="27"/>
      <c r="R1813" s="45"/>
      <c r="S1813" s="55">
        <f>IF(Q1813="Bicouche",J1813*PU!$B$3,0)</f>
        <v>0</v>
      </c>
      <c r="T1813" s="23">
        <f>IF(Q1813="ECF",J1813*PU!$B$5,0)</f>
        <v>0</v>
      </c>
      <c r="U1813" s="23">
        <f>IF(Q1813="Enrobé projeté",J1813*PU!$B$7,0)</f>
        <v>0</v>
      </c>
      <c r="V1813" s="23">
        <f>IF(Q1813="PAT",J1813*PU!$B$9,0)</f>
        <v>0</v>
      </c>
      <c r="W1813" s="23">
        <f>IF(Q1813="Béton bitumineux",J1813*PU!$B$11,0)</f>
        <v>0</v>
      </c>
      <c r="X1813" s="23">
        <f>IF(Q1813="xxxxx",J1813*PU!$B$13,0)</f>
        <v>0</v>
      </c>
      <c r="Y1813" s="91">
        <f t="shared" si="563"/>
        <v>0</v>
      </c>
      <c r="Z1813" s="92"/>
      <c r="AA1813" s="92"/>
      <c r="AB1813" s="67" t="str">
        <f t="shared" si="564"/>
        <v/>
      </c>
      <c r="AC1813" s="67" t="str">
        <f t="shared" si="565"/>
        <v/>
      </c>
      <c r="AD1813" s="67" t="str">
        <f t="shared" si="566"/>
        <v/>
      </c>
      <c r="AE1813" s="31"/>
      <c r="AF1813" s="23">
        <f t="shared" si="568"/>
        <v>0</v>
      </c>
      <c r="AG1813" s="23">
        <f t="shared" si="569"/>
        <v>0</v>
      </c>
      <c r="AH1813" s="23">
        <f t="shared" si="570"/>
        <v>0</v>
      </c>
      <c r="AI1813" s="23">
        <f t="shared" si="571"/>
        <v>0</v>
      </c>
      <c r="AJ1813" s="23">
        <f t="shared" si="572"/>
        <v>0</v>
      </c>
    </row>
    <row r="1814" spans="1:36" x14ac:dyDescent="0.2">
      <c r="A1814" s="40"/>
      <c r="B1814" s="98"/>
      <c r="C1814" s="41"/>
      <c r="D1814" s="74"/>
      <c r="E1814" s="93" t="str">
        <f t="shared" si="567"/>
        <v/>
      </c>
      <c r="F1814" s="27"/>
      <c r="G1814" s="41"/>
      <c r="H1814" s="76"/>
      <c r="I1814" s="109"/>
      <c r="J1814" s="94" t="str">
        <f t="shared" si="562"/>
        <v/>
      </c>
      <c r="K1814" s="27"/>
      <c r="L1814" s="27"/>
      <c r="M1814" s="27"/>
      <c r="N1814" s="27"/>
      <c r="O1814" s="27"/>
      <c r="P1814" s="77"/>
      <c r="Q1814" s="27"/>
      <c r="R1814" s="45"/>
      <c r="S1814" s="55">
        <f>IF(Q1814="Bicouche",J1814*PU!$B$3,0)</f>
        <v>0</v>
      </c>
      <c r="T1814" s="23">
        <f>IF(Q1814="ECF",J1814*PU!$B$5,0)</f>
        <v>0</v>
      </c>
      <c r="U1814" s="23">
        <f>IF(Q1814="Enrobé projeté",J1814*PU!$B$7,0)</f>
        <v>0</v>
      </c>
      <c r="V1814" s="23">
        <f>IF(Q1814="PAT",J1814*PU!$B$9,0)</f>
        <v>0</v>
      </c>
      <c r="W1814" s="23">
        <f>IF(Q1814="Béton bitumineux",J1814*PU!$B$11,0)</f>
        <v>0</v>
      </c>
      <c r="X1814" s="23">
        <f>IF(Q1814="xxxxx",J1814*PU!$B$13,0)</f>
        <v>0</v>
      </c>
      <c r="Y1814" s="91">
        <f t="shared" si="563"/>
        <v>0</v>
      </c>
      <c r="Z1814" s="92"/>
      <c r="AA1814" s="92"/>
      <c r="AB1814" s="67" t="str">
        <f t="shared" si="564"/>
        <v/>
      </c>
      <c r="AC1814" s="67" t="str">
        <f t="shared" si="565"/>
        <v/>
      </c>
      <c r="AD1814" s="67" t="str">
        <f t="shared" si="566"/>
        <v/>
      </c>
      <c r="AE1814" s="31"/>
      <c r="AF1814" s="23">
        <f t="shared" si="568"/>
        <v>0</v>
      </c>
      <c r="AG1814" s="23">
        <f t="shared" si="569"/>
        <v>0</v>
      </c>
      <c r="AH1814" s="23">
        <f t="shared" si="570"/>
        <v>0</v>
      </c>
      <c r="AI1814" s="23">
        <f t="shared" si="571"/>
        <v>0</v>
      </c>
      <c r="AJ1814" s="23">
        <f t="shared" si="572"/>
        <v>0</v>
      </c>
    </row>
    <row r="1815" spans="1:36" x14ac:dyDescent="0.2">
      <c r="A1815" s="40"/>
      <c r="B1815" s="98"/>
      <c r="C1815" s="41"/>
      <c r="D1815" s="74"/>
      <c r="E1815" s="93" t="str">
        <f t="shared" si="567"/>
        <v/>
      </c>
      <c r="F1815" s="27"/>
      <c r="G1815" s="41"/>
      <c r="H1815" s="76"/>
      <c r="I1815" s="109"/>
      <c r="J1815" s="94" t="str">
        <f t="shared" si="562"/>
        <v/>
      </c>
      <c r="K1815" s="27"/>
      <c r="L1815" s="27"/>
      <c r="M1815" s="27"/>
      <c r="N1815" s="27"/>
      <c r="O1815" s="27"/>
      <c r="P1815" s="77"/>
      <c r="Q1815" s="27"/>
      <c r="R1815" s="45"/>
      <c r="S1815" s="55">
        <f>IF(Q1815="Bicouche",J1815*PU!$B$3,0)</f>
        <v>0</v>
      </c>
      <c r="T1815" s="23">
        <f>IF(Q1815="ECF",J1815*PU!$B$5,0)</f>
        <v>0</v>
      </c>
      <c r="U1815" s="23">
        <f>IF(Q1815="Enrobé projeté",J1815*PU!$B$7,0)</f>
        <v>0</v>
      </c>
      <c r="V1815" s="23">
        <f>IF(Q1815="PAT",J1815*PU!$B$9,0)</f>
        <v>0</v>
      </c>
      <c r="W1815" s="23">
        <f>IF(Q1815="Béton bitumineux",J1815*PU!$B$11,0)</f>
        <v>0</v>
      </c>
      <c r="X1815" s="23">
        <f>IF(Q1815="xxxxx",J1815*PU!$B$13,0)</f>
        <v>0</v>
      </c>
      <c r="Y1815" s="91">
        <f t="shared" si="563"/>
        <v>0</v>
      </c>
      <c r="Z1815" s="92"/>
      <c r="AA1815" s="92"/>
      <c r="AB1815" s="67" t="str">
        <f t="shared" si="564"/>
        <v/>
      </c>
      <c r="AC1815" s="67" t="str">
        <f t="shared" si="565"/>
        <v/>
      </c>
      <c r="AD1815" s="67" t="str">
        <f t="shared" si="566"/>
        <v/>
      </c>
      <c r="AE1815" s="31"/>
      <c r="AF1815" s="23">
        <f t="shared" si="568"/>
        <v>0</v>
      </c>
      <c r="AG1815" s="23">
        <f t="shared" si="569"/>
        <v>0</v>
      </c>
      <c r="AH1815" s="23">
        <f t="shared" si="570"/>
        <v>0</v>
      </c>
      <c r="AI1815" s="23">
        <f t="shared" si="571"/>
        <v>0</v>
      </c>
      <c r="AJ1815" s="23">
        <f t="shared" si="572"/>
        <v>0</v>
      </c>
    </row>
    <row r="1816" spans="1:36" x14ac:dyDescent="0.2">
      <c r="A1816" s="40"/>
      <c r="B1816" s="98"/>
      <c r="C1816" s="41"/>
      <c r="D1816" s="74"/>
      <c r="E1816" s="93" t="str">
        <f t="shared" si="567"/>
        <v/>
      </c>
      <c r="F1816" s="27"/>
      <c r="G1816" s="41"/>
      <c r="H1816" s="76"/>
      <c r="I1816" s="109"/>
      <c r="J1816" s="94" t="str">
        <f t="shared" si="562"/>
        <v/>
      </c>
      <c r="K1816" s="27"/>
      <c r="L1816" s="27"/>
      <c r="M1816" s="27"/>
      <c r="N1816" s="27"/>
      <c r="O1816" s="27"/>
      <c r="P1816" s="77"/>
      <c r="Q1816" s="27"/>
      <c r="R1816" s="45"/>
      <c r="S1816" s="55">
        <f>IF(Q1816="Bicouche",J1816*PU!$B$3,0)</f>
        <v>0</v>
      </c>
      <c r="T1816" s="23">
        <f>IF(Q1816="ECF",J1816*PU!$B$5,0)</f>
        <v>0</v>
      </c>
      <c r="U1816" s="23">
        <f>IF(Q1816="Enrobé projeté",J1816*PU!$B$7,0)</f>
        <v>0</v>
      </c>
      <c r="V1816" s="23">
        <f>IF(Q1816="PAT",J1816*PU!$B$9,0)</f>
        <v>0</v>
      </c>
      <c r="W1816" s="23">
        <f>IF(Q1816="Béton bitumineux",J1816*PU!$B$11,0)</f>
        <v>0</v>
      </c>
      <c r="X1816" s="23">
        <f>IF(Q1816="xxxxx",J1816*PU!$B$13,0)</f>
        <v>0</v>
      </c>
      <c r="Y1816" s="91">
        <f t="shared" si="563"/>
        <v>0</v>
      </c>
      <c r="Z1816" s="92"/>
      <c r="AA1816" s="92"/>
      <c r="AB1816" s="67" t="str">
        <f t="shared" si="564"/>
        <v/>
      </c>
      <c r="AC1816" s="67" t="str">
        <f t="shared" si="565"/>
        <v/>
      </c>
      <c r="AD1816" s="67" t="str">
        <f t="shared" si="566"/>
        <v/>
      </c>
      <c r="AE1816" s="31"/>
      <c r="AF1816" s="23">
        <f t="shared" si="568"/>
        <v>0</v>
      </c>
      <c r="AG1816" s="23">
        <f t="shared" si="569"/>
        <v>0</v>
      </c>
      <c r="AH1816" s="23">
        <f t="shared" si="570"/>
        <v>0</v>
      </c>
      <c r="AI1816" s="23">
        <f t="shared" si="571"/>
        <v>0</v>
      </c>
      <c r="AJ1816" s="23">
        <f t="shared" si="572"/>
        <v>0</v>
      </c>
    </row>
    <row r="1817" spans="1:36" x14ac:dyDescent="0.2">
      <c r="A1817" s="40"/>
      <c r="B1817" s="98"/>
      <c r="C1817" s="41"/>
      <c r="D1817" s="74"/>
      <c r="E1817" s="93" t="str">
        <f t="shared" si="567"/>
        <v/>
      </c>
      <c r="F1817" s="27"/>
      <c r="G1817" s="41"/>
      <c r="H1817" s="76"/>
      <c r="I1817" s="109"/>
      <c r="J1817" s="94" t="str">
        <f t="shared" si="562"/>
        <v/>
      </c>
      <c r="K1817" s="27"/>
      <c r="L1817" s="27"/>
      <c r="M1817" s="27"/>
      <c r="N1817" s="27"/>
      <c r="O1817" s="27"/>
      <c r="P1817" s="77"/>
      <c r="Q1817" s="27"/>
      <c r="R1817" s="45"/>
      <c r="S1817" s="55">
        <f>IF(Q1817="Bicouche",J1817*PU!$B$3,0)</f>
        <v>0</v>
      </c>
      <c r="T1817" s="23">
        <f>IF(Q1817="ECF",J1817*PU!$B$5,0)</f>
        <v>0</v>
      </c>
      <c r="U1817" s="23">
        <f>IF(Q1817="Enrobé projeté",J1817*PU!$B$7,0)</f>
        <v>0</v>
      </c>
      <c r="V1817" s="23">
        <f>IF(Q1817="PAT",J1817*PU!$B$9,0)</f>
        <v>0</v>
      </c>
      <c r="W1817" s="23">
        <f>IF(Q1817="Béton bitumineux",J1817*PU!$B$11,0)</f>
        <v>0</v>
      </c>
      <c r="X1817" s="23">
        <f>IF(Q1817="xxxxx",J1817*PU!$B$13,0)</f>
        <v>0</v>
      </c>
      <c r="Y1817" s="91">
        <f t="shared" si="563"/>
        <v>0</v>
      </c>
      <c r="Z1817" s="92"/>
      <c r="AA1817" s="92"/>
      <c r="AB1817" s="67" t="str">
        <f t="shared" si="564"/>
        <v/>
      </c>
      <c r="AC1817" s="67" t="str">
        <f t="shared" si="565"/>
        <v/>
      </c>
      <c r="AD1817" s="67" t="str">
        <f t="shared" si="566"/>
        <v/>
      </c>
      <c r="AE1817" s="31"/>
      <c r="AF1817" s="23">
        <f t="shared" si="568"/>
        <v>0</v>
      </c>
      <c r="AG1817" s="23">
        <f t="shared" si="569"/>
        <v>0</v>
      </c>
      <c r="AH1817" s="23">
        <f t="shared" si="570"/>
        <v>0</v>
      </c>
      <c r="AI1817" s="23">
        <f t="shared" si="571"/>
        <v>0</v>
      </c>
      <c r="AJ1817" s="23">
        <f t="shared" si="572"/>
        <v>0</v>
      </c>
    </row>
    <row r="1818" spans="1:36" x14ac:dyDescent="0.2">
      <c r="A1818" s="40"/>
      <c r="B1818" s="98"/>
      <c r="C1818" s="41"/>
      <c r="D1818" s="74"/>
      <c r="E1818" s="93" t="str">
        <f t="shared" si="567"/>
        <v/>
      </c>
      <c r="F1818" s="27"/>
      <c r="G1818" s="41"/>
      <c r="H1818" s="76"/>
      <c r="I1818" s="109"/>
      <c r="J1818" s="94" t="str">
        <f t="shared" si="562"/>
        <v/>
      </c>
      <c r="K1818" s="27"/>
      <c r="L1818" s="27"/>
      <c r="M1818" s="27"/>
      <c r="N1818" s="27"/>
      <c r="O1818" s="27"/>
      <c r="P1818" s="77"/>
      <c r="Q1818" s="27"/>
      <c r="R1818" s="45"/>
      <c r="S1818" s="55">
        <f>IF(Q1818="Bicouche",J1818*PU!$B$3,0)</f>
        <v>0</v>
      </c>
      <c r="T1818" s="23">
        <f>IF(Q1818="ECF",J1818*PU!$B$5,0)</f>
        <v>0</v>
      </c>
      <c r="U1818" s="23">
        <f>IF(Q1818="Enrobé projeté",J1818*PU!$B$7,0)</f>
        <v>0</v>
      </c>
      <c r="V1818" s="23">
        <f>IF(Q1818="PAT",J1818*PU!$B$9,0)</f>
        <v>0</v>
      </c>
      <c r="W1818" s="23">
        <f>IF(Q1818="Béton bitumineux",J1818*PU!$B$11,0)</f>
        <v>0</v>
      </c>
      <c r="X1818" s="23">
        <f>IF(Q1818="xxxxx",J1818*PU!$B$13,0)</f>
        <v>0</v>
      </c>
      <c r="Y1818" s="91">
        <f t="shared" si="563"/>
        <v>0</v>
      </c>
      <c r="Z1818" s="92"/>
      <c r="AA1818" s="92"/>
      <c r="AB1818" s="67" t="str">
        <f t="shared" si="564"/>
        <v/>
      </c>
      <c r="AC1818" s="67" t="str">
        <f t="shared" si="565"/>
        <v/>
      </c>
      <c r="AD1818" s="67" t="str">
        <f t="shared" si="566"/>
        <v/>
      </c>
      <c r="AE1818" s="31"/>
      <c r="AF1818" s="23">
        <f t="shared" si="568"/>
        <v>0</v>
      </c>
      <c r="AG1818" s="23">
        <f t="shared" si="569"/>
        <v>0</v>
      </c>
      <c r="AH1818" s="23">
        <f t="shared" si="570"/>
        <v>0</v>
      </c>
      <c r="AI1818" s="23">
        <f t="shared" si="571"/>
        <v>0</v>
      </c>
      <c r="AJ1818" s="23">
        <f t="shared" si="572"/>
        <v>0</v>
      </c>
    </row>
    <row r="1819" spans="1:36" x14ac:dyDescent="0.2">
      <c r="A1819" s="40"/>
      <c r="B1819" s="98"/>
      <c r="C1819" s="41"/>
      <c r="D1819" s="74"/>
      <c r="E1819" s="93" t="str">
        <f t="shared" si="567"/>
        <v/>
      </c>
      <c r="F1819" s="27"/>
      <c r="G1819" s="41"/>
      <c r="H1819" s="76"/>
      <c r="I1819" s="109"/>
      <c r="J1819" s="94" t="str">
        <f t="shared" si="562"/>
        <v/>
      </c>
      <c r="K1819" s="27"/>
      <c r="L1819" s="27"/>
      <c r="M1819" s="27"/>
      <c r="N1819" s="27"/>
      <c r="O1819" s="27"/>
      <c r="P1819" s="77"/>
      <c r="Q1819" s="27"/>
      <c r="R1819" s="45"/>
      <c r="S1819" s="55">
        <f>IF(Q1819="Bicouche",J1819*PU!$B$3,0)</f>
        <v>0</v>
      </c>
      <c r="T1819" s="23">
        <f>IF(Q1819="ECF",J1819*PU!$B$5,0)</f>
        <v>0</v>
      </c>
      <c r="U1819" s="23">
        <f>IF(Q1819="Enrobé projeté",J1819*PU!$B$7,0)</f>
        <v>0</v>
      </c>
      <c r="V1819" s="23">
        <f>IF(Q1819="PAT",J1819*PU!$B$9,0)</f>
        <v>0</v>
      </c>
      <c r="W1819" s="23">
        <f>IF(Q1819="Béton bitumineux",J1819*PU!$B$11,0)</f>
        <v>0</v>
      </c>
      <c r="X1819" s="23">
        <f>IF(Q1819="xxxxx",J1819*PU!$B$13,0)</f>
        <v>0</v>
      </c>
      <c r="Y1819" s="91">
        <f t="shared" si="563"/>
        <v>0</v>
      </c>
      <c r="Z1819" s="92"/>
      <c r="AA1819" s="92"/>
      <c r="AB1819" s="67" t="str">
        <f t="shared" si="564"/>
        <v/>
      </c>
      <c r="AC1819" s="67" t="str">
        <f t="shared" si="565"/>
        <v/>
      </c>
      <c r="AD1819" s="67" t="str">
        <f t="shared" si="566"/>
        <v/>
      </c>
      <c r="AE1819" s="31"/>
      <c r="AF1819" s="23">
        <f t="shared" si="568"/>
        <v>0</v>
      </c>
      <c r="AG1819" s="23">
        <f t="shared" si="569"/>
        <v>0</v>
      </c>
      <c r="AH1819" s="23">
        <f t="shared" si="570"/>
        <v>0</v>
      </c>
      <c r="AI1819" s="23">
        <f t="shared" si="571"/>
        <v>0</v>
      </c>
      <c r="AJ1819" s="23">
        <f t="shared" si="572"/>
        <v>0</v>
      </c>
    </row>
    <row r="1820" spans="1:36" x14ac:dyDescent="0.2">
      <c r="A1820" s="40"/>
      <c r="B1820" s="98"/>
      <c r="C1820" s="41"/>
      <c r="D1820" s="74"/>
      <c r="E1820" s="93" t="str">
        <f t="shared" si="567"/>
        <v/>
      </c>
      <c r="F1820" s="27"/>
      <c r="G1820" s="41"/>
      <c r="H1820" s="76"/>
      <c r="I1820" s="109"/>
      <c r="J1820" s="94" t="str">
        <f t="shared" si="562"/>
        <v/>
      </c>
      <c r="K1820" s="27"/>
      <c r="L1820" s="27"/>
      <c r="M1820" s="27"/>
      <c r="N1820" s="27"/>
      <c r="O1820" s="27"/>
      <c r="P1820" s="77"/>
      <c r="Q1820" s="27"/>
      <c r="R1820" s="45"/>
      <c r="S1820" s="55">
        <f>IF(Q1820="Bicouche",J1820*PU!$B$3,0)</f>
        <v>0</v>
      </c>
      <c r="T1820" s="23">
        <f>IF(Q1820="ECF",J1820*PU!$B$5,0)</f>
        <v>0</v>
      </c>
      <c r="U1820" s="23">
        <f>IF(Q1820="Enrobé projeté",J1820*PU!$B$7,0)</f>
        <v>0</v>
      </c>
      <c r="V1820" s="23">
        <f>IF(Q1820="PAT",J1820*PU!$B$9,0)</f>
        <v>0</v>
      </c>
      <c r="W1820" s="23">
        <f>IF(Q1820="Béton bitumineux",J1820*PU!$B$11,0)</f>
        <v>0</v>
      </c>
      <c r="X1820" s="23">
        <f>IF(Q1820="xxxxx",J1820*PU!$B$13,0)</f>
        <v>0</v>
      </c>
      <c r="Y1820" s="91">
        <f t="shared" si="563"/>
        <v>0</v>
      </c>
      <c r="Z1820" s="92"/>
      <c r="AA1820" s="92"/>
      <c r="AB1820" s="67" t="str">
        <f t="shared" si="564"/>
        <v/>
      </c>
      <c r="AC1820" s="67" t="str">
        <f t="shared" si="565"/>
        <v/>
      </c>
      <c r="AD1820" s="67" t="str">
        <f t="shared" si="566"/>
        <v/>
      </c>
      <c r="AE1820" s="31"/>
      <c r="AF1820" s="23">
        <f t="shared" si="568"/>
        <v>0</v>
      </c>
      <c r="AG1820" s="23">
        <f t="shared" si="569"/>
        <v>0</v>
      </c>
      <c r="AH1820" s="23">
        <f t="shared" si="570"/>
        <v>0</v>
      </c>
      <c r="AI1820" s="23">
        <f t="shared" si="571"/>
        <v>0</v>
      </c>
      <c r="AJ1820" s="23">
        <f t="shared" si="572"/>
        <v>0</v>
      </c>
    </row>
    <row r="1821" spans="1:36" x14ac:dyDescent="0.2">
      <c r="A1821" s="40"/>
      <c r="B1821" s="98"/>
      <c r="C1821" s="41"/>
      <c r="D1821" s="74"/>
      <c r="E1821" s="93" t="str">
        <f t="shared" si="567"/>
        <v/>
      </c>
      <c r="F1821" s="27"/>
      <c r="G1821" s="41"/>
      <c r="H1821" s="76"/>
      <c r="I1821" s="109"/>
      <c r="J1821" s="94" t="str">
        <f t="shared" si="562"/>
        <v/>
      </c>
      <c r="K1821" s="27"/>
      <c r="L1821" s="27"/>
      <c r="M1821" s="27"/>
      <c r="N1821" s="27"/>
      <c r="O1821" s="27"/>
      <c r="P1821" s="77"/>
      <c r="Q1821" s="27"/>
      <c r="R1821" s="45"/>
      <c r="S1821" s="55">
        <f>IF(Q1821="Bicouche",J1821*PU!$B$3,0)</f>
        <v>0</v>
      </c>
      <c r="T1821" s="23">
        <f>IF(Q1821="ECF",J1821*PU!$B$5,0)</f>
        <v>0</v>
      </c>
      <c r="U1821" s="23">
        <f>IF(Q1821="Enrobé projeté",J1821*PU!$B$7,0)</f>
        <v>0</v>
      </c>
      <c r="V1821" s="23">
        <f>IF(Q1821="PAT",J1821*PU!$B$9,0)</f>
        <v>0</v>
      </c>
      <c r="W1821" s="23">
        <f>IF(Q1821="Béton bitumineux",J1821*PU!$B$11,0)</f>
        <v>0</v>
      </c>
      <c r="X1821" s="23">
        <f>IF(Q1821="xxxxx",J1821*PU!$B$13,0)</f>
        <v>0</v>
      </c>
      <c r="Y1821" s="91">
        <f t="shared" si="563"/>
        <v>0</v>
      </c>
      <c r="Z1821" s="92"/>
      <c r="AA1821" s="92"/>
      <c r="AB1821" s="67" t="str">
        <f t="shared" si="564"/>
        <v/>
      </c>
      <c r="AC1821" s="67" t="str">
        <f t="shared" si="565"/>
        <v/>
      </c>
      <c r="AD1821" s="67" t="str">
        <f t="shared" si="566"/>
        <v/>
      </c>
      <c r="AE1821" s="31"/>
      <c r="AF1821" s="23">
        <f t="shared" si="568"/>
        <v>0</v>
      </c>
      <c r="AG1821" s="23">
        <f t="shared" si="569"/>
        <v>0</v>
      </c>
      <c r="AH1821" s="23">
        <f t="shared" si="570"/>
        <v>0</v>
      </c>
      <c r="AI1821" s="23">
        <f t="shared" si="571"/>
        <v>0</v>
      </c>
      <c r="AJ1821" s="23">
        <f t="shared" si="572"/>
        <v>0</v>
      </c>
    </row>
    <row r="1822" spans="1:36" x14ac:dyDescent="0.2">
      <c r="A1822" s="40"/>
      <c r="B1822" s="98"/>
      <c r="C1822" s="41"/>
      <c r="D1822" s="74"/>
      <c r="E1822" s="93" t="str">
        <f t="shared" si="567"/>
        <v/>
      </c>
      <c r="F1822" s="27"/>
      <c r="G1822" s="41"/>
      <c r="H1822" s="76"/>
      <c r="I1822" s="109"/>
      <c r="J1822" s="94" t="str">
        <f t="shared" si="562"/>
        <v/>
      </c>
      <c r="K1822" s="27"/>
      <c r="L1822" s="27"/>
      <c r="M1822" s="27"/>
      <c r="N1822" s="27"/>
      <c r="O1822" s="27"/>
      <c r="P1822" s="77"/>
      <c r="Q1822" s="27"/>
      <c r="R1822" s="45"/>
      <c r="S1822" s="55">
        <f>IF(Q1822="Bicouche",J1822*PU!$B$3,0)</f>
        <v>0</v>
      </c>
      <c r="T1822" s="23">
        <f>IF(Q1822="ECF",J1822*PU!$B$5,0)</f>
        <v>0</v>
      </c>
      <c r="U1822" s="23">
        <f>IF(Q1822="Enrobé projeté",J1822*PU!$B$7,0)</f>
        <v>0</v>
      </c>
      <c r="V1822" s="23">
        <f>IF(Q1822="PAT",J1822*PU!$B$9,0)</f>
        <v>0</v>
      </c>
      <c r="W1822" s="23">
        <f>IF(Q1822="Béton bitumineux",J1822*PU!$B$11,0)</f>
        <v>0</v>
      </c>
      <c r="X1822" s="23">
        <f>IF(Q1822="xxxxx",J1822*PU!$B$13,0)</f>
        <v>0</v>
      </c>
      <c r="Y1822" s="91">
        <f t="shared" si="563"/>
        <v>0</v>
      </c>
      <c r="Z1822" s="92"/>
      <c r="AA1822" s="92"/>
      <c r="AB1822" s="67" t="str">
        <f t="shared" si="564"/>
        <v/>
      </c>
      <c r="AC1822" s="67" t="str">
        <f t="shared" si="565"/>
        <v/>
      </c>
      <c r="AD1822" s="67" t="str">
        <f t="shared" si="566"/>
        <v/>
      </c>
      <c r="AE1822" s="31"/>
      <c r="AF1822" s="23">
        <f t="shared" si="568"/>
        <v>0</v>
      </c>
      <c r="AG1822" s="23">
        <f t="shared" si="569"/>
        <v>0</v>
      </c>
      <c r="AH1822" s="23">
        <f t="shared" si="570"/>
        <v>0</v>
      </c>
      <c r="AI1822" s="23">
        <f t="shared" si="571"/>
        <v>0</v>
      </c>
      <c r="AJ1822" s="23">
        <f t="shared" si="572"/>
        <v>0</v>
      </c>
    </row>
    <row r="1823" spans="1:36" x14ac:dyDescent="0.2">
      <c r="A1823" s="40"/>
      <c r="B1823" s="98"/>
      <c r="C1823" s="41"/>
      <c r="D1823" s="74"/>
      <c r="E1823" s="93" t="str">
        <f t="shared" si="567"/>
        <v/>
      </c>
      <c r="F1823" s="27"/>
      <c r="G1823" s="41"/>
      <c r="H1823" s="76"/>
      <c r="I1823" s="109"/>
      <c r="J1823" s="94" t="str">
        <f t="shared" si="562"/>
        <v/>
      </c>
      <c r="K1823" s="27"/>
      <c r="L1823" s="27"/>
      <c r="M1823" s="27"/>
      <c r="N1823" s="27"/>
      <c r="O1823" s="27"/>
      <c r="P1823" s="77"/>
      <c r="Q1823" s="27"/>
      <c r="R1823" s="45"/>
      <c r="S1823" s="55">
        <f>IF(Q1823="Bicouche",J1823*PU!$B$3,0)</f>
        <v>0</v>
      </c>
      <c r="T1823" s="23">
        <f>IF(Q1823="ECF",J1823*PU!$B$5,0)</f>
        <v>0</v>
      </c>
      <c r="U1823" s="23">
        <f>IF(Q1823="Enrobé projeté",J1823*PU!$B$7,0)</f>
        <v>0</v>
      </c>
      <c r="V1823" s="23">
        <f>IF(Q1823="PAT",J1823*PU!$B$9,0)</f>
        <v>0</v>
      </c>
      <c r="W1823" s="23">
        <f>IF(Q1823="Béton bitumineux",J1823*PU!$B$11,0)</f>
        <v>0</v>
      </c>
      <c r="X1823" s="23">
        <f>IF(Q1823="xxxxx",J1823*PU!$B$13,0)</f>
        <v>0</v>
      </c>
      <c r="Y1823" s="91">
        <f t="shared" si="563"/>
        <v>0</v>
      </c>
      <c r="Z1823" s="92"/>
      <c r="AA1823" s="92"/>
      <c r="AB1823" s="67" t="str">
        <f t="shared" si="564"/>
        <v/>
      </c>
      <c r="AC1823" s="67" t="str">
        <f t="shared" si="565"/>
        <v/>
      </c>
      <c r="AD1823" s="67" t="str">
        <f t="shared" si="566"/>
        <v/>
      </c>
      <c r="AE1823" s="31"/>
      <c r="AF1823" s="23">
        <f t="shared" si="568"/>
        <v>0</v>
      </c>
      <c r="AG1823" s="23">
        <f t="shared" si="569"/>
        <v>0</v>
      </c>
      <c r="AH1823" s="23">
        <f t="shared" si="570"/>
        <v>0</v>
      </c>
      <c r="AI1823" s="23">
        <f t="shared" si="571"/>
        <v>0</v>
      </c>
      <c r="AJ1823" s="23">
        <f t="shared" si="572"/>
        <v>0</v>
      </c>
    </row>
    <row r="1824" spans="1:36" x14ac:dyDescent="0.2">
      <c r="A1824" s="40"/>
      <c r="B1824" s="98"/>
      <c r="C1824" s="41"/>
      <c r="D1824" s="74"/>
      <c r="E1824" s="93" t="str">
        <f t="shared" si="567"/>
        <v/>
      </c>
      <c r="F1824" s="27"/>
      <c r="G1824" s="41"/>
      <c r="H1824" s="76"/>
      <c r="I1824" s="109"/>
      <c r="J1824" s="94" t="str">
        <f t="shared" si="562"/>
        <v/>
      </c>
      <c r="K1824" s="27"/>
      <c r="L1824" s="27"/>
      <c r="M1824" s="27"/>
      <c r="N1824" s="27"/>
      <c r="O1824" s="27"/>
      <c r="P1824" s="77"/>
      <c r="Q1824" s="27"/>
      <c r="R1824" s="45"/>
      <c r="S1824" s="55">
        <f>IF(Q1824="Bicouche",J1824*PU!$B$3,0)</f>
        <v>0</v>
      </c>
      <c r="T1824" s="23">
        <f>IF(Q1824="ECF",J1824*PU!$B$5,0)</f>
        <v>0</v>
      </c>
      <c r="U1824" s="23">
        <f>IF(Q1824="Enrobé projeté",J1824*PU!$B$7,0)</f>
        <v>0</v>
      </c>
      <c r="V1824" s="23">
        <f>IF(Q1824="PAT",J1824*PU!$B$9,0)</f>
        <v>0</v>
      </c>
      <c r="W1824" s="23">
        <f>IF(Q1824="Béton bitumineux",J1824*PU!$B$11,0)</f>
        <v>0</v>
      </c>
      <c r="X1824" s="23">
        <f>IF(Q1824="xxxxx",J1824*PU!$B$13,0)</f>
        <v>0</v>
      </c>
      <c r="Y1824" s="91">
        <f t="shared" si="563"/>
        <v>0</v>
      </c>
      <c r="Z1824" s="92"/>
      <c r="AA1824" s="92"/>
      <c r="AB1824" s="67" t="str">
        <f t="shared" si="564"/>
        <v/>
      </c>
      <c r="AC1824" s="67" t="str">
        <f t="shared" si="565"/>
        <v/>
      </c>
      <c r="AD1824" s="67" t="str">
        <f t="shared" si="566"/>
        <v/>
      </c>
      <c r="AE1824" s="31"/>
      <c r="AF1824" s="23">
        <f t="shared" si="568"/>
        <v>0</v>
      </c>
      <c r="AG1824" s="23">
        <f t="shared" si="569"/>
        <v>0</v>
      </c>
      <c r="AH1824" s="23">
        <f t="shared" si="570"/>
        <v>0</v>
      </c>
      <c r="AI1824" s="23">
        <f t="shared" si="571"/>
        <v>0</v>
      </c>
      <c r="AJ1824" s="23">
        <f t="shared" si="572"/>
        <v>0</v>
      </c>
    </row>
    <row r="1825" spans="1:36" x14ac:dyDescent="0.2">
      <c r="A1825" s="40"/>
      <c r="B1825" s="98"/>
      <c r="C1825" s="41"/>
      <c r="D1825" s="74"/>
      <c r="E1825" s="93" t="str">
        <f t="shared" si="567"/>
        <v/>
      </c>
      <c r="F1825" s="27"/>
      <c r="G1825" s="41"/>
      <c r="H1825" s="76"/>
      <c r="I1825" s="109"/>
      <c r="J1825" s="94" t="str">
        <f t="shared" si="562"/>
        <v/>
      </c>
      <c r="K1825" s="27"/>
      <c r="L1825" s="27"/>
      <c r="M1825" s="27"/>
      <c r="N1825" s="27"/>
      <c r="O1825" s="27"/>
      <c r="P1825" s="77"/>
      <c r="Q1825" s="27"/>
      <c r="R1825" s="45"/>
      <c r="S1825" s="55">
        <f>IF(Q1825="Bicouche",J1825*PU!$B$3,0)</f>
        <v>0</v>
      </c>
      <c r="T1825" s="23">
        <f>IF(Q1825="ECF",J1825*PU!$B$5,0)</f>
        <v>0</v>
      </c>
      <c r="U1825" s="23">
        <f>IF(Q1825="Enrobé projeté",J1825*PU!$B$7,0)</f>
        <v>0</v>
      </c>
      <c r="V1825" s="23">
        <f>IF(Q1825="PAT",J1825*PU!$B$9,0)</f>
        <v>0</v>
      </c>
      <c r="W1825" s="23">
        <f>IF(Q1825="Béton bitumineux",J1825*PU!$B$11,0)</f>
        <v>0</v>
      </c>
      <c r="X1825" s="23">
        <f>IF(Q1825="xxxxx",J1825*PU!$B$13,0)</f>
        <v>0</v>
      </c>
      <c r="Y1825" s="91">
        <f t="shared" si="563"/>
        <v>0</v>
      </c>
      <c r="Z1825" s="92"/>
      <c r="AA1825" s="92"/>
      <c r="AB1825" s="67" t="str">
        <f t="shared" si="564"/>
        <v/>
      </c>
      <c r="AC1825" s="67" t="str">
        <f t="shared" si="565"/>
        <v/>
      </c>
      <c r="AD1825" s="67" t="str">
        <f t="shared" si="566"/>
        <v/>
      </c>
      <c r="AE1825" s="31"/>
      <c r="AF1825" s="23">
        <f t="shared" si="568"/>
        <v>0</v>
      </c>
      <c r="AG1825" s="23">
        <f t="shared" si="569"/>
        <v>0</v>
      </c>
      <c r="AH1825" s="23">
        <f t="shared" si="570"/>
        <v>0</v>
      </c>
      <c r="AI1825" s="23">
        <f t="shared" si="571"/>
        <v>0</v>
      </c>
      <c r="AJ1825" s="23">
        <f t="shared" si="572"/>
        <v>0</v>
      </c>
    </row>
    <row r="1826" spans="1:36" x14ac:dyDescent="0.2">
      <c r="A1826" s="40"/>
      <c r="B1826" s="98"/>
      <c r="C1826" s="41"/>
      <c r="D1826" s="74"/>
      <c r="E1826" s="93" t="str">
        <f t="shared" si="567"/>
        <v/>
      </c>
      <c r="F1826" s="27"/>
      <c r="G1826" s="41"/>
      <c r="H1826" s="76"/>
      <c r="I1826" s="109"/>
      <c r="J1826" s="94" t="str">
        <f t="shared" si="562"/>
        <v/>
      </c>
      <c r="K1826" s="27"/>
      <c r="L1826" s="27"/>
      <c r="M1826" s="27"/>
      <c r="N1826" s="27"/>
      <c r="O1826" s="27"/>
      <c r="P1826" s="77"/>
      <c r="Q1826" s="27"/>
      <c r="R1826" s="45"/>
      <c r="S1826" s="55">
        <f>IF(Q1826="Bicouche",J1826*PU!$B$3,0)</f>
        <v>0</v>
      </c>
      <c r="T1826" s="23">
        <f>IF(Q1826="ECF",J1826*PU!$B$5,0)</f>
        <v>0</v>
      </c>
      <c r="U1826" s="23">
        <f>IF(Q1826="Enrobé projeté",J1826*PU!$B$7,0)</f>
        <v>0</v>
      </c>
      <c r="V1826" s="23">
        <f>IF(Q1826="PAT",J1826*PU!$B$9,0)</f>
        <v>0</v>
      </c>
      <c r="W1826" s="23">
        <f>IF(Q1826="Béton bitumineux",J1826*PU!$B$11,0)</f>
        <v>0</v>
      </c>
      <c r="X1826" s="23">
        <f>IF(Q1826="xxxxx",J1826*PU!$B$13,0)</f>
        <v>0</v>
      </c>
      <c r="Y1826" s="91">
        <f t="shared" si="563"/>
        <v>0</v>
      </c>
      <c r="Z1826" s="92"/>
      <c r="AA1826" s="92"/>
      <c r="AB1826" s="67" t="str">
        <f t="shared" si="564"/>
        <v/>
      </c>
      <c r="AC1826" s="67" t="str">
        <f t="shared" si="565"/>
        <v/>
      </c>
      <c r="AD1826" s="67" t="str">
        <f t="shared" si="566"/>
        <v/>
      </c>
      <c r="AE1826" s="31"/>
      <c r="AF1826" s="23">
        <f t="shared" si="568"/>
        <v>0</v>
      </c>
      <c r="AG1826" s="23">
        <f t="shared" si="569"/>
        <v>0</v>
      </c>
      <c r="AH1826" s="23">
        <f t="shared" si="570"/>
        <v>0</v>
      </c>
      <c r="AI1826" s="23">
        <f t="shared" si="571"/>
        <v>0</v>
      </c>
      <c r="AJ1826" s="23">
        <f t="shared" si="572"/>
        <v>0</v>
      </c>
    </row>
    <row r="1827" spans="1:36" x14ac:dyDescent="0.2">
      <c r="A1827" s="40"/>
      <c r="B1827" s="98"/>
      <c r="C1827" s="41"/>
      <c r="D1827" s="74"/>
      <c r="E1827" s="93" t="str">
        <f t="shared" si="567"/>
        <v/>
      </c>
      <c r="F1827" s="27"/>
      <c r="G1827" s="41"/>
      <c r="H1827" s="76"/>
      <c r="I1827" s="109"/>
      <c r="J1827" s="94" t="str">
        <f t="shared" si="562"/>
        <v/>
      </c>
      <c r="K1827" s="27"/>
      <c r="L1827" s="27"/>
      <c r="M1827" s="27"/>
      <c r="N1827" s="27"/>
      <c r="O1827" s="27"/>
      <c r="P1827" s="77"/>
      <c r="Q1827" s="27"/>
      <c r="R1827" s="45"/>
      <c r="S1827" s="55">
        <f>IF(Q1827="Bicouche",J1827*PU!$B$3,0)</f>
        <v>0</v>
      </c>
      <c r="T1827" s="23">
        <f>IF(Q1827="ECF",J1827*PU!$B$5,0)</f>
        <v>0</v>
      </c>
      <c r="U1827" s="23">
        <f>IF(Q1827="Enrobé projeté",J1827*PU!$B$7,0)</f>
        <v>0</v>
      </c>
      <c r="V1827" s="23">
        <f>IF(Q1827="PAT",J1827*PU!$B$9,0)</f>
        <v>0</v>
      </c>
      <c r="W1827" s="23">
        <f>IF(Q1827="Béton bitumineux",J1827*PU!$B$11,0)</f>
        <v>0</v>
      </c>
      <c r="X1827" s="23">
        <f>IF(Q1827="xxxxx",J1827*PU!$B$13,0)</f>
        <v>0</v>
      </c>
      <c r="Y1827" s="91">
        <f t="shared" si="563"/>
        <v>0</v>
      </c>
      <c r="Z1827" s="92"/>
      <c r="AA1827" s="92"/>
      <c r="AB1827" s="67" t="str">
        <f t="shared" si="564"/>
        <v/>
      </c>
      <c r="AC1827" s="67" t="str">
        <f t="shared" si="565"/>
        <v/>
      </c>
      <c r="AD1827" s="67" t="str">
        <f t="shared" si="566"/>
        <v/>
      </c>
      <c r="AE1827" s="31"/>
      <c r="AF1827" s="23">
        <f t="shared" si="568"/>
        <v>0</v>
      </c>
      <c r="AG1827" s="23">
        <f t="shared" si="569"/>
        <v>0</v>
      </c>
      <c r="AH1827" s="23">
        <f t="shared" si="570"/>
        <v>0</v>
      </c>
      <c r="AI1827" s="23">
        <f t="shared" si="571"/>
        <v>0</v>
      </c>
      <c r="AJ1827" s="23">
        <f t="shared" si="572"/>
        <v>0</v>
      </c>
    </row>
    <row r="1828" spans="1:36" x14ac:dyDescent="0.2">
      <c r="A1828" s="40"/>
      <c r="B1828" s="98"/>
      <c r="C1828" s="41"/>
      <c r="D1828" s="74"/>
      <c r="E1828" s="93" t="str">
        <f t="shared" si="567"/>
        <v/>
      </c>
      <c r="F1828" s="27"/>
      <c r="G1828" s="41"/>
      <c r="H1828" s="76"/>
      <c r="I1828" s="109"/>
      <c r="J1828" s="94" t="str">
        <f t="shared" si="562"/>
        <v/>
      </c>
      <c r="K1828" s="27"/>
      <c r="L1828" s="27"/>
      <c r="M1828" s="27"/>
      <c r="N1828" s="27"/>
      <c r="O1828" s="27"/>
      <c r="P1828" s="77"/>
      <c r="Q1828" s="27"/>
      <c r="R1828" s="45"/>
      <c r="S1828" s="55">
        <f>IF(Q1828="Bicouche",J1828*PU!$B$3,0)</f>
        <v>0</v>
      </c>
      <c r="T1828" s="23">
        <f>IF(Q1828="ECF",J1828*PU!$B$5,0)</f>
        <v>0</v>
      </c>
      <c r="U1828" s="23">
        <f>IF(Q1828="Enrobé projeté",J1828*PU!$B$7,0)</f>
        <v>0</v>
      </c>
      <c r="V1828" s="23">
        <f>IF(Q1828="PAT",J1828*PU!$B$9,0)</f>
        <v>0</v>
      </c>
      <c r="W1828" s="23">
        <f>IF(Q1828="Béton bitumineux",J1828*PU!$B$11,0)</f>
        <v>0</v>
      </c>
      <c r="X1828" s="23">
        <f>IF(Q1828="xxxxx",J1828*PU!$B$13,0)</f>
        <v>0</v>
      </c>
      <c r="Y1828" s="91">
        <f t="shared" si="563"/>
        <v>0</v>
      </c>
      <c r="Z1828" s="92"/>
      <c r="AA1828" s="92"/>
      <c r="AB1828" s="67" t="str">
        <f t="shared" si="564"/>
        <v/>
      </c>
      <c r="AC1828" s="67" t="str">
        <f t="shared" si="565"/>
        <v/>
      </c>
      <c r="AD1828" s="67" t="str">
        <f t="shared" si="566"/>
        <v/>
      </c>
      <c r="AE1828" s="31"/>
      <c r="AF1828" s="23">
        <f t="shared" si="568"/>
        <v>0</v>
      </c>
      <c r="AG1828" s="23">
        <f t="shared" si="569"/>
        <v>0</v>
      </c>
      <c r="AH1828" s="23">
        <f t="shared" si="570"/>
        <v>0</v>
      </c>
      <c r="AI1828" s="23">
        <f t="shared" si="571"/>
        <v>0</v>
      </c>
      <c r="AJ1828" s="23">
        <f t="shared" si="572"/>
        <v>0</v>
      </c>
    </row>
    <row r="1829" spans="1:36" x14ac:dyDescent="0.2">
      <c r="A1829" s="40"/>
      <c r="B1829" s="98"/>
      <c r="C1829" s="41"/>
      <c r="D1829" s="74"/>
      <c r="E1829" s="93" t="str">
        <f t="shared" si="567"/>
        <v/>
      </c>
      <c r="F1829" s="27"/>
      <c r="G1829" s="41"/>
      <c r="H1829" s="76"/>
      <c r="I1829" s="109"/>
      <c r="J1829" s="94" t="str">
        <f t="shared" si="562"/>
        <v/>
      </c>
      <c r="K1829" s="27"/>
      <c r="L1829" s="27"/>
      <c r="M1829" s="27"/>
      <c r="N1829" s="27"/>
      <c r="O1829" s="27"/>
      <c r="P1829" s="77"/>
      <c r="Q1829" s="27"/>
      <c r="R1829" s="45"/>
      <c r="S1829" s="55">
        <f>IF(Q1829="Bicouche",J1829*PU!$B$3,0)</f>
        <v>0</v>
      </c>
      <c r="T1829" s="23">
        <f>IF(Q1829="ECF",J1829*PU!$B$5,0)</f>
        <v>0</v>
      </c>
      <c r="U1829" s="23">
        <f>IF(Q1829="Enrobé projeté",J1829*PU!$B$7,0)</f>
        <v>0</v>
      </c>
      <c r="V1829" s="23">
        <f>IF(Q1829="PAT",J1829*PU!$B$9,0)</f>
        <v>0</v>
      </c>
      <c r="W1829" s="23">
        <f>IF(Q1829="Béton bitumineux",J1829*PU!$B$11,0)</f>
        <v>0</v>
      </c>
      <c r="X1829" s="23">
        <f>IF(Q1829="xxxxx",J1829*PU!$B$13,0)</f>
        <v>0</v>
      </c>
      <c r="Y1829" s="91">
        <f t="shared" si="563"/>
        <v>0</v>
      </c>
      <c r="Z1829" s="92"/>
      <c r="AA1829" s="92"/>
      <c r="AB1829" s="67" t="str">
        <f t="shared" si="564"/>
        <v/>
      </c>
      <c r="AC1829" s="67" t="str">
        <f t="shared" si="565"/>
        <v/>
      </c>
      <c r="AD1829" s="67" t="str">
        <f t="shared" si="566"/>
        <v/>
      </c>
      <c r="AE1829" s="31"/>
      <c r="AF1829" s="23">
        <f t="shared" si="568"/>
        <v>0</v>
      </c>
      <c r="AG1829" s="23">
        <f t="shared" si="569"/>
        <v>0</v>
      </c>
      <c r="AH1829" s="23">
        <f t="shared" si="570"/>
        <v>0</v>
      </c>
      <c r="AI1829" s="23">
        <f t="shared" si="571"/>
        <v>0</v>
      </c>
      <c r="AJ1829" s="23">
        <f t="shared" si="572"/>
        <v>0</v>
      </c>
    </row>
    <row r="1830" spans="1:36" x14ac:dyDescent="0.2">
      <c r="A1830" s="40"/>
      <c r="B1830" s="98"/>
      <c r="C1830" s="41"/>
      <c r="D1830" s="74"/>
      <c r="E1830" s="93" t="str">
        <f t="shared" si="567"/>
        <v/>
      </c>
      <c r="F1830" s="27"/>
      <c r="G1830" s="41"/>
      <c r="H1830" s="76"/>
      <c r="I1830" s="109"/>
      <c r="J1830" s="94" t="str">
        <f t="shared" si="562"/>
        <v/>
      </c>
      <c r="K1830" s="27"/>
      <c r="L1830" s="27"/>
      <c r="M1830" s="27"/>
      <c r="N1830" s="27"/>
      <c r="O1830" s="27"/>
      <c r="P1830" s="77"/>
      <c r="Q1830" s="27"/>
      <c r="R1830" s="45"/>
      <c r="S1830" s="55">
        <f>IF(Q1830="Bicouche",J1830*PU!$B$3,0)</f>
        <v>0</v>
      </c>
      <c r="T1830" s="23">
        <f>IF(Q1830="ECF",J1830*PU!$B$5,0)</f>
        <v>0</v>
      </c>
      <c r="U1830" s="23">
        <f>IF(Q1830="Enrobé projeté",J1830*PU!$B$7,0)</f>
        <v>0</v>
      </c>
      <c r="V1830" s="23">
        <f>IF(Q1830="PAT",J1830*PU!$B$9,0)</f>
        <v>0</v>
      </c>
      <c r="W1830" s="23">
        <f>IF(Q1830="Béton bitumineux",J1830*PU!$B$11,0)</f>
        <v>0</v>
      </c>
      <c r="X1830" s="23">
        <f>IF(Q1830="xxxxx",J1830*PU!$B$13,0)</f>
        <v>0</v>
      </c>
      <c r="Y1830" s="91">
        <f t="shared" si="563"/>
        <v>0</v>
      </c>
      <c r="Z1830" s="92"/>
      <c r="AA1830" s="92"/>
      <c r="AB1830" s="67" t="str">
        <f t="shared" si="564"/>
        <v/>
      </c>
      <c r="AC1830" s="67" t="str">
        <f t="shared" si="565"/>
        <v/>
      </c>
      <c r="AD1830" s="67" t="str">
        <f t="shared" si="566"/>
        <v/>
      </c>
      <c r="AE1830" s="31"/>
      <c r="AF1830" s="23">
        <f t="shared" si="568"/>
        <v>0</v>
      </c>
      <c r="AG1830" s="23">
        <f t="shared" si="569"/>
        <v>0</v>
      </c>
      <c r="AH1830" s="23">
        <f t="shared" si="570"/>
        <v>0</v>
      </c>
      <c r="AI1830" s="23">
        <f t="shared" si="571"/>
        <v>0</v>
      </c>
      <c r="AJ1830" s="23">
        <f t="shared" si="572"/>
        <v>0</v>
      </c>
    </row>
    <row r="1831" spans="1:36" x14ac:dyDescent="0.2">
      <c r="A1831" s="40"/>
      <c r="B1831" s="98"/>
      <c r="C1831" s="41"/>
      <c r="D1831" s="74"/>
      <c r="E1831" s="93" t="str">
        <f t="shared" si="567"/>
        <v/>
      </c>
      <c r="F1831" s="27"/>
      <c r="G1831" s="41"/>
      <c r="H1831" s="76"/>
      <c r="I1831" s="109"/>
      <c r="J1831" s="94" t="str">
        <f t="shared" si="562"/>
        <v/>
      </c>
      <c r="K1831" s="27"/>
      <c r="L1831" s="27"/>
      <c r="M1831" s="27"/>
      <c r="N1831" s="27"/>
      <c r="O1831" s="27"/>
      <c r="P1831" s="77"/>
      <c r="Q1831" s="27"/>
      <c r="R1831" s="45"/>
      <c r="S1831" s="55">
        <f>IF(Q1831="Bicouche",J1831*PU!$B$3,0)</f>
        <v>0</v>
      </c>
      <c r="T1831" s="23">
        <f>IF(Q1831="ECF",J1831*PU!$B$5,0)</f>
        <v>0</v>
      </c>
      <c r="U1831" s="23">
        <f>IF(Q1831="Enrobé projeté",J1831*PU!$B$7,0)</f>
        <v>0</v>
      </c>
      <c r="V1831" s="23">
        <f>IF(Q1831="PAT",J1831*PU!$B$9,0)</f>
        <v>0</v>
      </c>
      <c r="W1831" s="23">
        <f>IF(Q1831="Béton bitumineux",J1831*PU!$B$11,0)</f>
        <v>0</v>
      </c>
      <c r="X1831" s="23">
        <f>IF(Q1831="xxxxx",J1831*PU!$B$13,0)</f>
        <v>0</v>
      </c>
      <c r="Y1831" s="91">
        <f t="shared" si="563"/>
        <v>0</v>
      </c>
      <c r="Z1831" s="92"/>
      <c r="AA1831" s="92"/>
      <c r="AB1831" s="67" t="str">
        <f t="shared" si="564"/>
        <v/>
      </c>
      <c r="AC1831" s="67" t="str">
        <f t="shared" si="565"/>
        <v/>
      </c>
      <c r="AD1831" s="67" t="str">
        <f t="shared" si="566"/>
        <v/>
      </c>
      <c r="AE1831" s="31"/>
      <c r="AF1831" s="23">
        <f t="shared" si="568"/>
        <v>0</v>
      </c>
      <c r="AG1831" s="23">
        <f t="shared" si="569"/>
        <v>0</v>
      </c>
      <c r="AH1831" s="23">
        <f t="shared" si="570"/>
        <v>0</v>
      </c>
      <c r="AI1831" s="23">
        <f t="shared" si="571"/>
        <v>0</v>
      </c>
      <c r="AJ1831" s="23">
        <f t="shared" si="572"/>
        <v>0</v>
      </c>
    </row>
    <row r="1832" spans="1:36" x14ac:dyDescent="0.2">
      <c r="A1832" s="40"/>
      <c r="B1832" s="98"/>
      <c r="C1832" s="41"/>
      <c r="D1832" s="74"/>
      <c r="E1832" s="93" t="str">
        <f t="shared" si="567"/>
        <v/>
      </c>
      <c r="F1832" s="27"/>
      <c r="G1832" s="41"/>
      <c r="H1832" s="76"/>
      <c r="I1832" s="109"/>
      <c r="J1832" s="94" t="str">
        <f t="shared" si="562"/>
        <v/>
      </c>
      <c r="K1832" s="27"/>
      <c r="L1832" s="27"/>
      <c r="M1832" s="27"/>
      <c r="N1832" s="27"/>
      <c r="O1832" s="27"/>
      <c r="P1832" s="77"/>
      <c r="Q1832" s="27"/>
      <c r="R1832" s="45"/>
      <c r="S1832" s="55">
        <f>IF(Q1832="Bicouche",J1832*PU!$B$3,0)</f>
        <v>0</v>
      </c>
      <c r="T1832" s="23">
        <f>IF(Q1832="ECF",J1832*PU!$B$5,0)</f>
        <v>0</v>
      </c>
      <c r="U1832" s="23">
        <f>IF(Q1832="Enrobé projeté",J1832*PU!$B$7,0)</f>
        <v>0</v>
      </c>
      <c r="V1832" s="23">
        <f>IF(Q1832="PAT",J1832*PU!$B$9,0)</f>
        <v>0</v>
      </c>
      <c r="W1832" s="23">
        <f>IF(Q1832="Béton bitumineux",J1832*PU!$B$11,0)</f>
        <v>0</v>
      </c>
      <c r="X1832" s="23">
        <f>IF(Q1832="xxxxx",J1832*PU!$B$13,0)</f>
        <v>0</v>
      </c>
      <c r="Y1832" s="91">
        <f t="shared" si="563"/>
        <v>0</v>
      </c>
      <c r="Z1832" s="92"/>
      <c r="AA1832" s="92"/>
      <c r="AB1832" s="67" t="str">
        <f t="shared" si="564"/>
        <v/>
      </c>
      <c r="AC1832" s="67" t="str">
        <f t="shared" si="565"/>
        <v/>
      </c>
      <c r="AD1832" s="67" t="str">
        <f t="shared" si="566"/>
        <v/>
      </c>
      <c r="AE1832" s="31"/>
      <c r="AF1832" s="23">
        <f t="shared" si="568"/>
        <v>0</v>
      </c>
      <c r="AG1832" s="23">
        <f t="shared" si="569"/>
        <v>0</v>
      </c>
      <c r="AH1832" s="23">
        <f t="shared" si="570"/>
        <v>0</v>
      </c>
      <c r="AI1832" s="23">
        <f t="shared" si="571"/>
        <v>0</v>
      </c>
      <c r="AJ1832" s="23">
        <f t="shared" si="572"/>
        <v>0</v>
      </c>
    </row>
    <row r="1833" spans="1:36" x14ac:dyDescent="0.2">
      <c r="A1833" s="40"/>
      <c r="B1833" s="98"/>
      <c r="C1833" s="41"/>
      <c r="D1833" s="74"/>
      <c r="E1833" s="93" t="str">
        <f t="shared" si="567"/>
        <v/>
      </c>
      <c r="F1833" s="27"/>
      <c r="G1833" s="41"/>
      <c r="H1833" s="76"/>
      <c r="I1833" s="109"/>
      <c r="J1833" s="94" t="str">
        <f t="shared" si="562"/>
        <v/>
      </c>
      <c r="K1833" s="27"/>
      <c r="L1833" s="27"/>
      <c r="M1833" s="27"/>
      <c r="N1833" s="27"/>
      <c r="O1833" s="27"/>
      <c r="P1833" s="77"/>
      <c r="Q1833" s="27"/>
      <c r="R1833" s="45"/>
      <c r="S1833" s="55">
        <f>IF(Q1833="Bicouche",J1833*PU!$B$3,0)</f>
        <v>0</v>
      </c>
      <c r="T1833" s="23">
        <f>IF(Q1833="ECF",J1833*PU!$B$5,0)</f>
        <v>0</v>
      </c>
      <c r="U1833" s="23">
        <f>IF(Q1833="Enrobé projeté",J1833*PU!$B$7,0)</f>
        <v>0</v>
      </c>
      <c r="V1833" s="23">
        <f>IF(Q1833="PAT",J1833*PU!$B$9,0)</f>
        <v>0</v>
      </c>
      <c r="W1833" s="23">
        <f>IF(Q1833="Béton bitumineux",J1833*PU!$B$11,0)</f>
        <v>0</v>
      </c>
      <c r="X1833" s="23">
        <f>IF(Q1833="xxxxx",J1833*PU!$B$13,0)</f>
        <v>0</v>
      </c>
      <c r="Y1833" s="91">
        <f t="shared" si="563"/>
        <v>0</v>
      </c>
      <c r="Z1833" s="92"/>
      <c r="AA1833" s="92"/>
      <c r="AB1833" s="67" t="str">
        <f t="shared" si="564"/>
        <v/>
      </c>
      <c r="AC1833" s="67" t="str">
        <f t="shared" si="565"/>
        <v/>
      </c>
      <c r="AD1833" s="67" t="str">
        <f t="shared" si="566"/>
        <v/>
      </c>
      <c r="AE1833" s="31"/>
      <c r="AF1833" s="23">
        <f t="shared" si="568"/>
        <v>0</v>
      </c>
      <c r="AG1833" s="23">
        <f t="shared" si="569"/>
        <v>0</v>
      </c>
      <c r="AH1833" s="23">
        <f t="shared" si="570"/>
        <v>0</v>
      </c>
      <c r="AI1833" s="23">
        <f t="shared" si="571"/>
        <v>0</v>
      </c>
      <c r="AJ1833" s="23">
        <f t="shared" si="572"/>
        <v>0</v>
      </c>
    </row>
    <row r="1834" spans="1:36" x14ac:dyDescent="0.2">
      <c r="A1834" s="40"/>
      <c r="B1834" s="98"/>
      <c r="C1834" s="41"/>
      <c r="D1834" s="74"/>
      <c r="E1834" s="93" t="str">
        <f t="shared" si="567"/>
        <v/>
      </c>
      <c r="F1834" s="27"/>
      <c r="G1834" s="41"/>
      <c r="H1834" s="76"/>
      <c r="I1834" s="109"/>
      <c r="J1834" s="94" t="str">
        <f t="shared" si="562"/>
        <v/>
      </c>
      <c r="K1834" s="27"/>
      <c r="L1834" s="27"/>
      <c r="M1834" s="27"/>
      <c r="N1834" s="27"/>
      <c r="O1834" s="27"/>
      <c r="P1834" s="77"/>
      <c r="Q1834" s="27"/>
      <c r="R1834" s="45"/>
      <c r="S1834" s="55">
        <f>IF(Q1834="Bicouche",J1834*PU!$B$3,0)</f>
        <v>0</v>
      </c>
      <c r="T1834" s="23">
        <f>IF(Q1834="ECF",J1834*PU!$B$5,0)</f>
        <v>0</v>
      </c>
      <c r="U1834" s="23">
        <f>IF(Q1834="Enrobé projeté",J1834*PU!$B$7,0)</f>
        <v>0</v>
      </c>
      <c r="V1834" s="23">
        <f>IF(Q1834="PAT",J1834*PU!$B$9,0)</f>
        <v>0</v>
      </c>
      <c r="W1834" s="23">
        <f>IF(Q1834="Béton bitumineux",J1834*PU!$B$11,0)</f>
        <v>0</v>
      </c>
      <c r="X1834" s="23">
        <f>IF(Q1834="xxxxx",J1834*PU!$B$13,0)</f>
        <v>0</v>
      </c>
      <c r="Y1834" s="91">
        <f t="shared" si="563"/>
        <v>0</v>
      </c>
      <c r="Z1834" s="92"/>
      <c r="AA1834" s="92"/>
      <c r="AB1834" s="67" t="str">
        <f t="shared" si="564"/>
        <v/>
      </c>
      <c r="AC1834" s="67" t="str">
        <f t="shared" si="565"/>
        <v/>
      </c>
      <c r="AD1834" s="67" t="str">
        <f t="shared" si="566"/>
        <v/>
      </c>
      <c r="AE1834" s="31"/>
      <c r="AF1834" s="23">
        <f t="shared" si="568"/>
        <v>0</v>
      </c>
      <c r="AG1834" s="23">
        <f t="shared" si="569"/>
        <v>0</v>
      </c>
      <c r="AH1834" s="23">
        <f t="shared" si="570"/>
        <v>0</v>
      </c>
      <c r="AI1834" s="23">
        <f t="shared" si="571"/>
        <v>0</v>
      </c>
      <c r="AJ1834" s="23">
        <f t="shared" si="572"/>
        <v>0</v>
      </c>
    </row>
    <row r="1835" spans="1:36" x14ac:dyDescent="0.2">
      <c r="A1835" s="40"/>
      <c r="B1835" s="98"/>
      <c r="C1835" s="41"/>
      <c r="D1835" s="74"/>
      <c r="E1835" s="93" t="str">
        <f t="shared" si="567"/>
        <v/>
      </c>
      <c r="F1835" s="27"/>
      <c r="G1835" s="41"/>
      <c r="H1835" s="76"/>
      <c r="I1835" s="109"/>
      <c r="J1835" s="94" t="str">
        <f t="shared" si="562"/>
        <v/>
      </c>
      <c r="K1835" s="27"/>
      <c r="L1835" s="27"/>
      <c r="M1835" s="27"/>
      <c r="N1835" s="27"/>
      <c r="O1835" s="27"/>
      <c r="P1835" s="77"/>
      <c r="Q1835" s="27"/>
      <c r="R1835" s="45"/>
      <c r="S1835" s="55">
        <f>IF(Q1835="Bicouche",J1835*PU!$B$3,0)</f>
        <v>0</v>
      </c>
      <c r="T1835" s="23">
        <f>IF(Q1835="ECF",J1835*PU!$B$5,0)</f>
        <v>0</v>
      </c>
      <c r="U1835" s="23">
        <f>IF(Q1835="Enrobé projeté",J1835*PU!$B$7,0)</f>
        <v>0</v>
      </c>
      <c r="V1835" s="23">
        <f>IF(Q1835="PAT",J1835*PU!$B$9,0)</f>
        <v>0</v>
      </c>
      <c r="W1835" s="23">
        <f>IF(Q1835="Béton bitumineux",J1835*PU!$B$11,0)</f>
        <v>0</v>
      </c>
      <c r="X1835" s="23">
        <f>IF(Q1835="xxxxx",J1835*PU!$B$13,0)</f>
        <v>0</v>
      </c>
      <c r="Y1835" s="91">
        <f t="shared" si="563"/>
        <v>0</v>
      </c>
      <c r="Z1835" s="92"/>
      <c r="AA1835" s="92"/>
      <c r="AB1835" s="67" t="str">
        <f t="shared" si="564"/>
        <v/>
      </c>
      <c r="AC1835" s="67" t="str">
        <f t="shared" si="565"/>
        <v/>
      </c>
      <c r="AD1835" s="67" t="str">
        <f t="shared" si="566"/>
        <v/>
      </c>
      <c r="AE1835" s="31"/>
      <c r="AF1835" s="23">
        <f t="shared" si="568"/>
        <v>0</v>
      </c>
      <c r="AG1835" s="23">
        <f t="shared" si="569"/>
        <v>0</v>
      </c>
      <c r="AH1835" s="23">
        <f t="shared" si="570"/>
        <v>0</v>
      </c>
      <c r="AI1835" s="23">
        <f t="shared" si="571"/>
        <v>0</v>
      </c>
      <c r="AJ1835" s="23">
        <f t="shared" si="572"/>
        <v>0</v>
      </c>
    </row>
    <row r="1836" spans="1:36" x14ac:dyDescent="0.2">
      <c r="A1836" s="40"/>
      <c r="B1836" s="98"/>
      <c r="C1836" s="41"/>
      <c r="D1836" s="74"/>
      <c r="E1836" s="93" t="str">
        <f t="shared" si="567"/>
        <v/>
      </c>
      <c r="F1836" s="27"/>
      <c r="G1836" s="41"/>
      <c r="H1836" s="76"/>
      <c r="I1836" s="109"/>
      <c r="J1836" s="94" t="str">
        <f t="shared" ref="J1836:J1899" si="573">IF(I1836="","",H1836*I1836)</f>
        <v/>
      </c>
      <c r="K1836" s="27"/>
      <c r="L1836" s="27"/>
      <c r="M1836" s="27"/>
      <c r="N1836" s="27"/>
      <c r="O1836" s="27"/>
      <c r="P1836" s="77"/>
      <c r="Q1836" s="27"/>
      <c r="R1836" s="45"/>
      <c r="S1836" s="55">
        <f>IF(Q1836="Bicouche",J1836*PU!$B$3,0)</f>
        <v>0</v>
      </c>
      <c r="T1836" s="23">
        <f>IF(Q1836="ECF",J1836*PU!$B$5,0)</f>
        <v>0</v>
      </c>
      <c r="U1836" s="23">
        <f>IF(Q1836="Enrobé projeté",J1836*PU!$B$7,0)</f>
        <v>0</v>
      </c>
      <c r="V1836" s="23">
        <f>IF(Q1836="PAT",J1836*PU!$B$9,0)</f>
        <v>0</v>
      </c>
      <c r="W1836" s="23">
        <f>IF(Q1836="Béton bitumineux",J1836*PU!$B$11,0)</f>
        <v>0</v>
      </c>
      <c r="X1836" s="23">
        <f>IF(Q1836="xxxxx",J1836*PU!$B$13,0)</f>
        <v>0</v>
      </c>
      <c r="Y1836" s="91">
        <f t="shared" ref="Y1836:Y1899" si="574">SUM(S1836:X1836)</f>
        <v>0</v>
      </c>
      <c r="Z1836" s="92"/>
      <c r="AA1836" s="92"/>
      <c r="AB1836" s="67" t="str">
        <f t="shared" ref="AB1836:AB1899" si="575">IF(R1836="Année N",Y1836+Z1836+AA1836,"")</f>
        <v/>
      </c>
      <c r="AC1836" s="67" t="str">
        <f t="shared" ref="AC1836:AC1899" si="576">IF(R1836="N+1",Y1836+Z1836+AA1836,"")</f>
        <v/>
      </c>
      <c r="AD1836" s="67" t="str">
        <f t="shared" ref="AD1836:AD1899" si="577">IF(R1836="&gt; N+1",Y1836+Z1836+AA1836,"")</f>
        <v/>
      </c>
      <c r="AE1836" s="31"/>
      <c r="AF1836" s="23">
        <f t="shared" si="568"/>
        <v>0</v>
      </c>
      <c r="AG1836" s="23">
        <f t="shared" si="569"/>
        <v>0</v>
      </c>
      <c r="AH1836" s="23">
        <f t="shared" si="570"/>
        <v>0</v>
      </c>
      <c r="AI1836" s="23">
        <f t="shared" si="571"/>
        <v>0</v>
      </c>
      <c r="AJ1836" s="23">
        <f t="shared" si="572"/>
        <v>0</v>
      </c>
    </row>
    <row r="1837" spans="1:36" x14ac:dyDescent="0.2">
      <c r="A1837" s="40"/>
      <c r="B1837" s="98"/>
      <c r="C1837" s="41"/>
      <c r="D1837" s="74"/>
      <c r="E1837" s="93" t="str">
        <f t="shared" si="567"/>
        <v/>
      </c>
      <c r="F1837" s="27"/>
      <c r="G1837" s="41"/>
      <c r="H1837" s="76"/>
      <c r="I1837" s="109"/>
      <c r="J1837" s="94" t="str">
        <f t="shared" si="573"/>
        <v/>
      </c>
      <c r="K1837" s="27"/>
      <c r="L1837" s="27"/>
      <c r="M1837" s="27"/>
      <c r="N1837" s="27"/>
      <c r="O1837" s="27"/>
      <c r="P1837" s="77"/>
      <c r="Q1837" s="27"/>
      <c r="R1837" s="45"/>
      <c r="S1837" s="55">
        <f>IF(Q1837="Bicouche",J1837*PU!$B$3,0)</f>
        <v>0</v>
      </c>
      <c r="T1837" s="23">
        <f>IF(Q1837="ECF",J1837*PU!$B$5,0)</f>
        <v>0</v>
      </c>
      <c r="U1837" s="23">
        <f>IF(Q1837="Enrobé projeté",J1837*PU!$B$7,0)</f>
        <v>0</v>
      </c>
      <c r="V1837" s="23">
        <f>IF(Q1837="PAT",J1837*PU!$B$9,0)</f>
        <v>0</v>
      </c>
      <c r="W1837" s="23">
        <f>IF(Q1837="Béton bitumineux",J1837*PU!$B$11,0)</f>
        <v>0</v>
      </c>
      <c r="X1837" s="23">
        <f>IF(Q1837="xxxxx",J1837*PU!$B$13,0)</f>
        <v>0</v>
      </c>
      <c r="Y1837" s="91">
        <f t="shared" si="574"/>
        <v>0</v>
      </c>
      <c r="Z1837" s="92"/>
      <c r="AA1837" s="92"/>
      <c r="AB1837" s="67" t="str">
        <f t="shared" si="575"/>
        <v/>
      </c>
      <c r="AC1837" s="67" t="str">
        <f t="shared" si="576"/>
        <v/>
      </c>
      <c r="AD1837" s="67" t="str">
        <f t="shared" si="577"/>
        <v/>
      </c>
      <c r="AE1837" s="31"/>
      <c r="AF1837" s="23">
        <f t="shared" si="568"/>
        <v>0</v>
      </c>
      <c r="AG1837" s="23">
        <f t="shared" si="569"/>
        <v>0</v>
      </c>
      <c r="AH1837" s="23">
        <f t="shared" si="570"/>
        <v>0</v>
      </c>
      <c r="AI1837" s="23">
        <f t="shared" si="571"/>
        <v>0</v>
      </c>
      <c r="AJ1837" s="23">
        <f t="shared" si="572"/>
        <v>0</v>
      </c>
    </row>
    <row r="1838" spans="1:36" x14ac:dyDescent="0.2">
      <c r="A1838" s="40"/>
      <c r="B1838" s="98"/>
      <c r="C1838" s="41"/>
      <c r="D1838" s="74"/>
      <c r="E1838" s="93" t="str">
        <f t="shared" si="567"/>
        <v/>
      </c>
      <c r="F1838" s="27"/>
      <c r="G1838" s="41"/>
      <c r="H1838" s="76"/>
      <c r="I1838" s="109"/>
      <c r="J1838" s="94" t="str">
        <f t="shared" si="573"/>
        <v/>
      </c>
      <c r="K1838" s="27"/>
      <c r="L1838" s="27"/>
      <c r="M1838" s="27"/>
      <c r="N1838" s="27"/>
      <c r="O1838" s="27"/>
      <c r="P1838" s="77"/>
      <c r="Q1838" s="27"/>
      <c r="R1838" s="45"/>
      <c r="S1838" s="55">
        <f>IF(Q1838="Bicouche",J1838*PU!$B$3,0)</f>
        <v>0</v>
      </c>
      <c r="T1838" s="23">
        <f>IF(Q1838="ECF",J1838*PU!$B$5,0)</f>
        <v>0</v>
      </c>
      <c r="U1838" s="23">
        <f>IF(Q1838="Enrobé projeté",J1838*PU!$B$7,0)</f>
        <v>0</v>
      </c>
      <c r="V1838" s="23">
        <f>IF(Q1838="PAT",J1838*PU!$B$9,0)</f>
        <v>0</v>
      </c>
      <c r="W1838" s="23">
        <f>IF(Q1838="Béton bitumineux",J1838*PU!$B$11,0)</f>
        <v>0</v>
      </c>
      <c r="X1838" s="23">
        <f>IF(Q1838="xxxxx",J1838*PU!$B$13,0)</f>
        <v>0</v>
      </c>
      <c r="Y1838" s="91">
        <f t="shared" si="574"/>
        <v>0</v>
      </c>
      <c r="Z1838" s="92"/>
      <c r="AA1838" s="92"/>
      <c r="AB1838" s="67" t="str">
        <f t="shared" si="575"/>
        <v/>
      </c>
      <c r="AC1838" s="67" t="str">
        <f t="shared" si="576"/>
        <v/>
      </c>
      <c r="AD1838" s="67" t="str">
        <f t="shared" si="577"/>
        <v/>
      </c>
      <c r="AE1838" s="31"/>
      <c r="AF1838" s="23">
        <f t="shared" si="568"/>
        <v>0</v>
      </c>
      <c r="AG1838" s="23">
        <f t="shared" si="569"/>
        <v>0</v>
      </c>
      <c r="AH1838" s="23">
        <f t="shared" si="570"/>
        <v>0</v>
      </c>
      <c r="AI1838" s="23">
        <f t="shared" si="571"/>
        <v>0</v>
      </c>
      <c r="AJ1838" s="23">
        <f t="shared" si="572"/>
        <v>0</v>
      </c>
    </row>
    <row r="1839" spans="1:36" x14ac:dyDescent="0.2">
      <c r="A1839" s="40"/>
      <c r="B1839" s="98"/>
      <c r="C1839" s="41"/>
      <c r="D1839" s="74"/>
      <c r="E1839" s="93" t="str">
        <f t="shared" si="567"/>
        <v/>
      </c>
      <c r="F1839" s="27"/>
      <c r="G1839" s="41"/>
      <c r="H1839" s="76"/>
      <c r="I1839" s="109"/>
      <c r="J1839" s="94" t="str">
        <f t="shared" si="573"/>
        <v/>
      </c>
      <c r="K1839" s="27"/>
      <c r="L1839" s="27"/>
      <c r="M1839" s="27"/>
      <c r="N1839" s="27"/>
      <c r="O1839" s="27"/>
      <c r="P1839" s="77"/>
      <c r="Q1839" s="27"/>
      <c r="R1839" s="45"/>
      <c r="S1839" s="55">
        <f>IF(Q1839="Bicouche",J1839*PU!$B$3,0)</f>
        <v>0</v>
      </c>
      <c r="T1839" s="23">
        <f>IF(Q1839="ECF",J1839*PU!$B$5,0)</f>
        <v>0</v>
      </c>
      <c r="U1839" s="23">
        <f>IF(Q1839="Enrobé projeté",J1839*PU!$B$7,0)</f>
        <v>0</v>
      </c>
      <c r="V1839" s="23">
        <f>IF(Q1839="PAT",J1839*PU!$B$9,0)</f>
        <v>0</v>
      </c>
      <c r="W1839" s="23">
        <f>IF(Q1839="Béton bitumineux",J1839*PU!$B$11,0)</f>
        <v>0</v>
      </c>
      <c r="X1839" s="23">
        <f>IF(Q1839="xxxxx",J1839*PU!$B$13,0)</f>
        <v>0</v>
      </c>
      <c r="Y1839" s="91">
        <f t="shared" si="574"/>
        <v>0</v>
      </c>
      <c r="Z1839" s="92"/>
      <c r="AA1839" s="92"/>
      <c r="AB1839" s="67" t="str">
        <f t="shared" si="575"/>
        <v/>
      </c>
      <c r="AC1839" s="67" t="str">
        <f t="shared" si="576"/>
        <v/>
      </c>
      <c r="AD1839" s="67" t="str">
        <f t="shared" si="577"/>
        <v/>
      </c>
      <c r="AE1839" s="31"/>
      <c r="AF1839" s="23">
        <f t="shared" si="568"/>
        <v>0</v>
      </c>
      <c r="AG1839" s="23">
        <f t="shared" si="569"/>
        <v>0</v>
      </c>
      <c r="AH1839" s="23">
        <f t="shared" si="570"/>
        <v>0</v>
      </c>
      <c r="AI1839" s="23">
        <f t="shared" si="571"/>
        <v>0</v>
      </c>
      <c r="AJ1839" s="23">
        <f t="shared" si="572"/>
        <v>0</v>
      </c>
    </row>
    <row r="1840" spans="1:36" x14ac:dyDescent="0.2">
      <c r="A1840" s="40"/>
      <c r="B1840" s="98"/>
      <c r="C1840" s="41"/>
      <c r="D1840" s="74"/>
      <c r="E1840" s="93" t="str">
        <f t="shared" si="567"/>
        <v/>
      </c>
      <c r="F1840" s="27"/>
      <c r="G1840" s="41"/>
      <c r="H1840" s="76"/>
      <c r="I1840" s="109"/>
      <c r="J1840" s="94" t="str">
        <f t="shared" si="573"/>
        <v/>
      </c>
      <c r="K1840" s="27"/>
      <c r="L1840" s="27"/>
      <c r="M1840" s="27"/>
      <c r="N1840" s="27"/>
      <c r="O1840" s="27"/>
      <c r="P1840" s="77"/>
      <c r="Q1840" s="27"/>
      <c r="R1840" s="45"/>
      <c r="S1840" s="55">
        <f>IF(Q1840="Bicouche",J1840*PU!$B$3,0)</f>
        <v>0</v>
      </c>
      <c r="T1840" s="23">
        <f>IF(Q1840="ECF",J1840*PU!$B$5,0)</f>
        <v>0</v>
      </c>
      <c r="U1840" s="23">
        <f>IF(Q1840="Enrobé projeté",J1840*PU!$B$7,0)</f>
        <v>0</v>
      </c>
      <c r="V1840" s="23">
        <f>IF(Q1840="PAT",J1840*PU!$B$9,0)</f>
        <v>0</v>
      </c>
      <c r="W1840" s="23">
        <f>IF(Q1840="Béton bitumineux",J1840*PU!$B$11,0)</f>
        <v>0</v>
      </c>
      <c r="X1840" s="23">
        <f>IF(Q1840="xxxxx",J1840*PU!$B$13,0)</f>
        <v>0</v>
      </c>
      <c r="Y1840" s="91">
        <f t="shared" si="574"/>
        <v>0</v>
      </c>
      <c r="Z1840" s="92"/>
      <c r="AA1840" s="92"/>
      <c r="AB1840" s="67" t="str">
        <f t="shared" si="575"/>
        <v/>
      </c>
      <c r="AC1840" s="67" t="str">
        <f t="shared" si="576"/>
        <v/>
      </c>
      <c r="AD1840" s="67" t="str">
        <f t="shared" si="577"/>
        <v/>
      </c>
      <c r="AE1840" s="31"/>
      <c r="AF1840" s="23">
        <f t="shared" si="568"/>
        <v>0</v>
      </c>
      <c r="AG1840" s="23">
        <f t="shared" si="569"/>
        <v>0</v>
      </c>
      <c r="AH1840" s="23">
        <f t="shared" si="570"/>
        <v>0</v>
      </c>
      <c r="AI1840" s="23">
        <f t="shared" si="571"/>
        <v>0</v>
      </c>
      <c r="AJ1840" s="23">
        <f t="shared" si="572"/>
        <v>0</v>
      </c>
    </row>
    <row r="1841" spans="1:36" x14ac:dyDescent="0.2">
      <c r="A1841" s="40"/>
      <c r="B1841" s="98"/>
      <c r="C1841" s="41"/>
      <c r="D1841" s="74"/>
      <c r="E1841" s="93" t="str">
        <f t="shared" si="567"/>
        <v/>
      </c>
      <c r="F1841" s="27"/>
      <c r="G1841" s="41"/>
      <c r="H1841" s="76"/>
      <c r="I1841" s="109"/>
      <c r="J1841" s="94" t="str">
        <f t="shared" si="573"/>
        <v/>
      </c>
      <c r="K1841" s="27"/>
      <c r="L1841" s="27"/>
      <c r="M1841" s="27"/>
      <c r="N1841" s="27"/>
      <c r="O1841" s="27"/>
      <c r="P1841" s="77"/>
      <c r="Q1841" s="27"/>
      <c r="R1841" s="45"/>
      <c r="S1841" s="55">
        <f>IF(Q1841="Bicouche",J1841*PU!$B$3,0)</f>
        <v>0</v>
      </c>
      <c r="T1841" s="23">
        <f>IF(Q1841="ECF",J1841*PU!$B$5,0)</f>
        <v>0</v>
      </c>
      <c r="U1841" s="23">
        <f>IF(Q1841="Enrobé projeté",J1841*PU!$B$7,0)</f>
        <v>0</v>
      </c>
      <c r="V1841" s="23">
        <f>IF(Q1841="PAT",J1841*PU!$B$9,0)</f>
        <v>0</v>
      </c>
      <c r="W1841" s="23">
        <f>IF(Q1841="Béton bitumineux",J1841*PU!$B$11,0)</f>
        <v>0</v>
      </c>
      <c r="X1841" s="23">
        <f>IF(Q1841="xxxxx",J1841*PU!$B$13,0)</f>
        <v>0</v>
      </c>
      <c r="Y1841" s="91">
        <f t="shared" si="574"/>
        <v>0</v>
      </c>
      <c r="Z1841" s="92"/>
      <c r="AA1841" s="92"/>
      <c r="AB1841" s="67" t="str">
        <f t="shared" si="575"/>
        <v/>
      </c>
      <c r="AC1841" s="67" t="str">
        <f t="shared" si="576"/>
        <v/>
      </c>
      <c r="AD1841" s="67" t="str">
        <f t="shared" si="577"/>
        <v/>
      </c>
      <c r="AE1841" s="31"/>
      <c r="AF1841" s="23">
        <f t="shared" si="568"/>
        <v>0</v>
      </c>
      <c r="AG1841" s="23">
        <f t="shared" si="569"/>
        <v>0</v>
      </c>
      <c r="AH1841" s="23">
        <f t="shared" si="570"/>
        <v>0</v>
      </c>
      <c r="AI1841" s="23">
        <f t="shared" si="571"/>
        <v>0</v>
      </c>
      <c r="AJ1841" s="23">
        <f t="shared" si="572"/>
        <v>0</v>
      </c>
    </row>
    <row r="1842" spans="1:36" x14ac:dyDescent="0.2">
      <c r="A1842" s="40"/>
      <c r="B1842" s="98"/>
      <c r="C1842" s="41"/>
      <c r="D1842" s="74"/>
      <c r="E1842" s="93" t="str">
        <f t="shared" si="567"/>
        <v/>
      </c>
      <c r="F1842" s="27"/>
      <c r="G1842" s="41"/>
      <c r="H1842" s="76"/>
      <c r="I1842" s="109"/>
      <c r="J1842" s="94" t="str">
        <f t="shared" si="573"/>
        <v/>
      </c>
      <c r="K1842" s="27"/>
      <c r="L1842" s="27"/>
      <c r="M1842" s="27"/>
      <c r="N1842" s="27"/>
      <c r="O1842" s="27"/>
      <c r="P1842" s="77"/>
      <c r="Q1842" s="27"/>
      <c r="R1842" s="45"/>
      <c r="S1842" s="55">
        <f>IF(Q1842="Bicouche",J1842*PU!$B$3,0)</f>
        <v>0</v>
      </c>
      <c r="T1842" s="23">
        <f>IF(Q1842="ECF",J1842*PU!$B$5,0)</f>
        <v>0</v>
      </c>
      <c r="U1842" s="23">
        <f>IF(Q1842="Enrobé projeté",J1842*PU!$B$7,0)</f>
        <v>0</v>
      </c>
      <c r="V1842" s="23">
        <f>IF(Q1842="PAT",J1842*PU!$B$9,0)</f>
        <v>0</v>
      </c>
      <c r="W1842" s="23">
        <f>IF(Q1842="Béton bitumineux",J1842*PU!$B$11,0)</f>
        <v>0</v>
      </c>
      <c r="X1842" s="23">
        <f>IF(Q1842="xxxxx",J1842*PU!$B$13,0)</f>
        <v>0</v>
      </c>
      <c r="Y1842" s="91">
        <f t="shared" si="574"/>
        <v>0</v>
      </c>
      <c r="Z1842" s="92"/>
      <c r="AA1842" s="92"/>
      <c r="AB1842" s="67" t="str">
        <f t="shared" si="575"/>
        <v/>
      </c>
      <c r="AC1842" s="67" t="str">
        <f t="shared" si="576"/>
        <v/>
      </c>
      <c r="AD1842" s="67" t="str">
        <f t="shared" si="577"/>
        <v/>
      </c>
      <c r="AE1842" s="31"/>
      <c r="AF1842" s="23">
        <f t="shared" si="568"/>
        <v>0</v>
      </c>
      <c r="AG1842" s="23">
        <f t="shared" si="569"/>
        <v>0</v>
      </c>
      <c r="AH1842" s="23">
        <f t="shared" si="570"/>
        <v>0</v>
      </c>
      <c r="AI1842" s="23">
        <f t="shared" si="571"/>
        <v>0</v>
      </c>
      <c r="AJ1842" s="23">
        <f t="shared" si="572"/>
        <v>0</v>
      </c>
    </row>
    <row r="1843" spans="1:36" x14ac:dyDescent="0.2">
      <c r="A1843" s="40"/>
      <c r="B1843" s="98"/>
      <c r="C1843" s="41"/>
      <c r="D1843" s="74"/>
      <c r="E1843" s="93" t="str">
        <f t="shared" si="567"/>
        <v/>
      </c>
      <c r="F1843" s="27"/>
      <c r="G1843" s="41"/>
      <c r="H1843" s="76"/>
      <c r="I1843" s="109"/>
      <c r="J1843" s="94" t="str">
        <f t="shared" si="573"/>
        <v/>
      </c>
      <c r="K1843" s="27"/>
      <c r="L1843" s="27"/>
      <c r="M1843" s="27"/>
      <c r="N1843" s="27"/>
      <c r="O1843" s="27"/>
      <c r="P1843" s="77"/>
      <c r="Q1843" s="27"/>
      <c r="R1843" s="45"/>
      <c r="S1843" s="55">
        <f>IF(Q1843="Bicouche",J1843*PU!$B$3,0)</f>
        <v>0</v>
      </c>
      <c r="T1843" s="23">
        <f>IF(Q1843="ECF",J1843*PU!$B$5,0)</f>
        <v>0</v>
      </c>
      <c r="U1843" s="23">
        <f>IF(Q1843="Enrobé projeté",J1843*PU!$B$7,0)</f>
        <v>0</v>
      </c>
      <c r="V1843" s="23">
        <f>IF(Q1843="PAT",J1843*PU!$B$9,0)</f>
        <v>0</v>
      </c>
      <c r="W1843" s="23">
        <f>IF(Q1843="Béton bitumineux",J1843*PU!$B$11,0)</f>
        <v>0</v>
      </c>
      <c r="X1843" s="23">
        <f>IF(Q1843="xxxxx",J1843*PU!$B$13,0)</f>
        <v>0</v>
      </c>
      <c r="Y1843" s="91">
        <f t="shared" si="574"/>
        <v>0</v>
      </c>
      <c r="Z1843" s="92"/>
      <c r="AA1843" s="92"/>
      <c r="AB1843" s="67" t="str">
        <f t="shared" si="575"/>
        <v/>
      </c>
      <c r="AC1843" s="67" t="str">
        <f t="shared" si="576"/>
        <v/>
      </c>
      <c r="AD1843" s="67" t="str">
        <f t="shared" si="577"/>
        <v/>
      </c>
      <c r="AE1843" s="31"/>
      <c r="AF1843" s="23">
        <f t="shared" si="568"/>
        <v>0</v>
      </c>
      <c r="AG1843" s="23">
        <f t="shared" si="569"/>
        <v>0</v>
      </c>
      <c r="AH1843" s="23">
        <f t="shared" si="570"/>
        <v>0</v>
      </c>
      <c r="AI1843" s="23">
        <f t="shared" si="571"/>
        <v>0</v>
      </c>
      <c r="AJ1843" s="23">
        <f t="shared" si="572"/>
        <v>0</v>
      </c>
    </row>
    <row r="1844" spans="1:36" x14ac:dyDescent="0.2">
      <c r="A1844" s="40"/>
      <c r="B1844" s="98"/>
      <c r="C1844" s="41"/>
      <c r="D1844" s="74"/>
      <c r="E1844" s="93" t="str">
        <f t="shared" si="567"/>
        <v/>
      </c>
      <c r="F1844" s="27"/>
      <c r="G1844" s="41"/>
      <c r="H1844" s="76"/>
      <c r="I1844" s="109"/>
      <c r="J1844" s="94" t="str">
        <f t="shared" si="573"/>
        <v/>
      </c>
      <c r="K1844" s="27"/>
      <c r="L1844" s="27"/>
      <c r="M1844" s="27"/>
      <c r="N1844" s="27"/>
      <c r="O1844" s="27"/>
      <c r="P1844" s="77"/>
      <c r="Q1844" s="27"/>
      <c r="R1844" s="45"/>
      <c r="S1844" s="55">
        <f>IF(Q1844="Bicouche",J1844*PU!$B$3,0)</f>
        <v>0</v>
      </c>
      <c r="T1844" s="23">
        <f>IF(Q1844="ECF",J1844*PU!$B$5,0)</f>
        <v>0</v>
      </c>
      <c r="U1844" s="23">
        <f>IF(Q1844="Enrobé projeté",J1844*PU!$B$7,0)</f>
        <v>0</v>
      </c>
      <c r="V1844" s="23">
        <f>IF(Q1844="PAT",J1844*PU!$B$9,0)</f>
        <v>0</v>
      </c>
      <c r="W1844" s="23">
        <f>IF(Q1844="Béton bitumineux",J1844*PU!$B$11,0)</f>
        <v>0</v>
      </c>
      <c r="X1844" s="23">
        <f>IF(Q1844="xxxxx",J1844*PU!$B$13,0)</f>
        <v>0</v>
      </c>
      <c r="Y1844" s="91">
        <f t="shared" si="574"/>
        <v>0</v>
      </c>
      <c r="Z1844" s="92"/>
      <c r="AA1844" s="92"/>
      <c r="AB1844" s="67" t="str">
        <f t="shared" si="575"/>
        <v/>
      </c>
      <c r="AC1844" s="67" t="str">
        <f t="shared" si="576"/>
        <v/>
      </c>
      <c r="AD1844" s="67" t="str">
        <f t="shared" si="577"/>
        <v/>
      </c>
      <c r="AE1844" s="31"/>
      <c r="AF1844" s="23">
        <f t="shared" si="568"/>
        <v>0</v>
      </c>
      <c r="AG1844" s="23">
        <f t="shared" si="569"/>
        <v>0</v>
      </c>
      <c r="AH1844" s="23">
        <f t="shared" si="570"/>
        <v>0</v>
      </c>
      <c r="AI1844" s="23">
        <f t="shared" si="571"/>
        <v>0</v>
      </c>
      <c r="AJ1844" s="23">
        <f t="shared" si="572"/>
        <v>0</v>
      </c>
    </row>
    <row r="1845" spans="1:36" x14ac:dyDescent="0.2">
      <c r="A1845" s="40"/>
      <c r="B1845" s="98"/>
      <c r="C1845" s="41"/>
      <c r="D1845" s="74"/>
      <c r="E1845" s="93" t="str">
        <f t="shared" si="567"/>
        <v/>
      </c>
      <c r="F1845" s="27"/>
      <c r="G1845" s="41"/>
      <c r="H1845" s="76"/>
      <c r="I1845" s="109"/>
      <c r="J1845" s="94" t="str">
        <f t="shared" si="573"/>
        <v/>
      </c>
      <c r="K1845" s="27"/>
      <c r="L1845" s="27"/>
      <c r="M1845" s="27"/>
      <c r="N1845" s="27"/>
      <c r="O1845" s="27"/>
      <c r="P1845" s="77"/>
      <c r="Q1845" s="27"/>
      <c r="R1845" s="45"/>
      <c r="S1845" s="55">
        <f>IF(Q1845="Bicouche",J1845*PU!$B$3,0)</f>
        <v>0</v>
      </c>
      <c r="T1845" s="23">
        <f>IF(Q1845="ECF",J1845*PU!$B$5,0)</f>
        <v>0</v>
      </c>
      <c r="U1845" s="23">
        <f>IF(Q1845="Enrobé projeté",J1845*PU!$B$7,0)</f>
        <v>0</v>
      </c>
      <c r="V1845" s="23">
        <f>IF(Q1845="PAT",J1845*PU!$B$9,0)</f>
        <v>0</v>
      </c>
      <c r="W1845" s="23">
        <f>IF(Q1845="Béton bitumineux",J1845*PU!$B$11,0)</f>
        <v>0</v>
      </c>
      <c r="X1845" s="23">
        <f>IF(Q1845="xxxxx",J1845*PU!$B$13,0)</f>
        <v>0</v>
      </c>
      <c r="Y1845" s="91">
        <f t="shared" si="574"/>
        <v>0</v>
      </c>
      <c r="Z1845" s="92"/>
      <c r="AA1845" s="92"/>
      <c r="AB1845" s="67" t="str">
        <f t="shared" si="575"/>
        <v/>
      </c>
      <c r="AC1845" s="67" t="str">
        <f t="shared" si="576"/>
        <v/>
      </c>
      <c r="AD1845" s="67" t="str">
        <f t="shared" si="577"/>
        <v/>
      </c>
      <c r="AE1845" s="31"/>
      <c r="AF1845" s="23">
        <f t="shared" si="568"/>
        <v>0</v>
      </c>
      <c r="AG1845" s="23">
        <f t="shared" si="569"/>
        <v>0</v>
      </c>
      <c r="AH1845" s="23">
        <f t="shared" si="570"/>
        <v>0</v>
      </c>
      <c r="AI1845" s="23">
        <f t="shared" si="571"/>
        <v>0</v>
      </c>
      <c r="AJ1845" s="23">
        <f t="shared" si="572"/>
        <v>0</v>
      </c>
    </row>
    <row r="1846" spans="1:36" x14ac:dyDescent="0.2">
      <c r="A1846" s="40"/>
      <c r="B1846" s="98"/>
      <c r="C1846" s="41"/>
      <c r="D1846" s="74"/>
      <c r="E1846" s="93" t="str">
        <f t="shared" si="567"/>
        <v/>
      </c>
      <c r="F1846" s="27"/>
      <c r="G1846" s="41"/>
      <c r="H1846" s="76"/>
      <c r="I1846" s="109"/>
      <c r="J1846" s="94" t="str">
        <f t="shared" si="573"/>
        <v/>
      </c>
      <c r="K1846" s="27"/>
      <c r="L1846" s="27"/>
      <c r="M1846" s="27"/>
      <c r="N1846" s="27"/>
      <c r="O1846" s="27"/>
      <c r="P1846" s="77"/>
      <c r="Q1846" s="27"/>
      <c r="R1846" s="45"/>
      <c r="S1846" s="55">
        <f>IF(Q1846="Bicouche",J1846*PU!$B$3,0)</f>
        <v>0</v>
      </c>
      <c r="T1846" s="23">
        <f>IF(Q1846="ECF",J1846*PU!$B$5,0)</f>
        <v>0</v>
      </c>
      <c r="U1846" s="23">
        <f>IF(Q1846="Enrobé projeté",J1846*PU!$B$7,0)</f>
        <v>0</v>
      </c>
      <c r="V1846" s="23">
        <f>IF(Q1846="PAT",J1846*PU!$B$9,0)</f>
        <v>0</v>
      </c>
      <c r="W1846" s="23">
        <f>IF(Q1846="Béton bitumineux",J1846*PU!$B$11,0)</f>
        <v>0</v>
      </c>
      <c r="X1846" s="23">
        <f>IF(Q1846="xxxxx",J1846*PU!$B$13,0)</f>
        <v>0</v>
      </c>
      <c r="Y1846" s="91">
        <f t="shared" si="574"/>
        <v>0</v>
      </c>
      <c r="Z1846" s="92"/>
      <c r="AA1846" s="92"/>
      <c r="AB1846" s="67" t="str">
        <f t="shared" si="575"/>
        <v/>
      </c>
      <c r="AC1846" s="67" t="str">
        <f t="shared" si="576"/>
        <v/>
      </c>
      <c r="AD1846" s="67" t="str">
        <f t="shared" si="577"/>
        <v/>
      </c>
      <c r="AE1846" s="31"/>
      <c r="AF1846" s="23">
        <f t="shared" si="568"/>
        <v>0</v>
      </c>
      <c r="AG1846" s="23">
        <f t="shared" si="569"/>
        <v>0</v>
      </c>
      <c r="AH1846" s="23">
        <f t="shared" si="570"/>
        <v>0</v>
      </c>
      <c r="AI1846" s="23">
        <f t="shared" si="571"/>
        <v>0</v>
      </c>
      <c r="AJ1846" s="23">
        <f t="shared" si="572"/>
        <v>0</v>
      </c>
    </row>
    <row r="1847" spans="1:36" x14ac:dyDescent="0.2">
      <c r="A1847" s="40"/>
      <c r="B1847" s="98"/>
      <c r="C1847" s="41"/>
      <c r="D1847" s="74"/>
      <c r="E1847" s="93" t="str">
        <f t="shared" si="567"/>
        <v/>
      </c>
      <c r="F1847" s="27"/>
      <c r="G1847" s="41"/>
      <c r="H1847" s="76"/>
      <c r="I1847" s="109"/>
      <c r="J1847" s="94" t="str">
        <f t="shared" si="573"/>
        <v/>
      </c>
      <c r="K1847" s="27"/>
      <c r="L1847" s="27"/>
      <c r="M1847" s="27"/>
      <c r="N1847" s="27"/>
      <c r="O1847" s="27"/>
      <c r="P1847" s="77"/>
      <c r="Q1847" s="27"/>
      <c r="R1847" s="45"/>
      <c r="S1847" s="55">
        <f>IF(Q1847="Bicouche",J1847*PU!$B$3,0)</f>
        <v>0</v>
      </c>
      <c r="T1847" s="23">
        <f>IF(Q1847="ECF",J1847*PU!$B$5,0)</f>
        <v>0</v>
      </c>
      <c r="U1847" s="23">
        <f>IF(Q1847="Enrobé projeté",J1847*PU!$B$7,0)</f>
        <v>0</v>
      </c>
      <c r="V1847" s="23">
        <f>IF(Q1847="PAT",J1847*PU!$B$9,0)</f>
        <v>0</v>
      </c>
      <c r="W1847" s="23">
        <f>IF(Q1847="Béton bitumineux",J1847*PU!$B$11,0)</f>
        <v>0</v>
      </c>
      <c r="X1847" s="23">
        <f>IF(Q1847="xxxxx",J1847*PU!$B$13,0)</f>
        <v>0</v>
      </c>
      <c r="Y1847" s="91">
        <f t="shared" si="574"/>
        <v>0</v>
      </c>
      <c r="Z1847" s="92"/>
      <c r="AA1847" s="92"/>
      <c r="AB1847" s="67" t="str">
        <f t="shared" si="575"/>
        <v/>
      </c>
      <c r="AC1847" s="67" t="str">
        <f t="shared" si="576"/>
        <v/>
      </c>
      <c r="AD1847" s="67" t="str">
        <f t="shared" si="577"/>
        <v/>
      </c>
      <c r="AE1847" s="31"/>
      <c r="AF1847" s="23">
        <f t="shared" si="568"/>
        <v>0</v>
      </c>
      <c r="AG1847" s="23">
        <f t="shared" si="569"/>
        <v>0</v>
      </c>
      <c r="AH1847" s="23">
        <f t="shared" si="570"/>
        <v>0</v>
      </c>
      <c r="AI1847" s="23">
        <f t="shared" si="571"/>
        <v>0</v>
      </c>
      <c r="AJ1847" s="23">
        <f t="shared" si="572"/>
        <v>0</v>
      </c>
    </row>
    <row r="1848" spans="1:36" x14ac:dyDescent="0.2">
      <c r="A1848" s="40"/>
      <c r="B1848" s="98"/>
      <c r="C1848" s="41"/>
      <c r="D1848" s="74"/>
      <c r="E1848" s="93" t="str">
        <f t="shared" si="567"/>
        <v/>
      </c>
      <c r="F1848" s="27"/>
      <c r="G1848" s="41"/>
      <c r="H1848" s="76"/>
      <c r="I1848" s="109"/>
      <c r="J1848" s="94" t="str">
        <f t="shared" si="573"/>
        <v/>
      </c>
      <c r="K1848" s="27"/>
      <c r="L1848" s="27"/>
      <c r="M1848" s="27"/>
      <c r="N1848" s="27"/>
      <c r="O1848" s="27"/>
      <c r="P1848" s="77"/>
      <c r="Q1848" s="27"/>
      <c r="R1848" s="45"/>
      <c r="S1848" s="55">
        <f>IF(Q1848="Bicouche",J1848*PU!$B$3,0)</f>
        <v>0</v>
      </c>
      <c r="T1848" s="23">
        <f>IF(Q1848="ECF",J1848*PU!$B$5,0)</f>
        <v>0</v>
      </c>
      <c r="U1848" s="23">
        <f>IF(Q1848="Enrobé projeté",J1848*PU!$B$7,0)</f>
        <v>0</v>
      </c>
      <c r="V1848" s="23">
        <f>IF(Q1848="PAT",J1848*PU!$B$9,0)</f>
        <v>0</v>
      </c>
      <c r="W1848" s="23">
        <f>IF(Q1848="Béton bitumineux",J1848*PU!$B$11,0)</f>
        <v>0</v>
      </c>
      <c r="X1848" s="23">
        <f>IF(Q1848="xxxxx",J1848*PU!$B$13,0)</f>
        <v>0</v>
      </c>
      <c r="Y1848" s="91">
        <f t="shared" si="574"/>
        <v>0</v>
      </c>
      <c r="Z1848" s="92"/>
      <c r="AA1848" s="92"/>
      <c r="AB1848" s="67" t="str">
        <f t="shared" si="575"/>
        <v/>
      </c>
      <c r="AC1848" s="67" t="str">
        <f t="shared" si="576"/>
        <v/>
      </c>
      <c r="AD1848" s="67" t="str">
        <f t="shared" si="577"/>
        <v/>
      </c>
      <c r="AE1848" s="31"/>
      <c r="AF1848" s="23">
        <f t="shared" si="568"/>
        <v>0</v>
      </c>
      <c r="AG1848" s="23">
        <f t="shared" si="569"/>
        <v>0</v>
      </c>
      <c r="AH1848" s="23">
        <f t="shared" si="570"/>
        <v>0</v>
      </c>
      <c r="AI1848" s="23">
        <f t="shared" si="571"/>
        <v>0</v>
      </c>
      <c r="AJ1848" s="23">
        <f t="shared" si="572"/>
        <v>0</v>
      </c>
    </row>
    <row r="1849" spans="1:36" x14ac:dyDescent="0.2">
      <c r="A1849" s="40"/>
      <c r="B1849" s="98"/>
      <c r="C1849" s="41"/>
      <c r="D1849" s="74"/>
      <c r="E1849" s="93" t="str">
        <f t="shared" si="567"/>
        <v/>
      </c>
      <c r="F1849" s="27"/>
      <c r="G1849" s="41"/>
      <c r="H1849" s="76"/>
      <c r="I1849" s="109"/>
      <c r="J1849" s="94" t="str">
        <f t="shared" si="573"/>
        <v/>
      </c>
      <c r="K1849" s="27"/>
      <c r="L1849" s="27"/>
      <c r="M1849" s="27"/>
      <c r="N1849" s="27"/>
      <c r="O1849" s="27"/>
      <c r="P1849" s="77"/>
      <c r="Q1849" s="27"/>
      <c r="R1849" s="45"/>
      <c r="S1849" s="55">
        <f>IF(Q1849="Bicouche",J1849*PU!$B$3,0)</f>
        <v>0</v>
      </c>
      <c r="T1849" s="23">
        <f>IF(Q1849="ECF",J1849*PU!$B$5,0)</f>
        <v>0</v>
      </c>
      <c r="U1849" s="23">
        <f>IF(Q1849="Enrobé projeté",J1849*PU!$B$7,0)</f>
        <v>0</v>
      </c>
      <c r="V1849" s="23">
        <f>IF(Q1849="PAT",J1849*PU!$B$9,0)</f>
        <v>0</v>
      </c>
      <c r="W1849" s="23">
        <f>IF(Q1849="Béton bitumineux",J1849*PU!$B$11,0)</f>
        <v>0</v>
      </c>
      <c r="X1849" s="23">
        <f>IF(Q1849="xxxxx",J1849*PU!$B$13,0)</f>
        <v>0</v>
      </c>
      <c r="Y1849" s="91">
        <f t="shared" si="574"/>
        <v>0</v>
      </c>
      <c r="Z1849" s="92"/>
      <c r="AA1849" s="92"/>
      <c r="AB1849" s="67" t="str">
        <f t="shared" si="575"/>
        <v/>
      </c>
      <c r="AC1849" s="67" t="str">
        <f t="shared" si="576"/>
        <v/>
      </c>
      <c r="AD1849" s="67" t="str">
        <f t="shared" si="577"/>
        <v/>
      </c>
      <c r="AE1849" s="31"/>
      <c r="AF1849" s="23">
        <f t="shared" si="568"/>
        <v>0</v>
      </c>
      <c r="AG1849" s="23">
        <f t="shared" si="569"/>
        <v>0</v>
      </c>
      <c r="AH1849" s="23">
        <f t="shared" si="570"/>
        <v>0</v>
      </c>
      <c r="AI1849" s="23">
        <f t="shared" si="571"/>
        <v>0</v>
      </c>
      <c r="AJ1849" s="23">
        <f t="shared" si="572"/>
        <v>0</v>
      </c>
    </row>
    <row r="1850" spans="1:36" x14ac:dyDescent="0.2">
      <c r="A1850" s="40"/>
      <c r="B1850" s="98"/>
      <c r="C1850" s="41"/>
      <c r="D1850" s="74"/>
      <c r="E1850" s="93" t="str">
        <f t="shared" si="567"/>
        <v/>
      </c>
      <c r="F1850" s="27"/>
      <c r="G1850" s="41"/>
      <c r="H1850" s="76"/>
      <c r="I1850" s="109"/>
      <c r="J1850" s="94" t="str">
        <f t="shared" si="573"/>
        <v/>
      </c>
      <c r="K1850" s="27"/>
      <c r="L1850" s="27"/>
      <c r="M1850" s="27"/>
      <c r="N1850" s="27"/>
      <c r="O1850" s="27"/>
      <c r="P1850" s="77"/>
      <c r="Q1850" s="27"/>
      <c r="R1850" s="45"/>
      <c r="S1850" s="55">
        <f>IF(Q1850="Bicouche",J1850*PU!$B$3,0)</f>
        <v>0</v>
      </c>
      <c r="T1850" s="23">
        <f>IF(Q1850="ECF",J1850*PU!$B$5,0)</f>
        <v>0</v>
      </c>
      <c r="U1850" s="23">
        <f>IF(Q1850="Enrobé projeté",J1850*PU!$B$7,0)</f>
        <v>0</v>
      </c>
      <c r="V1850" s="23">
        <f>IF(Q1850="PAT",J1850*PU!$B$9,0)</f>
        <v>0</v>
      </c>
      <c r="W1850" s="23">
        <f>IF(Q1850="Béton bitumineux",J1850*PU!$B$11,0)</f>
        <v>0</v>
      </c>
      <c r="X1850" s="23">
        <f>IF(Q1850="xxxxx",J1850*PU!$B$13,0)</f>
        <v>0</v>
      </c>
      <c r="Y1850" s="91">
        <f t="shared" si="574"/>
        <v>0</v>
      </c>
      <c r="Z1850" s="92"/>
      <c r="AA1850" s="92"/>
      <c r="AB1850" s="67" t="str">
        <f t="shared" si="575"/>
        <v/>
      </c>
      <c r="AC1850" s="67" t="str">
        <f t="shared" si="576"/>
        <v/>
      </c>
      <c r="AD1850" s="67" t="str">
        <f t="shared" si="577"/>
        <v/>
      </c>
      <c r="AE1850" s="31"/>
      <c r="AF1850" s="23">
        <f t="shared" si="568"/>
        <v>0</v>
      </c>
      <c r="AG1850" s="23">
        <f t="shared" si="569"/>
        <v>0</v>
      </c>
      <c r="AH1850" s="23">
        <f t="shared" si="570"/>
        <v>0</v>
      </c>
      <c r="AI1850" s="23">
        <f t="shared" si="571"/>
        <v>0</v>
      </c>
      <c r="AJ1850" s="23">
        <f t="shared" si="572"/>
        <v>0</v>
      </c>
    </row>
    <row r="1851" spans="1:36" x14ac:dyDescent="0.2">
      <c r="A1851" s="40"/>
      <c r="B1851" s="98"/>
      <c r="C1851" s="41"/>
      <c r="D1851" s="74"/>
      <c r="E1851" s="93" t="str">
        <f t="shared" si="567"/>
        <v/>
      </c>
      <c r="F1851" s="27"/>
      <c r="G1851" s="41"/>
      <c r="H1851" s="76"/>
      <c r="I1851" s="109"/>
      <c r="J1851" s="94" t="str">
        <f t="shared" si="573"/>
        <v/>
      </c>
      <c r="K1851" s="27"/>
      <c r="L1851" s="27"/>
      <c r="M1851" s="27"/>
      <c r="N1851" s="27"/>
      <c r="O1851" s="27"/>
      <c r="P1851" s="77"/>
      <c r="Q1851" s="27"/>
      <c r="R1851" s="45"/>
      <c r="S1851" s="55">
        <f>IF(Q1851="Bicouche",J1851*PU!$B$3,0)</f>
        <v>0</v>
      </c>
      <c r="T1851" s="23">
        <f>IF(Q1851="ECF",J1851*PU!$B$5,0)</f>
        <v>0</v>
      </c>
      <c r="U1851" s="23">
        <f>IF(Q1851="Enrobé projeté",J1851*PU!$B$7,0)</f>
        <v>0</v>
      </c>
      <c r="V1851" s="23">
        <f>IF(Q1851="PAT",J1851*PU!$B$9,0)</f>
        <v>0</v>
      </c>
      <c r="W1851" s="23">
        <f>IF(Q1851="Béton bitumineux",J1851*PU!$B$11,0)</f>
        <v>0</v>
      </c>
      <c r="X1851" s="23">
        <f>IF(Q1851="xxxxx",J1851*PU!$B$13,0)</f>
        <v>0</v>
      </c>
      <c r="Y1851" s="91">
        <f t="shared" si="574"/>
        <v>0</v>
      </c>
      <c r="Z1851" s="92"/>
      <c r="AA1851" s="92"/>
      <c r="AB1851" s="67" t="str">
        <f t="shared" si="575"/>
        <v/>
      </c>
      <c r="AC1851" s="67" t="str">
        <f t="shared" si="576"/>
        <v/>
      </c>
      <c r="AD1851" s="67" t="str">
        <f t="shared" si="577"/>
        <v/>
      </c>
      <c r="AE1851" s="31"/>
      <c r="AF1851" s="23">
        <f t="shared" si="568"/>
        <v>0</v>
      </c>
      <c r="AG1851" s="23">
        <f t="shared" si="569"/>
        <v>0</v>
      </c>
      <c r="AH1851" s="23">
        <f t="shared" si="570"/>
        <v>0</v>
      </c>
      <c r="AI1851" s="23">
        <f t="shared" si="571"/>
        <v>0</v>
      </c>
      <c r="AJ1851" s="23">
        <f t="shared" si="572"/>
        <v>0</v>
      </c>
    </row>
    <row r="1852" spans="1:36" x14ac:dyDescent="0.2">
      <c r="A1852" s="40"/>
      <c r="B1852" s="98"/>
      <c r="C1852" s="41"/>
      <c r="D1852" s="74"/>
      <c r="E1852" s="93" t="str">
        <f t="shared" si="567"/>
        <v/>
      </c>
      <c r="F1852" s="27"/>
      <c r="G1852" s="41"/>
      <c r="H1852" s="76"/>
      <c r="I1852" s="109"/>
      <c r="J1852" s="94" t="str">
        <f t="shared" si="573"/>
        <v/>
      </c>
      <c r="K1852" s="27"/>
      <c r="L1852" s="27"/>
      <c r="M1852" s="27"/>
      <c r="N1852" s="27"/>
      <c r="O1852" s="27"/>
      <c r="P1852" s="77"/>
      <c r="Q1852" s="27"/>
      <c r="R1852" s="45"/>
      <c r="S1852" s="55">
        <f>IF(Q1852="Bicouche",J1852*PU!$B$3,0)</f>
        <v>0</v>
      </c>
      <c r="T1852" s="23">
        <f>IF(Q1852="ECF",J1852*PU!$B$5,0)</f>
        <v>0</v>
      </c>
      <c r="U1852" s="23">
        <f>IF(Q1852="Enrobé projeté",J1852*PU!$B$7,0)</f>
        <v>0</v>
      </c>
      <c r="V1852" s="23">
        <f>IF(Q1852="PAT",J1852*PU!$B$9,0)</f>
        <v>0</v>
      </c>
      <c r="W1852" s="23">
        <f>IF(Q1852="Béton bitumineux",J1852*PU!$B$11,0)</f>
        <v>0</v>
      </c>
      <c r="X1852" s="23">
        <f>IF(Q1852="xxxxx",J1852*PU!$B$13,0)</f>
        <v>0</v>
      </c>
      <c r="Y1852" s="91">
        <f t="shared" si="574"/>
        <v>0</v>
      </c>
      <c r="Z1852" s="92"/>
      <c r="AA1852" s="92"/>
      <c r="AB1852" s="67" t="str">
        <f t="shared" si="575"/>
        <v/>
      </c>
      <c r="AC1852" s="67" t="str">
        <f t="shared" si="576"/>
        <v/>
      </c>
      <c r="AD1852" s="67" t="str">
        <f t="shared" si="577"/>
        <v/>
      </c>
      <c r="AE1852" s="31"/>
      <c r="AF1852" s="23">
        <f t="shared" si="568"/>
        <v>0</v>
      </c>
      <c r="AG1852" s="23">
        <f t="shared" si="569"/>
        <v>0</v>
      </c>
      <c r="AH1852" s="23">
        <f t="shared" si="570"/>
        <v>0</v>
      </c>
      <c r="AI1852" s="23">
        <f t="shared" si="571"/>
        <v>0</v>
      </c>
      <c r="AJ1852" s="23">
        <f t="shared" si="572"/>
        <v>0</v>
      </c>
    </row>
    <row r="1853" spans="1:36" x14ac:dyDescent="0.2">
      <c r="A1853" s="40"/>
      <c r="B1853" s="98"/>
      <c r="C1853" s="41"/>
      <c r="D1853" s="74"/>
      <c r="E1853" s="93" t="str">
        <f t="shared" si="567"/>
        <v/>
      </c>
      <c r="F1853" s="27"/>
      <c r="G1853" s="41"/>
      <c r="H1853" s="76"/>
      <c r="I1853" s="109"/>
      <c r="J1853" s="94" t="str">
        <f t="shared" si="573"/>
        <v/>
      </c>
      <c r="K1853" s="27"/>
      <c r="L1853" s="27"/>
      <c r="M1853" s="27"/>
      <c r="N1853" s="27"/>
      <c r="O1853" s="27"/>
      <c r="P1853" s="77"/>
      <c r="Q1853" s="27"/>
      <c r="R1853" s="45"/>
      <c r="S1853" s="55">
        <f>IF(Q1853="Bicouche",J1853*PU!$B$3,0)</f>
        <v>0</v>
      </c>
      <c r="T1853" s="23">
        <f>IF(Q1853="ECF",J1853*PU!$B$5,0)</f>
        <v>0</v>
      </c>
      <c r="U1853" s="23">
        <f>IF(Q1853="Enrobé projeté",J1853*PU!$B$7,0)</f>
        <v>0</v>
      </c>
      <c r="V1853" s="23">
        <f>IF(Q1853="PAT",J1853*PU!$B$9,0)</f>
        <v>0</v>
      </c>
      <c r="W1853" s="23">
        <f>IF(Q1853="Béton bitumineux",J1853*PU!$B$11,0)</f>
        <v>0</v>
      </c>
      <c r="X1853" s="23">
        <f>IF(Q1853="xxxxx",J1853*PU!$B$13,0)</f>
        <v>0</v>
      </c>
      <c r="Y1853" s="91">
        <f t="shared" si="574"/>
        <v>0</v>
      </c>
      <c r="Z1853" s="92"/>
      <c r="AA1853" s="92"/>
      <c r="AB1853" s="67" t="str">
        <f t="shared" si="575"/>
        <v/>
      </c>
      <c r="AC1853" s="67" t="str">
        <f t="shared" si="576"/>
        <v/>
      </c>
      <c r="AD1853" s="67" t="str">
        <f t="shared" si="577"/>
        <v/>
      </c>
      <c r="AE1853" s="31"/>
      <c r="AF1853" s="23">
        <f t="shared" si="568"/>
        <v>0</v>
      </c>
      <c r="AG1853" s="23">
        <f t="shared" si="569"/>
        <v>0</v>
      </c>
      <c r="AH1853" s="23">
        <f t="shared" si="570"/>
        <v>0</v>
      </c>
      <c r="AI1853" s="23">
        <f t="shared" si="571"/>
        <v>0</v>
      </c>
      <c r="AJ1853" s="23">
        <f t="shared" si="572"/>
        <v>0</v>
      </c>
    </row>
    <row r="1854" spans="1:36" x14ac:dyDescent="0.2">
      <c r="A1854" s="40"/>
      <c r="B1854" s="98"/>
      <c r="C1854" s="41"/>
      <c r="D1854" s="74"/>
      <c r="E1854" s="93" t="str">
        <f t="shared" si="567"/>
        <v/>
      </c>
      <c r="F1854" s="27"/>
      <c r="G1854" s="41"/>
      <c r="H1854" s="76"/>
      <c r="I1854" s="109"/>
      <c r="J1854" s="94" t="str">
        <f t="shared" si="573"/>
        <v/>
      </c>
      <c r="K1854" s="27"/>
      <c r="L1854" s="27"/>
      <c r="M1854" s="27"/>
      <c r="N1854" s="27"/>
      <c r="O1854" s="27"/>
      <c r="P1854" s="77"/>
      <c r="Q1854" s="27"/>
      <c r="R1854" s="45"/>
      <c r="S1854" s="55">
        <f>IF(Q1854="Bicouche",J1854*PU!$B$3,0)</f>
        <v>0</v>
      </c>
      <c r="T1854" s="23">
        <f>IF(Q1854="ECF",J1854*PU!$B$5,0)</f>
        <v>0</v>
      </c>
      <c r="U1854" s="23">
        <f>IF(Q1854="Enrobé projeté",J1854*PU!$B$7,0)</f>
        <v>0</v>
      </c>
      <c r="V1854" s="23">
        <f>IF(Q1854="PAT",J1854*PU!$B$9,0)</f>
        <v>0</v>
      </c>
      <c r="W1854" s="23">
        <f>IF(Q1854="Béton bitumineux",J1854*PU!$B$11,0)</f>
        <v>0</v>
      </c>
      <c r="X1854" s="23">
        <f>IF(Q1854="xxxxx",J1854*PU!$B$13,0)</f>
        <v>0</v>
      </c>
      <c r="Y1854" s="91">
        <f t="shared" si="574"/>
        <v>0</v>
      </c>
      <c r="Z1854" s="92"/>
      <c r="AA1854" s="92"/>
      <c r="AB1854" s="67" t="str">
        <f t="shared" si="575"/>
        <v/>
      </c>
      <c r="AC1854" s="67" t="str">
        <f t="shared" si="576"/>
        <v/>
      </c>
      <c r="AD1854" s="67" t="str">
        <f t="shared" si="577"/>
        <v/>
      </c>
      <c r="AE1854" s="31"/>
      <c r="AF1854" s="23">
        <f t="shared" si="568"/>
        <v>0</v>
      </c>
      <c r="AG1854" s="23">
        <f t="shared" si="569"/>
        <v>0</v>
      </c>
      <c r="AH1854" s="23">
        <f t="shared" si="570"/>
        <v>0</v>
      </c>
      <c r="AI1854" s="23">
        <f t="shared" si="571"/>
        <v>0</v>
      </c>
      <c r="AJ1854" s="23">
        <f t="shared" si="572"/>
        <v>0</v>
      </c>
    </row>
    <row r="1855" spans="1:36" x14ac:dyDescent="0.2">
      <c r="A1855" s="40"/>
      <c r="B1855" s="98"/>
      <c r="C1855" s="41"/>
      <c r="D1855" s="74"/>
      <c r="E1855" s="93" t="str">
        <f t="shared" si="567"/>
        <v/>
      </c>
      <c r="F1855" s="27"/>
      <c r="G1855" s="41"/>
      <c r="H1855" s="76"/>
      <c r="I1855" s="109"/>
      <c r="J1855" s="94" t="str">
        <f t="shared" si="573"/>
        <v/>
      </c>
      <c r="K1855" s="27"/>
      <c r="L1855" s="27"/>
      <c r="M1855" s="27"/>
      <c r="N1855" s="27"/>
      <c r="O1855" s="27"/>
      <c r="P1855" s="77"/>
      <c r="Q1855" s="27"/>
      <c r="R1855" s="45"/>
      <c r="S1855" s="55">
        <f>IF(Q1855="Bicouche",J1855*PU!$B$3,0)</f>
        <v>0</v>
      </c>
      <c r="T1855" s="23">
        <f>IF(Q1855="ECF",J1855*PU!$B$5,0)</f>
        <v>0</v>
      </c>
      <c r="U1855" s="23">
        <f>IF(Q1855="Enrobé projeté",J1855*PU!$B$7,0)</f>
        <v>0</v>
      </c>
      <c r="V1855" s="23">
        <f>IF(Q1855="PAT",J1855*PU!$B$9,0)</f>
        <v>0</v>
      </c>
      <c r="W1855" s="23">
        <f>IF(Q1855="Béton bitumineux",J1855*PU!$B$11,0)</f>
        <v>0</v>
      </c>
      <c r="X1855" s="23">
        <f>IF(Q1855="xxxxx",J1855*PU!$B$13,0)</f>
        <v>0</v>
      </c>
      <c r="Y1855" s="91">
        <f t="shared" si="574"/>
        <v>0</v>
      </c>
      <c r="Z1855" s="92"/>
      <c r="AA1855" s="92"/>
      <c r="AB1855" s="67" t="str">
        <f t="shared" si="575"/>
        <v/>
      </c>
      <c r="AC1855" s="67" t="str">
        <f t="shared" si="576"/>
        <v/>
      </c>
      <c r="AD1855" s="67" t="str">
        <f t="shared" si="577"/>
        <v/>
      </c>
      <c r="AE1855" s="31"/>
      <c r="AF1855" s="23">
        <f t="shared" si="568"/>
        <v>0</v>
      </c>
      <c r="AG1855" s="23">
        <f t="shared" si="569"/>
        <v>0</v>
      </c>
      <c r="AH1855" s="23">
        <f t="shared" si="570"/>
        <v>0</v>
      </c>
      <c r="AI1855" s="23">
        <f t="shared" si="571"/>
        <v>0</v>
      </c>
      <c r="AJ1855" s="23">
        <f t="shared" si="572"/>
        <v>0</v>
      </c>
    </row>
    <row r="1856" spans="1:36" x14ac:dyDescent="0.2">
      <c r="A1856" s="40"/>
      <c r="B1856" s="98"/>
      <c r="C1856" s="41"/>
      <c r="D1856" s="74"/>
      <c r="E1856" s="93" t="str">
        <f t="shared" si="567"/>
        <v/>
      </c>
      <c r="F1856" s="27"/>
      <c r="G1856" s="41"/>
      <c r="H1856" s="76"/>
      <c r="I1856" s="109"/>
      <c r="J1856" s="94" t="str">
        <f t="shared" si="573"/>
        <v/>
      </c>
      <c r="K1856" s="27"/>
      <c r="L1856" s="27"/>
      <c r="M1856" s="27"/>
      <c r="N1856" s="27"/>
      <c r="O1856" s="27"/>
      <c r="P1856" s="77"/>
      <c r="Q1856" s="27"/>
      <c r="R1856" s="45"/>
      <c r="S1856" s="55">
        <f>IF(Q1856="Bicouche",J1856*PU!$B$3,0)</f>
        <v>0</v>
      </c>
      <c r="T1856" s="23">
        <f>IF(Q1856="ECF",J1856*PU!$B$5,0)</f>
        <v>0</v>
      </c>
      <c r="U1856" s="23">
        <f>IF(Q1856="Enrobé projeté",J1856*PU!$B$7,0)</f>
        <v>0</v>
      </c>
      <c r="V1856" s="23">
        <f>IF(Q1856="PAT",J1856*PU!$B$9,0)</f>
        <v>0</v>
      </c>
      <c r="W1856" s="23">
        <f>IF(Q1856="Béton bitumineux",J1856*PU!$B$11,0)</f>
        <v>0</v>
      </c>
      <c r="X1856" s="23">
        <f>IF(Q1856="xxxxx",J1856*PU!$B$13,0)</f>
        <v>0</v>
      </c>
      <c r="Y1856" s="91">
        <f t="shared" si="574"/>
        <v>0</v>
      </c>
      <c r="Z1856" s="92"/>
      <c r="AA1856" s="92"/>
      <c r="AB1856" s="67" t="str">
        <f t="shared" si="575"/>
        <v/>
      </c>
      <c r="AC1856" s="67" t="str">
        <f t="shared" si="576"/>
        <v/>
      </c>
      <c r="AD1856" s="67" t="str">
        <f t="shared" si="577"/>
        <v/>
      </c>
      <c r="AE1856" s="31"/>
      <c r="AF1856" s="23">
        <f t="shared" si="568"/>
        <v>0</v>
      </c>
      <c r="AG1856" s="23">
        <f t="shared" si="569"/>
        <v>0</v>
      </c>
      <c r="AH1856" s="23">
        <f t="shared" si="570"/>
        <v>0</v>
      </c>
      <c r="AI1856" s="23">
        <f t="shared" si="571"/>
        <v>0</v>
      </c>
      <c r="AJ1856" s="23">
        <f t="shared" si="572"/>
        <v>0</v>
      </c>
    </row>
    <row r="1857" spans="1:36" x14ac:dyDescent="0.2">
      <c r="A1857" s="40"/>
      <c r="B1857" s="98"/>
      <c r="C1857" s="41"/>
      <c r="D1857" s="74"/>
      <c r="E1857" s="93" t="str">
        <f t="shared" si="567"/>
        <v/>
      </c>
      <c r="F1857" s="27"/>
      <c r="G1857" s="41"/>
      <c r="H1857" s="76"/>
      <c r="I1857" s="109"/>
      <c r="J1857" s="94" t="str">
        <f t="shared" si="573"/>
        <v/>
      </c>
      <c r="K1857" s="27"/>
      <c r="L1857" s="27"/>
      <c r="M1857" s="27"/>
      <c r="N1857" s="27"/>
      <c r="O1857" s="27"/>
      <c r="P1857" s="77"/>
      <c r="Q1857" s="27"/>
      <c r="R1857" s="45"/>
      <c r="S1857" s="55">
        <f>IF(Q1857="Bicouche",J1857*PU!$B$3,0)</f>
        <v>0</v>
      </c>
      <c r="T1857" s="23">
        <f>IF(Q1857="ECF",J1857*PU!$B$5,0)</f>
        <v>0</v>
      </c>
      <c r="U1857" s="23">
        <f>IF(Q1857="Enrobé projeté",J1857*PU!$B$7,0)</f>
        <v>0</v>
      </c>
      <c r="V1857" s="23">
        <f>IF(Q1857="PAT",J1857*PU!$B$9,0)</f>
        <v>0</v>
      </c>
      <c r="W1857" s="23">
        <f>IF(Q1857="Béton bitumineux",J1857*PU!$B$11,0)</f>
        <v>0</v>
      </c>
      <c r="X1857" s="23">
        <f>IF(Q1857="xxxxx",J1857*PU!$B$13,0)</f>
        <v>0</v>
      </c>
      <c r="Y1857" s="91">
        <f t="shared" si="574"/>
        <v>0</v>
      </c>
      <c r="Z1857" s="92"/>
      <c r="AA1857" s="92"/>
      <c r="AB1857" s="67" t="str">
        <f t="shared" si="575"/>
        <v/>
      </c>
      <c r="AC1857" s="67" t="str">
        <f t="shared" si="576"/>
        <v/>
      </c>
      <c r="AD1857" s="67" t="str">
        <f t="shared" si="577"/>
        <v/>
      </c>
      <c r="AE1857" s="31"/>
      <c r="AF1857" s="23">
        <f t="shared" si="568"/>
        <v>0</v>
      </c>
      <c r="AG1857" s="23">
        <f t="shared" si="569"/>
        <v>0</v>
      </c>
      <c r="AH1857" s="23">
        <f t="shared" si="570"/>
        <v>0</v>
      </c>
      <c r="AI1857" s="23">
        <f t="shared" si="571"/>
        <v>0</v>
      </c>
      <c r="AJ1857" s="23">
        <f t="shared" si="572"/>
        <v>0</v>
      </c>
    </row>
    <row r="1858" spans="1:36" x14ac:dyDescent="0.2">
      <c r="A1858" s="40"/>
      <c r="B1858" s="98"/>
      <c r="C1858" s="41"/>
      <c r="D1858" s="74"/>
      <c r="E1858" s="93" t="str">
        <f t="shared" si="567"/>
        <v/>
      </c>
      <c r="F1858" s="27"/>
      <c r="G1858" s="41"/>
      <c r="H1858" s="76"/>
      <c r="I1858" s="109"/>
      <c r="J1858" s="94" t="str">
        <f t="shared" si="573"/>
        <v/>
      </c>
      <c r="K1858" s="27"/>
      <c r="L1858" s="27"/>
      <c r="M1858" s="27"/>
      <c r="N1858" s="27"/>
      <c r="O1858" s="27"/>
      <c r="P1858" s="77"/>
      <c r="Q1858" s="27"/>
      <c r="R1858" s="45"/>
      <c r="S1858" s="55">
        <f>IF(Q1858="Bicouche",J1858*PU!$B$3,0)</f>
        <v>0</v>
      </c>
      <c r="T1858" s="23">
        <f>IF(Q1858="ECF",J1858*PU!$B$5,0)</f>
        <v>0</v>
      </c>
      <c r="U1858" s="23">
        <f>IF(Q1858="Enrobé projeté",J1858*PU!$B$7,0)</f>
        <v>0</v>
      </c>
      <c r="V1858" s="23">
        <f>IF(Q1858="PAT",J1858*PU!$B$9,0)</f>
        <v>0</v>
      </c>
      <c r="W1858" s="23">
        <f>IF(Q1858="Béton bitumineux",J1858*PU!$B$11,0)</f>
        <v>0</v>
      </c>
      <c r="X1858" s="23">
        <f>IF(Q1858="xxxxx",J1858*PU!$B$13,0)</f>
        <v>0</v>
      </c>
      <c r="Y1858" s="91">
        <f t="shared" si="574"/>
        <v>0</v>
      </c>
      <c r="Z1858" s="92"/>
      <c r="AA1858" s="92"/>
      <c r="AB1858" s="67" t="str">
        <f t="shared" si="575"/>
        <v/>
      </c>
      <c r="AC1858" s="67" t="str">
        <f t="shared" si="576"/>
        <v/>
      </c>
      <c r="AD1858" s="67" t="str">
        <f t="shared" si="577"/>
        <v/>
      </c>
      <c r="AE1858" s="31"/>
      <c r="AF1858" s="23">
        <f t="shared" si="568"/>
        <v>0</v>
      </c>
      <c r="AG1858" s="23">
        <f t="shared" si="569"/>
        <v>0</v>
      </c>
      <c r="AH1858" s="23">
        <f t="shared" si="570"/>
        <v>0</v>
      </c>
      <c r="AI1858" s="23">
        <f t="shared" si="571"/>
        <v>0</v>
      </c>
      <c r="AJ1858" s="23">
        <f t="shared" si="572"/>
        <v>0</v>
      </c>
    </row>
    <row r="1859" spans="1:36" x14ac:dyDescent="0.2">
      <c r="A1859" s="40"/>
      <c r="B1859" s="98"/>
      <c r="C1859" s="41"/>
      <c r="D1859" s="74"/>
      <c r="E1859" s="93" t="str">
        <f t="shared" si="567"/>
        <v/>
      </c>
      <c r="F1859" s="27"/>
      <c r="G1859" s="41"/>
      <c r="H1859" s="76"/>
      <c r="I1859" s="109"/>
      <c r="J1859" s="94" t="str">
        <f t="shared" si="573"/>
        <v/>
      </c>
      <c r="K1859" s="27"/>
      <c r="L1859" s="27"/>
      <c r="M1859" s="27"/>
      <c r="N1859" s="27"/>
      <c r="O1859" s="27"/>
      <c r="P1859" s="77"/>
      <c r="Q1859" s="27"/>
      <c r="R1859" s="45"/>
      <c r="S1859" s="55">
        <f>IF(Q1859="Bicouche",J1859*PU!$B$3,0)</f>
        <v>0</v>
      </c>
      <c r="T1859" s="23">
        <f>IF(Q1859="ECF",J1859*PU!$B$5,0)</f>
        <v>0</v>
      </c>
      <c r="U1859" s="23">
        <f>IF(Q1859="Enrobé projeté",J1859*PU!$B$7,0)</f>
        <v>0</v>
      </c>
      <c r="V1859" s="23">
        <f>IF(Q1859="PAT",J1859*PU!$B$9,0)</f>
        <v>0</v>
      </c>
      <c r="W1859" s="23">
        <f>IF(Q1859="Béton bitumineux",J1859*PU!$B$11,0)</f>
        <v>0</v>
      </c>
      <c r="X1859" s="23">
        <f>IF(Q1859="xxxxx",J1859*PU!$B$13,0)</f>
        <v>0</v>
      </c>
      <c r="Y1859" s="91">
        <f t="shared" si="574"/>
        <v>0</v>
      </c>
      <c r="Z1859" s="92"/>
      <c r="AA1859" s="92"/>
      <c r="AB1859" s="67" t="str">
        <f t="shared" si="575"/>
        <v/>
      </c>
      <c r="AC1859" s="67" t="str">
        <f t="shared" si="576"/>
        <v/>
      </c>
      <c r="AD1859" s="67" t="str">
        <f t="shared" si="577"/>
        <v/>
      </c>
      <c r="AE1859" s="31"/>
      <c r="AF1859" s="23">
        <f t="shared" si="568"/>
        <v>0</v>
      </c>
      <c r="AG1859" s="23">
        <f t="shared" si="569"/>
        <v>0</v>
      </c>
      <c r="AH1859" s="23">
        <f t="shared" si="570"/>
        <v>0</v>
      </c>
      <c r="AI1859" s="23">
        <f t="shared" si="571"/>
        <v>0</v>
      </c>
      <c r="AJ1859" s="23">
        <f t="shared" si="572"/>
        <v>0</v>
      </c>
    </row>
    <row r="1860" spans="1:36" x14ac:dyDescent="0.2">
      <c r="A1860" s="40"/>
      <c r="B1860" s="98"/>
      <c r="C1860" s="41"/>
      <c r="D1860" s="74"/>
      <c r="E1860" s="93" t="str">
        <f t="shared" si="567"/>
        <v/>
      </c>
      <c r="F1860" s="27"/>
      <c r="G1860" s="41"/>
      <c r="H1860" s="76"/>
      <c r="I1860" s="109"/>
      <c r="J1860" s="94" t="str">
        <f t="shared" si="573"/>
        <v/>
      </c>
      <c r="K1860" s="27"/>
      <c r="L1860" s="27"/>
      <c r="M1860" s="27"/>
      <c r="N1860" s="27"/>
      <c r="O1860" s="27"/>
      <c r="P1860" s="77"/>
      <c r="Q1860" s="27"/>
      <c r="R1860" s="45"/>
      <c r="S1860" s="55">
        <f>IF(Q1860="Bicouche",J1860*PU!$B$3,0)</f>
        <v>0</v>
      </c>
      <c r="T1860" s="23">
        <f>IF(Q1860="ECF",J1860*PU!$B$5,0)</f>
        <v>0</v>
      </c>
      <c r="U1860" s="23">
        <f>IF(Q1860="Enrobé projeté",J1860*PU!$B$7,0)</f>
        <v>0</v>
      </c>
      <c r="V1860" s="23">
        <f>IF(Q1860="PAT",J1860*PU!$B$9,0)</f>
        <v>0</v>
      </c>
      <c r="W1860" s="23">
        <f>IF(Q1860="Béton bitumineux",J1860*PU!$B$11,0)</f>
        <v>0</v>
      </c>
      <c r="X1860" s="23">
        <f>IF(Q1860="xxxxx",J1860*PU!$B$13,0)</f>
        <v>0</v>
      </c>
      <c r="Y1860" s="91">
        <f t="shared" si="574"/>
        <v>0</v>
      </c>
      <c r="Z1860" s="92"/>
      <c r="AA1860" s="92"/>
      <c r="AB1860" s="67" t="str">
        <f t="shared" si="575"/>
        <v/>
      </c>
      <c r="AC1860" s="67" t="str">
        <f t="shared" si="576"/>
        <v/>
      </c>
      <c r="AD1860" s="67" t="str">
        <f t="shared" si="577"/>
        <v/>
      </c>
      <c r="AE1860" s="31"/>
      <c r="AF1860" s="23">
        <f t="shared" si="568"/>
        <v>0</v>
      </c>
      <c r="AG1860" s="23">
        <f t="shared" si="569"/>
        <v>0</v>
      </c>
      <c r="AH1860" s="23">
        <f t="shared" si="570"/>
        <v>0</v>
      </c>
      <c r="AI1860" s="23">
        <f t="shared" si="571"/>
        <v>0</v>
      </c>
      <c r="AJ1860" s="23">
        <f t="shared" si="572"/>
        <v>0</v>
      </c>
    </row>
    <row r="1861" spans="1:36" x14ac:dyDescent="0.2">
      <c r="A1861" s="40"/>
      <c r="B1861" s="98"/>
      <c r="C1861" s="41"/>
      <c r="D1861" s="74"/>
      <c r="E1861" s="93" t="str">
        <f t="shared" si="567"/>
        <v/>
      </c>
      <c r="F1861" s="27"/>
      <c r="G1861" s="41"/>
      <c r="H1861" s="76"/>
      <c r="I1861" s="109"/>
      <c r="J1861" s="94" t="str">
        <f t="shared" si="573"/>
        <v/>
      </c>
      <c r="K1861" s="27"/>
      <c r="L1861" s="27"/>
      <c r="M1861" s="27"/>
      <c r="N1861" s="27"/>
      <c r="O1861" s="27"/>
      <c r="P1861" s="77"/>
      <c r="Q1861" s="27"/>
      <c r="R1861" s="45"/>
      <c r="S1861" s="55">
        <f>IF(Q1861="Bicouche",J1861*PU!$B$3,0)</f>
        <v>0</v>
      </c>
      <c r="T1861" s="23">
        <f>IF(Q1861="ECF",J1861*PU!$B$5,0)</f>
        <v>0</v>
      </c>
      <c r="U1861" s="23">
        <f>IF(Q1861="Enrobé projeté",J1861*PU!$B$7,0)</f>
        <v>0</v>
      </c>
      <c r="V1861" s="23">
        <f>IF(Q1861="PAT",J1861*PU!$B$9,0)</f>
        <v>0</v>
      </c>
      <c r="W1861" s="23">
        <f>IF(Q1861="Béton bitumineux",J1861*PU!$B$11,0)</f>
        <v>0</v>
      </c>
      <c r="X1861" s="23">
        <f>IF(Q1861="xxxxx",J1861*PU!$B$13,0)</f>
        <v>0</v>
      </c>
      <c r="Y1861" s="91">
        <f t="shared" si="574"/>
        <v>0</v>
      </c>
      <c r="Z1861" s="92"/>
      <c r="AA1861" s="92"/>
      <c r="AB1861" s="67" t="str">
        <f t="shared" si="575"/>
        <v/>
      </c>
      <c r="AC1861" s="67" t="str">
        <f t="shared" si="576"/>
        <v/>
      </c>
      <c r="AD1861" s="67" t="str">
        <f t="shared" si="577"/>
        <v/>
      </c>
      <c r="AE1861" s="31"/>
      <c r="AF1861" s="23">
        <f t="shared" si="568"/>
        <v>0</v>
      </c>
      <c r="AG1861" s="23">
        <f t="shared" si="569"/>
        <v>0</v>
      </c>
      <c r="AH1861" s="23">
        <f t="shared" si="570"/>
        <v>0</v>
      </c>
      <c r="AI1861" s="23">
        <f t="shared" si="571"/>
        <v>0</v>
      </c>
      <c r="AJ1861" s="23">
        <f t="shared" si="572"/>
        <v>0</v>
      </c>
    </row>
    <row r="1862" spans="1:36" x14ac:dyDescent="0.2">
      <c r="A1862" s="40"/>
      <c r="B1862" s="98"/>
      <c r="C1862" s="41"/>
      <c r="D1862" s="74"/>
      <c r="E1862" s="93" t="str">
        <f t="shared" ref="E1862:E1925" si="578">IF(D1862="Bon état","Niveau 1",IF(D1862="Faïencée","Niveau 2",IF(D1862="Fortement faïencée","Niveau 3",IF(D1862="Orniérée","Niveau 4",IF(D1862="Affaissée ou quasi détruite","Niveau 5","")))))</f>
        <v/>
      </c>
      <c r="F1862" s="27"/>
      <c r="G1862" s="41"/>
      <c r="H1862" s="76"/>
      <c r="I1862" s="109"/>
      <c r="J1862" s="94" t="str">
        <f t="shared" si="573"/>
        <v/>
      </c>
      <c r="K1862" s="27"/>
      <c r="L1862" s="27"/>
      <c r="M1862" s="27"/>
      <c r="N1862" s="27"/>
      <c r="O1862" s="27"/>
      <c r="P1862" s="77"/>
      <c r="Q1862" s="27"/>
      <c r="R1862" s="45"/>
      <c r="S1862" s="55">
        <f>IF(Q1862="Bicouche",J1862*PU!$B$3,0)</f>
        <v>0</v>
      </c>
      <c r="T1862" s="23">
        <f>IF(Q1862="ECF",J1862*PU!$B$5,0)</f>
        <v>0</v>
      </c>
      <c r="U1862" s="23">
        <f>IF(Q1862="Enrobé projeté",J1862*PU!$B$7,0)</f>
        <v>0</v>
      </c>
      <c r="V1862" s="23">
        <f>IF(Q1862="PAT",J1862*PU!$B$9,0)</f>
        <v>0</v>
      </c>
      <c r="W1862" s="23">
        <f>IF(Q1862="Béton bitumineux",J1862*PU!$B$11,0)</f>
        <v>0</v>
      </c>
      <c r="X1862" s="23">
        <f>IF(Q1862="xxxxx",J1862*PU!$B$13,0)</f>
        <v>0</v>
      </c>
      <c r="Y1862" s="91">
        <f t="shared" si="574"/>
        <v>0</v>
      </c>
      <c r="Z1862" s="92"/>
      <c r="AA1862" s="92"/>
      <c r="AB1862" s="67" t="str">
        <f t="shared" si="575"/>
        <v/>
      </c>
      <c r="AC1862" s="67" t="str">
        <f t="shared" si="576"/>
        <v/>
      </c>
      <c r="AD1862" s="67" t="str">
        <f t="shared" si="577"/>
        <v/>
      </c>
      <c r="AE1862" s="31"/>
      <c r="AF1862" s="23">
        <f t="shared" si="568"/>
        <v>0</v>
      </c>
      <c r="AG1862" s="23">
        <f t="shared" si="569"/>
        <v>0</v>
      </c>
      <c r="AH1862" s="23">
        <f t="shared" si="570"/>
        <v>0</v>
      </c>
      <c r="AI1862" s="23">
        <f t="shared" si="571"/>
        <v>0</v>
      </c>
      <c r="AJ1862" s="23">
        <f t="shared" si="572"/>
        <v>0</v>
      </c>
    </row>
    <row r="1863" spans="1:36" x14ac:dyDescent="0.2">
      <c r="A1863" s="40"/>
      <c r="B1863" s="98"/>
      <c r="C1863" s="41"/>
      <c r="D1863" s="74"/>
      <c r="E1863" s="93" t="str">
        <f t="shared" si="578"/>
        <v/>
      </c>
      <c r="F1863" s="27"/>
      <c r="G1863" s="41"/>
      <c r="H1863" s="76"/>
      <c r="I1863" s="109"/>
      <c r="J1863" s="94" t="str">
        <f t="shared" si="573"/>
        <v/>
      </c>
      <c r="K1863" s="27"/>
      <c r="L1863" s="27"/>
      <c r="M1863" s="27"/>
      <c r="N1863" s="27"/>
      <c r="O1863" s="27"/>
      <c r="P1863" s="77"/>
      <c r="Q1863" s="27"/>
      <c r="R1863" s="45"/>
      <c r="S1863" s="55">
        <f>IF(Q1863="Bicouche",J1863*PU!$B$3,0)</f>
        <v>0</v>
      </c>
      <c r="T1863" s="23">
        <f>IF(Q1863="ECF",J1863*PU!$B$5,0)</f>
        <v>0</v>
      </c>
      <c r="U1863" s="23">
        <f>IF(Q1863="Enrobé projeté",J1863*PU!$B$7,0)</f>
        <v>0</v>
      </c>
      <c r="V1863" s="23">
        <f>IF(Q1863="PAT",J1863*PU!$B$9,0)</f>
        <v>0</v>
      </c>
      <c r="W1863" s="23">
        <f>IF(Q1863="Béton bitumineux",J1863*PU!$B$11,0)</f>
        <v>0</v>
      </c>
      <c r="X1863" s="23">
        <f>IF(Q1863="xxxxx",J1863*PU!$B$13,0)</f>
        <v>0</v>
      </c>
      <c r="Y1863" s="91">
        <f t="shared" si="574"/>
        <v>0</v>
      </c>
      <c r="Z1863" s="92"/>
      <c r="AA1863" s="92"/>
      <c r="AB1863" s="67" t="str">
        <f t="shared" si="575"/>
        <v/>
      </c>
      <c r="AC1863" s="67" t="str">
        <f t="shared" si="576"/>
        <v/>
      </c>
      <c r="AD1863" s="67" t="str">
        <f t="shared" si="577"/>
        <v/>
      </c>
      <c r="AE1863" s="31"/>
      <c r="AF1863" s="23">
        <f t="shared" ref="AF1863:AF1899" si="579">IF(E1863="Niveau 1",1,0)</f>
        <v>0</v>
      </c>
      <c r="AG1863" s="23">
        <f t="shared" ref="AG1863:AG1899" si="580">IF(E1863="Niveau 2",1,0)</f>
        <v>0</v>
      </c>
      <c r="AH1863" s="23">
        <f t="shared" ref="AH1863:AH1899" si="581">IF(E1863="Niveau 3",1,0)</f>
        <v>0</v>
      </c>
      <c r="AI1863" s="23">
        <f t="shared" ref="AI1863:AI1899" si="582">IF(E1863="Niveau 4",1,0)</f>
        <v>0</v>
      </c>
      <c r="AJ1863" s="23">
        <f t="shared" ref="AJ1863:AJ1899" si="583">IF(E1863="Niveau 5",1,0)</f>
        <v>0</v>
      </c>
    </row>
    <row r="1864" spans="1:36" x14ac:dyDescent="0.2">
      <c r="A1864" s="40"/>
      <c r="B1864" s="98"/>
      <c r="C1864" s="41"/>
      <c r="D1864" s="74"/>
      <c r="E1864" s="93" t="str">
        <f t="shared" si="578"/>
        <v/>
      </c>
      <c r="F1864" s="27"/>
      <c r="G1864" s="41"/>
      <c r="H1864" s="76"/>
      <c r="I1864" s="109"/>
      <c r="J1864" s="94" t="str">
        <f t="shared" si="573"/>
        <v/>
      </c>
      <c r="K1864" s="27"/>
      <c r="L1864" s="27"/>
      <c r="M1864" s="27"/>
      <c r="N1864" s="27"/>
      <c r="O1864" s="27"/>
      <c r="P1864" s="77"/>
      <c r="Q1864" s="27"/>
      <c r="R1864" s="45"/>
      <c r="S1864" s="55">
        <f>IF(Q1864="Bicouche",J1864*PU!$B$3,0)</f>
        <v>0</v>
      </c>
      <c r="T1864" s="23">
        <f>IF(Q1864="ECF",J1864*PU!$B$5,0)</f>
        <v>0</v>
      </c>
      <c r="U1864" s="23">
        <f>IF(Q1864="Enrobé projeté",J1864*PU!$B$7,0)</f>
        <v>0</v>
      </c>
      <c r="V1864" s="23">
        <f>IF(Q1864="PAT",J1864*PU!$B$9,0)</f>
        <v>0</v>
      </c>
      <c r="W1864" s="23">
        <f>IF(Q1864="Béton bitumineux",J1864*PU!$B$11,0)</f>
        <v>0</v>
      </c>
      <c r="X1864" s="23">
        <f>IF(Q1864="xxxxx",J1864*PU!$B$13,0)</f>
        <v>0</v>
      </c>
      <c r="Y1864" s="91">
        <f t="shared" si="574"/>
        <v>0</v>
      </c>
      <c r="Z1864" s="92"/>
      <c r="AA1864" s="92"/>
      <c r="AB1864" s="67" t="str">
        <f t="shared" si="575"/>
        <v/>
      </c>
      <c r="AC1864" s="67" t="str">
        <f t="shared" si="576"/>
        <v/>
      </c>
      <c r="AD1864" s="67" t="str">
        <f t="shared" si="577"/>
        <v/>
      </c>
      <c r="AE1864" s="31"/>
      <c r="AF1864" s="23">
        <f t="shared" si="579"/>
        <v>0</v>
      </c>
      <c r="AG1864" s="23">
        <f t="shared" si="580"/>
        <v>0</v>
      </c>
      <c r="AH1864" s="23">
        <f t="shared" si="581"/>
        <v>0</v>
      </c>
      <c r="AI1864" s="23">
        <f t="shared" si="582"/>
        <v>0</v>
      </c>
      <c r="AJ1864" s="23">
        <f t="shared" si="583"/>
        <v>0</v>
      </c>
    </row>
    <row r="1865" spans="1:36" x14ac:dyDescent="0.2">
      <c r="A1865" s="40"/>
      <c r="B1865" s="98"/>
      <c r="C1865" s="41"/>
      <c r="D1865" s="74"/>
      <c r="E1865" s="93" t="str">
        <f t="shared" si="578"/>
        <v/>
      </c>
      <c r="F1865" s="27"/>
      <c r="G1865" s="41"/>
      <c r="H1865" s="76"/>
      <c r="I1865" s="109"/>
      <c r="J1865" s="94" t="str">
        <f t="shared" si="573"/>
        <v/>
      </c>
      <c r="K1865" s="27"/>
      <c r="L1865" s="27"/>
      <c r="M1865" s="27"/>
      <c r="N1865" s="27"/>
      <c r="O1865" s="27"/>
      <c r="P1865" s="77"/>
      <c r="Q1865" s="27"/>
      <c r="R1865" s="45"/>
      <c r="S1865" s="55">
        <f>IF(Q1865="Bicouche",J1865*PU!$B$3,0)</f>
        <v>0</v>
      </c>
      <c r="T1865" s="23">
        <f>IF(Q1865="ECF",J1865*PU!$B$5,0)</f>
        <v>0</v>
      </c>
      <c r="U1865" s="23">
        <f>IF(Q1865="Enrobé projeté",J1865*PU!$B$7,0)</f>
        <v>0</v>
      </c>
      <c r="V1865" s="23">
        <f>IF(Q1865="PAT",J1865*PU!$B$9,0)</f>
        <v>0</v>
      </c>
      <c r="W1865" s="23">
        <f>IF(Q1865="Béton bitumineux",J1865*PU!$B$11,0)</f>
        <v>0</v>
      </c>
      <c r="X1865" s="23">
        <f>IF(Q1865="xxxxx",J1865*PU!$B$13,0)</f>
        <v>0</v>
      </c>
      <c r="Y1865" s="91">
        <f t="shared" si="574"/>
        <v>0</v>
      </c>
      <c r="Z1865" s="92"/>
      <c r="AA1865" s="92"/>
      <c r="AB1865" s="67" t="str">
        <f t="shared" si="575"/>
        <v/>
      </c>
      <c r="AC1865" s="67" t="str">
        <f t="shared" si="576"/>
        <v/>
      </c>
      <c r="AD1865" s="67" t="str">
        <f t="shared" si="577"/>
        <v/>
      </c>
      <c r="AE1865" s="31"/>
      <c r="AF1865" s="23">
        <f t="shared" si="579"/>
        <v>0</v>
      </c>
      <c r="AG1865" s="23">
        <f t="shared" si="580"/>
        <v>0</v>
      </c>
      <c r="AH1865" s="23">
        <f t="shared" si="581"/>
        <v>0</v>
      </c>
      <c r="AI1865" s="23">
        <f t="shared" si="582"/>
        <v>0</v>
      </c>
      <c r="AJ1865" s="23">
        <f t="shared" si="583"/>
        <v>0</v>
      </c>
    </row>
    <row r="1866" spans="1:36" x14ac:dyDescent="0.2">
      <c r="A1866" s="40"/>
      <c r="B1866" s="98"/>
      <c r="C1866" s="41"/>
      <c r="D1866" s="74"/>
      <c r="E1866" s="93" t="str">
        <f t="shared" si="578"/>
        <v/>
      </c>
      <c r="F1866" s="27"/>
      <c r="G1866" s="41"/>
      <c r="H1866" s="76"/>
      <c r="I1866" s="109"/>
      <c r="J1866" s="94" t="str">
        <f t="shared" si="573"/>
        <v/>
      </c>
      <c r="K1866" s="27"/>
      <c r="L1866" s="27"/>
      <c r="M1866" s="27"/>
      <c r="N1866" s="27"/>
      <c r="O1866" s="27"/>
      <c r="P1866" s="77"/>
      <c r="Q1866" s="27"/>
      <c r="R1866" s="45"/>
      <c r="S1866" s="55">
        <f>IF(Q1866="Bicouche",J1866*PU!$B$3,0)</f>
        <v>0</v>
      </c>
      <c r="T1866" s="23">
        <f>IF(Q1866="ECF",J1866*PU!$B$5,0)</f>
        <v>0</v>
      </c>
      <c r="U1866" s="23">
        <f>IF(Q1866="Enrobé projeté",J1866*PU!$B$7,0)</f>
        <v>0</v>
      </c>
      <c r="V1866" s="23">
        <f>IF(Q1866="PAT",J1866*PU!$B$9,0)</f>
        <v>0</v>
      </c>
      <c r="W1866" s="23">
        <f>IF(Q1866="Béton bitumineux",J1866*PU!$B$11,0)</f>
        <v>0</v>
      </c>
      <c r="X1866" s="23">
        <f>IF(Q1866="xxxxx",J1866*PU!$B$13,0)</f>
        <v>0</v>
      </c>
      <c r="Y1866" s="91">
        <f t="shared" si="574"/>
        <v>0</v>
      </c>
      <c r="Z1866" s="92"/>
      <c r="AA1866" s="92"/>
      <c r="AB1866" s="67" t="str">
        <f t="shared" si="575"/>
        <v/>
      </c>
      <c r="AC1866" s="67" t="str">
        <f t="shared" si="576"/>
        <v/>
      </c>
      <c r="AD1866" s="67" t="str">
        <f t="shared" si="577"/>
        <v/>
      </c>
      <c r="AE1866" s="31"/>
      <c r="AF1866" s="23">
        <f t="shared" si="579"/>
        <v>0</v>
      </c>
      <c r="AG1866" s="23">
        <f t="shared" si="580"/>
        <v>0</v>
      </c>
      <c r="AH1866" s="23">
        <f t="shared" si="581"/>
        <v>0</v>
      </c>
      <c r="AI1866" s="23">
        <f t="shared" si="582"/>
        <v>0</v>
      </c>
      <c r="AJ1866" s="23">
        <f t="shared" si="583"/>
        <v>0</v>
      </c>
    </row>
    <row r="1867" spans="1:36" x14ac:dyDescent="0.2">
      <c r="A1867" s="40"/>
      <c r="B1867" s="98"/>
      <c r="C1867" s="41"/>
      <c r="D1867" s="74"/>
      <c r="E1867" s="93" t="str">
        <f t="shared" si="578"/>
        <v/>
      </c>
      <c r="F1867" s="27"/>
      <c r="G1867" s="41"/>
      <c r="H1867" s="76"/>
      <c r="I1867" s="109"/>
      <c r="J1867" s="94" t="str">
        <f t="shared" si="573"/>
        <v/>
      </c>
      <c r="K1867" s="27"/>
      <c r="L1867" s="27"/>
      <c r="M1867" s="27"/>
      <c r="N1867" s="27"/>
      <c r="O1867" s="27"/>
      <c r="P1867" s="77"/>
      <c r="Q1867" s="27"/>
      <c r="R1867" s="45"/>
      <c r="S1867" s="55">
        <f>IF(Q1867="Bicouche",J1867*PU!$B$3,0)</f>
        <v>0</v>
      </c>
      <c r="T1867" s="23">
        <f>IF(Q1867="ECF",J1867*PU!$B$5,0)</f>
        <v>0</v>
      </c>
      <c r="U1867" s="23">
        <f>IF(Q1867="Enrobé projeté",J1867*PU!$B$7,0)</f>
        <v>0</v>
      </c>
      <c r="V1867" s="23">
        <f>IF(Q1867="PAT",J1867*PU!$B$9,0)</f>
        <v>0</v>
      </c>
      <c r="W1867" s="23">
        <f>IF(Q1867="Béton bitumineux",J1867*PU!$B$11,0)</f>
        <v>0</v>
      </c>
      <c r="X1867" s="23">
        <f>IF(Q1867="xxxxx",J1867*PU!$B$13,0)</f>
        <v>0</v>
      </c>
      <c r="Y1867" s="91">
        <f t="shared" si="574"/>
        <v>0</v>
      </c>
      <c r="Z1867" s="92"/>
      <c r="AA1867" s="92"/>
      <c r="AB1867" s="67" t="str">
        <f t="shared" si="575"/>
        <v/>
      </c>
      <c r="AC1867" s="67" t="str">
        <f t="shared" si="576"/>
        <v/>
      </c>
      <c r="AD1867" s="67" t="str">
        <f t="shared" si="577"/>
        <v/>
      </c>
      <c r="AE1867" s="31"/>
      <c r="AF1867" s="23">
        <f t="shared" si="579"/>
        <v>0</v>
      </c>
      <c r="AG1867" s="23">
        <f t="shared" si="580"/>
        <v>0</v>
      </c>
      <c r="AH1867" s="23">
        <f t="shared" si="581"/>
        <v>0</v>
      </c>
      <c r="AI1867" s="23">
        <f t="shared" si="582"/>
        <v>0</v>
      </c>
      <c r="AJ1867" s="23">
        <f t="shared" si="583"/>
        <v>0</v>
      </c>
    </row>
    <row r="1868" spans="1:36" x14ac:dyDescent="0.2">
      <c r="A1868" s="40"/>
      <c r="B1868" s="98"/>
      <c r="C1868" s="41"/>
      <c r="D1868" s="74"/>
      <c r="E1868" s="93" t="str">
        <f t="shared" si="578"/>
        <v/>
      </c>
      <c r="F1868" s="27"/>
      <c r="G1868" s="41"/>
      <c r="H1868" s="76"/>
      <c r="I1868" s="109"/>
      <c r="J1868" s="94" t="str">
        <f t="shared" si="573"/>
        <v/>
      </c>
      <c r="K1868" s="27"/>
      <c r="L1868" s="27"/>
      <c r="M1868" s="27"/>
      <c r="N1868" s="27"/>
      <c r="O1868" s="27"/>
      <c r="P1868" s="77"/>
      <c r="Q1868" s="27"/>
      <c r="R1868" s="45"/>
      <c r="S1868" s="55">
        <f>IF(Q1868="Bicouche",J1868*PU!$B$3,0)</f>
        <v>0</v>
      </c>
      <c r="T1868" s="23">
        <f>IF(Q1868="ECF",J1868*PU!$B$5,0)</f>
        <v>0</v>
      </c>
      <c r="U1868" s="23">
        <f>IF(Q1868="Enrobé projeté",J1868*PU!$B$7,0)</f>
        <v>0</v>
      </c>
      <c r="V1868" s="23">
        <f>IF(Q1868="PAT",J1868*PU!$B$9,0)</f>
        <v>0</v>
      </c>
      <c r="W1868" s="23">
        <f>IF(Q1868="Béton bitumineux",J1868*PU!$B$11,0)</f>
        <v>0</v>
      </c>
      <c r="X1868" s="23">
        <f>IF(Q1868="xxxxx",J1868*PU!$B$13,0)</f>
        <v>0</v>
      </c>
      <c r="Y1868" s="91">
        <f t="shared" si="574"/>
        <v>0</v>
      </c>
      <c r="Z1868" s="92"/>
      <c r="AA1868" s="92"/>
      <c r="AB1868" s="67" t="str">
        <f t="shared" si="575"/>
        <v/>
      </c>
      <c r="AC1868" s="67" t="str">
        <f t="shared" si="576"/>
        <v/>
      </c>
      <c r="AD1868" s="67" t="str">
        <f t="shared" si="577"/>
        <v/>
      </c>
      <c r="AE1868" s="31"/>
      <c r="AF1868" s="23">
        <f t="shared" si="579"/>
        <v>0</v>
      </c>
      <c r="AG1868" s="23">
        <f t="shared" si="580"/>
        <v>0</v>
      </c>
      <c r="AH1868" s="23">
        <f t="shared" si="581"/>
        <v>0</v>
      </c>
      <c r="AI1868" s="23">
        <f t="shared" si="582"/>
        <v>0</v>
      </c>
      <c r="AJ1868" s="23">
        <f t="shared" si="583"/>
        <v>0</v>
      </c>
    </row>
    <row r="1869" spans="1:36" x14ac:dyDescent="0.2">
      <c r="A1869" s="40"/>
      <c r="B1869" s="98"/>
      <c r="C1869" s="41"/>
      <c r="D1869" s="74"/>
      <c r="E1869" s="93" t="str">
        <f t="shared" si="578"/>
        <v/>
      </c>
      <c r="F1869" s="27"/>
      <c r="G1869" s="41"/>
      <c r="H1869" s="76"/>
      <c r="I1869" s="109"/>
      <c r="J1869" s="94" t="str">
        <f t="shared" si="573"/>
        <v/>
      </c>
      <c r="K1869" s="27"/>
      <c r="L1869" s="27"/>
      <c r="M1869" s="27"/>
      <c r="N1869" s="27"/>
      <c r="O1869" s="27"/>
      <c r="P1869" s="77"/>
      <c r="Q1869" s="27"/>
      <c r="R1869" s="45"/>
      <c r="S1869" s="55">
        <f>IF(Q1869="Bicouche",J1869*PU!$B$3,0)</f>
        <v>0</v>
      </c>
      <c r="T1869" s="23">
        <f>IF(Q1869="ECF",J1869*PU!$B$5,0)</f>
        <v>0</v>
      </c>
      <c r="U1869" s="23">
        <f>IF(Q1869="Enrobé projeté",J1869*PU!$B$7,0)</f>
        <v>0</v>
      </c>
      <c r="V1869" s="23">
        <f>IF(Q1869="PAT",J1869*PU!$B$9,0)</f>
        <v>0</v>
      </c>
      <c r="W1869" s="23">
        <f>IF(Q1869="Béton bitumineux",J1869*PU!$B$11,0)</f>
        <v>0</v>
      </c>
      <c r="X1869" s="23">
        <f>IF(Q1869="xxxxx",J1869*PU!$B$13,0)</f>
        <v>0</v>
      </c>
      <c r="Y1869" s="91">
        <f t="shared" si="574"/>
        <v>0</v>
      </c>
      <c r="Z1869" s="92"/>
      <c r="AA1869" s="92"/>
      <c r="AB1869" s="67" t="str">
        <f t="shared" si="575"/>
        <v/>
      </c>
      <c r="AC1869" s="67" t="str">
        <f t="shared" si="576"/>
        <v/>
      </c>
      <c r="AD1869" s="67" t="str">
        <f t="shared" si="577"/>
        <v/>
      </c>
      <c r="AE1869" s="31"/>
      <c r="AF1869" s="23">
        <f t="shared" si="579"/>
        <v>0</v>
      </c>
      <c r="AG1869" s="23">
        <f t="shared" si="580"/>
        <v>0</v>
      </c>
      <c r="AH1869" s="23">
        <f t="shared" si="581"/>
        <v>0</v>
      </c>
      <c r="AI1869" s="23">
        <f t="shared" si="582"/>
        <v>0</v>
      </c>
      <c r="AJ1869" s="23">
        <f t="shared" si="583"/>
        <v>0</v>
      </c>
    </row>
    <row r="1870" spans="1:36" x14ac:dyDescent="0.2">
      <c r="A1870" s="40"/>
      <c r="B1870" s="98"/>
      <c r="C1870" s="41"/>
      <c r="D1870" s="74"/>
      <c r="E1870" s="93" t="str">
        <f t="shared" si="578"/>
        <v/>
      </c>
      <c r="F1870" s="27"/>
      <c r="G1870" s="41"/>
      <c r="H1870" s="76"/>
      <c r="I1870" s="109"/>
      <c r="J1870" s="94" t="str">
        <f t="shared" si="573"/>
        <v/>
      </c>
      <c r="K1870" s="27"/>
      <c r="L1870" s="27"/>
      <c r="M1870" s="27"/>
      <c r="N1870" s="27"/>
      <c r="O1870" s="27"/>
      <c r="P1870" s="77"/>
      <c r="Q1870" s="27"/>
      <c r="R1870" s="45"/>
      <c r="S1870" s="55">
        <f>IF(Q1870="Bicouche",J1870*PU!$B$3,0)</f>
        <v>0</v>
      </c>
      <c r="T1870" s="23">
        <f>IF(Q1870="ECF",J1870*PU!$B$5,0)</f>
        <v>0</v>
      </c>
      <c r="U1870" s="23">
        <f>IF(Q1870="Enrobé projeté",J1870*PU!$B$7,0)</f>
        <v>0</v>
      </c>
      <c r="V1870" s="23">
        <f>IF(Q1870="PAT",J1870*PU!$B$9,0)</f>
        <v>0</v>
      </c>
      <c r="W1870" s="23">
        <f>IF(Q1870="Béton bitumineux",J1870*PU!$B$11,0)</f>
        <v>0</v>
      </c>
      <c r="X1870" s="23">
        <f>IF(Q1870="xxxxx",J1870*PU!$B$13,0)</f>
        <v>0</v>
      </c>
      <c r="Y1870" s="91">
        <f t="shared" si="574"/>
        <v>0</v>
      </c>
      <c r="Z1870" s="92"/>
      <c r="AA1870" s="92"/>
      <c r="AB1870" s="67" t="str">
        <f t="shared" si="575"/>
        <v/>
      </c>
      <c r="AC1870" s="67" t="str">
        <f t="shared" si="576"/>
        <v/>
      </c>
      <c r="AD1870" s="67" t="str">
        <f t="shared" si="577"/>
        <v/>
      </c>
      <c r="AE1870" s="31"/>
      <c r="AF1870" s="23">
        <f t="shared" si="579"/>
        <v>0</v>
      </c>
      <c r="AG1870" s="23">
        <f t="shared" si="580"/>
        <v>0</v>
      </c>
      <c r="AH1870" s="23">
        <f t="shared" si="581"/>
        <v>0</v>
      </c>
      <c r="AI1870" s="23">
        <f t="shared" si="582"/>
        <v>0</v>
      </c>
      <c r="AJ1870" s="23">
        <f t="shared" si="583"/>
        <v>0</v>
      </c>
    </row>
    <row r="1871" spans="1:36" x14ac:dyDescent="0.2">
      <c r="A1871" s="40"/>
      <c r="B1871" s="98"/>
      <c r="C1871" s="41"/>
      <c r="D1871" s="74"/>
      <c r="E1871" s="93" t="str">
        <f t="shared" si="578"/>
        <v/>
      </c>
      <c r="F1871" s="27"/>
      <c r="G1871" s="41"/>
      <c r="H1871" s="76"/>
      <c r="I1871" s="109"/>
      <c r="J1871" s="94" t="str">
        <f t="shared" si="573"/>
        <v/>
      </c>
      <c r="K1871" s="27"/>
      <c r="L1871" s="27"/>
      <c r="M1871" s="27"/>
      <c r="N1871" s="27"/>
      <c r="O1871" s="27"/>
      <c r="P1871" s="77"/>
      <c r="Q1871" s="27"/>
      <c r="R1871" s="45"/>
      <c r="S1871" s="55">
        <f>IF(Q1871="Bicouche",J1871*PU!$B$3,0)</f>
        <v>0</v>
      </c>
      <c r="T1871" s="23">
        <f>IF(Q1871="ECF",J1871*PU!$B$5,0)</f>
        <v>0</v>
      </c>
      <c r="U1871" s="23">
        <f>IF(Q1871="Enrobé projeté",J1871*PU!$B$7,0)</f>
        <v>0</v>
      </c>
      <c r="V1871" s="23">
        <f>IF(Q1871="PAT",J1871*PU!$B$9,0)</f>
        <v>0</v>
      </c>
      <c r="W1871" s="23">
        <f>IF(Q1871="Béton bitumineux",J1871*PU!$B$11,0)</f>
        <v>0</v>
      </c>
      <c r="X1871" s="23">
        <f>IF(Q1871="xxxxx",J1871*PU!$B$13,0)</f>
        <v>0</v>
      </c>
      <c r="Y1871" s="91">
        <f t="shared" si="574"/>
        <v>0</v>
      </c>
      <c r="Z1871" s="92"/>
      <c r="AA1871" s="92"/>
      <c r="AB1871" s="67" t="str">
        <f t="shared" si="575"/>
        <v/>
      </c>
      <c r="AC1871" s="67" t="str">
        <f t="shared" si="576"/>
        <v/>
      </c>
      <c r="AD1871" s="67" t="str">
        <f t="shared" si="577"/>
        <v/>
      </c>
      <c r="AE1871" s="31"/>
      <c r="AF1871" s="23">
        <f t="shared" si="579"/>
        <v>0</v>
      </c>
      <c r="AG1871" s="23">
        <f t="shared" si="580"/>
        <v>0</v>
      </c>
      <c r="AH1871" s="23">
        <f t="shared" si="581"/>
        <v>0</v>
      </c>
      <c r="AI1871" s="23">
        <f t="shared" si="582"/>
        <v>0</v>
      </c>
      <c r="AJ1871" s="23">
        <f t="shared" si="583"/>
        <v>0</v>
      </c>
    </row>
    <row r="1872" spans="1:36" x14ac:dyDescent="0.2">
      <c r="A1872" s="40"/>
      <c r="B1872" s="98"/>
      <c r="C1872" s="41"/>
      <c r="D1872" s="74"/>
      <c r="E1872" s="93" t="str">
        <f t="shared" si="578"/>
        <v/>
      </c>
      <c r="F1872" s="27"/>
      <c r="G1872" s="41"/>
      <c r="H1872" s="76"/>
      <c r="I1872" s="109"/>
      <c r="J1872" s="94" t="str">
        <f t="shared" si="573"/>
        <v/>
      </c>
      <c r="K1872" s="27"/>
      <c r="L1872" s="27"/>
      <c r="M1872" s="27"/>
      <c r="N1872" s="27"/>
      <c r="O1872" s="27"/>
      <c r="P1872" s="77"/>
      <c r="Q1872" s="27"/>
      <c r="R1872" s="45"/>
      <c r="S1872" s="55">
        <f>IF(Q1872="Bicouche",J1872*PU!$B$3,0)</f>
        <v>0</v>
      </c>
      <c r="T1872" s="23">
        <f>IF(Q1872="ECF",J1872*PU!$B$5,0)</f>
        <v>0</v>
      </c>
      <c r="U1872" s="23">
        <f>IF(Q1872="Enrobé projeté",J1872*PU!$B$7,0)</f>
        <v>0</v>
      </c>
      <c r="V1872" s="23">
        <f>IF(Q1872="PAT",J1872*PU!$B$9,0)</f>
        <v>0</v>
      </c>
      <c r="W1872" s="23">
        <f>IF(Q1872="Béton bitumineux",J1872*PU!$B$11,0)</f>
        <v>0</v>
      </c>
      <c r="X1872" s="23">
        <f>IF(Q1872="xxxxx",J1872*PU!$B$13,0)</f>
        <v>0</v>
      </c>
      <c r="Y1872" s="91">
        <f t="shared" si="574"/>
        <v>0</v>
      </c>
      <c r="Z1872" s="92"/>
      <c r="AA1872" s="92"/>
      <c r="AB1872" s="67" t="str">
        <f t="shared" si="575"/>
        <v/>
      </c>
      <c r="AC1872" s="67" t="str">
        <f t="shared" si="576"/>
        <v/>
      </c>
      <c r="AD1872" s="67" t="str">
        <f t="shared" si="577"/>
        <v/>
      </c>
      <c r="AE1872" s="31"/>
      <c r="AF1872" s="23">
        <f t="shared" si="579"/>
        <v>0</v>
      </c>
      <c r="AG1872" s="23">
        <f t="shared" si="580"/>
        <v>0</v>
      </c>
      <c r="AH1872" s="23">
        <f t="shared" si="581"/>
        <v>0</v>
      </c>
      <c r="AI1872" s="23">
        <f t="shared" si="582"/>
        <v>0</v>
      </c>
      <c r="AJ1872" s="23">
        <f t="shared" si="583"/>
        <v>0</v>
      </c>
    </row>
    <row r="1873" spans="1:36" x14ac:dyDescent="0.2">
      <c r="A1873" s="40"/>
      <c r="B1873" s="98"/>
      <c r="C1873" s="41"/>
      <c r="D1873" s="74"/>
      <c r="E1873" s="93" t="str">
        <f t="shared" si="578"/>
        <v/>
      </c>
      <c r="F1873" s="27"/>
      <c r="G1873" s="41"/>
      <c r="H1873" s="76"/>
      <c r="I1873" s="109"/>
      <c r="J1873" s="94" t="str">
        <f t="shared" si="573"/>
        <v/>
      </c>
      <c r="K1873" s="27"/>
      <c r="L1873" s="27"/>
      <c r="M1873" s="27"/>
      <c r="N1873" s="27"/>
      <c r="O1873" s="27"/>
      <c r="P1873" s="77"/>
      <c r="Q1873" s="27"/>
      <c r="R1873" s="45"/>
      <c r="S1873" s="55">
        <f>IF(Q1873="Bicouche",J1873*PU!$B$3,0)</f>
        <v>0</v>
      </c>
      <c r="T1873" s="23">
        <f>IF(Q1873="ECF",J1873*PU!$B$5,0)</f>
        <v>0</v>
      </c>
      <c r="U1873" s="23">
        <f>IF(Q1873="Enrobé projeté",J1873*PU!$B$7,0)</f>
        <v>0</v>
      </c>
      <c r="V1873" s="23">
        <f>IF(Q1873="PAT",J1873*PU!$B$9,0)</f>
        <v>0</v>
      </c>
      <c r="W1873" s="23">
        <f>IF(Q1873="Béton bitumineux",J1873*PU!$B$11,0)</f>
        <v>0</v>
      </c>
      <c r="X1873" s="23">
        <f>IF(Q1873="xxxxx",J1873*PU!$B$13,0)</f>
        <v>0</v>
      </c>
      <c r="Y1873" s="91">
        <f t="shared" si="574"/>
        <v>0</v>
      </c>
      <c r="Z1873" s="92"/>
      <c r="AA1873" s="92"/>
      <c r="AB1873" s="67" t="str">
        <f t="shared" si="575"/>
        <v/>
      </c>
      <c r="AC1873" s="67" t="str">
        <f t="shared" si="576"/>
        <v/>
      </c>
      <c r="AD1873" s="67" t="str">
        <f t="shared" si="577"/>
        <v/>
      </c>
      <c r="AE1873" s="31"/>
      <c r="AF1873" s="23">
        <f t="shared" si="579"/>
        <v>0</v>
      </c>
      <c r="AG1873" s="23">
        <f t="shared" si="580"/>
        <v>0</v>
      </c>
      <c r="AH1873" s="23">
        <f t="shared" si="581"/>
        <v>0</v>
      </c>
      <c r="AI1873" s="23">
        <f t="shared" si="582"/>
        <v>0</v>
      </c>
      <c r="AJ1873" s="23">
        <f t="shared" si="583"/>
        <v>0</v>
      </c>
    </row>
    <row r="1874" spans="1:36" x14ac:dyDescent="0.2">
      <c r="A1874" s="40"/>
      <c r="B1874" s="98"/>
      <c r="C1874" s="41"/>
      <c r="D1874" s="74"/>
      <c r="E1874" s="93" t="str">
        <f t="shared" si="578"/>
        <v/>
      </c>
      <c r="F1874" s="27"/>
      <c r="G1874" s="41"/>
      <c r="H1874" s="76"/>
      <c r="I1874" s="109"/>
      <c r="J1874" s="94" t="str">
        <f t="shared" si="573"/>
        <v/>
      </c>
      <c r="K1874" s="27"/>
      <c r="L1874" s="27"/>
      <c r="M1874" s="27"/>
      <c r="N1874" s="27"/>
      <c r="O1874" s="27"/>
      <c r="P1874" s="77"/>
      <c r="Q1874" s="27"/>
      <c r="R1874" s="45"/>
      <c r="S1874" s="55">
        <f>IF(Q1874="Bicouche",J1874*PU!$B$3,0)</f>
        <v>0</v>
      </c>
      <c r="T1874" s="23">
        <f>IF(Q1874="ECF",J1874*PU!$B$5,0)</f>
        <v>0</v>
      </c>
      <c r="U1874" s="23">
        <f>IF(Q1874="Enrobé projeté",J1874*PU!$B$7,0)</f>
        <v>0</v>
      </c>
      <c r="V1874" s="23">
        <f>IF(Q1874="PAT",J1874*PU!$B$9,0)</f>
        <v>0</v>
      </c>
      <c r="W1874" s="23">
        <f>IF(Q1874="Béton bitumineux",J1874*PU!$B$11,0)</f>
        <v>0</v>
      </c>
      <c r="X1874" s="23">
        <f>IF(Q1874="xxxxx",J1874*PU!$B$13,0)</f>
        <v>0</v>
      </c>
      <c r="Y1874" s="91">
        <f t="shared" si="574"/>
        <v>0</v>
      </c>
      <c r="Z1874" s="92"/>
      <c r="AA1874" s="92"/>
      <c r="AB1874" s="67" t="str">
        <f t="shared" si="575"/>
        <v/>
      </c>
      <c r="AC1874" s="67" t="str">
        <f t="shared" si="576"/>
        <v/>
      </c>
      <c r="AD1874" s="67" t="str">
        <f t="shared" si="577"/>
        <v/>
      </c>
      <c r="AE1874" s="31"/>
      <c r="AF1874" s="23">
        <f t="shared" si="579"/>
        <v>0</v>
      </c>
      <c r="AG1874" s="23">
        <f t="shared" si="580"/>
        <v>0</v>
      </c>
      <c r="AH1874" s="23">
        <f t="shared" si="581"/>
        <v>0</v>
      </c>
      <c r="AI1874" s="23">
        <f t="shared" si="582"/>
        <v>0</v>
      </c>
      <c r="AJ1874" s="23">
        <f t="shared" si="583"/>
        <v>0</v>
      </c>
    </row>
    <row r="1875" spans="1:36" x14ac:dyDescent="0.2">
      <c r="A1875" s="40"/>
      <c r="B1875" s="98"/>
      <c r="C1875" s="41"/>
      <c r="D1875" s="74"/>
      <c r="E1875" s="93" t="str">
        <f t="shared" si="578"/>
        <v/>
      </c>
      <c r="F1875" s="27"/>
      <c r="G1875" s="41"/>
      <c r="H1875" s="76"/>
      <c r="I1875" s="109"/>
      <c r="J1875" s="94" t="str">
        <f t="shared" si="573"/>
        <v/>
      </c>
      <c r="K1875" s="27"/>
      <c r="L1875" s="27"/>
      <c r="M1875" s="27"/>
      <c r="N1875" s="27"/>
      <c r="O1875" s="27"/>
      <c r="P1875" s="77"/>
      <c r="Q1875" s="27"/>
      <c r="R1875" s="45"/>
      <c r="S1875" s="55">
        <f>IF(Q1875="Bicouche",J1875*PU!$B$3,0)</f>
        <v>0</v>
      </c>
      <c r="T1875" s="23">
        <f>IF(Q1875="ECF",J1875*PU!$B$5,0)</f>
        <v>0</v>
      </c>
      <c r="U1875" s="23">
        <f>IF(Q1875="Enrobé projeté",J1875*PU!$B$7,0)</f>
        <v>0</v>
      </c>
      <c r="V1875" s="23">
        <f>IF(Q1875="PAT",J1875*PU!$B$9,0)</f>
        <v>0</v>
      </c>
      <c r="W1875" s="23">
        <f>IF(Q1875="Béton bitumineux",J1875*PU!$B$11,0)</f>
        <v>0</v>
      </c>
      <c r="X1875" s="23">
        <f>IF(Q1875="xxxxx",J1875*PU!$B$13,0)</f>
        <v>0</v>
      </c>
      <c r="Y1875" s="91">
        <f t="shared" si="574"/>
        <v>0</v>
      </c>
      <c r="Z1875" s="92"/>
      <c r="AA1875" s="92"/>
      <c r="AB1875" s="67" t="str">
        <f t="shared" si="575"/>
        <v/>
      </c>
      <c r="AC1875" s="67" t="str">
        <f t="shared" si="576"/>
        <v/>
      </c>
      <c r="AD1875" s="67" t="str">
        <f t="shared" si="577"/>
        <v/>
      </c>
      <c r="AE1875" s="31"/>
      <c r="AF1875" s="23">
        <f t="shared" si="579"/>
        <v>0</v>
      </c>
      <c r="AG1875" s="23">
        <f t="shared" si="580"/>
        <v>0</v>
      </c>
      <c r="AH1875" s="23">
        <f t="shared" si="581"/>
        <v>0</v>
      </c>
      <c r="AI1875" s="23">
        <f t="shared" si="582"/>
        <v>0</v>
      </c>
      <c r="AJ1875" s="23">
        <f t="shared" si="583"/>
        <v>0</v>
      </c>
    </row>
    <row r="1876" spans="1:36" x14ac:dyDescent="0.2">
      <c r="A1876" s="40"/>
      <c r="B1876" s="98"/>
      <c r="C1876" s="41"/>
      <c r="D1876" s="74"/>
      <c r="E1876" s="93" t="str">
        <f t="shared" si="578"/>
        <v/>
      </c>
      <c r="F1876" s="27"/>
      <c r="G1876" s="41"/>
      <c r="H1876" s="76"/>
      <c r="I1876" s="109"/>
      <c r="J1876" s="94" t="str">
        <f t="shared" si="573"/>
        <v/>
      </c>
      <c r="K1876" s="27"/>
      <c r="L1876" s="27"/>
      <c r="M1876" s="27"/>
      <c r="N1876" s="27"/>
      <c r="O1876" s="27"/>
      <c r="P1876" s="77"/>
      <c r="Q1876" s="27"/>
      <c r="R1876" s="45"/>
      <c r="S1876" s="55">
        <f>IF(Q1876="Bicouche",J1876*PU!$B$3,0)</f>
        <v>0</v>
      </c>
      <c r="T1876" s="23">
        <f>IF(Q1876="ECF",J1876*PU!$B$5,0)</f>
        <v>0</v>
      </c>
      <c r="U1876" s="23">
        <f>IF(Q1876="Enrobé projeté",J1876*PU!$B$7,0)</f>
        <v>0</v>
      </c>
      <c r="V1876" s="23">
        <f>IF(Q1876="PAT",J1876*PU!$B$9,0)</f>
        <v>0</v>
      </c>
      <c r="W1876" s="23">
        <f>IF(Q1876="Béton bitumineux",J1876*PU!$B$11,0)</f>
        <v>0</v>
      </c>
      <c r="X1876" s="23">
        <f>IF(Q1876="xxxxx",J1876*PU!$B$13,0)</f>
        <v>0</v>
      </c>
      <c r="Y1876" s="91">
        <f t="shared" si="574"/>
        <v>0</v>
      </c>
      <c r="Z1876" s="92"/>
      <c r="AA1876" s="92"/>
      <c r="AB1876" s="67" t="str">
        <f t="shared" si="575"/>
        <v/>
      </c>
      <c r="AC1876" s="67" t="str">
        <f t="shared" si="576"/>
        <v/>
      </c>
      <c r="AD1876" s="67" t="str">
        <f t="shared" si="577"/>
        <v/>
      </c>
      <c r="AE1876" s="31"/>
      <c r="AF1876" s="23">
        <f t="shared" si="579"/>
        <v>0</v>
      </c>
      <c r="AG1876" s="23">
        <f t="shared" si="580"/>
        <v>0</v>
      </c>
      <c r="AH1876" s="23">
        <f t="shared" si="581"/>
        <v>0</v>
      </c>
      <c r="AI1876" s="23">
        <f t="shared" si="582"/>
        <v>0</v>
      </c>
      <c r="AJ1876" s="23">
        <f t="shared" si="583"/>
        <v>0</v>
      </c>
    </row>
    <row r="1877" spans="1:36" x14ac:dyDescent="0.2">
      <c r="A1877" s="40"/>
      <c r="B1877" s="98"/>
      <c r="C1877" s="41"/>
      <c r="D1877" s="74"/>
      <c r="E1877" s="93" t="str">
        <f t="shared" si="578"/>
        <v/>
      </c>
      <c r="F1877" s="27"/>
      <c r="G1877" s="41"/>
      <c r="H1877" s="76"/>
      <c r="I1877" s="109"/>
      <c r="J1877" s="94" t="str">
        <f t="shared" si="573"/>
        <v/>
      </c>
      <c r="K1877" s="27"/>
      <c r="L1877" s="27"/>
      <c r="M1877" s="27"/>
      <c r="N1877" s="27"/>
      <c r="O1877" s="27"/>
      <c r="P1877" s="77"/>
      <c r="Q1877" s="27"/>
      <c r="R1877" s="45"/>
      <c r="S1877" s="55">
        <f>IF(Q1877="Bicouche",J1877*PU!$B$3,0)</f>
        <v>0</v>
      </c>
      <c r="T1877" s="23">
        <f>IF(Q1877="ECF",J1877*PU!$B$5,0)</f>
        <v>0</v>
      </c>
      <c r="U1877" s="23">
        <f>IF(Q1877="Enrobé projeté",J1877*PU!$B$7,0)</f>
        <v>0</v>
      </c>
      <c r="V1877" s="23">
        <f>IF(Q1877="PAT",J1877*PU!$B$9,0)</f>
        <v>0</v>
      </c>
      <c r="W1877" s="23">
        <f>IF(Q1877="Béton bitumineux",J1877*PU!$B$11,0)</f>
        <v>0</v>
      </c>
      <c r="X1877" s="23">
        <f>IF(Q1877="xxxxx",J1877*PU!$B$13,0)</f>
        <v>0</v>
      </c>
      <c r="Y1877" s="91">
        <f t="shared" si="574"/>
        <v>0</v>
      </c>
      <c r="Z1877" s="92"/>
      <c r="AA1877" s="92"/>
      <c r="AB1877" s="67" t="str">
        <f t="shared" si="575"/>
        <v/>
      </c>
      <c r="AC1877" s="67" t="str">
        <f t="shared" si="576"/>
        <v/>
      </c>
      <c r="AD1877" s="67" t="str">
        <f t="shared" si="577"/>
        <v/>
      </c>
      <c r="AE1877" s="31"/>
      <c r="AF1877" s="23">
        <f t="shared" si="579"/>
        <v>0</v>
      </c>
      <c r="AG1877" s="23">
        <f t="shared" si="580"/>
        <v>0</v>
      </c>
      <c r="AH1877" s="23">
        <f t="shared" si="581"/>
        <v>0</v>
      </c>
      <c r="AI1877" s="23">
        <f t="shared" si="582"/>
        <v>0</v>
      </c>
      <c r="AJ1877" s="23">
        <f t="shared" si="583"/>
        <v>0</v>
      </c>
    </row>
    <row r="1878" spans="1:36" x14ac:dyDescent="0.2">
      <c r="A1878" s="40"/>
      <c r="B1878" s="98"/>
      <c r="C1878" s="41"/>
      <c r="D1878" s="74"/>
      <c r="E1878" s="93" t="str">
        <f t="shared" si="578"/>
        <v/>
      </c>
      <c r="F1878" s="27"/>
      <c r="G1878" s="41"/>
      <c r="H1878" s="76"/>
      <c r="I1878" s="109"/>
      <c r="J1878" s="94" t="str">
        <f t="shared" si="573"/>
        <v/>
      </c>
      <c r="K1878" s="27"/>
      <c r="L1878" s="27"/>
      <c r="M1878" s="27"/>
      <c r="N1878" s="27"/>
      <c r="O1878" s="27"/>
      <c r="P1878" s="77"/>
      <c r="Q1878" s="27"/>
      <c r="R1878" s="45"/>
      <c r="S1878" s="55">
        <f>IF(Q1878="Bicouche",J1878*PU!$B$3,0)</f>
        <v>0</v>
      </c>
      <c r="T1878" s="23">
        <f>IF(Q1878="ECF",J1878*PU!$B$5,0)</f>
        <v>0</v>
      </c>
      <c r="U1878" s="23">
        <f>IF(Q1878="Enrobé projeté",J1878*PU!$B$7,0)</f>
        <v>0</v>
      </c>
      <c r="V1878" s="23">
        <f>IF(Q1878="PAT",J1878*PU!$B$9,0)</f>
        <v>0</v>
      </c>
      <c r="W1878" s="23">
        <f>IF(Q1878="Béton bitumineux",J1878*PU!$B$11,0)</f>
        <v>0</v>
      </c>
      <c r="X1878" s="23">
        <f>IF(Q1878="xxxxx",J1878*PU!$B$13,0)</f>
        <v>0</v>
      </c>
      <c r="Y1878" s="91">
        <f t="shared" si="574"/>
        <v>0</v>
      </c>
      <c r="Z1878" s="92"/>
      <c r="AA1878" s="92"/>
      <c r="AB1878" s="67" t="str">
        <f t="shared" si="575"/>
        <v/>
      </c>
      <c r="AC1878" s="67" t="str">
        <f t="shared" si="576"/>
        <v/>
      </c>
      <c r="AD1878" s="67" t="str">
        <f t="shared" si="577"/>
        <v/>
      </c>
      <c r="AE1878" s="31"/>
      <c r="AF1878" s="23">
        <f t="shared" si="579"/>
        <v>0</v>
      </c>
      <c r="AG1878" s="23">
        <f t="shared" si="580"/>
        <v>0</v>
      </c>
      <c r="AH1878" s="23">
        <f t="shared" si="581"/>
        <v>0</v>
      </c>
      <c r="AI1878" s="23">
        <f t="shared" si="582"/>
        <v>0</v>
      </c>
      <c r="AJ1878" s="23">
        <f t="shared" si="583"/>
        <v>0</v>
      </c>
    </row>
    <row r="1879" spans="1:36" x14ac:dyDescent="0.2">
      <c r="A1879" s="40"/>
      <c r="B1879" s="98"/>
      <c r="C1879" s="41"/>
      <c r="D1879" s="74"/>
      <c r="E1879" s="93" t="str">
        <f t="shared" si="578"/>
        <v/>
      </c>
      <c r="F1879" s="27"/>
      <c r="G1879" s="41"/>
      <c r="H1879" s="76"/>
      <c r="I1879" s="109"/>
      <c r="J1879" s="94" t="str">
        <f t="shared" si="573"/>
        <v/>
      </c>
      <c r="K1879" s="27"/>
      <c r="L1879" s="27"/>
      <c r="M1879" s="27"/>
      <c r="N1879" s="27"/>
      <c r="O1879" s="27"/>
      <c r="P1879" s="77"/>
      <c r="Q1879" s="27"/>
      <c r="R1879" s="45"/>
      <c r="S1879" s="55">
        <f>IF(Q1879="Bicouche",J1879*PU!$B$3,0)</f>
        <v>0</v>
      </c>
      <c r="T1879" s="23">
        <f>IF(Q1879="ECF",J1879*PU!$B$5,0)</f>
        <v>0</v>
      </c>
      <c r="U1879" s="23">
        <f>IF(Q1879="Enrobé projeté",J1879*PU!$B$7,0)</f>
        <v>0</v>
      </c>
      <c r="V1879" s="23">
        <f>IF(Q1879="PAT",J1879*PU!$B$9,0)</f>
        <v>0</v>
      </c>
      <c r="W1879" s="23">
        <f>IF(Q1879="Béton bitumineux",J1879*PU!$B$11,0)</f>
        <v>0</v>
      </c>
      <c r="X1879" s="23">
        <f>IF(Q1879="xxxxx",J1879*PU!$B$13,0)</f>
        <v>0</v>
      </c>
      <c r="Y1879" s="91">
        <f t="shared" si="574"/>
        <v>0</v>
      </c>
      <c r="Z1879" s="92"/>
      <c r="AA1879" s="92"/>
      <c r="AB1879" s="67" t="str">
        <f t="shared" si="575"/>
        <v/>
      </c>
      <c r="AC1879" s="67" t="str">
        <f t="shared" si="576"/>
        <v/>
      </c>
      <c r="AD1879" s="67" t="str">
        <f t="shared" si="577"/>
        <v/>
      </c>
      <c r="AE1879" s="31"/>
      <c r="AF1879" s="23">
        <f t="shared" si="579"/>
        <v>0</v>
      </c>
      <c r="AG1879" s="23">
        <f t="shared" si="580"/>
        <v>0</v>
      </c>
      <c r="AH1879" s="23">
        <f t="shared" si="581"/>
        <v>0</v>
      </c>
      <c r="AI1879" s="23">
        <f t="shared" si="582"/>
        <v>0</v>
      </c>
      <c r="AJ1879" s="23">
        <f t="shared" si="583"/>
        <v>0</v>
      </c>
    </row>
    <row r="1880" spans="1:36" x14ac:dyDescent="0.2">
      <c r="A1880" s="40"/>
      <c r="B1880" s="98"/>
      <c r="C1880" s="41"/>
      <c r="D1880" s="74"/>
      <c r="E1880" s="93" t="str">
        <f t="shared" si="578"/>
        <v/>
      </c>
      <c r="F1880" s="27"/>
      <c r="G1880" s="41"/>
      <c r="H1880" s="76"/>
      <c r="I1880" s="109"/>
      <c r="J1880" s="94" t="str">
        <f t="shared" si="573"/>
        <v/>
      </c>
      <c r="K1880" s="27"/>
      <c r="L1880" s="27"/>
      <c r="M1880" s="27"/>
      <c r="N1880" s="27"/>
      <c r="O1880" s="27"/>
      <c r="P1880" s="77"/>
      <c r="Q1880" s="27"/>
      <c r="R1880" s="45"/>
      <c r="S1880" s="55">
        <f>IF(Q1880="Bicouche",J1880*PU!$B$3,0)</f>
        <v>0</v>
      </c>
      <c r="T1880" s="23">
        <f>IF(Q1880="ECF",J1880*PU!$B$5,0)</f>
        <v>0</v>
      </c>
      <c r="U1880" s="23">
        <f>IF(Q1880="Enrobé projeté",J1880*PU!$B$7,0)</f>
        <v>0</v>
      </c>
      <c r="V1880" s="23">
        <f>IF(Q1880="PAT",J1880*PU!$B$9,0)</f>
        <v>0</v>
      </c>
      <c r="W1880" s="23">
        <f>IF(Q1880="Béton bitumineux",J1880*PU!$B$11,0)</f>
        <v>0</v>
      </c>
      <c r="X1880" s="23">
        <f>IF(Q1880="xxxxx",J1880*PU!$B$13,0)</f>
        <v>0</v>
      </c>
      <c r="Y1880" s="91">
        <f t="shared" si="574"/>
        <v>0</v>
      </c>
      <c r="Z1880" s="92"/>
      <c r="AA1880" s="92"/>
      <c r="AB1880" s="67" t="str">
        <f t="shared" si="575"/>
        <v/>
      </c>
      <c r="AC1880" s="67" t="str">
        <f t="shared" si="576"/>
        <v/>
      </c>
      <c r="AD1880" s="67" t="str">
        <f t="shared" si="577"/>
        <v/>
      </c>
      <c r="AE1880" s="31"/>
      <c r="AF1880" s="23">
        <f t="shared" si="579"/>
        <v>0</v>
      </c>
      <c r="AG1880" s="23">
        <f t="shared" si="580"/>
        <v>0</v>
      </c>
      <c r="AH1880" s="23">
        <f t="shared" si="581"/>
        <v>0</v>
      </c>
      <c r="AI1880" s="23">
        <f t="shared" si="582"/>
        <v>0</v>
      </c>
      <c r="AJ1880" s="23">
        <f t="shared" si="583"/>
        <v>0</v>
      </c>
    </row>
    <row r="1881" spans="1:36" x14ac:dyDescent="0.2">
      <c r="A1881" s="40"/>
      <c r="B1881" s="98"/>
      <c r="C1881" s="41"/>
      <c r="D1881" s="74"/>
      <c r="E1881" s="93" t="str">
        <f t="shared" si="578"/>
        <v/>
      </c>
      <c r="F1881" s="27"/>
      <c r="G1881" s="41"/>
      <c r="H1881" s="76"/>
      <c r="I1881" s="109"/>
      <c r="J1881" s="94" t="str">
        <f t="shared" si="573"/>
        <v/>
      </c>
      <c r="K1881" s="27"/>
      <c r="L1881" s="27"/>
      <c r="M1881" s="27"/>
      <c r="N1881" s="27"/>
      <c r="O1881" s="27"/>
      <c r="P1881" s="77"/>
      <c r="Q1881" s="27"/>
      <c r="R1881" s="45"/>
      <c r="S1881" s="55">
        <f>IF(Q1881="Bicouche",J1881*PU!$B$3,0)</f>
        <v>0</v>
      </c>
      <c r="T1881" s="23">
        <f>IF(Q1881="ECF",J1881*PU!$B$5,0)</f>
        <v>0</v>
      </c>
      <c r="U1881" s="23">
        <f>IF(Q1881="Enrobé projeté",J1881*PU!$B$7,0)</f>
        <v>0</v>
      </c>
      <c r="V1881" s="23">
        <f>IF(Q1881="PAT",J1881*PU!$B$9,0)</f>
        <v>0</v>
      </c>
      <c r="W1881" s="23">
        <f>IF(Q1881="Béton bitumineux",J1881*PU!$B$11,0)</f>
        <v>0</v>
      </c>
      <c r="X1881" s="23">
        <f>IF(Q1881="xxxxx",J1881*PU!$B$13,0)</f>
        <v>0</v>
      </c>
      <c r="Y1881" s="91">
        <f t="shared" si="574"/>
        <v>0</v>
      </c>
      <c r="Z1881" s="92"/>
      <c r="AA1881" s="92"/>
      <c r="AB1881" s="67" t="str">
        <f t="shared" si="575"/>
        <v/>
      </c>
      <c r="AC1881" s="67" t="str">
        <f t="shared" si="576"/>
        <v/>
      </c>
      <c r="AD1881" s="67" t="str">
        <f t="shared" si="577"/>
        <v/>
      </c>
      <c r="AE1881" s="31"/>
      <c r="AF1881" s="23">
        <f t="shared" si="579"/>
        <v>0</v>
      </c>
      <c r="AG1881" s="23">
        <f t="shared" si="580"/>
        <v>0</v>
      </c>
      <c r="AH1881" s="23">
        <f t="shared" si="581"/>
        <v>0</v>
      </c>
      <c r="AI1881" s="23">
        <f t="shared" si="582"/>
        <v>0</v>
      </c>
      <c r="AJ1881" s="23">
        <f t="shared" si="583"/>
        <v>0</v>
      </c>
    </row>
    <row r="1882" spans="1:36" x14ac:dyDescent="0.2">
      <c r="A1882" s="40"/>
      <c r="B1882" s="98"/>
      <c r="C1882" s="41"/>
      <c r="D1882" s="74"/>
      <c r="E1882" s="93" t="str">
        <f t="shared" si="578"/>
        <v/>
      </c>
      <c r="F1882" s="27"/>
      <c r="G1882" s="41"/>
      <c r="H1882" s="76"/>
      <c r="I1882" s="109"/>
      <c r="J1882" s="94" t="str">
        <f t="shared" si="573"/>
        <v/>
      </c>
      <c r="K1882" s="27"/>
      <c r="L1882" s="27"/>
      <c r="M1882" s="27"/>
      <c r="N1882" s="27"/>
      <c r="O1882" s="27"/>
      <c r="P1882" s="77"/>
      <c r="Q1882" s="27"/>
      <c r="R1882" s="45"/>
      <c r="S1882" s="55">
        <f>IF(Q1882="Bicouche",J1882*PU!$B$3,0)</f>
        <v>0</v>
      </c>
      <c r="T1882" s="23">
        <f>IF(Q1882="ECF",J1882*PU!$B$5,0)</f>
        <v>0</v>
      </c>
      <c r="U1882" s="23">
        <f>IF(Q1882="Enrobé projeté",J1882*PU!$B$7,0)</f>
        <v>0</v>
      </c>
      <c r="V1882" s="23">
        <f>IF(Q1882="PAT",J1882*PU!$B$9,0)</f>
        <v>0</v>
      </c>
      <c r="W1882" s="23">
        <f>IF(Q1882="Béton bitumineux",J1882*PU!$B$11,0)</f>
        <v>0</v>
      </c>
      <c r="X1882" s="23">
        <f>IF(Q1882="xxxxx",J1882*PU!$B$13,0)</f>
        <v>0</v>
      </c>
      <c r="Y1882" s="91">
        <f t="shared" si="574"/>
        <v>0</v>
      </c>
      <c r="Z1882" s="92"/>
      <c r="AA1882" s="92"/>
      <c r="AB1882" s="67" t="str">
        <f t="shared" si="575"/>
        <v/>
      </c>
      <c r="AC1882" s="67" t="str">
        <f t="shared" si="576"/>
        <v/>
      </c>
      <c r="AD1882" s="67" t="str">
        <f t="shared" si="577"/>
        <v/>
      </c>
      <c r="AE1882" s="31"/>
      <c r="AF1882" s="23">
        <f t="shared" si="579"/>
        <v>0</v>
      </c>
      <c r="AG1882" s="23">
        <f t="shared" si="580"/>
        <v>0</v>
      </c>
      <c r="AH1882" s="23">
        <f t="shared" si="581"/>
        <v>0</v>
      </c>
      <c r="AI1882" s="23">
        <f t="shared" si="582"/>
        <v>0</v>
      </c>
      <c r="AJ1882" s="23">
        <f t="shared" si="583"/>
        <v>0</v>
      </c>
    </row>
    <row r="1883" spans="1:36" x14ac:dyDescent="0.2">
      <c r="A1883" s="40"/>
      <c r="B1883" s="98"/>
      <c r="C1883" s="41"/>
      <c r="D1883" s="74"/>
      <c r="E1883" s="93" t="str">
        <f t="shared" si="578"/>
        <v/>
      </c>
      <c r="F1883" s="27"/>
      <c r="G1883" s="41"/>
      <c r="H1883" s="76"/>
      <c r="I1883" s="109"/>
      <c r="J1883" s="94" t="str">
        <f t="shared" si="573"/>
        <v/>
      </c>
      <c r="K1883" s="27"/>
      <c r="L1883" s="27"/>
      <c r="M1883" s="27"/>
      <c r="N1883" s="27"/>
      <c r="O1883" s="27"/>
      <c r="P1883" s="77"/>
      <c r="Q1883" s="27"/>
      <c r="R1883" s="45"/>
      <c r="S1883" s="55">
        <f>IF(Q1883="Bicouche",J1883*PU!$B$3,0)</f>
        <v>0</v>
      </c>
      <c r="T1883" s="23">
        <f>IF(Q1883="ECF",J1883*PU!$B$5,0)</f>
        <v>0</v>
      </c>
      <c r="U1883" s="23">
        <f>IF(Q1883="Enrobé projeté",J1883*PU!$B$7,0)</f>
        <v>0</v>
      </c>
      <c r="V1883" s="23">
        <f>IF(Q1883="PAT",J1883*PU!$B$9,0)</f>
        <v>0</v>
      </c>
      <c r="W1883" s="23">
        <f>IF(Q1883="Béton bitumineux",J1883*PU!$B$11,0)</f>
        <v>0</v>
      </c>
      <c r="X1883" s="23">
        <f>IF(Q1883="xxxxx",J1883*PU!$B$13,0)</f>
        <v>0</v>
      </c>
      <c r="Y1883" s="91">
        <f t="shared" si="574"/>
        <v>0</v>
      </c>
      <c r="Z1883" s="92"/>
      <c r="AA1883" s="92"/>
      <c r="AB1883" s="67" t="str">
        <f t="shared" si="575"/>
        <v/>
      </c>
      <c r="AC1883" s="67" t="str">
        <f t="shared" si="576"/>
        <v/>
      </c>
      <c r="AD1883" s="67" t="str">
        <f t="shared" si="577"/>
        <v/>
      </c>
      <c r="AE1883" s="31"/>
      <c r="AF1883" s="23">
        <f t="shared" si="579"/>
        <v>0</v>
      </c>
      <c r="AG1883" s="23">
        <f t="shared" si="580"/>
        <v>0</v>
      </c>
      <c r="AH1883" s="23">
        <f t="shared" si="581"/>
        <v>0</v>
      </c>
      <c r="AI1883" s="23">
        <f t="shared" si="582"/>
        <v>0</v>
      </c>
      <c r="AJ1883" s="23">
        <f t="shared" si="583"/>
        <v>0</v>
      </c>
    </row>
    <row r="1884" spans="1:36" x14ac:dyDescent="0.2">
      <c r="A1884" s="40"/>
      <c r="B1884" s="98"/>
      <c r="C1884" s="41"/>
      <c r="D1884" s="74"/>
      <c r="E1884" s="93" t="str">
        <f t="shared" si="578"/>
        <v/>
      </c>
      <c r="F1884" s="27"/>
      <c r="G1884" s="41"/>
      <c r="H1884" s="76"/>
      <c r="I1884" s="109"/>
      <c r="J1884" s="94" t="str">
        <f t="shared" si="573"/>
        <v/>
      </c>
      <c r="K1884" s="27"/>
      <c r="L1884" s="27"/>
      <c r="M1884" s="27"/>
      <c r="N1884" s="27"/>
      <c r="O1884" s="27"/>
      <c r="P1884" s="77"/>
      <c r="Q1884" s="27"/>
      <c r="R1884" s="45"/>
      <c r="S1884" s="55">
        <f>IF(Q1884="Bicouche",J1884*PU!$B$3,0)</f>
        <v>0</v>
      </c>
      <c r="T1884" s="23">
        <f>IF(Q1884="ECF",J1884*PU!$B$5,0)</f>
        <v>0</v>
      </c>
      <c r="U1884" s="23">
        <f>IF(Q1884="Enrobé projeté",J1884*PU!$B$7,0)</f>
        <v>0</v>
      </c>
      <c r="V1884" s="23">
        <f>IF(Q1884="PAT",J1884*PU!$B$9,0)</f>
        <v>0</v>
      </c>
      <c r="W1884" s="23">
        <f>IF(Q1884="Béton bitumineux",J1884*PU!$B$11,0)</f>
        <v>0</v>
      </c>
      <c r="X1884" s="23">
        <f>IF(Q1884="xxxxx",J1884*PU!$B$13,0)</f>
        <v>0</v>
      </c>
      <c r="Y1884" s="91">
        <f t="shared" si="574"/>
        <v>0</v>
      </c>
      <c r="Z1884" s="92"/>
      <c r="AA1884" s="92"/>
      <c r="AB1884" s="67" t="str">
        <f t="shared" si="575"/>
        <v/>
      </c>
      <c r="AC1884" s="67" t="str">
        <f t="shared" si="576"/>
        <v/>
      </c>
      <c r="AD1884" s="67" t="str">
        <f t="shared" si="577"/>
        <v/>
      </c>
      <c r="AE1884" s="31"/>
      <c r="AF1884" s="23">
        <f t="shared" si="579"/>
        <v>0</v>
      </c>
      <c r="AG1884" s="23">
        <f t="shared" si="580"/>
        <v>0</v>
      </c>
      <c r="AH1884" s="23">
        <f t="shared" si="581"/>
        <v>0</v>
      </c>
      <c r="AI1884" s="23">
        <f t="shared" si="582"/>
        <v>0</v>
      </c>
      <c r="AJ1884" s="23">
        <f t="shared" si="583"/>
        <v>0</v>
      </c>
    </row>
    <row r="1885" spans="1:36" x14ac:dyDescent="0.2">
      <c r="A1885" s="40"/>
      <c r="B1885" s="98"/>
      <c r="C1885" s="41"/>
      <c r="D1885" s="74"/>
      <c r="E1885" s="93" t="str">
        <f t="shared" si="578"/>
        <v/>
      </c>
      <c r="F1885" s="27"/>
      <c r="G1885" s="41"/>
      <c r="H1885" s="76"/>
      <c r="I1885" s="109"/>
      <c r="J1885" s="94" t="str">
        <f t="shared" si="573"/>
        <v/>
      </c>
      <c r="K1885" s="27"/>
      <c r="L1885" s="27"/>
      <c r="M1885" s="27"/>
      <c r="N1885" s="27"/>
      <c r="O1885" s="27"/>
      <c r="P1885" s="77"/>
      <c r="Q1885" s="27"/>
      <c r="R1885" s="45"/>
      <c r="S1885" s="55">
        <f>IF(Q1885="Bicouche",J1885*PU!$B$3,0)</f>
        <v>0</v>
      </c>
      <c r="T1885" s="23">
        <f>IF(Q1885="ECF",J1885*PU!$B$5,0)</f>
        <v>0</v>
      </c>
      <c r="U1885" s="23">
        <f>IF(Q1885="Enrobé projeté",J1885*PU!$B$7,0)</f>
        <v>0</v>
      </c>
      <c r="V1885" s="23">
        <f>IF(Q1885="PAT",J1885*PU!$B$9,0)</f>
        <v>0</v>
      </c>
      <c r="W1885" s="23">
        <f>IF(Q1885="Béton bitumineux",J1885*PU!$B$11,0)</f>
        <v>0</v>
      </c>
      <c r="X1885" s="23">
        <f>IF(Q1885="xxxxx",J1885*PU!$B$13,0)</f>
        <v>0</v>
      </c>
      <c r="Y1885" s="91">
        <f t="shared" si="574"/>
        <v>0</v>
      </c>
      <c r="Z1885" s="92"/>
      <c r="AA1885" s="92"/>
      <c r="AB1885" s="67" t="str">
        <f t="shared" si="575"/>
        <v/>
      </c>
      <c r="AC1885" s="67" t="str">
        <f t="shared" si="576"/>
        <v/>
      </c>
      <c r="AD1885" s="67" t="str">
        <f t="shared" si="577"/>
        <v/>
      </c>
      <c r="AE1885" s="31"/>
      <c r="AF1885" s="23">
        <f t="shared" si="579"/>
        <v>0</v>
      </c>
      <c r="AG1885" s="23">
        <f t="shared" si="580"/>
        <v>0</v>
      </c>
      <c r="AH1885" s="23">
        <f t="shared" si="581"/>
        <v>0</v>
      </c>
      <c r="AI1885" s="23">
        <f t="shared" si="582"/>
        <v>0</v>
      </c>
      <c r="AJ1885" s="23">
        <f t="shared" si="583"/>
        <v>0</v>
      </c>
    </row>
    <row r="1886" spans="1:36" x14ac:dyDescent="0.2">
      <c r="A1886" s="40"/>
      <c r="B1886" s="98"/>
      <c r="C1886" s="41"/>
      <c r="D1886" s="74"/>
      <c r="E1886" s="93" t="str">
        <f t="shared" si="578"/>
        <v/>
      </c>
      <c r="F1886" s="27"/>
      <c r="G1886" s="41"/>
      <c r="H1886" s="76"/>
      <c r="I1886" s="109"/>
      <c r="J1886" s="94" t="str">
        <f t="shared" si="573"/>
        <v/>
      </c>
      <c r="K1886" s="27"/>
      <c r="L1886" s="27"/>
      <c r="M1886" s="27"/>
      <c r="N1886" s="27"/>
      <c r="O1886" s="27"/>
      <c r="P1886" s="77"/>
      <c r="Q1886" s="27"/>
      <c r="R1886" s="45"/>
      <c r="S1886" s="55">
        <f>IF(Q1886="Bicouche",J1886*PU!$B$3,0)</f>
        <v>0</v>
      </c>
      <c r="T1886" s="23">
        <f>IF(Q1886="ECF",J1886*PU!$B$5,0)</f>
        <v>0</v>
      </c>
      <c r="U1886" s="23">
        <f>IF(Q1886="Enrobé projeté",J1886*PU!$B$7,0)</f>
        <v>0</v>
      </c>
      <c r="V1886" s="23">
        <f>IF(Q1886="PAT",J1886*PU!$B$9,0)</f>
        <v>0</v>
      </c>
      <c r="W1886" s="23">
        <f>IF(Q1886="Béton bitumineux",J1886*PU!$B$11,0)</f>
        <v>0</v>
      </c>
      <c r="X1886" s="23">
        <f>IF(Q1886="xxxxx",J1886*PU!$B$13,0)</f>
        <v>0</v>
      </c>
      <c r="Y1886" s="91">
        <f t="shared" si="574"/>
        <v>0</v>
      </c>
      <c r="Z1886" s="92"/>
      <c r="AA1886" s="92"/>
      <c r="AB1886" s="67" t="str">
        <f t="shared" si="575"/>
        <v/>
      </c>
      <c r="AC1886" s="67" t="str">
        <f t="shared" si="576"/>
        <v/>
      </c>
      <c r="AD1886" s="67" t="str">
        <f t="shared" si="577"/>
        <v/>
      </c>
      <c r="AE1886" s="31"/>
      <c r="AF1886" s="23">
        <f t="shared" si="579"/>
        <v>0</v>
      </c>
      <c r="AG1886" s="23">
        <f t="shared" si="580"/>
        <v>0</v>
      </c>
      <c r="AH1886" s="23">
        <f t="shared" si="581"/>
        <v>0</v>
      </c>
      <c r="AI1886" s="23">
        <f t="shared" si="582"/>
        <v>0</v>
      </c>
      <c r="AJ1886" s="23">
        <f t="shared" si="583"/>
        <v>0</v>
      </c>
    </row>
    <row r="1887" spans="1:36" x14ac:dyDescent="0.2">
      <c r="A1887" s="40"/>
      <c r="B1887" s="98"/>
      <c r="C1887" s="41"/>
      <c r="D1887" s="74"/>
      <c r="E1887" s="93" t="str">
        <f t="shared" si="578"/>
        <v/>
      </c>
      <c r="F1887" s="27"/>
      <c r="G1887" s="41"/>
      <c r="H1887" s="76"/>
      <c r="I1887" s="109"/>
      <c r="J1887" s="94" t="str">
        <f t="shared" si="573"/>
        <v/>
      </c>
      <c r="K1887" s="27"/>
      <c r="L1887" s="27"/>
      <c r="M1887" s="27"/>
      <c r="N1887" s="27"/>
      <c r="O1887" s="27"/>
      <c r="P1887" s="77"/>
      <c r="Q1887" s="27"/>
      <c r="R1887" s="45"/>
      <c r="S1887" s="55">
        <f>IF(Q1887="Bicouche",J1887*PU!$B$3,0)</f>
        <v>0</v>
      </c>
      <c r="T1887" s="23">
        <f>IF(Q1887="ECF",J1887*PU!$B$5,0)</f>
        <v>0</v>
      </c>
      <c r="U1887" s="23">
        <f>IF(Q1887="Enrobé projeté",J1887*PU!$B$7,0)</f>
        <v>0</v>
      </c>
      <c r="V1887" s="23">
        <f>IF(Q1887="PAT",J1887*PU!$B$9,0)</f>
        <v>0</v>
      </c>
      <c r="W1887" s="23">
        <f>IF(Q1887="Béton bitumineux",J1887*PU!$B$11,0)</f>
        <v>0</v>
      </c>
      <c r="X1887" s="23">
        <f>IF(Q1887="xxxxx",J1887*PU!$B$13,0)</f>
        <v>0</v>
      </c>
      <c r="Y1887" s="91">
        <f t="shared" si="574"/>
        <v>0</v>
      </c>
      <c r="Z1887" s="92"/>
      <c r="AA1887" s="92"/>
      <c r="AB1887" s="67" t="str">
        <f t="shared" si="575"/>
        <v/>
      </c>
      <c r="AC1887" s="67" t="str">
        <f t="shared" si="576"/>
        <v/>
      </c>
      <c r="AD1887" s="67" t="str">
        <f t="shared" si="577"/>
        <v/>
      </c>
      <c r="AE1887" s="31"/>
      <c r="AF1887" s="23">
        <f t="shared" si="579"/>
        <v>0</v>
      </c>
      <c r="AG1887" s="23">
        <f t="shared" si="580"/>
        <v>0</v>
      </c>
      <c r="AH1887" s="23">
        <f t="shared" si="581"/>
        <v>0</v>
      </c>
      <c r="AI1887" s="23">
        <f t="shared" si="582"/>
        <v>0</v>
      </c>
      <c r="AJ1887" s="23">
        <f t="shared" si="583"/>
        <v>0</v>
      </c>
    </row>
    <row r="1888" spans="1:36" x14ac:dyDescent="0.2">
      <c r="A1888" s="40"/>
      <c r="B1888" s="98"/>
      <c r="C1888" s="41"/>
      <c r="D1888" s="74"/>
      <c r="E1888" s="93" t="str">
        <f t="shared" si="578"/>
        <v/>
      </c>
      <c r="F1888" s="27"/>
      <c r="G1888" s="41"/>
      <c r="H1888" s="76"/>
      <c r="I1888" s="109"/>
      <c r="J1888" s="94" t="str">
        <f t="shared" si="573"/>
        <v/>
      </c>
      <c r="K1888" s="27"/>
      <c r="L1888" s="27"/>
      <c r="M1888" s="27"/>
      <c r="N1888" s="27"/>
      <c r="O1888" s="27"/>
      <c r="P1888" s="77"/>
      <c r="Q1888" s="27"/>
      <c r="R1888" s="45"/>
      <c r="S1888" s="55">
        <f>IF(Q1888="Bicouche",J1888*PU!$B$3,0)</f>
        <v>0</v>
      </c>
      <c r="T1888" s="23">
        <f>IF(Q1888="ECF",J1888*PU!$B$5,0)</f>
        <v>0</v>
      </c>
      <c r="U1888" s="23">
        <f>IF(Q1888="Enrobé projeté",J1888*PU!$B$7,0)</f>
        <v>0</v>
      </c>
      <c r="V1888" s="23">
        <f>IF(Q1888="PAT",J1888*PU!$B$9,0)</f>
        <v>0</v>
      </c>
      <c r="W1888" s="23">
        <f>IF(Q1888="Béton bitumineux",J1888*PU!$B$11,0)</f>
        <v>0</v>
      </c>
      <c r="X1888" s="23">
        <f>IF(Q1888="xxxxx",J1888*PU!$B$13,0)</f>
        <v>0</v>
      </c>
      <c r="Y1888" s="91">
        <f t="shared" si="574"/>
        <v>0</v>
      </c>
      <c r="Z1888" s="92"/>
      <c r="AA1888" s="92"/>
      <c r="AB1888" s="67" t="str">
        <f t="shared" si="575"/>
        <v/>
      </c>
      <c r="AC1888" s="67" t="str">
        <f t="shared" si="576"/>
        <v/>
      </c>
      <c r="AD1888" s="67" t="str">
        <f t="shared" si="577"/>
        <v/>
      </c>
      <c r="AE1888" s="31"/>
      <c r="AF1888" s="23">
        <f t="shared" si="579"/>
        <v>0</v>
      </c>
      <c r="AG1888" s="23">
        <f t="shared" si="580"/>
        <v>0</v>
      </c>
      <c r="AH1888" s="23">
        <f t="shared" si="581"/>
        <v>0</v>
      </c>
      <c r="AI1888" s="23">
        <f t="shared" si="582"/>
        <v>0</v>
      </c>
      <c r="AJ1888" s="23">
        <f t="shared" si="583"/>
        <v>0</v>
      </c>
    </row>
    <row r="1889" spans="1:36" x14ac:dyDescent="0.2">
      <c r="A1889" s="40"/>
      <c r="B1889" s="98"/>
      <c r="C1889" s="41"/>
      <c r="D1889" s="74"/>
      <c r="E1889" s="93" t="str">
        <f t="shared" si="578"/>
        <v/>
      </c>
      <c r="F1889" s="27"/>
      <c r="G1889" s="41"/>
      <c r="H1889" s="76"/>
      <c r="I1889" s="109"/>
      <c r="J1889" s="94" t="str">
        <f t="shared" si="573"/>
        <v/>
      </c>
      <c r="K1889" s="27"/>
      <c r="L1889" s="27"/>
      <c r="M1889" s="27"/>
      <c r="N1889" s="27"/>
      <c r="O1889" s="27"/>
      <c r="P1889" s="77"/>
      <c r="Q1889" s="27"/>
      <c r="R1889" s="45"/>
      <c r="S1889" s="55">
        <f>IF(Q1889="Bicouche",J1889*PU!$B$3,0)</f>
        <v>0</v>
      </c>
      <c r="T1889" s="23">
        <f>IF(Q1889="ECF",J1889*PU!$B$5,0)</f>
        <v>0</v>
      </c>
      <c r="U1889" s="23">
        <f>IF(Q1889="Enrobé projeté",J1889*PU!$B$7,0)</f>
        <v>0</v>
      </c>
      <c r="V1889" s="23">
        <f>IF(Q1889="PAT",J1889*PU!$B$9,0)</f>
        <v>0</v>
      </c>
      <c r="W1889" s="23">
        <f>IF(Q1889="Béton bitumineux",J1889*PU!$B$11,0)</f>
        <v>0</v>
      </c>
      <c r="X1889" s="23">
        <f>IF(Q1889="xxxxx",J1889*PU!$B$13,0)</f>
        <v>0</v>
      </c>
      <c r="Y1889" s="91">
        <f t="shared" si="574"/>
        <v>0</v>
      </c>
      <c r="Z1889" s="92"/>
      <c r="AA1889" s="92"/>
      <c r="AB1889" s="67" t="str">
        <f t="shared" si="575"/>
        <v/>
      </c>
      <c r="AC1889" s="67" t="str">
        <f t="shared" si="576"/>
        <v/>
      </c>
      <c r="AD1889" s="67" t="str">
        <f t="shared" si="577"/>
        <v/>
      </c>
      <c r="AE1889" s="31"/>
      <c r="AF1889" s="23">
        <f t="shared" si="579"/>
        <v>0</v>
      </c>
      <c r="AG1889" s="23">
        <f t="shared" si="580"/>
        <v>0</v>
      </c>
      <c r="AH1889" s="23">
        <f t="shared" si="581"/>
        <v>0</v>
      </c>
      <c r="AI1889" s="23">
        <f t="shared" si="582"/>
        <v>0</v>
      </c>
      <c r="AJ1889" s="23">
        <f t="shared" si="583"/>
        <v>0</v>
      </c>
    </row>
    <row r="1890" spans="1:36" x14ac:dyDescent="0.2">
      <c r="A1890" s="40"/>
      <c r="B1890" s="98"/>
      <c r="C1890" s="41"/>
      <c r="D1890" s="74"/>
      <c r="E1890" s="93" t="str">
        <f t="shared" si="578"/>
        <v/>
      </c>
      <c r="F1890" s="27"/>
      <c r="G1890" s="41"/>
      <c r="H1890" s="76"/>
      <c r="I1890" s="109"/>
      <c r="J1890" s="94" t="str">
        <f t="shared" si="573"/>
        <v/>
      </c>
      <c r="K1890" s="27"/>
      <c r="L1890" s="27"/>
      <c r="M1890" s="27"/>
      <c r="N1890" s="27"/>
      <c r="O1890" s="27"/>
      <c r="P1890" s="77"/>
      <c r="Q1890" s="27"/>
      <c r="R1890" s="45"/>
      <c r="S1890" s="55">
        <f>IF(Q1890="Bicouche",J1890*PU!$B$3,0)</f>
        <v>0</v>
      </c>
      <c r="T1890" s="23">
        <f>IF(Q1890="ECF",J1890*PU!$B$5,0)</f>
        <v>0</v>
      </c>
      <c r="U1890" s="23">
        <f>IF(Q1890="Enrobé projeté",J1890*PU!$B$7,0)</f>
        <v>0</v>
      </c>
      <c r="V1890" s="23">
        <f>IF(Q1890="PAT",J1890*PU!$B$9,0)</f>
        <v>0</v>
      </c>
      <c r="W1890" s="23">
        <f>IF(Q1890="Béton bitumineux",J1890*PU!$B$11,0)</f>
        <v>0</v>
      </c>
      <c r="X1890" s="23">
        <f>IF(Q1890="xxxxx",J1890*PU!$B$13,0)</f>
        <v>0</v>
      </c>
      <c r="Y1890" s="91">
        <f t="shared" si="574"/>
        <v>0</v>
      </c>
      <c r="Z1890" s="92"/>
      <c r="AA1890" s="92"/>
      <c r="AB1890" s="67" t="str">
        <f t="shared" si="575"/>
        <v/>
      </c>
      <c r="AC1890" s="67" t="str">
        <f t="shared" si="576"/>
        <v/>
      </c>
      <c r="AD1890" s="67" t="str">
        <f t="shared" si="577"/>
        <v/>
      </c>
      <c r="AE1890" s="31"/>
      <c r="AF1890" s="23">
        <f t="shared" si="579"/>
        <v>0</v>
      </c>
      <c r="AG1890" s="23">
        <f t="shared" si="580"/>
        <v>0</v>
      </c>
      <c r="AH1890" s="23">
        <f t="shared" si="581"/>
        <v>0</v>
      </c>
      <c r="AI1890" s="23">
        <f t="shared" si="582"/>
        <v>0</v>
      </c>
      <c r="AJ1890" s="23">
        <f t="shared" si="583"/>
        <v>0</v>
      </c>
    </row>
    <row r="1891" spans="1:36" x14ac:dyDescent="0.2">
      <c r="A1891" s="40"/>
      <c r="B1891" s="98"/>
      <c r="C1891" s="41"/>
      <c r="D1891" s="74"/>
      <c r="E1891" s="93" t="str">
        <f t="shared" si="578"/>
        <v/>
      </c>
      <c r="F1891" s="27"/>
      <c r="G1891" s="41"/>
      <c r="H1891" s="76"/>
      <c r="I1891" s="109"/>
      <c r="J1891" s="94" t="str">
        <f t="shared" si="573"/>
        <v/>
      </c>
      <c r="K1891" s="27"/>
      <c r="L1891" s="27"/>
      <c r="M1891" s="27"/>
      <c r="N1891" s="27"/>
      <c r="O1891" s="27"/>
      <c r="P1891" s="77"/>
      <c r="Q1891" s="27"/>
      <c r="R1891" s="45"/>
      <c r="S1891" s="55">
        <f>IF(Q1891="Bicouche",J1891*PU!$B$3,0)</f>
        <v>0</v>
      </c>
      <c r="T1891" s="23">
        <f>IF(Q1891="ECF",J1891*PU!$B$5,0)</f>
        <v>0</v>
      </c>
      <c r="U1891" s="23">
        <f>IF(Q1891="Enrobé projeté",J1891*PU!$B$7,0)</f>
        <v>0</v>
      </c>
      <c r="V1891" s="23">
        <f>IF(Q1891="PAT",J1891*PU!$B$9,0)</f>
        <v>0</v>
      </c>
      <c r="W1891" s="23">
        <f>IF(Q1891="Béton bitumineux",J1891*PU!$B$11,0)</f>
        <v>0</v>
      </c>
      <c r="X1891" s="23">
        <f>IF(Q1891="xxxxx",J1891*PU!$B$13,0)</f>
        <v>0</v>
      </c>
      <c r="Y1891" s="91">
        <f t="shared" si="574"/>
        <v>0</v>
      </c>
      <c r="Z1891" s="92"/>
      <c r="AA1891" s="92"/>
      <c r="AB1891" s="67" t="str">
        <f t="shared" si="575"/>
        <v/>
      </c>
      <c r="AC1891" s="67" t="str">
        <f t="shared" si="576"/>
        <v/>
      </c>
      <c r="AD1891" s="67" t="str">
        <f t="shared" si="577"/>
        <v/>
      </c>
      <c r="AE1891" s="31"/>
      <c r="AF1891" s="23">
        <f t="shared" si="579"/>
        <v>0</v>
      </c>
      <c r="AG1891" s="23">
        <f t="shared" si="580"/>
        <v>0</v>
      </c>
      <c r="AH1891" s="23">
        <f t="shared" si="581"/>
        <v>0</v>
      </c>
      <c r="AI1891" s="23">
        <f t="shared" si="582"/>
        <v>0</v>
      </c>
      <c r="AJ1891" s="23">
        <f t="shared" si="583"/>
        <v>0</v>
      </c>
    </row>
    <row r="1892" spans="1:36" x14ac:dyDescent="0.2">
      <c r="A1892" s="40"/>
      <c r="B1892" s="98"/>
      <c r="C1892" s="41"/>
      <c r="D1892" s="74"/>
      <c r="E1892" s="93" t="str">
        <f t="shared" si="578"/>
        <v/>
      </c>
      <c r="F1892" s="27"/>
      <c r="G1892" s="41"/>
      <c r="H1892" s="76"/>
      <c r="I1892" s="109"/>
      <c r="J1892" s="94" t="str">
        <f t="shared" si="573"/>
        <v/>
      </c>
      <c r="K1892" s="27"/>
      <c r="L1892" s="27"/>
      <c r="M1892" s="27"/>
      <c r="N1892" s="27"/>
      <c r="O1892" s="27"/>
      <c r="P1892" s="77"/>
      <c r="Q1892" s="27"/>
      <c r="R1892" s="45"/>
      <c r="S1892" s="55">
        <f>IF(Q1892="Bicouche",J1892*PU!$B$3,0)</f>
        <v>0</v>
      </c>
      <c r="T1892" s="23">
        <f>IF(Q1892="ECF",J1892*PU!$B$5,0)</f>
        <v>0</v>
      </c>
      <c r="U1892" s="23">
        <f>IF(Q1892="Enrobé projeté",J1892*PU!$B$7,0)</f>
        <v>0</v>
      </c>
      <c r="V1892" s="23">
        <f>IF(Q1892="PAT",J1892*PU!$B$9,0)</f>
        <v>0</v>
      </c>
      <c r="W1892" s="23">
        <f>IF(Q1892="Béton bitumineux",J1892*PU!$B$11,0)</f>
        <v>0</v>
      </c>
      <c r="X1892" s="23">
        <f>IF(Q1892="xxxxx",J1892*PU!$B$13,0)</f>
        <v>0</v>
      </c>
      <c r="Y1892" s="91">
        <f t="shared" si="574"/>
        <v>0</v>
      </c>
      <c r="Z1892" s="92"/>
      <c r="AA1892" s="92"/>
      <c r="AB1892" s="67" t="str">
        <f t="shared" si="575"/>
        <v/>
      </c>
      <c r="AC1892" s="67" t="str">
        <f t="shared" si="576"/>
        <v/>
      </c>
      <c r="AD1892" s="67" t="str">
        <f t="shared" si="577"/>
        <v/>
      </c>
      <c r="AE1892" s="31"/>
      <c r="AF1892" s="23">
        <f t="shared" si="579"/>
        <v>0</v>
      </c>
      <c r="AG1892" s="23">
        <f t="shared" si="580"/>
        <v>0</v>
      </c>
      <c r="AH1892" s="23">
        <f t="shared" si="581"/>
        <v>0</v>
      </c>
      <c r="AI1892" s="23">
        <f t="shared" si="582"/>
        <v>0</v>
      </c>
      <c r="AJ1892" s="23">
        <f t="shared" si="583"/>
        <v>0</v>
      </c>
    </row>
    <row r="1893" spans="1:36" x14ac:dyDescent="0.2">
      <c r="A1893" s="40"/>
      <c r="B1893" s="98"/>
      <c r="C1893" s="41"/>
      <c r="D1893" s="74"/>
      <c r="E1893" s="93" t="str">
        <f t="shared" si="578"/>
        <v/>
      </c>
      <c r="F1893" s="27"/>
      <c r="G1893" s="41"/>
      <c r="H1893" s="76"/>
      <c r="I1893" s="109"/>
      <c r="J1893" s="94" t="str">
        <f t="shared" si="573"/>
        <v/>
      </c>
      <c r="K1893" s="27"/>
      <c r="L1893" s="27"/>
      <c r="M1893" s="27"/>
      <c r="N1893" s="27"/>
      <c r="O1893" s="27"/>
      <c r="P1893" s="77"/>
      <c r="Q1893" s="27"/>
      <c r="R1893" s="45"/>
      <c r="S1893" s="55">
        <f>IF(Q1893="Bicouche",J1893*PU!$B$3,0)</f>
        <v>0</v>
      </c>
      <c r="T1893" s="23">
        <f>IF(Q1893="ECF",J1893*PU!$B$5,0)</f>
        <v>0</v>
      </c>
      <c r="U1893" s="23">
        <f>IF(Q1893="Enrobé projeté",J1893*PU!$B$7,0)</f>
        <v>0</v>
      </c>
      <c r="V1893" s="23">
        <f>IF(Q1893="PAT",J1893*PU!$B$9,0)</f>
        <v>0</v>
      </c>
      <c r="W1893" s="23">
        <f>IF(Q1893="Béton bitumineux",J1893*PU!$B$11,0)</f>
        <v>0</v>
      </c>
      <c r="X1893" s="23">
        <f>IF(Q1893="xxxxx",J1893*PU!$B$13,0)</f>
        <v>0</v>
      </c>
      <c r="Y1893" s="91">
        <f t="shared" si="574"/>
        <v>0</v>
      </c>
      <c r="Z1893" s="92"/>
      <c r="AA1893" s="92"/>
      <c r="AB1893" s="67" t="str">
        <f t="shared" si="575"/>
        <v/>
      </c>
      <c r="AC1893" s="67" t="str">
        <f t="shared" si="576"/>
        <v/>
      </c>
      <c r="AD1893" s="67" t="str">
        <f t="shared" si="577"/>
        <v/>
      </c>
      <c r="AE1893" s="31"/>
      <c r="AF1893" s="23">
        <f t="shared" si="579"/>
        <v>0</v>
      </c>
      <c r="AG1893" s="23">
        <f t="shared" si="580"/>
        <v>0</v>
      </c>
      <c r="AH1893" s="23">
        <f t="shared" si="581"/>
        <v>0</v>
      </c>
      <c r="AI1893" s="23">
        <f t="shared" si="582"/>
        <v>0</v>
      </c>
      <c r="AJ1893" s="23">
        <f t="shared" si="583"/>
        <v>0</v>
      </c>
    </row>
    <row r="1894" spans="1:36" x14ac:dyDescent="0.2">
      <c r="A1894" s="40"/>
      <c r="B1894" s="98"/>
      <c r="C1894" s="41"/>
      <c r="D1894" s="74"/>
      <c r="E1894" s="93" t="str">
        <f t="shared" si="578"/>
        <v/>
      </c>
      <c r="F1894" s="27"/>
      <c r="G1894" s="41"/>
      <c r="H1894" s="76"/>
      <c r="I1894" s="109"/>
      <c r="J1894" s="94" t="str">
        <f t="shared" si="573"/>
        <v/>
      </c>
      <c r="K1894" s="27"/>
      <c r="L1894" s="27"/>
      <c r="M1894" s="27"/>
      <c r="N1894" s="27"/>
      <c r="O1894" s="27"/>
      <c r="P1894" s="77"/>
      <c r="Q1894" s="27"/>
      <c r="R1894" s="45"/>
      <c r="S1894" s="55">
        <f>IF(Q1894="Bicouche",J1894*PU!$B$3,0)</f>
        <v>0</v>
      </c>
      <c r="T1894" s="23">
        <f>IF(Q1894="ECF",J1894*PU!$B$5,0)</f>
        <v>0</v>
      </c>
      <c r="U1894" s="23">
        <f>IF(Q1894="Enrobé projeté",J1894*PU!$B$7,0)</f>
        <v>0</v>
      </c>
      <c r="V1894" s="23">
        <f>IF(Q1894="PAT",J1894*PU!$B$9,0)</f>
        <v>0</v>
      </c>
      <c r="W1894" s="23">
        <f>IF(Q1894="Béton bitumineux",J1894*PU!$B$11,0)</f>
        <v>0</v>
      </c>
      <c r="X1894" s="23">
        <f>IF(Q1894="xxxxx",J1894*PU!$B$13,0)</f>
        <v>0</v>
      </c>
      <c r="Y1894" s="91">
        <f t="shared" si="574"/>
        <v>0</v>
      </c>
      <c r="Z1894" s="92"/>
      <c r="AA1894" s="92"/>
      <c r="AB1894" s="67" t="str">
        <f t="shared" si="575"/>
        <v/>
      </c>
      <c r="AC1894" s="67" t="str">
        <f t="shared" si="576"/>
        <v/>
      </c>
      <c r="AD1894" s="67" t="str">
        <f t="shared" si="577"/>
        <v/>
      </c>
      <c r="AE1894" s="31"/>
      <c r="AF1894" s="23">
        <f t="shared" si="579"/>
        <v>0</v>
      </c>
      <c r="AG1894" s="23">
        <f t="shared" si="580"/>
        <v>0</v>
      </c>
      <c r="AH1894" s="23">
        <f t="shared" si="581"/>
        <v>0</v>
      </c>
      <c r="AI1894" s="23">
        <f t="shared" si="582"/>
        <v>0</v>
      </c>
      <c r="AJ1894" s="23">
        <f t="shared" si="583"/>
        <v>0</v>
      </c>
    </row>
    <row r="1895" spans="1:36" x14ac:dyDescent="0.2">
      <c r="A1895" s="40"/>
      <c r="B1895" s="98"/>
      <c r="C1895" s="41"/>
      <c r="D1895" s="74"/>
      <c r="E1895" s="93" t="str">
        <f t="shared" si="578"/>
        <v/>
      </c>
      <c r="F1895" s="27"/>
      <c r="G1895" s="41"/>
      <c r="H1895" s="76"/>
      <c r="I1895" s="109"/>
      <c r="J1895" s="94" t="str">
        <f t="shared" si="573"/>
        <v/>
      </c>
      <c r="K1895" s="27"/>
      <c r="L1895" s="27"/>
      <c r="M1895" s="27"/>
      <c r="N1895" s="27"/>
      <c r="O1895" s="27"/>
      <c r="P1895" s="77"/>
      <c r="Q1895" s="27"/>
      <c r="R1895" s="45"/>
      <c r="S1895" s="55">
        <f>IF(Q1895="Bicouche",J1895*PU!$B$3,0)</f>
        <v>0</v>
      </c>
      <c r="T1895" s="23">
        <f>IF(Q1895="ECF",J1895*PU!$B$5,0)</f>
        <v>0</v>
      </c>
      <c r="U1895" s="23">
        <f>IF(Q1895="Enrobé projeté",J1895*PU!$B$7,0)</f>
        <v>0</v>
      </c>
      <c r="V1895" s="23">
        <f>IF(Q1895="PAT",J1895*PU!$B$9,0)</f>
        <v>0</v>
      </c>
      <c r="W1895" s="23">
        <f>IF(Q1895="Béton bitumineux",J1895*PU!$B$11,0)</f>
        <v>0</v>
      </c>
      <c r="X1895" s="23">
        <f>IF(Q1895="xxxxx",J1895*PU!$B$13,0)</f>
        <v>0</v>
      </c>
      <c r="Y1895" s="91">
        <f t="shared" si="574"/>
        <v>0</v>
      </c>
      <c r="Z1895" s="92"/>
      <c r="AA1895" s="92"/>
      <c r="AB1895" s="67" t="str">
        <f t="shared" si="575"/>
        <v/>
      </c>
      <c r="AC1895" s="67" t="str">
        <f t="shared" si="576"/>
        <v/>
      </c>
      <c r="AD1895" s="67" t="str">
        <f t="shared" si="577"/>
        <v/>
      </c>
      <c r="AE1895" s="31"/>
      <c r="AF1895" s="23">
        <f t="shared" si="579"/>
        <v>0</v>
      </c>
      <c r="AG1895" s="23">
        <f t="shared" si="580"/>
        <v>0</v>
      </c>
      <c r="AH1895" s="23">
        <f t="shared" si="581"/>
        <v>0</v>
      </c>
      <c r="AI1895" s="23">
        <f t="shared" si="582"/>
        <v>0</v>
      </c>
      <c r="AJ1895" s="23">
        <f t="shared" si="583"/>
        <v>0</v>
      </c>
    </row>
    <row r="1896" spans="1:36" x14ac:dyDescent="0.2">
      <c r="A1896" s="40"/>
      <c r="B1896" s="98"/>
      <c r="C1896" s="41"/>
      <c r="D1896" s="74"/>
      <c r="E1896" s="93" t="str">
        <f t="shared" si="578"/>
        <v/>
      </c>
      <c r="F1896" s="27"/>
      <c r="G1896" s="41"/>
      <c r="H1896" s="76"/>
      <c r="I1896" s="109"/>
      <c r="J1896" s="94" t="str">
        <f t="shared" si="573"/>
        <v/>
      </c>
      <c r="K1896" s="27"/>
      <c r="L1896" s="27"/>
      <c r="M1896" s="27"/>
      <c r="N1896" s="27"/>
      <c r="O1896" s="27"/>
      <c r="P1896" s="77"/>
      <c r="Q1896" s="27"/>
      <c r="R1896" s="45"/>
      <c r="S1896" s="55">
        <f>IF(Q1896="Bicouche",J1896*PU!$B$3,0)</f>
        <v>0</v>
      </c>
      <c r="T1896" s="23">
        <f>IF(Q1896="ECF",J1896*PU!$B$5,0)</f>
        <v>0</v>
      </c>
      <c r="U1896" s="23">
        <f>IF(Q1896="Enrobé projeté",J1896*PU!$B$7,0)</f>
        <v>0</v>
      </c>
      <c r="V1896" s="23">
        <f>IF(Q1896="PAT",J1896*PU!$B$9,0)</f>
        <v>0</v>
      </c>
      <c r="W1896" s="23">
        <f>IF(Q1896="Béton bitumineux",J1896*PU!$B$11,0)</f>
        <v>0</v>
      </c>
      <c r="X1896" s="23">
        <f>IF(Q1896="xxxxx",J1896*PU!$B$13,0)</f>
        <v>0</v>
      </c>
      <c r="Y1896" s="91">
        <f t="shared" si="574"/>
        <v>0</v>
      </c>
      <c r="Z1896" s="92"/>
      <c r="AA1896" s="92"/>
      <c r="AB1896" s="67" t="str">
        <f t="shared" si="575"/>
        <v/>
      </c>
      <c r="AC1896" s="67" t="str">
        <f t="shared" si="576"/>
        <v/>
      </c>
      <c r="AD1896" s="67" t="str">
        <f t="shared" si="577"/>
        <v/>
      </c>
      <c r="AE1896" s="31"/>
      <c r="AF1896" s="23">
        <f t="shared" si="579"/>
        <v>0</v>
      </c>
      <c r="AG1896" s="23">
        <f t="shared" si="580"/>
        <v>0</v>
      </c>
      <c r="AH1896" s="23">
        <f t="shared" si="581"/>
        <v>0</v>
      </c>
      <c r="AI1896" s="23">
        <f t="shared" si="582"/>
        <v>0</v>
      </c>
      <c r="AJ1896" s="23">
        <f t="shared" si="583"/>
        <v>0</v>
      </c>
    </row>
    <row r="1897" spans="1:36" x14ac:dyDescent="0.2">
      <c r="A1897" s="40"/>
      <c r="B1897" s="98"/>
      <c r="C1897" s="41"/>
      <c r="D1897" s="74"/>
      <c r="E1897" s="93" t="str">
        <f t="shared" si="578"/>
        <v/>
      </c>
      <c r="F1897" s="27"/>
      <c r="G1897" s="41"/>
      <c r="H1897" s="76"/>
      <c r="I1897" s="109"/>
      <c r="J1897" s="94" t="str">
        <f t="shared" si="573"/>
        <v/>
      </c>
      <c r="K1897" s="27"/>
      <c r="L1897" s="27"/>
      <c r="M1897" s="27"/>
      <c r="N1897" s="27"/>
      <c r="O1897" s="27"/>
      <c r="P1897" s="77"/>
      <c r="Q1897" s="27"/>
      <c r="R1897" s="45"/>
      <c r="S1897" s="55">
        <f>IF(Q1897="Bicouche",J1897*PU!$B$3,0)</f>
        <v>0</v>
      </c>
      <c r="T1897" s="23">
        <f>IF(Q1897="ECF",J1897*PU!$B$5,0)</f>
        <v>0</v>
      </c>
      <c r="U1897" s="23">
        <f>IF(Q1897="Enrobé projeté",J1897*PU!$B$7,0)</f>
        <v>0</v>
      </c>
      <c r="V1897" s="23">
        <f>IF(Q1897="PAT",J1897*PU!$B$9,0)</f>
        <v>0</v>
      </c>
      <c r="W1897" s="23">
        <f>IF(Q1897="Béton bitumineux",J1897*PU!$B$11,0)</f>
        <v>0</v>
      </c>
      <c r="X1897" s="23">
        <f>IF(Q1897="xxxxx",J1897*PU!$B$13,0)</f>
        <v>0</v>
      </c>
      <c r="Y1897" s="91">
        <f t="shared" si="574"/>
        <v>0</v>
      </c>
      <c r="Z1897" s="92"/>
      <c r="AA1897" s="92"/>
      <c r="AB1897" s="67" t="str">
        <f t="shared" si="575"/>
        <v/>
      </c>
      <c r="AC1897" s="67" t="str">
        <f t="shared" si="576"/>
        <v/>
      </c>
      <c r="AD1897" s="67" t="str">
        <f t="shared" si="577"/>
        <v/>
      </c>
      <c r="AE1897" s="31"/>
      <c r="AF1897" s="23">
        <f t="shared" si="579"/>
        <v>0</v>
      </c>
      <c r="AG1897" s="23">
        <f t="shared" si="580"/>
        <v>0</v>
      </c>
      <c r="AH1897" s="23">
        <f t="shared" si="581"/>
        <v>0</v>
      </c>
      <c r="AI1897" s="23">
        <f t="shared" si="582"/>
        <v>0</v>
      </c>
      <c r="AJ1897" s="23">
        <f t="shared" si="583"/>
        <v>0</v>
      </c>
    </row>
    <row r="1898" spans="1:36" x14ac:dyDescent="0.2">
      <c r="A1898" s="40"/>
      <c r="B1898" s="98"/>
      <c r="C1898" s="41"/>
      <c r="D1898" s="74"/>
      <c r="E1898" s="93" t="str">
        <f t="shared" si="578"/>
        <v/>
      </c>
      <c r="F1898" s="27"/>
      <c r="G1898" s="41"/>
      <c r="H1898" s="76"/>
      <c r="I1898" s="109"/>
      <c r="J1898" s="94" t="str">
        <f t="shared" si="573"/>
        <v/>
      </c>
      <c r="K1898" s="27"/>
      <c r="L1898" s="27"/>
      <c r="M1898" s="27"/>
      <c r="N1898" s="27"/>
      <c r="O1898" s="27"/>
      <c r="P1898" s="77"/>
      <c r="Q1898" s="27"/>
      <c r="R1898" s="45"/>
      <c r="S1898" s="55">
        <f>IF(Q1898="Bicouche",J1898*PU!$B$3,0)</f>
        <v>0</v>
      </c>
      <c r="T1898" s="23">
        <f>IF(Q1898="ECF",J1898*PU!$B$5,0)</f>
        <v>0</v>
      </c>
      <c r="U1898" s="23">
        <f>IF(Q1898="Enrobé projeté",J1898*PU!$B$7,0)</f>
        <v>0</v>
      </c>
      <c r="V1898" s="23">
        <f>IF(Q1898="PAT",J1898*PU!$B$9,0)</f>
        <v>0</v>
      </c>
      <c r="W1898" s="23">
        <f>IF(Q1898="Béton bitumineux",J1898*PU!$B$11,0)</f>
        <v>0</v>
      </c>
      <c r="X1898" s="23">
        <f>IF(Q1898="xxxxx",J1898*PU!$B$13,0)</f>
        <v>0</v>
      </c>
      <c r="Y1898" s="91">
        <f t="shared" si="574"/>
        <v>0</v>
      </c>
      <c r="Z1898" s="92"/>
      <c r="AA1898" s="92"/>
      <c r="AB1898" s="67" t="str">
        <f t="shared" si="575"/>
        <v/>
      </c>
      <c r="AC1898" s="67" t="str">
        <f t="shared" si="576"/>
        <v/>
      </c>
      <c r="AD1898" s="67" t="str">
        <f t="shared" si="577"/>
        <v/>
      </c>
      <c r="AE1898" s="31"/>
      <c r="AF1898" s="23">
        <f t="shared" si="579"/>
        <v>0</v>
      </c>
      <c r="AG1898" s="23">
        <f t="shared" si="580"/>
        <v>0</v>
      </c>
      <c r="AH1898" s="23">
        <f t="shared" si="581"/>
        <v>0</v>
      </c>
      <c r="AI1898" s="23">
        <f t="shared" si="582"/>
        <v>0</v>
      </c>
      <c r="AJ1898" s="23">
        <f t="shared" si="583"/>
        <v>0</v>
      </c>
    </row>
    <row r="1899" spans="1:36" x14ac:dyDescent="0.2">
      <c r="A1899" s="40"/>
      <c r="B1899" s="98"/>
      <c r="C1899" s="41"/>
      <c r="D1899" s="74"/>
      <c r="E1899" s="93" t="str">
        <f t="shared" si="578"/>
        <v/>
      </c>
      <c r="F1899" s="27"/>
      <c r="G1899" s="41"/>
      <c r="H1899" s="76"/>
      <c r="I1899" s="109"/>
      <c r="J1899" s="94" t="str">
        <f t="shared" si="573"/>
        <v/>
      </c>
      <c r="K1899" s="27"/>
      <c r="L1899" s="27"/>
      <c r="M1899" s="27"/>
      <c r="N1899" s="27"/>
      <c r="O1899" s="27"/>
      <c r="P1899" s="77"/>
      <c r="Q1899" s="27"/>
      <c r="R1899" s="45"/>
      <c r="S1899" s="55">
        <f>IF(Q1899="Bicouche",J1899*PU!$B$3,0)</f>
        <v>0</v>
      </c>
      <c r="T1899" s="23">
        <f>IF(Q1899="ECF",J1899*PU!$B$5,0)</f>
        <v>0</v>
      </c>
      <c r="U1899" s="23">
        <f>IF(Q1899="Enrobé projeté",J1899*PU!$B$7,0)</f>
        <v>0</v>
      </c>
      <c r="V1899" s="23">
        <f>IF(Q1899="PAT",J1899*PU!$B$9,0)</f>
        <v>0</v>
      </c>
      <c r="W1899" s="23">
        <f>IF(Q1899="Béton bitumineux",J1899*PU!$B$11,0)</f>
        <v>0</v>
      </c>
      <c r="X1899" s="23">
        <f>IF(Q1899="xxxxx",J1899*PU!$B$13,0)</f>
        <v>0</v>
      </c>
      <c r="Y1899" s="91">
        <f t="shared" si="574"/>
        <v>0</v>
      </c>
      <c r="Z1899" s="92"/>
      <c r="AA1899" s="92"/>
      <c r="AB1899" s="67" t="str">
        <f t="shared" si="575"/>
        <v/>
      </c>
      <c r="AC1899" s="67" t="str">
        <f t="shared" si="576"/>
        <v/>
      </c>
      <c r="AD1899" s="67" t="str">
        <f t="shared" si="577"/>
        <v/>
      </c>
      <c r="AE1899" s="31"/>
      <c r="AF1899" s="23">
        <f t="shared" si="579"/>
        <v>0</v>
      </c>
      <c r="AG1899" s="23">
        <f t="shared" si="580"/>
        <v>0</v>
      </c>
      <c r="AH1899" s="23">
        <f t="shared" si="581"/>
        <v>0</v>
      </c>
      <c r="AI1899" s="23">
        <f t="shared" si="582"/>
        <v>0</v>
      </c>
      <c r="AJ1899" s="23">
        <f t="shared" si="583"/>
        <v>0</v>
      </c>
    </row>
    <row r="1900" spans="1:36" x14ac:dyDescent="0.2">
      <c r="A1900" s="40"/>
      <c r="B1900" s="98"/>
      <c r="C1900" s="41"/>
      <c r="D1900" s="74"/>
      <c r="E1900" s="93" t="str">
        <f t="shared" si="578"/>
        <v/>
      </c>
      <c r="F1900" s="27"/>
      <c r="G1900" s="41"/>
      <c r="H1900" s="76"/>
      <c r="I1900" s="109"/>
      <c r="J1900" s="94" t="str">
        <f t="shared" ref="J1900:J1962" si="584">IF(I1900="","",H1900*I1900)</f>
        <v/>
      </c>
      <c r="K1900" s="27"/>
      <c r="L1900" s="27"/>
      <c r="M1900" s="27"/>
      <c r="N1900" s="27"/>
      <c r="O1900" s="27"/>
      <c r="P1900" s="77"/>
      <c r="Q1900" s="27"/>
      <c r="R1900" s="45"/>
      <c r="S1900" s="55">
        <f>IF(Q1900="Bicouche",J1900*PU!$B$3,0)</f>
        <v>0</v>
      </c>
      <c r="T1900" s="23">
        <f>IF(Q1900="ECF",J1900*PU!$B$5,0)</f>
        <v>0</v>
      </c>
      <c r="U1900" s="23">
        <f>IF(Q1900="Enrobé projeté",J1900*PU!$B$7,0)</f>
        <v>0</v>
      </c>
      <c r="V1900" s="23">
        <f>IF(Q1900="PAT",J1900*PU!$B$9,0)</f>
        <v>0</v>
      </c>
      <c r="W1900" s="23">
        <f>IF(Q1900="Béton bitumineux",J1900*PU!$B$11,0)</f>
        <v>0</v>
      </c>
      <c r="X1900" s="23">
        <f>IF(Q1900="xxxxx",J1900*PU!$B$13,0)</f>
        <v>0</v>
      </c>
      <c r="Y1900" s="91">
        <f t="shared" ref="Y1900:Y1962" si="585">SUM(S1900:X1900)</f>
        <v>0</v>
      </c>
      <c r="Z1900" s="92"/>
      <c r="AA1900" s="92"/>
      <c r="AB1900" s="67" t="str">
        <f t="shared" ref="AB1900:AB1962" si="586">IF(R1900="Année N",Y1900+Z1900+AA1900,"")</f>
        <v/>
      </c>
      <c r="AC1900" s="67" t="str">
        <f t="shared" ref="AC1900:AC1962" si="587">IF(R1900="N+1",Y1900+Z1900+AA1900,"")</f>
        <v/>
      </c>
      <c r="AD1900" s="67" t="str">
        <f t="shared" ref="AD1900:AD1962" si="588">IF(R1900="&gt; N+1",Y1900+Z1900+AA1900,"")</f>
        <v/>
      </c>
      <c r="AE1900" s="31"/>
      <c r="AF1900" s="23">
        <f t="shared" ref="AF1900:AF1962" si="589">IF(E1900="Niveau 1",1,0)</f>
        <v>0</v>
      </c>
      <c r="AG1900" s="23">
        <f t="shared" ref="AG1900:AG1962" si="590">IF(E1900="Niveau 2",1,0)</f>
        <v>0</v>
      </c>
      <c r="AH1900" s="23">
        <f t="shared" ref="AH1900:AH1962" si="591">IF(E1900="Niveau 3",1,0)</f>
        <v>0</v>
      </c>
      <c r="AI1900" s="23">
        <f t="shared" ref="AI1900:AI1962" si="592">IF(E1900="Niveau 4",1,0)</f>
        <v>0</v>
      </c>
      <c r="AJ1900" s="23">
        <f t="shared" ref="AJ1900:AJ1962" si="593">IF(E1900="Niveau 5",1,0)</f>
        <v>0</v>
      </c>
    </row>
    <row r="1901" spans="1:36" x14ac:dyDescent="0.2">
      <c r="A1901" s="40"/>
      <c r="B1901" s="98"/>
      <c r="C1901" s="41"/>
      <c r="D1901" s="74"/>
      <c r="E1901" s="93" t="str">
        <f t="shared" si="578"/>
        <v/>
      </c>
      <c r="F1901" s="27"/>
      <c r="G1901" s="41"/>
      <c r="H1901" s="76"/>
      <c r="I1901" s="109"/>
      <c r="J1901" s="94" t="str">
        <f t="shared" si="584"/>
        <v/>
      </c>
      <c r="K1901" s="27"/>
      <c r="L1901" s="27"/>
      <c r="M1901" s="27"/>
      <c r="N1901" s="27"/>
      <c r="O1901" s="27"/>
      <c r="P1901" s="77"/>
      <c r="Q1901" s="27"/>
      <c r="R1901" s="45"/>
      <c r="S1901" s="55">
        <f>IF(Q1901="Bicouche",J1901*PU!$B$3,0)</f>
        <v>0</v>
      </c>
      <c r="T1901" s="23">
        <f>IF(Q1901="ECF",J1901*PU!$B$5,0)</f>
        <v>0</v>
      </c>
      <c r="U1901" s="23">
        <f>IF(Q1901="Enrobé projeté",J1901*PU!$B$7,0)</f>
        <v>0</v>
      </c>
      <c r="V1901" s="23">
        <f>IF(Q1901="PAT",J1901*PU!$B$9,0)</f>
        <v>0</v>
      </c>
      <c r="W1901" s="23">
        <f>IF(Q1901="Béton bitumineux",J1901*PU!$B$11,0)</f>
        <v>0</v>
      </c>
      <c r="X1901" s="23">
        <f>IF(Q1901="xxxxx",J1901*PU!$B$13,0)</f>
        <v>0</v>
      </c>
      <c r="Y1901" s="91">
        <f t="shared" si="585"/>
        <v>0</v>
      </c>
      <c r="Z1901" s="92"/>
      <c r="AA1901" s="92"/>
      <c r="AB1901" s="67" t="str">
        <f t="shared" si="586"/>
        <v/>
      </c>
      <c r="AC1901" s="67" t="str">
        <f t="shared" si="587"/>
        <v/>
      </c>
      <c r="AD1901" s="67" t="str">
        <f t="shared" si="588"/>
        <v/>
      </c>
      <c r="AE1901" s="31"/>
      <c r="AF1901" s="23">
        <f t="shared" si="589"/>
        <v>0</v>
      </c>
      <c r="AG1901" s="23">
        <f t="shared" si="590"/>
        <v>0</v>
      </c>
      <c r="AH1901" s="23">
        <f t="shared" si="591"/>
        <v>0</v>
      </c>
      <c r="AI1901" s="23">
        <f t="shared" si="592"/>
        <v>0</v>
      </c>
      <c r="AJ1901" s="23">
        <f t="shared" si="593"/>
        <v>0</v>
      </c>
    </row>
    <row r="1902" spans="1:36" x14ac:dyDescent="0.2">
      <c r="A1902" s="40"/>
      <c r="B1902" s="98"/>
      <c r="C1902" s="41"/>
      <c r="D1902" s="74"/>
      <c r="E1902" s="93" t="str">
        <f t="shared" si="578"/>
        <v/>
      </c>
      <c r="F1902" s="27"/>
      <c r="G1902" s="41"/>
      <c r="H1902" s="76"/>
      <c r="I1902" s="109"/>
      <c r="J1902" s="94" t="str">
        <f t="shared" si="584"/>
        <v/>
      </c>
      <c r="K1902" s="27"/>
      <c r="L1902" s="27"/>
      <c r="M1902" s="27"/>
      <c r="N1902" s="27"/>
      <c r="O1902" s="27"/>
      <c r="P1902" s="77"/>
      <c r="Q1902" s="27"/>
      <c r="R1902" s="45"/>
      <c r="S1902" s="55">
        <f>IF(Q1902="Bicouche",J1902*PU!$B$3,0)</f>
        <v>0</v>
      </c>
      <c r="T1902" s="23">
        <f>IF(Q1902="ECF",J1902*PU!$B$5,0)</f>
        <v>0</v>
      </c>
      <c r="U1902" s="23">
        <f>IF(Q1902="Enrobé projeté",J1902*PU!$B$7,0)</f>
        <v>0</v>
      </c>
      <c r="V1902" s="23">
        <f>IF(Q1902="PAT",J1902*PU!$B$9,0)</f>
        <v>0</v>
      </c>
      <c r="W1902" s="23">
        <f>IF(Q1902="Béton bitumineux",J1902*PU!$B$11,0)</f>
        <v>0</v>
      </c>
      <c r="X1902" s="23">
        <f>IF(Q1902="xxxxx",J1902*PU!$B$13,0)</f>
        <v>0</v>
      </c>
      <c r="Y1902" s="91">
        <f t="shared" si="585"/>
        <v>0</v>
      </c>
      <c r="Z1902" s="92"/>
      <c r="AA1902" s="92"/>
      <c r="AB1902" s="67" t="str">
        <f t="shared" si="586"/>
        <v/>
      </c>
      <c r="AC1902" s="67" t="str">
        <f t="shared" si="587"/>
        <v/>
      </c>
      <c r="AD1902" s="67" t="str">
        <f t="shared" si="588"/>
        <v/>
      </c>
      <c r="AE1902" s="31"/>
      <c r="AF1902" s="23">
        <f t="shared" si="589"/>
        <v>0</v>
      </c>
      <c r="AG1902" s="23">
        <f t="shared" si="590"/>
        <v>0</v>
      </c>
      <c r="AH1902" s="23">
        <f t="shared" si="591"/>
        <v>0</v>
      </c>
      <c r="AI1902" s="23">
        <f t="shared" si="592"/>
        <v>0</v>
      </c>
      <c r="AJ1902" s="23">
        <f t="shared" si="593"/>
        <v>0</v>
      </c>
    </row>
    <row r="1903" spans="1:36" x14ac:dyDescent="0.2">
      <c r="A1903" s="40"/>
      <c r="B1903" s="98"/>
      <c r="C1903" s="41"/>
      <c r="D1903" s="74"/>
      <c r="E1903" s="93" t="str">
        <f t="shared" si="578"/>
        <v/>
      </c>
      <c r="F1903" s="27"/>
      <c r="G1903" s="41"/>
      <c r="H1903" s="76"/>
      <c r="I1903" s="109"/>
      <c r="J1903" s="94" t="str">
        <f t="shared" si="584"/>
        <v/>
      </c>
      <c r="K1903" s="27"/>
      <c r="L1903" s="27"/>
      <c r="M1903" s="27"/>
      <c r="N1903" s="27"/>
      <c r="O1903" s="27"/>
      <c r="P1903" s="77"/>
      <c r="Q1903" s="27"/>
      <c r="R1903" s="45"/>
      <c r="S1903" s="55">
        <f>IF(Q1903="Bicouche",J1903*PU!$B$3,0)</f>
        <v>0</v>
      </c>
      <c r="T1903" s="23">
        <f>IF(Q1903="ECF",J1903*PU!$B$5,0)</f>
        <v>0</v>
      </c>
      <c r="U1903" s="23">
        <f>IF(Q1903="Enrobé projeté",J1903*PU!$B$7,0)</f>
        <v>0</v>
      </c>
      <c r="V1903" s="23">
        <f>IF(Q1903="PAT",J1903*PU!$B$9,0)</f>
        <v>0</v>
      </c>
      <c r="W1903" s="23">
        <f>IF(Q1903="Béton bitumineux",J1903*PU!$B$11,0)</f>
        <v>0</v>
      </c>
      <c r="X1903" s="23">
        <f>IF(Q1903="xxxxx",J1903*PU!$B$13,0)</f>
        <v>0</v>
      </c>
      <c r="Y1903" s="91">
        <f t="shared" si="585"/>
        <v>0</v>
      </c>
      <c r="Z1903" s="92"/>
      <c r="AA1903" s="92"/>
      <c r="AB1903" s="67" t="str">
        <f t="shared" si="586"/>
        <v/>
      </c>
      <c r="AC1903" s="67" t="str">
        <f t="shared" si="587"/>
        <v/>
      </c>
      <c r="AD1903" s="67" t="str">
        <f t="shared" si="588"/>
        <v/>
      </c>
      <c r="AE1903" s="31"/>
      <c r="AF1903" s="23">
        <f t="shared" si="589"/>
        <v>0</v>
      </c>
      <c r="AG1903" s="23">
        <f t="shared" si="590"/>
        <v>0</v>
      </c>
      <c r="AH1903" s="23">
        <f t="shared" si="591"/>
        <v>0</v>
      </c>
      <c r="AI1903" s="23">
        <f t="shared" si="592"/>
        <v>0</v>
      </c>
      <c r="AJ1903" s="23">
        <f t="shared" si="593"/>
        <v>0</v>
      </c>
    </row>
    <row r="1904" spans="1:36" x14ac:dyDescent="0.2">
      <c r="A1904" s="40"/>
      <c r="B1904" s="98"/>
      <c r="C1904" s="41"/>
      <c r="D1904" s="74"/>
      <c r="E1904" s="93" t="str">
        <f t="shared" si="578"/>
        <v/>
      </c>
      <c r="F1904" s="27"/>
      <c r="G1904" s="41"/>
      <c r="H1904" s="76"/>
      <c r="I1904" s="109"/>
      <c r="J1904" s="94" t="str">
        <f t="shared" si="584"/>
        <v/>
      </c>
      <c r="K1904" s="27"/>
      <c r="L1904" s="27"/>
      <c r="M1904" s="27"/>
      <c r="N1904" s="27"/>
      <c r="O1904" s="27"/>
      <c r="P1904" s="77"/>
      <c r="Q1904" s="27"/>
      <c r="R1904" s="45"/>
      <c r="S1904" s="55">
        <f>IF(Q1904="Bicouche",J1904*PU!$B$3,0)</f>
        <v>0</v>
      </c>
      <c r="T1904" s="23">
        <f>IF(Q1904="ECF",J1904*PU!$B$5,0)</f>
        <v>0</v>
      </c>
      <c r="U1904" s="23">
        <f>IF(Q1904="Enrobé projeté",J1904*PU!$B$7,0)</f>
        <v>0</v>
      </c>
      <c r="V1904" s="23">
        <f>IF(Q1904="PAT",J1904*PU!$B$9,0)</f>
        <v>0</v>
      </c>
      <c r="W1904" s="23">
        <f>IF(Q1904="Béton bitumineux",J1904*PU!$B$11,0)</f>
        <v>0</v>
      </c>
      <c r="X1904" s="23">
        <f>IF(Q1904="xxxxx",J1904*PU!$B$13,0)</f>
        <v>0</v>
      </c>
      <c r="Y1904" s="91">
        <f t="shared" si="585"/>
        <v>0</v>
      </c>
      <c r="Z1904" s="92"/>
      <c r="AA1904" s="92"/>
      <c r="AB1904" s="67" t="str">
        <f t="shared" si="586"/>
        <v/>
      </c>
      <c r="AC1904" s="67" t="str">
        <f t="shared" si="587"/>
        <v/>
      </c>
      <c r="AD1904" s="67" t="str">
        <f t="shared" si="588"/>
        <v/>
      </c>
      <c r="AE1904" s="31"/>
      <c r="AF1904" s="23">
        <f t="shared" si="589"/>
        <v>0</v>
      </c>
      <c r="AG1904" s="23">
        <f t="shared" si="590"/>
        <v>0</v>
      </c>
      <c r="AH1904" s="23">
        <f t="shared" si="591"/>
        <v>0</v>
      </c>
      <c r="AI1904" s="23">
        <f t="shared" si="592"/>
        <v>0</v>
      </c>
      <c r="AJ1904" s="23">
        <f t="shared" si="593"/>
        <v>0</v>
      </c>
    </row>
    <row r="1905" spans="1:36" x14ac:dyDescent="0.2">
      <c r="A1905" s="40"/>
      <c r="B1905" s="98"/>
      <c r="C1905" s="41"/>
      <c r="D1905" s="74"/>
      <c r="E1905" s="93" t="str">
        <f t="shared" si="578"/>
        <v/>
      </c>
      <c r="F1905" s="27"/>
      <c r="G1905" s="41"/>
      <c r="H1905" s="76"/>
      <c r="I1905" s="109"/>
      <c r="J1905" s="94" t="str">
        <f t="shared" si="584"/>
        <v/>
      </c>
      <c r="K1905" s="27"/>
      <c r="L1905" s="27"/>
      <c r="M1905" s="27"/>
      <c r="N1905" s="27"/>
      <c r="O1905" s="27"/>
      <c r="P1905" s="77"/>
      <c r="Q1905" s="27"/>
      <c r="R1905" s="45"/>
      <c r="S1905" s="55">
        <f>IF(Q1905="Bicouche",J1905*PU!$B$3,0)</f>
        <v>0</v>
      </c>
      <c r="T1905" s="23">
        <f>IF(Q1905="ECF",J1905*PU!$B$5,0)</f>
        <v>0</v>
      </c>
      <c r="U1905" s="23">
        <f>IF(Q1905="Enrobé projeté",J1905*PU!$B$7,0)</f>
        <v>0</v>
      </c>
      <c r="V1905" s="23">
        <f>IF(Q1905="PAT",J1905*PU!$B$9,0)</f>
        <v>0</v>
      </c>
      <c r="W1905" s="23">
        <f>IF(Q1905="Béton bitumineux",J1905*PU!$B$11,0)</f>
        <v>0</v>
      </c>
      <c r="X1905" s="23">
        <f>IF(Q1905="xxxxx",J1905*PU!$B$13,0)</f>
        <v>0</v>
      </c>
      <c r="Y1905" s="91">
        <f t="shared" si="585"/>
        <v>0</v>
      </c>
      <c r="Z1905" s="92"/>
      <c r="AA1905" s="92"/>
      <c r="AB1905" s="67" t="str">
        <f t="shared" si="586"/>
        <v/>
      </c>
      <c r="AC1905" s="67" t="str">
        <f t="shared" si="587"/>
        <v/>
      </c>
      <c r="AD1905" s="67" t="str">
        <f t="shared" si="588"/>
        <v/>
      </c>
      <c r="AE1905" s="31"/>
      <c r="AF1905" s="23">
        <f t="shared" si="589"/>
        <v>0</v>
      </c>
      <c r="AG1905" s="23">
        <f t="shared" si="590"/>
        <v>0</v>
      </c>
      <c r="AH1905" s="23">
        <f t="shared" si="591"/>
        <v>0</v>
      </c>
      <c r="AI1905" s="23">
        <f t="shared" si="592"/>
        <v>0</v>
      </c>
      <c r="AJ1905" s="23">
        <f t="shared" si="593"/>
        <v>0</v>
      </c>
    </row>
    <row r="1906" spans="1:36" x14ac:dyDescent="0.2">
      <c r="A1906" s="40"/>
      <c r="B1906" s="98"/>
      <c r="C1906" s="41"/>
      <c r="D1906" s="74"/>
      <c r="E1906" s="93" t="str">
        <f t="shared" si="578"/>
        <v/>
      </c>
      <c r="F1906" s="27"/>
      <c r="G1906" s="41"/>
      <c r="H1906" s="76"/>
      <c r="I1906" s="109"/>
      <c r="J1906" s="94" t="str">
        <f t="shared" si="584"/>
        <v/>
      </c>
      <c r="K1906" s="27"/>
      <c r="L1906" s="27"/>
      <c r="M1906" s="27"/>
      <c r="N1906" s="27"/>
      <c r="O1906" s="27"/>
      <c r="P1906" s="77"/>
      <c r="Q1906" s="27"/>
      <c r="R1906" s="45"/>
      <c r="S1906" s="55">
        <f>IF(Q1906="Bicouche",J1906*PU!$B$3,0)</f>
        <v>0</v>
      </c>
      <c r="T1906" s="23">
        <f>IF(Q1906="ECF",J1906*PU!$B$5,0)</f>
        <v>0</v>
      </c>
      <c r="U1906" s="23">
        <f>IF(Q1906="Enrobé projeté",J1906*PU!$B$7,0)</f>
        <v>0</v>
      </c>
      <c r="V1906" s="23">
        <f>IF(Q1906="PAT",J1906*PU!$B$9,0)</f>
        <v>0</v>
      </c>
      <c r="W1906" s="23">
        <f>IF(Q1906="Béton bitumineux",J1906*PU!$B$11,0)</f>
        <v>0</v>
      </c>
      <c r="X1906" s="23">
        <f>IF(Q1906="xxxxx",J1906*PU!$B$13,0)</f>
        <v>0</v>
      </c>
      <c r="Y1906" s="91">
        <f t="shared" si="585"/>
        <v>0</v>
      </c>
      <c r="Z1906" s="92"/>
      <c r="AA1906" s="92"/>
      <c r="AB1906" s="67" t="str">
        <f t="shared" si="586"/>
        <v/>
      </c>
      <c r="AC1906" s="67" t="str">
        <f t="shared" si="587"/>
        <v/>
      </c>
      <c r="AD1906" s="67" t="str">
        <f t="shared" si="588"/>
        <v/>
      </c>
      <c r="AE1906" s="31"/>
      <c r="AF1906" s="23">
        <f t="shared" si="589"/>
        <v>0</v>
      </c>
      <c r="AG1906" s="23">
        <f t="shared" si="590"/>
        <v>0</v>
      </c>
      <c r="AH1906" s="23">
        <f t="shared" si="591"/>
        <v>0</v>
      </c>
      <c r="AI1906" s="23">
        <f t="shared" si="592"/>
        <v>0</v>
      </c>
      <c r="AJ1906" s="23">
        <f t="shared" si="593"/>
        <v>0</v>
      </c>
    </row>
    <row r="1907" spans="1:36" x14ac:dyDescent="0.2">
      <c r="A1907" s="40"/>
      <c r="B1907" s="98"/>
      <c r="C1907" s="41"/>
      <c r="D1907" s="74"/>
      <c r="E1907" s="93" t="str">
        <f t="shared" si="578"/>
        <v/>
      </c>
      <c r="F1907" s="27"/>
      <c r="G1907" s="41"/>
      <c r="H1907" s="76"/>
      <c r="I1907" s="109"/>
      <c r="J1907" s="94" t="str">
        <f t="shared" si="584"/>
        <v/>
      </c>
      <c r="K1907" s="27"/>
      <c r="L1907" s="27"/>
      <c r="M1907" s="27"/>
      <c r="N1907" s="27"/>
      <c r="O1907" s="27"/>
      <c r="P1907" s="77"/>
      <c r="Q1907" s="27"/>
      <c r="R1907" s="45"/>
      <c r="S1907" s="55">
        <f>IF(Q1907="Bicouche",J1907*PU!$B$3,0)</f>
        <v>0</v>
      </c>
      <c r="T1907" s="23">
        <f>IF(Q1907="ECF",J1907*PU!$B$5,0)</f>
        <v>0</v>
      </c>
      <c r="U1907" s="23">
        <f>IF(Q1907="Enrobé projeté",J1907*PU!$B$7,0)</f>
        <v>0</v>
      </c>
      <c r="V1907" s="23">
        <f>IF(Q1907="PAT",J1907*PU!$B$9,0)</f>
        <v>0</v>
      </c>
      <c r="W1907" s="23">
        <f>IF(Q1907="Béton bitumineux",J1907*PU!$B$11,0)</f>
        <v>0</v>
      </c>
      <c r="X1907" s="23">
        <f>IF(Q1907="xxxxx",J1907*PU!$B$13,0)</f>
        <v>0</v>
      </c>
      <c r="Y1907" s="91">
        <f t="shared" si="585"/>
        <v>0</v>
      </c>
      <c r="Z1907" s="92"/>
      <c r="AA1907" s="92"/>
      <c r="AB1907" s="67" t="str">
        <f t="shared" si="586"/>
        <v/>
      </c>
      <c r="AC1907" s="67" t="str">
        <f t="shared" si="587"/>
        <v/>
      </c>
      <c r="AD1907" s="67" t="str">
        <f t="shared" si="588"/>
        <v/>
      </c>
      <c r="AE1907" s="31"/>
      <c r="AF1907" s="23">
        <f t="shared" si="589"/>
        <v>0</v>
      </c>
      <c r="AG1907" s="23">
        <f t="shared" si="590"/>
        <v>0</v>
      </c>
      <c r="AH1907" s="23">
        <f t="shared" si="591"/>
        <v>0</v>
      </c>
      <c r="AI1907" s="23">
        <f t="shared" si="592"/>
        <v>0</v>
      </c>
      <c r="AJ1907" s="23">
        <f t="shared" si="593"/>
        <v>0</v>
      </c>
    </row>
    <row r="1908" spans="1:36" x14ac:dyDescent="0.2">
      <c r="A1908" s="40"/>
      <c r="B1908" s="98"/>
      <c r="C1908" s="41"/>
      <c r="D1908" s="74"/>
      <c r="E1908" s="93" t="str">
        <f t="shared" si="578"/>
        <v/>
      </c>
      <c r="F1908" s="27"/>
      <c r="G1908" s="41"/>
      <c r="H1908" s="76"/>
      <c r="I1908" s="109"/>
      <c r="J1908" s="94" t="str">
        <f t="shared" si="584"/>
        <v/>
      </c>
      <c r="K1908" s="27"/>
      <c r="L1908" s="27"/>
      <c r="M1908" s="27"/>
      <c r="N1908" s="27"/>
      <c r="O1908" s="27"/>
      <c r="P1908" s="77"/>
      <c r="Q1908" s="27"/>
      <c r="R1908" s="45"/>
      <c r="S1908" s="55">
        <f>IF(Q1908="Bicouche",J1908*PU!$B$3,0)</f>
        <v>0</v>
      </c>
      <c r="T1908" s="23">
        <f>IF(Q1908="ECF",J1908*PU!$B$5,0)</f>
        <v>0</v>
      </c>
      <c r="U1908" s="23">
        <f>IF(Q1908="Enrobé projeté",J1908*PU!$B$7,0)</f>
        <v>0</v>
      </c>
      <c r="V1908" s="23">
        <f>IF(Q1908="PAT",J1908*PU!$B$9,0)</f>
        <v>0</v>
      </c>
      <c r="W1908" s="23">
        <f>IF(Q1908="Béton bitumineux",J1908*PU!$B$11,0)</f>
        <v>0</v>
      </c>
      <c r="X1908" s="23">
        <f>IF(Q1908="xxxxx",J1908*PU!$B$13,0)</f>
        <v>0</v>
      </c>
      <c r="Y1908" s="91">
        <f t="shared" si="585"/>
        <v>0</v>
      </c>
      <c r="Z1908" s="92"/>
      <c r="AA1908" s="92"/>
      <c r="AB1908" s="67" t="str">
        <f t="shared" si="586"/>
        <v/>
      </c>
      <c r="AC1908" s="67" t="str">
        <f t="shared" si="587"/>
        <v/>
      </c>
      <c r="AD1908" s="67" t="str">
        <f t="shared" si="588"/>
        <v/>
      </c>
      <c r="AE1908" s="31"/>
      <c r="AF1908" s="23">
        <f t="shared" si="589"/>
        <v>0</v>
      </c>
      <c r="AG1908" s="23">
        <f t="shared" si="590"/>
        <v>0</v>
      </c>
      <c r="AH1908" s="23">
        <f t="shared" si="591"/>
        <v>0</v>
      </c>
      <c r="AI1908" s="23">
        <f t="shared" si="592"/>
        <v>0</v>
      </c>
      <c r="AJ1908" s="23">
        <f t="shared" si="593"/>
        <v>0</v>
      </c>
    </row>
    <row r="1909" spans="1:36" x14ac:dyDescent="0.2">
      <c r="A1909" s="40"/>
      <c r="B1909" s="98"/>
      <c r="C1909" s="41"/>
      <c r="D1909" s="74"/>
      <c r="E1909" s="93" t="str">
        <f t="shared" si="578"/>
        <v/>
      </c>
      <c r="F1909" s="27"/>
      <c r="G1909" s="41"/>
      <c r="H1909" s="76"/>
      <c r="I1909" s="109"/>
      <c r="J1909" s="94" t="str">
        <f t="shared" si="584"/>
        <v/>
      </c>
      <c r="K1909" s="27"/>
      <c r="L1909" s="27"/>
      <c r="M1909" s="27"/>
      <c r="N1909" s="27"/>
      <c r="O1909" s="27"/>
      <c r="P1909" s="77"/>
      <c r="Q1909" s="27"/>
      <c r="R1909" s="45"/>
      <c r="S1909" s="55">
        <f>IF(Q1909="Bicouche",J1909*PU!$B$3,0)</f>
        <v>0</v>
      </c>
      <c r="T1909" s="23">
        <f>IF(Q1909="ECF",J1909*PU!$B$5,0)</f>
        <v>0</v>
      </c>
      <c r="U1909" s="23">
        <f>IF(Q1909="Enrobé projeté",J1909*PU!$B$7,0)</f>
        <v>0</v>
      </c>
      <c r="V1909" s="23">
        <f>IF(Q1909="PAT",J1909*PU!$B$9,0)</f>
        <v>0</v>
      </c>
      <c r="W1909" s="23">
        <f>IF(Q1909="Béton bitumineux",J1909*PU!$B$11,0)</f>
        <v>0</v>
      </c>
      <c r="X1909" s="23">
        <f>IF(Q1909="xxxxx",J1909*PU!$B$13,0)</f>
        <v>0</v>
      </c>
      <c r="Y1909" s="91">
        <f t="shared" si="585"/>
        <v>0</v>
      </c>
      <c r="Z1909" s="92"/>
      <c r="AA1909" s="92"/>
      <c r="AB1909" s="67" t="str">
        <f t="shared" si="586"/>
        <v/>
      </c>
      <c r="AC1909" s="67" t="str">
        <f t="shared" si="587"/>
        <v/>
      </c>
      <c r="AD1909" s="67" t="str">
        <f t="shared" si="588"/>
        <v/>
      </c>
      <c r="AE1909" s="31"/>
      <c r="AF1909" s="23">
        <f t="shared" si="589"/>
        <v>0</v>
      </c>
      <c r="AG1909" s="23">
        <f t="shared" si="590"/>
        <v>0</v>
      </c>
      <c r="AH1909" s="23">
        <f t="shared" si="591"/>
        <v>0</v>
      </c>
      <c r="AI1909" s="23">
        <f t="shared" si="592"/>
        <v>0</v>
      </c>
      <c r="AJ1909" s="23">
        <f t="shared" si="593"/>
        <v>0</v>
      </c>
    </row>
    <row r="1910" spans="1:36" x14ac:dyDescent="0.2">
      <c r="A1910" s="40"/>
      <c r="B1910" s="98"/>
      <c r="C1910" s="41"/>
      <c r="D1910" s="74"/>
      <c r="E1910" s="93" t="str">
        <f t="shared" si="578"/>
        <v/>
      </c>
      <c r="F1910" s="27"/>
      <c r="G1910" s="41"/>
      <c r="H1910" s="76"/>
      <c r="I1910" s="109"/>
      <c r="J1910" s="94" t="str">
        <f t="shared" si="584"/>
        <v/>
      </c>
      <c r="K1910" s="27"/>
      <c r="L1910" s="27"/>
      <c r="M1910" s="27"/>
      <c r="N1910" s="27"/>
      <c r="O1910" s="27"/>
      <c r="P1910" s="77"/>
      <c r="Q1910" s="27"/>
      <c r="R1910" s="45"/>
      <c r="S1910" s="55">
        <f>IF(Q1910="Bicouche",J1910*PU!$B$3,0)</f>
        <v>0</v>
      </c>
      <c r="T1910" s="23">
        <f>IF(Q1910="ECF",J1910*PU!$B$5,0)</f>
        <v>0</v>
      </c>
      <c r="U1910" s="23">
        <f>IF(Q1910="Enrobé projeté",J1910*PU!$B$7,0)</f>
        <v>0</v>
      </c>
      <c r="V1910" s="23">
        <f>IF(Q1910="PAT",J1910*PU!$B$9,0)</f>
        <v>0</v>
      </c>
      <c r="W1910" s="23">
        <f>IF(Q1910="Béton bitumineux",J1910*PU!$B$11,0)</f>
        <v>0</v>
      </c>
      <c r="X1910" s="23">
        <f>IF(Q1910="xxxxx",J1910*PU!$B$13,0)</f>
        <v>0</v>
      </c>
      <c r="Y1910" s="91">
        <f t="shared" si="585"/>
        <v>0</v>
      </c>
      <c r="Z1910" s="92"/>
      <c r="AA1910" s="92"/>
      <c r="AB1910" s="67" t="str">
        <f t="shared" si="586"/>
        <v/>
      </c>
      <c r="AC1910" s="67" t="str">
        <f t="shared" si="587"/>
        <v/>
      </c>
      <c r="AD1910" s="67" t="str">
        <f t="shared" si="588"/>
        <v/>
      </c>
      <c r="AE1910" s="31"/>
      <c r="AF1910" s="23">
        <f t="shared" si="589"/>
        <v>0</v>
      </c>
      <c r="AG1910" s="23">
        <f t="shared" si="590"/>
        <v>0</v>
      </c>
      <c r="AH1910" s="23">
        <f t="shared" si="591"/>
        <v>0</v>
      </c>
      <c r="AI1910" s="23">
        <f t="shared" si="592"/>
        <v>0</v>
      </c>
      <c r="AJ1910" s="23">
        <f t="shared" si="593"/>
        <v>0</v>
      </c>
    </row>
    <row r="1911" spans="1:36" x14ac:dyDescent="0.2">
      <c r="A1911" s="40"/>
      <c r="B1911" s="98"/>
      <c r="C1911" s="41"/>
      <c r="D1911" s="74"/>
      <c r="E1911" s="93" t="str">
        <f t="shared" si="578"/>
        <v/>
      </c>
      <c r="F1911" s="27"/>
      <c r="G1911" s="41"/>
      <c r="H1911" s="76"/>
      <c r="I1911" s="109"/>
      <c r="J1911" s="94" t="str">
        <f t="shared" si="584"/>
        <v/>
      </c>
      <c r="K1911" s="27"/>
      <c r="L1911" s="27"/>
      <c r="M1911" s="27"/>
      <c r="N1911" s="27"/>
      <c r="O1911" s="27"/>
      <c r="P1911" s="77"/>
      <c r="Q1911" s="27"/>
      <c r="R1911" s="45"/>
      <c r="S1911" s="55">
        <f>IF(Q1911="Bicouche",J1911*PU!$B$3,0)</f>
        <v>0</v>
      </c>
      <c r="T1911" s="23">
        <f>IF(Q1911="ECF",J1911*PU!$B$5,0)</f>
        <v>0</v>
      </c>
      <c r="U1911" s="23">
        <f>IF(Q1911="Enrobé projeté",J1911*PU!$B$7,0)</f>
        <v>0</v>
      </c>
      <c r="V1911" s="23">
        <f>IF(Q1911="PAT",J1911*PU!$B$9,0)</f>
        <v>0</v>
      </c>
      <c r="W1911" s="23">
        <f>IF(Q1911="Béton bitumineux",J1911*PU!$B$11,0)</f>
        <v>0</v>
      </c>
      <c r="X1911" s="23">
        <f>IF(Q1911="xxxxx",J1911*PU!$B$13,0)</f>
        <v>0</v>
      </c>
      <c r="Y1911" s="91">
        <f t="shared" si="585"/>
        <v>0</v>
      </c>
      <c r="Z1911" s="92"/>
      <c r="AA1911" s="92"/>
      <c r="AB1911" s="67" t="str">
        <f t="shared" si="586"/>
        <v/>
      </c>
      <c r="AC1911" s="67" t="str">
        <f t="shared" si="587"/>
        <v/>
      </c>
      <c r="AD1911" s="67" t="str">
        <f t="shared" si="588"/>
        <v/>
      </c>
      <c r="AE1911" s="31"/>
      <c r="AF1911" s="23">
        <f t="shared" si="589"/>
        <v>0</v>
      </c>
      <c r="AG1911" s="23">
        <f t="shared" si="590"/>
        <v>0</v>
      </c>
      <c r="AH1911" s="23">
        <f t="shared" si="591"/>
        <v>0</v>
      </c>
      <c r="AI1911" s="23">
        <f t="shared" si="592"/>
        <v>0</v>
      </c>
      <c r="AJ1911" s="23">
        <f t="shared" si="593"/>
        <v>0</v>
      </c>
    </row>
    <row r="1912" spans="1:36" x14ac:dyDescent="0.2">
      <c r="A1912" s="40"/>
      <c r="B1912" s="98"/>
      <c r="C1912" s="41"/>
      <c r="D1912" s="74"/>
      <c r="E1912" s="93" t="str">
        <f t="shared" si="578"/>
        <v/>
      </c>
      <c r="F1912" s="27"/>
      <c r="G1912" s="41"/>
      <c r="H1912" s="76"/>
      <c r="I1912" s="109"/>
      <c r="J1912" s="94" t="str">
        <f t="shared" si="584"/>
        <v/>
      </c>
      <c r="K1912" s="27"/>
      <c r="L1912" s="27"/>
      <c r="M1912" s="27"/>
      <c r="N1912" s="27"/>
      <c r="O1912" s="27"/>
      <c r="P1912" s="77"/>
      <c r="Q1912" s="27"/>
      <c r="R1912" s="45"/>
      <c r="S1912" s="55">
        <f>IF(Q1912="Bicouche",J1912*PU!$B$3,0)</f>
        <v>0</v>
      </c>
      <c r="T1912" s="23">
        <f>IF(Q1912="ECF",J1912*PU!$B$5,0)</f>
        <v>0</v>
      </c>
      <c r="U1912" s="23">
        <f>IF(Q1912="Enrobé projeté",J1912*PU!$B$7,0)</f>
        <v>0</v>
      </c>
      <c r="V1912" s="23">
        <f>IF(Q1912="PAT",J1912*PU!$B$9,0)</f>
        <v>0</v>
      </c>
      <c r="W1912" s="23">
        <f>IF(Q1912="Béton bitumineux",J1912*PU!$B$11,0)</f>
        <v>0</v>
      </c>
      <c r="X1912" s="23">
        <f>IF(Q1912="xxxxx",J1912*PU!$B$13,0)</f>
        <v>0</v>
      </c>
      <c r="Y1912" s="91">
        <f t="shared" si="585"/>
        <v>0</v>
      </c>
      <c r="Z1912" s="92"/>
      <c r="AA1912" s="92"/>
      <c r="AB1912" s="67" t="str">
        <f t="shared" si="586"/>
        <v/>
      </c>
      <c r="AC1912" s="67" t="str">
        <f t="shared" si="587"/>
        <v/>
      </c>
      <c r="AD1912" s="67" t="str">
        <f t="shared" si="588"/>
        <v/>
      </c>
      <c r="AE1912" s="31"/>
      <c r="AF1912" s="23">
        <f t="shared" si="589"/>
        <v>0</v>
      </c>
      <c r="AG1912" s="23">
        <f t="shared" si="590"/>
        <v>0</v>
      </c>
      <c r="AH1912" s="23">
        <f t="shared" si="591"/>
        <v>0</v>
      </c>
      <c r="AI1912" s="23">
        <f t="shared" si="592"/>
        <v>0</v>
      </c>
      <c r="AJ1912" s="23">
        <f t="shared" si="593"/>
        <v>0</v>
      </c>
    </row>
    <row r="1913" spans="1:36" x14ac:dyDescent="0.2">
      <c r="A1913" s="40"/>
      <c r="B1913" s="98"/>
      <c r="C1913" s="41"/>
      <c r="D1913" s="74"/>
      <c r="E1913" s="93" t="str">
        <f t="shared" si="578"/>
        <v/>
      </c>
      <c r="F1913" s="27"/>
      <c r="G1913" s="41"/>
      <c r="H1913" s="76"/>
      <c r="I1913" s="109"/>
      <c r="J1913" s="94" t="str">
        <f t="shared" si="584"/>
        <v/>
      </c>
      <c r="K1913" s="27"/>
      <c r="L1913" s="27"/>
      <c r="M1913" s="27"/>
      <c r="N1913" s="27"/>
      <c r="O1913" s="27"/>
      <c r="P1913" s="77"/>
      <c r="Q1913" s="27"/>
      <c r="R1913" s="45"/>
      <c r="S1913" s="55">
        <f>IF(Q1913="Bicouche",J1913*PU!$B$3,0)</f>
        <v>0</v>
      </c>
      <c r="T1913" s="23">
        <f>IF(Q1913="ECF",J1913*PU!$B$5,0)</f>
        <v>0</v>
      </c>
      <c r="U1913" s="23">
        <f>IF(Q1913="Enrobé projeté",J1913*PU!$B$7,0)</f>
        <v>0</v>
      </c>
      <c r="V1913" s="23">
        <f>IF(Q1913="PAT",J1913*PU!$B$9,0)</f>
        <v>0</v>
      </c>
      <c r="W1913" s="23">
        <f>IF(Q1913="Béton bitumineux",J1913*PU!$B$11,0)</f>
        <v>0</v>
      </c>
      <c r="X1913" s="23">
        <f>IF(Q1913="xxxxx",J1913*PU!$B$13,0)</f>
        <v>0</v>
      </c>
      <c r="Y1913" s="91">
        <f t="shared" si="585"/>
        <v>0</v>
      </c>
      <c r="Z1913" s="92"/>
      <c r="AA1913" s="92"/>
      <c r="AB1913" s="67" t="str">
        <f t="shared" si="586"/>
        <v/>
      </c>
      <c r="AC1913" s="67" t="str">
        <f t="shared" si="587"/>
        <v/>
      </c>
      <c r="AD1913" s="67" t="str">
        <f t="shared" si="588"/>
        <v/>
      </c>
      <c r="AE1913" s="31"/>
      <c r="AF1913" s="23">
        <f t="shared" si="589"/>
        <v>0</v>
      </c>
      <c r="AG1913" s="23">
        <f t="shared" si="590"/>
        <v>0</v>
      </c>
      <c r="AH1913" s="23">
        <f t="shared" si="591"/>
        <v>0</v>
      </c>
      <c r="AI1913" s="23">
        <f t="shared" si="592"/>
        <v>0</v>
      </c>
      <c r="AJ1913" s="23">
        <f t="shared" si="593"/>
        <v>0</v>
      </c>
    </row>
    <row r="1914" spans="1:36" x14ac:dyDescent="0.2">
      <c r="A1914" s="40"/>
      <c r="B1914" s="98"/>
      <c r="C1914" s="41"/>
      <c r="D1914" s="74"/>
      <c r="E1914" s="93" t="str">
        <f t="shared" si="578"/>
        <v/>
      </c>
      <c r="F1914" s="27"/>
      <c r="G1914" s="41"/>
      <c r="H1914" s="76"/>
      <c r="I1914" s="109"/>
      <c r="J1914" s="94" t="str">
        <f t="shared" si="584"/>
        <v/>
      </c>
      <c r="K1914" s="27"/>
      <c r="L1914" s="27"/>
      <c r="M1914" s="27"/>
      <c r="N1914" s="27"/>
      <c r="O1914" s="27"/>
      <c r="P1914" s="77"/>
      <c r="Q1914" s="27"/>
      <c r="R1914" s="45"/>
      <c r="S1914" s="55">
        <f>IF(Q1914="Bicouche",J1914*PU!$B$3,0)</f>
        <v>0</v>
      </c>
      <c r="T1914" s="23">
        <f>IF(Q1914="ECF",J1914*PU!$B$5,0)</f>
        <v>0</v>
      </c>
      <c r="U1914" s="23">
        <f>IF(Q1914="Enrobé projeté",J1914*PU!$B$7,0)</f>
        <v>0</v>
      </c>
      <c r="V1914" s="23">
        <f>IF(Q1914="PAT",J1914*PU!$B$9,0)</f>
        <v>0</v>
      </c>
      <c r="W1914" s="23">
        <f>IF(Q1914="Béton bitumineux",J1914*PU!$B$11,0)</f>
        <v>0</v>
      </c>
      <c r="X1914" s="23">
        <f>IF(Q1914="xxxxx",J1914*PU!$B$13,0)</f>
        <v>0</v>
      </c>
      <c r="Y1914" s="91">
        <f t="shared" si="585"/>
        <v>0</v>
      </c>
      <c r="Z1914" s="92"/>
      <c r="AA1914" s="92"/>
      <c r="AB1914" s="67" t="str">
        <f t="shared" si="586"/>
        <v/>
      </c>
      <c r="AC1914" s="67" t="str">
        <f t="shared" si="587"/>
        <v/>
      </c>
      <c r="AD1914" s="67" t="str">
        <f t="shared" si="588"/>
        <v/>
      </c>
      <c r="AE1914" s="31"/>
      <c r="AF1914" s="23">
        <f t="shared" si="589"/>
        <v>0</v>
      </c>
      <c r="AG1914" s="23">
        <f t="shared" si="590"/>
        <v>0</v>
      </c>
      <c r="AH1914" s="23">
        <f t="shared" si="591"/>
        <v>0</v>
      </c>
      <c r="AI1914" s="23">
        <f t="shared" si="592"/>
        <v>0</v>
      </c>
      <c r="AJ1914" s="23">
        <f t="shared" si="593"/>
        <v>0</v>
      </c>
    </row>
    <row r="1915" spans="1:36" x14ac:dyDescent="0.2">
      <c r="A1915" s="40"/>
      <c r="B1915" s="98"/>
      <c r="C1915" s="41"/>
      <c r="D1915" s="74"/>
      <c r="E1915" s="93" t="str">
        <f t="shared" si="578"/>
        <v/>
      </c>
      <c r="F1915" s="27"/>
      <c r="G1915" s="41"/>
      <c r="H1915" s="76"/>
      <c r="I1915" s="109"/>
      <c r="J1915" s="94" t="str">
        <f t="shared" si="584"/>
        <v/>
      </c>
      <c r="K1915" s="27"/>
      <c r="L1915" s="27"/>
      <c r="M1915" s="27"/>
      <c r="N1915" s="27"/>
      <c r="O1915" s="27"/>
      <c r="P1915" s="77"/>
      <c r="Q1915" s="27"/>
      <c r="R1915" s="45"/>
      <c r="S1915" s="55">
        <f>IF(Q1915="Bicouche",J1915*PU!$B$3,0)</f>
        <v>0</v>
      </c>
      <c r="T1915" s="23">
        <f>IF(Q1915="ECF",J1915*PU!$B$5,0)</f>
        <v>0</v>
      </c>
      <c r="U1915" s="23">
        <f>IF(Q1915="Enrobé projeté",J1915*PU!$B$7,0)</f>
        <v>0</v>
      </c>
      <c r="V1915" s="23">
        <f>IF(Q1915="PAT",J1915*PU!$B$9,0)</f>
        <v>0</v>
      </c>
      <c r="W1915" s="23">
        <f>IF(Q1915="Béton bitumineux",J1915*PU!$B$11,0)</f>
        <v>0</v>
      </c>
      <c r="X1915" s="23">
        <f>IF(Q1915="xxxxx",J1915*PU!$B$13,0)</f>
        <v>0</v>
      </c>
      <c r="Y1915" s="91">
        <f t="shared" si="585"/>
        <v>0</v>
      </c>
      <c r="Z1915" s="92"/>
      <c r="AA1915" s="92"/>
      <c r="AB1915" s="67" t="str">
        <f t="shared" si="586"/>
        <v/>
      </c>
      <c r="AC1915" s="67" t="str">
        <f t="shared" si="587"/>
        <v/>
      </c>
      <c r="AD1915" s="67" t="str">
        <f t="shared" si="588"/>
        <v/>
      </c>
      <c r="AE1915" s="31"/>
      <c r="AF1915" s="23">
        <f t="shared" si="589"/>
        <v>0</v>
      </c>
      <c r="AG1915" s="23">
        <f t="shared" si="590"/>
        <v>0</v>
      </c>
      <c r="AH1915" s="23">
        <f t="shared" si="591"/>
        <v>0</v>
      </c>
      <c r="AI1915" s="23">
        <f t="shared" si="592"/>
        <v>0</v>
      </c>
      <c r="AJ1915" s="23">
        <f t="shared" si="593"/>
        <v>0</v>
      </c>
    </row>
    <row r="1916" spans="1:36" x14ac:dyDescent="0.2">
      <c r="A1916" s="40"/>
      <c r="B1916" s="98"/>
      <c r="C1916" s="41"/>
      <c r="D1916" s="74"/>
      <c r="E1916" s="93" t="str">
        <f t="shared" si="578"/>
        <v/>
      </c>
      <c r="F1916" s="27"/>
      <c r="G1916" s="41"/>
      <c r="H1916" s="76"/>
      <c r="I1916" s="109"/>
      <c r="J1916" s="94" t="str">
        <f t="shared" si="584"/>
        <v/>
      </c>
      <c r="K1916" s="27"/>
      <c r="L1916" s="27"/>
      <c r="M1916" s="27"/>
      <c r="N1916" s="27"/>
      <c r="O1916" s="27"/>
      <c r="P1916" s="77"/>
      <c r="Q1916" s="27"/>
      <c r="R1916" s="45"/>
      <c r="S1916" s="55">
        <f>IF(Q1916="Bicouche",J1916*PU!$B$3,0)</f>
        <v>0</v>
      </c>
      <c r="T1916" s="23">
        <f>IF(Q1916="ECF",J1916*PU!$B$5,0)</f>
        <v>0</v>
      </c>
      <c r="U1916" s="23">
        <f>IF(Q1916="Enrobé projeté",J1916*PU!$B$7,0)</f>
        <v>0</v>
      </c>
      <c r="V1916" s="23">
        <f>IF(Q1916="PAT",J1916*PU!$B$9,0)</f>
        <v>0</v>
      </c>
      <c r="W1916" s="23">
        <f>IF(Q1916="Béton bitumineux",J1916*PU!$B$11,0)</f>
        <v>0</v>
      </c>
      <c r="X1916" s="23">
        <f>IF(Q1916="xxxxx",J1916*PU!$B$13,0)</f>
        <v>0</v>
      </c>
      <c r="Y1916" s="91">
        <f t="shared" si="585"/>
        <v>0</v>
      </c>
      <c r="Z1916" s="92"/>
      <c r="AA1916" s="92"/>
      <c r="AB1916" s="67" t="str">
        <f t="shared" si="586"/>
        <v/>
      </c>
      <c r="AC1916" s="67" t="str">
        <f t="shared" si="587"/>
        <v/>
      </c>
      <c r="AD1916" s="67" t="str">
        <f t="shared" si="588"/>
        <v/>
      </c>
      <c r="AE1916" s="31"/>
      <c r="AF1916" s="23">
        <f t="shared" si="589"/>
        <v>0</v>
      </c>
      <c r="AG1916" s="23">
        <f t="shared" si="590"/>
        <v>0</v>
      </c>
      <c r="AH1916" s="23">
        <f t="shared" si="591"/>
        <v>0</v>
      </c>
      <c r="AI1916" s="23">
        <f t="shared" si="592"/>
        <v>0</v>
      </c>
      <c r="AJ1916" s="23">
        <f t="shared" si="593"/>
        <v>0</v>
      </c>
    </row>
    <row r="1917" spans="1:36" x14ac:dyDescent="0.2">
      <c r="A1917" s="40"/>
      <c r="B1917" s="98"/>
      <c r="C1917" s="41"/>
      <c r="D1917" s="74"/>
      <c r="E1917" s="93" t="str">
        <f t="shared" si="578"/>
        <v/>
      </c>
      <c r="F1917" s="27"/>
      <c r="G1917" s="41"/>
      <c r="H1917" s="76"/>
      <c r="I1917" s="109"/>
      <c r="J1917" s="94" t="str">
        <f t="shared" si="584"/>
        <v/>
      </c>
      <c r="K1917" s="27"/>
      <c r="L1917" s="27"/>
      <c r="M1917" s="27"/>
      <c r="N1917" s="27"/>
      <c r="O1917" s="27"/>
      <c r="P1917" s="77"/>
      <c r="Q1917" s="27"/>
      <c r="R1917" s="45"/>
      <c r="S1917" s="55">
        <f>IF(Q1917="Bicouche",J1917*PU!$B$3,0)</f>
        <v>0</v>
      </c>
      <c r="T1917" s="23">
        <f>IF(Q1917="ECF",J1917*PU!$B$5,0)</f>
        <v>0</v>
      </c>
      <c r="U1917" s="23">
        <f>IF(Q1917="Enrobé projeté",J1917*PU!$B$7,0)</f>
        <v>0</v>
      </c>
      <c r="V1917" s="23">
        <f>IF(Q1917="PAT",J1917*PU!$B$9,0)</f>
        <v>0</v>
      </c>
      <c r="W1917" s="23">
        <f>IF(Q1917="Béton bitumineux",J1917*PU!$B$11,0)</f>
        <v>0</v>
      </c>
      <c r="X1917" s="23">
        <f>IF(Q1917="xxxxx",J1917*PU!$B$13,0)</f>
        <v>0</v>
      </c>
      <c r="Y1917" s="91">
        <f t="shared" si="585"/>
        <v>0</v>
      </c>
      <c r="Z1917" s="92"/>
      <c r="AA1917" s="92"/>
      <c r="AB1917" s="67" t="str">
        <f t="shared" si="586"/>
        <v/>
      </c>
      <c r="AC1917" s="67" t="str">
        <f t="shared" si="587"/>
        <v/>
      </c>
      <c r="AD1917" s="67" t="str">
        <f t="shared" si="588"/>
        <v/>
      </c>
      <c r="AE1917" s="31"/>
      <c r="AF1917" s="23">
        <f t="shared" si="589"/>
        <v>0</v>
      </c>
      <c r="AG1917" s="23">
        <f t="shared" si="590"/>
        <v>0</v>
      </c>
      <c r="AH1917" s="23">
        <f t="shared" si="591"/>
        <v>0</v>
      </c>
      <c r="AI1917" s="23">
        <f t="shared" si="592"/>
        <v>0</v>
      </c>
      <c r="AJ1917" s="23">
        <f t="shared" si="593"/>
        <v>0</v>
      </c>
    </row>
    <row r="1918" spans="1:36" x14ac:dyDescent="0.2">
      <c r="A1918" s="40"/>
      <c r="B1918" s="98"/>
      <c r="C1918" s="41"/>
      <c r="D1918" s="74"/>
      <c r="E1918" s="93" t="str">
        <f t="shared" si="578"/>
        <v/>
      </c>
      <c r="F1918" s="27"/>
      <c r="G1918" s="41"/>
      <c r="H1918" s="76"/>
      <c r="I1918" s="109"/>
      <c r="J1918" s="94" t="str">
        <f t="shared" si="584"/>
        <v/>
      </c>
      <c r="K1918" s="27"/>
      <c r="L1918" s="27"/>
      <c r="M1918" s="27"/>
      <c r="N1918" s="27"/>
      <c r="O1918" s="27"/>
      <c r="P1918" s="77"/>
      <c r="Q1918" s="27"/>
      <c r="R1918" s="45"/>
      <c r="S1918" s="55">
        <f>IF(Q1918="Bicouche",J1918*PU!$B$3,0)</f>
        <v>0</v>
      </c>
      <c r="T1918" s="23">
        <f>IF(Q1918="ECF",J1918*PU!$B$5,0)</f>
        <v>0</v>
      </c>
      <c r="U1918" s="23">
        <f>IF(Q1918="Enrobé projeté",J1918*PU!$B$7,0)</f>
        <v>0</v>
      </c>
      <c r="V1918" s="23">
        <f>IF(Q1918="PAT",J1918*PU!$B$9,0)</f>
        <v>0</v>
      </c>
      <c r="W1918" s="23">
        <f>IF(Q1918="Béton bitumineux",J1918*PU!$B$11,0)</f>
        <v>0</v>
      </c>
      <c r="X1918" s="23">
        <f>IF(Q1918="xxxxx",J1918*PU!$B$13,0)</f>
        <v>0</v>
      </c>
      <c r="Y1918" s="91">
        <f t="shared" si="585"/>
        <v>0</v>
      </c>
      <c r="Z1918" s="92"/>
      <c r="AA1918" s="92"/>
      <c r="AB1918" s="67" t="str">
        <f t="shared" si="586"/>
        <v/>
      </c>
      <c r="AC1918" s="67" t="str">
        <f t="shared" si="587"/>
        <v/>
      </c>
      <c r="AD1918" s="67" t="str">
        <f t="shared" si="588"/>
        <v/>
      </c>
      <c r="AE1918" s="31"/>
      <c r="AF1918" s="23">
        <f t="shared" si="589"/>
        <v>0</v>
      </c>
      <c r="AG1918" s="23">
        <f t="shared" si="590"/>
        <v>0</v>
      </c>
      <c r="AH1918" s="23">
        <f t="shared" si="591"/>
        <v>0</v>
      </c>
      <c r="AI1918" s="23">
        <f t="shared" si="592"/>
        <v>0</v>
      </c>
      <c r="AJ1918" s="23">
        <f t="shared" si="593"/>
        <v>0</v>
      </c>
    </row>
    <row r="1919" spans="1:36" x14ac:dyDescent="0.2">
      <c r="A1919" s="40"/>
      <c r="B1919" s="98"/>
      <c r="C1919" s="41"/>
      <c r="D1919" s="74"/>
      <c r="E1919" s="93" t="str">
        <f t="shared" si="578"/>
        <v/>
      </c>
      <c r="F1919" s="27"/>
      <c r="G1919" s="41"/>
      <c r="H1919" s="76"/>
      <c r="I1919" s="109"/>
      <c r="J1919" s="94" t="str">
        <f t="shared" si="584"/>
        <v/>
      </c>
      <c r="K1919" s="27"/>
      <c r="L1919" s="27"/>
      <c r="M1919" s="27"/>
      <c r="N1919" s="27"/>
      <c r="O1919" s="27"/>
      <c r="P1919" s="77"/>
      <c r="Q1919" s="27"/>
      <c r="R1919" s="45"/>
      <c r="S1919" s="55">
        <f>IF(Q1919="Bicouche",J1919*PU!$B$3,0)</f>
        <v>0</v>
      </c>
      <c r="T1919" s="23">
        <f>IF(Q1919="ECF",J1919*PU!$B$5,0)</f>
        <v>0</v>
      </c>
      <c r="U1919" s="23">
        <f>IF(Q1919="Enrobé projeté",J1919*PU!$B$7,0)</f>
        <v>0</v>
      </c>
      <c r="V1919" s="23">
        <f>IF(Q1919="PAT",J1919*PU!$B$9,0)</f>
        <v>0</v>
      </c>
      <c r="W1919" s="23">
        <f>IF(Q1919="Béton bitumineux",J1919*PU!$B$11,0)</f>
        <v>0</v>
      </c>
      <c r="X1919" s="23">
        <f>IF(Q1919="xxxxx",J1919*PU!$B$13,0)</f>
        <v>0</v>
      </c>
      <c r="Y1919" s="91">
        <f t="shared" si="585"/>
        <v>0</v>
      </c>
      <c r="Z1919" s="92"/>
      <c r="AA1919" s="92"/>
      <c r="AB1919" s="67" t="str">
        <f t="shared" si="586"/>
        <v/>
      </c>
      <c r="AC1919" s="67" t="str">
        <f t="shared" si="587"/>
        <v/>
      </c>
      <c r="AD1919" s="67" t="str">
        <f t="shared" si="588"/>
        <v/>
      </c>
      <c r="AE1919" s="31"/>
      <c r="AF1919" s="23">
        <f t="shared" si="589"/>
        <v>0</v>
      </c>
      <c r="AG1919" s="23">
        <f t="shared" si="590"/>
        <v>0</v>
      </c>
      <c r="AH1919" s="23">
        <f t="shared" si="591"/>
        <v>0</v>
      </c>
      <c r="AI1919" s="23">
        <f t="shared" si="592"/>
        <v>0</v>
      </c>
      <c r="AJ1919" s="23">
        <f t="shared" si="593"/>
        <v>0</v>
      </c>
    </row>
    <row r="1920" spans="1:36" x14ac:dyDescent="0.2">
      <c r="A1920" s="40"/>
      <c r="B1920" s="98"/>
      <c r="C1920" s="41"/>
      <c r="D1920" s="74"/>
      <c r="E1920" s="93" t="str">
        <f t="shared" si="578"/>
        <v/>
      </c>
      <c r="F1920" s="27"/>
      <c r="G1920" s="41"/>
      <c r="H1920" s="76"/>
      <c r="I1920" s="109"/>
      <c r="J1920" s="94" t="str">
        <f t="shared" si="584"/>
        <v/>
      </c>
      <c r="K1920" s="27"/>
      <c r="L1920" s="27"/>
      <c r="M1920" s="27"/>
      <c r="N1920" s="27"/>
      <c r="O1920" s="27"/>
      <c r="P1920" s="77"/>
      <c r="Q1920" s="27"/>
      <c r="R1920" s="45"/>
      <c r="S1920" s="55">
        <f>IF(Q1920="Bicouche",J1920*PU!$B$3,0)</f>
        <v>0</v>
      </c>
      <c r="T1920" s="23">
        <f>IF(Q1920="ECF",J1920*PU!$B$5,0)</f>
        <v>0</v>
      </c>
      <c r="U1920" s="23">
        <f>IF(Q1920="Enrobé projeté",J1920*PU!$B$7,0)</f>
        <v>0</v>
      </c>
      <c r="V1920" s="23">
        <f>IF(Q1920="PAT",J1920*PU!$B$9,0)</f>
        <v>0</v>
      </c>
      <c r="W1920" s="23">
        <f>IF(Q1920="Béton bitumineux",J1920*PU!$B$11,0)</f>
        <v>0</v>
      </c>
      <c r="X1920" s="23">
        <f>IF(Q1920="xxxxx",J1920*PU!$B$13,0)</f>
        <v>0</v>
      </c>
      <c r="Y1920" s="91">
        <f t="shared" si="585"/>
        <v>0</v>
      </c>
      <c r="Z1920" s="92"/>
      <c r="AA1920" s="92"/>
      <c r="AB1920" s="67" t="str">
        <f t="shared" si="586"/>
        <v/>
      </c>
      <c r="AC1920" s="67" t="str">
        <f t="shared" si="587"/>
        <v/>
      </c>
      <c r="AD1920" s="67" t="str">
        <f t="shared" si="588"/>
        <v/>
      </c>
      <c r="AE1920" s="31"/>
      <c r="AF1920" s="23">
        <f t="shared" si="589"/>
        <v>0</v>
      </c>
      <c r="AG1920" s="23">
        <f t="shared" si="590"/>
        <v>0</v>
      </c>
      <c r="AH1920" s="23">
        <f t="shared" si="591"/>
        <v>0</v>
      </c>
      <c r="AI1920" s="23">
        <f t="shared" si="592"/>
        <v>0</v>
      </c>
      <c r="AJ1920" s="23">
        <f t="shared" si="593"/>
        <v>0</v>
      </c>
    </row>
    <row r="1921" spans="1:36" x14ac:dyDescent="0.2">
      <c r="A1921" s="40"/>
      <c r="B1921" s="98"/>
      <c r="C1921" s="41"/>
      <c r="D1921" s="74"/>
      <c r="E1921" s="93" t="str">
        <f t="shared" si="578"/>
        <v/>
      </c>
      <c r="F1921" s="27"/>
      <c r="G1921" s="41"/>
      <c r="H1921" s="76"/>
      <c r="I1921" s="109"/>
      <c r="J1921" s="94" t="str">
        <f t="shared" si="584"/>
        <v/>
      </c>
      <c r="K1921" s="27"/>
      <c r="L1921" s="27"/>
      <c r="M1921" s="27"/>
      <c r="N1921" s="27"/>
      <c r="O1921" s="27"/>
      <c r="P1921" s="77"/>
      <c r="Q1921" s="27"/>
      <c r="R1921" s="45"/>
      <c r="S1921" s="55">
        <f>IF(Q1921="Bicouche",J1921*PU!$B$3,0)</f>
        <v>0</v>
      </c>
      <c r="T1921" s="23">
        <f>IF(Q1921="ECF",J1921*PU!$B$5,0)</f>
        <v>0</v>
      </c>
      <c r="U1921" s="23">
        <f>IF(Q1921="Enrobé projeté",J1921*PU!$B$7,0)</f>
        <v>0</v>
      </c>
      <c r="V1921" s="23">
        <f>IF(Q1921="PAT",J1921*PU!$B$9,0)</f>
        <v>0</v>
      </c>
      <c r="W1921" s="23">
        <f>IF(Q1921="Béton bitumineux",J1921*PU!$B$11,0)</f>
        <v>0</v>
      </c>
      <c r="X1921" s="23">
        <f>IF(Q1921="xxxxx",J1921*PU!$B$13,0)</f>
        <v>0</v>
      </c>
      <c r="Y1921" s="91">
        <f t="shared" si="585"/>
        <v>0</v>
      </c>
      <c r="Z1921" s="92"/>
      <c r="AA1921" s="92"/>
      <c r="AB1921" s="67" t="str">
        <f t="shared" si="586"/>
        <v/>
      </c>
      <c r="AC1921" s="67" t="str">
        <f t="shared" si="587"/>
        <v/>
      </c>
      <c r="AD1921" s="67" t="str">
        <f t="shared" si="588"/>
        <v/>
      </c>
      <c r="AE1921" s="31"/>
      <c r="AF1921" s="23">
        <f t="shared" si="589"/>
        <v>0</v>
      </c>
      <c r="AG1921" s="23">
        <f t="shared" si="590"/>
        <v>0</v>
      </c>
      <c r="AH1921" s="23">
        <f t="shared" si="591"/>
        <v>0</v>
      </c>
      <c r="AI1921" s="23">
        <f t="shared" si="592"/>
        <v>0</v>
      </c>
      <c r="AJ1921" s="23">
        <f t="shared" si="593"/>
        <v>0</v>
      </c>
    </row>
    <row r="1922" spans="1:36" x14ac:dyDescent="0.2">
      <c r="A1922" s="40"/>
      <c r="B1922" s="98"/>
      <c r="C1922" s="41"/>
      <c r="D1922" s="74"/>
      <c r="E1922" s="93" t="str">
        <f t="shared" si="578"/>
        <v/>
      </c>
      <c r="F1922" s="27"/>
      <c r="G1922" s="41"/>
      <c r="H1922" s="76"/>
      <c r="I1922" s="109"/>
      <c r="J1922" s="94" t="str">
        <f t="shared" si="584"/>
        <v/>
      </c>
      <c r="K1922" s="27"/>
      <c r="L1922" s="27"/>
      <c r="M1922" s="27"/>
      <c r="N1922" s="27"/>
      <c r="O1922" s="27"/>
      <c r="P1922" s="77"/>
      <c r="Q1922" s="27"/>
      <c r="R1922" s="45"/>
      <c r="S1922" s="55">
        <f>IF(Q1922="Bicouche",J1922*PU!$B$3,0)</f>
        <v>0</v>
      </c>
      <c r="T1922" s="23">
        <f>IF(Q1922="ECF",J1922*PU!$B$5,0)</f>
        <v>0</v>
      </c>
      <c r="U1922" s="23">
        <f>IF(Q1922="Enrobé projeté",J1922*PU!$B$7,0)</f>
        <v>0</v>
      </c>
      <c r="V1922" s="23">
        <f>IF(Q1922="PAT",J1922*PU!$B$9,0)</f>
        <v>0</v>
      </c>
      <c r="W1922" s="23">
        <f>IF(Q1922="Béton bitumineux",J1922*PU!$B$11,0)</f>
        <v>0</v>
      </c>
      <c r="X1922" s="23">
        <f>IF(Q1922="xxxxx",J1922*PU!$B$13,0)</f>
        <v>0</v>
      </c>
      <c r="Y1922" s="91">
        <f t="shared" si="585"/>
        <v>0</v>
      </c>
      <c r="Z1922" s="92"/>
      <c r="AA1922" s="92"/>
      <c r="AB1922" s="67" t="str">
        <f t="shared" si="586"/>
        <v/>
      </c>
      <c r="AC1922" s="67" t="str">
        <f t="shared" si="587"/>
        <v/>
      </c>
      <c r="AD1922" s="67" t="str">
        <f t="shared" si="588"/>
        <v/>
      </c>
      <c r="AE1922" s="31"/>
      <c r="AF1922" s="23">
        <f t="shared" si="589"/>
        <v>0</v>
      </c>
      <c r="AG1922" s="23">
        <f t="shared" si="590"/>
        <v>0</v>
      </c>
      <c r="AH1922" s="23">
        <f t="shared" si="591"/>
        <v>0</v>
      </c>
      <c r="AI1922" s="23">
        <f t="shared" si="592"/>
        <v>0</v>
      </c>
      <c r="AJ1922" s="23">
        <f t="shared" si="593"/>
        <v>0</v>
      </c>
    </row>
    <row r="1923" spans="1:36" x14ac:dyDescent="0.2">
      <c r="A1923" s="40"/>
      <c r="B1923" s="98"/>
      <c r="C1923" s="41"/>
      <c r="D1923" s="74"/>
      <c r="E1923" s="93" t="str">
        <f t="shared" si="578"/>
        <v/>
      </c>
      <c r="F1923" s="27"/>
      <c r="G1923" s="41"/>
      <c r="H1923" s="76"/>
      <c r="I1923" s="109"/>
      <c r="J1923" s="94" t="str">
        <f t="shared" si="584"/>
        <v/>
      </c>
      <c r="K1923" s="27"/>
      <c r="L1923" s="27"/>
      <c r="M1923" s="27"/>
      <c r="N1923" s="27"/>
      <c r="O1923" s="27"/>
      <c r="P1923" s="77"/>
      <c r="Q1923" s="27"/>
      <c r="R1923" s="45"/>
      <c r="S1923" s="55">
        <f>IF(Q1923="Bicouche",J1923*PU!$B$3,0)</f>
        <v>0</v>
      </c>
      <c r="T1923" s="23">
        <f>IF(Q1923="ECF",J1923*PU!$B$5,0)</f>
        <v>0</v>
      </c>
      <c r="U1923" s="23">
        <f>IF(Q1923="Enrobé projeté",J1923*PU!$B$7,0)</f>
        <v>0</v>
      </c>
      <c r="V1923" s="23">
        <f>IF(Q1923="PAT",J1923*PU!$B$9,0)</f>
        <v>0</v>
      </c>
      <c r="W1923" s="23">
        <f>IF(Q1923="Béton bitumineux",J1923*PU!$B$11,0)</f>
        <v>0</v>
      </c>
      <c r="X1923" s="23">
        <f>IF(Q1923="xxxxx",J1923*PU!$B$13,0)</f>
        <v>0</v>
      </c>
      <c r="Y1923" s="91">
        <f t="shared" si="585"/>
        <v>0</v>
      </c>
      <c r="Z1923" s="92"/>
      <c r="AA1923" s="92"/>
      <c r="AB1923" s="67" t="str">
        <f t="shared" si="586"/>
        <v/>
      </c>
      <c r="AC1923" s="67" t="str">
        <f t="shared" si="587"/>
        <v/>
      </c>
      <c r="AD1923" s="67" t="str">
        <f t="shared" si="588"/>
        <v/>
      </c>
      <c r="AE1923" s="31"/>
      <c r="AF1923" s="23">
        <f t="shared" si="589"/>
        <v>0</v>
      </c>
      <c r="AG1923" s="23">
        <f t="shared" si="590"/>
        <v>0</v>
      </c>
      <c r="AH1923" s="23">
        <f t="shared" si="591"/>
        <v>0</v>
      </c>
      <c r="AI1923" s="23">
        <f t="shared" si="592"/>
        <v>0</v>
      </c>
      <c r="AJ1923" s="23">
        <f t="shared" si="593"/>
        <v>0</v>
      </c>
    </row>
    <row r="1924" spans="1:36" x14ac:dyDescent="0.2">
      <c r="A1924" s="40"/>
      <c r="B1924" s="98"/>
      <c r="C1924" s="41"/>
      <c r="D1924" s="74"/>
      <c r="E1924" s="93" t="str">
        <f t="shared" si="578"/>
        <v/>
      </c>
      <c r="F1924" s="27"/>
      <c r="G1924" s="41"/>
      <c r="H1924" s="76"/>
      <c r="I1924" s="109"/>
      <c r="J1924" s="94" t="str">
        <f t="shared" si="584"/>
        <v/>
      </c>
      <c r="K1924" s="27"/>
      <c r="L1924" s="27"/>
      <c r="M1924" s="27"/>
      <c r="N1924" s="27"/>
      <c r="O1924" s="27"/>
      <c r="P1924" s="77"/>
      <c r="Q1924" s="27"/>
      <c r="R1924" s="45"/>
      <c r="S1924" s="55">
        <f>IF(Q1924="Bicouche",J1924*PU!$B$3,0)</f>
        <v>0</v>
      </c>
      <c r="T1924" s="23">
        <f>IF(Q1924="ECF",J1924*PU!$B$5,0)</f>
        <v>0</v>
      </c>
      <c r="U1924" s="23">
        <f>IF(Q1924="Enrobé projeté",J1924*PU!$B$7,0)</f>
        <v>0</v>
      </c>
      <c r="V1924" s="23">
        <f>IF(Q1924="PAT",J1924*PU!$B$9,0)</f>
        <v>0</v>
      </c>
      <c r="W1924" s="23">
        <f>IF(Q1924="Béton bitumineux",J1924*PU!$B$11,0)</f>
        <v>0</v>
      </c>
      <c r="X1924" s="23">
        <f>IF(Q1924="xxxxx",J1924*PU!$B$13,0)</f>
        <v>0</v>
      </c>
      <c r="Y1924" s="91">
        <f t="shared" si="585"/>
        <v>0</v>
      </c>
      <c r="Z1924" s="92"/>
      <c r="AA1924" s="92"/>
      <c r="AB1924" s="67" t="str">
        <f t="shared" si="586"/>
        <v/>
      </c>
      <c r="AC1924" s="67" t="str">
        <f t="shared" si="587"/>
        <v/>
      </c>
      <c r="AD1924" s="67" t="str">
        <f t="shared" si="588"/>
        <v/>
      </c>
      <c r="AE1924" s="31"/>
      <c r="AF1924" s="23">
        <f t="shared" si="589"/>
        <v>0</v>
      </c>
      <c r="AG1924" s="23">
        <f t="shared" si="590"/>
        <v>0</v>
      </c>
      <c r="AH1924" s="23">
        <f t="shared" si="591"/>
        <v>0</v>
      </c>
      <c r="AI1924" s="23">
        <f t="shared" si="592"/>
        <v>0</v>
      </c>
      <c r="AJ1924" s="23">
        <f t="shared" si="593"/>
        <v>0</v>
      </c>
    </row>
    <row r="1925" spans="1:36" x14ac:dyDescent="0.2">
      <c r="A1925" s="40"/>
      <c r="B1925" s="98"/>
      <c r="C1925" s="41"/>
      <c r="D1925" s="74"/>
      <c r="E1925" s="93" t="str">
        <f t="shared" si="578"/>
        <v/>
      </c>
      <c r="F1925" s="27"/>
      <c r="G1925" s="41"/>
      <c r="H1925" s="76"/>
      <c r="I1925" s="109"/>
      <c r="J1925" s="94" t="str">
        <f t="shared" si="584"/>
        <v/>
      </c>
      <c r="K1925" s="27"/>
      <c r="L1925" s="27"/>
      <c r="M1925" s="27"/>
      <c r="N1925" s="27"/>
      <c r="O1925" s="27"/>
      <c r="P1925" s="77"/>
      <c r="Q1925" s="27"/>
      <c r="R1925" s="45"/>
      <c r="S1925" s="55">
        <f>IF(Q1925="Bicouche",J1925*PU!$B$3,0)</f>
        <v>0</v>
      </c>
      <c r="T1925" s="23">
        <f>IF(Q1925="ECF",J1925*PU!$B$5,0)</f>
        <v>0</v>
      </c>
      <c r="U1925" s="23">
        <f>IF(Q1925="Enrobé projeté",J1925*PU!$B$7,0)</f>
        <v>0</v>
      </c>
      <c r="V1925" s="23">
        <f>IF(Q1925="PAT",J1925*PU!$B$9,0)</f>
        <v>0</v>
      </c>
      <c r="W1925" s="23">
        <f>IF(Q1925="Béton bitumineux",J1925*PU!$B$11,0)</f>
        <v>0</v>
      </c>
      <c r="X1925" s="23">
        <f>IF(Q1925="xxxxx",J1925*PU!$B$13,0)</f>
        <v>0</v>
      </c>
      <c r="Y1925" s="91">
        <f t="shared" si="585"/>
        <v>0</v>
      </c>
      <c r="Z1925" s="92"/>
      <c r="AA1925" s="92"/>
      <c r="AB1925" s="67" t="str">
        <f t="shared" si="586"/>
        <v/>
      </c>
      <c r="AC1925" s="67" t="str">
        <f t="shared" si="587"/>
        <v/>
      </c>
      <c r="AD1925" s="67" t="str">
        <f t="shared" si="588"/>
        <v/>
      </c>
      <c r="AE1925" s="31"/>
      <c r="AF1925" s="23">
        <f t="shared" si="589"/>
        <v>0</v>
      </c>
      <c r="AG1925" s="23">
        <f t="shared" si="590"/>
        <v>0</v>
      </c>
      <c r="AH1925" s="23">
        <f t="shared" si="591"/>
        <v>0</v>
      </c>
      <c r="AI1925" s="23">
        <f t="shared" si="592"/>
        <v>0</v>
      </c>
      <c r="AJ1925" s="23">
        <f t="shared" si="593"/>
        <v>0</v>
      </c>
    </row>
    <row r="1926" spans="1:36" x14ac:dyDescent="0.2">
      <c r="A1926" s="40"/>
      <c r="B1926" s="98"/>
      <c r="C1926" s="41"/>
      <c r="D1926" s="74"/>
      <c r="E1926" s="93" t="str">
        <f t="shared" ref="E1926:E1962" si="594">IF(D1926="Bon état","Niveau 1",IF(D1926="Faïencée","Niveau 2",IF(D1926="Fortement faïencée","Niveau 3",IF(D1926="Orniérée","Niveau 4",IF(D1926="Affaissée ou quasi détruite","Niveau 5","")))))</f>
        <v/>
      </c>
      <c r="F1926" s="27"/>
      <c r="G1926" s="41"/>
      <c r="H1926" s="76"/>
      <c r="I1926" s="109"/>
      <c r="J1926" s="94" t="str">
        <f t="shared" si="584"/>
        <v/>
      </c>
      <c r="K1926" s="27"/>
      <c r="L1926" s="27"/>
      <c r="M1926" s="27"/>
      <c r="N1926" s="27"/>
      <c r="O1926" s="27"/>
      <c r="P1926" s="77"/>
      <c r="Q1926" s="27"/>
      <c r="R1926" s="45"/>
      <c r="S1926" s="55">
        <f>IF(Q1926="Bicouche",J1926*PU!$B$3,0)</f>
        <v>0</v>
      </c>
      <c r="T1926" s="23">
        <f>IF(Q1926="ECF",J1926*PU!$B$5,0)</f>
        <v>0</v>
      </c>
      <c r="U1926" s="23">
        <f>IF(Q1926="Enrobé projeté",J1926*PU!$B$7,0)</f>
        <v>0</v>
      </c>
      <c r="V1926" s="23">
        <f>IF(Q1926="PAT",J1926*PU!$B$9,0)</f>
        <v>0</v>
      </c>
      <c r="W1926" s="23">
        <f>IF(Q1926="Béton bitumineux",J1926*PU!$B$11,0)</f>
        <v>0</v>
      </c>
      <c r="X1926" s="23">
        <f>IF(Q1926="xxxxx",J1926*PU!$B$13,0)</f>
        <v>0</v>
      </c>
      <c r="Y1926" s="91">
        <f t="shared" si="585"/>
        <v>0</v>
      </c>
      <c r="Z1926" s="92"/>
      <c r="AA1926" s="92"/>
      <c r="AB1926" s="67" t="str">
        <f t="shared" si="586"/>
        <v/>
      </c>
      <c r="AC1926" s="67" t="str">
        <f t="shared" si="587"/>
        <v/>
      </c>
      <c r="AD1926" s="67" t="str">
        <f t="shared" si="588"/>
        <v/>
      </c>
      <c r="AE1926" s="31"/>
      <c r="AF1926" s="23">
        <f t="shared" si="589"/>
        <v>0</v>
      </c>
      <c r="AG1926" s="23">
        <f t="shared" si="590"/>
        <v>0</v>
      </c>
      <c r="AH1926" s="23">
        <f t="shared" si="591"/>
        <v>0</v>
      </c>
      <c r="AI1926" s="23">
        <f t="shared" si="592"/>
        <v>0</v>
      </c>
      <c r="AJ1926" s="23">
        <f t="shared" si="593"/>
        <v>0</v>
      </c>
    </row>
    <row r="1927" spans="1:36" x14ac:dyDescent="0.2">
      <c r="A1927" s="40"/>
      <c r="B1927" s="98"/>
      <c r="C1927" s="41"/>
      <c r="D1927" s="74"/>
      <c r="E1927" s="93" t="str">
        <f t="shared" si="594"/>
        <v/>
      </c>
      <c r="F1927" s="27"/>
      <c r="G1927" s="41"/>
      <c r="H1927" s="76"/>
      <c r="I1927" s="109"/>
      <c r="J1927" s="94" t="str">
        <f t="shared" si="584"/>
        <v/>
      </c>
      <c r="K1927" s="27"/>
      <c r="L1927" s="27"/>
      <c r="M1927" s="27"/>
      <c r="N1927" s="27"/>
      <c r="O1927" s="27"/>
      <c r="P1927" s="77"/>
      <c r="Q1927" s="27"/>
      <c r="R1927" s="45"/>
      <c r="S1927" s="55">
        <f>IF(Q1927="Bicouche",J1927*PU!$B$3,0)</f>
        <v>0</v>
      </c>
      <c r="T1927" s="23">
        <f>IF(Q1927="ECF",J1927*PU!$B$5,0)</f>
        <v>0</v>
      </c>
      <c r="U1927" s="23">
        <f>IF(Q1927="Enrobé projeté",J1927*PU!$B$7,0)</f>
        <v>0</v>
      </c>
      <c r="V1927" s="23">
        <f>IF(Q1927="PAT",J1927*PU!$B$9,0)</f>
        <v>0</v>
      </c>
      <c r="W1927" s="23">
        <f>IF(Q1927="Béton bitumineux",J1927*PU!$B$11,0)</f>
        <v>0</v>
      </c>
      <c r="X1927" s="23">
        <f>IF(Q1927="xxxxx",J1927*PU!$B$13,0)</f>
        <v>0</v>
      </c>
      <c r="Y1927" s="91">
        <f t="shared" si="585"/>
        <v>0</v>
      </c>
      <c r="Z1927" s="92"/>
      <c r="AA1927" s="92"/>
      <c r="AB1927" s="67" t="str">
        <f t="shared" si="586"/>
        <v/>
      </c>
      <c r="AC1927" s="67" t="str">
        <f t="shared" si="587"/>
        <v/>
      </c>
      <c r="AD1927" s="67" t="str">
        <f t="shared" si="588"/>
        <v/>
      </c>
      <c r="AE1927" s="31"/>
      <c r="AF1927" s="23">
        <f t="shared" si="589"/>
        <v>0</v>
      </c>
      <c r="AG1927" s="23">
        <f t="shared" si="590"/>
        <v>0</v>
      </c>
      <c r="AH1927" s="23">
        <f t="shared" si="591"/>
        <v>0</v>
      </c>
      <c r="AI1927" s="23">
        <f t="shared" si="592"/>
        <v>0</v>
      </c>
      <c r="AJ1927" s="23">
        <f t="shared" si="593"/>
        <v>0</v>
      </c>
    </row>
    <row r="1928" spans="1:36" x14ac:dyDescent="0.2">
      <c r="A1928" s="40"/>
      <c r="B1928" s="98"/>
      <c r="C1928" s="41"/>
      <c r="D1928" s="74"/>
      <c r="E1928" s="93" t="str">
        <f t="shared" si="594"/>
        <v/>
      </c>
      <c r="F1928" s="27"/>
      <c r="G1928" s="41"/>
      <c r="H1928" s="76"/>
      <c r="I1928" s="109"/>
      <c r="J1928" s="94" t="str">
        <f t="shared" si="584"/>
        <v/>
      </c>
      <c r="K1928" s="27"/>
      <c r="L1928" s="27"/>
      <c r="M1928" s="27"/>
      <c r="N1928" s="27"/>
      <c r="O1928" s="27"/>
      <c r="P1928" s="77"/>
      <c r="Q1928" s="27"/>
      <c r="R1928" s="45"/>
      <c r="S1928" s="55">
        <f>IF(Q1928="Bicouche",J1928*PU!$B$3,0)</f>
        <v>0</v>
      </c>
      <c r="T1928" s="23">
        <f>IF(Q1928="ECF",J1928*PU!$B$5,0)</f>
        <v>0</v>
      </c>
      <c r="U1928" s="23">
        <f>IF(Q1928="Enrobé projeté",J1928*PU!$B$7,0)</f>
        <v>0</v>
      </c>
      <c r="V1928" s="23">
        <f>IF(Q1928="PAT",J1928*PU!$B$9,0)</f>
        <v>0</v>
      </c>
      <c r="W1928" s="23">
        <f>IF(Q1928="Béton bitumineux",J1928*PU!$B$11,0)</f>
        <v>0</v>
      </c>
      <c r="X1928" s="23">
        <f>IF(Q1928="xxxxx",J1928*PU!$B$13,0)</f>
        <v>0</v>
      </c>
      <c r="Y1928" s="91">
        <f t="shared" si="585"/>
        <v>0</v>
      </c>
      <c r="Z1928" s="92"/>
      <c r="AA1928" s="92"/>
      <c r="AB1928" s="67" t="str">
        <f t="shared" si="586"/>
        <v/>
      </c>
      <c r="AC1928" s="67" t="str">
        <f t="shared" si="587"/>
        <v/>
      </c>
      <c r="AD1928" s="67" t="str">
        <f t="shared" si="588"/>
        <v/>
      </c>
      <c r="AE1928" s="31"/>
      <c r="AF1928" s="23">
        <f t="shared" si="589"/>
        <v>0</v>
      </c>
      <c r="AG1928" s="23">
        <f t="shared" si="590"/>
        <v>0</v>
      </c>
      <c r="AH1928" s="23">
        <f t="shared" si="591"/>
        <v>0</v>
      </c>
      <c r="AI1928" s="23">
        <f t="shared" si="592"/>
        <v>0</v>
      </c>
      <c r="AJ1928" s="23">
        <f t="shared" si="593"/>
        <v>0</v>
      </c>
    </row>
    <row r="1929" spans="1:36" x14ac:dyDescent="0.2">
      <c r="A1929" s="40"/>
      <c r="B1929" s="98"/>
      <c r="C1929" s="41"/>
      <c r="D1929" s="74"/>
      <c r="E1929" s="93" t="str">
        <f t="shared" si="594"/>
        <v/>
      </c>
      <c r="F1929" s="27"/>
      <c r="G1929" s="41"/>
      <c r="H1929" s="76"/>
      <c r="I1929" s="109"/>
      <c r="J1929" s="94" t="str">
        <f t="shared" si="584"/>
        <v/>
      </c>
      <c r="K1929" s="27"/>
      <c r="L1929" s="27"/>
      <c r="M1929" s="27"/>
      <c r="N1929" s="27"/>
      <c r="O1929" s="27"/>
      <c r="P1929" s="77"/>
      <c r="Q1929" s="27"/>
      <c r="R1929" s="45"/>
      <c r="S1929" s="55">
        <f>IF(Q1929="Bicouche",J1929*PU!$B$3,0)</f>
        <v>0</v>
      </c>
      <c r="T1929" s="23">
        <f>IF(Q1929="ECF",J1929*PU!$B$5,0)</f>
        <v>0</v>
      </c>
      <c r="U1929" s="23">
        <f>IF(Q1929="Enrobé projeté",J1929*PU!$B$7,0)</f>
        <v>0</v>
      </c>
      <c r="V1929" s="23">
        <f>IF(Q1929="PAT",J1929*PU!$B$9,0)</f>
        <v>0</v>
      </c>
      <c r="W1929" s="23">
        <f>IF(Q1929="Béton bitumineux",J1929*PU!$B$11,0)</f>
        <v>0</v>
      </c>
      <c r="X1929" s="23">
        <f>IF(Q1929="xxxxx",J1929*PU!$B$13,0)</f>
        <v>0</v>
      </c>
      <c r="Y1929" s="91">
        <f t="shared" si="585"/>
        <v>0</v>
      </c>
      <c r="Z1929" s="92"/>
      <c r="AA1929" s="92"/>
      <c r="AB1929" s="67" t="str">
        <f t="shared" si="586"/>
        <v/>
      </c>
      <c r="AC1929" s="67" t="str">
        <f t="shared" si="587"/>
        <v/>
      </c>
      <c r="AD1929" s="67" t="str">
        <f t="shared" si="588"/>
        <v/>
      </c>
      <c r="AE1929" s="31"/>
      <c r="AF1929" s="23">
        <f t="shared" si="589"/>
        <v>0</v>
      </c>
      <c r="AG1929" s="23">
        <f t="shared" si="590"/>
        <v>0</v>
      </c>
      <c r="AH1929" s="23">
        <f t="shared" si="591"/>
        <v>0</v>
      </c>
      <c r="AI1929" s="23">
        <f t="shared" si="592"/>
        <v>0</v>
      </c>
      <c r="AJ1929" s="23">
        <f t="shared" si="593"/>
        <v>0</v>
      </c>
    </row>
    <row r="1930" spans="1:36" x14ac:dyDescent="0.2">
      <c r="A1930" s="40"/>
      <c r="B1930" s="98"/>
      <c r="C1930" s="41"/>
      <c r="D1930" s="74"/>
      <c r="E1930" s="93" t="str">
        <f t="shared" si="594"/>
        <v/>
      </c>
      <c r="F1930" s="27"/>
      <c r="G1930" s="41"/>
      <c r="H1930" s="76"/>
      <c r="I1930" s="109"/>
      <c r="J1930" s="94" t="str">
        <f t="shared" si="584"/>
        <v/>
      </c>
      <c r="K1930" s="27"/>
      <c r="L1930" s="27"/>
      <c r="M1930" s="27"/>
      <c r="N1930" s="27"/>
      <c r="O1930" s="27"/>
      <c r="P1930" s="77"/>
      <c r="Q1930" s="27"/>
      <c r="R1930" s="45"/>
      <c r="S1930" s="55">
        <f>IF(Q1930="Bicouche",J1930*PU!$B$3,0)</f>
        <v>0</v>
      </c>
      <c r="T1930" s="23">
        <f>IF(Q1930="ECF",J1930*PU!$B$5,0)</f>
        <v>0</v>
      </c>
      <c r="U1930" s="23">
        <f>IF(Q1930="Enrobé projeté",J1930*PU!$B$7,0)</f>
        <v>0</v>
      </c>
      <c r="V1930" s="23">
        <f>IF(Q1930="PAT",J1930*PU!$B$9,0)</f>
        <v>0</v>
      </c>
      <c r="W1930" s="23">
        <f>IF(Q1930="Béton bitumineux",J1930*PU!$B$11,0)</f>
        <v>0</v>
      </c>
      <c r="X1930" s="23">
        <f>IF(Q1930="xxxxx",J1930*PU!$B$13,0)</f>
        <v>0</v>
      </c>
      <c r="Y1930" s="91">
        <f t="shared" si="585"/>
        <v>0</v>
      </c>
      <c r="Z1930" s="92"/>
      <c r="AA1930" s="92"/>
      <c r="AB1930" s="67" t="str">
        <f t="shared" si="586"/>
        <v/>
      </c>
      <c r="AC1930" s="67" t="str">
        <f t="shared" si="587"/>
        <v/>
      </c>
      <c r="AD1930" s="67" t="str">
        <f t="shared" si="588"/>
        <v/>
      </c>
      <c r="AE1930" s="31"/>
      <c r="AF1930" s="23">
        <f t="shared" si="589"/>
        <v>0</v>
      </c>
      <c r="AG1930" s="23">
        <f t="shared" si="590"/>
        <v>0</v>
      </c>
      <c r="AH1930" s="23">
        <f t="shared" si="591"/>
        <v>0</v>
      </c>
      <c r="AI1930" s="23">
        <f t="shared" si="592"/>
        <v>0</v>
      </c>
      <c r="AJ1930" s="23">
        <f t="shared" si="593"/>
        <v>0</v>
      </c>
    </row>
    <row r="1931" spans="1:36" x14ac:dyDescent="0.2">
      <c r="A1931" s="40"/>
      <c r="B1931" s="98"/>
      <c r="C1931" s="41"/>
      <c r="D1931" s="74"/>
      <c r="E1931" s="93" t="str">
        <f t="shared" si="594"/>
        <v/>
      </c>
      <c r="F1931" s="27"/>
      <c r="G1931" s="41"/>
      <c r="H1931" s="76"/>
      <c r="I1931" s="109"/>
      <c r="J1931" s="94" t="str">
        <f t="shared" si="584"/>
        <v/>
      </c>
      <c r="K1931" s="27"/>
      <c r="L1931" s="27"/>
      <c r="M1931" s="27"/>
      <c r="N1931" s="27"/>
      <c r="O1931" s="27"/>
      <c r="P1931" s="77"/>
      <c r="Q1931" s="27"/>
      <c r="R1931" s="45"/>
      <c r="S1931" s="55">
        <f>IF(Q1931="Bicouche",J1931*PU!$B$3,0)</f>
        <v>0</v>
      </c>
      <c r="T1931" s="23">
        <f>IF(Q1931="ECF",J1931*PU!$B$5,0)</f>
        <v>0</v>
      </c>
      <c r="U1931" s="23">
        <f>IF(Q1931="Enrobé projeté",J1931*PU!$B$7,0)</f>
        <v>0</v>
      </c>
      <c r="V1931" s="23">
        <f>IF(Q1931="PAT",J1931*PU!$B$9,0)</f>
        <v>0</v>
      </c>
      <c r="W1931" s="23">
        <f>IF(Q1931="Béton bitumineux",J1931*PU!$B$11,0)</f>
        <v>0</v>
      </c>
      <c r="X1931" s="23">
        <f>IF(Q1931="xxxxx",J1931*PU!$B$13,0)</f>
        <v>0</v>
      </c>
      <c r="Y1931" s="91">
        <f t="shared" si="585"/>
        <v>0</v>
      </c>
      <c r="Z1931" s="92"/>
      <c r="AA1931" s="92"/>
      <c r="AB1931" s="67" t="str">
        <f t="shared" si="586"/>
        <v/>
      </c>
      <c r="AC1931" s="67" t="str">
        <f t="shared" si="587"/>
        <v/>
      </c>
      <c r="AD1931" s="67" t="str">
        <f t="shared" si="588"/>
        <v/>
      </c>
      <c r="AE1931" s="31"/>
      <c r="AF1931" s="23">
        <f t="shared" si="589"/>
        <v>0</v>
      </c>
      <c r="AG1931" s="23">
        <f t="shared" si="590"/>
        <v>0</v>
      </c>
      <c r="AH1931" s="23">
        <f t="shared" si="591"/>
        <v>0</v>
      </c>
      <c r="AI1931" s="23">
        <f t="shared" si="592"/>
        <v>0</v>
      </c>
      <c r="AJ1931" s="23">
        <f t="shared" si="593"/>
        <v>0</v>
      </c>
    </row>
    <row r="1932" spans="1:36" x14ac:dyDescent="0.2">
      <c r="A1932" s="40"/>
      <c r="B1932" s="98"/>
      <c r="C1932" s="41"/>
      <c r="D1932" s="74"/>
      <c r="E1932" s="93" t="str">
        <f t="shared" si="594"/>
        <v/>
      </c>
      <c r="F1932" s="27"/>
      <c r="G1932" s="41"/>
      <c r="H1932" s="76"/>
      <c r="I1932" s="109"/>
      <c r="J1932" s="94" t="str">
        <f t="shared" si="584"/>
        <v/>
      </c>
      <c r="K1932" s="27"/>
      <c r="L1932" s="27"/>
      <c r="M1932" s="27"/>
      <c r="N1932" s="27"/>
      <c r="O1932" s="27"/>
      <c r="P1932" s="77"/>
      <c r="Q1932" s="27"/>
      <c r="R1932" s="45"/>
      <c r="S1932" s="55">
        <f>IF(Q1932="Bicouche",J1932*PU!$B$3,0)</f>
        <v>0</v>
      </c>
      <c r="T1932" s="23">
        <f>IF(Q1932="ECF",J1932*PU!$B$5,0)</f>
        <v>0</v>
      </c>
      <c r="U1932" s="23">
        <f>IF(Q1932="Enrobé projeté",J1932*PU!$B$7,0)</f>
        <v>0</v>
      </c>
      <c r="V1932" s="23">
        <f>IF(Q1932="PAT",J1932*PU!$B$9,0)</f>
        <v>0</v>
      </c>
      <c r="W1932" s="23">
        <f>IF(Q1932="Béton bitumineux",J1932*PU!$B$11,0)</f>
        <v>0</v>
      </c>
      <c r="X1932" s="23">
        <f>IF(Q1932="xxxxx",J1932*PU!$B$13,0)</f>
        <v>0</v>
      </c>
      <c r="Y1932" s="91">
        <f t="shared" si="585"/>
        <v>0</v>
      </c>
      <c r="Z1932" s="92"/>
      <c r="AA1932" s="92"/>
      <c r="AB1932" s="67" t="str">
        <f t="shared" si="586"/>
        <v/>
      </c>
      <c r="AC1932" s="67" t="str">
        <f t="shared" si="587"/>
        <v/>
      </c>
      <c r="AD1932" s="67" t="str">
        <f t="shared" si="588"/>
        <v/>
      </c>
      <c r="AE1932" s="31"/>
      <c r="AF1932" s="23">
        <f t="shared" si="589"/>
        <v>0</v>
      </c>
      <c r="AG1932" s="23">
        <f t="shared" si="590"/>
        <v>0</v>
      </c>
      <c r="AH1932" s="23">
        <f t="shared" si="591"/>
        <v>0</v>
      </c>
      <c r="AI1932" s="23">
        <f t="shared" si="592"/>
        <v>0</v>
      </c>
      <c r="AJ1932" s="23">
        <f t="shared" si="593"/>
        <v>0</v>
      </c>
    </row>
    <row r="1933" spans="1:36" x14ac:dyDescent="0.2">
      <c r="A1933" s="40"/>
      <c r="B1933" s="98"/>
      <c r="C1933" s="41"/>
      <c r="D1933" s="74"/>
      <c r="E1933" s="93" t="str">
        <f t="shared" si="594"/>
        <v/>
      </c>
      <c r="F1933" s="27"/>
      <c r="G1933" s="41"/>
      <c r="H1933" s="76"/>
      <c r="I1933" s="109"/>
      <c r="J1933" s="94" t="str">
        <f t="shared" si="584"/>
        <v/>
      </c>
      <c r="K1933" s="27"/>
      <c r="L1933" s="27"/>
      <c r="M1933" s="27"/>
      <c r="N1933" s="27"/>
      <c r="O1933" s="27"/>
      <c r="P1933" s="77"/>
      <c r="Q1933" s="27"/>
      <c r="R1933" s="45"/>
      <c r="S1933" s="55">
        <f>IF(Q1933="Bicouche",J1933*PU!$B$3,0)</f>
        <v>0</v>
      </c>
      <c r="T1933" s="23">
        <f>IF(Q1933="ECF",J1933*PU!$B$5,0)</f>
        <v>0</v>
      </c>
      <c r="U1933" s="23">
        <f>IF(Q1933="Enrobé projeté",J1933*PU!$B$7,0)</f>
        <v>0</v>
      </c>
      <c r="V1933" s="23">
        <f>IF(Q1933="PAT",J1933*PU!$B$9,0)</f>
        <v>0</v>
      </c>
      <c r="W1933" s="23">
        <f>IF(Q1933="Béton bitumineux",J1933*PU!$B$11,0)</f>
        <v>0</v>
      </c>
      <c r="X1933" s="23">
        <f>IF(Q1933="xxxxx",J1933*PU!$B$13,0)</f>
        <v>0</v>
      </c>
      <c r="Y1933" s="91">
        <f t="shared" si="585"/>
        <v>0</v>
      </c>
      <c r="Z1933" s="92"/>
      <c r="AA1933" s="92"/>
      <c r="AB1933" s="67" t="str">
        <f t="shared" si="586"/>
        <v/>
      </c>
      <c r="AC1933" s="67" t="str">
        <f t="shared" si="587"/>
        <v/>
      </c>
      <c r="AD1933" s="67" t="str">
        <f t="shared" si="588"/>
        <v/>
      </c>
      <c r="AE1933" s="31"/>
      <c r="AF1933" s="23">
        <f t="shared" si="589"/>
        <v>0</v>
      </c>
      <c r="AG1933" s="23">
        <f t="shared" si="590"/>
        <v>0</v>
      </c>
      <c r="AH1933" s="23">
        <f t="shared" si="591"/>
        <v>0</v>
      </c>
      <c r="AI1933" s="23">
        <f t="shared" si="592"/>
        <v>0</v>
      </c>
      <c r="AJ1933" s="23">
        <f t="shared" si="593"/>
        <v>0</v>
      </c>
    </row>
    <row r="1934" spans="1:36" x14ac:dyDescent="0.2">
      <c r="A1934" s="40"/>
      <c r="B1934" s="98"/>
      <c r="C1934" s="41"/>
      <c r="D1934" s="74"/>
      <c r="E1934" s="93" t="str">
        <f t="shared" si="594"/>
        <v/>
      </c>
      <c r="F1934" s="27"/>
      <c r="G1934" s="41"/>
      <c r="H1934" s="76"/>
      <c r="I1934" s="109"/>
      <c r="J1934" s="94" t="str">
        <f t="shared" si="584"/>
        <v/>
      </c>
      <c r="K1934" s="27"/>
      <c r="L1934" s="27"/>
      <c r="M1934" s="27"/>
      <c r="N1934" s="27"/>
      <c r="O1934" s="27"/>
      <c r="P1934" s="77"/>
      <c r="Q1934" s="27"/>
      <c r="R1934" s="45"/>
      <c r="S1934" s="55">
        <f>IF(Q1934="Bicouche",J1934*PU!$B$3,0)</f>
        <v>0</v>
      </c>
      <c r="T1934" s="23">
        <f>IF(Q1934="ECF",J1934*PU!$B$5,0)</f>
        <v>0</v>
      </c>
      <c r="U1934" s="23">
        <f>IF(Q1934="Enrobé projeté",J1934*PU!$B$7,0)</f>
        <v>0</v>
      </c>
      <c r="V1934" s="23">
        <f>IF(Q1934="PAT",J1934*PU!$B$9,0)</f>
        <v>0</v>
      </c>
      <c r="W1934" s="23">
        <f>IF(Q1934="Béton bitumineux",J1934*PU!$B$11,0)</f>
        <v>0</v>
      </c>
      <c r="X1934" s="23">
        <f>IF(Q1934="xxxxx",J1934*PU!$B$13,0)</f>
        <v>0</v>
      </c>
      <c r="Y1934" s="91">
        <f t="shared" si="585"/>
        <v>0</v>
      </c>
      <c r="Z1934" s="92"/>
      <c r="AA1934" s="92"/>
      <c r="AB1934" s="67" t="str">
        <f t="shared" si="586"/>
        <v/>
      </c>
      <c r="AC1934" s="67" t="str">
        <f t="shared" si="587"/>
        <v/>
      </c>
      <c r="AD1934" s="67" t="str">
        <f t="shared" si="588"/>
        <v/>
      </c>
      <c r="AE1934" s="31"/>
      <c r="AF1934" s="23">
        <f t="shared" si="589"/>
        <v>0</v>
      </c>
      <c r="AG1934" s="23">
        <f t="shared" si="590"/>
        <v>0</v>
      </c>
      <c r="AH1934" s="23">
        <f t="shared" si="591"/>
        <v>0</v>
      </c>
      <c r="AI1934" s="23">
        <f t="shared" si="592"/>
        <v>0</v>
      </c>
      <c r="AJ1934" s="23">
        <f t="shared" si="593"/>
        <v>0</v>
      </c>
    </row>
    <row r="1935" spans="1:36" x14ac:dyDescent="0.2">
      <c r="A1935" s="40"/>
      <c r="B1935" s="98"/>
      <c r="C1935" s="41"/>
      <c r="D1935" s="74"/>
      <c r="E1935" s="93" t="str">
        <f t="shared" si="594"/>
        <v/>
      </c>
      <c r="F1935" s="27"/>
      <c r="G1935" s="41"/>
      <c r="H1935" s="76"/>
      <c r="I1935" s="109"/>
      <c r="J1935" s="94" t="str">
        <f t="shared" si="584"/>
        <v/>
      </c>
      <c r="K1935" s="27"/>
      <c r="L1935" s="27"/>
      <c r="M1935" s="27"/>
      <c r="N1935" s="27"/>
      <c r="O1935" s="27"/>
      <c r="P1935" s="77"/>
      <c r="Q1935" s="27"/>
      <c r="R1935" s="45"/>
      <c r="S1935" s="55">
        <f>IF(Q1935="Bicouche",J1935*PU!$B$3,0)</f>
        <v>0</v>
      </c>
      <c r="T1935" s="23">
        <f>IF(Q1935="ECF",J1935*PU!$B$5,0)</f>
        <v>0</v>
      </c>
      <c r="U1935" s="23">
        <f>IF(Q1935="Enrobé projeté",J1935*PU!$B$7,0)</f>
        <v>0</v>
      </c>
      <c r="V1935" s="23">
        <f>IF(Q1935="PAT",J1935*PU!$B$9,0)</f>
        <v>0</v>
      </c>
      <c r="W1935" s="23">
        <f>IF(Q1935="Béton bitumineux",J1935*PU!$B$11,0)</f>
        <v>0</v>
      </c>
      <c r="X1935" s="23">
        <f>IF(Q1935="xxxxx",J1935*PU!$B$13,0)</f>
        <v>0</v>
      </c>
      <c r="Y1935" s="91">
        <f t="shared" si="585"/>
        <v>0</v>
      </c>
      <c r="Z1935" s="92"/>
      <c r="AA1935" s="92"/>
      <c r="AB1935" s="67" t="str">
        <f t="shared" si="586"/>
        <v/>
      </c>
      <c r="AC1935" s="67" t="str">
        <f t="shared" si="587"/>
        <v/>
      </c>
      <c r="AD1935" s="67" t="str">
        <f t="shared" si="588"/>
        <v/>
      </c>
      <c r="AE1935" s="31"/>
      <c r="AF1935" s="23">
        <f t="shared" si="589"/>
        <v>0</v>
      </c>
      <c r="AG1935" s="23">
        <f t="shared" si="590"/>
        <v>0</v>
      </c>
      <c r="AH1935" s="23">
        <f t="shared" si="591"/>
        <v>0</v>
      </c>
      <c r="AI1935" s="23">
        <f t="shared" si="592"/>
        <v>0</v>
      </c>
      <c r="AJ1935" s="23">
        <f t="shared" si="593"/>
        <v>0</v>
      </c>
    </row>
    <row r="1936" spans="1:36" x14ac:dyDescent="0.2">
      <c r="A1936" s="40"/>
      <c r="B1936" s="98"/>
      <c r="C1936" s="41"/>
      <c r="D1936" s="74"/>
      <c r="E1936" s="93" t="str">
        <f t="shared" si="594"/>
        <v/>
      </c>
      <c r="F1936" s="27"/>
      <c r="G1936" s="41"/>
      <c r="H1936" s="76"/>
      <c r="I1936" s="109"/>
      <c r="J1936" s="94" t="str">
        <f t="shared" si="584"/>
        <v/>
      </c>
      <c r="K1936" s="27"/>
      <c r="L1936" s="27"/>
      <c r="M1936" s="27"/>
      <c r="N1936" s="27"/>
      <c r="O1936" s="27"/>
      <c r="P1936" s="77"/>
      <c r="Q1936" s="27"/>
      <c r="R1936" s="45"/>
      <c r="S1936" s="55">
        <f>IF(Q1936="Bicouche",J1936*PU!$B$3,0)</f>
        <v>0</v>
      </c>
      <c r="T1936" s="23">
        <f>IF(Q1936="ECF",J1936*PU!$B$5,0)</f>
        <v>0</v>
      </c>
      <c r="U1936" s="23">
        <f>IF(Q1936="Enrobé projeté",J1936*PU!$B$7,0)</f>
        <v>0</v>
      </c>
      <c r="V1936" s="23">
        <f>IF(Q1936="PAT",J1936*PU!$B$9,0)</f>
        <v>0</v>
      </c>
      <c r="W1936" s="23">
        <f>IF(Q1936="Béton bitumineux",J1936*PU!$B$11,0)</f>
        <v>0</v>
      </c>
      <c r="X1936" s="23">
        <f>IF(Q1936="xxxxx",J1936*PU!$B$13,0)</f>
        <v>0</v>
      </c>
      <c r="Y1936" s="91">
        <f t="shared" si="585"/>
        <v>0</v>
      </c>
      <c r="Z1936" s="92"/>
      <c r="AA1936" s="92"/>
      <c r="AB1936" s="67" t="str">
        <f t="shared" si="586"/>
        <v/>
      </c>
      <c r="AC1936" s="67" t="str">
        <f t="shared" si="587"/>
        <v/>
      </c>
      <c r="AD1936" s="67" t="str">
        <f t="shared" si="588"/>
        <v/>
      </c>
      <c r="AE1936" s="31"/>
      <c r="AF1936" s="23">
        <f t="shared" si="589"/>
        <v>0</v>
      </c>
      <c r="AG1936" s="23">
        <f t="shared" si="590"/>
        <v>0</v>
      </c>
      <c r="AH1936" s="23">
        <f t="shared" si="591"/>
        <v>0</v>
      </c>
      <c r="AI1936" s="23">
        <f t="shared" si="592"/>
        <v>0</v>
      </c>
      <c r="AJ1936" s="23">
        <f t="shared" si="593"/>
        <v>0</v>
      </c>
    </row>
    <row r="1937" spans="1:36" x14ac:dyDescent="0.2">
      <c r="A1937" s="40"/>
      <c r="B1937" s="98"/>
      <c r="C1937" s="41"/>
      <c r="D1937" s="74"/>
      <c r="E1937" s="93" t="str">
        <f t="shared" si="594"/>
        <v/>
      </c>
      <c r="F1937" s="27"/>
      <c r="G1937" s="41"/>
      <c r="H1937" s="76"/>
      <c r="I1937" s="109"/>
      <c r="J1937" s="94" t="str">
        <f t="shared" si="584"/>
        <v/>
      </c>
      <c r="K1937" s="27"/>
      <c r="L1937" s="27"/>
      <c r="M1937" s="27"/>
      <c r="N1937" s="27"/>
      <c r="O1937" s="27"/>
      <c r="P1937" s="77"/>
      <c r="Q1937" s="27"/>
      <c r="R1937" s="45"/>
      <c r="S1937" s="55">
        <f>IF(Q1937="Bicouche",J1937*PU!$B$3,0)</f>
        <v>0</v>
      </c>
      <c r="T1937" s="23">
        <f>IF(Q1937="ECF",J1937*PU!$B$5,0)</f>
        <v>0</v>
      </c>
      <c r="U1937" s="23">
        <f>IF(Q1937="Enrobé projeté",J1937*PU!$B$7,0)</f>
        <v>0</v>
      </c>
      <c r="V1937" s="23">
        <f>IF(Q1937="PAT",J1937*PU!$B$9,0)</f>
        <v>0</v>
      </c>
      <c r="W1937" s="23">
        <f>IF(Q1937="Béton bitumineux",J1937*PU!$B$11,0)</f>
        <v>0</v>
      </c>
      <c r="X1937" s="23">
        <f>IF(Q1937="xxxxx",J1937*PU!$B$13,0)</f>
        <v>0</v>
      </c>
      <c r="Y1937" s="91">
        <f t="shared" si="585"/>
        <v>0</v>
      </c>
      <c r="Z1937" s="92"/>
      <c r="AA1937" s="92"/>
      <c r="AB1937" s="67" t="str">
        <f t="shared" si="586"/>
        <v/>
      </c>
      <c r="AC1937" s="67" t="str">
        <f t="shared" si="587"/>
        <v/>
      </c>
      <c r="AD1937" s="67" t="str">
        <f t="shared" si="588"/>
        <v/>
      </c>
      <c r="AE1937" s="31"/>
      <c r="AF1937" s="23">
        <f t="shared" si="589"/>
        <v>0</v>
      </c>
      <c r="AG1937" s="23">
        <f t="shared" si="590"/>
        <v>0</v>
      </c>
      <c r="AH1937" s="23">
        <f t="shared" si="591"/>
        <v>0</v>
      </c>
      <c r="AI1937" s="23">
        <f t="shared" si="592"/>
        <v>0</v>
      </c>
      <c r="AJ1937" s="23">
        <f t="shared" si="593"/>
        <v>0</v>
      </c>
    </row>
    <row r="1938" spans="1:36" x14ac:dyDescent="0.2">
      <c r="A1938" s="40"/>
      <c r="B1938" s="98"/>
      <c r="C1938" s="41"/>
      <c r="D1938" s="74"/>
      <c r="E1938" s="93" t="str">
        <f t="shared" si="594"/>
        <v/>
      </c>
      <c r="F1938" s="27"/>
      <c r="G1938" s="41"/>
      <c r="H1938" s="76"/>
      <c r="I1938" s="109"/>
      <c r="J1938" s="94" t="str">
        <f t="shared" si="584"/>
        <v/>
      </c>
      <c r="K1938" s="27"/>
      <c r="L1938" s="27"/>
      <c r="M1938" s="27"/>
      <c r="N1938" s="27"/>
      <c r="O1938" s="27"/>
      <c r="P1938" s="77"/>
      <c r="Q1938" s="27"/>
      <c r="R1938" s="45"/>
      <c r="S1938" s="55">
        <f>IF(Q1938="Bicouche",J1938*PU!$B$3,0)</f>
        <v>0</v>
      </c>
      <c r="T1938" s="23">
        <f>IF(Q1938="ECF",J1938*PU!$B$5,0)</f>
        <v>0</v>
      </c>
      <c r="U1938" s="23">
        <f>IF(Q1938="Enrobé projeté",J1938*PU!$B$7,0)</f>
        <v>0</v>
      </c>
      <c r="V1938" s="23">
        <f>IF(Q1938="PAT",J1938*PU!$B$9,0)</f>
        <v>0</v>
      </c>
      <c r="W1938" s="23">
        <f>IF(Q1938="Béton bitumineux",J1938*PU!$B$11,0)</f>
        <v>0</v>
      </c>
      <c r="X1938" s="23">
        <f>IF(Q1938="xxxxx",J1938*PU!$B$13,0)</f>
        <v>0</v>
      </c>
      <c r="Y1938" s="91">
        <f t="shared" si="585"/>
        <v>0</v>
      </c>
      <c r="Z1938" s="92"/>
      <c r="AA1938" s="92"/>
      <c r="AB1938" s="67" t="str">
        <f t="shared" si="586"/>
        <v/>
      </c>
      <c r="AC1938" s="67" t="str">
        <f t="shared" si="587"/>
        <v/>
      </c>
      <c r="AD1938" s="67" t="str">
        <f t="shared" si="588"/>
        <v/>
      </c>
      <c r="AE1938" s="31"/>
      <c r="AF1938" s="23">
        <f t="shared" si="589"/>
        <v>0</v>
      </c>
      <c r="AG1938" s="23">
        <f t="shared" si="590"/>
        <v>0</v>
      </c>
      <c r="AH1938" s="23">
        <f t="shared" si="591"/>
        <v>0</v>
      </c>
      <c r="AI1938" s="23">
        <f t="shared" si="592"/>
        <v>0</v>
      </c>
      <c r="AJ1938" s="23">
        <f t="shared" si="593"/>
        <v>0</v>
      </c>
    </row>
    <row r="1939" spans="1:36" x14ac:dyDescent="0.2">
      <c r="A1939" s="40"/>
      <c r="B1939" s="98"/>
      <c r="C1939" s="41"/>
      <c r="D1939" s="74"/>
      <c r="E1939" s="93" t="str">
        <f t="shared" si="594"/>
        <v/>
      </c>
      <c r="F1939" s="27"/>
      <c r="G1939" s="41"/>
      <c r="H1939" s="76"/>
      <c r="I1939" s="109"/>
      <c r="J1939" s="94" t="str">
        <f t="shared" si="584"/>
        <v/>
      </c>
      <c r="K1939" s="27"/>
      <c r="L1939" s="27"/>
      <c r="M1939" s="27"/>
      <c r="N1939" s="27"/>
      <c r="O1939" s="27"/>
      <c r="P1939" s="77"/>
      <c r="Q1939" s="27"/>
      <c r="R1939" s="45"/>
      <c r="S1939" s="55">
        <f>IF(Q1939="Bicouche",J1939*PU!$B$3,0)</f>
        <v>0</v>
      </c>
      <c r="T1939" s="23">
        <f>IF(Q1939="ECF",J1939*PU!$B$5,0)</f>
        <v>0</v>
      </c>
      <c r="U1939" s="23">
        <f>IF(Q1939="Enrobé projeté",J1939*PU!$B$7,0)</f>
        <v>0</v>
      </c>
      <c r="V1939" s="23">
        <f>IF(Q1939="PAT",J1939*PU!$B$9,0)</f>
        <v>0</v>
      </c>
      <c r="W1939" s="23">
        <f>IF(Q1939="Béton bitumineux",J1939*PU!$B$11,0)</f>
        <v>0</v>
      </c>
      <c r="X1939" s="23">
        <f>IF(Q1939="xxxxx",J1939*PU!$B$13,0)</f>
        <v>0</v>
      </c>
      <c r="Y1939" s="91">
        <f t="shared" si="585"/>
        <v>0</v>
      </c>
      <c r="Z1939" s="92"/>
      <c r="AA1939" s="92"/>
      <c r="AB1939" s="67" t="str">
        <f t="shared" si="586"/>
        <v/>
      </c>
      <c r="AC1939" s="67" t="str">
        <f t="shared" si="587"/>
        <v/>
      </c>
      <c r="AD1939" s="67" t="str">
        <f t="shared" si="588"/>
        <v/>
      </c>
      <c r="AE1939" s="31"/>
      <c r="AF1939" s="23">
        <f t="shared" si="589"/>
        <v>0</v>
      </c>
      <c r="AG1939" s="23">
        <f t="shared" si="590"/>
        <v>0</v>
      </c>
      <c r="AH1939" s="23">
        <f t="shared" si="591"/>
        <v>0</v>
      </c>
      <c r="AI1939" s="23">
        <f t="shared" si="592"/>
        <v>0</v>
      </c>
      <c r="AJ1939" s="23">
        <f t="shared" si="593"/>
        <v>0</v>
      </c>
    </row>
    <row r="1940" spans="1:36" x14ac:dyDescent="0.2">
      <c r="A1940" s="40"/>
      <c r="B1940" s="98"/>
      <c r="C1940" s="41"/>
      <c r="D1940" s="74"/>
      <c r="E1940" s="93" t="str">
        <f t="shared" si="594"/>
        <v/>
      </c>
      <c r="F1940" s="27"/>
      <c r="G1940" s="41"/>
      <c r="H1940" s="76"/>
      <c r="I1940" s="109"/>
      <c r="J1940" s="94" t="str">
        <f t="shared" si="584"/>
        <v/>
      </c>
      <c r="K1940" s="27"/>
      <c r="L1940" s="27"/>
      <c r="M1940" s="27"/>
      <c r="N1940" s="27"/>
      <c r="O1940" s="27"/>
      <c r="P1940" s="77"/>
      <c r="Q1940" s="27"/>
      <c r="R1940" s="45"/>
      <c r="S1940" s="55">
        <f>IF(Q1940="Bicouche",J1940*PU!$B$3,0)</f>
        <v>0</v>
      </c>
      <c r="T1940" s="23">
        <f>IF(Q1940="ECF",J1940*PU!$B$5,0)</f>
        <v>0</v>
      </c>
      <c r="U1940" s="23">
        <f>IF(Q1940="Enrobé projeté",J1940*PU!$B$7,0)</f>
        <v>0</v>
      </c>
      <c r="V1940" s="23">
        <f>IF(Q1940="PAT",J1940*PU!$B$9,0)</f>
        <v>0</v>
      </c>
      <c r="W1940" s="23">
        <f>IF(Q1940="Béton bitumineux",J1940*PU!$B$11,0)</f>
        <v>0</v>
      </c>
      <c r="X1940" s="23">
        <f>IF(Q1940="xxxxx",J1940*PU!$B$13,0)</f>
        <v>0</v>
      </c>
      <c r="Y1940" s="91">
        <f t="shared" si="585"/>
        <v>0</v>
      </c>
      <c r="Z1940" s="92"/>
      <c r="AA1940" s="92"/>
      <c r="AB1940" s="67" t="str">
        <f t="shared" si="586"/>
        <v/>
      </c>
      <c r="AC1940" s="67" t="str">
        <f t="shared" si="587"/>
        <v/>
      </c>
      <c r="AD1940" s="67" t="str">
        <f t="shared" si="588"/>
        <v/>
      </c>
      <c r="AE1940" s="31"/>
      <c r="AF1940" s="23">
        <f t="shared" si="589"/>
        <v>0</v>
      </c>
      <c r="AG1940" s="23">
        <f t="shared" si="590"/>
        <v>0</v>
      </c>
      <c r="AH1940" s="23">
        <f t="shared" si="591"/>
        <v>0</v>
      </c>
      <c r="AI1940" s="23">
        <f t="shared" si="592"/>
        <v>0</v>
      </c>
      <c r="AJ1940" s="23">
        <f t="shared" si="593"/>
        <v>0</v>
      </c>
    </row>
    <row r="1941" spans="1:36" x14ac:dyDescent="0.2">
      <c r="A1941" s="40"/>
      <c r="B1941" s="98"/>
      <c r="C1941" s="41"/>
      <c r="D1941" s="74"/>
      <c r="E1941" s="93" t="str">
        <f t="shared" si="594"/>
        <v/>
      </c>
      <c r="F1941" s="27"/>
      <c r="G1941" s="41"/>
      <c r="H1941" s="76"/>
      <c r="I1941" s="109"/>
      <c r="J1941" s="94" t="str">
        <f t="shared" si="584"/>
        <v/>
      </c>
      <c r="K1941" s="27"/>
      <c r="L1941" s="27"/>
      <c r="M1941" s="27"/>
      <c r="N1941" s="27"/>
      <c r="O1941" s="27"/>
      <c r="P1941" s="77"/>
      <c r="Q1941" s="27"/>
      <c r="R1941" s="45"/>
      <c r="S1941" s="55">
        <f>IF(Q1941="Bicouche",J1941*PU!$B$3,0)</f>
        <v>0</v>
      </c>
      <c r="T1941" s="23">
        <f>IF(Q1941="ECF",J1941*PU!$B$5,0)</f>
        <v>0</v>
      </c>
      <c r="U1941" s="23">
        <f>IF(Q1941="Enrobé projeté",J1941*PU!$B$7,0)</f>
        <v>0</v>
      </c>
      <c r="V1941" s="23">
        <f>IF(Q1941="PAT",J1941*PU!$B$9,0)</f>
        <v>0</v>
      </c>
      <c r="W1941" s="23">
        <f>IF(Q1941="Béton bitumineux",J1941*PU!$B$11,0)</f>
        <v>0</v>
      </c>
      <c r="X1941" s="23">
        <f>IF(Q1941="xxxxx",J1941*PU!$B$13,0)</f>
        <v>0</v>
      </c>
      <c r="Y1941" s="91">
        <f t="shared" si="585"/>
        <v>0</v>
      </c>
      <c r="Z1941" s="92"/>
      <c r="AA1941" s="92"/>
      <c r="AB1941" s="67" t="str">
        <f t="shared" si="586"/>
        <v/>
      </c>
      <c r="AC1941" s="67" t="str">
        <f t="shared" si="587"/>
        <v/>
      </c>
      <c r="AD1941" s="67" t="str">
        <f t="shared" si="588"/>
        <v/>
      </c>
      <c r="AE1941" s="31"/>
      <c r="AF1941" s="23">
        <f t="shared" si="589"/>
        <v>0</v>
      </c>
      <c r="AG1941" s="23">
        <f t="shared" si="590"/>
        <v>0</v>
      </c>
      <c r="AH1941" s="23">
        <f t="shared" si="591"/>
        <v>0</v>
      </c>
      <c r="AI1941" s="23">
        <f t="shared" si="592"/>
        <v>0</v>
      </c>
      <c r="AJ1941" s="23">
        <f t="shared" si="593"/>
        <v>0</v>
      </c>
    </row>
    <row r="1942" spans="1:36" x14ac:dyDescent="0.2">
      <c r="A1942" s="40"/>
      <c r="B1942" s="98"/>
      <c r="C1942" s="41"/>
      <c r="D1942" s="74"/>
      <c r="E1942" s="93" t="str">
        <f t="shared" si="594"/>
        <v/>
      </c>
      <c r="F1942" s="27"/>
      <c r="G1942" s="41"/>
      <c r="H1942" s="76"/>
      <c r="I1942" s="109"/>
      <c r="J1942" s="94" t="str">
        <f t="shared" si="584"/>
        <v/>
      </c>
      <c r="K1942" s="27"/>
      <c r="L1942" s="27"/>
      <c r="M1942" s="27"/>
      <c r="N1942" s="27"/>
      <c r="O1942" s="27"/>
      <c r="P1942" s="77"/>
      <c r="Q1942" s="27"/>
      <c r="R1942" s="45"/>
      <c r="S1942" s="55">
        <f>IF(Q1942="Bicouche",J1942*PU!$B$3,0)</f>
        <v>0</v>
      </c>
      <c r="T1942" s="23">
        <f>IF(Q1942="ECF",J1942*PU!$B$5,0)</f>
        <v>0</v>
      </c>
      <c r="U1942" s="23">
        <f>IF(Q1942="Enrobé projeté",J1942*PU!$B$7,0)</f>
        <v>0</v>
      </c>
      <c r="V1942" s="23">
        <f>IF(Q1942="PAT",J1942*PU!$B$9,0)</f>
        <v>0</v>
      </c>
      <c r="W1942" s="23">
        <f>IF(Q1942="Béton bitumineux",J1942*PU!$B$11,0)</f>
        <v>0</v>
      </c>
      <c r="X1942" s="23">
        <f>IF(Q1942="xxxxx",J1942*PU!$B$13,0)</f>
        <v>0</v>
      </c>
      <c r="Y1942" s="91">
        <f t="shared" si="585"/>
        <v>0</v>
      </c>
      <c r="Z1942" s="92"/>
      <c r="AA1942" s="92"/>
      <c r="AB1942" s="67" t="str">
        <f t="shared" si="586"/>
        <v/>
      </c>
      <c r="AC1942" s="67" t="str">
        <f t="shared" si="587"/>
        <v/>
      </c>
      <c r="AD1942" s="67" t="str">
        <f t="shared" si="588"/>
        <v/>
      </c>
      <c r="AE1942" s="31"/>
      <c r="AF1942" s="23">
        <f t="shared" si="589"/>
        <v>0</v>
      </c>
      <c r="AG1942" s="23">
        <f t="shared" si="590"/>
        <v>0</v>
      </c>
      <c r="AH1942" s="23">
        <f t="shared" si="591"/>
        <v>0</v>
      </c>
      <c r="AI1942" s="23">
        <f t="shared" si="592"/>
        <v>0</v>
      </c>
      <c r="AJ1942" s="23">
        <f t="shared" si="593"/>
        <v>0</v>
      </c>
    </row>
    <row r="1943" spans="1:36" x14ac:dyDescent="0.2">
      <c r="A1943" s="40"/>
      <c r="B1943" s="98"/>
      <c r="C1943" s="41"/>
      <c r="D1943" s="74"/>
      <c r="E1943" s="93" t="str">
        <f t="shared" si="594"/>
        <v/>
      </c>
      <c r="F1943" s="27"/>
      <c r="G1943" s="41"/>
      <c r="H1943" s="76"/>
      <c r="I1943" s="109"/>
      <c r="J1943" s="94" t="str">
        <f t="shared" si="584"/>
        <v/>
      </c>
      <c r="K1943" s="27"/>
      <c r="L1943" s="27"/>
      <c r="M1943" s="27"/>
      <c r="N1943" s="27"/>
      <c r="O1943" s="27"/>
      <c r="P1943" s="77"/>
      <c r="Q1943" s="27"/>
      <c r="R1943" s="45"/>
      <c r="S1943" s="55">
        <f>IF(Q1943="Bicouche",J1943*PU!$B$3,0)</f>
        <v>0</v>
      </c>
      <c r="T1943" s="23">
        <f>IF(Q1943="ECF",J1943*PU!$B$5,0)</f>
        <v>0</v>
      </c>
      <c r="U1943" s="23">
        <f>IF(Q1943="Enrobé projeté",J1943*PU!$B$7,0)</f>
        <v>0</v>
      </c>
      <c r="V1943" s="23">
        <f>IF(Q1943="PAT",J1943*PU!$B$9,0)</f>
        <v>0</v>
      </c>
      <c r="W1943" s="23">
        <f>IF(Q1943="Béton bitumineux",J1943*PU!$B$11,0)</f>
        <v>0</v>
      </c>
      <c r="X1943" s="23">
        <f>IF(Q1943="xxxxx",J1943*PU!$B$13,0)</f>
        <v>0</v>
      </c>
      <c r="Y1943" s="91">
        <f t="shared" si="585"/>
        <v>0</v>
      </c>
      <c r="Z1943" s="92"/>
      <c r="AA1943" s="92"/>
      <c r="AB1943" s="67" t="str">
        <f t="shared" si="586"/>
        <v/>
      </c>
      <c r="AC1943" s="67" t="str">
        <f t="shared" si="587"/>
        <v/>
      </c>
      <c r="AD1943" s="67" t="str">
        <f t="shared" si="588"/>
        <v/>
      </c>
      <c r="AE1943" s="31"/>
      <c r="AF1943" s="23">
        <f t="shared" si="589"/>
        <v>0</v>
      </c>
      <c r="AG1943" s="23">
        <f t="shared" si="590"/>
        <v>0</v>
      </c>
      <c r="AH1943" s="23">
        <f t="shared" si="591"/>
        <v>0</v>
      </c>
      <c r="AI1943" s="23">
        <f t="shared" si="592"/>
        <v>0</v>
      </c>
      <c r="AJ1943" s="23">
        <f t="shared" si="593"/>
        <v>0</v>
      </c>
    </row>
    <row r="1944" spans="1:36" x14ac:dyDescent="0.2">
      <c r="A1944" s="40"/>
      <c r="B1944" s="98"/>
      <c r="C1944" s="41"/>
      <c r="D1944" s="74"/>
      <c r="E1944" s="93" t="str">
        <f t="shared" si="594"/>
        <v/>
      </c>
      <c r="F1944" s="27"/>
      <c r="G1944" s="41"/>
      <c r="H1944" s="76"/>
      <c r="I1944" s="109"/>
      <c r="J1944" s="94" t="str">
        <f t="shared" si="584"/>
        <v/>
      </c>
      <c r="K1944" s="27"/>
      <c r="L1944" s="27"/>
      <c r="M1944" s="27"/>
      <c r="N1944" s="27"/>
      <c r="O1944" s="27"/>
      <c r="P1944" s="77"/>
      <c r="Q1944" s="27"/>
      <c r="R1944" s="45"/>
      <c r="S1944" s="55">
        <f>IF(Q1944="Bicouche",J1944*PU!$B$3,0)</f>
        <v>0</v>
      </c>
      <c r="T1944" s="23">
        <f>IF(Q1944="ECF",J1944*PU!$B$5,0)</f>
        <v>0</v>
      </c>
      <c r="U1944" s="23">
        <f>IF(Q1944="Enrobé projeté",J1944*PU!$B$7,0)</f>
        <v>0</v>
      </c>
      <c r="V1944" s="23">
        <f>IF(Q1944="PAT",J1944*PU!$B$9,0)</f>
        <v>0</v>
      </c>
      <c r="W1944" s="23">
        <f>IF(Q1944="Béton bitumineux",J1944*PU!$B$11,0)</f>
        <v>0</v>
      </c>
      <c r="X1944" s="23">
        <f>IF(Q1944="xxxxx",J1944*PU!$B$13,0)</f>
        <v>0</v>
      </c>
      <c r="Y1944" s="91">
        <f t="shared" si="585"/>
        <v>0</v>
      </c>
      <c r="Z1944" s="92"/>
      <c r="AA1944" s="92"/>
      <c r="AB1944" s="67" t="str">
        <f t="shared" si="586"/>
        <v/>
      </c>
      <c r="AC1944" s="67" t="str">
        <f t="shared" si="587"/>
        <v/>
      </c>
      <c r="AD1944" s="67" t="str">
        <f t="shared" si="588"/>
        <v/>
      </c>
      <c r="AE1944" s="31"/>
      <c r="AF1944" s="23">
        <f t="shared" si="589"/>
        <v>0</v>
      </c>
      <c r="AG1944" s="23">
        <f t="shared" si="590"/>
        <v>0</v>
      </c>
      <c r="AH1944" s="23">
        <f t="shared" si="591"/>
        <v>0</v>
      </c>
      <c r="AI1944" s="23">
        <f t="shared" si="592"/>
        <v>0</v>
      </c>
      <c r="AJ1944" s="23">
        <f t="shared" si="593"/>
        <v>0</v>
      </c>
    </row>
    <row r="1945" spans="1:36" x14ac:dyDescent="0.2">
      <c r="A1945" s="40"/>
      <c r="B1945" s="98"/>
      <c r="C1945" s="41"/>
      <c r="D1945" s="74"/>
      <c r="E1945" s="93" t="str">
        <f t="shared" si="594"/>
        <v/>
      </c>
      <c r="F1945" s="27"/>
      <c r="G1945" s="41"/>
      <c r="H1945" s="76"/>
      <c r="I1945" s="109"/>
      <c r="J1945" s="94" t="str">
        <f t="shared" si="584"/>
        <v/>
      </c>
      <c r="K1945" s="27"/>
      <c r="L1945" s="27"/>
      <c r="M1945" s="27"/>
      <c r="N1945" s="27"/>
      <c r="O1945" s="27"/>
      <c r="P1945" s="77"/>
      <c r="Q1945" s="27"/>
      <c r="R1945" s="45"/>
      <c r="S1945" s="55">
        <f>IF(Q1945="Bicouche",J1945*PU!$B$3,0)</f>
        <v>0</v>
      </c>
      <c r="T1945" s="23">
        <f>IF(Q1945="ECF",J1945*PU!$B$5,0)</f>
        <v>0</v>
      </c>
      <c r="U1945" s="23">
        <f>IF(Q1945="Enrobé projeté",J1945*PU!$B$7,0)</f>
        <v>0</v>
      </c>
      <c r="V1945" s="23">
        <f>IF(Q1945="PAT",J1945*PU!$B$9,0)</f>
        <v>0</v>
      </c>
      <c r="W1945" s="23">
        <f>IF(Q1945="Béton bitumineux",J1945*PU!$B$11,0)</f>
        <v>0</v>
      </c>
      <c r="X1945" s="23">
        <f>IF(Q1945="xxxxx",J1945*PU!$B$13,0)</f>
        <v>0</v>
      </c>
      <c r="Y1945" s="91">
        <f t="shared" si="585"/>
        <v>0</v>
      </c>
      <c r="Z1945" s="92"/>
      <c r="AA1945" s="92"/>
      <c r="AB1945" s="67" t="str">
        <f t="shared" si="586"/>
        <v/>
      </c>
      <c r="AC1945" s="67" t="str">
        <f t="shared" si="587"/>
        <v/>
      </c>
      <c r="AD1945" s="67" t="str">
        <f t="shared" si="588"/>
        <v/>
      </c>
      <c r="AE1945" s="31"/>
      <c r="AF1945" s="23">
        <f t="shared" si="589"/>
        <v>0</v>
      </c>
      <c r="AG1945" s="23">
        <f t="shared" si="590"/>
        <v>0</v>
      </c>
      <c r="AH1945" s="23">
        <f t="shared" si="591"/>
        <v>0</v>
      </c>
      <c r="AI1945" s="23">
        <f t="shared" si="592"/>
        <v>0</v>
      </c>
      <c r="AJ1945" s="23">
        <f t="shared" si="593"/>
        <v>0</v>
      </c>
    </row>
    <row r="1946" spans="1:36" x14ac:dyDescent="0.2">
      <c r="A1946" s="40"/>
      <c r="B1946" s="98"/>
      <c r="C1946" s="41"/>
      <c r="D1946" s="74"/>
      <c r="E1946" s="93" t="str">
        <f t="shared" si="594"/>
        <v/>
      </c>
      <c r="F1946" s="27"/>
      <c r="G1946" s="41"/>
      <c r="H1946" s="76"/>
      <c r="I1946" s="109"/>
      <c r="J1946" s="94" t="str">
        <f t="shared" si="584"/>
        <v/>
      </c>
      <c r="K1946" s="27"/>
      <c r="L1946" s="27"/>
      <c r="M1946" s="27"/>
      <c r="N1946" s="27"/>
      <c r="O1946" s="27"/>
      <c r="P1946" s="77"/>
      <c r="Q1946" s="27"/>
      <c r="R1946" s="45"/>
      <c r="S1946" s="55">
        <f>IF(Q1946="Bicouche",J1946*PU!$B$3,0)</f>
        <v>0</v>
      </c>
      <c r="T1946" s="23">
        <f>IF(Q1946="ECF",J1946*PU!$B$5,0)</f>
        <v>0</v>
      </c>
      <c r="U1946" s="23">
        <f>IF(Q1946="Enrobé projeté",J1946*PU!$B$7,0)</f>
        <v>0</v>
      </c>
      <c r="V1946" s="23">
        <f>IF(Q1946="PAT",J1946*PU!$B$9,0)</f>
        <v>0</v>
      </c>
      <c r="W1946" s="23">
        <f>IF(Q1946="Béton bitumineux",J1946*PU!$B$11,0)</f>
        <v>0</v>
      </c>
      <c r="X1946" s="23">
        <f>IF(Q1946="xxxxx",J1946*PU!$B$13,0)</f>
        <v>0</v>
      </c>
      <c r="Y1946" s="91">
        <f t="shared" si="585"/>
        <v>0</v>
      </c>
      <c r="Z1946" s="92"/>
      <c r="AA1946" s="92"/>
      <c r="AB1946" s="67" t="str">
        <f t="shared" si="586"/>
        <v/>
      </c>
      <c r="AC1946" s="67" t="str">
        <f t="shared" si="587"/>
        <v/>
      </c>
      <c r="AD1946" s="67" t="str">
        <f t="shared" si="588"/>
        <v/>
      </c>
      <c r="AE1946" s="31"/>
      <c r="AF1946" s="23">
        <f t="shared" si="589"/>
        <v>0</v>
      </c>
      <c r="AG1946" s="23">
        <f t="shared" si="590"/>
        <v>0</v>
      </c>
      <c r="AH1946" s="23">
        <f t="shared" si="591"/>
        <v>0</v>
      </c>
      <c r="AI1946" s="23">
        <f t="shared" si="592"/>
        <v>0</v>
      </c>
      <c r="AJ1946" s="23">
        <f t="shared" si="593"/>
        <v>0</v>
      </c>
    </row>
    <row r="1947" spans="1:36" x14ac:dyDescent="0.2">
      <c r="A1947" s="40"/>
      <c r="B1947" s="98"/>
      <c r="C1947" s="41"/>
      <c r="D1947" s="74"/>
      <c r="E1947" s="93" t="str">
        <f t="shared" si="594"/>
        <v/>
      </c>
      <c r="F1947" s="27"/>
      <c r="G1947" s="41"/>
      <c r="H1947" s="76"/>
      <c r="I1947" s="109"/>
      <c r="J1947" s="94" t="str">
        <f t="shared" si="584"/>
        <v/>
      </c>
      <c r="K1947" s="27"/>
      <c r="L1947" s="27"/>
      <c r="M1947" s="27"/>
      <c r="N1947" s="27"/>
      <c r="O1947" s="27"/>
      <c r="P1947" s="77"/>
      <c r="Q1947" s="27"/>
      <c r="R1947" s="45"/>
      <c r="S1947" s="55">
        <f>IF(Q1947="Bicouche",J1947*PU!$B$3,0)</f>
        <v>0</v>
      </c>
      <c r="T1947" s="23">
        <f>IF(Q1947="ECF",J1947*PU!$B$5,0)</f>
        <v>0</v>
      </c>
      <c r="U1947" s="23">
        <f>IF(Q1947="Enrobé projeté",J1947*PU!$B$7,0)</f>
        <v>0</v>
      </c>
      <c r="V1947" s="23">
        <f>IF(Q1947="PAT",J1947*PU!$B$9,0)</f>
        <v>0</v>
      </c>
      <c r="W1947" s="23">
        <f>IF(Q1947="Béton bitumineux",J1947*PU!$B$11,0)</f>
        <v>0</v>
      </c>
      <c r="X1947" s="23">
        <f>IF(Q1947="xxxxx",J1947*PU!$B$13,0)</f>
        <v>0</v>
      </c>
      <c r="Y1947" s="91">
        <f t="shared" si="585"/>
        <v>0</v>
      </c>
      <c r="Z1947" s="92"/>
      <c r="AA1947" s="92"/>
      <c r="AB1947" s="67" t="str">
        <f t="shared" si="586"/>
        <v/>
      </c>
      <c r="AC1947" s="67" t="str">
        <f t="shared" si="587"/>
        <v/>
      </c>
      <c r="AD1947" s="67" t="str">
        <f t="shared" si="588"/>
        <v/>
      </c>
      <c r="AE1947" s="31"/>
      <c r="AF1947" s="23">
        <f t="shared" si="589"/>
        <v>0</v>
      </c>
      <c r="AG1947" s="23">
        <f t="shared" si="590"/>
        <v>0</v>
      </c>
      <c r="AH1947" s="23">
        <f t="shared" si="591"/>
        <v>0</v>
      </c>
      <c r="AI1947" s="23">
        <f t="shared" si="592"/>
        <v>0</v>
      </c>
      <c r="AJ1947" s="23">
        <f t="shared" si="593"/>
        <v>0</v>
      </c>
    </row>
    <row r="1948" spans="1:36" x14ac:dyDescent="0.2">
      <c r="A1948" s="40"/>
      <c r="B1948" s="98"/>
      <c r="C1948" s="41"/>
      <c r="D1948" s="74"/>
      <c r="E1948" s="93" t="str">
        <f t="shared" si="594"/>
        <v/>
      </c>
      <c r="F1948" s="27"/>
      <c r="G1948" s="41"/>
      <c r="H1948" s="76"/>
      <c r="I1948" s="109"/>
      <c r="J1948" s="94" t="str">
        <f t="shared" si="584"/>
        <v/>
      </c>
      <c r="K1948" s="27"/>
      <c r="L1948" s="27"/>
      <c r="M1948" s="27"/>
      <c r="N1948" s="27"/>
      <c r="O1948" s="27"/>
      <c r="P1948" s="77"/>
      <c r="Q1948" s="27"/>
      <c r="R1948" s="45"/>
      <c r="S1948" s="55">
        <f>IF(Q1948="Bicouche",J1948*PU!$B$3,0)</f>
        <v>0</v>
      </c>
      <c r="T1948" s="23">
        <f>IF(Q1948="ECF",J1948*PU!$B$5,0)</f>
        <v>0</v>
      </c>
      <c r="U1948" s="23">
        <f>IF(Q1948="Enrobé projeté",J1948*PU!$B$7,0)</f>
        <v>0</v>
      </c>
      <c r="V1948" s="23">
        <f>IF(Q1948="PAT",J1948*PU!$B$9,0)</f>
        <v>0</v>
      </c>
      <c r="W1948" s="23">
        <f>IF(Q1948="Béton bitumineux",J1948*PU!$B$11,0)</f>
        <v>0</v>
      </c>
      <c r="X1948" s="23">
        <f>IF(Q1948="xxxxx",J1948*PU!$B$13,0)</f>
        <v>0</v>
      </c>
      <c r="Y1948" s="91">
        <f t="shared" si="585"/>
        <v>0</v>
      </c>
      <c r="Z1948" s="92"/>
      <c r="AA1948" s="92"/>
      <c r="AB1948" s="67" t="str">
        <f t="shared" si="586"/>
        <v/>
      </c>
      <c r="AC1948" s="67" t="str">
        <f t="shared" si="587"/>
        <v/>
      </c>
      <c r="AD1948" s="67" t="str">
        <f t="shared" si="588"/>
        <v/>
      </c>
      <c r="AE1948" s="31"/>
      <c r="AF1948" s="23">
        <f t="shared" si="589"/>
        <v>0</v>
      </c>
      <c r="AG1948" s="23">
        <f t="shared" si="590"/>
        <v>0</v>
      </c>
      <c r="AH1948" s="23">
        <f t="shared" si="591"/>
        <v>0</v>
      </c>
      <c r="AI1948" s="23">
        <f t="shared" si="592"/>
        <v>0</v>
      </c>
      <c r="AJ1948" s="23">
        <f t="shared" si="593"/>
        <v>0</v>
      </c>
    </row>
    <row r="1949" spans="1:36" x14ac:dyDescent="0.2">
      <c r="A1949" s="40"/>
      <c r="B1949" s="98"/>
      <c r="C1949" s="41"/>
      <c r="D1949" s="74"/>
      <c r="E1949" s="93" t="str">
        <f t="shared" si="594"/>
        <v/>
      </c>
      <c r="F1949" s="27"/>
      <c r="G1949" s="41"/>
      <c r="H1949" s="76"/>
      <c r="I1949" s="109"/>
      <c r="J1949" s="94" t="str">
        <f t="shared" si="584"/>
        <v/>
      </c>
      <c r="K1949" s="27"/>
      <c r="L1949" s="27"/>
      <c r="M1949" s="27"/>
      <c r="N1949" s="27"/>
      <c r="O1949" s="27"/>
      <c r="P1949" s="77"/>
      <c r="Q1949" s="27"/>
      <c r="R1949" s="45"/>
      <c r="S1949" s="55">
        <f>IF(Q1949="Bicouche",J1949*PU!$B$3,0)</f>
        <v>0</v>
      </c>
      <c r="T1949" s="23">
        <f>IF(Q1949="ECF",J1949*PU!$B$5,0)</f>
        <v>0</v>
      </c>
      <c r="U1949" s="23">
        <f>IF(Q1949="Enrobé projeté",J1949*PU!$B$7,0)</f>
        <v>0</v>
      </c>
      <c r="V1949" s="23">
        <f>IF(Q1949="PAT",J1949*PU!$B$9,0)</f>
        <v>0</v>
      </c>
      <c r="W1949" s="23">
        <f>IF(Q1949="Béton bitumineux",J1949*PU!$B$11,0)</f>
        <v>0</v>
      </c>
      <c r="X1949" s="23">
        <f>IF(Q1949="xxxxx",J1949*PU!$B$13,0)</f>
        <v>0</v>
      </c>
      <c r="Y1949" s="91">
        <f t="shared" si="585"/>
        <v>0</v>
      </c>
      <c r="Z1949" s="92"/>
      <c r="AA1949" s="92"/>
      <c r="AB1949" s="67" t="str">
        <f t="shared" si="586"/>
        <v/>
      </c>
      <c r="AC1949" s="67" t="str">
        <f t="shared" si="587"/>
        <v/>
      </c>
      <c r="AD1949" s="67" t="str">
        <f t="shared" si="588"/>
        <v/>
      </c>
      <c r="AE1949" s="31"/>
      <c r="AF1949" s="23">
        <f t="shared" si="589"/>
        <v>0</v>
      </c>
      <c r="AG1949" s="23">
        <f t="shared" si="590"/>
        <v>0</v>
      </c>
      <c r="AH1949" s="23">
        <f t="shared" si="591"/>
        <v>0</v>
      </c>
      <c r="AI1949" s="23">
        <f t="shared" si="592"/>
        <v>0</v>
      </c>
      <c r="AJ1949" s="23">
        <f t="shared" si="593"/>
        <v>0</v>
      </c>
    </row>
    <row r="1950" spans="1:36" x14ac:dyDescent="0.2">
      <c r="A1950" s="40"/>
      <c r="B1950" s="98"/>
      <c r="C1950" s="41"/>
      <c r="D1950" s="74"/>
      <c r="E1950" s="93" t="str">
        <f t="shared" si="594"/>
        <v/>
      </c>
      <c r="F1950" s="27"/>
      <c r="G1950" s="41"/>
      <c r="H1950" s="76"/>
      <c r="I1950" s="109"/>
      <c r="J1950" s="94" t="str">
        <f t="shared" si="584"/>
        <v/>
      </c>
      <c r="K1950" s="27"/>
      <c r="L1950" s="27"/>
      <c r="M1950" s="27"/>
      <c r="N1950" s="27"/>
      <c r="O1950" s="27"/>
      <c r="P1950" s="77"/>
      <c r="Q1950" s="27"/>
      <c r="R1950" s="45"/>
      <c r="S1950" s="55">
        <f>IF(Q1950="Bicouche",J1950*PU!$B$3,0)</f>
        <v>0</v>
      </c>
      <c r="T1950" s="23">
        <f>IF(Q1950="ECF",J1950*PU!$B$5,0)</f>
        <v>0</v>
      </c>
      <c r="U1950" s="23">
        <f>IF(Q1950="Enrobé projeté",J1950*PU!$B$7,0)</f>
        <v>0</v>
      </c>
      <c r="V1950" s="23">
        <f>IF(Q1950="PAT",J1950*PU!$B$9,0)</f>
        <v>0</v>
      </c>
      <c r="W1950" s="23">
        <f>IF(Q1950="Béton bitumineux",J1950*PU!$B$11,0)</f>
        <v>0</v>
      </c>
      <c r="X1950" s="23">
        <f>IF(Q1950="xxxxx",J1950*PU!$B$13,0)</f>
        <v>0</v>
      </c>
      <c r="Y1950" s="91">
        <f t="shared" si="585"/>
        <v>0</v>
      </c>
      <c r="Z1950" s="92"/>
      <c r="AA1950" s="92"/>
      <c r="AB1950" s="67" t="str">
        <f t="shared" si="586"/>
        <v/>
      </c>
      <c r="AC1950" s="67" t="str">
        <f t="shared" si="587"/>
        <v/>
      </c>
      <c r="AD1950" s="67" t="str">
        <f t="shared" si="588"/>
        <v/>
      </c>
      <c r="AE1950" s="31"/>
      <c r="AF1950" s="23">
        <f t="shared" si="589"/>
        <v>0</v>
      </c>
      <c r="AG1950" s="23">
        <f t="shared" si="590"/>
        <v>0</v>
      </c>
      <c r="AH1950" s="23">
        <f t="shared" si="591"/>
        <v>0</v>
      </c>
      <c r="AI1950" s="23">
        <f t="shared" si="592"/>
        <v>0</v>
      </c>
      <c r="AJ1950" s="23">
        <f t="shared" si="593"/>
        <v>0</v>
      </c>
    </row>
    <row r="1951" spans="1:36" x14ac:dyDescent="0.2">
      <c r="A1951" s="40"/>
      <c r="B1951" s="98"/>
      <c r="C1951" s="41"/>
      <c r="D1951" s="74"/>
      <c r="E1951" s="93" t="str">
        <f t="shared" si="594"/>
        <v/>
      </c>
      <c r="F1951" s="27"/>
      <c r="G1951" s="41"/>
      <c r="H1951" s="76"/>
      <c r="I1951" s="109"/>
      <c r="J1951" s="94" t="str">
        <f t="shared" si="584"/>
        <v/>
      </c>
      <c r="K1951" s="27"/>
      <c r="L1951" s="27"/>
      <c r="M1951" s="27"/>
      <c r="N1951" s="27"/>
      <c r="O1951" s="27"/>
      <c r="P1951" s="77"/>
      <c r="Q1951" s="27"/>
      <c r="R1951" s="45"/>
      <c r="S1951" s="55">
        <f>IF(Q1951="Bicouche",J1951*PU!$B$3,0)</f>
        <v>0</v>
      </c>
      <c r="T1951" s="23">
        <f>IF(Q1951="ECF",J1951*PU!$B$5,0)</f>
        <v>0</v>
      </c>
      <c r="U1951" s="23">
        <f>IF(Q1951="Enrobé projeté",J1951*PU!$B$7,0)</f>
        <v>0</v>
      </c>
      <c r="V1951" s="23">
        <f>IF(Q1951="PAT",J1951*PU!$B$9,0)</f>
        <v>0</v>
      </c>
      <c r="W1951" s="23">
        <f>IF(Q1951="Béton bitumineux",J1951*PU!$B$11,0)</f>
        <v>0</v>
      </c>
      <c r="X1951" s="23">
        <f>IF(Q1951="xxxxx",J1951*PU!$B$13,0)</f>
        <v>0</v>
      </c>
      <c r="Y1951" s="91">
        <f t="shared" si="585"/>
        <v>0</v>
      </c>
      <c r="Z1951" s="92"/>
      <c r="AA1951" s="92"/>
      <c r="AB1951" s="67" t="str">
        <f t="shared" si="586"/>
        <v/>
      </c>
      <c r="AC1951" s="67" t="str">
        <f t="shared" si="587"/>
        <v/>
      </c>
      <c r="AD1951" s="67" t="str">
        <f t="shared" si="588"/>
        <v/>
      </c>
      <c r="AE1951" s="31"/>
      <c r="AF1951" s="23">
        <f t="shared" si="589"/>
        <v>0</v>
      </c>
      <c r="AG1951" s="23">
        <f t="shared" si="590"/>
        <v>0</v>
      </c>
      <c r="AH1951" s="23">
        <f t="shared" si="591"/>
        <v>0</v>
      </c>
      <c r="AI1951" s="23">
        <f t="shared" si="592"/>
        <v>0</v>
      </c>
      <c r="AJ1951" s="23">
        <f t="shared" si="593"/>
        <v>0</v>
      </c>
    </row>
    <row r="1952" spans="1:36" x14ac:dyDescent="0.2">
      <c r="A1952" s="40"/>
      <c r="B1952" s="98"/>
      <c r="C1952" s="41"/>
      <c r="D1952" s="74"/>
      <c r="E1952" s="93" t="str">
        <f t="shared" si="594"/>
        <v/>
      </c>
      <c r="F1952" s="27"/>
      <c r="G1952" s="41"/>
      <c r="H1952" s="76"/>
      <c r="I1952" s="109"/>
      <c r="J1952" s="94" t="str">
        <f t="shared" si="584"/>
        <v/>
      </c>
      <c r="K1952" s="27"/>
      <c r="L1952" s="27"/>
      <c r="M1952" s="27"/>
      <c r="N1952" s="27"/>
      <c r="O1952" s="27"/>
      <c r="P1952" s="77"/>
      <c r="Q1952" s="27"/>
      <c r="R1952" s="45"/>
      <c r="S1952" s="55">
        <f>IF(Q1952="Bicouche",J1952*PU!$B$3,0)</f>
        <v>0</v>
      </c>
      <c r="T1952" s="23">
        <f>IF(Q1952="ECF",J1952*PU!$B$5,0)</f>
        <v>0</v>
      </c>
      <c r="U1952" s="23">
        <f>IF(Q1952="Enrobé projeté",J1952*PU!$B$7,0)</f>
        <v>0</v>
      </c>
      <c r="V1952" s="23">
        <f>IF(Q1952="PAT",J1952*PU!$B$9,0)</f>
        <v>0</v>
      </c>
      <c r="W1952" s="23">
        <f>IF(Q1952="Béton bitumineux",J1952*PU!$B$11,0)</f>
        <v>0</v>
      </c>
      <c r="X1952" s="23">
        <f>IF(Q1952="xxxxx",J1952*PU!$B$13,0)</f>
        <v>0</v>
      </c>
      <c r="Y1952" s="91">
        <f t="shared" si="585"/>
        <v>0</v>
      </c>
      <c r="Z1952" s="92"/>
      <c r="AA1952" s="92"/>
      <c r="AB1952" s="67" t="str">
        <f t="shared" si="586"/>
        <v/>
      </c>
      <c r="AC1952" s="67" t="str">
        <f t="shared" si="587"/>
        <v/>
      </c>
      <c r="AD1952" s="67" t="str">
        <f t="shared" si="588"/>
        <v/>
      </c>
      <c r="AE1952" s="31"/>
      <c r="AF1952" s="23">
        <f t="shared" si="589"/>
        <v>0</v>
      </c>
      <c r="AG1952" s="23">
        <f t="shared" si="590"/>
        <v>0</v>
      </c>
      <c r="AH1952" s="23">
        <f t="shared" si="591"/>
        <v>0</v>
      </c>
      <c r="AI1952" s="23">
        <f t="shared" si="592"/>
        <v>0</v>
      </c>
      <c r="AJ1952" s="23">
        <f t="shared" si="593"/>
        <v>0</v>
      </c>
    </row>
    <row r="1953" spans="1:36" x14ac:dyDescent="0.2">
      <c r="A1953" s="40"/>
      <c r="B1953" s="98"/>
      <c r="C1953" s="41"/>
      <c r="D1953" s="74"/>
      <c r="E1953" s="93" t="str">
        <f t="shared" si="594"/>
        <v/>
      </c>
      <c r="F1953" s="27"/>
      <c r="G1953" s="41"/>
      <c r="H1953" s="76"/>
      <c r="I1953" s="109"/>
      <c r="J1953" s="94" t="str">
        <f t="shared" si="584"/>
        <v/>
      </c>
      <c r="K1953" s="27"/>
      <c r="L1953" s="27"/>
      <c r="M1953" s="27"/>
      <c r="N1953" s="27"/>
      <c r="O1953" s="27"/>
      <c r="P1953" s="77"/>
      <c r="Q1953" s="27"/>
      <c r="R1953" s="45"/>
      <c r="S1953" s="55">
        <f>IF(Q1953="Bicouche",J1953*PU!$B$3,0)</f>
        <v>0</v>
      </c>
      <c r="T1953" s="23">
        <f>IF(Q1953="ECF",J1953*PU!$B$5,0)</f>
        <v>0</v>
      </c>
      <c r="U1953" s="23">
        <f>IF(Q1953="Enrobé projeté",J1953*PU!$B$7,0)</f>
        <v>0</v>
      </c>
      <c r="V1953" s="23">
        <f>IF(Q1953="PAT",J1953*PU!$B$9,0)</f>
        <v>0</v>
      </c>
      <c r="W1953" s="23">
        <f>IF(Q1953="Béton bitumineux",J1953*PU!$B$11,0)</f>
        <v>0</v>
      </c>
      <c r="X1953" s="23">
        <f>IF(Q1953="xxxxx",J1953*PU!$B$13,0)</f>
        <v>0</v>
      </c>
      <c r="Y1953" s="91">
        <f t="shared" si="585"/>
        <v>0</v>
      </c>
      <c r="Z1953" s="92"/>
      <c r="AA1953" s="92"/>
      <c r="AB1953" s="67" t="str">
        <f t="shared" si="586"/>
        <v/>
      </c>
      <c r="AC1953" s="67" t="str">
        <f t="shared" si="587"/>
        <v/>
      </c>
      <c r="AD1953" s="67" t="str">
        <f t="shared" si="588"/>
        <v/>
      </c>
      <c r="AE1953" s="31"/>
      <c r="AF1953" s="23">
        <f t="shared" si="589"/>
        <v>0</v>
      </c>
      <c r="AG1953" s="23">
        <f t="shared" si="590"/>
        <v>0</v>
      </c>
      <c r="AH1953" s="23">
        <f t="shared" si="591"/>
        <v>0</v>
      </c>
      <c r="AI1953" s="23">
        <f t="shared" si="592"/>
        <v>0</v>
      </c>
      <c r="AJ1953" s="23">
        <f t="shared" si="593"/>
        <v>0</v>
      </c>
    </row>
    <row r="1954" spans="1:36" x14ac:dyDescent="0.2">
      <c r="A1954" s="40"/>
      <c r="B1954" s="98"/>
      <c r="C1954" s="41"/>
      <c r="D1954" s="74"/>
      <c r="E1954" s="93" t="str">
        <f t="shared" si="594"/>
        <v/>
      </c>
      <c r="F1954" s="27"/>
      <c r="G1954" s="41"/>
      <c r="H1954" s="76"/>
      <c r="I1954" s="109"/>
      <c r="J1954" s="94" t="str">
        <f t="shared" si="584"/>
        <v/>
      </c>
      <c r="K1954" s="27"/>
      <c r="L1954" s="27"/>
      <c r="M1954" s="27"/>
      <c r="N1954" s="27"/>
      <c r="O1954" s="27"/>
      <c r="P1954" s="77"/>
      <c r="Q1954" s="27"/>
      <c r="R1954" s="45"/>
      <c r="S1954" s="55">
        <f>IF(Q1954="Bicouche",J1954*PU!$B$3,0)</f>
        <v>0</v>
      </c>
      <c r="T1954" s="23">
        <f>IF(Q1954="ECF",J1954*PU!$B$5,0)</f>
        <v>0</v>
      </c>
      <c r="U1954" s="23">
        <f>IF(Q1954="Enrobé projeté",J1954*PU!$B$7,0)</f>
        <v>0</v>
      </c>
      <c r="V1954" s="23">
        <f>IF(Q1954="PAT",J1954*PU!$B$9,0)</f>
        <v>0</v>
      </c>
      <c r="W1954" s="23">
        <f>IF(Q1954="Béton bitumineux",J1954*PU!$B$11,0)</f>
        <v>0</v>
      </c>
      <c r="X1954" s="23">
        <f>IF(Q1954="xxxxx",J1954*PU!$B$13,0)</f>
        <v>0</v>
      </c>
      <c r="Y1954" s="91">
        <f t="shared" si="585"/>
        <v>0</v>
      </c>
      <c r="Z1954" s="92"/>
      <c r="AA1954" s="92"/>
      <c r="AB1954" s="67" t="str">
        <f t="shared" si="586"/>
        <v/>
      </c>
      <c r="AC1954" s="67" t="str">
        <f t="shared" si="587"/>
        <v/>
      </c>
      <c r="AD1954" s="67" t="str">
        <f t="shared" si="588"/>
        <v/>
      </c>
      <c r="AE1954" s="31"/>
      <c r="AF1954" s="23">
        <f t="shared" si="589"/>
        <v>0</v>
      </c>
      <c r="AG1954" s="23">
        <f t="shared" si="590"/>
        <v>0</v>
      </c>
      <c r="AH1954" s="23">
        <f t="shared" si="591"/>
        <v>0</v>
      </c>
      <c r="AI1954" s="23">
        <f t="shared" si="592"/>
        <v>0</v>
      </c>
      <c r="AJ1954" s="23">
        <f t="shared" si="593"/>
        <v>0</v>
      </c>
    </row>
    <row r="1955" spans="1:36" x14ac:dyDescent="0.2">
      <c r="A1955" s="40"/>
      <c r="B1955" s="98"/>
      <c r="C1955" s="41"/>
      <c r="D1955" s="74"/>
      <c r="E1955" s="93" t="str">
        <f t="shared" si="594"/>
        <v/>
      </c>
      <c r="F1955" s="27"/>
      <c r="G1955" s="41"/>
      <c r="H1955" s="76"/>
      <c r="I1955" s="109"/>
      <c r="J1955" s="94" t="str">
        <f t="shared" si="584"/>
        <v/>
      </c>
      <c r="K1955" s="27"/>
      <c r="L1955" s="27"/>
      <c r="M1955" s="27"/>
      <c r="N1955" s="27"/>
      <c r="O1955" s="27"/>
      <c r="P1955" s="77"/>
      <c r="Q1955" s="27"/>
      <c r="R1955" s="45"/>
      <c r="S1955" s="55">
        <f>IF(Q1955="Bicouche",J1955*PU!$B$3,0)</f>
        <v>0</v>
      </c>
      <c r="T1955" s="23">
        <f>IF(Q1955="ECF",J1955*PU!$B$5,0)</f>
        <v>0</v>
      </c>
      <c r="U1955" s="23">
        <f>IF(Q1955="Enrobé projeté",J1955*PU!$B$7,0)</f>
        <v>0</v>
      </c>
      <c r="V1955" s="23">
        <f>IF(Q1955="PAT",J1955*PU!$B$9,0)</f>
        <v>0</v>
      </c>
      <c r="W1955" s="23">
        <f>IF(Q1955="Béton bitumineux",J1955*PU!$B$11,0)</f>
        <v>0</v>
      </c>
      <c r="X1955" s="23">
        <f>IF(Q1955="xxxxx",J1955*PU!$B$13,0)</f>
        <v>0</v>
      </c>
      <c r="Y1955" s="91">
        <f t="shared" si="585"/>
        <v>0</v>
      </c>
      <c r="Z1955" s="92"/>
      <c r="AA1955" s="92"/>
      <c r="AB1955" s="67" t="str">
        <f t="shared" si="586"/>
        <v/>
      </c>
      <c r="AC1955" s="67" t="str">
        <f t="shared" si="587"/>
        <v/>
      </c>
      <c r="AD1955" s="67" t="str">
        <f t="shared" si="588"/>
        <v/>
      </c>
      <c r="AE1955" s="31"/>
      <c r="AF1955" s="23">
        <f t="shared" si="589"/>
        <v>0</v>
      </c>
      <c r="AG1955" s="23">
        <f t="shared" si="590"/>
        <v>0</v>
      </c>
      <c r="AH1955" s="23">
        <f t="shared" si="591"/>
        <v>0</v>
      </c>
      <c r="AI1955" s="23">
        <f t="shared" si="592"/>
        <v>0</v>
      </c>
      <c r="AJ1955" s="23">
        <f t="shared" si="593"/>
        <v>0</v>
      </c>
    </row>
    <row r="1956" spans="1:36" x14ac:dyDescent="0.2">
      <c r="A1956" s="40"/>
      <c r="B1956" s="98"/>
      <c r="C1956" s="41"/>
      <c r="D1956" s="74"/>
      <c r="E1956" s="93" t="str">
        <f t="shared" si="594"/>
        <v/>
      </c>
      <c r="F1956" s="27"/>
      <c r="G1956" s="41"/>
      <c r="H1956" s="76"/>
      <c r="I1956" s="109"/>
      <c r="J1956" s="94" t="str">
        <f t="shared" si="584"/>
        <v/>
      </c>
      <c r="K1956" s="27"/>
      <c r="L1956" s="27"/>
      <c r="M1956" s="27"/>
      <c r="N1956" s="27"/>
      <c r="O1956" s="27"/>
      <c r="P1956" s="77"/>
      <c r="Q1956" s="27"/>
      <c r="R1956" s="45"/>
      <c r="S1956" s="55">
        <f>IF(Q1956="Bicouche",J1956*PU!$B$3,0)</f>
        <v>0</v>
      </c>
      <c r="T1956" s="23">
        <f>IF(Q1956="ECF",J1956*PU!$B$5,0)</f>
        <v>0</v>
      </c>
      <c r="U1956" s="23">
        <f>IF(Q1956="Enrobé projeté",J1956*PU!$B$7,0)</f>
        <v>0</v>
      </c>
      <c r="V1956" s="23">
        <f>IF(Q1956="PAT",J1956*PU!$B$9,0)</f>
        <v>0</v>
      </c>
      <c r="W1956" s="23">
        <f>IF(Q1956="Béton bitumineux",J1956*PU!$B$11,0)</f>
        <v>0</v>
      </c>
      <c r="X1956" s="23">
        <f>IF(Q1956="xxxxx",J1956*PU!$B$13,0)</f>
        <v>0</v>
      </c>
      <c r="Y1956" s="91">
        <f t="shared" si="585"/>
        <v>0</v>
      </c>
      <c r="Z1956" s="92"/>
      <c r="AA1956" s="92"/>
      <c r="AB1956" s="67" t="str">
        <f t="shared" si="586"/>
        <v/>
      </c>
      <c r="AC1956" s="67" t="str">
        <f t="shared" si="587"/>
        <v/>
      </c>
      <c r="AD1956" s="67" t="str">
        <f t="shared" si="588"/>
        <v/>
      </c>
      <c r="AE1956" s="31"/>
      <c r="AF1956" s="23">
        <f t="shared" si="589"/>
        <v>0</v>
      </c>
      <c r="AG1956" s="23">
        <f t="shared" si="590"/>
        <v>0</v>
      </c>
      <c r="AH1956" s="23">
        <f t="shared" si="591"/>
        <v>0</v>
      </c>
      <c r="AI1956" s="23">
        <f t="shared" si="592"/>
        <v>0</v>
      </c>
      <c r="AJ1956" s="23">
        <f t="shared" si="593"/>
        <v>0</v>
      </c>
    </row>
    <row r="1957" spans="1:36" x14ac:dyDescent="0.2">
      <c r="A1957" s="40"/>
      <c r="B1957" s="98"/>
      <c r="C1957" s="41"/>
      <c r="D1957" s="74"/>
      <c r="E1957" s="93" t="str">
        <f t="shared" si="594"/>
        <v/>
      </c>
      <c r="F1957" s="27"/>
      <c r="G1957" s="41"/>
      <c r="H1957" s="76"/>
      <c r="I1957" s="109"/>
      <c r="J1957" s="94" t="str">
        <f t="shared" si="584"/>
        <v/>
      </c>
      <c r="K1957" s="27"/>
      <c r="L1957" s="27"/>
      <c r="M1957" s="27"/>
      <c r="N1957" s="27"/>
      <c r="O1957" s="27"/>
      <c r="P1957" s="77"/>
      <c r="Q1957" s="27"/>
      <c r="R1957" s="45"/>
      <c r="S1957" s="55">
        <f>IF(Q1957="Bicouche",J1957*PU!$B$3,0)</f>
        <v>0</v>
      </c>
      <c r="T1957" s="23">
        <f>IF(Q1957="ECF",J1957*PU!$B$5,0)</f>
        <v>0</v>
      </c>
      <c r="U1957" s="23">
        <f>IF(Q1957="Enrobé projeté",J1957*PU!$B$7,0)</f>
        <v>0</v>
      </c>
      <c r="V1957" s="23">
        <f>IF(Q1957="PAT",J1957*PU!$B$9,0)</f>
        <v>0</v>
      </c>
      <c r="W1957" s="23">
        <f>IF(Q1957="Béton bitumineux",J1957*PU!$B$11,0)</f>
        <v>0</v>
      </c>
      <c r="X1957" s="23">
        <f>IF(Q1957="xxxxx",J1957*PU!$B$13,0)</f>
        <v>0</v>
      </c>
      <c r="Y1957" s="91">
        <f t="shared" si="585"/>
        <v>0</v>
      </c>
      <c r="Z1957" s="92"/>
      <c r="AA1957" s="92"/>
      <c r="AB1957" s="67" t="str">
        <f t="shared" si="586"/>
        <v/>
      </c>
      <c r="AC1957" s="67" t="str">
        <f t="shared" si="587"/>
        <v/>
      </c>
      <c r="AD1957" s="67" t="str">
        <f t="shared" si="588"/>
        <v/>
      </c>
      <c r="AE1957" s="31"/>
      <c r="AF1957" s="23">
        <f t="shared" si="589"/>
        <v>0</v>
      </c>
      <c r="AG1957" s="23">
        <f t="shared" si="590"/>
        <v>0</v>
      </c>
      <c r="AH1957" s="23">
        <f t="shared" si="591"/>
        <v>0</v>
      </c>
      <c r="AI1957" s="23">
        <f t="shared" si="592"/>
        <v>0</v>
      </c>
      <c r="AJ1957" s="23">
        <f t="shared" si="593"/>
        <v>0</v>
      </c>
    </row>
    <row r="1958" spans="1:36" x14ac:dyDescent="0.2">
      <c r="A1958" s="40"/>
      <c r="B1958" s="98"/>
      <c r="C1958" s="41"/>
      <c r="D1958" s="74"/>
      <c r="E1958" s="93" t="str">
        <f t="shared" si="594"/>
        <v/>
      </c>
      <c r="F1958" s="27"/>
      <c r="G1958" s="41"/>
      <c r="H1958" s="76"/>
      <c r="I1958" s="109"/>
      <c r="J1958" s="94" t="str">
        <f t="shared" si="584"/>
        <v/>
      </c>
      <c r="K1958" s="27"/>
      <c r="L1958" s="27"/>
      <c r="M1958" s="27"/>
      <c r="N1958" s="27"/>
      <c r="O1958" s="27"/>
      <c r="P1958" s="77"/>
      <c r="Q1958" s="27"/>
      <c r="R1958" s="45"/>
      <c r="S1958" s="55">
        <f>IF(Q1958="Bicouche",J1958*PU!$B$3,0)</f>
        <v>0</v>
      </c>
      <c r="T1958" s="23">
        <f>IF(Q1958="ECF",J1958*PU!$B$5,0)</f>
        <v>0</v>
      </c>
      <c r="U1958" s="23">
        <f>IF(Q1958="Enrobé projeté",J1958*PU!$B$7,0)</f>
        <v>0</v>
      </c>
      <c r="V1958" s="23">
        <f>IF(Q1958="PAT",J1958*PU!$B$9,0)</f>
        <v>0</v>
      </c>
      <c r="W1958" s="23">
        <f>IF(Q1958="Béton bitumineux",J1958*PU!$B$11,0)</f>
        <v>0</v>
      </c>
      <c r="X1958" s="23">
        <f>IF(Q1958="xxxxx",J1958*PU!$B$13,0)</f>
        <v>0</v>
      </c>
      <c r="Y1958" s="91">
        <f t="shared" si="585"/>
        <v>0</v>
      </c>
      <c r="Z1958" s="92"/>
      <c r="AA1958" s="92"/>
      <c r="AB1958" s="67" t="str">
        <f t="shared" si="586"/>
        <v/>
      </c>
      <c r="AC1958" s="67" t="str">
        <f t="shared" si="587"/>
        <v/>
      </c>
      <c r="AD1958" s="67" t="str">
        <f t="shared" si="588"/>
        <v/>
      </c>
      <c r="AE1958" s="31"/>
      <c r="AF1958" s="23">
        <f t="shared" si="589"/>
        <v>0</v>
      </c>
      <c r="AG1958" s="23">
        <f t="shared" si="590"/>
        <v>0</v>
      </c>
      <c r="AH1958" s="23">
        <f t="shared" si="591"/>
        <v>0</v>
      </c>
      <c r="AI1958" s="23">
        <f t="shared" si="592"/>
        <v>0</v>
      </c>
      <c r="AJ1958" s="23">
        <f t="shared" si="593"/>
        <v>0</v>
      </c>
    </row>
    <row r="1959" spans="1:36" x14ac:dyDescent="0.2">
      <c r="A1959" s="40"/>
      <c r="B1959" s="98"/>
      <c r="C1959" s="41"/>
      <c r="D1959" s="74"/>
      <c r="E1959" s="93" t="str">
        <f t="shared" si="594"/>
        <v/>
      </c>
      <c r="F1959" s="27"/>
      <c r="G1959" s="41"/>
      <c r="H1959" s="76"/>
      <c r="I1959" s="109"/>
      <c r="J1959" s="94" t="str">
        <f t="shared" si="584"/>
        <v/>
      </c>
      <c r="K1959" s="27"/>
      <c r="L1959" s="27"/>
      <c r="M1959" s="27"/>
      <c r="N1959" s="27"/>
      <c r="O1959" s="27"/>
      <c r="P1959" s="77"/>
      <c r="Q1959" s="27"/>
      <c r="R1959" s="45"/>
      <c r="S1959" s="55">
        <f>IF(Q1959="Bicouche",J1959*PU!$B$3,0)</f>
        <v>0</v>
      </c>
      <c r="T1959" s="23">
        <f>IF(Q1959="ECF",J1959*PU!$B$5,0)</f>
        <v>0</v>
      </c>
      <c r="U1959" s="23">
        <f>IF(Q1959="Enrobé projeté",J1959*PU!$B$7,0)</f>
        <v>0</v>
      </c>
      <c r="V1959" s="23">
        <f>IF(Q1959="PAT",J1959*PU!$B$9,0)</f>
        <v>0</v>
      </c>
      <c r="W1959" s="23">
        <f>IF(Q1959="Béton bitumineux",J1959*PU!$B$11,0)</f>
        <v>0</v>
      </c>
      <c r="X1959" s="23">
        <f>IF(Q1959="xxxxx",J1959*PU!$B$13,0)</f>
        <v>0</v>
      </c>
      <c r="Y1959" s="91">
        <f t="shared" si="585"/>
        <v>0</v>
      </c>
      <c r="Z1959" s="92"/>
      <c r="AA1959" s="92"/>
      <c r="AB1959" s="67" t="str">
        <f t="shared" si="586"/>
        <v/>
      </c>
      <c r="AC1959" s="67" t="str">
        <f t="shared" si="587"/>
        <v/>
      </c>
      <c r="AD1959" s="67" t="str">
        <f t="shared" si="588"/>
        <v/>
      </c>
      <c r="AE1959" s="31"/>
      <c r="AF1959" s="23">
        <f t="shared" si="589"/>
        <v>0</v>
      </c>
      <c r="AG1959" s="23">
        <f t="shared" si="590"/>
        <v>0</v>
      </c>
      <c r="AH1959" s="23">
        <f t="shared" si="591"/>
        <v>0</v>
      </c>
      <c r="AI1959" s="23">
        <f t="shared" si="592"/>
        <v>0</v>
      </c>
      <c r="AJ1959" s="23">
        <f t="shared" si="593"/>
        <v>0</v>
      </c>
    </row>
    <row r="1960" spans="1:36" x14ac:dyDescent="0.2">
      <c r="A1960" s="40"/>
      <c r="B1960" s="98"/>
      <c r="C1960" s="41"/>
      <c r="D1960" s="74"/>
      <c r="E1960" s="93" t="str">
        <f t="shared" si="594"/>
        <v/>
      </c>
      <c r="F1960" s="27"/>
      <c r="G1960" s="41"/>
      <c r="H1960" s="76"/>
      <c r="I1960" s="109"/>
      <c r="J1960" s="94" t="str">
        <f t="shared" si="584"/>
        <v/>
      </c>
      <c r="K1960" s="27"/>
      <c r="L1960" s="27"/>
      <c r="M1960" s="27"/>
      <c r="N1960" s="27"/>
      <c r="O1960" s="27"/>
      <c r="P1960" s="77"/>
      <c r="Q1960" s="27"/>
      <c r="R1960" s="45"/>
      <c r="S1960" s="55">
        <f>IF(Q1960="Bicouche",J1960*PU!$B$3,0)</f>
        <v>0</v>
      </c>
      <c r="T1960" s="23">
        <f>IF(Q1960="ECF",J1960*PU!$B$5,0)</f>
        <v>0</v>
      </c>
      <c r="U1960" s="23">
        <f>IF(Q1960="Enrobé projeté",J1960*PU!$B$7,0)</f>
        <v>0</v>
      </c>
      <c r="V1960" s="23">
        <f>IF(Q1960="PAT",J1960*PU!$B$9,0)</f>
        <v>0</v>
      </c>
      <c r="W1960" s="23">
        <f>IF(Q1960="Béton bitumineux",J1960*PU!$B$11,0)</f>
        <v>0</v>
      </c>
      <c r="X1960" s="23">
        <f>IF(Q1960="xxxxx",J1960*PU!$B$13,0)</f>
        <v>0</v>
      </c>
      <c r="Y1960" s="91">
        <f t="shared" si="585"/>
        <v>0</v>
      </c>
      <c r="Z1960" s="92"/>
      <c r="AA1960" s="92"/>
      <c r="AB1960" s="67" t="str">
        <f t="shared" si="586"/>
        <v/>
      </c>
      <c r="AC1960" s="67" t="str">
        <f t="shared" si="587"/>
        <v/>
      </c>
      <c r="AD1960" s="67" t="str">
        <f t="shared" si="588"/>
        <v/>
      </c>
      <c r="AE1960" s="31"/>
      <c r="AF1960" s="23">
        <f t="shared" si="589"/>
        <v>0</v>
      </c>
      <c r="AG1960" s="23">
        <f t="shared" si="590"/>
        <v>0</v>
      </c>
      <c r="AH1960" s="23">
        <f t="shared" si="591"/>
        <v>0</v>
      </c>
      <c r="AI1960" s="23">
        <f t="shared" si="592"/>
        <v>0</v>
      </c>
      <c r="AJ1960" s="23">
        <f t="shared" si="593"/>
        <v>0</v>
      </c>
    </row>
    <row r="1961" spans="1:36" x14ac:dyDescent="0.2">
      <c r="A1961" s="40"/>
      <c r="B1961" s="98"/>
      <c r="C1961" s="41"/>
      <c r="D1961" s="74"/>
      <c r="E1961" s="93" t="str">
        <f t="shared" si="594"/>
        <v/>
      </c>
      <c r="F1961" s="27"/>
      <c r="G1961" s="41"/>
      <c r="H1961" s="76"/>
      <c r="I1961" s="109"/>
      <c r="J1961" s="94" t="str">
        <f t="shared" si="584"/>
        <v/>
      </c>
      <c r="K1961" s="27"/>
      <c r="L1961" s="27"/>
      <c r="M1961" s="27"/>
      <c r="N1961" s="27"/>
      <c r="O1961" s="27"/>
      <c r="P1961" s="77"/>
      <c r="Q1961" s="27"/>
      <c r="R1961" s="45"/>
      <c r="S1961" s="55">
        <f>IF(Q1961="Bicouche",J1961*PU!$B$3,0)</f>
        <v>0</v>
      </c>
      <c r="T1961" s="23">
        <f>IF(Q1961="ECF",J1961*PU!$B$5,0)</f>
        <v>0</v>
      </c>
      <c r="U1961" s="23">
        <f>IF(Q1961="Enrobé projeté",J1961*PU!$B$7,0)</f>
        <v>0</v>
      </c>
      <c r="V1961" s="23">
        <f>IF(Q1961="PAT",J1961*PU!$B$9,0)</f>
        <v>0</v>
      </c>
      <c r="W1961" s="23">
        <f>IF(Q1961="Béton bitumineux",J1961*PU!$B$11,0)</f>
        <v>0</v>
      </c>
      <c r="X1961" s="23">
        <f>IF(Q1961="xxxxx",J1961*PU!$B$13,0)</f>
        <v>0</v>
      </c>
      <c r="Y1961" s="91">
        <f t="shared" si="585"/>
        <v>0</v>
      </c>
      <c r="Z1961" s="92"/>
      <c r="AA1961" s="92"/>
      <c r="AB1961" s="67" t="str">
        <f t="shared" si="586"/>
        <v/>
      </c>
      <c r="AC1961" s="67" t="str">
        <f t="shared" si="587"/>
        <v/>
      </c>
      <c r="AD1961" s="67" t="str">
        <f t="shared" si="588"/>
        <v/>
      </c>
      <c r="AE1961" s="31"/>
      <c r="AF1961" s="23">
        <f t="shared" si="589"/>
        <v>0</v>
      </c>
      <c r="AG1961" s="23">
        <f t="shared" si="590"/>
        <v>0</v>
      </c>
      <c r="AH1961" s="23">
        <f t="shared" si="591"/>
        <v>0</v>
      </c>
      <c r="AI1961" s="23">
        <f t="shared" si="592"/>
        <v>0</v>
      </c>
      <c r="AJ1961" s="23">
        <f t="shared" si="593"/>
        <v>0</v>
      </c>
    </row>
    <row r="1962" spans="1:36" x14ac:dyDescent="0.2">
      <c r="A1962" s="40"/>
      <c r="B1962" s="98"/>
      <c r="C1962" s="41"/>
      <c r="D1962" s="74"/>
      <c r="E1962" s="93" t="str">
        <f t="shared" si="594"/>
        <v/>
      </c>
      <c r="F1962" s="27"/>
      <c r="G1962" s="41"/>
      <c r="H1962" s="76"/>
      <c r="I1962" s="109"/>
      <c r="J1962" s="94" t="str">
        <f t="shared" si="584"/>
        <v/>
      </c>
      <c r="K1962" s="27"/>
      <c r="L1962" s="27"/>
      <c r="M1962" s="27"/>
      <c r="N1962" s="27"/>
      <c r="O1962" s="27"/>
      <c r="P1962" s="77"/>
      <c r="Q1962" s="27"/>
      <c r="R1962" s="45"/>
      <c r="S1962" s="55">
        <f>IF(Q1962="Bicouche",J1962*PU!$B$3,0)</f>
        <v>0</v>
      </c>
      <c r="T1962" s="23">
        <f>IF(Q1962="ECF",J1962*PU!$B$5,0)</f>
        <v>0</v>
      </c>
      <c r="U1962" s="23">
        <f>IF(Q1962="Enrobé projeté",J1962*PU!$B$7,0)</f>
        <v>0</v>
      </c>
      <c r="V1962" s="23">
        <f>IF(Q1962="PAT",J1962*PU!$B$9,0)</f>
        <v>0</v>
      </c>
      <c r="W1962" s="23">
        <f>IF(Q1962="Béton bitumineux",J1962*PU!$B$11,0)</f>
        <v>0</v>
      </c>
      <c r="X1962" s="23">
        <f>IF(Q1962="xxxxx",J1962*PU!$B$13,0)</f>
        <v>0</v>
      </c>
      <c r="Y1962" s="91">
        <f t="shared" si="585"/>
        <v>0</v>
      </c>
      <c r="Z1962" s="92"/>
      <c r="AA1962" s="92"/>
      <c r="AB1962" s="67" t="str">
        <f t="shared" si="586"/>
        <v/>
      </c>
      <c r="AC1962" s="67" t="str">
        <f t="shared" si="587"/>
        <v/>
      </c>
      <c r="AD1962" s="67" t="str">
        <f t="shared" si="588"/>
        <v/>
      </c>
      <c r="AE1962" s="31"/>
      <c r="AF1962" s="23">
        <f t="shared" si="589"/>
        <v>0</v>
      </c>
      <c r="AG1962" s="23">
        <f t="shared" si="590"/>
        <v>0</v>
      </c>
      <c r="AH1962" s="23">
        <f t="shared" si="591"/>
        <v>0</v>
      </c>
      <c r="AI1962" s="23">
        <f t="shared" si="592"/>
        <v>0</v>
      </c>
      <c r="AJ1962" s="23">
        <f t="shared" si="593"/>
        <v>0</v>
      </c>
    </row>
    <row r="1964" spans="1:36" x14ac:dyDescent="0.2">
      <c r="I1964" s="119"/>
      <c r="J1964" s="119"/>
    </row>
    <row r="1965" spans="1:36" x14ac:dyDescent="0.2">
      <c r="I1965" s="119"/>
      <c r="J1965" s="119"/>
    </row>
    <row r="1966" spans="1:36" x14ac:dyDescent="0.2">
      <c r="I1966" s="119"/>
      <c r="J1966" s="119"/>
    </row>
    <row r="1967" spans="1:36" x14ac:dyDescent="0.2">
      <c r="I1967" s="119"/>
      <c r="J1967" s="119"/>
    </row>
    <row r="1968" spans="1:36" x14ac:dyDescent="0.2">
      <c r="I1968" s="119"/>
      <c r="J1968" s="119"/>
    </row>
    <row r="1969" spans="9:10" x14ac:dyDescent="0.2">
      <c r="I1969" s="119"/>
      <c r="J1969" s="119"/>
    </row>
    <row r="1970" spans="9:10" x14ac:dyDescent="0.2">
      <c r="I1970" s="119"/>
      <c r="J1970" s="119"/>
    </row>
  </sheetData>
  <sheetProtection sort="0" autoFilter="0"/>
  <autoFilter ref="A12:AD1962"/>
  <sortState ref="A23:AI2005">
    <sortCondition ref="B13:B2006"/>
  </sortState>
  <mergeCells count="22">
    <mergeCell ref="A9:C10"/>
    <mergeCell ref="A11:B11"/>
    <mergeCell ref="AF9:AJ9"/>
    <mergeCell ref="D2:H2"/>
    <mergeCell ref="D3:E3"/>
    <mergeCell ref="F3:H3"/>
    <mergeCell ref="K10:P10"/>
    <mergeCell ref="Q10:Q11"/>
    <mergeCell ref="AF10:AJ10"/>
    <mergeCell ref="Y9:AD9"/>
    <mergeCell ref="Y10:AA10"/>
    <mergeCell ref="AB10:AD10"/>
    <mergeCell ref="Z6:AA7"/>
    <mergeCell ref="AB6:AB7"/>
    <mergeCell ref="AC6:AC7"/>
    <mergeCell ref="AD6:AD7"/>
    <mergeCell ref="I1:Q8"/>
    <mergeCell ref="D11:E11"/>
    <mergeCell ref="D9:G10"/>
    <mergeCell ref="H10:J10"/>
    <mergeCell ref="R10:R11"/>
    <mergeCell ref="H9:R9"/>
  </mergeCells>
  <conditionalFormatting sqref="G995:G1962 G13:G993">
    <cfRule type="containsText" dxfId="16" priority="26" operator="containsText" text="OUI">
      <formula>NOT(ISERROR(SEARCH("OUI",G13)))</formula>
    </cfRule>
  </conditionalFormatting>
  <conditionalFormatting sqref="E995:E1962 E13:E993">
    <cfRule type="containsText" dxfId="15" priority="20" operator="containsText" text="Niveau 5">
      <formula>NOT(ISERROR(SEARCH("Niveau 5",E13)))</formula>
    </cfRule>
    <cfRule type="containsText" dxfId="14" priority="21" operator="containsText" text="Niveau 4">
      <formula>NOT(ISERROR(SEARCH("Niveau 4",E13)))</formula>
    </cfRule>
    <cfRule type="containsText" dxfId="13" priority="22" operator="containsText" text="Niveau 3">
      <formula>NOT(ISERROR(SEARCH("Niveau 3",E13)))</formula>
    </cfRule>
    <cfRule type="containsText" dxfId="12" priority="23" operator="containsText" text="Niveau 2">
      <formula>NOT(ISERROR(SEARCH("Niveau 2",E13)))</formula>
    </cfRule>
    <cfRule type="containsText" dxfId="11" priority="24" operator="containsText" text="Niveau 1">
      <formula>NOT(ISERROR(SEARCH("Niveau 1",E13)))</formula>
    </cfRule>
  </conditionalFormatting>
  <conditionalFormatting sqref="G994">
    <cfRule type="containsText" dxfId="10" priority="11" operator="containsText" text="OUI">
      <formula>NOT(ISERROR(SEARCH("OUI",G994)))</formula>
    </cfRule>
  </conditionalFormatting>
  <conditionalFormatting sqref="E994">
    <cfRule type="containsText" dxfId="9" priority="6" operator="containsText" text="Niveau 5">
      <formula>NOT(ISERROR(SEARCH("Niveau 5",E994)))</formula>
    </cfRule>
    <cfRule type="containsText" dxfId="8" priority="7" operator="containsText" text="Niveau 4">
      <formula>NOT(ISERROR(SEARCH("Niveau 4",E994)))</formula>
    </cfRule>
    <cfRule type="containsText" dxfId="7" priority="8" operator="containsText" text="Niveau 3">
      <formula>NOT(ISERROR(SEARCH("Niveau 3",E994)))</formula>
    </cfRule>
    <cfRule type="containsText" dxfId="6" priority="9" operator="containsText" text="Niveau 2">
      <formula>NOT(ISERROR(SEARCH("Niveau 2",E994)))</formula>
    </cfRule>
    <cfRule type="containsText" dxfId="5" priority="10" operator="containsText" text="Niveau 1">
      <formula>NOT(ISERROR(SEARCH("Niveau 1",E994)))</formula>
    </cfRule>
  </conditionalFormatting>
  <conditionalFormatting sqref="N959:N962">
    <cfRule type="containsText" dxfId="4" priority="1" operator="containsText" text="Niveau 5">
      <formula>NOT(ISERROR(SEARCH("Niveau 5",N959)))</formula>
    </cfRule>
    <cfRule type="containsText" dxfId="3" priority="2" operator="containsText" text="Niveau 4">
      <formula>NOT(ISERROR(SEARCH("Niveau 4",N959)))</formula>
    </cfRule>
    <cfRule type="containsText" dxfId="2" priority="3" operator="containsText" text="Niveau 3">
      <formula>NOT(ISERROR(SEARCH("Niveau 3",N959)))</formula>
    </cfRule>
    <cfRule type="containsText" dxfId="1" priority="4" operator="containsText" text="Niveau 2">
      <formula>NOT(ISERROR(SEARCH("Niveau 2",N959)))</formula>
    </cfRule>
    <cfRule type="containsText" dxfId="0" priority="5" operator="containsText" text="Niveau 1">
      <formula>NOT(ISERROR(SEARCH("Niveau 1",N959)))</formula>
    </cfRule>
  </conditionalFormatting>
  <dataValidations count="9">
    <dataValidation type="list" allowBlank="1" showInputMessage="1" showErrorMessage="1" sqref="C306:C1962 C13:C304">
      <formula1>secteur</formula1>
    </dataValidation>
    <dataValidation type="list" allowBlank="1" showInputMessage="1" showErrorMessage="1" sqref="B1226:B1962">
      <formula1>nom</formula1>
    </dataValidation>
    <dataValidation allowBlank="1" showInputMessage="1" showErrorMessage="1" sqref="A11:B11 P772"/>
    <dataValidation type="list" allowBlank="1" showInputMessage="1" showErrorMessage="1" sqref="A1167:A1190 A1164:A1165 A1116:A1162 A1192:A1962 A13:A1114">
      <formula1>voie</formula1>
    </dataValidation>
    <dataValidation type="list" allowBlank="1" showInputMessage="1" showErrorMessage="1" sqref="K1486:O1962 G13:G1962">
      <formula1>rtcr</formula1>
    </dataValidation>
    <dataValidation type="list" allowBlank="1" showInputMessage="1" showErrorMessage="1" sqref="D1226:D1962">
      <formula1>niveau</formula1>
    </dataValidation>
    <dataValidation type="list" allowBlank="1" showInputMessage="1" showErrorMessage="1" sqref="R13:R1962">
      <formula1>année</formula1>
    </dataValidation>
    <dataValidation type="list" allowBlank="1" showInputMessage="1" showErrorMessage="1" sqref="Q13:Q1962">
      <formula1>rev</formula1>
    </dataValidation>
    <dataValidation type="list" allowBlank="1" showInputMessage="1" showErrorMessage="1" sqref="F13:F1962">
      <formula1>catégoriex</formula1>
    </dataValidation>
  </dataValidations>
  <printOptions horizontalCentered="1"/>
  <pageMargins left="0" right="0" top="0" bottom="0" header="0" footer="0"/>
  <pageSetup paperSize="5022" scale="38" orientation="landscape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0</xdr:col>
                <xdr:colOff>0</xdr:colOff>
                <xdr:row>0</xdr:row>
                <xdr:rowOff>19050</xdr:rowOff>
              </from>
              <to>
                <xdr:col>2</xdr:col>
                <xdr:colOff>0</xdr:colOff>
                <xdr:row>3</xdr:row>
                <xdr:rowOff>85725</xdr:rowOff>
              </to>
            </anchor>
          </objectPr>
        </oleObject>
      </mc:Choice>
      <mc:Fallback>
        <oleObject progId="MSPhotoEd.3" shapeId="204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11</vt:i4>
      </vt:variant>
    </vt:vector>
  </HeadingPairs>
  <TitlesOfParts>
    <vt:vector size="16" baseType="lpstr">
      <vt:lpstr>Menus chaussée</vt:lpstr>
      <vt:lpstr>Entretien des chaussées1</vt:lpstr>
      <vt:lpstr>PU</vt:lpstr>
      <vt:lpstr>Entretien des chaussées</vt:lpstr>
      <vt:lpstr>Feuil1</vt:lpstr>
      <vt:lpstr>André_Malraux</vt:lpstr>
      <vt:lpstr>année</vt:lpstr>
      <vt:lpstr>catégorie</vt:lpstr>
      <vt:lpstr>catégoriex</vt:lpstr>
      <vt:lpstr>niveau</vt:lpstr>
      <vt:lpstr>nom</vt:lpstr>
      <vt:lpstr>rev</vt:lpstr>
      <vt:lpstr>rtcr</vt:lpstr>
      <vt:lpstr>secteur</vt:lpstr>
      <vt:lpstr>voie</vt:lpstr>
      <vt:lpstr>'Entretien des chaussées'!Zone_d_impression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OBERLIN</dc:creator>
  <cp:lastModifiedBy>DEBAR-MONCLAR Christophe</cp:lastModifiedBy>
  <cp:lastPrinted>2016-04-28T12:29:25Z</cp:lastPrinted>
  <dcterms:created xsi:type="dcterms:W3CDTF">2014-12-11T13:24:23Z</dcterms:created>
  <dcterms:modified xsi:type="dcterms:W3CDTF">2017-07-10T08:13:48Z</dcterms:modified>
</cp:coreProperties>
</file>